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828" yWindow="120" windowWidth="13212" windowHeight="9000" firstSheet="2" activeTab="8"/>
  </bookViews>
  <sheets>
    <sheet name="ConEd Data" sheetId="1" r:id="rId1"/>
    <sheet name="Weather" sheetId="2" r:id="rId2"/>
    <sheet name="BUG Data" sheetId="3" r:id="rId3"/>
    <sheet name="PSEG Load" sheetId="5" r:id="rId4"/>
    <sheet name="LILCO" sheetId="6" r:id="rId5"/>
    <sheet name="TETCO Meters" sheetId="8" r:id="rId6"/>
    <sheet name="Transco Meters" sheetId="7" r:id="rId7"/>
    <sheet name="Tenn Data" sheetId="9" r:id="rId8"/>
    <sheet name="Printout" sheetId="4" r:id="rId9"/>
  </sheets>
  <externalReferences>
    <externalReference r:id="rId10"/>
    <externalReference r:id="rId11"/>
    <externalReference r:id="rId12"/>
    <externalReference r:id="rId13"/>
    <externalReference r:id="rId14"/>
  </externalReferences>
  <definedNames>
    <definedName name="bugtemp">'BUG Data'!$I$12:$J$116</definedName>
    <definedName name="cenedtemp">'ConEd Data'!$C$16:$E$104</definedName>
    <definedName name="conedtemp">'ConEd Data'!$C$16:$E$104</definedName>
    <definedName name="lilcotemp">LILCO!$B$4:$C$112</definedName>
    <definedName name="_xlnm.Print_Area" localSheetId="8">Printout!$B$2:$P$52</definedName>
    <definedName name="pstemp">'PSEG Load'!$B$4:$C$114</definedName>
    <definedName name="tendate">'Tenn Data'!$G$3:$AL$10</definedName>
  </definedNames>
  <calcPr calcId="92512"/>
</workbook>
</file>

<file path=xl/calcChain.xml><?xml version="1.0" encoding="utf-8"?>
<calcChain xmlns="http://schemas.openxmlformats.org/spreadsheetml/2006/main">
  <c r="E5" i="1" l="1"/>
  <c r="H5" i="1"/>
  <c r="K5" i="1"/>
  <c r="M5" i="1"/>
  <c r="N5" i="1"/>
  <c r="E6" i="1"/>
  <c r="H6" i="1"/>
  <c r="K6" i="1"/>
  <c r="M6" i="1"/>
  <c r="N6" i="1"/>
  <c r="B7" i="1"/>
  <c r="E7" i="1"/>
  <c r="H7" i="1"/>
  <c r="K7" i="1"/>
  <c r="M7" i="1"/>
  <c r="N7" i="1"/>
  <c r="B8" i="1"/>
  <c r="E8" i="1"/>
  <c r="H8" i="1"/>
  <c r="K8" i="1"/>
  <c r="M8" i="1"/>
  <c r="N8" i="1"/>
  <c r="B9" i="1"/>
  <c r="E9" i="1"/>
  <c r="H9" i="1"/>
  <c r="K9" i="1"/>
  <c r="M9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G2" i="4"/>
  <c r="E5" i="4"/>
  <c r="F5" i="4"/>
  <c r="G5" i="4"/>
  <c r="H5" i="4"/>
  <c r="I5" i="4"/>
  <c r="J5" i="4"/>
  <c r="K5" i="4"/>
  <c r="L5" i="4"/>
  <c r="M5" i="4"/>
  <c r="N5" i="4"/>
  <c r="O5" i="4"/>
  <c r="P5" i="4"/>
  <c r="E7" i="4"/>
  <c r="F7" i="4"/>
  <c r="G7" i="4"/>
  <c r="H7" i="4"/>
  <c r="I7" i="4"/>
  <c r="J7" i="4"/>
  <c r="K7" i="4"/>
  <c r="L7" i="4"/>
  <c r="M7" i="4"/>
  <c r="N7" i="4"/>
  <c r="O7" i="4"/>
  <c r="P7" i="4"/>
  <c r="E8" i="4"/>
  <c r="F8" i="4"/>
  <c r="G8" i="4"/>
  <c r="H8" i="4"/>
  <c r="I8" i="4"/>
  <c r="J8" i="4"/>
  <c r="K8" i="4"/>
  <c r="L8" i="4"/>
  <c r="M8" i="4"/>
  <c r="N8" i="4"/>
  <c r="O8" i="4"/>
  <c r="P8" i="4"/>
  <c r="E9" i="4"/>
  <c r="F9" i="4"/>
  <c r="G9" i="4"/>
  <c r="H9" i="4"/>
  <c r="I9" i="4"/>
  <c r="J9" i="4"/>
  <c r="K9" i="4"/>
  <c r="L9" i="4"/>
  <c r="M9" i="4"/>
  <c r="N9" i="4"/>
  <c r="O9" i="4"/>
  <c r="P9" i="4"/>
  <c r="E12" i="4"/>
  <c r="F12" i="4"/>
  <c r="G12" i="4"/>
  <c r="H12" i="4"/>
  <c r="I12" i="4"/>
  <c r="J12" i="4"/>
  <c r="K12" i="4"/>
  <c r="L12" i="4"/>
  <c r="M12" i="4"/>
  <c r="N12" i="4"/>
  <c r="O12" i="4"/>
  <c r="P12" i="4"/>
  <c r="E13" i="4"/>
  <c r="F13" i="4"/>
  <c r="G13" i="4"/>
  <c r="H13" i="4"/>
  <c r="I13" i="4"/>
  <c r="J13" i="4"/>
  <c r="K13" i="4"/>
  <c r="L13" i="4"/>
  <c r="M13" i="4"/>
  <c r="N13" i="4"/>
  <c r="O13" i="4"/>
  <c r="P13" i="4"/>
  <c r="E14" i="4"/>
  <c r="F14" i="4"/>
  <c r="G14" i="4"/>
  <c r="H14" i="4"/>
  <c r="I14" i="4"/>
  <c r="J14" i="4"/>
  <c r="K14" i="4"/>
  <c r="L14" i="4"/>
  <c r="M14" i="4"/>
  <c r="N14" i="4"/>
  <c r="O14" i="4"/>
  <c r="P14" i="4"/>
  <c r="E15" i="4"/>
  <c r="F15" i="4"/>
  <c r="G15" i="4"/>
  <c r="H15" i="4"/>
  <c r="I15" i="4"/>
  <c r="J15" i="4"/>
  <c r="K15" i="4"/>
  <c r="L15" i="4"/>
  <c r="M15" i="4"/>
  <c r="N15" i="4"/>
  <c r="O15" i="4"/>
  <c r="P15" i="4"/>
  <c r="E16" i="4"/>
  <c r="F16" i="4"/>
  <c r="G16" i="4"/>
  <c r="H16" i="4"/>
  <c r="I16" i="4"/>
  <c r="J16" i="4"/>
  <c r="K16" i="4"/>
  <c r="L16" i="4"/>
  <c r="M16" i="4"/>
  <c r="N16" i="4"/>
  <c r="O16" i="4"/>
  <c r="P16" i="4"/>
  <c r="F17" i="4"/>
  <c r="G17" i="4"/>
  <c r="H17" i="4"/>
  <c r="I17" i="4"/>
  <c r="J17" i="4"/>
  <c r="K17" i="4"/>
  <c r="L17" i="4"/>
  <c r="M17" i="4"/>
  <c r="N17" i="4"/>
  <c r="O17" i="4"/>
  <c r="P17" i="4"/>
  <c r="E19" i="4"/>
  <c r="F19" i="4"/>
  <c r="G19" i="4"/>
  <c r="E21" i="4"/>
  <c r="F21" i="4"/>
  <c r="G21" i="4"/>
  <c r="E22" i="4"/>
  <c r="F22" i="4"/>
  <c r="G22" i="4"/>
  <c r="E23" i="4"/>
  <c r="F23" i="4"/>
  <c r="G23" i="4"/>
  <c r="E24" i="4"/>
  <c r="F24" i="4"/>
  <c r="G24" i="4"/>
  <c r="E25" i="4"/>
  <c r="F25" i="4"/>
  <c r="G25" i="4"/>
  <c r="E26" i="4"/>
  <c r="F26" i="4"/>
  <c r="G26" i="4"/>
  <c r="E30" i="4"/>
  <c r="F30" i="4"/>
  <c r="G30" i="4"/>
  <c r="E31" i="4"/>
  <c r="F31" i="4"/>
  <c r="G31" i="4"/>
  <c r="D33" i="4"/>
  <c r="E33" i="4"/>
  <c r="F33" i="4"/>
  <c r="G33" i="4"/>
  <c r="D34" i="4"/>
  <c r="E34" i="4"/>
  <c r="F34" i="4"/>
  <c r="G34" i="4"/>
  <c r="E35" i="4"/>
  <c r="F35" i="4"/>
  <c r="G35" i="4"/>
  <c r="D36" i="4"/>
  <c r="E36" i="4"/>
  <c r="F36" i="4"/>
  <c r="G36" i="4"/>
  <c r="D37" i="4"/>
  <c r="E37" i="4"/>
  <c r="F37" i="4"/>
  <c r="G37" i="4"/>
  <c r="E38" i="4"/>
  <c r="F38" i="4"/>
  <c r="G38" i="4"/>
  <c r="E39" i="4"/>
  <c r="F39" i="4"/>
  <c r="G39" i="4"/>
  <c r="D41" i="4"/>
  <c r="E41" i="4"/>
  <c r="F41" i="4"/>
  <c r="G41" i="4"/>
  <c r="D44" i="4"/>
  <c r="D46" i="4"/>
  <c r="D51" i="4"/>
  <c r="E51" i="4"/>
  <c r="F51" i="4"/>
  <c r="G51" i="4"/>
  <c r="C82" i="4"/>
  <c r="C83" i="4"/>
  <c r="C84" i="4"/>
  <c r="C85" i="4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W15" i="8"/>
  <c r="X15" i="8"/>
  <c r="Q78" i="8"/>
  <c r="R78" i="8"/>
  <c r="E48" i="7"/>
  <c r="F48" i="7"/>
  <c r="L48" i="7"/>
  <c r="M48" i="7"/>
  <c r="E49" i="7"/>
  <c r="L49" i="7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I12421" i="2"/>
  <c r="J12421" i="2"/>
  <c r="K12421" i="2"/>
  <c r="M12421" i="2"/>
  <c r="H12422" i="2"/>
  <c r="I12422" i="2"/>
  <c r="J12422" i="2"/>
  <c r="K12422" i="2"/>
  <c r="M12422" i="2"/>
  <c r="H12423" i="2"/>
  <c r="I12423" i="2"/>
  <c r="J12423" i="2"/>
  <c r="K12423" i="2"/>
  <c r="M12423" i="2"/>
  <c r="H12424" i="2"/>
  <c r="I12424" i="2"/>
  <c r="J12424" i="2"/>
  <c r="K12424" i="2"/>
  <c r="M12424" i="2"/>
  <c r="H12425" i="2"/>
  <c r="I12425" i="2"/>
  <c r="J12425" i="2"/>
  <c r="K12425" i="2"/>
  <c r="M12425" i="2"/>
  <c r="H12426" i="2"/>
  <c r="I12426" i="2"/>
  <c r="J12426" i="2"/>
  <c r="K12426" i="2"/>
  <c r="M12426" i="2"/>
  <c r="H12427" i="2"/>
  <c r="I12427" i="2"/>
  <c r="J12427" i="2"/>
  <c r="K12427" i="2"/>
  <c r="M12427" i="2"/>
  <c r="H12428" i="2"/>
  <c r="I12428" i="2"/>
  <c r="J12428" i="2"/>
  <c r="K12428" i="2"/>
  <c r="M12428" i="2"/>
  <c r="H12429" i="2"/>
  <c r="I12429" i="2"/>
  <c r="J12429" i="2"/>
  <c r="K12429" i="2"/>
  <c r="M12429" i="2"/>
  <c r="H12430" i="2"/>
  <c r="I12430" i="2"/>
  <c r="J12430" i="2"/>
  <c r="K12430" i="2"/>
  <c r="M12430" i="2"/>
  <c r="H12431" i="2"/>
  <c r="I12431" i="2"/>
  <c r="J12431" i="2"/>
  <c r="K12431" i="2"/>
  <c r="M12431" i="2"/>
  <c r="H12432" i="2"/>
  <c r="I12432" i="2"/>
  <c r="J12432" i="2"/>
  <c r="K12432" i="2"/>
  <c r="M12432" i="2"/>
  <c r="H12433" i="2"/>
  <c r="I12433" i="2"/>
  <c r="J12433" i="2"/>
  <c r="K12433" i="2"/>
  <c r="M12433" i="2"/>
  <c r="H12434" i="2"/>
  <c r="I12434" i="2"/>
  <c r="J12434" i="2"/>
  <c r="K12434" i="2"/>
  <c r="M12434" i="2"/>
  <c r="H12435" i="2"/>
  <c r="I12435" i="2"/>
  <c r="J12435" i="2"/>
  <c r="K12435" i="2"/>
  <c r="M12435" i="2"/>
  <c r="H12436" i="2"/>
  <c r="I12436" i="2"/>
  <c r="J12436" i="2"/>
  <c r="K12436" i="2"/>
  <c r="M12436" i="2"/>
  <c r="H12437" i="2"/>
  <c r="I12437" i="2"/>
  <c r="J12437" i="2"/>
  <c r="K12437" i="2"/>
  <c r="M12437" i="2"/>
  <c r="H12438" i="2"/>
  <c r="I12438" i="2"/>
  <c r="J12438" i="2"/>
  <c r="K12438" i="2"/>
  <c r="M12438" i="2"/>
  <c r="H12439" i="2"/>
  <c r="I12439" i="2"/>
  <c r="J12439" i="2"/>
  <c r="K12439" i="2"/>
  <c r="M12439" i="2"/>
  <c r="H12440" i="2"/>
  <c r="I12440" i="2"/>
  <c r="J12440" i="2"/>
  <c r="K12440" i="2"/>
  <c r="M12440" i="2"/>
  <c r="H12441" i="2"/>
  <c r="I12441" i="2"/>
  <c r="J12441" i="2"/>
  <c r="K12441" i="2"/>
  <c r="M12441" i="2"/>
  <c r="H12442" i="2"/>
  <c r="I12442" i="2"/>
  <c r="J12442" i="2"/>
  <c r="K12442" i="2"/>
  <c r="M12442" i="2"/>
  <c r="H12443" i="2"/>
  <c r="I12443" i="2"/>
  <c r="J12443" i="2"/>
  <c r="K12443" i="2"/>
  <c r="M12443" i="2"/>
  <c r="H12444" i="2"/>
  <c r="I12444" i="2"/>
  <c r="J12444" i="2"/>
  <c r="K12444" i="2"/>
  <c r="M12444" i="2"/>
  <c r="H12445" i="2"/>
  <c r="I12445" i="2"/>
  <c r="J12445" i="2"/>
  <c r="K12445" i="2"/>
  <c r="M12445" i="2"/>
  <c r="H12446" i="2"/>
  <c r="I12446" i="2"/>
  <c r="J12446" i="2"/>
  <c r="K12446" i="2"/>
  <c r="M12446" i="2"/>
  <c r="H12447" i="2"/>
  <c r="I12447" i="2"/>
  <c r="J12447" i="2"/>
  <c r="K12447" i="2"/>
  <c r="M12447" i="2"/>
  <c r="H12448" i="2"/>
  <c r="I12448" i="2"/>
  <c r="J12448" i="2"/>
  <c r="K12448" i="2"/>
  <c r="M12448" i="2"/>
  <c r="H12449" i="2"/>
  <c r="I12449" i="2"/>
  <c r="J12449" i="2"/>
  <c r="K12449" i="2"/>
  <c r="M12449" i="2"/>
  <c r="H12450" i="2"/>
  <c r="I12450" i="2"/>
  <c r="J12450" i="2"/>
  <c r="K12450" i="2"/>
  <c r="M12450" i="2"/>
  <c r="H12451" i="2"/>
  <c r="I12451" i="2"/>
  <c r="J12451" i="2"/>
  <c r="K12451" i="2"/>
  <c r="M12451" i="2"/>
  <c r="H12452" i="2"/>
  <c r="I12452" i="2"/>
  <c r="J12452" i="2"/>
  <c r="K12452" i="2"/>
  <c r="M12452" i="2"/>
  <c r="H12453" i="2"/>
  <c r="I12453" i="2"/>
  <c r="J12453" i="2"/>
  <c r="K12453" i="2"/>
  <c r="M12453" i="2"/>
  <c r="H12454" i="2"/>
  <c r="I12454" i="2"/>
  <c r="J12454" i="2"/>
  <c r="K12454" i="2"/>
  <c r="M12454" i="2"/>
  <c r="H12455" i="2"/>
  <c r="I12455" i="2"/>
  <c r="J12455" i="2"/>
  <c r="K12455" i="2"/>
  <c r="M12455" i="2"/>
  <c r="H12456" i="2"/>
  <c r="I12456" i="2"/>
  <c r="J12456" i="2"/>
  <c r="K12456" i="2"/>
  <c r="M12456" i="2"/>
  <c r="H12457" i="2"/>
  <c r="I12457" i="2"/>
  <c r="J12457" i="2"/>
  <c r="K12457" i="2"/>
  <c r="M12457" i="2"/>
  <c r="H12458" i="2"/>
  <c r="I12458" i="2"/>
  <c r="J12458" i="2"/>
  <c r="K12458" i="2"/>
  <c r="M12458" i="2"/>
  <c r="H12459" i="2"/>
  <c r="I12459" i="2"/>
  <c r="J12459" i="2"/>
  <c r="K12459" i="2"/>
  <c r="M12459" i="2"/>
  <c r="H12460" i="2"/>
  <c r="I12460" i="2"/>
  <c r="J12460" i="2"/>
  <c r="K12460" i="2"/>
  <c r="M12460" i="2"/>
  <c r="H12461" i="2"/>
  <c r="I12461" i="2"/>
  <c r="J12461" i="2"/>
  <c r="K12461" i="2"/>
  <c r="M12461" i="2"/>
  <c r="H12462" i="2"/>
  <c r="I12462" i="2"/>
  <c r="J12462" i="2"/>
  <c r="K12462" i="2"/>
  <c r="M12462" i="2"/>
  <c r="H12463" i="2"/>
  <c r="I12463" i="2"/>
  <c r="J12463" i="2"/>
  <c r="K12463" i="2"/>
  <c r="M12463" i="2"/>
  <c r="H12464" i="2"/>
  <c r="I12464" i="2"/>
  <c r="J12464" i="2"/>
  <c r="K12464" i="2"/>
  <c r="M12464" i="2"/>
  <c r="H12465" i="2"/>
  <c r="I12465" i="2"/>
  <c r="J12465" i="2"/>
  <c r="K12465" i="2"/>
  <c r="M12465" i="2"/>
  <c r="H12466" i="2"/>
  <c r="I12466" i="2"/>
  <c r="J12466" i="2"/>
  <c r="K12466" i="2"/>
  <c r="M12466" i="2"/>
  <c r="H12467" i="2"/>
  <c r="I12467" i="2"/>
  <c r="J12467" i="2"/>
  <c r="K12467" i="2"/>
  <c r="M12467" i="2"/>
  <c r="H12468" i="2"/>
  <c r="I12468" i="2"/>
  <c r="J12468" i="2"/>
  <c r="K12468" i="2"/>
  <c r="M12468" i="2"/>
  <c r="H12469" i="2"/>
  <c r="I12469" i="2"/>
  <c r="J12469" i="2"/>
  <c r="K12469" i="2"/>
  <c r="M12469" i="2"/>
  <c r="H12470" i="2"/>
  <c r="I12470" i="2"/>
  <c r="J12470" i="2"/>
  <c r="K12470" i="2"/>
  <c r="M12470" i="2"/>
  <c r="H12471" i="2"/>
  <c r="I12471" i="2"/>
  <c r="J12471" i="2"/>
  <c r="K12471" i="2"/>
  <c r="M12471" i="2"/>
  <c r="H12472" i="2"/>
  <c r="I12472" i="2"/>
  <c r="J12472" i="2"/>
  <c r="K12472" i="2"/>
  <c r="M12472" i="2"/>
  <c r="H12473" i="2"/>
  <c r="I12473" i="2"/>
  <c r="J12473" i="2"/>
  <c r="K12473" i="2"/>
  <c r="M12473" i="2"/>
  <c r="H12474" i="2"/>
  <c r="I12474" i="2"/>
  <c r="J12474" i="2"/>
  <c r="K12474" i="2"/>
  <c r="M12474" i="2"/>
  <c r="H12475" i="2"/>
  <c r="I12475" i="2"/>
  <c r="J12475" i="2"/>
  <c r="K12475" i="2"/>
  <c r="M12475" i="2"/>
  <c r="H12476" i="2"/>
  <c r="I12476" i="2"/>
  <c r="J12476" i="2"/>
  <c r="K12476" i="2"/>
  <c r="M12476" i="2"/>
  <c r="H12477" i="2"/>
  <c r="I12477" i="2"/>
  <c r="J12477" i="2"/>
  <c r="K12477" i="2"/>
  <c r="M12477" i="2"/>
  <c r="H12478" i="2"/>
  <c r="I12478" i="2"/>
  <c r="J12478" i="2"/>
  <c r="K12478" i="2"/>
  <c r="M12478" i="2"/>
  <c r="H12479" i="2"/>
  <c r="I12479" i="2"/>
  <c r="J12479" i="2"/>
  <c r="K12479" i="2"/>
  <c r="M12479" i="2"/>
  <c r="H12480" i="2"/>
  <c r="I12480" i="2"/>
  <c r="J12480" i="2"/>
  <c r="K12480" i="2"/>
  <c r="M12480" i="2"/>
  <c r="H12481" i="2"/>
  <c r="I12481" i="2"/>
  <c r="J12481" i="2"/>
  <c r="K12481" i="2"/>
  <c r="M12481" i="2"/>
  <c r="H12482" i="2"/>
  <c r="I12482" i="2"/>
  <c r="J12482" i="2"/>
  <c r="K12482" i="2"/>
  <c r="M12482" i="2"/>
  <c r="H12483" i="2"/>
  <c r="I12483" i="2"/>
  <c r="J12483" i="2"/>
  <c r="K12483" i="2"/>
  <c r="M12483" i="2"/>
  <c r="H12484" i="2"/>
  <c r="I12484" i="2"/>
  <c r="J12484" i="2"/>
  <c r="K12484" i="2"/>
  <c r="M12484" i="2"/>
  <c r="H12485" i="2"/>
  <c r="I12485" i="2"/>
  <c r="J12485" i="2"/>
  <c r="K12485" i="2"/>
  <c r="M12485" i="2"/>
  <c r="H12486" i="2"/>
  <c r="I12486" i="2"/>
  <c r="J12486" i="2"/>
  <c r="K12486" i="2"/>
  <c r="M12486" i="2"/>
  <c r="H12487" i="2"/>
  <c r="I12487" i="2"/>
  <c r="J12487" i="2"/>
  <c r="K12487" i="2"/>
  <c r="M12487" i="2"/>
  <c r="H12488" i="2"/>
  <c r="I12488" i="2"/>
  <c r="J12488" i="2"/>
  <c r="K12488" i="2"/>
  <c r="M12488" i="2"/>
  <c r="H12489" i="2"/>
  <c r="I12489" i="2"/>
  <c r="J12489" i="2"/>
  <c r="K12489" i="2"/>
  <c r="M12489" i="2"/>
  <c r="H12490" i="2"/>
  <c r="I12490" i="2"/>
  <c r="J12490" i="2"/>
  <c r="K12490" i="2"/>
  <c r="M12490" i="2"/>
  <c r="H12491" i="2"/>
  <c r="I12491" i="2"/>
  <c r="J12491" i="2"/>
  <c r="K12491" i="2"/>
  <c r="M12491" i="2"/>
  <c r="H12492" i="2"/>
  <c r="I12492" i="2"/>
  <c r="J12492" i="2"/>
  <c r="K12492" i="2"/>
  <c r="M12492" i="2"/>
  <c r="H12493" i="2"/>
  <c r="I12493" i="2"/>
  <c r="J12493" i="2"/>
  <c r="K12493" i="2"/>
  <c r="M12493" i="2"/>
  <c r="H12494" i="2"/>
  <c r="I12494" i="2"/>
  <c r="J12494" i="2"/>
  <c r="K12494" i="2"/>
  <c r="M12494" i="2"/>
  <c r="H12495" i="2"/>
  <c r="I12495" i="2"/>
  <c r="J12495" i="2"/>
  <c r="K12495" i="2"/>
  <c r="M12495" i="2"/>
  <c r="H12496" i="2"/>
  <c r="I12496" i="2"/>
  <c r="J12496" i="2"/>
  <c r="K12496" i="2"/>
  <c r="M12496" i="2"/>
  <c r="H12497" i="2"/>
  <c r="I12497" i="2"/>
  <c r="J12497" i="2"/>
  <c r="K12497" i="2"/>
  <c r="M12497" i="2"/>
  <c r="H12498" i="2"/>
  <c r="I12498" i="2"/>
  <c r="J12498" i="2"/>
  <c r="K12498" i="2"/>
  <c r="M12498" i="2"/>
  <c r="H12499" i="2"/>
  <c r="I12499" i="2"/>
  <c r="J12499" i="2"/>
  <c r="K12499" i="2"/>
  <c r="M12499" i="2"/>
  <c r="H12500" i="2"/>
  <c r="I12500" i="2"/>
  <c r="J12500" i="2"/>
  <c r="K12500" i="2"/>
  <c r="M12500" i="2"/>
  <c r="H12501" i="2"/>
  <c r="I12501" i="2"/>
  <c r="J12501" i="2"/>
  <c r="K12501" i="2"/>
  <c r="M12501" i="2"/>
  <c r="H12502" i="2"/>
  <c r="I12502" i="2"/>
  <c r="J12502" i="2"/>
  <c r="K12502" i="2"/>
  <c r="M12502" i="2"/>
  <c r="H12503" i="2"/>
  <c r="I12503" i="2"/>
  <c r="J12503" i="2"/>
  <c r="K12503" i="2"/>
  <c r="M12503" i="2"/>
  <c r="H12504" i="2"/>
  <c r="I12504" i="2"/>
  <c r="J12504" i="2"/>
  <c r="K12504" i="2"/>
  <c r="M12504" i="2"/>
  <c r="H12505" i="2"/>
  <c r="I12505" i="2"/>
  <c r="J12505" i="2"/>
  <c r="K12505" i="2"/>
  <c r="M12505" i="2"/>
  <c r="H12506" i="2"/>
  <c r="I12506" i="2"/>
  <c r="J12506" i="2"/>
  <c r="K12506" i="2"/>
  <c r="M12506" i="2"/>
  <c r="H12507" i="2"/>
  <c r="I12507" i="2"/>
  <c r="J12507" i="2"/>
  <c r="K12507" i="2"/>
  <c r="M12507" i="2"/>
  <c r="H12508" i="2"/>
  <c r="I12508" i="2"/>
  <c r="J12508" i="2"/>
  <c r="K12508" i="2"/>
  <c r="M12508" i="2"/>
  <c r="H12509" i="2"/>
  <c r="I12509" i="2"/>
  <c r="J12509" i="2"/>
  <c r="K12509" i="2"/>
  <c r="M12509" i="2"/>
  <c r="H12510" i="2"/>
  <c r="I12510" i="2"/>
  <c r="J12510" i="2"/>
  <c r="K12510" i="2"/>
  <c r="M12510" i="2"/>
  <c r="H12511" i="2"/>
  <c r="I12511" i="2"/>
  <c r="J12511" i="2"/>
  <c r="K12511" i="2"/>
  <c r="M12511" i="2"/>
  <c r="H12512" i="2"/>
  <c r="I12512" i="2"/>
  <c r="J12512" i="2"/>
  <c r="K12512" i="2"/>
  <c r="M12512" i="2"/>
  <c r="H12513" i="2"/>
  <c r="I12513" i="2"/>
  <c r="J12513" i="2"/>
  <c r="K12513" i="2"/>
  <c r="M12513" i="2"/>
  <c r="H12514" i="2"/>
  <c r="I12514" i="2"/>
  <c r="J12514" i="2"/>
  <c r="K12514" i="2"/>
  <c r="M12514" i="2"/>
  <c r="H12515" i="2"/>
  <c r="I12515" i="2"/>
  <c r="J12515" i="2"/>
  <c r="K12515" i="2"/>
  <c r="M12515" i="2"/>
  <c r="H12516" i="2"/>
  <c r="I12516" i="2"/>
  <c r="J12516" i="2"/>
  <c r="K12516" i="2"/>
  <c r="M12516" i="2"/>
  <c r="H12517" i="2"/>
  <c r="I12517" i="2"/>
  <c r="J12517" i="2"/>
  <c r="K12517" i="2"/>
  <c r="M12517" i="2"/>
  <c r="H12518" i="2"/>
  <c r="I12518" i="2"/>
  <c r="J12518" i="2"/>
  <c r="K12518" i="2"/>
  <c r="M12518" i="2"/>
  <c r="H12519" i="2"/>
  <c r="I12519" i="2"/>
  <c r="J12519" i="2"/>
  <c r="K12519" i="2"/>
  <c r="M12519" i="2"/>
  <c r="H12520" i="2"/>
  <c r="I12520" i="2"/>
  <c r="J12520" i="2"/>
  <c r="K12520" i="2"/>
  <c r="M12520" i="2"/>
  <c r="H12521" i="2"/>
  <c r="I12521" i="2"/>
  <c r="J12521" i="2"/>
  <c r="K12521" i="2"/>
  <c r="M12521" i="2"/>
  <c r="H12522" i="2"/>
  <c r="I12522" i="2"/>
  <c r="J12522" i="2"/>
  <c r="K12522" i="2"/>
  <c r="M12522" i="2"/>
  <c r="H12523" i="2"/>
  <c r="I12523" i="2"/>
  <c r="J12523" i="2"/>
  <c r="K12523" i="2"/>
  <c r="M12523" i="2"/>
  <c r="H12524" i="2"/>
  <c r="I12524" i="2"/>
  <c r="J12524" i="2"/>
  <c r="K12524" i="2"/>
  <c r="M12524" i="2"/>
  <c r="H12525" i="2"/>
  <c r="I12525" i="2"/>
  <c r="J12525" i="2"/>
  <c r="K12525" i="2"/>
  <c r="M12525" i="2"/>
  <c r="H12526" i="2"/>
  <c r="I12526" i="2"/>
  <c r="J12526" i="2"/>
  <c r="K12526" i="2"/>
  <c r="M12526" i="2"/>
  <c r="H12527" i="2"/>
  <c r="I12527" i="2"/>
  <c r="J12527" i="2"/>
  <c r="K12527" i="2"/>
  <c r="M12527" i="2"/>
  <c r="H12528" i="2"/>
  <c r="I12528" i="2"/>
  <c r="J12528" i="2"/>
  <c r="K12528" i="2"/>
  <c r="M12528" i="2"/>
  <c r="H12529" i="2"/>
  <c r="I12529" i="2"/>
  <c r="J12529" i="2"/>
  <c r="K12529" i="2"/>
  <c r="M12529" i="2"/>
  <c r="H12530" i="2"/>
  <c r="I12530" i="2"/>
  <c r="J12530" i="2"/>
  <c r="K12530" i="2"/>
  <c r="M12530" i="2"/>
  <c r="H12531" i="2"/>
  <c r="I12531" i="2"/>
  <c r="J12531" i="2"/>
  <c r="K12531" i="2"/>
  <c r="M12531" i="2"/>
  <c r="H12532" i="2"/>
  <c r="I12532" i="2"/>
  <c r="J12532" i="2"/>
  <c r="K12532" i="2"/>
  <c r="M12532" i="2"/>
  <c r="H12533" i="2"/>
  <c r="I12533" i="2"/>
  <c r="J12533" i="2"/>
  <c r="K12533" i="2"/>
  <c r="M12533" i="2"/>
  <c r="H12534" i="2"/>
  <c r="I12534" i="2"/>
  <c r="J12534" i="2"/>
  <c r="K12534" i="2"/>
  <c r="M12534" i="2"/>
  <c r="H12535" i="2"/>
  <c r="I12535" i="2"/>
  <c r="J12535" i="2"/>
  <c r="K12535" i="2"/>
  <c r="M12535" i="2"/>
  <c r="H12536" i="2"/>
  <c r="I12536" i="2"/>
  <c r="J12536" i="2"/>
  <c r="K12536" i="2"/>
  <c r="M12536" i="2"/>
  <c r="H12537" i="2"/>
  <c r="I12537" i="2"/>
  <c r="J12537" i="2"/>
  <c r="K12537" i="2"/>
  <c r="M12537" i="2"/>
  <c r="H12538" i="2"/>
  <c r="I12538" i="2"/>
  <c r="J12538" i="2"/>
  <c r="K12538" i="2"/>
  <c r="M12538" i="2"/>
  <c r="H12539" i="2"/>
  <c r="I12539" i="2"/>
  <c r="J12539" i="2"/>
  <c r="K12539" i="2"/>
  <c r="M12539" i="2"/>
  <c r="H12540" i="2"/>
  <c r="I12540" i="2"/>
  <c r="J12540" i="2"/>
  <c r="K12540" i="2"/>
  <c r="M12540" i="2"/>
  <c r="H12541" i="2"/>
  <c r="I12541" i="2"/>
  <c r="J12541" i="2"/>
  <c r="K12541" i="2"/>
  <c r="M12541" i="2"/>
  <c r="H12542" i="2"/>
  <c r="I12542" i="2"/>
  <c r="J12542" i="2"/>
  <c r="K12542" i="2"/>
  <c r="M12542" i="2"/>
  <c r="H12543" i="2"/>
  <c r="I12543" i="2"/>
  <c r="J12543" i="2"/>
  <c r="K12543" i="2"/>
  <c r="M12543" i="2"/>
  <c r="H12544" i="2"/>
  <c r="I12544" i="2"/>
  <c r="J12544" i="2"/>
  <c r="K12544" i="2"/>
  <c r="M12544" i="2"/>
  <c r="H12545" i="2"/>
  <c r="I12545" i="2"/>
  <c r="J12545" i="2"/>
  <c r="K12545" i="2"/>
  <c r="M12545" i="2"/>
  <c r="H12546" i="2"/>
  <c r="I12546" i="2"/>
  <c r="J12546" i="2"/>
  <c r="K12546" i="2"/>
  <c r="M12546" i="2"/>
  <c r="H12547" i="2"/>
  <c r="I12547" i="2"/>
  <c r="J12547" i="2"/>
  <c r="K12547" i="2"/>
  <c r="M12547" i="2"/>
  <c r="H12548" i="2"/>
  <c r="I12548" i="2"/>
  <c r="J12548" i="2"/>
  <c r="K12548" i="2"/>
  <c r="M12548" i="2"/>
  <c r="H12549" i="2"/>
  <c r="I12549" i="2"/>
  <c r="J12549" i="2"/>
  <c r="K12549" i="2"/>
  <c r="M12549" i="2"/>
  <c r="H12550" i="2"/>
  <c r="I12550" i="2"/>
  <c r="J12550" i="2"/>
  <c r="K12550" i="2"/>
  <c r="M12550" i="2"/>
  <c r="H12551" i="2"/>
  <c r="I12551" i="2"/>
  <c r="J12551" i="2"/>
  <c r="K12551" i="2"/>
  <c r="M12551" i="2"/>
  <c r="H12552" i="2"/>
  <c r="I12552" i="2"/>
  <c r="J12552" i="2"/>
  <c r="K12552" i="2"/>
  <c r="M12552" i="2"/>
  <c r="H12553" i="2"/>
  <c r="I12553" i="2"/>
  <c r="J12553" i="2"/>
  <c r="K12553" i="2"/>
  <c r="M12553" i="2"/>
  <c r="H12554" i="2"/>
  <c r="I12554" i="2"/>
  <c r="J12554" i="2"/>
  <c r="K12554" i="2"/>
  <c r="M12554" i="2"/>
  <c r="H12555" i="2"/>
  <c r="I12555" i="2"/>
  <c r="J12555" i="2"/>
  <c r="K12555" i="2"/>
  <c r="M12555" i="2"/>
  <c r="H12556" i="2"/>
  <c r="I12556" i="2"/>
  <c r="J12556" i="2"/>
  <c r="K12556" i="2"/>
  <c r="M12556" i="2"/>
  <c r="H12557" i="2"/>
  <c r="I12557" i="2"/>
  <c r="J12557" i="2"/>
  <c r="K12557" i="2"/>
  <c r="M12557" i="2"/>
  <c r="H12558" i="2"/>
  <c r="I12558" i="2"/>
  <c r="J12558" i="2"/>
  <c r="K12558" i="2"/>
  <c r="M12558" i="2"/>
  <c r="H12559" i="2"/>
  <c r="I12559" i="2"/>
  <c r="J12559" i="2"/>
  <c r="K12559" i="2"/>
  <c r="M12559" i="2"/>
  <c r="H12560" i="2"/>
  <c r="I12560" i="2"/>
  <c r="J12560" i="2"/>
  <c r="K12560" i="2"/>
  <c r="M12560" i="2"/>
  <c r="H12561" i="2"/>
  <c r="I12561" i="2"/>
  <c r="J12561" i="2"/>
  <c r="K12561" i="2"/>
  <c r="M12561" i="2"/>
  <c r="H12562" i="2"/>
  <c r="I12562" i="2"/>
  <c r="J12562" i="2"/>
  <c r="K12562" i="2"/>
  <c r="M12562" i="2"/>
  <c r="H12563" i="2"/>
  <c r="I12563" i="2"/>
  <c r="J12563" i="2"/>
  <c r="K12563" i="2"/>
  <c r="M12563" i="2"/>
  <c r="H12564" i="2"/>
  <c r="I12564" i="2"/>
  <c r="J12564" i="2"/>
  <c r="K12564" i="2"/>
  <c r="M12564" i="2"/>
  <c r="H12565" i="2"/>
  <c r="I12565" i="2"/>
  <c r="J12565" i="2"/>
  <c r="K12565" i="2"/>
  <c r="M12565" i="2"/>
  <c r="H12566" i="2"/>
  <c r="I12566" i="2"/>
  <c r="J12566" i="2"/>
  <c r="K12566" i="2"/>
  <c r="M12566" i="2"/>
  <c r="H12567" i="2"/>
  <c r="I12567" i="2"/>
  <c r="J12567" i="2"/>
  <c r="K12567" i="2"/>
  <c r="M12567" i="2"/>
  <c r="H12568" i="2"/>
  <c r="I12568" i="2"/>
  <c r="J12568" i="2"/>
  <c r="K12568" i="2"/>
  <c r="M12568" i="2"/>
  <c r="H12569" i="2"/>
  <c r="I12569" i="2"/>
  <c r="J12569" i="2"/>
  <c r="K12569" i="2"/>
  <c r="M12569" i="2"/>
  <c r="H12570" i="2"/>
  <c r="I12570" i="2"/>
  <c r="J12570" i="2"/>
  <c r="K12570" i="2"/>
  <c r="M12570" i="2"/>
  <c r="H12571" i="2"/>
  <c r="I12571" i="2"/>
  <c r="J12571" i="2"/>
  <c r="K12571" i="2"/>
  <c r="M12571" i="2"/>
  <c r="H12572" i="2"/>
  <c r="I12572" i="2"/>
  <c r="J12572" i="2"/>
  <c r="K12572" i="2"/>
  <c r="M12572" i="2"/>
  <c r="H12573" i="2"/>
  <c r="I12573" i="2"/>
  <c r="J12573" i="2"/>
  <c r="K12573" i="2"/>
  <c r="M12573" i="2"/>
  <c r="H12574" i="2"/>
  <c r="I12574" i="2"/>
  <c r="J12574" i="2"/>
  <c r="K12574" i="2"/>
  <c r="M12574" i="2"/>
  <c r="H12575" i="2"/>
  <c r="I12575" i="2"/>
  <c r="J12575" i="2"/>
  <c r="K12575" i="2"/>
  <c r="M12575" i="2"/>
  <c r="H12576" i="2"/>
  <c r="I12576" i="2"/>
  <c r="J12576" i="2"/>
  <c r="K12576" i="2"/>
  <c r="M12576" i="2"/>
  <c r="H12577" i="2"/>
  <c r="I12577" i="2"/>
  <c r="J12577" i="2"/>
  <c r="K12577" i="2"/>
  <c r="M12577" i="2"/>
  <c r="H12578" i="2"/>
  <c r="I12578" i="2"/>
  <c r="J12578" i="2"/>
  <c r="K12578" i="2"/>
  <c r="M12578" i="2"/>
  <c r="H12579" i="2"/>
  <c r="I12579" i="2"/>
  <c r="J12579" i="2"/>
  <c r="K12579" i="2"/>
  <c r="M12579" i="2"/>
  <c r="H12580" i="2"/>
  <c r="I12580" i="2"/>
  <c r="J12580" i="2"/>
  <c r="K12580" i="2"/>
  <c r="M12580" i="2"/>
  <c r="H12581" i="2"/>
  <c r="I12581" i="2"/>
  <c r="J12581" i="2"/>
  <c r="K12581" i="2"/>
  <c r="M12581" i="2"/>
  <c r="H12582" i="2"/>
  <c r="I12582" i="2"/>
  <c r="J12582" i="2"/>
  <c r="K12582" i="2"/>
  <c r="M12582" i="2"/>
  <c r="H12583" i="2"/>
  <c r="I12583" i="2"/>
  <c r="J12583" i="2"/>
  <c r="K12583" i="2"/>
  <c r="M12583" i="2"/>
  <c r="H12584" i="2"/>
  <c r="I12584" i="2"/>
  <c r="J12584" i="2"/>
  <c r="K12584" i="2"/>
  <c r="M12584" i="2"/>
  <c r="H12585" i="2"/>
  <c r="I12585" i="2"/>
  <c r="J12585" i="2"/>
  <c r="K12585" i="2"/>
  <c r="M12585" i="2"/>
  <c r="H12586" i="2"/>
  <c r="I12586" i="2"/>
  <c r="J12586" i="2"/>
  <c r="K12586" i="2"/>
  <c r="M12586" i="2"/>
  <c r="H12587" i="2"/>
  <c r="I12587" i="2"/>
  <c r="J12587" i="2"/>
  <c r="K12587" i="2"/>
  <c r="M12587" i="2"/>
  <c r="H12588" i="2"/>
  <c r="I12588" i="2"/>
  <c r="J12588" i="2"/>
  <c r="K12588" i="2"/>
  <c r="M12588" i="2"/>
  <c r="H12589" i="2"/>
  <c r="I12589" i="2"/>
  <c r="J12589" i="2"/>
  <c r="K12589" i="2"/>
  <c r="M12589" i="2"/>
  <c r="H12590" i="2"/>
  <c r="I12590" i="2"/>
  <c r="J12590" i="2"/>
  <c r="K12590" i="2"/>
  <c r="M12590" i="2"/>
  <c r="H12591" i="2"/>
  <c r="I12591" i="2"/>
  <c r="J12591" i="2"/>
  <c r="K12591" i="2"/>
  <c r="M12591" i="2"/>
  <c r="H12592" i="2"/>
  <c r="I12592" i="2"/>
  <c r="J12592" i="2"/>
  <c r="K12592" i="2"/>
  <c r="M12592" i="2"/>
  <c r="H12593" i="2"/>
  <c r="I12593" i="2"/>
  <c r="J12593" i="2"/>
  <c r="K12593" i="2"/>
  <c r="M12593" i="2"/>
  <c r="H12594" i="2"/>
  <c r="I12594" i="2"/>
  <c r="J12594" i="2"/>
  <c r="K12594" i="2"/>
  <c r="M12594" i="2"/>
  <c r="H12595" i="2"/>
  <c r="I12595" i="2"/>
  <c r="J12595" i="2"/>
  <c r="K12595" i="2"/>
  <c r="M12595" i="2"/>
  <c r="H12596" i="2"/>
  <c r="I12596" i="2"/>
  <c r="J12596" i="2"/>
  <c r="K12596" i="2"/>
  <c r="M12596" i="2"/>
  <c r="H12597" i="2"/>
  <c r="I12597" i="2"/>
  <c r="J12597" i="2"/>
  <c r="K12597" i="2"/>
  <c r="M12597" i="2"/>
  <c r="H12598" i="2"/>
  <c r="I12598" i="2"/>
  <c r="J12598" i="2"/>
  <c r="K12598" i="2"/>
  <c r="M12598" i="2"/>
  <c r="H12599" i="2"/>
  <c r="I12599" i="2"/>
  <c r="J12599" i="2"/>
  <c r="K12599" i="2"/>
  <c r="M12599" i="2"/>
  <c r="H12600" i="2"/>
  <c r="I12600" i="2"/>
  <c r="J12600" i="2"/>
  <c r="K12600" i="2"/>
  <c r="M12600" i="2"/>
  <c r="H12601" i="2"/>
  <c r="I12601" i="2"/>
  <c r="J12601" i="2"/>
  <c r="K12601" i="2"/>
  <c r="M12601" i="2"/>
  <c r="H12602" i="2"/>
  <c r="I12602" i="2"/>
  <c r="J12602" i="2"/>
  <c r="K12602" i="2"/>
  <c r="M12602" i="2"/>
  <c r="H12603" i="2"/>
  <c r="I12603" i="2"/>
  <c r="J12603" i="2"/>
  <c r="K12603" i="2"/>
  <c r="M12603" i="2"/>
  <c r="H12604" i="2"/>
  <c r="I12604" i="2"/>
  <c r="J12604" i="2"/>
  <c r="K12604" i="2"/>
  <c r="M12604" i="2"/>
  <c r="H12605" i="2"/>
  <c r="I12605" i="2"/>
  <c r="J12605" i="2"/>
  <c r="K12605" i="2"/>
  <c r="M12605" i="2"/>
  <c r="H12606" i="2"/>
  <c r="I12606" i="2"/>
  <c r="J12606" i="2"/>
  <c r="K12606" i="2"/>
  <c r="M12606" i="2"/>
  <c r="H12607" i="2"/>
  <c r="I12607" i="2"/>
  <c r="J12607" i="2"/>
  <c r="K12607" i="2"/>
  <c r="M12607" i="2"/>
  <c r="H12608" i="2"/>
  <c r="I12608" i="2"/>
  <c r="J12608" i="2"/>
  <c r="K12608" i="2"/>
  <c r="M12608" i="2"/>
  <c r="H12609" i="2"/>
  <c r="I12609" i="2"/>
  <c r="J12609" i="2"/>
  <c r="K12609" i="2"/>
  <c r="M12609" i="2"/>
  <c r="H12610" i="2"/>
  <c r="I12610" i="2"/>
  <c r="J12610" i="2"/>
  <c r="K12610" i="2"/>
  <c r="M12610" i="2"/>
  <c r="H12611" i="2"/>
  <c r="I12611" i="2"/>
  <c r="J12611" i="2"/>
  <c r="K12611" i="2"/>
  <c r="M12611" i="2"/>
  <c r="H12612" i="2"/>
  <c r="I12612" i="2"/>
  <c r="J12612" i="2"/>
  <c r="K12612" i="2"/>
  <c r="M12612" i="2"/>
  <c r="H12613" i="2"/>
  <c r="I12613" i="2"/>
  <c r="J12613" i="2"/>
  <c r="K12613" i="2"/>
  <c r="M12613" i="2"/>
  <c r="H12614" i="2"/>
  <c r="I12614" i="2"/>
  <c r="J12614" i="2"/>
  <c r="K12614" i="2"/>
  <c r="M12614" i="2"/>
  <c r="H12615" i="2"/>
  <c r="I12615" i="2"/>
  <c r="J12615" i="2"/>
  <c r="K12615" i="2"/>
  <c r="M12615" i="2"/>
  <c r="H12616" i="2"/>
  <c r="I12616" i="2"/>
  <c r="J12616" i="2"/>
  <c r="K12616" i="2"/>
  <c r="M12616" i="2"/>
  <c r="H12617" i="2"/>
  <c r="I12617" i="2"/>
  <c r="J12617" i="2"/>
  <c r="K12617" i="2"/>
  <c r="M12617" i="2"/>
  <c r="H12618" i="2"/>
  <c r="I12618" i="2"/>
  <c r="J12618" i="2"/>
  <c r="K12618" i="2"/>
  <c r="M12618" i="2"/>
  <c r="H12619" i="2"/>
  <c r="I12619" i="2"/>
  <c r="J12619" i="2"/>
  <c r="K12619" i="2"/>
  <c r="M12619" i="2"/>
  <c r="H12620" i="2"/>
  <c r="I12620" i="2"/>
  <c r="J12620" i="2"/>
  <c r="K12620" i="2"/>
  <c r="M12620" i="2"/>
  <c r="H12621" i="2"/>
  <c r="I12621" i="2"/>
  <c r="J12621" i="2"/>
  <c r="K12621" i="2"/>
  <c r="M12621" i="2"/>
  <c r="H12622" i="2"/>
  <c r="I12622" i="2"/>
  <c r="J12622" i="2"/>
  <c r="K12622" i="2"/>
  <c r="M12622" i="2"/>
  <c r="H12623" i="2"/>
  <c r="I12623" i="2"/>
  <c r="J12623" i="2"/>
  <c r="K12623" i="2"/>
  <c r="M12623" i="2"/>
  <c r="H12624" i="2"/>
  <c r="I12624" i="2"/>
  <c r="J12624" i="2"/>
  <c r="K12624" i="2"/>
  <c r="M12624" i="2"/>
  <c r="H12625" i="2"/>
  <c r="I12625" i="2"/>
  <c r="J12625" i="2"/>
  <c r="K12625" i="2"/>
  <c r="M12625" i="2"/>
  <c r="H12626" i="2"/>
  <c r="I12626" i="2"/>
  <c r="J12626" i="2"/>
  <c r="K12626" i="2"/>
  <c r="M12626" i="2"/>
  <c r="H12627" i="2"/>
  <c r="I12627" i="2"/>
  <c r="J12627" i="2"/>
  <c r="K12627" i="2"/>
  <c r="M12627" i="2"/>
  <c r="H12628" i="2"/>
  <c r="I12628" i="2"/>
  <c r="J12628" i="2"/>
  <c r="K12628" i="2"/>
  <c r="M12628" i="2"/>
  <c r="H12629" i="2"/>
  <c r="I12629" i="2"/>
  <c r="J12629" i="2"/>
  <c r="K12629" i="2"/>
  <c r="M12629" i="2"/>
  <c r="H12630" i="2"/>
  <c r="I12630" i="2"/>
  <c r="J12630" i="2"/>
  <c r="K12630" i="2"/>
  <c r="M12630" i="2"/>
  <c r="H12631" i="2"/>
  <c r="I12631" i="2"/>
  <c r="J12631" i="2"/>
  <c r="K12631" i="2"/>
  <c r="M12631" i="2"/>
  <c r="H12632" i="2"/>
  <c r="I12632" i="2"/>
  <c r="J12632" i="2"/>
  <c r="K12632" i="2"/>
  <c r="M12632" i="2"/>
  <c r="H12633" i="2"/>
  <c r="I12633" i="2"/>
  <c r="J12633" i="2"/>
  <c r="K12633" i="2"/>
  <c r="M12633" i="2"/>
  <c r="H12634" i="2"/>
  <c r="I12634" i="2"/>
  <c r="J12634" i="2"/>
  <c r="K12634" i="2"/>
  <c r="M12634" i="2"/>
  <c r="H12635" i="2"/>
  <c r="I12635" i="2"/>
  <c r="J12635" i="2"/>
  <c r="K12635" i="2"/>
  <c r="M12635" i="2"/>
  <c r="H12636" i="2"/>
  <c r="I12636" i="2"/>
  <c r="J12636" i="2"/>
  <c r="K12636" i="2"/>
  <c r="M12636" i="2"/>
  <c r="H12637" i="2"/>
  <c r="I12637" i="2"/>
  <c r="J12637" i="2"/>
  <c r="K12637" i="2"/>
  <c r="M12637" i="2"/>
  <c r="H12638" i="2"/>
  <c r="I12638" i="2"/>
  <c r="J12638" i="2"/>
  <c r="K12638" i="2"/>
  <c r="M12638" i="2"/>
  <c r="H12639" i="2"/>
  <c r="I12639" i="2"/>
  <c r="J12639" i="2"/>
  <c r="K12639" i="2"/>
  <c r="M12639" i="2"/>
  <c r="H12640" i="2"/>
  <c r="I12640" i="2"/>
  <c r="J12640" i="2"/>
  <c r="K12640" i="2"/>
  <c r="M12640" i="2"/>
  <c r="H12641" i="2"/>
  <c r="I12641" i="2"/>
  <c r="J12641" i="2"/>
  <c r="K12641" i="2"/>
  <c r="M12641" i="2"/>
  <c r="H12642" i="2"/>
  <c r="I12642" i="2"/>
  <c r="J12642" i="2"/>
  <c r="K12642" i="2"/>
  <c r="M12642" i="2"/>
  <c r="H12643" i="2"/>
  <c r="I12643" i="2"/>
  <c r="J12643" i="2"/>
  <c r="K12643" i="2"/>
  <c r="M12643" i="2"/>
  <c r="H12644" i="2"/>
  <c r="I12644" i="2"/>
  <c r="J12644" i="2"/>
  <c r="K12644" i="2"/>
  <c r="M12644" i="2"/>
  <c r="H12645" i="2"/>
  <c r="I12645" i="2"/>
  <c r="J12645" i="2"/>
  <c r="K12645" i="2"/>
  <c r="M12645" i="2"/>
  <c r="H12646" i="2"/>
  <c r="I12646" i="2"/>
  <c r="J12646" i="2"/>
  <c r="K12646" i="2"/>
  <c r="M12646" i="2"/>
  <c r="H12647" i="2"/>
  <c r="I12647" i="2"/>
  <c r="J12647" i="2"/>
  <c r="K12647" i="2"/>
  <c r="M12647" i="2"/>
  <c r="H12648" i="2"/>
  <c r="I12648" i="2"/>
  <c r="J12648" i="2"/>
  <c r="K12648" i="2"/>
  <c r="M12648" i="2"/>
  <c r="H12649" i="2"/>
  <c r="I12649" i="2"/>
  <c r="J12649" i="2"/>
  <c r="K12649" i="2"/>
  <c r="M12649" i="2"/>
  <c r="H12650" i="2"/>
  <c r="I12650" i="2"/>
  <c r="J12650" i="2"/>
  <c r="K12650" i="2"/>
  <c r="M12650" i="2"/>
  <c r="H12651" i="2"/>
  <c r="I12651" i="2"/>
  <c r="J12651" i="2"/>
  <c r="K12651" i="2"/>
  <c r="M12651" i="2"/>
  <c r="H12652" i="2"/>
  <c r="I12652" i="2"/>
  <c r="J12652" i="2"/>
  <c r="K12652" i="2"/>
  <c r="M12652" i="2"/>
  <c r="H12653" i="2"/>
  <c r="I12653" i="2"/>
  <c r="J12653" i="2"/>
  <c r="K12653" i="2"/>
  <c r="M12653" i="2"/>
  <c r="H12654" i="2"/>
  <c r="I12654" i="2"/>
  <c r="J12654" i="2"/>
  <c r="K12654" i="2"/>
  <c r="M12654" i="2"/>
  <c r="H12655" i="2"/>
  <c r="I12655" i="2"/>
  <c r="J12655" i="2"/>
  <c r="K12655" i="2"/>
  <c r="M12655" i="2"/>
  <c r="H12656" i="2"/>
  <c r="I12656" i="2"/>
  <c r="J12656" i="2"/>
  <c r="K12656" i="2"/>
  <c r="M12656" i="2"/>
  <c r="H12657" i="2"/>
  <c r="I12657" i="2"/>
  <c r="J12657" i="2"/>
  <c r="K12657" i="2"/>
  <c r="M12657" i="2"/>
  <c r="H12658" i="2"/>
  <c r="I12658" i="2"/>
  <c r="J12658" i="2"/>
  <c r="K12658" i="2"/>
  <c r="M12658" i="2"/>
  <c r="H12659" i="2"/>
  <c r="I12659" i="2"/>
  <c r="J12659" i="2"/>
  <c r="K12659" i="2"/>
  <c r="M12659" i="2"/>
  <c r="H12660" i="2"/>
  <c r="I12660" i="2"/>
  <c r="J12660" i="2"/>
  <c r="K12660" i="2"/>
  <c r="M12660" i="2"/>
  <c r="H12661" i="2"/>
  <c r="I12661" i="2"/>
  <c r="J12661" i="2"/>
  <c r="K12661" i="2"/>
  <c r="M12661" i="2"/>
  <c r="H12662" i="2"/>
  <c r="I12662" i="2"/>
  <c r="J12662" i="2"/>
  <c r="K12662" i="2"/>
  <c r="M12662" i="2"/>
  <c r="H12663" i="2"/>
  <c r="I12663" i="2"/>
  <c r="J12663" i="2"/>
  <c r="K12663" i="2"/>
  <c r="M12663" i="2"/>
  <c r="H12664" i="2"/>
  <c r="I12664" i="2"/>
  <c r="J12664" i="2"/>
  <c r="K12664" i="2"/>
  <c r="M12664" i="2"/>
  <c r="H12665" i="2"/>
  <c r="I12665" i="2"/>
  <c r="J12665" i="2"/>
  <c r="K12665" i="2"/>
  <c r="M12665" i="2"/>
  <c r="H12666" i="2"/>
  <c r="I12666" i="2"/>
  <c r="J12666" i="2"/>
  <c r="K12666" i="2"/>
  <c r="M12666" i="2"/>
  <c r="H12667" i="2"/>
  <c r="I12667" i="2"/>
  <c r="J12667" i="2"/>
  <c r="K12667" i="2"/>
  <c r="M12667" i="2"/>
  <c r="H12668" i="2"/>
  <c r="I12668" i="2"/>
  <c r="J12668" i="2"/>
  <c r="K12668" i="2"/>
  <c r="M12668" i="2"/>
  <c r="H12669" i="2"/>
  <c r="I12669" i="2"/>
  <c r="J12669" i="2"/>
  <c r="K12669" i="2"/>
  <c r="M12669" i="2"/>
  <c r="H12670" i="2"/>
  <c r="I12670" i="2"/>
  <c r="J12670" i="2"/>
  <c r="K12670" i="2"/>
  <c r="M12670" i="2"/>
  <c r="H12671" i="2"/>
  <c r="I12671" i="2"/>
  <c r="J12671" i="2"/>
  <c r="K12671" i="2"/>
  <c r="M12671" i="2"/>
  <c r="H12672" i="2"/>
  <c r="I12672" i="2"/>
  <c r="J12672" i="2"/>
  <c r="K12672" i="2"/>
  <c r="M12672" i="2"/>
  <c r="H12673" i="2"/>
  <c r="I12673" i="2"/>
  <c r="J12673" i="2"/>
  <c r="K12673" i="2"/>
  <c r="M12673" i="2"/>
  <c r="H12674" i="2"/>
  <c r="I12674" i="2"/>
  <c r="J12674" i="2"/>
  <c r="K12674" i="2"/>
  <c r="M12674" i="2"/>
  <c r="H12675" i="2"/>
  <c r="I12675" i="2"/>
  <c r="J12675" i="2"/>
  <c r="K12675" i="2"/>
  <c r="M12675" i="2"/>
  <c r="H12676" i="2"/>
  <c r="I12676" i="2"/>
  <c r="J12676" i="2"/>
  <c r="K12676" i="2"/>
  <c r="M12676" i="2"/>
  <c r="H12677" i="2"/>
  <c r="I12677" i="2"/>
  <c r="J12677" i="2"/>
  <c r="K12677" i="2"/>
  <c r="M12677" i="2"/>
  <c r="H12678" i="2"/>
  <c r="I12678" i="2"/>
  <c r="J12678" i="2"/>
  <c r="K12678" i="2"/>
  <c r="M12678" i="2"/>
  <c r="H12679" i="2"/>
  <c r="I12679" i="2"/>
  <c r="J12679" i="2"/>
  <c r="K12679" i="2"/>
  <c r="M12679" i="2"/>
  <c r="H12680" i="2"/>
  <c r="I12680" i="2"/>
  <c r="J12680" i="2"/>
  <c r="K12680" i="2"/>
  <c r="M12680" i="2"/>
  <c r="H12681" i="2"/>
  <c r="I12681" i="2"/>
  <c r="J12681" i="2"/>
  <c r="K12681" i="2"/>
  <c r="M12681" i="2"/>
  <c r="H12682" i="2"/>
  <c r="I12682" i="2"/>
  <c r="J12682" i="2"/>
  <c r="K12682" i="2"/>
  <c r="M12682" i="2"/>
  <c r="H12683" i="2"/>
  <c r="I12683" i="2"/>
  <c r="J12683" i="2"/>
  <c r="K12683" i="2"/>
  <c r="M12683" i="2"/>
  <c r="H12684" i="2"/>
  <c r="I12684" i="2"/>
  <c r="J12684" i="2"/>
  <c r="K12684" i="2"/>
  <c r="M12684" i="2"/>
  <c r="H12685" i="2"/>
  <c r="I12685" i="2"/>
  <c r="J12685" i="2"/>
  <c r="K12685" i="2"/>
  <c r="M12685" i="2"/>
  <c r="H12686" i="2"/>
  <c r="I12686" i="2"/>
  <c r="J12686" i="2"/>
  <c r="K12686" i="2"/>
  <c r="M12686" i="2"/>
  <c r="H12687" i="2"/>
  <c r="I12687" i="2"/>
  <c r="J12687" i="2"/>
  <c r="K12687" i="2"/>
  <c r="M12687" i="2"/>
  <c r="H12688" i="2"/>
  <c r="I12688" i="2"/>
  <c r="J12688" i="2"/>
  <c r="K12688" i="2"/>
  <c r="M12688" i="2"/>
  <c r="H12689" i="2"/>
  <c r="I12689" i="2"/>
  <c r="J12689" i="2"/>
  <c r="K12689" i="2"/>
  <c r="M12689" i="2"/>
  <c r="H12690" i="2"/>
  <c r="I12690" i="2"/>
  <c r="J12690" i="2"/>
  <c r="K12690" i="2"/>
  <c r="M12690" i="2"/>
  <c r="H12691" i="2"/>
  <c r="I12691" i="2"/>
  <c r="J12691" i="2"/>
  <c r="K12691" i="2"/>
  <c r="M12691" i="2"/>
  <c r="H12692" i="2"/>
  <c r="I12692" i="2"/>
  <c r="J12692" i="2"/>
  <c r="K12692" i="2"/>
  <c r="M12692" i="2"/>
  <c r="H12693" i="2"/>
  <c r="I12693" i="2"/>
  <c r="J12693" i="2"/>
  <c r="K12693" i="2"/>
  <c r="M12693" i="2"/>
  <c r="H12694" i="2"/>
  <c r="I12694" i="2"/>
  <c r="J12694" i="2"/>
  <c r="K12694" i="2"/>
  <c r="M12694" i="2"/>
  <c r="H12695" i="2"/>
  <c r="I12695" i="2"/>
  <c r="J12695" i="2"/>
  <c r="K12695" i="2"/>
  <c r="M12695" i="2"/>
  <c r="H12696" i="2"/>
  <c r="I12696" i="2"/>
  <c r="J12696" i="2"/>
  <c r="K12696" i="2"/>
  <c r="M12696" i="2"/>
  <c r="H12697" i="2"/>
  <c r="I12697" i="2"/>
  <c r="J12697" i="2"/>
  <c r="K12697" i="2"/>
  <c r="M12697" i="2"/>
  <c r="H12698" i="2"/>
  <c r="I12698" i="2"/>
  <c r="J12698" i="2"/>
  <c r="K12698" i="2"/>
  <c r="M12698" i="2"/>
  <c r="H12699" i="2"/>
  <c r="I12699" i="2"/>
  <c r="J12699" i="2"/>
  <c r="K12699" i="2"/>
  <c r="M12699" i="2"/>
  <c r="H12700" i="2"/>
  <c r="I12700" i="2"/>
  <c r="J12700" i="2"/>
  <c r="K12700" i="2"/>
  <c r="M12700" i="2"/>
  <c r="H12701" i="2"/>
  <c r="I12701" i="2"/>
  <c r="J12701" i="2"/>
  <c r="K12701" i="2"/>
  <c r="M12701" i="2"/>
  <c r="H12702" i="2"/>
  <c r="I12702" i="2"/>
  <c r="J12702" i="2"/>
  <c r="K12702" i="2"/>
  <c r="M12702" i="2"/>
  <c r="H12703" i="2"/>
  <c r="I12703" i="2"/>
  <c r="J12703" i="2"/>
  <c r="K12703" i="2"/>
  <c r="M12703" i="2"/>
  <c r="H12704" i="2"/>
  <c r="I12704" i="2"/>
  <c r="J12704" i="2"/>
  <c r="K12704" i="2"/>
  <c r="M12704" i="2"/>
  <c r="H12705" i="2"/>
  <c r="I12705" i="2"/>
  <c r="J12705" i="2"/>
  <c r="K12705" i="2"/>
  <c r="M12705" i="2"/>
  <c r="H12706" i="2"/>
  <c r="I12706" i="2"/>
  <c r="J12706" i="2"/>
  <c r="K12706" i="2"/>
  <c r="M12706" i="2"/>
  <c r="H12707" i="2"/>
  <c r="I12707" i="2"/>
  <c r="J12707" i="2"/>
  <c r="K12707" i="2"/>
  <c r="M12707" i="2"/>
  <c r="H12708" i="2"/>
  <c r="I12708" i="2"/>
  <c r="J12708" i="2"/>
  <c r="K12708" i="2"/>
  <c r="M12708" i="2"/>
  <c r="H12709" i="2"/>
  <c r="I12709" i="2"/>
  <c r="J12709" i="2"/>
  <c r="K12709" i="2"/>
  <c r="M12709" i="2"/>
  <c r="H12710" i="2"/>
  <c r="I12710" i="2"/>
  <c r="J12710" i="2"/>
  <c r="K12710" i="2"/>
  <c r="M12710" i="2"/>
  <c r="H12711" i="2"/>
  <c r="I12711" i="2"/>
  <c r="J12711" i="2"/>
  <c r="K12711" i="2"/>
  <c r="M12711" i="2"/>
  <c r="H12712" i="2"/>
  <c r="I12712" i="2"/>
  <c r="J12712" i="2"/>
  <c r="K12712" i="2"/>
  <c r="M12712" i="2"/>
  <c r="H12713" i="2"/>
  <c r="I12713" i="2"/>
  <c r="J12713" i="2"/>
  <c r="K12713" i="2"/>
  <c r="M12713" i="2"/>
  <c r="H12714" i="2"/>
  <c r="I12714" i="2"/>
  <c r="J12714" i="2"/>
  <c r="K12714" i="2"/>
  <c r="M12714" i="2"/>
  <c r="H12715" i="2"/>
  <c r="I12715" i="2"/>
  <c r="J12715" i="2"/>
  <c r="K12715" i="2"/>
  <c r="M12715" i="2"/>
  <c r="H12716" i="2"/>
  <c r="I12716" i="2"/>
  <c r="J12716" i="2"/>
  <c r="K12716" i="2"/>
  <c r="M12716" i="2"/>
  <c r="H12717" i="2"/>
  <c r="I12717" i="2"/>
  <c r="J12717" i="2"/>
  <c r="K12717" i="2"/>
  <c r="M12717" i="2"/>
  <c r="H12718" i="2"/>
  <c r="I12718" i="2"/>
  <c r="J12718" i="2"/>
  <c r="K12718" i="2"/>
  <c r="M12718" i="2"/>
  <c r="H12719" i="2"/>
  <c r="I12719" i="2"/>
  <c r="J12719" i="2"/>
  <c r="K12719" i="2"/>
  <c r="M12719" i="2"/>
  <c r="H12720" i="2"/>
  <c r="I12720" i="2"/>
  <c r="J12720" i="2"/>
  <c r="K12720" i="2"/>
  <c r="M12720" i="2"/>
  <c r="H12721" i="2"/>
  <c r="I12721" i="2"/>
  <c r="J12721" i="2"/>
  <c r="K12721" i="2"/>
  <c r="M12721" i="2"/>
  <c r="H12722" i="2"/>
  <c r="I12722" i="2"/>
  <c r="J12722" i="2"/>
  <c r="K12722" i="2"/>
  <c r="M12722" i="2"/>
  <c r="H12723" i="2"/>
  <c r="I12723" i="2"/>
  <c r="J12723" i="2"/>
  <c r="K12723" i="2"/>
  <c r="M12723" i="2"/>
  <c r="H12724" i="2"/>
  <c r="I12724" i="2"/>
  <c r="J12724" i="2"/>
  <c r="K12724" i="2"/>
  <c r="M12724" i="2"/>
  <c r="H12725" i="2"/>
  <c r="I12725" i="2"/>
  <c r="J12725" i="2"/>
  <c r="K12725" i="2"/>
  <c r="M12725" i="2"/>
  <c r="H12726" i="2"/>
  <c r="I12726" i="2"/>
  <c r="J12726" i="2"/>
  <c r="K12726" i="2"/>
  <c r="M12726" i="2"/>
  <c r="H12727" i="2"/>
  <c r="I12727" i="2"/>
  <c r="J12727" i="2"/>
  <c r="K12727" i="2"/>
  <c r="M12727" i="2"/>
  <c r="H12728" i="2"/>
  <c r="I12728" i="2"/>
  <c r="J12728" i="2"/>
  <c r="K12728" i="2"/>
  <c r="M12728" i="2"/>
  <c r="H12729" i="2"/>
  <c r="I12729" i="2"/>
  <c r="J12729" i="2"/>
  <c r="K12729" i="2"/>
  <c r="M12729" i="2"/>
  <c r="H12730" i="2"/>
  <c r="I12730" i="2"/>
  <c r="J12730" i="2"/>
  <c r="K12730" i="2"/>
  <c r="M12730" i="2"/>
  <c r="H12731" i="2"/>
  <c r="I12731" i="2"/>
  <c r="J12731" i="2"/>
  <c r="K12731" i="2"/>
  <c r="M12731" i="2"/>
  <c r="H12732" i="2"/>
  <c r="I12732" i="2"/>
  <c r="J12732" i="2"/>
  <c r="K12732" i="2"/>
  <c r="M12732" i="2"/>
  <c r="H12733" i="2"/>
  <c r="I12733" i="2"/>
  <c r="J12733" i="2"/>
  <c r="K12733" i="2"/>
  <c r="M12733" i="2"/>
  <c r="H12734" i="2"/>
  <c r="I12734" i="2"/>
  <c r="J12734" i="2"/>
  <c r="K12734" i="2"/>
  <c r="M12734" i="2"/>
  <c r="H12735" i="2"/>
  <c r="I12735" i="2"/>
  <c r="J12735" i="2"/>
  <c r="K12735" i="2"/>
  <c r="M12735" i="2"/>
  <c r="H12736" i="2"/>
  <c r="I12736" i="2"/>
  <c r="J12736" i="2"/>
  <c r="K12736" i="2"/>
  <c r="M12736" i="2"/>
  <c r="H12737" i="2"/>
  <c r="I12737" i="2"/>
  <c r="J12737" i="2"/>
  <c r="K12737" i="2"/>
  <c r="M12737" i="2"/>
  <c r="H12738" i="2"/>
  <c r="I12738" i="2"/>
  <c r="J12738" i="2"/>
  <c r="K12738" i="2"/>
  <c r="M12738" i="2"/>
  <c r="H12739" i="2"/>
  <c r="I12739" i="2"/>
  <c r="J12739" i="2"/>
  <c r="K12739" i="2"/>
  <c r="M12739" i="2"/>
  <c r="H12740" i="2"/>
  <c r="I12740" i="2"/>
  <c r="J12740" i="2"/>
  <c r="K12740" i="2"/>
  <c r="M12740" i="2"/>
  <c r="H12741" i="2"/>
  <c r="I12741" i="2"/>
  <c r="J12741" i="2"/>
  <c r="K12741" i="2"/>
  <c r="M12741" i="2"/>
  <c r="H12742" i="2"/>
  <c r="I12742" i="2"/>
  <c r="J12742" i="2"/>
  <c r="K12742" i="2"/>
  <c r="M12742" i="2"/>
  <c r="H12743" i="2"/>
  <c r="I12743" i="2"/>
  <c r="J12743" i="2"/>
  <c r="K12743" i="2"/>
  <c r="M12743" i="2"/>
  <c r="H12744" i="2"/>
  <c r="I12744" i="2"/>
  <c r="J12744" i="2"/>
  <c r="K12744" i="2"/>
  <c r="M12744" i="2"/>
  <c r="H12745" i="2"/>
  <c r="I12745" i="2"/>
  <c r="J12745" i="2"/>
  <c r="K12745" i="2"/>
  <c r="M12745" i="2"/>
  <c r="H12746" i="2"/>
  <c r="I12746" i="2"/>
  <c r="J12746" i="2"/>
  <c r="K12746" i="2"/>
  <c r="M12746" i="2"/>
  <c r="H12747" i="2"/>
  <c r="I12747" i="2"/>
  <c r="J12747" i="2"/>
  <c r="K12747" i="2"/>
  <c r="M12747" i="2"/>
  <c r="H12748" i="2"/>
  <c r="I12748" i="2"/>
  <c r="J12748" i="2"/>
  <c r="K12748" i="2"/>
  <c r="M12748" i="2"/>
  <c r="H12749" i="2"/>
  <c r="I12749" i="2"/>
  <c r="J12749" i="2"/>
  <c r="K12749" i="2"/>
  <c r="M12749" i="2"/>
  <c r="H12750" i="2"/>
  <c r="I12750" i="2"/>
  <c r="J12750" i="2"/>
  <c r="K12750" i="2"/>
  <c r="M12750" i="2"/>
  <c r="H12751" i="2"/>
  <c r="I12751" i="2"/>
  <c r="J12751" i="2"/>
  <c r="K12751" i="2"/>
  <c r="M12751" i="2"/>
  <c r="H12752" i="2"/>
  <c r="I12752" i="2"/>
  <c r="J12752" i="2"/>
  <c r="K12752" i="2"/>
  <c r="M12752" i="2"/>
  <c r="H12753" i="2"/>
  <c r="I12753" i="2"/>
  <c r="J12753" i="2"/>
  <c r="K12753" i="2"/>
  <c r="M12753" i="2"/>
  <c r="H12754" i="2"/>
  <c r="I12754" i="2"/>
  <c r="J12754" i="2"/>
  <c r="K12754" i="2"/>
  <c r="M12754" i="2"/>
  <c r="H12755" i="2"/>
  <c r="I12755" i="2"/>
  <c r="J12755" i="2"/>
  <c r="K12755" i="2"/>
  <c r="M12755" i="2"/>
  <c r="H12756" i="2"/>
  <c r="I12756" i="2"/>
  <c r="J12756" i="2"/>
  <c r="K12756" i="2"/>
  <c r="M12756" i="2"/>
  <c r="H12757" i="2"/>
  <c r="I12757" i="2"/>
  <c r="J12757" i="2"/>
  <c r="K12757" i="2"/>
  <c r="M12757" i="2"/>
  <c r="H12758" i="2"/>
  <c r="I12758" i="2"/>
  <c r="J12758" i="2"/>
  <c r="K12758" i="2"/>
  <c r="M12758" i="2"/>
  <c r="H12759" i="2"/>
  <c r="I12759" i="2"/>
  <c r="J12759" i="2"/>
  <c r="K12759" i="2"/>
  <c r="M12759" i="2"/>
  <c r="H12760" i="2"/>
  <c r="I12760" i="2"/>
  <c r="J12760" i="2"/>
  <c r="K12760" i="2"/>
  <c r="M12760" i="2"/>
  <c r="H12761" i="2"/>
  <c r="I12761" i="2"/>
  <c r="J12761" i="2"/>
  <c r="K12761" i="2"/>
  <c r="M12761" i="2"/>
  <c r="H12762" i="2"/>
  <c r="I12762" i="2"/>
  <c r="J12762" i="2"/>
  <c r="K12762" i="2"/>
  <c r="M12762" i="2"/>
  <c r="H12763" i="2"/>
  <c r="I12763" i="2"/>
  <c r="J12763" i="2"/>
  <c r="K12763" i="2"/>
  <c r="M12763" i="2"/>
  <c r="H12764" i="2"/>
  <c r="I12764" i="2"/>
  <c r="J12764" i="2"/>
  <c r="K12764" i="2"/>
  <c r="M12764" i="2"/>
  <c r="H12765" i="2"/>
  <c r="I12765" i="2"/>
  <c r="J12765" i="2"/>
  <c r="K12765" i="2"/>
  <c r="M12765" i="2"/>
  <c r="H12766" i="2"/>
  <c r="I12766" i="2"/>
  <c r="J12766" i="2"/>
  <c r="K12766" i="2"/>
  <c r="M12766" i="2"/>
  <c r="H12767" i="2"/>
  <c r="I12767" i="2"/>
  <c r="J12767" i="2"/>
  <c r="K12767" i="2"/>
  <c r="M12767" i="2"/>
  <c r="H12768" i="2"/>
  <c r="I12768" i="2"/>
  <c r="J12768" i="2"/>
  <c r="K12768" i="2"/>
  <c r="M12768" i="2"/>
  <c r="H12769" i="2"/>
  <c r="I12769" i="2"/>
  <c r="J12769" i="2"/>
  <c r="K12769" i="2"/>
  <c r="M12769" i="2"/>
  <c r="H12770" i="2"/>
  <c r="I12770" i="2"/>
  <c r="J12770" i="2"/>
  <c r="K12770" i="2"/>
  <c r="M12770" i="2"/>
  <c r="H12771" i="2"/>
  <c r="I12771" i="2"/>
  <c r="J12771" i="2"/>
  <c r="K12771" i="2"/>
  <c r="M12771" i="2"/>
  <c r="H12772" i="2"/>
  <c r="I12772" i="2"/>
  <c r="J12772" i="2"/>
  <c r="K12772" i="2"/>
  <c r="M12772" i="2"/>
  <c r="H12773" i="2"/>
  <c r="I12773" i="2"/>
  <c r="J12773" i="2"/>
  <c r="K12773" i="2"/>
  <c r="M12773" i="2"/>
  <c r="H12774" i="2"/>
  <c r="I12774" i="2"/>
  <c r="J12774" i="2"/>
  <c r="K12774" i="2"/>
  <c r="M12774" i="2"/>
  <c r="H12775" i="2"/>
  <c r="I12775" i="2"/>
  <c r="J12775" i="2"/>
  <c r="K12775" i="2"/>
  <c r="M12775" i="2"/>
  <c r="H12776" i="2"/>
  <c r="I12776" i="2"/>
  <c r="J12776" i="2"/>
  <c r="K12776" i="2"/>
  <c r="M12776" i="2"/>
  <c r="H12777" i="2"/>
  <c r="I12777" i="2"/>
  <c r="J12777" i="2"/>
  <c r="K12777" i="2"/>
  <c r="M12777" i="2"/>
  <c r="H12778" i="2"/>
  <c r="I12778" i="2"/>
  <c r="J12778" i="2"/>
  <c r="K12778" i="2"/>
  <c r="M12778" i="2"/>
  <c r="H12779" i="2"/>
  <c r="I12779" i="2"/>
  <c r="J12779" i="2"/>
  <c r="K12779" i="2"/>
  <c r="M12779" i="2"/>
  <c r="H12780" i="2"/>
  <c r="I12780" i="2"/>
  <c r="J12780" i="2"/>
  <c r="K12780" i="2"/>
  <c r="M12780" i="2"/>
  <c r="H12781" i="2"/>
  <c r="I12781" i="2"/>
  <c r="J12781" i="2"/>
  <c r="K12781" i="2"/>
  <c r="M12781" i="2"/>
  <c r="H12782" i="2"/>
  <c r="I12782" i="2"/>
  <c r="J12782" i="2"/>
  <c r="K12782" i="2"/>
  <c r="M12782" i="2"/>
  <c r="H12783" i="2"/>
  <c r="I12783" i="2"/>
  <c r="J12783" i="2"/>
  <c r="K12783" i="2"/>
  <c r="M12783" i="2"/>
  <c r="H12784" i="2"/>
  <c r="I12784" i="2"/>
  <c r="J12784" i="2"/>
  <c r="K12784" i="2"/>
  <c r="M12784" i="2"/>
  <c r="H12785" i="2"/>
  <c r="I12785" i="2"/>
  <c r="J12785" i="2"/>
  <c r="K12785" i="2"/>
  <c r="M12785" i="2"/>
  <c r="H12786" i="2"/>
  <c r="I12786" i="2"/>
  <c r="J12786" i="2"/>
  <c r="K12786" i="2"/>
  <c r="M12786" i="2"/>
  <c r="H12787" i="2"/>
  <c r="I12787" i="2"/>
  <c r="J12787" i="2"/>
  <c r="K12787" i="2"/>
  <c r="M12787" i="2"/>
  <c r="H12788" i="2"/>
  <c r="I12788" i="2"/>
  <c r="J12788" i="2"/>
  <c r="K12788" i="2"/>
  <c r="M12788" i="2"/>
  <c r="H12789" i="2"/>
  <c r="I12789" i="2"/>
  <c r="J12789" i="2"/>
  <c r="K12789" i="2"/>
  <c r="M12789" i="2"/>
  <c r="H12790" i="2"/>
  <c r="I12790" i="2"/>
  <c r="J12790" i="2"/>
  <c r="K12790" i="2"/>
  <c r="M12790" i="2"/>
  <c r="H12791" i="2"/>
  <c r="I12791" i="2"/>
  <c r="J12791" i="2"/>
  <c r="K12791" i="2"/>
  <c r="M12791" i="2"/>
  <c r="H12792" i="2"/>
  <c r="I12792" i="2"/>
  <c r="J12792" i="2"/>
  <c r="K12792" i="2"/>
  <c r="M12792" i="2"/>
  <c r="H12793" i="2"/>
  <c r="I12793" i="2"/>
  <c r="J12793" i="2"/>
  <c r="K12793" i="2"/>
  <c r="M12793" i="2"/>
  <c r="H12794" i="2"/>
  <c r="I12794" i="2"/>
  <c r="J12794" i="2"/>
  <c r="K12794" i="2"/>
  <c r="M12794" i="2"/>
  <c r="H12795" i="2"/>
  <c r="I12795" i="2"/>
  <c r="J12795" i="2"/>
  <c r="K12795" i="2"/>
  <c r="M12795" i="2"/>
  <c r="H12796" i="2"/>
  <c r="I12796" i="2"/>
  <c r="J12796" i="2"/>
  <c r="K12796" i="2"/>
  <c r="M12796" i="2"/>
  <c r="H12797" i="2"/>
  <c r="I12797" i="2"/>
  <c r="J12797" i="2"/>
  <c r="K12797" i="2"/>
  <c r="M12797" i="2"/>
  <c r="H12798" i="2"/>
  <c r="I12798" i="2"/>
  <c r="J12798" i="2"/>
  <c r="K12798" i="2"/>
  <c r="M12798" i="2"/>
  <c r="H12799" i="2"/>
  <c r="I12799" i="2"/>
  <c r="J12799" i="2"/>
  <c r="K12799" i="2"/>
  <c r="M12799" i="2"/>
  <c r="H12800" i="2"/>
  <c r="I12800" i="2"/>
  <c r="J12800" i="2"/>
  <c r="K12800" i="2"/>
  <c r="M12800" i="2"/>
  <c r="H12801" i="2"/>
  <c r="I12801" i="2"/>
  <c r="J12801" i="2"/>
  <c r="K12801" i="2"/>
  <c r="M12801" i="2"/>
  <c r="H12802" i="2"/>
  <c r="I12802" i="2"/>
  <c r="J12802" i="2"/>
  <c r="K12802" i="2"/>
  <c r="M12802" i="2"/>
  <c r="H12803" i="2"/>
  <c r="I12803" i="2"/>
  <c r="J12803" i="2"/>
  <c r="K12803" i="2"/>
  <c r="M12803" i="2"/>
  <c r="H12804" i="2"/>
  <c r="I12804" i="2"/>
  <c r="J12804" i="2"/>
  <c r="K12804" i="2"/>
  <c r="M12804" i="2"/>
  <c r="H12805" i="2"/>
  <c r="I12805" i="2"/>
  <c r="J12805" i="2"/>
  <c r="K12805" i="2"/>
  <c r="M12805" i="2"/>
  <c r="H12806" i="2"/>
  <c r="I12806" i="2"/>
  <c r="J12806" i="2"/>
  <c r="K12806" i="2"/>
  <c r="M12806" i="2"/>
  <c r="H12807" i="2"/>
  <c r="I12807" i="2"/>
  <c r="J12807" i="2"/>
  <c r="K12807" i="2"/>
  <c r="M12807" i="2"/>
  <c r="H12808" i="2"/>
  <c r="I12808" i="2"/>
  <c r="J12808" i="2"/>
  <c r="K12808" i="2"/>
  <c r="M12808" i="2"/>
  <c r="H12809" i="2"/>
  <c r="I12809" i="2"/>
  <c r="J12809" i="2"/>
  <c r="K12809" i="2"/>
  <c r="M12809" i="2"/>
  <c r="H12810" i="2"/>
  <c r="I12810" i="2"/>
  <c r="J12810" i="2"/>
  <c r="K12810" i="2"/>
  <c r="M12810" i="2"/>
  <c r="H12811" i="2"/>
  <c r="I12811" i="2"/>
  <c r="J12811" i="2"/>
  <c r="K12811" i="2"/>
  <c r="M12811" i="2"/>
  <c r="H12812" i="2"/>
  <c r="I12812" i="2"/>
  <c r="J12812" i="2"/>
  <c r="K12812" i="2"/>
  <c r="M12812" i="2"/>
  <c r="H12813" i="2"/>
  <c r="I12813" i="2"/>
  <c r="J12813" i="2"/>
  <c r="K12813" i="2"/>
  <c r="M12813" i="2"/>
  <c r="H12814" i="2"/>
  <c r="I12814" i="2"/>
  <c r="J12814" i="2"/>
  <c r="K12814" i="2"/>
  <c r="M12814" i="2"/>
  <c r="H12815" i="2"/>
  <c r="I12815" i="2"/>
  <c r="J12815" i="2"/>
  <c r="K12815" i="2"/>
  <c r="M12815" i="2"/>
  <c r="H12816" i="2"/>
  <c r="I12816" i="2"/>
  <c r="J12816" i="2"/>
  <c r="K12816" i="2"/>
  <c r="M12816" i="2"/>
  <c r="H12817" i="2"/>
  <c r="I12817" i="2"/>
  <c r="J12817" i="2"/>
  <c r="K12817" i="2"/>
  <c r="M12817" i="2"/>
  <c r="H12818" i="2"/>
  <c r="I12818" i="2"/>
  <c r="J12818" i="2"/>
  <c r="K12818" i="2"/>
  <c r="M12818" i="2"/>
  <c r="H12819" i="2"/>
  <c r="I12819" i="2"/>
  <c r="J12819" i="2"/>
  <c r="K12819" i="2"/>
  <c r="M12819" i="2"/>
  <c r="H12820" i="2"/>
  <c r="I12820" i="2"/>
  <c r="J12820" i="2"/>
  <c r="K12820" i="2"/>
  <c r="M12820" i="2"/>
  <c r="H12821" i="2"/>
  <c r="I12821" i="2"/>
  <c r="J12821" i="2"/>
  <c r="K12821" i="2"/>
  <c r="M12821" i="2"/>
  <c r="H12822" i="2"/>
  <c r="I12822" i="2"/>
  <c r="J12822" i="2"/>
  <c r="K12822" i="2"/>
  <c r="M12822" i="2"/>
  <c r="H12823" i="2"/>
  <c r="I12823" i="2"/>
  <c r="J12823" i="2"/>
  <c r="K12823" i="2"/>
  <c r="M12823" i="2"/>
  <c r="H12824" i="2"/>
  <c r="I12824" i="2"/>
  <c r="J12824" i="2"/>
  <c r="K12824" i="2"/>
  <c r="M12824" i="2"/>
  <c r="H12825" i="2"/>
  <c r="I12825" i="2"/>
  <c r="J12825" i="2"/>
  <c r="K12825" i="2"/>
  <c r="M12825" i="2"/>
  <c r="H12826" i="2"/>
  <c r="I12826" i="2"/>
  <c r="J12826" i="2"/>
  <c r="K12826" i="2"/>
  <c r="M12826" i="2"/>
  <c r="H12827" i="2"/>
  <c r="I12827" i="2"/>
  <c r="J12827" i="2"/>
  <c r="K12827" i="2"/>
  <c r="M12827" i="2"/>
  <c r="H12828" i="2"/>
  <c r="I12828" i="2"/>
  <c r="J12828" i="2"/>
  <c r="K12828" i="2"/>
  <c r="M12828" i="2"/>
  <c r="H12829" i="2"/>
  <c r="I12829" i="2"/>
  <c r="J12829" i="2"/>
  <c r="K12829" i="2"/>
  <c r="M12829" i="2"/>
  <c r="H12830" i="2"/>
  <c r="I12830" i="2"/>
  <c r="J12830" i="2"/>
  <c r="K12830" i="2"/>
  <c r="M12830" i="2"/>
  <c r="H12831" i="2"/>
  <c r="I12831" i="2"/>
  <c r="J12831" i="2"/>
  <c r="K12831" i="2"/>
  <c r="M12831" i="2"/>
  <c r="H12832" i="2"/>
  <c r="I12832" i="2"/>
  <c r="J12832" i="2"/>
  <c r="K12832" i="2"/>
  <c r="M12832" i="2"/>
  <c r="H12833" i="2"/>
  <c r="I12833" i="2"/>
  <c r="J12833" i="2"/>
  <c r="K12833" i="2"/>
  <c r="M12833" i="2"/>
  <c r="H12834" i="2"/>
  <c r="I12834" i="2"/>
  <c r="J12834" i="2"/>
  <c r="K12834" i="2"/>
  <c r="M12834" i="2"/>
  <c r="H12835" i="2"/>
  <c r="I12835" i="2"/>
  <c r="J12835" i="2"/>
  <c r="K12835" i="2"/>
  <c r="M12835" i="2"/>
  <c r="H12836" i="2"/>
  <c r="I12836" i="2"/>
  <c r="J12836" i="2"/>
  <c r="K12836" i="2"/>
  <c r="M12836" i="2"/>
  <c r="H12837" i="2"/>
  <c r="I12837" i="2"/>
  <c r="J12837" i="2"/>
  <c r="K12837" i="2"/>
  <c r="M12837" i="2"/>
  <c r="H12838" i="2"/>
  <c r="I12838" i="2"/>
  <c r="J12838" i="2"/>
  <c r="K12838" i="2"/>
  <c r="M12838" i="2"/>
  <c r="H12839" i="2"/>
  <c r="I12839" i="2"/>
  <c r="J12839" i="2"/>
  <c r="K12839" i="2"/>
  <c r="M12839" i="2"/>
  <c r="H12840" i="2"/>
  <c r="I12840" i="2"/>
  <c r="J12840" i="2"/>
  <c r="K12840" i="2"/>
  <c r="M12840" i="2"/>
  <c r="H12841" i="2"/>
  <c r="I12841" i="2"/>
  <c r="J12841" i="2"/>
  <c r="K12841" i="2"/>
  <c r="M12841" i="2"/>
  <c r="H12842" i="2"/>
  <c r="I12842" i="2"/>
  <c r="J12842" i="2"/>
  <c r="K12842" i="2"/>
  <c r="M12842" i="2"/>
  <c r="H12843" i="2"/>
  <c r="I12843" i="2"/>
  <c r="J12843" i="2"/>
  <c r="K12843" i="2"/>
  <c r="M12843" i="2"/>
  <c r="H12844" i="2"/>
  <c r="I12844" i="2"/>
  <c r="J12844" i="2"/>
  <c r="K12844" i="2"/>
  <c r="M12844" i="2"/>
  <c r="H12845" i="2"/>
  <c r="I12845" i="2"/>
  <c r="J12845" i="2"/>
  <c r="K12845" i="2"/>
  <c r="M12845" i="2"/>
  <c r="H12846" i="2"/>
  <c r="I12846" i="2"/>
  <c r="J12846" i="2"/>
  <c r="K12846" i="2"/>
  <c r="M12846" i="2"/>
  <c r="H12847" i="2"/>
  <c r="I12847" i="2"/>
  <c r="J12847" i="2"/>
  <c r="K12847" i="2"/>
  <c r="M12847" i="2"/>
  <c r="H12848" i="2"/>
  <c r="I12848" i="2"/>
  <c r="J12848" i="2"/>
  <c r="K12848" i="2"/>
  <c r="M12848" i="2"/>
  <c r="H12849" i="2"/>
  <c r="I12849" i="2"/>
  <c r="J12849" i="2"/>
  <c r="K12849" i="2"/>
  <c r="M12849" i="2"/>
  <c r="H12850" i="2"/>
  <c r="I12850" i="2"/>
  <c r="J12850" i="2"/>
  <c r="K12850" i="2"/>
  <c r="M12850" i="2"/>
  <c r="H12851" i="2"/>
  <c r="I12851" i="2"/>
  <c r="J12851" i="2"/>
  <c r="K12851" i="2"/>
  <c r="M12851" i="2"/>
  <c r="H12852" i="2"/>
  <c r="I12852" i="2"/>
  <c r="J12852" i="2"/>
  <c r="K12852" i="2"/>
  <c r="M12852" i="2"/>
  <c r="H12853" i="2"/>
  <c r="I12853" i="2"/>
  <c r="J12853" i="2"/>
  <c r="K12853" i="2"/>
  <c r="M12853" i="2"/>
  <c r="H12854" i="2"/>
  <c r="I12854" i="2"/>
  <c r="J12854" i="2"/>
  <c r="K12854" i="2"/>
  <c r="M12854" i="2"/>
  <c r="H12855" i="2"/>
  <c r="I12855" i="2"/>
  <c r="J12855" i="2"/>
  <c r="K12855" i="2"/>
  <c r="M12855" i="2"/>
  <c r="H12856" i="2"/>
  <c r="I12856" i="2"/>
  <c r="J12856" i="2"/>
  <c r="K12856" i="2"/>
  <c r="M12856" i="2"/>
  <c r="H12857" i="2"/>
  <c r="I12857" i="2"/>
  <c r="J12857" i="2"/>
  <c r="K12857" i="2"/>
  <c r="M12857" i="2"/>
  <c r="H12858" i="2"/>
  <c r="I12858" i="2"/>
  <c r="J12858" i="2"/>
  <c r="K12858" i="2"/>
  <c r="M12858" i="2"/>
  <c r="H12859" i="2"/>
  <c r="I12859" i="2"/>
  <c r="J12859" i="2"/>
  <c r="K12859" i="2"/>
  <c r="M12859" i="2"/>
  <c r="H12860" i="2"/>
  <c r="I12860" i="2"/>
  <c r="J12860" i="2"/>
  <c r="K12860" i="2"/>
  <c r="M12860" i="2"/>
  <c r="H12861" i="2"/>
  <c r="I12861" i="2"/>
  <c r="J12861" i="2"/>
  <c r="K12861" i="2"/>
  <c r="M12861" i="2"/>
  <c r="H12862" i="2"/>
  <c r="I12862" i="2"/>
  <c r="J12862" i="2"/>
  <c r="K12862" i="2"/>
  <c r="M12862" i="2"/>
  <c r="H12863" i="2"/>
  <c r="I12863" i="2"/>
  <c r="J12863" i="2"/>
  <c r="K12863" i="2"/>
  <c r="M12863" i="2"/>
  <c r="H12864" i="2"/>
  <c r="I12864" i="2"/>
  <c r="J12864" i="2"/>
  <c r="K12864" i="2"/>
  <c r="M12864" i="2"/>
  <c r="H12865" i="2"/>
  <c r="I12865" i="2"/>
  <c r="J12865" i="2"/>
  <c r="K12865" i="2"/>
  <c r="M12865" i="2"/>
  <c r="H12866" i="2"/>
  <c r="I12866" i="2"/>
  <c r="J12866" i="2"/>
  <c r="K12866" i="2"/>
  <c r="M12866" i="2"/>
  <c r="H12867" i="2"/>
  <c r="I12867" i="2"/>
  <c r="J12867" i="2"/>
  <c r="K12867" i="2"/>
  <c r="M12867" i="2"/>
  <c r="H12868" i="2"/>
  <c r="I12868" i="2"/>
  <c r="J12868" i="2"/>
  <c r="K12868" i="2"/>
  <c r="M12868" i="2"/>
  <c r="H12869" i="2"/>
  <c r="I12869" i="2"/>
  <c r="J12869" i="2"/>
  <c r="K12869" i="2"/>
  <c r="M12869" i="2"/>
  <c r="H12870" i="2"/>
  <c r="I12870" i="2"/>
  <c r="J12870" i="2"/>
  <c r="K12870" i="2"/>
  <c r="M12870" i="2"/>
  <c r="H12871" i="2"/>
  <c r="I12871" i="2"/>
  <c r="J12871" i="2"/>
  <c r="K12871" i="2"/>
  <c r="M12871" i="2"/>
  <c r="H12872" i="2"/>
  <c r="I12872" i="2"/>
  <c r="J12872" i="2"/>
  <c r="K12872" i="2"/>
  <c r="M12872" i="2"/>
  <c r="H12873" i="2"/>
  <c r="I12873" i="2"/>
  <c r="J12873" i="2"/>
  <c r="K12873" i="2"/>
  <c r="M12873" i="2"/>
  <c r="H12874" i="2"/>
  <c r="I12874" i="2"/>
  <c r="J12874" i="2"/>
  <c r="K12874" i="2"/>
  <c r="M12874" i="2"/>
  <c r="H12875" i="2"/>
  <c r="I12875" i="2"/>
  <c r="J12875" i="2"/>
  <c r="K12875" i="2"/>
  <c r="M12875" i="2"/>
  <c r="H12876" i="2"/>
  <c r="I12876" i="2"/>
  <c r="J12876" i="2"/>
  <c r="K12876" i="2"/>
  <c r="M12876" i="2"/>
  <c r="H12877" i="2"/>
  <c r="I12877" i="2"/>
  <c r="J12877" i="2"/>
  <c r="K12877" i="2"/>
  <c r="M12877" i="2"/>
  <c r="H12878" i="2"/>
  <c r="I12878" i="2"/>
  <c r="J12878" i="2"/>
  <c r="K12878" i="2"/>
  <c r="M12878" i="2"/>
  <c r="H12879" i="2"/>
  <c r="I12879" i="2"/>
  <c r="J12879" i="2"/>
  <c r="K12879" i="2"/>
  <c r="M12879" i="2"/>
  <c r="H12880" i="2"/>
  <c r="I12880" i="2"/>
  <c r="J12880" i="2"/>
  <c r="K12880" i="2"/>
  <c r="M12880" i="2"/>
  <c r="H12881" i="2"/>
  <c r="I12881" i="2"/>
  <c r="J12881" i="2"/>
  <c r="K12881" i="2"/>
  <c r="M12881" i="2"/>
  <c r="H12882" i="2"/>
  <c r="I12882" i="2"/>
  <c r="J12882" i="2"/>
  <c r="K12882" i="2"/>
  <c r="M12882" i="2"/>
  <c r="H12883" i="2"/>
  <c r="I12883" i="2"/>
  <c r="J12883" i="2"/>
  <c r="K12883" i="2"/>
  <c r="M12883" i="2"/>
  <c r="H12884" i="2"/>
  <c r="I12884" i="2"/>
  <c r="J12884" i="2"/>
  <c r="K12884" i="2"/>
  <c r="M12884" i="2"/>
  <c r="H12885" i="2"/>
  <c r="I12885" i="2"/>
  <c r="J12885" i="2"/>
  <c r="K12885" i="2"/>
  <c r="M12885" i="2"/>
  <c r="H12886" i="2"/>
  <c r="I12886" i="2"/>
  <c r="J12886" i="2"/>
  <c r="K12886" i="2"/>
  <c r="M12886" i="2"/>
  <c r="H12887" i="2"/>
  <c r="I12887" i="2"/>
  <c r="J12887" i="2"/>
  <c r="K12887" i="2"/>
  <c r="M12887" i="2"/>
  <c r="H12888" i="2"/>
  <c r="I12888" i="2"/>
  <c r="J12888" i="2"/>
  <c r="K12888" i="2"/>
  <c r="M12888" i="2"/>
  <c r="H12889" i="2"/>
  <c r="I12889" i="2"/>
  <c r="J12889" i="2"/>
  <c r="K12889" i="2"/>
  <c r="M12889" i="2"/>
  <c r="H12890" i="2"/>
  <c r="I12890" i="2"/>
  <c r="J12890" i="2"/>
  <c r="K12890" i="2"/>
  <c r="M12890" i="2"/>
  <c r="H12891" i="2"/>
  <c r="I12891" i="2"/>
  <c r="J12891" i="2"/>
  <c r="K12891" i="2"/>
  <c r="M12891" i="2"/>
  <c r="H12892" i="2"/>
  <c r="I12892" i="2"/>
  <c r="J12892" i="2"/>
  <c r="K12892" i="2"/>
  <c r="M12892" i="2"/>
  <c r="H12893" i="2"/>
  <c r="I12893" i="2"/>
  <c r="J12893" i="2"/>
  <c r="K12893" i="2"/>
  <c r="M12893" i="2"/>
  <c r="H12894" i="2"/>
  <c r="I12894" i="2"/>
  <c r="J12894" i="2"/>
  <c r="K12894" i="2"/>
  <c r="M12894" i="2"/>
  <c r="H12895" i="2"/>
  <c r="I12895" i="2"/>
  <c r="J12895" i="2"/>
  <c r="K12895" i="2"/>
  <c r="M12895" i="2"/>
  <c r="H12896" i="2"/>
  <c r="I12896" i="2"/>
  <c r="J12896" i="2"/>
  <c r="K12896" i="2"/>
  <c r="M12896" i="2"/>
  <c r="H12897" i="2"/>
  <c r="I12897" i="2"/>
  <c r="J12897" i="2"/>
  <c r="K12897" i="2"/>
  <c r="M12897" i="2"/>
  <c r="H12898" i="2"/>
  <c r="I12898" i="2"/>
  <c r="J12898" i="2"/>
  <c r="K12898" i="2"/>
  <c r="M12898" i="2"/>
  <c r="H12899" i="2"/>
  <c r="I12899" i="2"/>
  <c r="J12899" i="2"/>
  <c r="K12899" i="2"/>
  <c r="M12899" i="2"/>
  <c r="H12900" i="2"/>
  <c r="I12900" i="2"/>
  <c r="J12900" i="2"/>
  <c r="K12900" i="2"/>
  <c r="M12900" i="2"/>
  <c r="H12901" i="2"/>
  <c r="I12901" i="2"/>
  <c r="J12901" i="2"/>
  <c r="K12901" i="2"/>
  <c r="M12901" i="2"/>
  <c r="H12902" i="2"/>
  <c r="I12902" i="2"/>
  <c r="J12902" i="2"/>
  <c r="K12902" i="2"/>
  <c r="M12902" i="2"/>
  <c r="H12903" i="2"/>
  <c r="I12903" i="2"/>
  <c r="J12903" i="2"/>
  <c r="K12903" i="2"/>
  <c r="M12903" i="2"/>
  <c r="H12904" i="2"/>
  <c r="I12904" i="2"/>
  <c r="J12904" i="2"/>
  <c r="K12904" i="2"/>
  <c r="M12904" i="2"/>
  <c r="H12905" i="2"/>
  <c r="I12905" i="2"/>
  <c r="J12905" i="2"/>
  <c r="K12905" i="2"/>
  <c r="M12905" i="2"/>
  <c r="H12906" i="2"/>
  <c r="I12906" i="2"/>
  <c r="J12906" i="2"/>
  <c r="K12906" i="2"/>
  <c r="M12906" i="2"/>
  <c r="H12907" i="2"/>
  <c r="I12907" i="2"/>
  <c r="J12907" i="2"/>
  <c r="K12907" i="2"/>
  <c r="M12907" i="2"/>
  <c r="H12908" i="2"/>
  <c r="I12908" i="2"/>
  <c r="J12908" i="2"/>
  <c r="K12908" i="2"/>
  <c r="M12908" i="2"/>
  <c r="H12909" i="2"/>
  <c r="I12909" i="2"/>
  <c r="J12909" i="2"/>
  <c r="K12909" i="2"/>
  <c r="M12909" i="2"/>
  <c r="H12910" i="2"/>
  <c r="I12910" i="2"/>
  <c r="J12910" i="2"/>
  <c r="K12910" i="2"/>
  <c r="M12910" i="2"/>
  <c r="H12911" i="2"/>
  <c r="I12911" i="2"/>
  <c r="J12911" i="2"/>
  <c r="K12911" i="2"/>
  <c r="M12911" i="2"/>
  <c r="H12912" i="2"/>
  <c r="I12912" i="2"/>
  <c r="J12912" i="2"/>
  <c r="K12912" i="2"/>
  <c r="M12912" i="2"/>
  <c r="H12913" i="2"/>
  <c r="I12913" i="2"/>
  <c r="J12913" i="2"/>
  <c r="K12913" i="2"/>
  <c r="M12913" i="2"/>
  <c r="H12914" i="2"/>
  <c r="I12914" i="2"/>
  <c r="J12914" i="2"/>
  <c r="K12914" i="2"/>
  <c r="M12914" i="2"/>
  <c r="H12915" i="2"/>
  <c r="I12915" i="2"/>
  <c r="J12915" i="2"/>
  <c r="K12915" i="2"/>
  <c r="M12915" i="2"/>
  <c r="H12916" i="2"/>
  <c r="I12916" i="2"/>
  <c r="J12916" i="2"/>
  <c r="K12916" i="2"/>
  <c r="M12916" i="2"/>
  <c r="H12917" i="2"/>
  <c r="I12917" i="2"/>
  <c r="J12917" i="2"/>
  <c r="K12917" i="2"/>
  <c r="M12917" i="2"/>
  <c r="H12918" i="2"/>
  <c r="I12918" i="2"/>
  <c r="J12918" i="2"/>
  <c r="K12918" i="2"/>
  <c r="M12918" i="2"/>
  <c r="H12919" i="2"/>
  <c r="I12919" i="2"/>
  <c r="J12919" i="2"/>
  <c r="K12919" i="2"/>
  <c r="M12919" i="2"/>
  <c r="H12920" i="2"/>
  <c r="I12920" i="2"/>
  <c r="J12920" i="2"/>
  <c r="K12920" i="2"/>
  <c r="M12920" i="2"/>
  <c r="H12921" i="2"/>
  <c r="I12921" i="2"/>
  <c r="J12921" i="2"/>
  <c r="K12921" i="2"/>
  <c r="M12921" i="2"/>
  <c r="H12922" i="2"/>
  <c r="I12922" i="2"/>
  <c r="J12922" i="2"/>
  <c r="K12922" i="2"/>
  <c r="M12922" i="2"/>
  <c r="H12923" i="2"/>
  <c r="I12923" i="2"/>
  <c r="J12923" i="2"/>
  <c r="K12923" i="2"/>
  <c r="M12923" i="2"/>
  <c r="H12924" i="2"/>
  <c r="I12924" i="2"/>
  <c r="J12924" i="2"/>
  <c r="K12924" i="2"/>
  <c r="M12924" i="2"/>
  <c r="H12925" i="2"/>
  <c r="I12925" i="2"/>
  <c r="J12925" i="2"/>
  <c r="K12925" i="2"/>
  <c r="M12925" i="2"/>
  <c r="H12926" i="2"/>
  <c r="I12926" i="2"/>
  <c r="J12926" i="2"/>
  <c r="K12926" i="2"/>
  <c r="M12926" i="2"/>
  <c r="H12927" i="2"/>
  <c r="I12927" i="2"/>
  <c r="J12927" i="2"/>
  <c r="K12927" i="2"/>
  <c r="M12927" i="2"/>
  <c r="H12928" i="2"/>
  <c r="I12928" i="2"/>
  <c r="J12928" i="2"/>
  <c r="K12928" i="2"/>
  <c r="M12928" i="2"/>
  <c r="H12929" i="2"/>
  <c r="I12929" i="2"/>
  <c r="J12929" i="2"/>
  <c r="K12929" i="2"/>
  <c r="M12929" i="2"/>
  <c r="H12930" i="2"/>
  <c r="I12930" i="2"/>
  <c r="J12930" i="2"/>
  <c r="K12930" i="2"/>
  <c r="M12930" i="2"/>
  <c r="H12931" i="2"/>
  <c r="I12931" i="2"/>
  <c r="J12931" i="2"/>
  <c r="K12931" i="2"/>
  <c r="M12931" i="2"/>
  <c r="H12932" i="2"/>
  <c r="I12932" i="2"/>
  <c r="J12932" i="2"/>
  <c r="K12932" i="2"/>
  <c r="M12932" i="2"/>
  <c r="H12933" i="2"/>
  <c r="I12933" i="2"/>
  <c r="J12933" i="2"/>
  <c r="K12933" i="2"/>
  <c r="M12933" i="2"/>
  <c r="H12934" i="2"/>
  <c r="I12934" i="2"/>
  <c r="J12934" i="2"/>
  <c r="K12934" i="2"/>
  <c r="M12934" i="2"/>
  <c r="H12935" i="2"/>
  <c r="I12935" i="2"/>
  <c r="J12935" i="2"/>
  <c r="K12935" i="2"/>
  <c r="M12935" i="2"/>
  <c r="H12936" i="2"/>
  <c r="I12936" i="2"/>
  <c r="J12936" i="2"/>
  <c r="K12936" i="2"/>
  <c r="M12936" i="2"/>
  <c r="H12937" i="2"/>
  <c r="I12937" i="2"/>
  <c r="J12937" i="2"/>
  <c r="K12937" i="2"/>
  <c r="M12937" i="2"/>
  <c r="H12938" i="2"/>
  <c r="I12938" i="2"/>
  <c r="J12938" i="2"/>
  <c r="K12938" i="2"/>
  <c r="M12938" i="2"/>
  <c r="H12939" i="2"/>
  <c r="I12939" i="2"/>
  <c r="J12939" i="2"/>
  <c r="K12939" i="2"/>
  <c r="M12939" i="2"/>
  <c r="H12940" i="2"/>
  <c r="I12940" i="2"/>
  <c r="J12940" i="2"/>
  <c r="K12940" i="2"/>
  <c r="M12940" i="2"/>
  <c r="H12941" i="2"/>
  <c r="I12941" i="2"/>
  <c r="J12941" i="2"/>
  <c r="K12941" i="2"/>
  <c r="M12941" i="2"/>
  <c r="H12942" i="2"/>
  <c r="I12942" i="2"/>
  <c r="J12942" i="2"/>
  <c r="K12942" i="2"/>
  <c r="M12942" i="2"/>
  <c r="H12943" i="2"/>
  <c r="I12943" i="2"/>
  <c r="J12943" i="2"/>
  <c r="K12943" i="2"/>
  <c r="M12943" i="2"/>
  <c r="H12944" i="2"/>
  <c r="I12944" i="2"/>
  <c r="J12944" i="2"/>
  <c r="K12944" i="2"/>
  <c r="M12944" i="2"/>
  <c r="H12945" i="2"/>
  <c r="I12945" i="2"/>
  <c r="J12945" i="2"/>
  <c r="K12945" i="2"/>
  <c r="M12945" i="2"/>
  <c r="H12946" i="2"/>
  <c r="I12946" i="2"/>
  <c r="J12946" i="2"/>
  <c r="K12946" i="2"/>
  <c r="M12946" i="2"/>
  <c r="H12947" i="2"/>
  <c r="I12947" i="2"/>
  <c r="J12947" i="2"/>
  <c r="K12947" i="2"/>
  <c r="M12947" i="2"/>
  <c r="H12948" i="2"/>
  <c r="I12948" i="2"/>
  <c r="J12948" i="2"/>
  <c r="K12948" i="2"/>
  <c r="M12948" i="2"/>
  <c r="H12949" i="2"/>
  <c r="I12949" i="2"/>
  <c r="J12949" i="2"/>
  <c r="K12949" i="2"/>
  <c r="M12949" i="2"/>
  <c r="H12950" i="2"/>
  <c r="I12950" i="2"/>
  <c r="J12950" i="2"/>
  <c r="K12950" i="2"/>
  <c r="M12950" i="2"/>
  <c r="H12951" i="2"/>
  <c r="I12951" i="2"/>
  <c r="J12951" i="2"/>
  <c r="K12951" i="2"/>
  <c r="M12951" i="2"/>
  <c r="H12952" i="2"/>
  <c r="I12952" i="2"/>
  <c r="J12952" i="2"/>
  <c r="K12952" i="2"/>
  <c r="M12952" i="2"/>
  <c r="H12953" i="2"/>
  <c r="I12953" i="2"/>
  <c r="J12953" i="2"/>
  <c r="K12953" i="2"/>
  <c r="M12953" i="2"/>
  <c r="H12954" i="2"/>
  <c r="I12954" i="2"/>
  <c r="J12954" i="2"/>
  <c r="K12954" i="2"/>
  <c r="M12954" i="2"/>
  <c r="H12955" i="2"/>
  <c r="I12955" i="2"/>
  <c r="J12955" i="2"/>
  <c r="K12955" i="2"/>
  <c r="M12955" i="2"/>
  <c r="H12956" i="2"/>
  <c r="I12956" i="2"/>
  <c r="J12956" i="2"/>
  <c r="K12956" i="2"/>
  <c r="M12956" i="2"/>
  <c r="H12957" i="2"/>
  <c r="I12957" i="2"/>
  <c r="J12957" i="2"/>
  <c r="K12957" i="2"/>
  <c r="M12957" i="2"/>
  <c r="H12958" i="2"/>
  <c r="I12958" i="2"/>
  <c r="J12958" i="2"/>
  <c r="K12958" i="2"/>
  <c r="M12958" i="2"/>
  <c r="H12959" i="2"/>
  <c r="I12959" i="2"/>
  <c r="J12959" i="2"/>
  <c r="K12959" i="2"/>
  <c r="M12959" i="2"/>
  <c r="H12960" i="2"/>
  <c r="I12960" i="2"/>
  <c r="J12960" i="2"/>
  <c r="K12960" i="2"/>
  <c r="M12960" i="2"/>
  <c r="H12961" i="2"/>
  <c r="I12961" i="2"/>
  <c r="J12961" i="2"/>
  <c r="K12961" i="2"/>
  <c r="M12961" i="2"/>
  <c r="H12962" i="2"/>
  <c r="I12962" i="2"/>
  <c r="J12962" i="2"/>
  <c r="K12962" i="2"/>
  <c r="M12962" i="2"/>
  <c r="H12963" i="2"/>
  <c r="I12963" i="2"/>
  <c r="J12963" i="2"/>
  <c r="K12963" i="2"/>
  <c r="M12963" i="2"/>
  <c r="H12964" i="2"/>
  <c r="I12964" i="2"/>
  <c r="J12964" i="2"/>
  <c r="K12964" i="2"/>
  <c r="M12964" i="2"/>
  <c r="H12965" i="2"/>
  <c r="I12965" i="2"/>
  <c r="J12965" i="2"/>
  <c r="K12965" i="2"/>
  <c r="M12965" i="2"/>
  <c r="H12966" i="2"/>
  <c r="I12966" i="2"/>
  <c r="J12966" i="2"/>
  <c r="K12966" i="2"/>
  <c r="M12966" i="2"/>
  <c r="H12967" i="2"/>
  <c r="I12967" i="2"/>
  <c r="J12967" i="2"/>
  <c r="K12967" i="2"/>
  <c r="M12967" i="2"/>
  <c r="H12968" i="2"/>
  <c r="I12968" i="2"/>
  <c r="J12968" i="2"/>
  <c r="K12968" i="2"/>
  <c r="M12968" i="2"/>
  <c r="H12969" i="2"/>
  <c r="I12969" i="2"/>
  <c r="J12969" i="2"/>
  <c r="K12969" i="2"/>
  <c r="M12969" i="2"/>
  <c r="H12970" i="2"/>
  <c r="I12970" i="2"/>
  <c r="J12970" i="2"/>
  <c r="K12970" i="2"/>
  <c r="M12970" i="2"/>
  <c r="H12971" i="2"/>
  <c r="I12971" i="2"/>
  <c r="J12971" i="2"/>
  <c r="K12971" i="2"/>
  <c r="M12971" i="2"/>
  <c r="H12972" i="2"/>
  <c r="I12972" i="2"/>
  <c r="J12972" i="2"/>
  <c r="K12972" i="2"/>
  <c r="M12972" i="2"/>
  <c r="H12973" i="2"/>
  <c r="I12973" i="2"/>
  <c r="J12973" i="2"/>
  <c r="K12973" i="2"/>
  <c r="M12973" i="2"/>
  <c r="H12974" i="2"/>
  <c r="I12974" i="2"/>
  <c r="J12974" i="2"/>
  <c r="K12974" i="2"/>
  <c r="M12974" i="2"/>
  <c r="H12975" i="2"/>
  <c r="I12975" i="2"/>
  <c r="J12975" i="2"/>
  <c r="K12975" i="2"/>
  <c r="M12975" i="2"/>
  <c r="H12976" i="2"/>
  <c r="I12976" i="2"/>
  <c r="J12976" i="2"/>
  <c r="K12976" i="2"/>
  <c r="M12976" i="2"/>
  <c r="H12977" i="2"/>
  <c r="I12977" i="2"/>
  <c r="J12977" i="2"/>
  <c r="K12977" i="2"/>
  <c r="M12977" i="2"/>
  <c r="H12978" i="2"/>
  <c r="I12978" i="2"/>
  <c r="J12978" i="2"/>
  <c r="K12978" i="2"/>
  <c r="M12978" i="2"/>
  <c r="H12979" i="2"/>
  <c r="I12979" i="2"/>
  <c r="J12979" i="2"/>
  <c r="K12979" i="2"/>
  <c r="M12979" i="2"/>
  <c r="H12980" i="2"/>
  <c r="I12980" i="2"/>
  <c r="J12980" i="2"/>
  <c r="K12980" i="2"/>
  <c r="M12980" i="2"/>
  <c r="H12981" i="2"/>
  <c r="I12981" i="2"/>
  <c r="J12981" i="2"/>
  <c r="K12981" i="2"/>
  <c r="M12981" i="2"/>
  <c r="H12982" i="2"/>
  <c r="I12982" i="2"/>
  <c r="J12982" i="2"/>
  <c r="K12982" i="2"/>
  <c r="M12982" i="2"/>
  <c r="H12983" i="2"/>
  <c r="I12983" i="2"/>
  <c r="J12983" i="2"/>
  <c r="K12983" i="2"/>
  <c r="M12983" i="2"/>
  <c r="H12984" i="2"/>
  <c r="I12984" i="2"/>
  <c r="J12984" i="2"/>
  <c r="K12984" i="2"/>
  <c r="M12984" i="2"/>
  <c r="H12985" i="2"/>
  <c r="I12985" i="2"/>
  <c r="J12985" i="2"/>
  <c r="K12985" i="2"/>
  <c r="M12985" i="2"/>
  <c r="H12986" i="2"/>
  <c r="I12986" i="2"/>
  <c r="J12986" i="2"/>
  <c r="K12986" i="2"/>
  <c r="M12986" i="2"/>
  <c r="H12987" i="2"/>
  <c r="I12987" i="2"/>
  <c r="J12987" i="2"/>
  <c r="K12987" i="2"/>
  <c r="M12987" i="2"/>
  <c r="H12988" i="2"/>
  <c r="I12988" i="2"/>
  <c r="J12988" i="2"/>
  <c r="K12988" i="2"/>
  <c r="M12988" i="2"/>
  <c r="H12989" i="2"/>
  <c r="I12989" i="2"/>
  <c r="J12989" i="2"/>
  <c r="K12989" i="2"/>
  <c r="M12989" i="2"/>
  <c r="H12990" i="2"/>
  <c r="I12990" i="2"/>
  <c r="J12990" i="2"/>
  <c r="K12990" i="2"/>
  <c r="M12990" i="2"/>
  <c r="H12991" i="2"/>
  <c r="I12991" i="2"/>
  <c r="J12991" i="2"/>
  <c r="K12991" i="2"/>
  <c r="M12991" i="2"/>
  <c r="H12992" i="2"/>
  <c r="I12992" i="2"/>
  <c r="J12992" i="2"/>
  <c r="K12992" i="2"/>
  <c r="M12992" i="2"/>
  <c r="H12993" i="2"/>
  <c r="I12993" i="2"/>
  <c r="J12993" i="2"/>
  <c r="K12993" i="2"/>
  <c r="M12993" i="2"/>
  <c r="H12994" i="2"/>
  <c r="I12994" i="2"/>
  <c r="J12994" i="2"/>
  <c r="K12994" i="2"/>
  <c r="M12994" i="2"/>
  <c r="H12995" i="2"/>
  <c r="I12995" i="2"/>
  <c r="J12995" i="2"/>
  <c r="K12995" i="2"/>
  <c r="M12995" i="2"/>
  <c r="H12996" i="2"/>
  <c r="I12996" i="2"/>
  <c r="J12996" i="2"/>
  <c r="K12996" i="2"/>
  <c r="M12996" i="2"/>
  <c r="H12997" i="2"/>
  <c r="I12997" i="2"/>
  <c r="J12997" i="2"/>
  <c r="K12997" i="2"/>
  <c r="M12997" i="2"/>
  <c r="H12998" i="2"/>
  <c r="I12998" i="2"/>
  <c r="J12998" i="2"/>
  <c r="K12998" i="2"/>
  <c r="M12998" i="2"/>
  <c r="H12999" i="2"/>
  <c r="I12999" i="2"/>
  <c r="J12999" i="2"/>
  <c r="K12999" i="2"/>
  <c r="M12999" i="2"/>
  <c r="H13000" i="2"/>
  <c r="I13000" i="2"/>
  <c r="J13000" i="2"/>
  <c r="K13000" i="2"/>
  <c r="M13000" i="2"/>
  <c r="H13001" i="2"/>
  <c r="I13001" i="2"/>
  <c r="J13001" i="2"/>
  <c r="K13001" i="2"/>
  <c r="M13001" i="2"/>
  <c r="H13002" i="2"/>
  <c r="I13002" i="2"/>
  <c r="J13002" i="2"/>
  <c r="K13002" i="2"/>
  <c r="M13002" i="2"/>
  <c r="H13003" i="2"/>
  <c r="I13003" i="2"/>
  <c r="J13003" i="2"/>
  <c r="K13003" i="2"/>
  <c r="M13003" i="2"/>
  <c r="H13004" i="2"/>
  <c r="I13004" i="2"/>
  <c r="J13004" i="2"/>
  <c r="K13004" i="2"/>
  <c r="M13004" i="2"/>
  <c r="H13005" i="2"/>
  <c r="I13005" i="2"/>
  <c r="J13005" i="2"/>
  <c r="K13005" i="2"/>
  <c r="M13005" i="2"/>
  <c r="H13006" i="2"/>
  <c r="I13006" i="2"/>
  <c r="J13006" i="2"/>
  <c r="K13006" i="2"/>
  <c r="M13006" i="2"/>
  <c r="H13007" i="2"/>
  <c r="I13007" i="2"/>
  <c r="J13007" i="2"/>
  <c r="K13007" i="2"/>
  <c r="M13007" i="2"/>
  <c r="H13008" i="2"/>
  <c r="I13008" i="2"/>
  <c r="J13008" i="2"/>
  <c r="K13008" i="2"/>
  <c r="M13008" i="2"/>
  <c r="H13009" i="2"/>
  <c r="I13009" i="2"/>
  <c r="J13009" i="2"/>
  <c r="K13009" i="2"/>
  <c r="M13009" i="2"/>
  <c r="H13010" i="2"/>
  <c r="I13010" i="2"/>
  <c r="J13010" i="2"/>
  <c r="K13010" i="2"/>
  <c r="M13010" i="2"/>
  <c r="H13011" i="2"/>
  <c r="I13011" i="2"/>
  <c r="J13011" i="2"/>
  <c r="K13011" i="2"/>
  <c r="M13011" i="2"/>
  <c r="H13012" i="2"/>
  <c r="I13012" i="2"/>
  <c r="J13012" i="2"/>
  <c r="K13012" i="2"/>
  <c r="M13012" i="2"/>
  <c r="H13013" i="2"/>
  <c r="I13013" i="2"/>
  <c r="J13013" i="2"/>
  <c r="K13013" i="2"/>
  <c r="M13013" i="2"/>
  <c r="H13014" i="2"/>
  <c r="I13014" i="2"/>
  <c r="J13014" i="2"/>
  <c r="K13014" i="2"/>
  <c r="M13014" i="2"/>
  <c r="H13015" i="2"/>
  <c r="I13015" i="2"/>
  <c r="J13015" i="2"/>
  <c r="K13015" i="2"/>
  <c r="M13015" i="2"/>
  <c r="H13016" i="2"/>
  <c r="I13016" i="2"/>
  <c r="J13016" i="2"/>
  <c r="K13016" i="2"/>
  <c r="M13016" i="2"/>
  <c r="H13017" i="2"/>
  <c r="I13017" i="2"/>
  <c r="J13017" i="2"/>
  <c r="K13017" i="2"/>
  <c r="M13017" i="2"/>
  <c r="H13018" i="2"/>
  <c r="I13018" i="2"/>
  <c r="J13018" i="2"/>
  <c r="K13018" i="2"/>
  <c r="M13018" i="2"/>
  <c r="H13019" i="2"/>
  <c r="I13019" i="2"/>
  <c r="J13019" i="2"/>
  <c r="K13019" i="2"/>
  <c r="M13019" i="2"/>
  <c r="H13020" i="2"/>
  <c r="I13020" i="2"/>
  <c r="J13020" i="2"/>
  <c r="K13020" i="2"/>
  <c r="M13020" i="2"/>
  <c r="H13021" i="2"/>
  <c r="I13021" i="2"/>
  <c r="J13021" i="2"/>
  <c r="K13021" i="2"/>
  <c r="M13021" i="2"/>
  <c r="H13022" i="2"/>
  <c r="I13022" i="2"/>
  <c r="J13022" i="2"/>
  <c r="K13022" i="2"/>
  <c r="M13022" i="2"/>
  <c r="H13023" i="2"/>
  <c r="I13023" i="2"/>
  <c r="J13023" i="2"/>
  <c r="K13023" i="2"/>
  <c r="M13023" i="2"/>
  <c r="H13024" i="2"/>
  <c r="I13024" i="2"/>
  <c r="J13024" i="2"/>
  <c r="K13024" i="2"/>
  <c r="M13024" i="2"/>
  <c r="H13025" i="2"/>
  <c r="I13025" i="2"/>
  <c r="J13025" i="2"/>
  <c r="K13025" i="2"/>
  <c r="M13025" i="2"/>
  <c r="H13026" i="2"/>
  <c r="I13026" i="2"/>
  <c r="J13026" i="2"/>
  <c r="K13026" i="2"/>
  <c r="M13026" i="2"/>
  <c r="H13027" i="2"/>
  <c r="I13027" i="2"/>
  <c r="J13027" i="2"/>
  <c r="K13027" i="2"/>
  <c r="M13027" i="2"/>
  <c r="H13028" i="2"/>
  <c r="I13028" i="2"/>
  <c r="J13028" i="2"/>
  <c r="K13028" i="2"/>
  <c r="M13028" i="2"/>
  <c r="H13029" i="2"/>
  <c r="I13029" i="2"/>
  <c r="J13029" i="2"/>
  <c r="K13029" i="2"/>
  <c r="M13029" i="2"/>
  <c r="H13030" i="2"/>
  <c r="I13030" i="2"/>
  <c r="J13030" i="2"/>
  <c r="K13030" i="2"/>
  <c r="M13030" i="2"/>
  <c r="H13031" i="2"/>
  <c r="I13031" i="2"/>
  <c r="J13031" i="2"/>
  <c r="K13031" i="2"/>
  <c r="M13031" i="2"/>
  <c r="H13032" i="2"/>
  <c r="I13032" i="2"/>
  <c r="J13032" i="2"/>
  <c r="K13032" i="2"/>
  <c r="M13032" i="2"/>
  <c r="H13033" i="2"/>
  <c r="I13033" i="2"/>
  <c r="J13033" i="2"/>
  <c r="K13033" i="2"/>
  <c r="M13033" i="2"/>
  <c r="H13034" i="2"/>
  <c r="I13034" i="2"/>
  <c r="J13034" i="2"/>
  <c r="K13034" i="2"/>
  <c r="M13034" i="2"/>
  <c r="H13035" i="2"/>
  <c r="I13035" i="2"/>
  <c r="J13035" i="2"/>
  <c r="K13035" i="2"/>
  <c r="M13035" i="2"/>
  <c r="H13036" i="2"/>
  <c r="I13036" i="2"/>
  <c r="J13036" i="2"/>
  <c r="K13036" i="2"/>
  <c r="M13036" i="2"/>
  <c r="H13037" i="2"/>
  <c r="I13037" i="2"/>
  <c r="J13037" i="2"/>
  <c r="K13037" i="2"/>
  <c r="M13037" i="2"/>
  <c r="H13038" i="2"/>
  <c r="I13038" i="2"/>
  <c r="J13038" i="2"/>
  <c r="K13038" i="2"/>
  <c r="M13038" i="2"/>
  <c r="H13039" i="2"/>
  <c r="I13039" i="2"/>
  <c r="J13039" i="2"/>
  <c r="K13039" i="2"/>
  <c r="M13039" i="2"/>
  <c r="H13040" i="2"/>
  <c r="I13040" i="2"/>
  <c r="J13040" i="2"/>
  <c r="K13040" i="2"/>
  <c r="M13040" i="2"/>
  <c r="H13041" i="2"/>
  <c r="I13041" i="2"/>
  <c r="J13041" i="2"/>
  <c r="K13041" i="2"/>
  <c r="M13041" i="2"/>
  <c r="H13042" i="2"/>
  <c r="I13042" i="2"/>
  <c r="J13042" i="2"/>
  <c r="K13042" i="2"/>
  <c r="M13042" i="2"/>
  <c r="H13043" i="2"/>
  <c r="I13043" i="2"/>
  <c r="J13043" i="2"/>
  <c r="K13043" i="2"/>
  <c r="M13043" i="2"/>
  <c r="H13044" i="2"/>
  <c r="I13044" i="2"/>
  <c r="J13044" i="2"/>
  <c r="K13044" i="2"/>
  <c r="M13044" i="2"/>
  <c r="H13045" i="2"/>
  <c r="I13045" i="2"/>
  <c r="J13045" i="2"/>
  <c r="K13045" i="2"/>
  <c r="M13045" i="2"/>
  <c r="H13046" i="2"/>
  <c r="I13046" i="2"/>
  <c r="J13046" i="2"/>
  <c r="K13046" i="2"/>
  <c r="M13046" i="2"/>
  <c r="H13047" i="2"/>
  <c r="I13047" i="2"/>
  <c r="J13047" i="2"/>
  <c r="K13047" i="2"/>
  <c r="M13047" i="2"/>
  <c r="H13048" i="2"/>
  <c r="I13048" i="2"/>
  <c r="J13048" i="2"/>
  <c r="K13048" i="2"/>
  <c r="M13048" i="2"/>
  <c r="H13049" i="2"/>
  <c r="I13049" i="2"/>
  <c r="J13049" i="2"/>
  <c r="K13049" i="2"/>
  <c r="M13049" i="2"/>
  <c r="H13050" i="2"/>
  <c r="I13050" i="2"/>
  <c r="J13050" i="2"/>
  <c r="K13050" i="2"/>
  <c r="M13050" i="2"/>
  <c r="H13051" i="2"/>
  <c r="I13051" i="2"/>
  <c r="J13051" i="2"/>
  <c r="K13051" i="2"/>
  <c r="M13051" i="2"/>
  <c r="H13052" i="2"/>
  <c r="I13052" i="2"/>
  <c r="J13052" i="2"/>
  <c r="K13052" i="2"/>
  <c r="M13052" i="2"/>
  <c r="H13053" i="2"/>
  <c r="I13053" i="2"/>
  <c r="J13053" i="2"/>
  <c r="K13053" i="2"/>
  <c r="M13053" i="2"/>
  <c r="H13054" i="2"/>
  <c r="I13054" i="2"/>
  <c r="J13054" i="2"/>
  <c r="K13054" i="2"/>
  <c r="M13054" i="2"/>
  <c r="H13055" i="2"/>
  <c r="I13055" i="2"/>
  <c r="J13055" i="2"/>
  <c r="K13055" i="2"/>
  <c r="M13055" i="2"/>
  <c r="H13056" i="2"/>
  <c r="I13056" i="2"/>
  <c r="J13056" i="2"/>
  <c r="K13056" i="2"/>
  <c r="M13056" i="2"/>
  <c r="H13057" i="2"/>
  <c r="I13057" i="2"/>
  <c r="J13057" i="2"/>
  <c r="K13057" i="2"/>
  <c r="M13057" i="2"/>
  <c r="H13058" i="2"/>
  <c r="I13058" i="2"/>
  <c r="J13058" i="2"/>
  <c r="K13058" i="2"/>
  <c r="M13058" i="2"/>
  <c r="H13059" i="2"/>
  <c r="I13059" i="2"/>
  <c r="J13059" i="2"/>
  <c r="K13059" i="2"/>
  <c r="M13059" i="2"/>
  <c r="H13060" i="2"/>
  <c r="I13060" i="2"/>
  <c r="J13060" i="2"/>
  <c r="K13060" i="2"/>
  <c r="M13060" i="2"/>
  <c r="H13061" i="2"/>
  <c r="I13061" i="2"/>
  <c r="J13061" i="2"/>
  <c r="K13061" i="2"/>
  <c r="M13061" i="2"/>
  <c r="H13062" i="2"/>
  <c r="I13062" i="2"/>
  <c r="J13062" i="2"/>
  <c r="K13062" i="2"/>
  <c r="M13062" i="2"/>
  <c r="H13063" i="2"/>
  <c r="I13063" i="2"/>
  <c r="J13063" i="2"/>
  <c r="K13063" i="2"/>
  <c r="M13063" i="2"/>
  <c r="H13064" i="2"/>
  <c r="I13064" i="2"/>
  <c r="J13064" i="2"/>
  <c r="K13064" i="2"/>
  <c r="M13064" i="2"/>
  <c r="H13065" i="2"/>
  <c r="I13065" i="2"/>
  <c r="J13065" i="2"/>
  <c r="K13065" i="2"/>
  <c r="M13065" i="2"/>
  <c r="H13066" i="2"/>
  <c r="I13066" i="2"/>
  <c r="J13066" i="2"/>
  <c r="K13066" i="2"/>
  <c r="M13066" i="2"/>
  <c r="H13067" i="2"/>
  <c r="I13067" i="2"/>
  <c r="J13067" i="2"/>
  <c r="K13067" i="2"/>
  <c r="M13067" i="2"/>
  <c r="H13068" i="2"/>
  <c r="I13068" i="2"/>
  <c r="J13068" i="2"/>
  <c r="K13068" i="2"/>
  <c r="M13068" i="2"/>
  <c r="H13069" i="2"/>
  <c r="I13069" i="2"/>
  <c r="J13069" i="2"/>
  <c r="K13069" i="2"/>
  <c r="M13069" i="2"/>
  <c r="H13070" i="2"/>
  <c r="I13070" i="2"/>
  <c r="J13070" i="2"/>
  <c r="K13070" i="2"/>
  <c r="M13070" i="2"/>
  <c r="H13071" i="2"/>
  <c r="I13071" i="2"/>
  <c r="J13071" i="2"/>
  <c r="K13071" i="2"/>
  <c r="M13071" i="2"/>
  <c r="H13072" i="2"/>
  <c r="I13072" i="2"/>
  <c r="J13072" i="2"/>
  <c r="K13072" i="2"/>
  <c r="M13072" i="2"/>
  <c r="H13073" i="2"/>
  <c r="I13073" i="2"/>
  <c r="J13073" i="2"/>
  <c r="K13073" i="2"/>
  <c r="M13073" i="2"/>
  <c r="H13074" i="2"/>
  <c r="I13074" i="2"/>
  <c r="J13074" i="2"/>
  <c r="K13074" i="2"/>
  <c r="M13074" i="2"/>
  <c r="H13075" i="2"/>
  <c r="I13075" i="2"/>
  <c r="J13075" i="2"/>
  <c r="K13075" i="2"/>
  <c r="M13075" i="2"/>
  <c r="H13076" i="2"/>
  <c r="I13076" i="2"/>
  <c r="J13076" i="2"/>
  <c r="K13076" i="2"/>
  <c r="M13076" i="2"/>
  <c r="H13077" i="2"/>
  <c r="I13077" i="2"/>
  <c r="J13077" i="2"/>
  <c r="K13077" i="2"/>
  <c r="M13077" i="2"/>
  <c r="H13078" i="2"/>
  <c r="I13078" i="2"/>
  <c r="J13078" i="2"/>
  <c r="K13078" i="2"/>
  <c r="M13078" i="2"/>
  <c r="H13079" i="2"/>
  <c r="I13079" i="2"/>
  <c r="J13079" i="2"/>
  <c r="K13079" i="2"/>
  <c r="M13079" i="2"/>
  <c r="H13080" i="2"/>
  <c r="I13080" i="2"/>
  <c r="J13080" i="2"/>
  <c r="K13080" i="2"/>
  <c r="M13080" i="2"/>
  <c r="H13081" i="2"/>
  <c r="I13081" i="2"/>
  <c r="J13081" i="2"/>
  <c r="K13081" i="2"/>
  <c r="M13081" i="2"/>
  <c r="H13082" i="2"/>
  <c r="I13082" i="2"/>
  <c r="J13082" i="2"/>
  <c r="K13082" i="2"/>
  <c r="M13082" i="2"/>
  <c r="H13083" i="2"/>
  <c r="I13083" i="2"/>
  <c r="J13083" i="2"/>
  <c r="K13083" i="2"/>
  <c r="M13083" i="2"/>
  <c r="H13084" i="2"/>
  <c r="I13084" i="2"/>
  <c r="J13084" i="2"/>
  <c r="K13084" i="2"/>
  <c r="M13084" i="2"/>
  <c r="H13085" i="2"/>
  <c r="I13085" i="2"/>
  <c r="J13085" i="2"/>
  <c r="K13085" i="2"/>
  <c r="M13085" i="2"/>
  <c r="H13086" i="2"/>
  <c r="I13086" i="2"/>
  <c r="J13086" i="2"/>
  <c r="K13086" i="2"/>
  <c r="M13086" i="2"/>
  <c r="H13087" i="2"/>
  <c r="I13087" i="2"/>
  <c r="J13087" i="2"/>
  <c r="K13087" i="2"/>
  <c r="M13087" i="2"/>
  <c r="H13088" i="2"/>
  <c r="I13088" i="2"/>
  <c r="J13088" i="2"/>
  <c r="K13088" i="2"/>
  <c r="M13088" i="2"/>
  <c r="H13089" i="2"/>
  <c r="I13089" i="2"/>
  <c r="J13089" i="2"/>
  <c r="K13089" i="2"/>
  <c r="M13089" i="2"/>
  <c r="H13090" i="2"/>
  <c r="I13090" i="2"/>
  <c r="J13090" i="2"/>
  <c r="K13090" i="2"/>
  <c r="M13090" i="2"/>
  <c r="H13091" i="2"/>
  <c r="I13091" i="2"/>
  <c r="J13091" i="2"/>
  <c r="K13091" i="2"/>
  <c r="M13091" i="2"/>
  <c r="H13092" i="2"/>
  <c r="I13092" i="2"/>
  <c r="J13092" i="2"/>
  <c r="K13092" i="2"/>
  <c r="M13092" i="2"/>
  <c r="H13093" i="2"/>
  <c r="I13093" i="2"/>
  <c r="J13093" i="2"/>
  <c r="K13093" i="2"/>
  <c r="M13093" i="2"/>
  <c r="H13094" i="2"/>
  <c r="I13094" i="2"/>
  <c r="J13094" i="2"/>
  <c r="K13094" i="2"/>
  <c r="M13094" i="2"/>
  <c r="H13095" i="2"/>
  <c r="I13095" i="2"/>
  <c r="J13095" i="2"/>
  <c r="K13095" i="2"/>
  <c r="M13095" i="2"/>
  <c r="H13096" i="2"/>
  <c r="I13096" i="2"/>
  <c r="J13096" i="2"/>
  <c r="K13096" i="2"/>
  <c r="M13096" i="2"/>
  <c r="H13097" i="2"/>
  <c r="I13097" i="2"/>
  <c r="J13097" i="2"/>
  <c r="K13097" i="2"/>
  <c r="M13097" i="2"/>
  <c r="H13098" i="2"/>
  <c r="I13098" i="2"/>
  <c r="J13098" i="2"/>
  <c r="K13098" i="2"/>
  <c r="M13098" i="2"/>
  <c r="H13099" i="2"/>
  <c r="I13099" i="2"/>
  <c r="J13099" i="2"/>
  <c r="K13099" i="2"/>
  <c r="M13099" i="2"/>
  <c r="H13100" i="2"/>
  <c r="I13100" i="2"/>
  <c r="J13100" i="2"/>
  <c r="K13100" i="2"/>
  <c r="M13100" i="2"/>
  <c r="H13101" i="2"/>
  <c r="I13101" i="2"/>
  <c r="J13101" i="2"/>
  <c r="K13101" i="2"/>
  <c r="M13101" i="2"/>
  <c r="H13102" i="2"/>
  <c r="I13102" i="2"/>
  <c r="J13102" i="2"/>
  <c r="K13102" i="2"/>
  <c r="M13102" i="2"/>
  <c r="H13103" i="2"/>
  <c r="I13103" i="2"/>
  <c r="J13103" i="2"/>
  <c r="K13103" i="2"/>
  <c r="M13103" i="2"/>
  <c r="H13104" i="2"/>
  <c r="I13104" i="2"/>
  <c r="J13104" i="2"/>
  <c r="K13104" i="2"/>
  <c r="M13104" i="2"/>
  <c r="H13105" i="2"/>
  <c r="I13105" i="2"/>
  <c r="J13105" i="2"/>
  <c r="K13105" i="2"/>
  <c r="M13105" i="2"/>
  <c r="H13106" i="2"/>
  <c r="I13106" i="2"/>
  <c r="J13106" i="2"/>
  <c r="K13106" i="2"/>
  <c r="M13106" i="2"/>
  <c r="H13107" i="2"/>
  <c r="I13107" i="2"/>
  <c r="J13107" i="2"/>
  <c r="K13107" i="2"/>
  <c r="M13107" i="2"/>
  <c r="H13108" i="2"/>
  <c r="I13108" i="2"/>
  <c r="J13108" i="2"/>
  <c r="K13108" i="2"/>
  <c r="M13108" i="2"/>
  <c r="H13109" i="2"/>
  <c r="I13109" i="2"/>
  <c r="J13109" i="2"/>
  <c r="K13109" i="2"/>
  <c r="M13109" i="2"/>
  <c r="H13110" i="2"/>
  <c r="I13110" i="2"/>
  <c r="J13110" i="2"/>
  <c r="K13110" i="2"/>
  <c r="M13110" i="2"/>
  <c r="H13111" i="2"/>
  <c r="I13111" i="2"/>
  <c r="J13111" i="2"/>
  <c r="K13111" i="2"/>
  <c r="M13111" i="2"/>
  <c r="H13112" i="2"/>
  <c r="I13112" i="2"/>
  <c r="J13112" i="2"/>
  <c r="K13112" i="2"/>
  <c r="M13112" i="2"/>
  <c r="H13113" i="2"/>
  <c r="I13113" i="2"/>
  <c r="J13113" i="2"/>
  <c r="K13113" i="2"/>
  <c r="M13113" i="2"/>
  <c r="H13114" i="2"/>
  <c r="I13114" i="2"/>
  <c r="J13114" i="2"/>
  <c r="K13114" i="2"/>
  <c r="M13114" i="2"/>
  <c r="H13115" i="2"/>
  <c r="I13115" i="2"/>
  <c r="J13115" i="2"/>
  <c r="K13115" i="2"/>
  <c r="M13115" i="2"/>
  <c r="H13116" i="2"/>
  <c r="I13116" i="2"/>
  <c r="J13116" i="2"/>
  <c r="K13116" i="2"/>
  <c r="M13116" i="2"/>
  <c r="H13117" i="2"/>
  <c r="I13117" i="2"/>
  <c r="J13117" i="2"/>
  <c r="K13117" i="2"/>
  <c r="M13117" i="2"/>
  <c r="H13118" i="2"/>
  <c r="I13118" i="2"/>
  <c r="J13118" i="2"/>
  <c r="K13118" i="2"/>
  <c r="M13118" i="2"/>
  <c r="H13119" i="2"/>
  <c r="I13119" i="2"/>
  <c r="J13119" i="2"/>
  <c r="K13119" i="2"/>
  <c r="M13119" i="2"/>
  <c r="H13120" i="2"/>
  <c r="I13120" i="2"/>
  <c r="J13120" i="2"/>
  <c r="K13120" i="2"/>
  <c r="M13120" i="2"/>
  <c r="H13121" i="2"/>
  <c r="I13121" i="2"/>
  <c r="J13121" i="2"/>
  <c r="K13121" i="2"/>
  <c r="M13121" i="2"/>
  <c r="H13122" i="2"/>
  <c r="I13122" i="2"/>
  <c r="J13122" i="2"/>
  <c r="K13122" i="2"/>
  <c r="M13122" i="2"/>
  <c r="H13123" i="2"/>
  <c r="I13123" i="2"/>
  <c r="J13123" i="2"/>
  <c r="K13123" i="2"/>
  <c r="M13123" i="2"/>
  <c r="H13124" i="2"/>
  <c r="I13124" i="2"/>
  <c r="J13124" i="2"/>
  <c r="K13124" i="2"/>
  <c r="M13124" i="2"/>
  <c r="H13125" i="2"/>
  <c r="I13125" i="2"/>
  <c r="J13125" i="2"/>
  <c r="K13125" i="2"/>
  <c r="M13125" i="2"/>
  <c r="H13126" i="2"/>
  <c r="I13126" i="2"/>
  <c r="J13126" i="2"/>
  <c r="K13126" i="2"/>
  <c r="M13126" i="2"/>
  <c r="H13127" i="2"/>
  <c r="I13127" i="2"/>
  <c r="J13127" i="2"/>
  <c r="K13127" i="2"/>
  <c r="M13127" i="2"/>
  <c r="H13128" i="2"/>
  <c r="I13128" i="2"/>
  <c r="J13128" i="2"/>
  <c r="K13128" i="2"/>
  <c r="M13128" i="2"/>
  <c r="H13129" i="2"/>
  <c r="I13129" i="2"/>
  <c r="J13129" i="2"/>
  <c r="K13129" i="2"/>
  <c r="M13129" i="2"/>
  <c r="H13130" i="2"/>
  <c r="I13130" i="2"/>
  <c r="J13130" i="2"/>
  <c r="K13130" i="2"/>
  <c r="M13130" i="2"/>
  <c r="H13131" i="2"/>
  <c r="I13131" i="2"/>
  <c r="J13131" i="2"/>
  <c r="K13131" i="2"/>
  <c r="M13131" i="2"/>
  <c r="H13132" i="2"/>
  <c r="I13132" i="2"/>
  <c r="J13132" i="2"/>
  <c r="K13132" i="2"/>
  <c r="M13132" i="2"/>
  <c r="H13133" i="2"/>
  <c r="I13133" i="2"/>
  <c r="J13133" i="2"/>
  <c r="K13133" i="2"/>
  <c r="M13133" i="2"/>
  <c r="H13134" i="2"/>
  <c r="I13134" i="2"/>
  <c r="J13134" i="2"/>
  <c r="K13134" i="2"/>
  <c r="M13134" i="2"/>
  <c r="H13135" i="2"/>
  <c r="I13135" i="2"/>
  <c r="J13135" i="2"/>
  <c r="K13135" i="2"/>
  <c r="M13135" i="2"/>
  <c r="H13136" i="2"/>
  <c r="I13136" i="2"/>
  <c r="J13136" i="2"/>
  <c r="K13136" i="2"/>
  <c r="M13136" i="2"/>
  <c r="H13137" i="2"/>
  <c r="I13137" i="2"/>
  <c r="J13137" i="2"/>
  <c r="K13137" i="2"/>
  <c r="M13137" i="2"/>
  <c r="H13138" i="2"/>
  <c r="I13138" i="2"/>
  <c r="J13138" i="2"/>
  <c r="K13138" i="2"/>
  <c r="M13138" i="2"/>
  <c r="H13139" i="2"/>
  <c r="I13139" i="2"/>
  <c r="J13139" i="2"/>
  <c r="K13139" i="2"/>
  <c r="M13139" i="2"/>
  <c r="H13140" i="2"/>
  <c r="I13140" i="2"/>
  <c r="J13140" i="2"/>
  <c r="K13140" i="2"/>
  <c r="M13140" i="2"/>
  <c r="H13141" i="2"/>
  <c r="I13141" i="2"/>
  <c r="J13141" i="2"/>
  <c r="K13141" i="2"/>
  <c r="M13141" i="2"/>
  <c r="H13142" i="2"/>
  <c r="I13142" i="2"/>
  <c r="J13142" i="2"/>
  <c r="K13142" i="2"/>
  <c r="M13142" i="2"/>
  <c r="H13143" i="2"/>
  <c r="I13143" i="2"/>
  <c r="J13143" i="2"/>
  <c r="K13143" i="2"/>
  <c r="M13143" i="2"/>
  <c r="H13144" i="2"/>
  <c r="I13144" i="2"/>
  <c r="J13144" i="2"/>
  <c r="K13144" i="2"/>
  <c r="M13144" i="2"/>
  <c r="H13145" i="2"/>
  <c r="I13145" i="2"/>
  <c r="J13145" i="2"/>
  <c r="K13145" i="2"/>
  <c r="M13145" i="2"/>
  <c r="H13146" i="2"/>
  <c r="I13146" i="2"/>
  <c r="J13146" i="2"/>
  <c r="K13146" i="2"/>
  <c r="M13146" i="2"/>
  <c r="H13147" i="2"/>
  <c r="I13147" i="2"/>
  <c r="J13147" i="2"/>
  <c r="K13147" i="2"/>
  <c r="M13147" i="2"/>
  <c r="H13148" i="2"/>
  <c r="I13148" i="2"/>
  <c r="J13148" i="2"/>
  <c r="K13148" i="2"/>
  <c r="M13148" i="2"/>
  <c r="H13149" i="2"/>
  <c r="I13149" i="2"/>
  <c r="J13149" i="2"/>
  <c r="K13149" i="2"/>
  <c r="M13149" i="2"/>
  <c r="H13150" i="2"/>
  <c r="I13150" i="2"/>
  <c r="J13150" i="2"/>
  <c r="K13150" i="2"/>
  <c r="M13150" i="2"/>
  <c r="H13151" i="2"/>
  <c r="I13151" i="2"/>
  <c r="J13151" i="2"/>
  <c r="K13151" i="2"/>
  <c r="M13151" i="2"/>
  <c r="H13152" i="2"/>
  <c r="I13152" i="2"/>
  <c r="J13152" i="2"/>
  <c r="K13152" i="2"/>
  <c r="M13152" i="2"/>
  <c r="H13153" i="2"/>
  <c r="I13153" i="2"/>
  <c r="J13153" i="2"/>
  <c r="K13153" i="2"/>
  <c r="M13153" i="2"/>
  <c r="H13154" i="2"/>
  <c r="I13154" i="2"/>
  <c r="J13154" i="2"/>
  <c r="K13154" i="2"/>
  <c r="M13154" i="2"/>
  <c r="H13155" i="2"/>
  <c r="I13155" i="2"/>
  <c r="J13155" i="2"/>
  <c r="K13155" i="2"/>
  <c r="M13155" i="2"/>
  <c r="H13156" i="2"/>
  <c r="I13156" i="2"/>
  <c r="J13156" i="2"/>
  <c r="K13156" i="2"/>
  <c r="M13156" i="2"/>
  <c r="H13157" i="2"/>
  <c r="I13157" i="2"/>
  <c r="J13157" i="2"/>
  <c r="K13157" i="2"/>
  <c r="M13157" i="2"/>
  <c r="H13158" i="2"/>
  <c r="I13158" i="2"/>
  <c r="J13158" i="2"/>
  <c r="K13158" i="2"/>
  <c r="M13158" i="2"/>
  <c r="H13159" i="2"/>
  <c r="I13159" i="2"/>
  <c r="J13159" i="2"/>
  <c r="K13159" i="2"/>
  <c r="M13159" i="2"/>
  <c r="H13160" i="2"/>
  <c r="I13160" i="2"/>
  <c r="J13160" i="2"/>
  <c r="K13160" i="2"/>
  <c r="M13160" i="2"/>
  <c r="H13161" i="2"/>
  <c r="I13161" i="2"/>
  <c r="J13161" i="2"/>
  <c r="K13161" i="2"/>
  <c r="M13161" i="2"/>
  <c r="H13162" i="2"/>
  <c r="I13162" i="2"/>
  <c r="J13162" i="2"/>
  <c r="K13162" i="2"/>
  <c r="M13162" i="2"/>
  <c r="H13163" i="2"/>
  <c r="I13163" i="2"/>
  <c r="J13163" i="2"/>
  <c r="K13163" i="2"/>
  <c r="M13163" i="2"/>
  <c r="H13164" i="2"/>
  <c r="I13164" i="2"/>
  <c r="J13164" i="2"/>
  <c r="K13164" i="2"/>
  <c r="M13164" i="2"/>
  <c r="H13165" i="2"/>
  <c r="I13165" i="2"/>
  <c r="J13165" i="2"/>
  <c r="K13165" i="2"/>
  <c r="M13165" i="2"/>
  <c r="H13166" i="2"/>
  <c r="I13166" i="2"/>
  <c r="J13166" i="2"/>
  <c r="K13166" i="2"/>
  <c r="M13166" i="2"/>
  <c r="H13167" i="2"/>
  <c r="I13167" i="2"/>
  <c r="J13167" i="2"/>
  <c r="K13167" i="2"/>
  <c r="M13167" i="2"/>
  <c r="H13168" i="2"/>
  <c r="I13168" i="2"/>
  <c r="J13168" i="2"/>
  <c r="K13168" i="2"/>
  <c r="M13168" i="2"/>
  <c r="H13169" i="2"/>
  <c r="I13169" i="2"/>
  <c r="J13169" i="2"/>
  <c r="K13169" i="2"/>
  <c r="M13169" i="2"/>
  <c r="H13170" i="2"/>
  <c r="I13170" i="2"/>
  <c r="J13170" i="2"/>
  <c r="K13170" i="2"/>
  <c r="M13170" i="2"/>
  <c r="H13171" i="2"/>
  <c r="I13171" i="2"/>
  <c r="J13171" i="2"/>
  <c r="K13171" i="2"/>
  <c r="M13171" i="2"/>
  <c r="H13172" i="2"/>
  <c r="I13172" i="2"/>
  <c r="J13172" i="2"/>
  <c r="K13172" i="2"/>
  <c r="M13172" i="2"/>
  <c r="H13173" i="2"/>
  <c r="I13173" i="2"/>
  <c r="J13173" i="2"/>
  <c r="K13173" i="2"/>
  <c r="M13173" i="2"/>
  <c r="H13174" i="2"/>
  <c r="I13174" i="2"/>
  <c r="J13174" i="2"/>
  <c r="K13174" i="2"/>
  <c r="M13174" i="2"/>
  <c r="H13175" i="2"/>
  <c r="I13175" i="2"/>
  <c r="J13175" i="2"/>
  <c r="K13175" i="2"/>
  <c r="M13175" i="2"/>
  <c r="H13176" i="2"/>
  <c r="I13176" i="2"/>
  <c r="J13176" i="2"/>
  <c r="K13176" i="2"/>
  <c r="M13176" i="2"/>
  <c r="H13177" i="2"/>
  <c r="I13177" i="2"/>
  <c r="J13177" i="2"/>
  <c r="K13177" i="2"/>
  <c r="M13177" i="2"/>
  <c r="H13178" i="2"/>
  <c r="I13178" i="2"/>
  <c r="J13178" i="2"/>
  <c r="K13178" i="2"/>
  <c r="M13178" i="2"/>
  <c r="H13179" i="2"/>
  <c r="I13179" i="2"/>
  <c r="J13179" i="2"/>
  <c r="K13179" i="2"/>
  <c r="M13179" i="2"/>
  <c r="H13180" i="2"/>
  <c r="I13180" i="2"/>
  <c r="J13180" i="2"/>
  <c r="K13180" i="2"/>
  <c r="M13180" i="2"/>
  <c r="H13181" i="2"/>
  <c r="I13181" i="2"/>
  <c r="J13181" i="2"/>
  <c r="K13181" i="2"/>
  <c r="M13181" i="2"/>
  <c r="H13182" i="2"/>
  <c r="I13182" i="2"/>
  <c r="J13182" i="2"/>
  <c r="K13182" i="2"/>
  <c r="M13182" i="2"/>
  <c r="H13183" i="2"/>
  <c r="I13183" i="2"/>
  <c r="J13183" i="2"/>
  <c r="K13183" i="2"/>
  <c r="M13183" i="2"/>
  <c r="H13184" i="2"/>
  <c r="I13184" i="2"/>
  <c r="J13184" i="2"/>
  <c r="K13184" i="2"/>
  <c r="M13184" i="2"/>
  <c r="H13185" i="2"/>
  <c r="I13185" i="2"/>
  <c r="J13185" i="2"/>
  <c r="K13185" i="2"/>
  <c r="M13185" i="2"/>
  <c r="H13186" i="2"/>
  <c r="I13186" i="2"/>
  <c r="J13186" i="2"/>
  <c r="K13186" i="2"/>
  <c r="M13186" i="2"/>
  <c r="H13187" i="2"/>
  <c r="I13187" i="2"/>
  <c r="J13187" i="2"/>
  <c r="K13187" i="2"/>
  <c r="M13187" i="2"/>
  <c r="H13188" i="2"/>
  <c r="I13188" i="2"/>
  <c r="J13188" i="2"/>
  <c r="K13188" i="2"/>
  <c r="M13188" i="2"/>
  <c r="H13189" i="2"/>
  <c r="I13189" i="2"/>
  <c r="J13189" i="2"/>
  <c r="K13189" i="2"/>
  <c r="M13189" i="2"/>
  <c r="H13190" i="2"/>
  <c r="I13190" i="2"/>
  <c r="J13190" i="2"/>
  <c r="K13190" i="2"/>
  <c r="M13190" i="2"/>
  <c r="H13191" i="2"/>
  <c r="I13191" i="2"/>
  <c r="J13191" i="2"/>
  <c r="K13191" i="2"/>
  <c r="M13191" i="2"/>
  <c r="H13192" i="2"/>
  <c r="I13192" i="2"/>
  <c r="J13192" i="2"/>
  <c r="K13192" i="2"/>
  <c r="M13192" i="2"/>
  <c r="H13193" i="2"/>
  <c r="I13193" i="2"/>
  <c r="J13193" i="2"/>
  <c r="K13193" i="2"/>
  <c r="M13193" i="2"/>
  <c r="H13194" i="2"/>
  <c r="I13194" i="2"/>
  <c r="J13194" i="2"/>
  <c r="K13194" i="2"/>
  <c r="M13194" i="2"/>
  <c r="H13195" i="2"/>
  <c r="I13195" i="2"/>
  <c r="J13195" i="2"/>
  <c r="K13195" i="2"/>
  <c r="M13195" i="2"/>
  <c r="H13196" i="2"/>
  <c r="I13196" i="2"/>
  <c r="J13196" i="2"/>
  <c r="K13196" i="2"/>
  <c r="M13196" i="2"/>
  <c r="H13197" i="2"/>
  <c r="I13197" i="2"/>
  <c r="J13197" i="2"/>
  <c r="K13197" i="2"/>
  <c r="M13197" i="2"/>
  <c r="H13198" i="2"/>
  <c r="I13198" i="2"/>
  <c r="J13198" i="2"/>
  <c r="K13198" i="2"/>
  <c r="M13198" i="2"/>
  <c r="H13199" i="2"/>
  <c r="I13199" i="2"/>
  <c r="J13199" i="2"/>
  <c r="K13199" i="2"/>
  <c r="M13199" i="2"/>
  <c r="H13200" i="2"/>
  <c r="I13200" i="2"/>
  <c r="J13200" i="2"/>
  <c r="K13200" i="2"/>
  <c r="M13200" i="2"/>
  <c r="H13201" i="2"/>
  <c r="I13201" i="2"/>
  <c r="J13201" i="2"/>
  <c r="K13201" i="2"/>
  <c r="M13201" i="2"/>
  <c r="H13202" i="2"/>
  <c r="I13202" i="2"/>
  <c r="J13202" i="2"/>
  <c r="K13202" i="2"/>
  <c r="M13202" i="2"/>
  <c r="H13203" i="2"/>
  <c r="I13203" i="2"/>
  <c r="J13203" i="2"/>
  <c r="K13203" i="2"/>
  <c r="M13203" i="2"/>
  <c r="H13204" i="2"/>
  <c r="I13204" i="2"/>
  <c r="J13204" i="2"/>
  <c r="K13204" i="2"/>
  <c r="M13204" i="2"/>
  <c r="H13205" i="2"/>
  <c r="I13205" i="2"/>
  <c r="J13205" i="2"/>
  <c r="K13205" i="2"/>
  <c r="M13205" i="2"/>
  <c r="H13206" i="2"/>
  <c r="I13206" i="2"/>
  <c r="J13206" i="2"/>
  <c r="K13206" i="2"/>
  <c r="M13206" i="2"/>
  <c r="H13207" i="2"/>
  <c r="I13207" i="2"/>
  <c r="J13207" i="2"/>
  <c r="K13207" i="2"/>
  <c r="M13207" i="2"/>
  <c r="H13208" i="2"/>
  <c r="I13208" i="2"/>
  <c r="J13208" i="2"/>
  <c r="K13208" i="2"/>
  <c r="M13208" i="2"/>
  <c r="H13209" i="2"/>
  <c r="I13209" i="2"/>
  <c r="J13209" i="2"/>
  <c r="K13209" i="2"/>
  <c r="M13209" i="2"/>
  <c r="H13210" i="2"/>
  <c r="I13210" i="2"/>
  <c r="J13210" i="2"/>
  <c r="K13210" i="2"/>
  <c r="M13210" i="2"/>
  <c r="H13211" i="2"/>
  <c r="I13211" i="2"/>
  <c r="J13211" i="2"/>
  <c r="K13211" i="2"/>
  <c r="M13211" i="2"/>
  <c r="H13212" i="2"/>
  <c r="I13212" i="2"/>
  <c r="J13212" i="2"/>
  <c r="K13212" i="2"/>
  <c r="M13212" i="2"/>
  <c r="H13213" i="2"/>
  <c r="I13213" i="2"/>
  <c r="J13213" i="2"/>
  <c r="K13213" i="2"/>
  <c r="M13213" i="2"/>
  <c r="H13214" i="2"/>
  <c r="I13214" i="2"/>
  <c r="J13214" i="2"/>
  <c r="K13214" i="2"/>
  <c r="M13214" i="2"/>
  <c r="H13215" i="2"/>
  <c r="I13215" i="2"/>
  <c r="J13215" i="2"/>
  <c r="K13215" i="2"/>
  <c r="M13215" i="2"/>
  <c r="H13216" i="2"/>
  <c r="I13216" i="2"/>
  <c r="J13216" i="2"/>
  <c r="K13216" i="2"/>
  <c r="M13216" i="2"/>
  <c r="H13217" i="2"/>
  <c r="I13217" i="2"/>
  <c r="J13217" i="2"/>
  <c r="K13217" i="2"/>
  <c r="M13217" i="2"/>
  <c r="H13218" i="2"/>
  <c r="I13218" i="2"/>
  <c r="J13218" i="2"/>
  <c r="K13218" i="2"/>
  <c r="M13218" i="2"/>
  <c r="H13219" i="2"/>
  <c r="I13219" i="2"/>
  <c r="J13219" i="2"/>
  <c r="K13219" i="2"/>
  <c r="M13219" i="2"/>
  <c r="H13220" i="2"/>
  <c r="I13220" i="2"/>
  <c r="J13220" i="2"/>
  <c r="K13220" i="2"/>
  <c r="M13220" i="2"/>
  <c r="H13221" i="2"/>
  <c r="I13221" i="2"/>
  <c r="J13221" i="2"/>
  <c r="K13221" i="2"/>
  <c r="M13221" i="2"/>
  <c r="H13222" i="2"/>
  <c r="I13222" i="2"/>
  <c r="J13222" i="2"/>
  <c r="K13222" i="2"/>
  <c r="M13222" i="2"/>
  <c r="H13223" i="2"/>
  <c r="I13223" i="2"/>
  <c r="J13223" i="2"/>
  <c r="K13223" i="2"/>
  <c r="M13223" i="2"/>
  <c r="H13224" i="2"/>
  <c r="I13224" i="2"/>
  <c r="J13224" i="2"/>
  <c r="K13224" i="2"/>
  <c r="M13224" i="2"/>
  <c r="H13225" i="2"/>
  <c r="I13225" i="2"/>
  <c r="J13225" i="2"/>
  <c r="K13225" i="2"/>
  <c r="M13225" i="2"/>
  <c r="H13226" i="2"/>
  <c r="I13226" i="2"/>
  <c r="J13226" i="2"/>
  <c r="K13226" i="2"/>
  <c r="M13226" i="2"/>
  <c r="H13227" i="2"/>
  <c r="I13227" i="2"/>
  <c r="J13227" i="2"/>
  <c r="K13227" i="2"/>
  <c r="M13227" i="2"/>
  <c r="H13228" i="2"/>
  <c r="I13228" i="2"/>
  <c r="J13228" i="2"/>
  <c r="K13228" i="2"/>
  <c r="M13228" i="2"/>
  <c r="H13229" i="2"/>
  <c r="I13229" i="2"/>
  <c r="J13229" i="2"/>
  <c r="K13229" i="2"/>
  <c r="M13229" i="2"/>
  <c r="H13230" i="2"/>
  <c r="I13230" i="2"/>
  <c r="J13230" i="2"/>
  <c r="K13230" i="2"/>
  <c r="M13230" i="2"/>
  <c r="H13231" i="2"/>
  <c r="I13231" i="2"/>
  <c r="J13231" i="2"/>
  <c r="K13231" i="2"/>
  <c r="M13231" i="2"/>
  <c r="H13232" i="2"/>
  <c r="I13232" i="2"/>
  <c r="J13232" i="2"/>
  <c r="K13232" i="2"/>
  <c r="M13232" i="2"/>
  <c r="H13233" i="2"/>
  <c r="I13233" i="2"/>
  <c r="J13233" i="2"/>
  <c r="K13233" i="2"/>
  <c r="M13233" i="2"/>
  <c r="H13234" i="2"/>
  <c r="I13234" i="2"/>
  <c r="J13234" i="2"/>
  <c r="K13234" i="2"/>
  <c r="M13234" i="2"/>
  <c r="H13235" i="2"/>
  <c r="I13235" i="2"/>
  <c r="J13235" i="2"/>
  <c r="K13235" i="2"/>
  <c r="M13235" i="2"/>
  <c r="H13236" i="2"/>
  <c r="I13236" i="2"/>
  <c r="J13236" i="2"/>
  <c r="K13236" i="2"/>
  <c r="M13236" i="2"/>
  <c r="H13237" i="2"/>
  <c r="I13237" i="2"/>
  <c r="J13237" i="2"/>
  <c r="K13237" i="2"/>
  <c r="M13237" i="2"/>
  <c r="H13238" i="2"/>
  <c r="I13238" i="2"/>
  <c r="J13238" i="2"/>
  <c r="K13238" i="2"/>
  <c r="M13238" i="2"/>
  <c r="H13239" i="2"/>
  <c r="I13239" i="2"/>
  <c r="J13239" i="2"/>
  <c r="K13239" i="2"/>
  <c r="M13239" i="2"/>
  <c r="H13240" i="2"/>
  <c r="I13240" i="2"/>
  <c r="J13240" i="2"/>
  <c r="K13240" i="2"/>
  <c r="M13240" i="2"/>
  <c r="H13241" i="2"/>
  <c r="I13241" i="2"/>
  <c r="J13241" i="2"/>
  <c r="K13241" i="2"/>
  <c r="M13241" i="2"/>
  <c r="H13242" i="2"/>
  <c r="I13242" i="2"/>
  <c r="J13242" i="2"/>
  <c r="K13242" i="2"/>
  <c r="M13242" i="2"/>
  <c r="H13243" i="2"/>
  <c r="I13243" i="2"/>
  <c r="J13243" i="2"/>
  <c r="K13243" i="2"/>
  <c r="M13243" i="2"/>
  <c r="H13244" i="2"/>
  <c r="I13244" i="2"/>
  <c r="J13244" i="2"/>
  <c r="K13244" i="2"/>
  <c r="M13244" i="2"/>
  <c r="H13245" i="2"/>
  <c r="I13245" i="2"/>
  <c r="J13245" i="2"/>
  <c r="K13245" i="2"/>
  <c r="M13245" i="2"/>
  <c r="H13246" i="2"/>
  <c r="I13246" i="2"/>
  <c r="J13246" i="2"/>
  <c r="K13246" i="2"/>
  <c r="M13246" i="2"/>
  <c r="H13247" i="2"/>
  <c r="I13247" i="2"/>
  <c r="J13247" i="2"/>
  <c r="K13247" i="2"/>
  <c r="M13247" i="2"/>
  <c r="H13248" i="2"/>
  <c r="I13248" i="2"/>
  <c r="J13248" i="2"/>
  <c r="K13248" i="2"/>
  <c r="M13248" i="2"/>
  <c r="H13249" i="2"/>
  <c r="I13249" i="2"/>
  <c r="J13249" i="2"/>
  <c r="K13249" i="2"/>
  <c r="M13249" i="2"/>
  <c r="H13250" i="2"/>
  <c r="I13250" i="2"/>
  <c r="J13250" i="2"/>
  <c r="K13250" i="2"/>
  <c r="M13250" i="2"/>
  <c r="H13251" i="2"/>
  <c r="I13251" i="2"/>
  <c r="J13251" i="2"/>
  <c r="K13251" i="2"/>
  <c r="M13251" i="2"/>
  <c r="H13252" i="2"/>
  <c r="I13252" i="2"/>
  <c r="J13252" i="2"/>
  <c r="K13252" i="2"/>
  <c r="M13252" i="2"/>
  <c r="H13253" i="2"/>
  <c r="I13253" i="2"/>
  <c r="J13253" i="2"/>
  <c r="K13253" i="2"/>
  <c r="M13253" i="2"/>
  <c r="H13254" i="2"/>
  <c r="I13254" i="2"/>
  <c r="J13254" i="2"/>
  <c r="K13254" i="2"/>
  <c r="M13254" i="2"/>
  <c r="H13255" i="2"/>
  <c r="I13255" i="2"/>
  <c r="J13255" i="2"/>
  <c r="K13255" i="2"/>
  <c r="M13255" i="2"/>
  <c r="H13256" i="2"/>
  <c r="I13256" i="2"/>
  <c r="J13256" i="2"/>
  <c r="K13256" i="2"/>
  <c r="M13256" i="2"/>
  <c r="H13257" i="2"/>
  <c r="I13257" i="2"/>
  <c r="J13257" i="2"/>
  <c r="K13257" i="2"/>
  <c r="M13257" i="2"/>
  <c r="H13258" i="2"/>
  <c r="I13258" i="2"/>
  <c r="J13258" i="2"/>
  <c r="K13258" i="2"/>
  <c r="M13258" i="2"/>
  <c r="H13259" i="2"/>
  <c r="I13259" i="2"/>
  <c r="J13259" i="2"/>
  <c r="K13259" i="2"/>
  <c r="M13259" i="2"/>
  <c r="H13260" i="2"/>
  <c r="I13260" i="2"/>
  <c r="J13260" i="2"/>
  <c r="K13260" i="2"/>
  <c r="M13260" i="2"/>
  <c r="H13261" i="2"/>
  <c r="I13261" i="2"/>
  <c r="J13261" i="2"/>
  <c r="K13261" i="2"/>
  <c r="M13261" i="2"/>
  <c r="H13262" i="2"/>
  <c r="I13262" i="2"/>
  <c r="J13262" i="2"/>
  <c r="K13262" i="2"/>
  <c r="M13262" i="2"/>
  <c r="H13263" i="2"/>
  <c r="I13263" i="2"/>
  <c r="J13263" i="2"/>
  <c r="K13263" i="2"/>
  <c r="M13263" i="2"/>
  <c r="H13264" i="2"/>
  <c r="I13264" i="2"/>
  <c r="J13264" i="2"/>
  <c r="K13264" i="2"/>
  <c r="M13264" i="2"/>
  <c r="H13265" i="2"/>
  <c r="I13265" i="2"/>
  <c r="J13265" i="2"/>
  <c r="K13265" i="2"/>
  <c r="M13265" i="2"/>
  <c r="H13266" i="2"/>
  <c r="I13266" i="2"/>
  <c r="J13266" i="2"/>
  <c r="K13266" i="2"/>
  <c r="M13266" i="2"/>
  <c r="H13267" i="2"/>
  <c r="I13267" i="2"/>
  <c r="J13267" i="2"/>
  <c r="K13267" i="2"/>
  <c r="M13267" i="2"/>
  <c r="H13268" i="2"/>
  <c r="I13268" i="2"/>
  <c r="J13268" i="2"/>
  <c r="K13268" i="2"/>
  <c r="M13268" i="2"/>
  <c r="H13269" i="2"/>
  <c r="I13269" i="2"/>
  <c r="J13269" i="2"/>
  <c r="K13269" i="2"/>
  <c r="M13269" i="2"/>
  <c r="H13270" i="2"/>
  <c r="I13270" i="2"/>
  <c r="J13270" i="2"/>
  <c r="K13270" i="2"/>
  <c r="M13270" i="2"/>
  <c r="H13271" i="2"/>
  <c r="I13271" i="2"/>
  <c r="J13271" i="2"/>
  <c r="K13271" i="2"/>
  <c r="M13271" i="2"/>
  <c r="H13272" i="2"/>
  <c r="I13272" i="2"/>
  <c r="J13272" i="2"/>
  <c r="K13272" i="2"/>
  <c r="M13272" i="2"/>
  <c r="H13273" i="2"/>
  <c r="I13273" i="2"/>
  <c r="J13273" i="2"/>
  <c r="K13273" i="2"/>
  <c r="M13273" i="2"/>
  <c r="H13274" i="2"/>
  <c r="I13274" i="2"/>
  <c r="J13274" i="2"/>
  <c r="K13274" i="2"/>
  <c r="M13274" i="2"/>
  <c r="H13275" i="2"/>
  <c r="I13275" i="2"/>
  <c r="J13275" i="2"/>
  <c r="K13275" i="2"/>
  <c r="M13275" i="2"/>
  <c r="H13276" i="2"/>
  <c r="I13276" i="2"/>
  <c r="J13276" i="2"/>
  <c r="K13276" i="2"/>
  <c r="M13276" i="2"/>
  <c r="H13277" i="2"/>
  <c r="I13277" i="2"/>
  <c r="J13277" i="2"/>
  <c r="K13277" i="2"/>
  <c r="M13277" i="2"/>
  <c r="H13278" i="2"/>
  <c r="I13278" i="2"/>
  <c r="J13278" i="2"/>
  <c r="K13278" i="2"/>
  <c r="M13278" i="2"/>
  <c r="H13279" i="2"/>
  <c r="I13279" i="2"/>
  <c r="J13279" i="2"/>
  <c r="K13279" i="2"/>
  <c r="M13279" i="2"/>
  <c r="H13280" i="2"/>
  <c r="I13280" i="2"/>
  <c r="J13280" i="2"/>
  <c r="K13280" i="2"/>
  <c r="M13280" i="2"/>
  <c r="H13281" i="2"/>
  <c r="I13281" i="2"/>
  <c r="J13281" i="2"/>
  <c r="K13281" i="2"/>
  <c r="M13281" i="2"/>
  <c r="H13282" i="2"/>
  <c r="I13282" i="2"/>
  <c r="J13282" i="2"/>
  <c r="K13282" i="2"/>
  <c r="M13282" i="2"/>
  <c r="H13283" i="2"/>
  <c r="I13283" i="2"/>
  <c r="J13283" i="2"/>
  <c r="K13283" i="2"/>
  <c r="M13283" i="2"/>
  <c r="H13284" i="2"/>
  <c r="I13284" i="2"/>
  <c r="J13284" i="2"/>
  <c r="K13284" i="2"/>
  <c r="M13284" i="2"/>
  <c r="H13285" i="2"/>
  <c r="I13285" i="2"/>
  <c r="J13285" i="2"/>
  <c r="K13285" i="2"/>
  <c r="M13285" i="2"/>
  <c r="H13286" i="2"/>
  <c r="I13286" i="2"/>
  <c r="J13286" i="2"/>
  <c r="K13286" i="2"/>
  <c r="M13286" i="2"/>
  <c r="H13287" i="2"/>
  <c r="I13287" i="2"/>
  <c r="J13287" i="2"/>
  <c r="K13287" i="2"/>
  <c r="M13287" i="2"/>
  <c r="H13288" i="2"/>
  <c r="I13288" i="2"/>
  <c r="J13288" i="2"/>
  <c r="K13288" i="2"/>
  <c r="M13288" i="2"/>
  <c r="H13289" i="2"/>
  <c r="I13289" i="2"/>
  <c r="J13289" i="2"/>
  <c r="K13289" i="2"/>
  <c r="M13289" i="2"/>
  <c r="H13290" i="2"/>
  <c r="I13290" i="2"/>
  <c r="J13290" i="2"/>
  <c r="K13290" i="2"/>
  <c r="M13290" i="2"/>
  <c r="H13291" i="2"/>
  <c r="I13291" i="2"/>
  <c r="J13291" i="2"/>
  <c r="K13291" i="2"/>
  <c r="M13291" i="2"/>
  <c r="H13292" i="2"/>
  <c r="I13292" i="2"/>
  <c r="J13292" i="2"/>
  <c r="K13292" i="2"/>
  <c r="M13292" i="2"/>
  <c r="H13293" i="2"/>
  <c r="I13293" i="2"/>
  <c r="J13293" i="2"/>
  <c r="K13293" i="2"/>
  <c r="M13293" i="2"/>
  <c r="H13294" i="2"/>
  <c r="I13294" i="2"/>
  <c r="J13294" i="2"/>
  <c r="K13294" i="2"/>
  <c r="M13294" i="2"/>
  <c r="H13295" i="2"/>
  <c r="I13295" i="2"/>
  <c r="J13295" i="2"/>
  <c r="K13295" i="2"/>
  <c r="M13295" i="2"/>
  <c r="H13296" i="2"/>
  <c r="I13296" i="2"/>
  <c r="J13296" i="2"/>
  <c r="K13296" i="2"/>
  <c r="M13296" i="2"/>
  <c r="H13297" i="2"/>
  <c r="I13297" i="2"/>
  <c r="J13297" i="2"/>
  <c r="K13297" i="2"/>
  <c r="M13297" i="2"/>
  <c r="H13298" i="2"/>
  <c r="I13298" i="2"/>
  <c r="J13298" i="2"/>
  <c r="K13298" i="2"/>
  <c r="M13298" i="2"/>
  <c r="H13299" i="2"/>
  <c r="I13299" i="2"/>
  <c r="J13299" i="2"/>
  <c r="K13299" i="2"/>
  <c r="M13299" i="2"/>
  <c r="H13300" i="2"/>
  <c r="I13300" i="2"/>
  <c r="J13300" i="2"/>
  <c r="K13300" i="2"/>
  <c r="M13300" i="2"/>
  <c r="H13301" i="2"/>
  <c r="I13301" i="2"/>
  <c r="J13301" i="2"/>
  <c r="K13301" i="2"/>
  <c r="M13301" i="2"/>
  <c r="H13302" i="2"/>
  <c r="I13302" i="2"/>
  <c r="J13302" i="2"/>
  <c r="K13302" i="2"/>
  <c r="M13302" i="2"/>
  <c r="H13303" i="2"/>
  <c r="I13303" i="2"/>
  <c r="J13303" i="2"/>
  <c r="K13303" i="2"/>
  <c r="M13303" i="2"/>
  <c r="H13304" i="2"/>
  <c r="I13304" i="2"/>
  <c r="J13304" i="2"/>
  <c r="K13304" i="2"/>
  <c r="M13304" i="2"/>
  <c r="H13305" i="2"/>
  <c r="I13305" i="2"/>
  <c r="J13305" i="2"/>
  <c r="K13305" i="2"/>
  <c r="M13305" i="2"/>
  <c r="H13306" i="2"/>
  <c r="I13306" i="2"/>
  <c r="J13306" i="2"/>
  <c r="K13306" i="2"/>
  <c r="M13306" i="2"/>
  <c r="H13307" i="2"/>
  <c r="I13307" i="2"/>
  <c r="J13307" i="2"/>
  <c r="K13307" i="2"/>
  <c r="M13307" i="2"/>
  <c r="H13308" i="2"/>
  <c r="I13308" i="2"/>
  <c r="J13308" i="2"/>
  <c r="K13308" i="2"/>
  <c r="M13308" i="2"/>
  <c r="H13309" i="2"/>
  <c r="I13309" i="2"/>
  <c r="J13309" i="2"/>
  <c r="K13309" i="2"/>
  <c r="M13309" i="2"/>
  <c r="H13310" i="2"/>
  <c r="I13310" i="2"/>
  <c r="J13310" i="2"/>
  <c r="K13310" i="2"/>
  <c r="M13310" i="2"/>
  <c r="H13311" i="2"/>
  <c r="I13311" i="2"/>
  <c r="J13311" i="2"/>
  <c r="K13311" i="2"/>
  <c r="M13311" i="2"/>
  <c r="H13312" i="2"/>
  <c r="I13312" i="2"/>
  <c r="J13312" i="2"/>
  <c r="K13312" i="2"/>
  <c r="M13312" i="2"/>
  <c r="H13313" i="2"/>
  <c r="I13313" i="2"/>
  <c r="J13313" i="2"/>
  <c r="K13313" i="2"/>
  <c r="M13313" i="2"/>
  <c r="H13314" i="2"/>
  <c r="I13314" i="2"/>
  <c r="J13314" i="2"/>
  <c r="K13314" i="2"/>
  <c r="M13314" i="2"/>
  <c r="H13315" i="2"/>
  <c r="I13315" i="2"/>
  <c r="J13315" i="2"/>
  <c r="K13315" i="2"/>
  <c r="M13315" i="2"/>
  <c r="H13316" i="2"/>
  <c r="I13316" i="2"/>
  <c r="J13316" i="2"/>
  <c r="K13316" i="2"/>
  <c r="M13316" i="2"/>
  <c r="H13317" i="2"/>
  <c r="I13317" i="2"/>
  <c r="J13317" i="2"/>
  <c r="K13317" i="2"/>
  <c r="M13317" i="2"/>
  <c r="H13318" i="2"/>
  <c r="I13318" i="2"/>
  <c r="J13318" i="2"/>
  <c r="K13318" i="2"/>
  <c r="M13318" i="2"/>
  <c r="H13319" i="2"/>
  <c r="I13319" i="2"/>
  <c r="J13319" i="2"/>
  <c r="K13319" i="2"/>
  <c r="M13319" i="2"/>
  <c r="H13320" i="2"/>
  <c r="I13320" i="2"/>
  <c r="J13320" i="2"/>
  <c r="K13320" i="2"/>
  <c r="M13320" i="2"/>
  <c r="H13321" i="2"/>
  <c r="I13321" i="2"/>
  <c r="J13321" i="2"/>
  <c r="K13321" i="2"/>
  <c r="M13321" i="2"/>
  <c r="H13322" i="2"/>
  <c r="I13322" i="2"/>
  <c r="J13322" i="2"/>
  <c r="K13322" i="2"/>
  <c r="M13322" i="2"/>
  <c r="H13323" i="2"/>
  <c r="I13323" i="2"/>
  <c r="J13323" i="2"/>
  <c r="K13323" i="2"/>
  <c r="M13323" i="2"/>
  <c r="H13324" i="2"/>
  <c r="I13324" i="2"/>
  <c r="J13324" i="2"/>
  <c r="K13324" i="2"/>
  <c r="M13324" i="2"/>
  <c r="H13325" i="2"/>
  <c r="I13325" i="2"/>
  <c r="J13325" i="2"/>
  <c r="K13325" i="2"/>
  <c r="M13325" i="2"/>
  <c r="H13326" i="2"/>
  <c r="I13326" i="2"/>
  <c r="J13326" i="2"/>
  <c r="K13326" i="2"/>
  <c r="M13326" i="2"/>
  <c r="H13327" i="2"/>
  <c r="I13327" i="2"/>
  <c r="J13327" i="2"/>
  <c r="K13327" i="2"/>
  <c r="M13327" i="2"/>
  <c r="H13328" i="2"/>
  <c r="I13328" i="2"/>
  <c r="J13328" i="2"/>
  <c r="K13328" i="2"/>
  <c r="M13328" i="2"/>
  <c r="H13329" i="2"/>
  <c r="I13329" i="2"/>
  <c r="J13329" i="2"/>
  <c r="K13329" i="2"/>
  <c r="M13329" i="2"/>
  <c r="H13330" i="2"/>
  <c r="I13330" i="2"/>
  <c r="J13330" i="2"/>
  <c r="K13330" i="2"/>
  <c r="M13330" i="2"/>
  <c r="H13331" i="2"/>
  <c r="I13331" i="2"/>
  <c r="J13331" i="2"/>
  <c r="K13331" i="2"/>
  <c r="M13331" i="2"/>
  <c r="H13332" i="2"/>
  <c r="I13332" i="2"/>
  <c r="J13332" i="2"/>
  <c r="K13332" i="2"/>
  <c r="M13332" i="2"/>
  <c r="H13333" i="2"/>
  <c r="I13333" i="2"/>
  <c r="J13333" i="2"/>
  <c r="K13333" i="2"/>
  <c r="M13333" i="2"/>
  <c r="H13334" i="2"/>
  <c r="I13334" i="2"/>
  <c r="J13334" i="2"/>
  <c r="K13334" i="2"/>
  <c r="M13334" i="2"/>
  <c r="H13335" i="2"/>
  <c r="I13335" i="2"/>
  <c r="J13335" i="2"/>
  <c r="K13335" i="2"/>
  <c r="M13335" i="2"/>
  <c r="H13336" i="2"/>
  <c r="I13336" i="2"/>
  <c r="J13336" i="2"/>
  <c r="K13336" i="2"/>
  <c r="M13336" i="2"/>
  <c r="H13337" i="2"/>
  <c r="I13337" i="2"/>
  <c r="J13337" i="2"/>
  <c r="K13337" i="2"/>
  <c r="M13337" i="2"/>
  <c r="H13338" i="2"/>
  <c r="I13338" i="2"/>
  <c r="J13338" i="2"/>
  <c r="K13338" i="2"/>
  <c r="M13338" i="2"/>
  <c r="H13339" i="2"/>
  <c r="I13339" i="2"/>
  <c r="J13339" i="2"/>
  <c r="K13339" i="2"/>
  <c r="M13339" i="2"/>
  <c r="H13340" i="2"/>
  <c r="I13340" i="2"/>
  <c r="J13340" i="2"/>
  <c r="K13340" i="2"/>
  <c r="M13340" i="2"/>
  <c r="H13341" i="2"/>
  <c r="I13341" i="2"/>
  <c r="J13341" i="2"/>
  <c r="K13341" i="2"/>
  <c r="M13341" i="2"/>
  <c r="H13342" i="2"/>
  <c r="I13342" i="2"/>
  <c r="J13342" i="2"/>
  <c r="K13342" i="2"/>
  <c r="M13342" i="2"/>
  <c r="H13343" i="2"/>
  <c r="I13343" i="2"/>
  <c r="J13343" i="2"/>
  <c r="K13343" i="2"/>
  <c r="M13343" i="2"/>
  <c r="H13344" i="2"/>
  <c r="I13344" i="2"/>
  <c r="J13344" i="2"/>
  <c r="K13344" i="2"/>
  <c r="M13344" i="2"/>
  <c r="H13345" i="2"/>
  <c r="I13345" i="2"/>
  <c r="J13345" i="2"/>
  <c r="K13345" i="2"/>
  <c r="M13345" i="2"/>
  <c r="H13346" i="2"/>
  <c r="I13346" i="2"/>
  <c r="J13346" i="2"/>
  <c r="K13346" i="2"/>
  <c r="M13346" i="2"/>
  <c r="H13347" i="2"/>
  <c r="I13347" i="2"/>
  <c r="J13347" i="2"/>
  <c r="K13347" i="2"/>
  <c r="M13347" i="2"/>
  <c r="H13348" i="2"/>
  <c r="I13348" i="2"/>
  <c r="J13348" i="2"/>
  <c r="K13348" i="2"/>
  <c r="M13348" i="2"/>
  <c r="H13349" i="2"/>
  <c r="I13349" i="2"/>
  <c r="J13349" i="2"/>
  <c r="K13349" i="2"/>
  <c r="M13349" i="2"/>
  <c r="H13350" i="2"/>
  <c r="I13350" i="2"/>
  <c r="J13350" i="2"/>
  <c r="K13350" i="2"/>
  <c r="M13350" i="2"/>
  <c r="H13351" i="2"/>
  <c r="I13351" i="2"/>
  <c r="J13351" i="2"/>
  <c r="K13351" i="2"/>
  <c r="M13351" i="2"/>
  <c r="H13352" i="2"/>
  <c r="I13352" i="2"/>
  <c r="J13352" i="2"/>
  <c r="K13352" i="2"/>
  <c r="M13352" i="2"/>
  <c r="H13353" i="2"/>
  <c r="I13353" i="2"/>
  <c r="J13353" i="2"/>
  <c r="K13353" i="2"/>
  <c r="M13353" i="2"/>
  <c r="H13354" i="2"/>
  <c r="I13354" i="2"/>
  <c r="J13354" i="2"/>
  <c r="K13354" i="2"/>
  <c r="M13354" i="2"/>
  <c r="H13355" i="2"/>
  <c r="I13355" i="2"/>
  <c r="J13355" i="2"/>
  <c r="K13355" i="2"/>
  <c r="M13355" i="2"/>
  <c r="H13356" i="2"/>
  <c r="I13356" i="2"/>
  <c r="J13356" i="2"/>
  <c r="K13356" i="2"/>
  <c r="M13356" i="2"/>
  <c r="H13357" i="2"/>
  <c r="I13357" i="2"/>
  <c r="J13357" i="2"/>
  <c r="K13357" i="2"/>
  <c r="M13357" i="2"/>
  <c r="H13358" i="2"/>
  <c r="I13358" i="2"/>
  <c r="J13358" i="2"/>
  <c r="K13358" i="2"/>
  <c r="M13358" i="2"/>
  <c r="H13359" i="2"/>
  <c r="I13359" i="2"/>
  <c r="J13359" i="2"/>
  <c r="K13359" i="2"/>
  <c r="M13359" i="2"/>
  <c r="H13360" i="2"/>
  <c r="I13360" i="2"/>
  <c r="J13360" i="2"/>
  <c r="K13360" i="2"/>
  <c r="M13360" i="2"/>
  <c r="H13361" i="2"/>
  <c r="I13361" i="2"/>
  <c r="J13361" i="2"/>
  <c r="K13361" i="2"/>
  <c r="M13361" i="2"/>
  <c r="H13362" i="2"/>
  <c r="I13362" i="2"/>
  <c r="J13362" i="2"/>
  <c r="K13362" i="2"/>
  <c r="M13362" i="2"/>
  <c r="H13363" i="2"/>
  <c r="I13363" i="2"/>
  <c r="J13363" i="2"/>
  <c r="K13363" i="2"/>
  <c r="M13363" i="2"/>
  <c r="H13364" i="2"/>
  <c r="I13364" i="2"/>
  <c r="J13364" i="2"/>
  <c r="K13364" i="2"/>
  <c r="M13364" i="2"/>
  <c r="H13365" i="2"/>
  <c r="I13365" i="2"/>
  <c r="J13365" i="2"/>
  <c r="K13365" i="2"/>
  <c r="M13365" i="2"/>
  <c r="H13366" i="2"/>
  <c r="I13366" i="2"/>
  <c r="J13366" i="2"/>
  <c r="K13366" i="2"/>
  <c r="M13366" i="2"/>
  <c r="H13367" i="2"/>
  <c r="I13367" i="2"/>
  <c r="J13367" i="2"/>
  <c r="K13367" i="2"/>
  <c r="M13367" i="2"/>
  <c r="H13368" i="2"/>
  <c r="I13368" i="2"/>
  <c r="J13368" i="2"/>
  <c r="K13368" i="2"/>
  <c r="M13368" i="2"/>
  <c r="H13369" i="2"/>
  <c r="I13369" i="2"/>
  <c r="J13369" i="2"/>
  <c r="K13369" i="2"/>
  <c r="M13369" i="2"/>
  <c r="H13370" i="2"/>
  <c r="I13370" i="2"/>
  <c r="J13370" i="2"/>
  <c r="K13370" i="2"/>
  <c r="M13370" i="2"/>
  <c r="H13371" i="2"/>
  <c r="I13371" i="2"/>
  <c r="J13371" i="2"/>
  <c r="K13371" i="2"/>
  <c r="M13371" i="2"/>
  <c r="H13372" i="2"/>
  <c r="I13372" i="2"/>
  <c r="J13372" i="2"/>
  <c r="K13372" i="2"/>
  <c r="M13372" i="2"/>
  <c r="H13373" i="2"/>
  <c r="I13373" i="2"/>
  <c r="J13373" i="2"/>
  <c r="K13373" i="2"/>
  <c r="M13373" i="2"/>
  <c r="H13374" i="2"/>
  <c r="I13374" i="2"/>
  <c r="J13374" i="2"/>
  <c r="K13374" i="2"/>
  <c r="M13374" i="2"/>
  <c r="H13375" i="2"/>
  <c r="I13375" i="2"/>
  <c r="J13375" i="2"/>
  <c r="K13375" i="2"/>
  <c r="M13375" i="2"/>
  <c r="H13376" i="2"/>
  <c r="I13376" i="2"/>
  <c r="J13376" i="2"/>
  <c r="K13376" i="2"/>
  <c r="M13376" i="2"/>
  <c r="H13377" i="2"/>
  <c r="I13377" i="2"/>
  <c r="J13377" i="2"/>
  <c r="K13377" i="2"/>
  <c r="M13377" i="2"/>
  <c r="H13378" i="2"/>
  <c r="I13378" i="2"/>
  <c r="J13378" i="2"/>
  <c r="K13378" i="2"/>
  <c r="M13378" i="2"/>
  <c r="H13379" i="2"/>
  <c r="I13379" i="2"/>
  <c r="J13379" i="2"/>
  <c r="K13379" i="2"/>
  <c r="M13379" i="2"/>
  <c r="H13380" i="2"/>
  <c r="I13380" i="2"/>
  <c r="J13380" i="2"/>
  <c r="K13380" i="2"/>
  <c r="M13380" i="2"/>
  <c r="H13381" i="2"/>
  <c r="I13381" i="2"/>
  <c r="J13381" i="2"/>
  <c r="K13381" i="2"/>
  <c r="M13381" i="2"/>
  <c r="H13382" i="2"/>
  <c r="I13382" i="2"/>
  <c r="J13382" i="2"/>
  <c r="K13382" i="2"/>
  <c r="M13382" i="2"/>
  <c r="H13383" i="2"/>
  <c r="I13383" i="2"/>
  <c r="J13383" i="2"/>
  <c r="K13383" i="2"/>
  <c r="M13383" i="2"/>
  <c r="H13384" i="2"/>
  <c r="I13384" i="2"/>
  <c r="J13384" i="2"/>
  <c r="K13384" i="2"/>
  <c r="M13384" i="2"/>
  <c r="H13385" i="2"/>
  <c r="I13385" i="2"/>
  <c r="J13385" i="2"/>
  <c r="K13385" i="2"/>
  <c r="M13385" i="2"/>
  <c r="H13386" i="2"/>
  <c r="I13386" i="2"/>
  <c r="J13386" i="2"/>
  <c r="K13386" i="2"/>
  <c r="M13386" i="2"/>
  <c r="H13387" i="2"/>
  <c r="I13387" i="2"/>
  <c r="J13387" i="2"/>
  <c r="K13387" i="2"/>
  <c r="M13387" i="2"/>
  <c r="H13388" i="2"/>
  <c r="I13388" i="2"/>
  <c r="J13388" i="2"/>
  <c r="K13388" i="2"/>
  <c r="M13388" i="2"/>
  <c r="H13389" i="2"/>
  <c r="I13389" i="2"/>
  <c r="J13389" i="2"/>
  <c r="K13389" i="2"/>
  <c r="M13389" i="2"/>
  <c r="H13390" i="2"/>
  <c r="I13390" i="2"/>
  <c r="J13390" i="2"/>
  <c r="K13390" i="2"/>
  <c r="M13390" i="2"/>
  <c r="H13391" i="2"/>
  <c r="I13391" i="2"/>
  <c r="J13391" i="2"/>
  <c r="K13391" i="2"/>
  <c r="M13391" i="2"/>
  <c r="H13392" i="2"/>
  <c r="I13392" i="2"/>
  <c r="J13392" i="2"/>
  <c r="K13392" i="2"/>
  <c r="M13392" i="2"/>
  <c r="H13393" i="2"/>
  <c r="I13393" i="2"/>
  <c r="J13393" i="2"/>
  <c r="K13393" i="2"/>
  <c r="M13393" i="2"/>
  <c r="H13394" i="2"/>
  <c r="I13394" i="2"/>
  <c r="J13394" i="2"/>
  <c r="K13394" i="2"/>
  <c r="M13394" i="2"/>
  <c r="H13395" i="2"/>
  <c r="I13395" i="2"/>
  <c r="J13395" i="2"/>
  <c r="K13395" i="2"/>
  <c r="M13395" i="2"/>
  <c r="H13396" i="2"/>
  <c r="I13396" i="2"/>
  <c r="J13396" i="2"/>
  <c r="K13396" i="2"/>
  <c r="M13396" i="2"/>
  <c r="H13397" i="2"/>
  <c r="I13397" i="2"/>
  <c r="J13397" i="2"/>
  <c r="K13397" i="2"/>
  <c r="M13397" i="2"/>
  <c r="H13398" i="2"/>
  <c r="I13398" i="2"/>
  <c r="J13398" i="2"/>
  <c r="K13398" i="2"/>
  <c r="M13398" i="2"/>
  <c r="H13399" i="2"/>
  <c r="I13399" i="2"/>
  <c r="J13399" i="2"/>
  <c r="K13399" i="2"/>
  <c r="M13399" i="2"/>
  <c r="H13400" i="2"/>
  <c r="I13400" i="2"/>
  <c r="J13400" i="2"/>
  <c r="K13400" i="2"/>
  <c r="M13400" i="2"/>
  <c r="H13401" i="2"/>
  <c r="I13401" i="2"/>
  <c r="J13401" i="2"/>
  <c r="K13401" i="2"/>
  <c r="M13401" i="2"/>
  <c r="H13402" i="2"/>
  <c r="I13402" i="2"/>
  <c r="J13402" i="2"/>
  <c r="K13402" i="2"/>
  <c r="M13402" i="2"/>
  <c r="H13403" i="2"/>
  <c r="I13403" i="2"/>
  <c r="J13403" i="2"/>
  <c r="K13403" i="2"/>
  <c r="M13403" i="2"/>
  <c r="H13404" i="2"/>
  <c r="I13404" i="2"/>
  <c r="J13404" i="2"/>
  <c r="K13404" i="2"/>
  <c r="M13404" i="2"/>
  <c r="H13405" i="2"/>
  <c r="I13405" i="2"/>
  <c r="J13405" i="2"/>
  <c r="K13405" i="2"/>
  <c r="M13405" i="2"/>
  <c r="H13406" i="2"/>
  <c r="I13406" i="2"/>
  <c r="J13406" i="2"/>
  <c r="K13406" i="2"/>
  <c r="M13406" i="2"/>
  <c r="H13407" i="2"/>
  <c r="I13407" i="2"/>
  <c r="J13407" i="2"/>
  <c r="K13407" i="2"/>
  <c r="M13407" i="2"/>
  <c r="H13408" i="2"/>
  <c r="I13408" i="2"/>
  <c r="J13408" i="2"/>
  <c r="K13408" i="2"/>
  <c r="M13408" i="2"/>
  <c r="H13409" i="2"/>
  <c r="I13409" i="2"/>
  <c r="J13409" i="2"/>
  <c r="K13409" i="2"/>
  <c r="M13409" i="2"/>
  <c r="H13410" i="2"/>
  <c r="I13410" i="2"/>
  <c r="J13410" i="2"/>
  <c r="K13410" i="2"/>
  <c r="M13410" i="2"/>
  <c r="H13411" i="2"/>
  <c r="I13411" i="2"/>
  <c r="J13411" i="2"/>
  <c r="K13411" i="2"/>
  <c r="M13411" i="2"/>
  <c r="H13412" i="2"/>
  <c r="I13412" i="2"/>
  <c r="J13412" i="2"/>
  <c r="K13412" i="2"/>
  <c r="M13412" i="2"/>
  <c r="H13413" i="2"/>
  <c r="I13413" i="2"/>
  <c r="J13413" i="2"/>
  <c r="K13413" i="2"/>
  <c r="M13413" i="2"/>
  <c r="H13414" i="2"/>
  <c r="I13414" i="2"/>
  <c r="J13414" i="2"/>
  <c r="K13414" i="2"/>
  <c r="M13414" i="2"/>
  <c r="H13415" i="2"/>
  <c r="I13415" i="2"/>
  <c r="J13415" i="2"/>
  <c r="K13415" i="2"/>
  <c r="M13415" i="2"/>
  <c r="H13416" i="2"/>
  <c r="I13416" i="2"/>
  <c r="J13416" i="2"/>
  <c r="K13416" i="2"/>
  <c r="M13416" i="2"/>
  <c r="H13417" i="2"/>
  <c r="I13417" i="2"/>
  <c r="J13417" i="2"/>
  <c r="K13417" i="2"/>
  <c r="M13417" i="2"/>
  <c r="H13418" i="2"/>
  <c r="I13418" i="2"/>
  <c r="J13418" i="2"/>
  <c r="K13418" i="2"/>
  <c r="M13418" i="2"/>
  <c r="H13419" i="2"/>
  <c r="I13419" i="2"/>
  <c r="J13419" i="2"/>
  <c r="K13419" i="2"/>
  <c r="M13419" i="2"/>
  <c r="H13420" i="2"/>
  <c r="I13420" i="2"/>
  <c r="J13420" i="2"/>
  <c r="K13420" i="2"/>
  <c r="M13420" i="2"/>
  <c r="H13421" i="2"/>
  <c r="I13421" i="2"/>
  <c r="J13421" i="2"/>
  <c r="K13421" i="2"/>
  <c r="M13421" i="2"/>
  <c r="H13422" i="2"/>
  <c r="I13422" i="2"/>
  <c r="J13422" i="2"/>
  <c r="K13422" i="2"/>
  <c r="M13422" i="2"/>
  <c r="H13423" i="2"/>
  <c r="I13423" i="2"/>
  <c r="J13423" i="2"/>
  <c r="K13423" i="2"/>
  <c r="M13423" i="2"/>
  <c r="H13424" i="2"/>
  <c r="I13424" i="2"/>
  <c r="J13424" i="2"/>
  <c r="K13424" i="2"/>
  <c r="M13424" i="2"/>
  <c r="H13425" i="2"/>
  <c r="I13425" i="2"/>
  <c r="J13425" i="2"/>
  <c r="K13425" i="2"/>
  <c r="M13425" i="2"/>
  <c r="H13426" i="2"/>
  <c r="I13426" i="2"/>
  <c r="J13426" i="2"/>
  <c r="K13426" i="2"/>
  <c r="M13426" i="2"/>
  <c r="H13427" i="2"/>
  <c r="I13427" i="2"/>
  <c r="J13427" i="2"/>
  <c r="K13427" i="2"/>
  <c r="M13427" i="2"/>
  <c r="H13428" i="2"/>
  <c r="I13428" i="2"/>
  <c r="J13428" i="2"/>
  <c r="K13428" i="2"/>
  <c r="M13428" i="2"/>
  <c r="H13429" i="2"/>
  <c r="I13429" i="2"/>
  <c r="J13429" i="2"/>
  <c r="K13429" i="2"/>
  <c r="M13429" i="2"/>
  <c r="H13430" i="2"/>
  <c r="I13430" i="2"/>
  <c r="J13430" i="2"/>
  <c r="K13430" i="2"/>
  <c r="M13430" i="2"/>
  <c r="H13431" i="2"/>
  <c r="I13431" i="2"/>
  <c r="J13431" i="2"/>
  <c r="K13431" i="2"/>
  <c r="M13431" i="2"/>
  <c r="H13432" i="2"/>
  <c r="I13432" i="2"/>
  <c r="J13432" i="2"/>
  <c r="K13432" i="2"/>
  <c r="M13432" i="2"/>
  <c r="H13433" i="2"/>
  <c r="I13433" i="2"/>
  <c r="J13433" i="2"/>
  <c r="K13433" i="2"/>
  <c r="M13433" i="2"/>
  <c r="H13434" i="2"/>
  <c r="I13434" i="2"/>
  <c r="J13434" i="2"/>
  <c r="K13434" i="2"/>
  <c r="M13434" i="2"/>
  <c r="H13435" i="2"/>
  <c r="I13435" i="2"/>
  <c r="J13435" i="2"/>
  <c r="K13435" i="2"/>
  <c r="M13435" i="2"/>
  <c r="H13436" i="2"/>
  <c r="I13436" i="2"/>
  <c r="J13436" i="2"/>
  <c r="K13436" i="2"/>
  <c r="M13436" i="2"/>
  <c r="H13437" i="2"/>
  <c r="I13437" i="2"/>
  <c r="J13437" i="2"/>
  <c r="K13437" i="2"/>
  <c r="M13437" i="2"/>
  <c r="H13438" i="2"/>
  <c r="I13438" i="2"/>
  <c r="J13438" i="2"/>
  <c r="K13438" i="2"/>
  <c r="M13438" i="2"/>
  <c r="H13439" i="2"/>
  <c r="I13439" i="2"/>
  <c r="J13439" i="2"/>
  <c r="K13439" i="2"/>
  <c r="M13439" i="2"/>
  <c r="H13440" i="2"/>
  <c r="I13440" i="2"/>
  <c r="J13440" i="2"/>
  <c r="K13440" i="2"/>
  <c r="M13440" i="2"/>
  <c r="H13441" i="2"/>
  <c r="I13441" i="2"/>
  <c r="J13441" i="2"/>
  <c r="K13441" i="2"/>
  <c r="M13441" i="2"/>
  <c r="H13442" i="2"/>
  <c r="I13442" i="2"/>
  <c r="J13442" i="2"/>
  <c r="K13442" i="2"/>
  <c r="M13442" i="2"/>
  <c r="H13443" i="2"/>
  <c r="I13443" i="2"/>
  <c r="J13443" i="2"/>
  <c r="K13443" i="2"/>
  <c r="M13443" i="2"/>
  <c r="H13444" i="2"/>
  <c r="I13444" i="2"/>
  <c r="J13444" i="2"/>
  <c r="K13444" i="2"/>
  <c r="M13444" i="2"/>
  <c r="H13445" i="2"/>
  <c r="I13445" i="2"/>
  <c r="J13445" i="2"/>
  <c r="K13445" i="2"/>
  <c r="M13445" i="2"/>
  <c r="H13446" i="2"/>
  <c r="I13446" i="2"/>
  <c r="J13446" i="2"/>
  <c r="K13446" i="2"/>
  <c r="M13446" i="2"/>
  <c r="H13447" i="2"/>
  <c r="I13447" i="2"/>
  <c r="J13447" i="2"/>
  <c r="K13447" i="2"/>
  <c r="M13447" i="2"/>
  <c r="H13448" i="2"/>
  <c r="I13448" i="2"/>
  <c r="J13448" i="2"/>
  <c r="K13448" i="2"/>
  <c r="M13448" i="2"/>
  <c r="H13449" i="2"/>
  <c r="I13449" i="2"/>
  <c r="J13449" i="2"/>
  <c r="K13449" i="2"/>
  <c r="M13449" i="2"/>
  <c r="H13450" i="2"/>
  <c r="I13450" i="2"/>
  <c r="J13450" i="2"/>
  <c r="K13450" i="2"/>
  <c r="M13450" i="2"/>
  <c r="H13451" i="2"/>
  <c r="I13451" i="2"/>
  <c r="J13451" i="2"/>
  <c r="K13451" i="2"/>
  <c r="M13451" i="2"/>
  <c r="H13452" i="2"/>
  <c r="I13452" i="2"/>
  <c r="J13452" i="2"/>
  <c r="K13452" i="2"/>
  <c r="M13452" i="2"/>
  <c r="H13453" i="2"/>
  <c r="I13453" i="2"/>
  <c r="J13453" i="2"/>
  <c r="K13453" i="2"/>
  <c r="M13453" i="2"/>
  <c r="H13454" i="2"/>
  <c r="I13454" i="2"/>
  <c r="J13454" i="2"/>
  <c r="K13454" i="2"/>
  <c r="M13454" i="2"/>
  <c r="H13455" i="2"/>
  <c r="I13455" i="2"/>
  <c r="J13455" i="2"/>
  <c r="K13455" i="2"/>
  <c r="M13455" i="2"/>
  <c r="H13456" i="2"/>
  <c r="I13456" i="2"/>
  <c r="J13456" i="2"/>
  <c r="K13456" i="2"/>
  <c r="M13456" i="2"/>
  <c r="H13457" i="2"/>
  <c r="I13457" i="2"/>
  <c r="J13457" i="2"/>
  <c r="K13457" i="2"/>
  <c r="M13457" i="2"/>
  <c r="H13458" i="2"/>
  <c r="I13458" i="2"/>
  <c r="J13458" i="2"/>
  <c r="K13458" i="2"/>
  <c r="M13458" i="2"/>
  <c r="H13459" i="2"/>
  <c r="I13459" i="2"/>
  <c r="J13459" i="2"/>
  <c r="K13459" i="2"/>
  <c r="M13459" i="2"/>
  <c r="H13460" i="2"/>
  <c r="I13460" i="2"/>
  <c r="J13460" i="2"/>
  <c r="K13460" i="2"/>
  <c r="M13460" i="2"/>
  <c r="H13461" i="2"/>
  <c r="I13461" i="2"/>
  <c r="J13461" i="2"/>
  <c r="K13461" i="2"/>
  <c r="M13461" i="2"/>
  <c r="H13462" i="2"/>
  <c r="I13462" i="2"/>
  <c r="J13462" i="2"/>
  <c r="K13462" i="2"/>
  <c r="M13462" i="2"/>
  <c r="H13463" i="2"/>
  <c r="I13463" i="2"/>
  <c r="J13463" i="2"/>
  <c r="K13463" i="2"/>
  <c r="M13463" i="2"/>
  <c r="H13464" i="2"/>
  <c r="I13464" i="2"/>
  <c r="J13464" i="2"/>
  <c r="K13464" i="2"/>
  <c r="M13464" i="2"/>
  <c r="H13465" i="2"/>
  <c r="I13465" i="2"/>
  <c r="J13465" i="2"/>
  <c r="K13465" i="2"/>
  <c r="M13465" i="2"/>
  <c r="H13466" i="2"/>
  <c r="I13466" i="2"/>
  <c r="J13466" i="2"/>
  <c r="K13466" i="2"/>
  <c r="M13466" i="2"/>
  <c r="H13467" i="2"/>
  <c r="I13467" i="2"/>
  <c r="J13467" i="2"/>
  <c r="K13467" i="2"/>
  <c r="M13467" i="2"/>
  <c r="H13468" i="2"/>
  <c r="I13468" i="2"/>
  <c r="J13468" i="2"/>
  <c r="K13468" i="2"/>
  <c r="M13468" i="2"/>
  <c r="H13469" i="2"/>
  <c r="I13469" i="2"/>
  <c r="J13469" i="2"/>
  <c r="K13469" i="2"/>
  <c r="M13469" i="2"/>
  <c r="H13470" i="2"/>
  <c r="I13470" i="2"/>
  <c r="J13470" i="2"/>
  <c r="K13470" i="2"/>
  <c r="M13470" i="2"/>
  <c r="H13471" i="2"/>
  <c r="I13471" i="2"/>
  <c r="J13471" i="2"/>
  <c r="K13471" i="2"/>
  <c r="M13471" i="2"/>
  <c r="H13472" i="2"/>
  <c r="I13472" i="2"/>
  <c r="J13472" i="2"/>
  <c r="K13472" i="2"/>
  <c r="M13472" i="2"/>
  <c r="H13473" i="2"/>
  <c r="I13473" i="2"/>
  <c r="J13473" i="2"/>
  <c r="K13473" i="2"/>
  <c r="M13473" i="2"/>
  <c r="H13474" i="2"/>
  <c r="I13474" i="2"/>
  <c r="J13474" i="2"/>
  <c r="K13474" i="2"/>
  <c r="M13474" i="2"/>
  <c r="H13475" i="2"/>
  <c r="I13475" i="2"/>
  <c r="J13475" i="2"/>
  <c r="K13475" i="2"/>
  <c r="M13475" i="2"/>
  <c r="H13476" i="2"/>
  <c r="I13476" i="2"/>
  <c r="J13476" i="2"/>
  <c r="K13476" i="2"/>
  <c r="M13476" i="2"/>
  <c r="H13477" i="2"/>
  <c r="I13477" i="2"/>
  <c r="J13477" i="2"/>
  <c r="K13477" i="2"/>
  <c r="M13477" i="2"/>
  <c r="H13478" i="2"/>
  <c r="I13478" i="2"/>
  <c r="J13478" i="2"/>
  <c r="K13478" i="2"/>
  <c r="M13478" i="2"/>
  <c r="H13479" i="2"/>
  <c r="I13479" i="2"/>
  <c r="J13479" i="2"/>
  <c r="K13479" i="2"/>
  <c r="M13479" i="2"/>
  <c r="H13480" i="2"/>
  <c r="I13480" i="2"/>
  <c r="J13480" i="2"/>
  <c r="K13480" i="2"/>
  <c r="M13480" i="2"/>
  <c r="H13481" i="2"/>
  <c r="I13481" i="2"/>
  <c r="J13481" i="2"/>
  <c r="K13481" i="2"/>
  <c r="M13481" i="2"/>
  <c r="H13482" i="2"/>
  <c r="I13482" i="2"/>
  <c r="J13482" i="2"/>
  <c r="K13482" i="2"/>
  <c r="M13482" i="2"/>
  <c r="H13483" i="2"/>
  <c r="I13483" i="2"/>
  <c r="J13483" i="2"/>
  <c r="K13483" i="2"/>
  <c r="M13483" i="2"/>
  <c r="H13484" i="2"/>
  <c r="I13484" i="2"/>
  <c r="J13484" i="2"/>
  <c r="K13484" i="2"/>
  <c r="M13484" i="2"/>
  <c r="H13485" i="2"/>
  <c r="I13485" i="2"/>
  <c r="J13485" i="2"/>
  <c r="K13485" i="2"/>
  <c r="M13485" i="2"/>
  <c r="H13486" i="2"/>
  <c r="I13486" i="2"/>
  <c r="J13486" i="2"/>
  <c r="K13486" i="2"/>
  <c r="M13486" i="2"/>
  <c r="H13487" i="2"/>
  <c r="I13487" i="2"/>
  <c r="J13487" i="2"/>
  <c r="K13487" i="2"/>
  <c r="M13487" i="2"/>
  <c r="H13488" i="2"/>
  <c r="I13488" i="2"/>
  <c r="J13488" i="2"/>
  <c r="K13488" i="2"/>
  <c r="M13488" i="2"/>
  <c r="H13489" i="2"/>
  <c r="I13489" i="2"/>
  <c r="J13489" i="2"/>
  <c r="K13489" i="2"/>
  <c r="M13489" i="2"/>
  <c r="H13490" i="2"/>
  <c r="I13490" i="2"/>
  <c r="J13490" i="2"/>
  <c r="K13490" i="2"/>
  <c r="M13490" i="2"/>
  <c r="H13491" i="2"/>
  <c r="I13491" i="2"/>
  <c r="J13491" i="2"/>
  <c r="K13491" i="2"/>
  <c r="M13491" i="2"/>
  <c r="H13492" i="2"/>
  <c r="I13492" i="2"/>
  <c r="J13492" i="2"/>
  <c r="K13492" i="2"/>
  <c r="M13492" i="2"/>
  <c r="H13493" i="2"/>
  <c r="I13493" i="2"/>
  <c r="J13493" i="2"/>
  <c r="K13493" i="2"/>
  <c r="M13493" i="2"/>
  <c r="H13494" i="2"/>
  <c r="I13494" i="2"/>
  <c r="J13494" i="2"/>
  <c r="K13494" i="2"/>
  <c r="M13494" i="2"/>
  <c r="H13495" i="2"/>
  <c r="I13495" i="2"/>
  <c r="J13495" i="2"/>
  <c r="K13495" i="2"/>
  <c r="M13495" i="2"/>
  <c r="H13496" i="2"/>
  <c r="I13496" i="2"/>
  <c r="J13496" i="2"/>
  <c r="K13496" i="2"/>
  <c r="M13496" i="2"/>
  <c r="H13497" i="2"/>
  <c r="I13497" i="2"/>
  <c r="J13497" i="2"/>
  <c r="K13497" i="2"/>
  <c r="M13497" i="2"/>
  <c r="H13498" i="2"/>
  <c r="I13498" i="2"/>
  <c r="J13498" i="2"/>
  <c r="K13498" i="2"/>
  <c r="M13498" i="2"/>
  <c r="H13499" i="2"/>
  <c r="I13499" i="2"/>
  <c r="J13499" i="2"/>
  <c r="K13499" i="2"/>
  <c r="M13499" i="2"/>
  <c r="H13500" i="2"/>
  <c r="I13500" i="2"/>
  <c r="J13500" i="2"/>
  <c r="K13500" i="2"/>
  <c r="M13500" i="2"/>
  <c r="H13501" i="2"/>
  <c r="I13501" i="2"/>
  <c r="J13501" i="2"/>
  <c r="K13501" i="2"/>
  <c r="M13501" i="2"/>
  <c r="H13502" i="2"/>
  <c r="I13502" i="2"/>
  <c r="J13502" i="2"/>
  <c r="K13502" i="2"/>
  <c r="M13502" i="2"/>
  <c r="H13503" i="2"/>
  <c r="I13503" i="2"/>
  <c r="J13503" i="2"/>
  <c r="K13503" i="2"/>
  <c r="M13503" i="2"/>
  <c r="H13504" i="2"/>
  <c r="I13504" i="2"/>
  <c r="J13504" i="2"/>
  <c r="K13504" i="2"/>
  <c r="M13504" i="2"/>
  <c r="H13505" i="2"/>
  <c r="I13505" i="2"/>
  <c r="J13505" i="2"/>
  <c r="K13505" i="2"/>
  <c r="M13505" i="2"/>
  <c r="H13506" i="2"/>
  <c r="I13506" i="2"/>
  <c r="J13506" i="2"/>
  <c r="K13506" i="2"/>
  <c r="M13506" i="2"/>
  <c r="H13507" i="2"/>
  <c r="I13507" i="2"/>
  <c r="J13507" i="2"/>
  <c r="K13507" i="2"/>
  <c r="M13507" i="2"/>
  <c r="H13508" i="2"/>
  <c r="I13508" i="2"/>
  <c r="J13508" i="2"/>
  <c r="K13508" i="2"/>
  <c r="M13508" i="2"/>
  <c r="H13509" i="2"/>
  <c r="I13509" i="2"/>
  <c r="J13509" i="2"/>
  <c r="K13509" i="2"/>
  <c r="M13509" i="2"/>
  <c r="H13510" i="2"/>
  <c r="I13510" i="2"/>
  <c r="J13510" i="2"/>
  <c r="K13510" i="2"/>
  <c r="M13510" i="2"/>
  <c r="H13511" i="2"/>
  <c r="I13511" i="2"/>
  <c r="J13511" i="2"/>
  <c r="K13511" i="2"/>
  <c r="M13511" i="2"/>
  <c r="H13512" i="2"/>
  <c r="I13512" i="2"/>
  <c r="J13512" i="2"/>
  <c r="K13512" i="2"/>
  <c r="M13512" i="2"/>
  <c r="H13513" i="2"/>
  <c r="I13513" i="2"/>
  <c r="J13513" i="2"/>
  <c r="K13513" i="2"/>
  <c r="M13513" i="2"/>
  <c r="H13514" i="2"/>
  <c r="I13514" i="2"/>
  <c r="J13514" i="2"/>
  <c r="K13514" i="2"/>
  <c r="M13514" i="2"/>
  <c r="H13515" i="2"/>
  <c r="I13515" i="2"/>
  <c r="J13515" i="2"/>
  <c r="K13515" i="2"/>
  <c r="M13515" i="2"/>
  <c r="H13516" i="2"/>
  <c r="I13516" i="2"/>
  <c r="J13516" i="2"/>
  <c r="K13516" i="2"/>
  <c r="M13516" i="2"/>
  <c r="H13517" i="2"/>
  <c r="I13517" i="2"/>
  <c r="J13517" i="2"/>
  <c r="K13517" i="2"/>
  <c r="M13517" i="2"/>
  <c r="H13518" i="2"/>
  <c r="I13518" i="2"/>
  <c r="J13518" i="2"/>
  <c r="K13518" i="2"/>
  <c r="M13518" i="2"/>
  <c r="H13519" i="2"/>
  <c r="I13519" i="2"/>
  <c r="J13519" i="2"/>
  <c r="K13519" i="2"/>
  <c r="M13519" i="2"/>
  <c r="H13520" i="2"/>
  <c r="I13520" i="2"/>
  <c r="J13520" i="2"/>
  <c r="K13520" i="2"/>
  <c r="M13520" i="2"/>
  <c r="H13521" i="2"/>
  <c r="I13521" i="2"/>
  <c r="J13521" i="2"/>
  <c r="K13521" i="2"/>
  <c r="M13521" i="2"/>
  <c r="H13522" i="2"/>
  <c r="I13522" i="2"/>
  <c r="J13522" i="2"/>
  <c r="K13522" i="2"/>
  <c r="M13522" i="2"/>
  <c r="H13523" i="2"/>
  <c r="I13523" i="2"/>
  <c r="J13523" i="2"/>
  <c r="K13523" i="2"/>
  <c r="M13523" i="2"/>
  <c r="H13524" i="2"/>
  <c r="I13524" i="2"/>
  <c r="J13524" i="2"/>
  <c r="K13524" i="2"/>
  <c r="M13524" i="2"/>
  <c r="H13525" i="2"/>
  <c r="I13525" i="2"/>
  <c r="J13525" i="2"/>
  <c r="K13525" i="2"/>
  <c r="M13525" i="2"/>
  <c r="H13526" i="2"/>
  <c r="I13526" i="2"/>
  <c r="J13526" i="2"/>
  <c r="K13526" i="2"/>
  <c r="M13526" i="2"/>
  <c r="H13527" i="2"/>
  <c r="I13527" i="2"/>
  <c r="J13527" i="2"/>
  <c r="K13527" i="2"/>
  <c r="M13527" i="2"/>
  <c r="H13528" i="2"/>
  <c r="I13528" i="2"/>
  <c r="J13528" i="2"/>
  <c r="K13528" i="2"/>
  <c r="M13528" i="2"/>
  <c r="H13529" i="2"/>
  <c r="I13529" i="2"/>
  <c r="J13529" i="2"/>
  <c r="K13529" i="2"/>
  <c r="M13529" i="2"/>
  <c r="H13530" i="2"/>
  <c r="I13530" i="2"/>
  <c r="J13530" i="2"/>
  <c r="K13530" i="2"/>
  <c r="M13530" i="2"/>
  <c r="H13531" i="2"/>
  <c r="I13531" i="2"/>
  <c r="J13531" i="2"/>
  <c r="K13531" i="2"/>
  <c r="M13531" i="2"/>
  <c r="H13532" i="2"/>
  <c r="I13532" i="2"/>
  <c r="J13532" i="2"/>
  <c r="K13532" i="2"/>
  <c r="M13532" i="2"/>
  <c r="H13533" i="2"/>
  <c r="I13533" i="2"/>
  <c r="J13533" i="2"/>
  <c r="K13533" i="2"/>
  <c r="M13533" i="2"/>
  <c r="H13534" i="2"/>
  <c r="I13534" i="2"/>
  <c r="J13534" i="2"/>
  <c r="K13534" i="2"/>
  <c r="M13534" i="2"/>
  <c r="H13535" i="2"/>
  <c r="I13535" i="2"/>
  <c r="J13535" i="2"/>
  <c r="K13535" i="2"/>
  <c r="M13535" i="2"/>
  <c r="H13536" i="2"/>
  <c r="I13536" i="2"/>
  <c r="J13536" i="2"/>
  <c r="K13536" i="2"/>
  <c r="M13536" i="2"/>
  <c r="H13537" i="2"/>
  <c r="I13537" i="2"/>
  <c r="J13537" i="2"/>
  <c r="K13537" i="2"/>
  <c r="M13537" i="2"/>
  <c r="H13538" i="2"/>
  <c r="I13538" i="2"/>
  <c r="J13538" i="2"/>
  <c r="K13538" i="2"/>
  <c r="M13538" i="2"/>
  <c r="H13539" i="2"/>
  <c r="I13539" i="2"/>
  <c r="J13539" i="2"/>
  <c r="K13539" i="2"/>
  <c r="M13539" i="2"/>
  <c r="H13540" i="2"/>
  <c r="I13540" i="2"/>
  <c r="J13540" i="2"/>
  <c r="K13540" i="2"/>
  <c r="M13540" i="2"/>
  <c r="H13541" i="2"/>
  <c r="I13541" i="2"/>
  <c r="J13541" i="2"/>
  <c r="K13541" i="2"/>
  <c r="M13541" i="2"/>
  <c r="H13542" i="2"/>
  <c r="I13542" i="2"/>
  <c r="J13542" i="2"/>
  <c r="K13542" i="2"/>
  <c r="M13542" i="2"/>
  <c r="H13543" i="2"/>
  <c r="I13543" i="2"/>
  <c r="J13543" i="2"/>
  <c r="K13543" i="2"/>
  <c r="M13543" i="2"/>
  <c r="H13544" i="2"/>
  <c r="I13544" i="2"/>
  <c r="J13544" i="2"/>
  <c r="K13544" i="2"/>
  <c r="M13544" i="2"/>
  <c r="H13545" i="2"/>
  <c r="I13545" i="2"/>
  <c r="J13545" i="2"/>
  <c r="K13545" i="2"/>
  <c r="M13545" i="2"/>
  <c r="H13546" i="2"/>
  <c r="I13546" i="2"/>
  <c r="J13546" i="2"/>
  <c r="K13546" i="2"/>
  <c r="M13546" i="2"/>
  <c r="H13547" i="2"/>
  <c r="I13547" i="2"/>
  <c r="J13547" i="2"/>
  <c r="K13547" i="2"/>
  <c r="M13547" i="2"/>
  <c r="H13548" i="2"/>
  <c r="I13548" i="2"/>
  <c r="J13548" i="2"/>
  <c r="K13548" i="2"/>
  <c r="M13548" i="2"/>
  <c r="H13549" i="2"/>
  <c r="I13549" i="2"/>
  <c r="J13549" i="2"/>
  <c r="K13549" i="2"/>
  <c r="M13549" i="2"/>
  <c r="H13550" i="2"/>
  <c r="I13550" i="2"/>
  <c r="J13550" i="2"/>
  <c r="K13550" i="2"/>
  <c r="M13550" i="2"/>
  <c r="H13551" i="2"/>
  <c r="I13551" i="2"/>
  <c r="J13551" i="2"/>
  <c r="K13551" i="2"/>
  <c r="M13551" i="2"/>
  <c r="H13552" i="2"/>
  <c r="I13552" i="2"/>
  <c r="J13552" i="2"/>
  <c r="K13552" i="2"/>
  <c r="M13552" i="2"/>
  <c r="H13553" i="2"/>
  <c r="I13553" i="2"/>
  <c r="J13553" i="2"/>
  <c r="K13553" i="2"/>
  <c r="M13553" i="2"/>
  <c r="H13554" i="2"/>
  <c r="I13554" i="2"/>
  <c r="J13554" i="2"/>
  <c r="K13554" i="2"/>
  <c r="M13554" i="2"/>
  <c r="H13555" i="2"/>
  <c r="I13555" i="2"/>
  <c r="J13555" i="2"/>
  <c r="K13555" i="2"/>
  <c r="M13555" i="2"/>
  <c r="H13556" i="2"/>
  <c r="I13556" i="2"/>
  <c r="J13556" i="2"/>
  <c r="K13556" i="2"/>
  <c r="M13556" i="2"/>
  <c r="H13557" i="2"/>
  <c r="I13557" i="2"/>
  <c r="J13557" i="2"/>
  <c r="K13557" i="2"/>
  <c r="M13557" i="2"/>
  <c r="H13558" i="2"/>
  <c r="I13558" i="2"/>
  <c r="J13558" i="2"/>
  <c r="K13558" i="2"/>
  <c r="M13558" i="2"/>
  <c r="H13559" i="2"/>
  <c r="I13559" i="2"/>
  <c r="J13559" i="2"/>
  <c r="K13559" i="2"/>
  <c r="M13559" i="2"/>
  <c r="H13560" i="2"/>
  <c r="I13560" i="2"/>
  <c r="J13560" i="2"/>
  <c r="K13560" i="2"/>
  <c r="M13560" i="2"/>
  <c r="H13561" i="2"/>
  <c r="I13561" i="2"/>
  <c r="J13561" i="2"/>
  <c r="K13561" i="2"/>
  <c r="M13561" i="2"/>
  <c r="H13562" i="2"/>
  <c r="I13562" i="2"/>
  <c r="J13562" i="2"/>
  <c r="K13562" i="2"/>
  <c r="M13562" i="2"/>
  <c r="H13563" i="2"/>
  <c r="I13563" i="2"/>
  <c r="J13563" i="2"/>
  <c r="K13563" i="2"/>
  <c r="M13563" i="2"/>
  <c r="H13564" i="2"/>
  <c r="I13564" i="2"/>
  <c r="J13564" i="2"/>
  <c r="K13564" i="2"/>
  <c r="M13564" i="2"/>
  <c r="H13565" i="2"/>
  <c r="I13565" i="2"/>
  <c r="J13565" i="2"/>
  <c r="K13565" i="2"/>
  <c r="M13565" i="2"/>
  <c r="H13566" i="2"/>
  <c r="I13566" i="2"/>
  <c r="J13566" i="2"/>
  <c r="K13566" i="2"/>
  <c r="M13566" i="2"/>
  <c r="H13567" i="2"/>
  <c r="I13567" i="2"/>
  <c r="J13567" i="2"/>
  <c r="K13567" i="2"/>
  <c r="M13567" i="2"/>
  <c r="H13568" i="2"/>
  <c r="I13568" i="2"/>
  <c r="J13568" i="2"/>
  <c r="K13568" i="2"/>
  <c r="M13568" i="2"/>
  <c r="H13569" i="2"/>
  <c r="I13569" i="2"/>
  <c r="J13569" i="2"/>
  <c r="K13569" i="2"/>
  <c r="M13569" i="2"/>
  <c r="H13570" i="2"/>
  <c r="I13570" i="2"/>
  <c r="J13570" i="2"/>
  <c r="K13570" i="2"/>
  <c r="M13570" i="2"/>
  <c r="H13571" i="2"/>
  <c r="I13571" i="2"/>
  <c r="J13571" i="2"/>
  <c r="K13571" i="2"/>
  <c r="M13571" i="2"/>
  <c r="H13572" i="2"/>
  <c r="I13572" i="2"/>
  <c r="J13572" i="2"/>
  <c r="K13572" i="2"/>
  <c r="M13572" i="2"/>
  <c r="H13573" i="2"/>
  <c r="I13573" i="2"/>
  <c r="J13573" i="2"/>
  <c r="K13573" i="2"/>
  <c r="M13573" i="2"/>
  <c r="H13574" i="2"/>
  <c r="I13574" i="2"/>
  <c r="J13574" i="2"/>
  <c r="K13574" i="2"/>
  <c r="M13574" i="2"/>
  <c r="H13575" i="2"/>
  <c r="I13575" i="2"/>
  <c r="J13575" i="2"/>
  <c r="K13575" i="2"/>
  <c r="M13575" i="2"/>
  <c r="H13576" i="2"/>
  <c r="I13576" i="2"/>
  <c r="J13576" i="2"/>
  <c r="K13576" i="2"/>
  <c r="M13576" i="2"/>
  <c r="H13577" i="2"/>
  <c r="I13577" i="2"/>
  <c r="J13577" i="2"/>
  <c r="K13577" i="2"/>
  <c r="M13577" i="2"/>
  <c r="H13578" i="2"/>
  <c r="I13578" i="2"/>
  <c r="J13578" i="2"/>
  <c r="K13578" i="2"/>
  <c r="M13578" i="2"/>
  <c r="H13579" i="2"/>
  <c r="I13579" i="2"/>
  <c r="J13579" i="2"/>
  <c r="K13579" i="2"/>
  <c r="M13579" i="2"/>
  <c r="H13580" i="2"/>
  <c r="I13580" i="2"/>
  <c r="J13580" i="2"/>
  <c r="K13580" i="2"/>
  <c r="M13580" i="2"/>
  <c r="H13581" i="2"/>
  <c r="I13581" i="2"/>
  <c r="J13581" i="2"/>
  <c r="K13581" i="2"/>
  <c r="M13581" i="2"/>
  <c r="H13582" i="2"/>
  <c r="I13582" i="2"/>
  <c r="J13582" i="2"/>
  <c r="K13582" i="2"/>
  <c r="M13582" i="2"/>
  <c r="H13583" i="2"/>
  <c r="I13583" i="2"/>
  <c r="J13583" i="2"/>
  <c r="K13583" i="2"/>
  <c r="M13583" i="2"/>
  <c r="H13584" i="2"/>
  <c r="I13584" i="2"/>
  <c r="J13584" i="2"/>
  <c r="K13584" i="2"/>
  <c r="M13584" i="2"/>
  <c r="H13585" i="2"/>
  <c r="I13585" i="2"/>
  <c r="J13585" i="2"/>
  <c r="K13585" i="2"/>
  <c r="M13585" i="2"/>
  <c r="H13586" i="2"/>
  <c r="I13586" i="2"/>
  <c r="J13586" i="2"/>
  <c r="K13586" i="2"/>
  <c r="M13586" i="2"/>
  <c r="H13587" i="2"/>
  <c r="I13587" i="2"/>
  <c r="J13587" i="2"/>
  <c r="K13587" i="2"/>
  <c r="M13587" i="2"/>
  <c r="H13588" i="2"/>
  <c r="I13588" i="2"/>
  <c r="J13588" i="2"/>
  <c r="K13588" i="2"/>
  <c r="M13588" i="2"/>
  <c r="H13589" i="2"/>
  <c r="I13589" i="2"/>
  <c r="J13589" i="2"/>
  <c r="K13589" i="2"/>
  <c r="M13589" i="2"/>
  <c r="H13590" i="2"/>
  <c r="I13590" i="2"/>
  <c r="J13590" i="2"/>
  <c r="K13590" i="2"/>
  <c r="M13590" i="2"/>
  <c r="H13591" i="2"/>
  <c r="I13591" i="2"/>
  <c r="J13591" i="2"/>
  <c r="K13591" i="2"/>
  <c r="M13591" i="2"/>
  <c r="H13592" i="2"/>
  <c r="I13592" i="2"/>
  <c r="J13592" i="2"/>
  <c r="K13592" i="2"/>
  <c r="M13592" i="2"/>
  <c r="H13593" i="2"/>
  <c r="I13593" i="2"/>
  <c r="J13593" i="2"/>
  <c r="K13593" i="2"/>
  <c r="M13593" i="2"/>
  <c r="H13594" i="2"/>
  <c r="I13594" i="2"/>
  <c r="J13594" i="2"/>
  <c r="K13594" i="2"/>
  <c r="M13594" i="2"/>
  <c r="H13595" i="2"/>
  <c r="I13595" i="2"/>
  <c r="J13595" i="2"/>
  <c r="K13595" i="2"/>
  <c r="M13595" i="2"/>
  <c r="H13596" i="2"/>
  <c r="I13596" i="2"/>
  <c r="J13596" i="2"/>
  <c r="K13596" i="2"/>
  <c r="M13596" i="2"/>
  <c r="H13597" i="2"/>
  <c r="I13597" i="2"/>
  <c r="J13597" i="2"/>
  <c r="K13597" i="2"/>
  <c r="M13597" i="2"/>
  <c r="H13598" i="2"/>
  <c r="I13598" i="2"/>
  <c r="J13598" i="2"/>
  <c r="K13598" i="2"/>
  <c r="M13598" i="2"/>
  <c r="H13599" i="2"/>
  <c r="I13599" i="2"/>
  <c r="J13599" i="2"/>
  <c r="K13599" i="2"/>
  <c r="M13599" i="2"/>
  <c r="H13600" i="2"/>
  <c r="I13600" i="2"/>
  <c r="J13600" i="2"/>
  <c r="K13600" i="2"/>
  <c r="M13600" i="2"/>
  <c r="H13601" i="2"/>
  <c r="I13601" i="2"/>
  <c r="J13601" i="2"/>
  <c r="K13601" i="2"/>
  <c r="M13601" i="2"/>
  <c r="H13602" i="2"/>
  <c r="I13602" i="2"/>
  <c r="J13602" i="2"/>
  <c r="K13602" i="2"/>
  <c r="M13602" i="2"/>
  <c r="H13603" i="2"/>
  <c r="I13603" i="2"/>
  <c r="J13603" i="2"/>
  <c r="K13603" i="2"/>
  <c r="M13603" i="2"/>
  <c r="H13604" i="2"/>
  <c r="I13604" i="2"/>
  <c r="J13604" i="2"/>
  <c r="K13604" i="2"/>
  <c r="M13604" i="2"/>
  <c r="H13605" i="2"/>
  <c r="I13605" i="2"/>
  <c r="J13605" i="2"/>
  <c r="K13605" i="2"/>
  <c r="M13605" i="2"/>
  <c r="H13606" i="2"/>
  <c r="I13606" i="2"/>
  <c r="J13606" i="2"/>
  <c r="K13606" i="2"/>
  <c r="M13606" i="2"/>
  <c r="H13607" i="2"/>
  <c r="I13607" i="2"/>
  <c r="J13607" i="2"/>
  <c r="K13607" i="2"/>
  <c r="M13607" i="2"/>
  <c r="H13608" i="2"/>
  <c r="I13608" i="2"/>
  <c r="J13608" i="2"/>
  <c r="K13608" i="2"/>
  <c r="M13608" i="2"/>
  <c r="H13609" i="2"/>
  <c r="I13609" i="2"/>
  <c r="J13609" i="2"/>
  <c r="K13609" i="2"/>
  <c r="M13609" i="2"/>
  <c r="H13610" i="2"/>
  <c r="I13610" i="2"/>
  <c r="J13610" i="2"/>
  <c r="K13610" i="2"/>
  <c r="M13610" i="2"/>
  <c r="H13611" i="2"/>
  <c r="I13611" i="2"/>
  <c r="J13611" i="2"/>
  <c r="K13611" i="2"/>
  <c r="M13611" i="2"/>
  <c r="H13612" i="2"/>
  <c r="I13612" i="2"/>
  <c r="J13612" i="2"/>
  <c r="K13612" i="2"/>
  <c r="M13612" i="2"/>
  <c r="H13613" i="2"/>
  <c r="I13613" i="2"/>
  <c r="J13613" i="2"/>
  <c r="K13613" i="2"/>
  <c r="M13613" i="2"/>
  <c r="H13614" i="2"/>
  <c r="I13614" i="2"/>
  <c r="J13614" i="2"/>
  <c r="K13614" i="2"/>
  <c r="M13614" i="2"/>
  <c r="H13615" i="2"/>
  <c r="I13615" i="2"/>
  <c r="J13615" i="2"/>
  <c r="K13615" i="2"/>
  <c r="M13615" i="2"/>
  <c r="H13616" i="2"/>
  <c r="I13616" i="2"/>
  <c r="J13616" i="2"/>
  <c r="K13616" i="2"/>
  <c r="M13616" i="2"/>
  <c r="H13617" i="2"/>
  <c r="I13617" i="2"/>
  <c r="J13617" i="2"/>
  <c r="K13617" i="2"/>
  <c r="M13617" i="2"/>
  <c r="H13618" i="2"/>
  <c r="I13618" i="2"/>
  <c r="J13618" i="2"/>
  <c r="K13618" i="2"/>
  <c r="M13618" i="2"/>
  <c r="H13619" i="2"/>
  <c r="I13619" i="2"/>
  <c r="J13619" i="2"/>
  <c r="K13619" i="2"/>
  <c r="M13619" i="2"/>
  <c r="H13620" i="2"/>
  <c r="I13620" i="2"/>
  <c r="J13620" i="2"/>
  <c r="K13620" i="2"/>
  <c r="M13620" i="2"/>
  <c r="H13621" i="2"/>
  <c r="I13621" i="2"/>
  <c r="J13621" i="2"/>
  <c r="K13621" i="2"/>
  <c r="M13621" i="2"/>
  <c r="H13622" i="2"/>
  <c r="I13622" i="2"/>
  <c r="J13622" i="2"/>
  <c r="K13622" i="2"/>
  <c r="M13622" i="2"/>
  <c r="H13623" i="2"/>
  <c r="I13623" i="2"/>
  <c r="J13623" i="2"/>
  <c r="K13623" i="2"/>
  <c r="M13623" i="2"/>
  <c r="H13624" i="2"/>
  <c r="I13624" i="2"/>
  <c r="J13624" i="2"/>
  <c r="K13624" i="2"/>
  <c r="M13624" i="2"/>
  <c r="H13625" i="2"/>
  <c r="I13625" i="2"/>
  <c r="J13625" i="2"/>
  <c r="K13625" i="2"/>
  <c r="M13625" i="2"/>
  <c r="H13626" i="2"/>
  <c r="I13626" i="2"/>
  <c r="J13626" i="2"/>
  <c r="K13626" i="2"/>
  <c r="M13626" i="2"/>
  <c r="H13627" i="2"/>
  <c r="I13627" i="2"/>
  <c r="J13627" i="2"/>
  <c r="K13627" i="2"/>
  <c r="M13627" i="2"/>
  <c r="H13628" i="2"/>
  <c r="I13628" i="2"/>
  <c r="J13628" i="2"/>
  <c r="K13628" i="2"/>
  <c r="M13628" i="2"/>
  <c r="H13629" i="2"/>
  <c r="I13629" i="2"/>
  <c r="J13629" i="2"/>
  <c r="K13629" i="2"/>
  <c r="M13629" i="2"/>
  <c r="H13630" i="2"/>
  <c r="I13630" i="2"/>
  <c r="J13630" i="2"/>
  <c r="K13630" i="2"/>
  <c r="M13630" i="2"/>
  <c r="H13631" i="2"/>
  <c r="I13631" i="2"/>
  <c r="J13631" i="2"/>
  <c r="K13631" i="2"/>
  <c r="M13631" i="2"/>
  <c r="H13632" i="2"/>
  <c r="I13632" i="2"/>
  <c r="J13632" i="2"/>
  <c r="K13632" i="2"/>
  <c r="M13632" i="2"/>
  <c r="H13633" i="2"/>
  <c r="I13633" i="2"/>
  <c r="J13633" i="2"/>
  <c r="K13633" i="2"/>
  <c r="M13633" i="2"/>
  <c r="H13634" i="2"/>
  <c r="I13634" i="2"/>
  <c r="J13634" i="2"/>
  <c r="K13634" i="2"/>
  <c r="M13634" i="2"/>
  <c r="H13635" i="2"/>
  <c r="I13635" i="2"/>
  <c r="J13635" i="2"/>
  <c r="K13635" i="2"/>
  <c r="M13635" i="2"/>
  <c r="H13636" i="2"/>
  <c r="I13636" i="2"/>
  <c r="J13636" i="2"/>
  <c r="K13636" i="2"/>
  <c r="M13636" i="2"/>
  <c r="H13637" i="2"/>
  <c r="I13637" i="2"/>
  <c r="J13637" i="2"/>
  <c r="K13637" i="2"/>
  <c r="M13637" i="2"/>
  <c r="H13638" i="2"/>
  <c r="I13638" i="2"/>
  <c r="J13638" i="2"/>
  <c r="K13638" i="2"/>
  <c r="M13638" i="2"/>
  <c r="H13639" i="2"/>
  <c r="I13639" i="2"/>
  <c r="J13639" i="2"/>
  <c r="K13639" i="2"/>
  <c r="M13639" i="2"/>
  <c r="H13640" i="2"/>
  <c r="I13640" i="2"/>
  <c r="J13640" i="2"/>
  <c r="K13640" i="2"/>
  <c r="M13640" i="2"/>
  <c r="H13641" i="2"/>
  <c r="I13641" i="2"/>
  <c r="J13641" i="2"/>
  <c r="K13641" i="2"/>
  <c r="M13641" i="2"/>
  <c r="H13642" i="2"/>
  <c r="I13642" i="2"/>
  <c r="J13642" i="2"/>
  <c r="K13642" i="2"/>
  <c r="M13642" i="2"/>
  <c r="H13643" i="2"/>
  <c r="I13643" i="2"/>
  <c r="J13643" i="2"/>
  <c r="K13643" i="2"/>
  <c r="M13643" i="2"/>
  <c r="H13644" i="2"/>
  <c r="I13644" i="2"/>
  <c r="J13644" i="2"/>
  <c r="K13644" i="2"/>
  <c r="M13644" i="2"/>
  <c r="H13645" i="2"/>
  <c r="I13645" i="2"/>
  <c r="J13645" i="2"/>
  <c r="K13645" i="2"/>
  <c r="M13645" i="2"/>
  <c r="H13646" i="2"/>
  <c r="I13646" i="2"/>
  <c r="J13646" i="2"/>
  <c r="K13646" i="2"/>
  <c r="M13646" i="2"/>
  <c r="H13647" i="2"/>
  <c r="I13647" i="2"/>
  <c r="J13647" i="2"/>
  <c r="K13647" i="2"/>
  <c r="M13647" i="2"/>
  <c r="H13648" i="2"/>
  <c r="I13648" i="2"/>
  <c r="J13648" i="2"/>
  <c r="K13648" i="2"/>
  <c r="M13648" i="2"/>
  <c r="H13649" i="2"/>
  <c r="I13649" i="2"/>
  <c r="J13649" i="2"/>
  <c r="K13649" i="2"/>
  <c r="M13649" i="2"/>
  <c r="H13650" i="2"/>
  <c r="I13650" i="2"/>
  <c r="J13650" i="2"/>
  <c r="K13650" i="2"/>
  <c r="M13650" i="2"/>
  <c r="H13651" i="2"/>
  <c r="I13651" i="2"/>
  <c r="J13651" i="2"/>
  <c r="K13651" i="2"/>
  <c r="M13651" i="2"/>
  <c r="H13652" i="2"/>
  <c r="I13652" i="2"/>
  <c r="J13652" i="2"/>
  <c r="K13652" i="2"/>
  <c r="M13652" i="2"/>
  <c r="H13653" i="2"/>
  <c r="I13653" i="2"/>
  <c r="J13653" i="2"/>
  <c r="K13653" i="2"/>
  <c r="M13653" i="2"/>
  <c r="H13654" i="2"/>
  <c r="I13654" i="2"/>
  <c r="J13654" i="2"/>
  <c r="K13654" i="2"/>
  <c r="M13654" i="2"/>
  <c r="H13655" i="2"/>
  <c r="I13655" i="2"/>
  <c r="J13655" i="2"/>
  <c r="K13655" i="2"/>
  <c r="M13655" i="2"/>
  <c r="H13656" i="2"/>
  <c r="I13656" i="2"/>
  <c r="J13656" i="2"/>
  <c r="K13656" i="2"/>
  <c r="M13656" i="2"/>
  <c r="H13657" i="2"/>
  <c r="I13657" i="2"/>
  <c r="J13657" i="2"/>
  <c r="K13657" i="2"/>
  <c r="M13657" i="2"/>
  <c r="H13658" i="2"/>
  <c r="I13658" i="2"/>
  <c r="J13658" i="2"/>
  <c r="K13658" i="2"/>
  <c r="M13658" i="2"/>
  <c r="H13659" i="2"/>
  <c r="I13659" i="2"/>
  <c r="J13659" i="2"/>
  <c r="K13659" i="2"/>
  <c r="M13659" i="2"/>
  <c r="H13660" i="2"/>
  <c r="I13660" i="2"/>
  <c r="J13660" i="2"/>
  <c r="K13660" i="2"/>
  <c r="M13660" i="2"/>
  <c r="H13661" i="2"/>
  <c r="I13661" i="2"/>
  <c r="J13661" i="2"/>
  <c r="K13661" i="2"/>
  <c r="M13661" i="2"/>
  <c r="H13662" i="2"/>
  <c r="I13662" i="2"/>
  <c r="J13662" i="2"/>
  <c r="K13662" i="2"/>
  <c r="M13662" i="2"/>
  <c r="H13663" i="2"/>
  <c r="I13663" i="2"/>
  <c r="J13663" i="2"/>
  <c r="K13663" i="2"/>
  <c r="M13663" i="2"/>
  <c r="H13664" i="2"/>
  <c r="I13664" i="2"/>
  <c r="J13664" i="2"/>
  <c r="K13664" i="2"/>
  <c r="M13664" i="2"/>
  <c r="H13665" i="2"/>
  <c r="I13665" i="2"/>
  <c r="J13665" i="2"/>
  <c r="K13665" i="2"/>
  <c r="M13665" i="2"/>
  <c r="H13666" i="2"/>
  <c r="I13666" i="2"/>
  <c r="J13666" i="2"/>
  <c r="K13666" i="2"/>
  <c r="M13666" i="2"/>
  <c r="H13667" i="2"/>
  <c r="I13667" i="2"/>
  <c r="J13667" i="2"/>
  <c r="K13667" i="2"/>
  <c r="M13667" i="2"/>
  <c r="H13668" i="2"/>
  <c r="I13668" i="2"/>
  <c r="J13668" i="2"/>
  <c r="K13668" i="2"/>
  <c r="M13668" i="2"/>
  <c r="H13669" i="2"/>
  <c r="I13669" i="2"/>
  <c r="J13669" i="2"/>
  <c r="K13669" i="2"/>
  <c r="M13669" i="2"/>
  <c r="H13670" i="2"/>
  <c r="I13670" i="2"/>
  <c r="J13670" i="2"/>
  <c r="K13670" i="2"/>
  <c r="M13670" i="2"/>
  <c r="H13671" i="2"/>
  <c r="I13671" i="2"/>
  <c r="J13671" i="2"/>
  <c r="K13671" i="2"/>
  <c r="M13671" i="2"/>
  <c r="H13672" i="2"/>
  <c r="I13672" i="2"/>
  <c r="J13672" i="2"/>
  <c r="K13672" i="2"/>
  <c r="M13672" i="2"/>
  <c r="H13673" i="2"/>
  <c r="I13673" i="2"/>
  <c r="J13673" i="2"/>
  <c r="K13673" i="2"/>
  <c r="M13673" i="2"/>
  <c r="H13674" i="2"/>
  <c r="I13674" i="2"/>
  <c r="J13674" i="2"/>
  <c r="K13674" i="2"/>
  <c r="M13674" i="2"/>
  <c r="H13675" i="2"/>
  <c r="I13675" i="2"/>
  <c r="J13675" i="2"/>
  <c r="K13675" i="2"/>
  <c r="M13675" i="2"/>
  <c r="H13676" i="2"/>
  <c r="I13676" i="2"/>
  <c r="J13676" i="2"/>
  <c r="K13676" i="2"/>
  <c r="M13676" i="2"/>
  <c r="H13677" i="2"/>
  <c r="I13677" i="2"/>
  <c r="J13677" i="2"/>
  <c r="K13677" i="2"/>
  <c r="M13677" i="2"/>
  <c r="H13678" i="2"/>
  <c r="I13678" i="2"/>
  <c r="J13678" i="2"/>
  <c r="K13678" i="2"/>
  <c r="M13678" i="2"/>
  <c r="H13679" i="2"/>
  <c r="I13679" i="2"/>
  <c r="J13679" i="2"/>
  <c r="K13679" i="2"/>
  <c r="M13679" i="2"/>
  <c r="H13680" i="2"/>
  <c r="I13680" i="2"/>
  <c r="J13680" i="2"/>
  <c r="K13680" i="2"/>
  <c r="M13680" i="2"/>
  <c r="H13681" i="2"/>
  <c r="I13681" i="2"/>
  <c r="J13681" i="2"/>
  <c r="K13681" i="2"/>
  <c r="M13681" i="2"/>
  <c r="H13682" i="2"/>
  <c r="I13682" i="2"/>
  <c r="J13682" i="2"/>
  <c r="K13682" i="2"/>
  <c r="M13682" i="2"/>
  <c r="H13683" i="2"/>
  <c r="I13683" i="2"/>
  <c r="J13683" i="2"/>
  <c r="K13683" i="2"/>
  <c r="M13683" i="2"/>
  <c r="H13684" i="2"/>
  <c r="I13684" i="2"/>
  <c r="J13684" i="2"/>
  <c r="K13684" i="2"/>
  <c r="M13684" i="2"/>
  <c r="H13685" i="2"/>
  <c r="I13685" i="2"/>
  <c r="J13685" i="2"/>
  <c r="K13685" i="2"/>
  <c r="M13685" i="2"/>
  <c r="H13686" i="2"/>
  <c r="I13686" i="2"/>
  <c r="J13686" i="2"/>
  <c r="K13686" i="2"/>
  <c r="M13686" i="2"/>
  <c r="H13687" i="2"/>
  <c r="I13687" i="2"/>
  <c r="J13687" i="2"/>
  <c r="K13687" i="2"/>
  <c r="M13687" i="2"/>
  <c r="H13688" i="2"/>
  <c r="I13688" i="2"/>
  <c r="J13688" i="2"/>
  <c r="K13688" i="2"/>
  <c r="M13688" i="2"/>
  <c r="H13689" i="2"/>
  <c r="I13689" i="2"/>
  <c r="J13689" i="2"/>
  <c r="K13689" i="2"/>
  <c r="M13689" i="2"/>
  <c r="H13690" i="2"/>
  <c r="I13690" i="2"/>
  <c r="J13690" i="2"/>
  <c r="K13690" i="2"/>
  <c r="M13690" i="2"/>
  <c r="H13691" i="2"/>
  <c r="I13691" i="2"/>
  <c r="J13691" i="2"/>
  <c r="K13691" i="2"/>
  <c r="M13691" i="2"/>
  <c r="H13692" i="2"/>
  <c r="I13692" i="2"/>
  <c r="J13692" i="2"/>
  <c r="K13692" i="2"/>
  <c r="M13692" i="2"/>
  <c r="H13693" i="2"/>
  <c r="I13693" i="2"/>
  <c r="J13693" i="2"/>
  <c r="K13693" i="2"/>
  <c r="M13693" i="2"/>
  <c r="H13694" i="2"/>
  <c r="I13694" i="2"/>
  <c r="J13694" i="2"/>
  <c r="K13694" i="2"/>
  <c r="M13694" i="2"/>
  <c r="H13695" i="2"/>
  <c r="I13695" i="2"/>
  <c r="J13695" i="2"/>
  <c r="K13695" i="2"/>
  <c r="M13695" i="2"/>
  <c r="H13696" i="2"/>
  <c r="I13696" i="2"/>
  <c r="J13696" i="2"/>
  <c r="K13696" i="2"/>
  <c r="M13696" i="2"/>
  <c r="H13697" i="2"/>
  <c r="I13697" i="2"/>
  <c r="J13697" i="2"/>
  <c r="K13697" i="2"/>
  <c r="M13697" i="2"/>
  <c r="H13698" i="2"/>
  <c r="I13698" i="2"/>
  <c r="J13698" i="2"/>
  <c r="K13698" i="2"/>
  <c r="M13698" i="2"/>
  <c r="H13699" i="2"/>
  <c r="I13699" i="2"/>
  <c r="J13699" i="2"/>
  <c r="K13699" i="2"/>
  <c r="M13699" i="2"/>
  <c r="H13700" i="2"/>
  <c r="I13700" i="2"/>
  <c r="J13700" i="2"/>
  <c r="K13700" i="2"/>
  <c r="M13700" i="2"/>
  <c r="H13701" i="2"/>
  <c r="I13701" i="2"/>
  <c r="J13701" i="2"/>
  <c r="K13701" i="2"/>
  <c r="M13701" i="2"/>
  <c r="H13702" i="2"/>
  <c r="I13702" i="2"/>
  <c r="J13702" i="2"/>
  <c r="K13702" i="2"/>
  <c r="M13702" i="2"/>
  <c r="H13703" i="2"/>
  <c r="I13703" i="2"/>
  <c r="J13703" i="2"/>
  <c r="K13703" i="2"/>
  <c r="M13703" i="2"/>
  <c r="H13704" i="2"/>
  <c r="I13704" i="2"/>
  <c r="J13704" i="2"/>
  <c r="K13704" i="2"/>
  <c r="M13704" i="2"/>
  <c r="H13705" i="2"/>
  <c r="I13705" i="2"/>
  <c r="J13705" i="2"/>
  <c r="K13705" i="2"/>
  <c r="M13705" i="2"/>
  <c r="H13706" i="2"/>
  <c r="I13706" i="2"/>
  <c r="J13706" i="2"/>
  <c r="K13706" i="2"/>
  <c r="M13706" i="2"/>
  <c r="H13707" i="2"/>
  <c r="I13707" i="2"/>
  <c r="J13707" i="2"/>
  <c r="K13707" i="2"/>
  <c r="M13707" i="2"/>
  <c r="H13708" i="2"/>
  <c r="I13708" i="2"/>
  <c r="J13708" i="2"/>
  <c r="K13708" i="2"/>
  <c r="M13708" i="2"/>
  <c r="H13709" i="2"/>
  <c r="I13709" i="2"/>
  <c r="J13709" i="2"/>
  <c r="K13709" i="2"/>
  <c r="M13709" i="2"/>
  <c r="H13710" i="2"/>
  <c r="I13710" i="2"/>
  <c r="J13710" i="2"/>
  <c r="K13710" i="2"/>
  <c r="M13710" i="2"/>
  <c r="H13711" i="2"/>
  <c r="I13711" i="2"/>
  <c r="J13711" i="2"/>
  <c r="K13711" i="2"/>
  <c r="M13711" i="2"/>
  <c r="H13712" i="2"/>
  <c r="I13712" i="2"/>
  <c r="J13712" i="2"/>
  <c r="K13712" i="2"/>
  <c r="M13712" i="2"/>
  <c r="H13713" i="2"/>
  <c r="I13713" i="2"/>
  <c r="J13713" i="2"/>
  <c r="K13713" i="2"/>
  <c r="M13713" i="2"/>
  <c r="H13714" i="2"/>
  <c r="I13714" i="2"/>
  <c r="J13714" i="2"/>
  <c r="K13714" i="2"/>
  <c r="M13714" i="2"/>
  <c r="H13715" i="2"/>
  <c r="I13715" i="2"/>
  <c r="J13715" i="2"/>
  <c r="K13715" i="2"/>
  <c r="M13715" i="2"/>
  <c r="H13716" i="2"/>
  <c r="I13716" i="2"/>
  <c r="J13716" i="2"/>
  <c r="K13716" i="2"/>
  <c r="M13716" i="2"/>
  <c r="H13717" i="2"/>
  <c r="I13717" i="2"/>
  <c r="J13717" i="2"/>
  <c r="K13717" i="2"/>
  <c r="M13717" i="2"/>
  <c r="H13718" i="2"/>
  <c r="I13718" i="2"/>
  <c r="J13718" i="2"/>
  <c r="K13718" i="2"/>
  <c r="M13718" i="2"/>
  <c r="H13719" i="2"/>
  <c r="I13719" i="2"/>
  <c r="J13719" i="2"/>
  <c r="K13719" i="2"/>
  <c r="M13719" i="2"/>
  <c r="H13720" i="2"/>
  <c r="I13720" i="2"/>
  <c r="J13720" i="2"/>
  <c r="K13720" i="2"/>
  <c r="M13720" i="2"/>
  <c r="H13721" i="2"/>
  <c r="I13721" i="2"/>
  <c r="J13721" i="2"/>
  <c r="K13721" i="2"/>
  <c r="M13721" i="2"/>
  <c r="H13722" i="2"/>
  <c r="I13722" i="2"/>
  <c r="J13722" i="2"/>
  <c r="K13722" i="2"/>
  <c r="M13722" i="2"/>
  <c r="H13723" i="2"/>
  <c r="I13723" i="2"/>
  <c r="J13723" i="2"/>
  <c r="K13723" i="2"/>
  <c r="M13723" i="2"/>
  <c r="H13724" i="2"/>
  <c r="I13724" i="2"/>
  <c r="J13724" i="2"/>
  <c r="K13724" i="2"/>
  <c r="M13724" i="2"/>
  <c r="H13725" i="2"/>
  <c r="I13725" i="2"/>
  <c r="J13725" i="2"/>
  <c r="K13725" i="2"/>
  <c r="M13725" i="2"/>
  <c r="H13726" i="2"/>
  <c r="I13726" i="2"/>
  <c r="J13726" i="2"/>
  <c r="K13726" i="2"/>
  <c r="M13726" i="2"/>
  <c r="H13727" i="2"/>
  <c r="I13727" i="2"/>
  <c r="J13727" i="2"/>
  <c r="K13727" i="2"/>
  <c r="M13727" i="2"/>
  <c r="H13728" i="2"/>
  <c r="I13728" i="2"/>
  <c r="J13728" i="2"/>
  <c r="K13728" i="2"/>
  <c r="M13728" i="2"/>
  <c r="H13729" i="2"/>
  <c r="I13729" i="2"/>
  <c r="J13729" i="2"/>
  <c r="K13729" i="2"/>
  <c r="M13729" i="2"/>
  <c r="H13730" i="2"/>
  <c r="I13730" i="2"/>
  <c r="J13730" i="2"/>
  <c r="K13730" i="2"/>
  <c r="M13730" i="2"/>
  <c r="H13731" i="2"/>
  <c r="I13731" i="2"/>
  <c r="J13731" i="2"/>
  <c r="K13731" i="2"/>
  <c r="M13731" i="2"/>
  <c r="H13732" i="2"/>
  <c r="I13732" i="2"/>
  <c r="J13732" i="2"/>
  <c r="K13732" i="2"/>
  <c r="M13732" i="2"/>
  <c r="H13733" i="2"/>
  <c r="I13733" i="2"/>
  <c r="J13733" i="2"/>
  <c r="K13733" i="2"/>
  <c r="M13733" i="2"/>
  <c r="H13734" i="2"/>
  <c r="I13734" i="2"/>
  <c r="J13734" i="2"/>
  <c r="K13734" i="2"/>
  <c r="M13734" i="2"/>
  <c r="H13735" i="2"/>
  <c r="I13735" i="2"/>
  <c r="J13735" i="2"/>
  <c r="K13735" i="2"/>
  <c r="M13735" i="2"/>
  <c r="H13736" i="2"/>
  <c r="I13736" i="2"/>
  <c r="J13736" i="2"/>
  <c r="K13736" i="2"/>
  <c r="M13736" i="2"/>
  <c r="H13737" i="2"/>
  <c r="I13737" i="2"/>
  <c r="J13737" i="2"/>
  <c r="K13737" i="2"/>
  <c r="M13737" i="2"/>
  <c r="H13738" i="2"/>
  <c r="I13738" i="2"/>
  <c r="J13738" i="2"/>
  <c r="K13738" i="2"/>
  <c r="M13738" i="2"/>
  <c r="H13739" i="2"/>
  <c r="I13739" i="2"/>
  <c r="J13739" i="2"/>
  <c r="K13739" i="2"/>
  <c r="M13739" i="2"/>
  <c r="H13740" i="2"/>
  <c r="I13740" i="2"/>
  <c r="J13740" i="2"/>
  <c r="K13740" i="2"/>
  <c r="M13740" i="2"/>
  <c r="H13741" i="2"/>
  <c r="I13741" i="2"/>
  <c r="J13741" i="2"/>
  <c r="K13741" i="2"/>
  <c r="M13741" i="2"/>
  <c r="H13742" i="2"/>
  <c r="I13742" i="2"/>
  <c r="J13742" i="2"/>
  <c r="K13742" i="2"/>
  <c r="M13742" i="2"/>
  <c r="H13743" i="2"/>
  <c r="I13743" i="2"/>
  <c r="J13743" i="2"/>
  <c r="K13743" i="2"/>
  <c r="M13743" i="2"/>
  <c r="H13744" i="2"/>
  <c r="I13744" i="2"/>
  <c r="J13744" i="2"/>
  <c r="K13744" i="2"/>
  <c r="M13744" i="2"/>
  <c r="H13745" i="2"/>
  <c r="I13745" i="2"/>
  <c r="J13745" i="2"/>
  <c r="K13745" i="2"/>
  <c r="M13745" i="2"/>
  <c r="H13746" i="2"/>
  <c r="I13746" i="2"/>
  <c r="J13746" i="2"/>
  <c r="K13746" i="2"/>
  <c r="M13746" i="2"/>
  <c r="H13747" i="2"/>
  <c r="I13747" i="2"/>
  <c r="J13747" i="2"/>
  <c r="K13747" i="2"/>
  <c r="M13747" i="2"/>
  <c r="H13748" i="2"/>
  <c r="I13748" i="2"/>
  <c r="J13748" i="2"/>
  <c r="K13748" i="2"/>
  <c r="M13748" i="2"/>
  <c r="H13749" i="2"/>
  <c r="I13749" i="2"/>
  <c r="J13749" i="2"/>
  <c r="K13749" i="2"/>
  <c r="M13749" i="2"/>
  <c r="H13750" i="2"/>
  <c r="I13750" i="2"/>
  <c r="J13750" i="2"/>
  <c r="K13750" i="2"/>
  <c r="M13750" i="2"/>
  <c r="H13751" i="2"/>
  <c r="I13751" i="2"/>
  <c r="J13751" i="2"/>
  <c r="K13751" i="2"/>
  <c r="M13751" i="2"/>
  <c r="H13752" i="2"/>
  <c r="I13752" i="2"/>
  <c r="J13752" i="2"/>
  <c r="K13752" i="2"/>
  <c r="M13752" i="2"/>
  <c r="H13753" i="2"/>
  <c r="I13753" i="2"/>
  <c r="J13753" i="2"/>
  <c r="K13753" i="2"/>
  <c r="M13753" i="2"/>
  <c r="H13754" i="2"/>
  <c r="I13754" i="2"/>
  <c r="J13754" i="2"/>
  <c r="K13754" i="2"/>
  <c r="M13754" i="2"/>
  <c r="H13755" i="2"/>
  <c r="I13755" i="2"/>
  <c r="J13755" i="2"/>
  <c r="K13755" i="2"/>
  <c r="M13755" i="2"/>
  <c r="H13756" i="2"/>
  <c r="I13756" i="2"/>
  <c r="J13756" i="2"/>
  <c r="K13756" i="2"/>
  <c r="M13756" i="2"/>
  <c r="H13757" i="2"/>
  <c r="I13757" i="2"/>
  <c r="J13757" i="2"/>
  <c r="K13757" i="2"/>
  <c r="M13757" i="2"/>
  <c r="H13758" i="2"/>
  <c r="I13758" i="2"/>
  <c r="J13758" i="2"/>
  <c r="K13758" i="2"/>
  <c r="M13758" i="2"/>
  <c r="H13759" i="2"/>
  <c r="I13759" i="2"/>
  <c r="J13759" i="2"/>
  <c r="K13759" i="2"/>
  <c r="M13759" i="2"/>
  <c r="H13760" i="2"/>
  <c r="I13760" i="2"/>
  <c r="J13760" i="2"/>
  <c r="K13760" i="2"/>
  <c r="M13760" i="2"/>
  <c r="H13761" i="2"/>
  <c r="I13761" i="2"/>
  <c r="J13761" i="2"/>
  <c r="K13761" i="2"/>
  <c r="M13761" i="2"/>
  <c r="H13762" i="2"/>
  <c r="I13762" i="2"/>
  <c r="J13762" i="2"/>
  <c r="K13762" i="2"/>
  <c r="M13762" i="2"/>
  <c r="H13763" i="2"/>
  <c r="I13763" i="2"/>
  <c r="J13763" i="2"/>
  <c r="K13763" i="2"/>
  <c r="M13763" i="2"/>
  <c r="H13764" i="2"/>
  <c r="I13764" i="2"/>
  <c r="J13764" i="2"/>
  <c r="K13764" i="2"/>
  <c r="M13764" i="2"/>
  <c r="H13765" i="2"/>
  <c r="I13765" i="2"/>
  <c r="J13765" i="2"/>
  <c r="K13765" i="2"/>
  <c r="M13765" i="2"/>
  <c r="H13766" i="2"/>
  <c r="I13766" i="2"/>
  <c r="J13766" i="2"/>
  <c r="K13766" i="2"/>
  <c r="M13766" i="2"/>
  <c r="H13767" i="2"/>
  <c r="I13767" i="2"/>
  <c r="J13767" i="2"/>
  <c r="K13767" i="2"/>
  <c r="M13767" i="2"/>
  <c r="H13768" i="2"/>
  <c r="I13768" i="2"/>
  <c r="J13768" i="2"/>
  <c r="K13768" i="2"/>
  <c r="M13768" i="2"/>
  <c r="H13769" i="2"/>
  <c r="I13769" i="2"/>
  <c r="J13769" i="2"/>
  <c r="K13769" i="2"/>
  <c r="M13769" i="2"/>
  <c r="H13770" i="2"/>
  <c r="I13770" i="2"/>
  <c r="J13770" i="2"/>
  <c r="K13770" i="2"/>
  <c r="M13770" i="2"/>
  <c r="H13771" i="2"/>
  <c r="I13771" i="2"/>
  <c r="J13771" i="2"/>
  <c r="K13771" i="2"/>
  <c r="M13771" i="2"/>
  <c r="H13772" i="2"/>
  <c r="I13772" i="2"/>
  <c r="J13772" i="2"/>
  <c r="K13772" i="2"/>
  <c r="M13772" i="2"/>
  <c r="H13773" i="2"/>
  <c r="I13773" i="2"/>
  <c r="J13773" i="2"/>
  <c r="K13773" i="2"/>
  <c r="M13773" i="2"/>
  <c r="H13774" i="2"/>
  <c r="I13774" i="2"/>
  <c r="J13774" i="2"/>
  <c r="K13774" i="2"/>
  <c r="M13774" i="2"/>
  <c r="H13775" i="2"/>
  <c r="I13775" i="2"/>
  <c r="J13775" i="2"/>
  <c r="K13775" i="2"/>
  <c r="M13775" i="2"/>
  <c r="H13776" i="2"/>
  <c r="I13776" i="2"/>
  <c r="J13776" i="2"/>
  <c r="K13776" i="2"/>
  <c r="M13776" i="2"/>
  <c r="H13777" i="2"/>
  <c r="I13777" i="2"/>
  <c r="J13777" i="2"/>
  <c r="K13777" i="2"/>
  <c r="M13777" i="2"/>
  <c r="H13778" i="2"/>
  <c r="I13778" i="2"/>
  <c r="J13778" i="2"/>
  <c r="K13778" i="2"/>
  <c r="M13778" i="2"/>
  <c r="H13779" i="2"/>
  <c r="I13779" i="2"/>
  <c r="J13779" i="2"/>
  <c r="K13779" i="2"/>
  <c r="M13779" i="2"/>
  <c r="H13780" i="2"/>
  <c r="I13780" i="2"/>
  <c r="J13780" i="2"/>
  <c r="K13780" i="2"/>
  <c r="M13780" i="2"/>
  <c r="H13781" i="2"/>
  <c r="I13781" i="2"/>
  <c r="J13781" i="2"/>
  <c r="K13781" i="2"/>
  <c r="M13781" i="2"/>
  <c r="H13782" i="2"/>
  <c r="I13782" i="2"/>
  <c r="J13782" i="2"/>
  <c r="K13782" i="2"/>
  <c r="M13782" i="2"/>
  <c r="H13783" i="2"/>
  <c r="I13783" i="2"/>
  <c r="J13783" i="2"/>
  <c r="K13783" i="2"/>
  <c r="M13783" i="2"/>
  <c r="H13784" i="2"/>
  <c r="I13784" i="2"/>
  <c r="J13784" i="2"/>
  <c r="K13784" i="2"/>
  <c r="M13784" i="2"/>
  <c r="H13785" i="2"/>
  <c r="I13785" i="2"/>
  <c r="J13785" i="2"/>
  <c r="K13785" i="2"/>
  <c r="M13785" i="2"/>
  <c r="H13786" i="2"/>
  <c r="I13786" i="2"/>
  <c r="J13786" i="2"/>
  <c r="K13786" i="2"/>
  <c r="M13786" i="2"/>
  <c r="H13787" i="2"/>
  <c r="I13787" i="2"/>
  <c r="J13787" i="2"/>
  <c r="K13787" i="2"/>
  <c r="M13787" i="2"/>
  <c r="H13788" i="2"/>
  <c r="I13788" i="2"/>
  <c r="J13788" i="2"/>
  <c r="K13788" i="2"/>
  <c r="M13788" i="2"/>
  <c r="H13789" i="2"/>
  <c r="I13789" i="2"/>
  <c r="J13789" i="2"/>
  <c r="K13789" i="2"/>
  <c r="M13789" i="2"/>
  <c r="H13790" i="2"/>
  <c r="I13790" i="2"/>
  <c r="J13790" i="2"/>
  <c r="K13790" i="2"/>
  <c r="M13790" i="2"/>
  <c r="H13791" i="2"/>
  <c r="I13791" i="2"/>
  <c r="J13791" i="2"/>
  <c r="K13791" i="2"/>
  <c r="M13791" i="2"/>
  <c r="H13792" i="2"/>
  <c r="I13792" i="2"/>
  <c r="J13792" i="2"/>
  <c r="K13792" i="2"/>
  <c r="M13792" i="2"/>
  <c r="H13793" i="2"/>
  <c r="I13793" i="2"/>
  <c r="J13793" i="2"/>
  <c r="K13793" i="2"/>
  <c r="M13793" i="2"/>
  <c r="H13794" i="2"/>
  <c r="I13794" i="2"/>
  <c r="J13794" i="2"/>
  <c r="K13794" i="2"/>
  <c r="M13794" i="2"/>
  <c r="H13795" i="2"/>
  <c r="I13795" i="2"/>
  <c r="J13795" i="2"/>
  <c r="K13795" i="2"/>
  <c r="M13795" i="2"/>
  <c r="H13796" i="2"/>
  <c r="I13796" i="2"/>
  <c r="J13796" i="2"/>
  <c r="K13796" i="2"/>
  <c r="M13796" i="2"/>
  <c r="H13797" i="2"/>
  <c r="I13797" i="2"/>
  <c r="J13797" i="2"/>
  <c r="K13797" i="2"/>
  <c r="M13797" i="2"/>
  <c r="H13798" i="2"/>
  <c r="I13798" i="2"/>
  <c r="J13798" i="2"/>
  <c r="K13798" i="2"/>
  <c r="M13798" i="2"/>
  <c r="H13799" i="2"/>
  <c r="I13799" i="2"/>
  <c r="J13799" i="2"/>
  <c r="K13799" i="2"/>
  <c r="M13799" i="2"/>
  <c r="H13800" i="2"/>
  <c r="I13800" i="2"/>
  <c r="J13800" i="2"/>
  <c r="K13800" i="2"/>
  <c r="M13800" i="2"/>
  <c r="H13801" i="2"/>
  <c r="I13801" i="2"/>
  <c r="J13801" i="2"/>
  <c r="K13801" i="2"/>
  <c r="M13801" i="2"/>
  <c r="H13802" i="2"/>
  <c r="I13802" i="2"/>
  <c r="J13802" i="2"/>
  <c r="K13802" i="2"/>
  <c r="M13802" i="2"/>
  <c r="H13803" i="2"/>
  <c r="I13803" i="2"/>
  <c r="J13803" i="2"/>
  <c r="K13803" i="2"/>
  <c r="M13803" i="2"/>
  <c r="H13804" i="2"/>
  <c r="I13804" i="2"/>
  <c r="J13804" i="2"/>
  <c r="K13804" i="2"/>
  <c r="M13804" i="2"/>
  <c r="H13805" i="2"/>
  <c r="I13805" i="2"/>
  <c r="J13805" i="2"/>
  <c r="K13805" i="2"/>
  <c r="M13805" i="2"/>
  <c r="H13806" i="2"/>
  <c r="I13806" i="2"/>
  <c r="J13806" i="2"/>
  <c r="K13806" i="2"/>
  <c r="M13806" i="2"/>
  <c r="H13807" i="2"/>
  <c r="I13807" i="2"/>
  <c r="J13807" i="2"/>
  <c r="K13807" i="2"/>
  <c r="M13807" i="2"/>
  <c r="H13808" i="2"/>
  <c r="I13808" i="2"/>
  <c r="J13808" i="2"/>
  <c r="K13808" i="2"/>
  <c r="M13808" i="2"/>
  <c r="H13809" i="2"/>
  <c r="I13809" i="2"/>
  <c r="J13809" i="2"/>
  <c r="K13809" i="2"/>
  <c r="M13809" i="2"/>
  <c r="H13810" i="2"/>
  <c r="I13810" i="2"/>
  <c r="J13810" i="2"/>
  <c r="K13810" i="2"/>
  <c r="M13810" i="2"/>
  <c r="H13811" i="2"/>
  <c r="I13811" i="2"/>
  <c r="J13811" i="2"/>
  <c r="K13811" i="2"/>
  <c r="M13811" i="2"/>
  <c r="H13812" i="2"/>
  <c r="I13812" i="2"/>
  <c r="J13812" i="2"/>
  <c r="K13812" i="2"/>
  <c r="M13812" i="2"/>
  <c r="H13813" i="2"/>
  <c r="I13813" i="2"/>
  <c r="J13813" i="2"/>
  <c r="K13813" i="2"/>
  <c r="M13813" i="2"/>
  <c r="H13814" i="2"/>
  <c r="I13814" i="2"/>
  <c r="J13814" i="2"/>
  <c r="K13814" i="2"/>
  <c r="M13814" i="2"/>
  <c r="H13815" i="2"/>
  <c r="I13815" i="2"/>
  <c r="J13815" i="2"/>
  <c r="K13815" i="2"/>
  <c r="M13815" i="2"/>
  <c r="H13816" i="2"/>
  <c r="I13816" i="2"/>
  <c r="J13816" i="2"/>
  <c r="K13816" i="2"/>
  <c r="M13816" i="2"/>
  <c r="H13817" i="2"/>
  <c r="I13817" i="2"/>
  <c r="J13817" i="2"/>
  <c r="K13817" i="2"/>
  <c r="M13817" i="2"/>
  <c r="H13818" i="2"/>
  <c r="I13818" i="2"/>
  <c r="J13818" i="2"/>
  <c r="K13818" i="2"/>
  <c r="M13818" i="2"/>
  <c r="H13819" i="2"/>
  <c r="I13819" i="2"/>
  <c r="J13819" i="2"/>
  <c r="K13819" i="2"/>
  <c r="M13819" i="2"/>
  <c r="H13820" i="2"/>
  <c r="I13820" i="2"/>
  <c r="J13820" i="2"/>
  <c r="K13820" i="2"/>
  <c r="M13820" i="2"/>
  <c r="H13821" i="2"/>
  <c r="I13821" i="2"/>
  <c r="J13821" i="2"/>
  <c r="K13821" i="2"/>
  <c r="M13821" i="2"/>
  <c r="H13822" i="2"/>
  <c r="I13822" i="2"/>
  <c r="J13822" i="2"/>
  <c r="K13822" i="2"/>
  <c r="M13822" i="2"/>
  <c r="H13823" i="2"/>
  <c r="I13823" i="2"/>
  <c r="J13823" i="2"/>
  <c r="K13823" i="2"/>
  <c r="M13823" i="2"/>
  <c r="H13824" i="2"/>
  <c r="I13824" i="2"/>
  <c r="J13824" i="2"/>
  <c r="K13824" i="2"/>
  <c r="M13824" i="2"/>
  <c r="H13825" i="2"/>
  <c r="I13825" i="2"/>
  <c r="J13825" i="2"/>
  <c r="K13825" i="2"/>
  <c r="M13825" i="2"/>
  <c r="H13826" i="2"/>
  <c r="I13826" i="2"/>
  <c r="J13826" i="2"/>
  <c r="K13826" i="2"/>
  <c r="M13826" i="2"/>
  <c r="H13827" i="2"/>
  <c r="I13827" i="2"/>
  <c r="J13827" i="2"/>
  <c r="K13827" i="2"/>
  <c r="M13827" i="2"/>
  <c r="H13828" i="2"/>
  <c r="I13828" i="2"/>
  <c r="J13828" i="2"/>
  <c r="K13828" i="2"/>
  <c r="M13828" i="2"/>
  <c r="H13829" i="2"/>
  <c r="I13829" i="2"/>
  <c r="J13829" i="2"/>
  <c r="K13829" i="2"/>
  <c r="M13829" i="2"/>
  <c r="H13830" i="2"/>
  <c r="I13830" i="2"/>
  <c r="J13830" i="2"/>
  <c r="K13830" i="2"/>
  <c r="M13830" i="2"/>
  <c r="H13831" i="2"/>
  <c r="I13831" i="2"/>
  <c r="J13831" i="2"/>
  <c r="K13831" i="2"/>
  <c r="M13831" i="2"/>
  <c r="H13832" i="2"/>
  <c r="I13832" i="2"/>
  <c r="J13832" i="2"/>
  <c r="K13832" i="2"/>
  <c r="M13832" i="2"/>
  <c r="H13833" i="2"/>
  <c r="I13833" i="2"/>
  <c r="J13833" i="2"/>
  <c r="K13833" i="2"/>
  <c r="M13833" i="2"/>
  <c r="H13834" i="2"/>
  <c r="I13834" i="2"/>
  <c r="J13834" i="2"/>
  <c r="K13834" i="2"/>
  <c r="M13834" i="2"/>
  <c r="H13835" i="2"/>
  <c r="I13835" i="2"/>
  <c r="J13835" i="2"/>
  <c r="K13835" i="2"/>
  <c r="M13835" i="2"/>
  <c r="H13836" i="2"/>
  <c r="I13836" i="2"/>
  <c r="J13836" i="2"/>
  <c r="K13836" i="2"/>
  <c r="M13836" i="2"/>
  <c r="H13837" i="2"/>
  <c r="I13837" i="2"/>
  <c r="J13837" i="2"/>
  <c r="K13837" i="2"/>
  <c r="M13837" i="2"/>
  <c r="H13838" i="2"/>
  <c r="I13838" i="2"/>
  <c r="J13838" i="2"/>
  <c r="K13838" i="2"/>
  <c r="M13838" i="2"/>
  <c r="H13839" i="2"/>
  <c r="I13839" i="2"/>
  <c r="J13839" i="2"/>
  <c r="K13839" i="2"/>
  <c r="M13839" i="2"/>
  <c r="H13840" i="2"/>
  <c r="I13840" i="2"/>
  <c r="J13840" i="2"/>
  <c r="K13840" i="2"/>
  <c r="M13840" i="2"/>
  <c r="H13841" i="2"/>
  <c r="I13841" i="2"/>
  <c r="J13841" i="2"/>
  <c r="K13841" i="2"/>
  <c r="M13841" i="2"/>
  <c r="H13842" i="2"/>
  <c r="I13842" i="2"/>
  <c r="J13842" i="2"/>
  <c r="K13842" i="2"/>
  <c r="M13842" i="2"/>
  <c r="H13843" i="2"/>
  <c r="I13843" i="2"/>
  <c r="J13843" i="2"/>
  <c r="K13843" i="2"/>
  <c r="M13843" i="2"/>
  <c r="H13844" i="2"/>
  <c r="I13844" i="2"/>
  <c r="J13844" i="2"/>
  <c r="K13844" i="2"/>
  <c r="M13844" i="2"/>
  <c r="H13845" i="2"/>
  <c r="I13845" i="2"/>
  <c r="J13845" i="2"/>
  <c r="K13845" i="2"/>
  <c r="M13845" i="2"/>
  <c r="H13846" i="2"/>
  <c r="I13846" i="2"/>
  <c r="J13846" i="2"/>
  <c r="K13846" i="2"/>
  <c r="M13846" i="2"/>
  <c r="H13847" i="2"/>
  <c r="I13847" i="2"/>
  <c r="J13847" i="2"/>
  <c r="K13847" i="2"/>
  <c r="M13847" i="2"/>
  <c r="H13848" i="2"/>
  <c r="I13848" i="2"/>
  <c r="J13848" i="2"/>
  <c r="K13848" i="2"/>
  <c r="M13848" i="2"/>
  <c r="H13849" i="2"/>
  <c r="I13849" i="2"/>
  <c r="J13849" i="2"/>
  <c r="K13849" i="2"/>
  <c r="M13849" i="2"/>
  <c r="H13850" i="2"/>
  <c r="I13850" i="2"/>
  <c r="J13850" i="2"/>
  <c r="K13850" i="2"/>
  <c r="M13850" i="2"/>
  <c r="H13851" i="2"/>
  <c r="I13851" i="2"/>
  <c r="J13851" i="2"/>
  <c r="K13851" i="2"/>
  <c r="M13851" i="2"/>
  <c r="H13852" i="2"/>
  <c r="I13852" i="2"/>
  <c r="J13852" i="2"/>
  <c r="K13852" i="2"/>
  <c r="M13852" i="2"/>
  <c r="H13853" i="2"/>
  <c r="I13853" i="2"/>
  <c r="J13853" i="2"/>
  <c r="K13853" i="2"/>
  <c r="M13853" i="2"/>
  <c r="H13854" i="2"/>
  <c r="I13854" i="2"/>
  <c r="J13854" i="2"/>
  <c r="K13854" i="2"/>
  <c r="M13854" i="2"/>
  <c r="H13855" i="2"/>
  <c r="I13855" i="2"/>
  <c r="J13855" i="2"/>
  <c r="K13855" i="2"/>
  <c r="M13855" i="2"/>
  <c r="H13856" i="2"/>
  <c r="I13856" i="2"/>
  <c r="J13856" i="2"/>
  <c r="K13856" i="2"/>
  <c r="M13856" i="2"/>
  <c r="H13857" i="2"/>
  <c r="I13857" i="2"/>
  <c r="J13857" i="2"/>
  <c r="K13857" i="2"/>
  <c r="M13857" i="2"/>
  <c r="H13858" i="2"/>
  <c r="I13858" i="2"/>
  <c r="J13858" i="2"/>
  <c r="K13858" i="2"/>
  <c r="M13858" i="2"/>
  <c r="H13859" i="2"/>
  <c r="I13859" i="2"/>
  <c r="J13859" i="2"/>
  <c r="K13859" i="2"/>
  <c r="M13859" i="2"/>
  <c r="H13860" i="2"/>
  <c r="I13860" i="2"/>
  <c r="J13860" i="2"/>
  <c r="K13860" i="2"/>
  <c r="M13860" i="2"/>
  <c r="H13861" i="2"/>
  <c r="I13861" i="2"/>
  <c r="J13861" i="2"/>
  <c r="K13861" i="2"/>
  <c r="M13861" i="2"/>
  <c r="H13862" i="2"/>
  <c r="I13862" i="2"/>
  <c r="J13862" i="2"/>
  <c r="K13862" i="2"/>
  <c r="M13862" i="2"/>
  <c r="H13863" i="2"/>
  <c r="I13863" i="2"/>
  <c r="J13863" i="2"/>
  <c r="K13863" i="2"/>
  <c r="M13863" i="2"/>
  <c r="H13864" i="2"/>
  <c r="I13864" i="2"/>
  <c r="J13864" i="2"/>
  <c r="K13864" i="2"/>
  <c r="M13864" i="2"/>
  <c r="H13865" i="2"/>
  <c r="I13865" i="2"/>
  <c r="J13865" i="2"/>
  <c r="K13865" i="2"/>
  <c r="M13865" i="2"/>
  <c r="H13866" i="2"/>
  <c r="I13866" i="2"/>
  <c r="J13866" i="2"/>
  <c r="K13866" i="2"/>
  <c r="M13866" i="2"/>
  <c r="H13867" i="2"/>
  <c r="I13867" i="2"/>
  <c r="J13867" i="2"/>
  <c r="K13867" i="2"/>
  <c r="M13867" i="2"/>
  <c r="H13868" i="2"/>
  <c r="I13868" i="2"/>
  <c r="J13868" i="2"/>
  <c r="K13868" i="2"/>
  <c r="M13868" i="2"/>
  <c r="H13869" i="2"/>
  <c r="I13869" i="2"/>
  <c r="J13869" i="2"/>
  <c r="K13869" i="2"/>
  <c r="M13869" i="2"/>
  <c r="H13870" i="2"/>
  <c r="I13870" i="2"/>
  <c r="J13870" i="2"/>
  <c r="K13870" i="2"/>
  <c r="M13870" i="2"/>
  <c r="H13871" i="2"/>
  <c r="I13871" i="2"/>
  <c r="J13871" i="2"/>
  <c r="K13871" i="2"/>
  <c r="M13871" i="2"/>
  <c r="H13872" i="2"/>
  <c r="I13872" i="2"/>
  <c r="J13872" i="2"/>
  <c r="K13872" i="2"/>
  <c r="M13872" i="2"/>
  <c r="H13873" i="2"/>
  <c r="I13873" i="2"/>
  <c r="J13873" i="2"/>
  <c r="K13873" i="2"/>
  <c r="M13873" i="2"/>
  <c r="H13874" i="2"/>
  <c r="I13874" i="2"/>
  <c r="J13874" i="2"/>
  <c r="K13874" i="2"/>
  <c r="M13874" i="2"/>
  <c r="H13875" i="2"/>
  <c r="I13875" i="2"/>
  <c r="J13875" i="2"/>
  <c r="K13875" i="2"/>
  <c r="M13875" i="2"/>
  <c r="H13876" i="2"/>
  <c r="I13876" i="2"/>
  <c r="J13876" i="2"/>
  <c r="K13876" i="2"/>
  <c r="M13876" i="2"/>
  <c r="H13877" i="2"/>
  <c r="I13877" i="2"/>
  <c r="J13877" i="2"/>
  <c r="K13877" i="2"/>
  <c r="M13877" i="2"/>
  <c r="H13878" i="2"/>
  <c r="I13878" i="2"/>
  <c r="J13878" i="2"/>
  <c r="K13878" i="2"/>
  <c r="M13878" i="2"/>
  <c r="H13879" i="2"/>
  <c r="I13879" i="2"/>
  <c r="J13879" i="2"/>
  <c r="K13879" i="2"/>
  <c r="M13879" i="2"/>
  <c r="H13880" i="2"/>
  <c r="I13880" i="2"/>
  <c r="J13880" i="2"/>
  <c r="K13880" i="2"/>
  <c r="M13880" i="2"/>
  <c r="H13881" i="2"/>
  <c r="I13881" i="2"/>
  <c r="J13881" i="2"/>
  <c r="K13881" i="2"/>
  <c r="M13881" i="2"/>
  <c r="H13882" i="2"/>
  <c r="I13882" i="2"/>
  <c r="J13882" i="2"/>
  <c r="K13882" i="2"/>
  <c r="M13882" i="2"/>
  <c r="H13883" i="2"/>
  <c r="I13883" i="2"/>
  <c r="J13883" i="2"/>
  <c r="K13883" i="2"/>
  <c r="M13883" i="2"/>
  <c r="H13884" i="2"/>
  <c r="I13884" i="2"/>
  <c r="J13884" i="2"/>
  <c r="K13884" i="2"/>
  <c r="M13884" i="2"/>
  <c r="H13885" i="2"/>
  <c r="I13885" i="2"/>
  <c r="J13885" i="2"/>
  <c r="K13885" i="2"/>
  <c r="M13885" i="2"/>
  <c r="H13886" i="2"/>
  <c r="I13886" i="2"/>
  <c r="J13886" i="2"/>
  <c r="K13886" i="2"/>
  <c r="M13886" i="2"/>
  <c r="H13887" i="2"/>
  <c r="I13887" i="2"/>
  <c r="J13887" i="2"/>
  <c r="K13887" i="2"/>
  <c r="M13887" i="2"/>
  <c r="H13888" i="2"/>
  <c r="I13888" i="2"/>
  <c r="J13888" i="2"/>
  <c r="K13888" i="2"/>
  <c r="M13888" i="2"/>
  <c r="H13889" i="2"/>
  <c r="I13889" i="2"/>
  <c r="J13889" i="2"/>
  <c r="K13889" i="2"/>
  <c r="M13889" i="2"/>
  <c r="H13890" i="2"/>
  <c r="I13890" i="2"/>
  <c r="J13890" i="2"/>
  <c r="K13890" i="2"/>
  <c r="M13890" i="2"/>
  <c r="H13891" i="2"/>
  <c r="I13891" i="2"/>
  <c r="J13891" i="2"/>
  <c r="K13891" i="2"/>
  <c r="M13891" i="2"/>
  <c r="H13892" i="2"/>
  <c r="I13892" i="2"/>
  <c r="J13892" i="2"/>
  <c r="K13892" i="2"/>
  <c r="M13892" i="2"/>
  <c r="H13893" i="2"/>
  <c r="I13893" i="2"/>
  <c r="J13893" i="2"/>
  <c r="K13893" i="2"/>
  <c r="M13893" i="2"/>
  <c r="H13894" i="2"/>
  <c r="I13894" i="2"/>
  <c r="J13894" i="2"/>
  <c r="K13894" i="2"/>
  <c r="M13894" i="2"/>
  <c r="H13895" i="2"/>
  <c r="I13895" i="2"/>
  <c r="J13895" i="2"/>
  <c r="K13895" i="2"/>
  <c r="M13895" i="2"/>
  <c r="H13896" i="2"/>
  <c r="I13896" i="2"/>
  <c r="J13896" i="2"/>
  <c r="K13896" i="2"/>
  <c r="M13896" i="2"/>
  <c r="H13897" i="2"/>
  <c r="I13897" i="2"/>
  <c r="J13897" i="2"/>
  <c r="K13897" i="2"/>
  <c r="M13897" i="2"/>
  <c r="H13898" i="2"/>
  <c r="I13898" i="2"/>
  <c r="J13898" i="2"/>
  <c r="K13898" i="2"/>
  <c r="M13898" i="2"/>
  <c r="H13899" i="2"/>
  <c r="I13899" i="2"/>
  <c r="J13899" i="2"/>
  <c r="K13899" i="2"/>
  <c r="M13899" i="2"/>
  <c r="H13900" i="2"/>
  <c r="I13900" i="2"/>
  <c r="J13900" i="2"/>
  <c r="K13900" i="2"/>
  <c r="M13900" i="2"/>
  <c r="H13901" i="2"/>
  <c r="I13901" i="2"/>
  <c r="J13901" i="2"/>
  <c r="K13901" i="2"/>
  <c r="M13901" i="2"/>
  <c r="H13902" i="2"/>
  <c r="I13902" i="2"/>
  <c r="J13902" i="2"/>
  <c r="K13902" i="2"/>
  <c r="M13902" i="2"/>
  <c r="H13903" i="2"/>
  <c r="I13903" i="2"/>
  <c r="J13903" i="2"/>
  <c r="K13903" i="2"/>
  <c r="M13903" i="2"/>
  <c r="H13904" i="2"/>
  <c r="I13904" i="2"/>
  <c r="J13904" i="2"/>
  <c r="K13904" i="2"/>
  <c r="M13904" i="2"/>
  <c r="H13905" i="2"/>
  <c r="I13905" i="2"/>
  <c r="J13905" i="2"/>
  <c r="K13905" i="2"/>
  <c r="M13905" i="2"/>
  <c r="H13906" i="2"/>
  <c r="I13906" i="2"/>
  <c r="J13906" i="2"/>
  <c r="K13906" i="2"/>
  <c r="M13906" i="2"/>
  <c r="H13907" i="2"/>
  <c r="I13907" i="2"/>
  <c r="J13907" i="2"/>
  <c r="K13907" i="2"/>
  <c r="M13907" i="2"/>
  <c r="H13908" i="2"/>
  <c r="I13908" i="2"/>
  <c r="J13908" i="2"/>
  <c r="K13908" i="2"/>
  <c r="M13908" i="2"/>
  <c r="H13909" i="2"/>
  <c r="I13909" i="2"/>
  <c r="J13909" i="2"/>
  <c r="K13909" i="2"/>
  <c r="M13909" i="2"/>
  <c r="H13910" i="2"/>
  <c r="I13910" i="2"/>
  <c r="J13910" i="2"/>
  <c r="K13910" i="2"/>
  <c r="M13910" i="2"/>
  <c r="H13911" i="2"/>
  <c r="I13911" i="2"/>
  <c r="J13911" i="2"/>
  <c r="K13911" i="2"/>
  <c r="M13911" i="2"/>
  <c r="H13912" i="2"/>
  <c r="I13912" i="2"/>
  <c r="J13912" i="2"/>
  <c r="K13912" i="2"/>
  <c r="M13912" i="2"/>
  <c r="H13913" i="2"/>
  <c r="I13913" i="2"/>
  <c r="J13913" i="2"/>
  <c r="K13913" i="2"/>
  <c r="M13913" i="2"/>
  <c r="H13914" i="2"/>
  <c r="I13914" i="2"/>
  <c r="J13914" i="2"/>
  <c r="K13914" i="2"/>
  <c r="M13914" i="2"/>
  <c r="H13915" i="2"/>
  <c r="I13915" i="2"/>
  <c r="J13915" i="2"/>
  <c r="K13915" i="2"/>
  <c r="M13915" i="2"/>
  <c r="H13916" i="2"/>
  <c r="I13916" i="2"/>
  <c r="J13916" i="2"/>
  <c r="K13916" i="2"/>
  <c r="M13916" i="2"/>
  <c r="H13917" i="2"/>
  <c r="I13917" i="2"/>
  <c r="J13917" i="2"/>
  <c r="K13917" i="2"/>
  <c r="M13917" i="2"/>
  <c r="H13918" i="2"/>
  <c r="I13918" i="2"/>
  <c r="J13918" i="2"/>
  <c r="K13918" i="2"/>
  <c r="M13918" i="2"/>
  <c r="H13919" i="2"/>
  <c r="I13919" i="2"/>
  <c r="J13919" i="2"/>
  <c r="K13919" i="2"/>
  <c r="M13919" i="2"/>
  <c r="H13920" i="2"/>
  <c r="I13920" i="2"/>
  <c r="J13920" i="2"/>
  <c r="K13920" i="2"/>
  <c r="M13920" i="2"/>
  <c r="H13921" i="2"/>
  <c r="I13921" i="2"/>
  <c r="J13921" i="2"/>
  <c r="K13921" i="2"/>
  <c r="M13921" i="2"/>
  <c r="H13922" i="2"/>
  <c r="I13922" i="2"/>
  <c r="J13922" i="2"/>
  <c r="K13922" i="2"/>
  <c r="M13922" i="2"/>
  <c r="H13923" i="2"/>
  <c r="I13923" i="2"/>
  <c r="J13923" i="2"/>
  <c r="K13923" i="2"/>
  <c r="M13923" i="2"/>
  <c r="H13924" i="2"/>
  <c r="I13924" i="2"/>
  <c r="J13924" i="2"/>
  <c r="K13924" i="2"/>
  <c r="M13924" i="2"/>
  <c r="H13925" i="2"/>
  <c r="I13925" i="2"/>
  <c r="J13925" i="2"/>
  <c r="K13925" i="2"/>
  <c r="M13925" i="2"/>
  <c r="H13926" i="2"/>
  <c r="I13926" i="2"/>
  <c r="J13926" i="2"/>
  <c r="K13926" i="2"/>
  <c r="M13926" i="2"/>
  <c r="H13927" i="2"/>
  <c r="I13927" i="2"/>
  <c r="J13927" i="2"/>
  <c r="K13927" i="2"/>
  <c r="M13927" i="2"/>
  <c r="H13928" i="2"/>
  <c r="I13928" i="2"/>
  <c r="J13928" i="2"/>
  <c r="K13928" i="2"/>
  <c r="M13928" i="2"/>
  <c r="H13929" i="2"/>
  <c r="I13929" i="2"/>
  <c r="J13929" i="2"/>
  <c r="K13929" i="2"/>
  <c r="M13929" i="2"/>
  <c r="H13930" i="2"/>
  <c r="I13930" i="2"/>
  <c r="J13930" i="2"/>
  <c r="K13930" i="2"/>
  <c r="M13930" i="2"/>
  <c r="H13931" i="2"/>
  <c r="I13931" i="2"/>
  <c r="J13931" i="2"/>
  <c r="K13931" i="2"/>
  <c r="M13931" i="2"/>
  <c r="H13932" i="2"/>
  <c r="I13932" i="2"/>
  <c r="J13932" i="2"/>
  <c r="K13932" i="2"/>
  <c r="M13932" i="2"/>
  <c r="H13933" i="2"/>
  <c r="I13933" i="2"/>
  <c r="J13933" i="2"/>
  <c r="K13933" i="2"/>
  <c r="M13933" i="2"/>
  <c r="H13934" i="2"/>
  <c r="I13934" i="2"/>
  <c r="J13934" i="2"/>
  <c r="K13934" i="2"/>
  <c r="M13934" i="2"/>
  <c r="H13935" i="2"/>
  <c r="I13935" i="2"/>
  <c r="J13935" i="2"/>
  <c r="K13935" i="2"/>
  <c r="M13935" i="2"/>
  <c r="H13936" i="2"/>
  <c r="I13936" i="2"/>
  <c r="J13936" i="2"/>
  <c r="K13936" i="2"/>
  <c r="M13936" i="2"/>
  <c r="H13937" i="2"/>
  <c r="I13937" i="2"/>
  <c r="J13937" i="2"/>
  <c r="K13937" i="2"/>
  <c r="M13937" i="2"/>
  <c r="H13938" i="2"/>
  <c r="I13938" i="2"/>
  <c r="J13938" i="2"/>
  <c r="K13938" i="2"/>
  <c r="M13938" i="2"/>
  <c r="H13939" i="2"/>
  <c r="I13939" i="2"/>
  <c r="J13939" i="2"/>
  <c r="K13939" i="2"/>
  <c r="M13939" i="2"/>
  <c r="H13940" i="2"/>
  <c r="I13940" i="2"/>
  <c r="J13940" i="2"/>
  <c r="K13940" i="2"/>
  <c r="M13940" i="2"/>
  <c r="H13941" i="2"/>
  <c r="I13941" i="2"/>
  <c r="J13941" i="2"/>
  <c r="K13941" i="2"/>
  <c r="M13941" i="2"/>
  <c r="H13942" i="2"/>
  <c r="I13942" i="2"/>
  <c r="J13942" i="2"/>
  <c r="K13942" i="2"/>
  <c r="M13942" i="2"/>
  <c r="H13943" i="2"/>
  <c r="I13943" i="2"/>
  <c r="J13943" i="2"/>
  <c r="K13943" i="2"/>
  <c r="M13943" i="2"/>
  <c r="H13944" i="2"/>
  <c r="I13944" i="2"/>
  <c r="J13944" i="2"/>
  <c r="K13944" i="2"/>
  <c r="M13944" i="2"/>
  <c r="H13945" i="2"/>
  <c r="I13945" i="2"/>
  <c r="J13945" i="2"/>
  <c r="K13945" i="2"/>
  <c r="M13945" i="2"/>
  <c r="H13946" i="2"/>
  <c r="I13946" i="2"/>
  <c r="J13946" i="2"/>
  <c r="K13946" i="2"/>
  <c r="M13946" i="2"/>
  <c r="H13947" i="2"/>
  <c r="I13947" i="2"/>
  <c r="J13947" i="2"/>
  <c r="K13947" i="2"/>
  <c r="M13947" i="2"/>
  <c r="H13948" i="2"/>
  <c r="I13948" i="2"/>
  <c r="J13948" i="2"/>
  <c r="K13948" i="2"/>
  <c r="M13948" i="2"/>
  <c r="H13949" i="2"/>
  <c r="I13949" i="2"/>
  <c r="J13949" i="2"/>
  <c r="K13949" i="2"/>
  <c r="M13949" i="2"/>
  <c r="H13950" i="2"/>
  <c r="I13950" i="2"/>
  <c r="J13950" i="2"/>
  <c r="K13950" i="2"/>
  <c r="M13950" i="2"/>
  <c r="H13951" i="2"/>
  <c r="I13951" i="2"/>
  <c r="J13951" i="2"/>
  <c r="K13951" i="2"/>
  <c r="M13951" i="2"/>
  <c r="H13952" i="2"/>
  <c r="I13952" i="2"/>
  <c r="J13952" i="2"/>
  <c r="K13952" i="2"/>
  <c r="M13952" i="2"/>
  <c r="H13953" i="2"/>
  <c r="I13953" i="2"/>
  <c r="J13953" i="2"/>
  <c r="K13953" i="2"/>
  <c r="M13953" i="2"/>
  <c r="H13954" i="2"/>
  <c r="I13954" i="2"/>
  <c r="J13954" i="2"/>
  <c r="K13954" i="2"/>
  <c r="M13954" i="2"/>
  <c r="H13955" i="2"/>
  <c r="I13955" i="2"/>
  <c r="J13955" i="2"/>
  <c r="K13955" i="2"/>
  <c r="M13955" i="2"/>
  <c r="H13956" i="2"/>
  <c r="I13956" i="2"/>
  <c r="J13956" i="2"/>
  <c r="K13956" i="2"/>
  <c r="M13956" i="2"/>
  <c r="H13957" i="2"/>
  <c r="I13957" i="2"/>
  <c r="J13957" i="2"/>
  <c r="K13957" i="2"/>
  <c r="M13957" i="2"/>
  <c r="H13958" i="2"/>
  <c r="I13958" i="2"/>
  <c r="J13958" i="2"/>
  <c r="K13958" i="2"/>
  <c r="M13958" i="2"/>
  <c r="H13959" i="2"/>
  <c r="I13959" i="2"/>
  <c r="J13959" i="2"/>
  <c r="K13959" i="2"/>
  <c r="M13959" i="2"/>
  <c r="H13960" i="2"/>
  <c r="I13960" i="2"/>
  <c r="J13960" i="2"/>
  <c r="K13960" i="2"/>
  <c r="M13960" i="2"/>
  <c r="H13961" i="2"/>
  <c r="I13961" i="2"/>
  <c r="J13961" i="2"/>
  <c r="K13961" i="2"/>
  <c r="M13961" i="2"/>
  <c r="H13962" i="2"/>
  <c r="I13962" i="2"/>
  <c r="J13962" i="2"/>
  <c r="K13962" i="2"/>
  <c r="M13962" i="2"/>
  <c r="H13963" i="2"/>
  <c r="I13963" i="2"/>
  <c r="J13963" i="2"/>
  <c r="K13963" i="2"/>
  <c r="M13963" i="2"/>
  <c r="H13964" i="2"/>
  <c r="I13964" i="2"/>
  <c r="J13964" i="2"/>
  <c r="K13964" i="2"/>
  <c r="M13964" i="2"/>
  <c r="H13965" i="2"/>
  <c r="I13965" i="2"/>
  <c r="J13965" i="2"/>
  <c r="K13965" i="2"/>
  <c r="M13965" i="2"/>
  <c r="H13966" i="2"/>
  <c r="I13966" i="2"/>
  <c r="J13966" i="2"/>
  <c r="K13966" i="2"/>
  <c r="M13966" i="2"/>
  <c r="H13967" i="2"/>
  <c r="I13967" i="2"/>
  <c r="J13967" i="2"/>
  <c r="K13967" i="2"/>
  <c r="M13967" i="2"/>
  <c r="H13968" i="2"/>
  <c r="I13968" i="2"/>
  <c r="J13968" i="2"/>
  <c r="K13968" i="2"/>
  <c r="M13968" i="2"/>
  <c r="H13969" i="2"/>
  <c r="I13969" i="2"/>
  <c r="J13969" i="2"/>
  <c r="K13969" i="2"/>
  <c r="M13969" i="2"/>
  <c r="H13970" i="2"/>
  <c r="I13970" i="2"/>
  <c r="J13970" i="2"/>
  <c r="K13970" i="2"/>
  <c r="M13970" i="2"/>
  <c r="H13971" i="2"/>
  <c r="I13971" i="2"/>
  <c r="J13971" i="2"/>
  <c r="K13971" i="2"/>
  <c r="M13971" i="2"/>
  <c r="H13972" i="2"/>
  <c r="I13972" i="2"/>
  <c r="J13972" i="2"/>
  <c r="K13972" i="2"/>
  <c r="M13972" i="2"/>
  <c r="H13973" i="2"/>
  <c r="I13973" i="2"/>
  <c r="J13973" i="2"/>
  <c r="K13973" i="2"/>
  <c r="M13973" i="2"/>
  <c r="H13974" i="2"/>
  <c r="I13974" i="2"/>
  <c r="J13974" i="2"/>
  <c r="K13974" i="2"/>
  <c r="M13974" i="2"/>
  <c r="H13975" i="2"/>
  <c r="I13975" i="2"/>
  <c r="J13975" i="2"/>
  <c r="K13975" i="2"/>
  <c r="M13975" i="2"/>
  <c r="H13976" i="2"/>
  <c r="I13976" i="2"/>
  <c r="J13976" i="2"/>
  <c r="K13976" i="2"/>
  <c r="M13976" i="2"/>
  <c r="H13977" i="2"/>
  <c r="I13977" i="2"/>
  <c r="J13977" i="2"/>
  <c r="K13977" i="2"/>
  <c r="M13977" i="2"/>
  <c r="H13978" i="2"/>
  <c r="I13978" i="2"/>
  <c r="J13978" i="2"/>
  <c r="K13978" i="2"/>
  <c r="M13978" i="2"/>
  <c r="H13979" i="2"/>
  <c r="I13979" i="2"/>
  <c r="J13979" i="2"/>
  <c r="K13979" i="2"/>
  <c r="M13979" i="2"/>
  <c r="H13980" i="2"/>
  <c r="I13980" i="2"/>
  <c r="J13980" i="2"/>
  <c r="K13980" i="2"/>
  <c r="M13980" i="2"/>
  <c r="H13981" i="2"/>
  <c r="I13981" i="2"/>
  <c r="J13981" i="2"/>
  <c r="K13981" i="2"/>
  <c r="M13981" i="2"/>
  <c r="H13982" i="2"/>
  <c r="I13982" i="2"/>
  <c r="J13982" i="2"/>
  <c r="K13982" i="2"/>
  <c r="M13982" i="2"/>
  <c r="H13983" i="2"/>
  <c r="I13983" i="2"/>
  <c r="J13983" i="2"/>
  <c r="K13983" i="2"/>
  <c r="M13983" i="2"/>
  <c r="H13984" i="2"/>
  <c r="I13984" i="2"/>
  <c r="J13984" i="2"/>
  <c r="K13984" i="2"/>
  <c r="M13984" i="2"/>
  <c r="H13985" i="2"/>
  <c r="I13985" i="2"/>
  <c r="J13985" i="2"/>
  <c r="K13985" i="2"/>
  <c r="M13985" i="2"/>
  <c r="H13986" i="2"/>
  <c r="I13986" i="2"/>
  <c r="J13986" i="2"/>
  <c r="K13986" i="2"/>
  <c r="M13986" i="2"/>
  <c r="H13987" i="2"/>
  <c r="I13987" i="2"/>
  <c r="J13987" i="2"/>
  <c r="K13987" i="2"/>
  <c r="M13987" i="2"/>
  <c r="H13988" i="2"/>
  <c r="I13988" i="2"/>
  <c r="J13988" i="2"/>
  <c r="K13988" i="2"/>
  <c r="M13988" i="2"/>
  <c r="H13989" i="2"/>
  <c r="I13989" i="2"/>
  <c r="J13989" i="2"/>
  <c r="K13989" i="2"/>
  <c r="M13989" i="2"/>
  <c r="H13990" i="2"/>
  <c r="I13990" i="2"/>
  <c r="J13990" i="2"/>
  <c r="K13990" i="2"/>
  <c r="M13990" i="2"/>
  <c r="H13991" i="2"/>
  <c r="I13991" i="2"/>
  <c r="J13991" i="2"/>
  <c r="K13991" i="2"/>
  <c r="M13991" i="2"/>
  <c r="H13992" i="2"/>
  <c r="I13992" i="2"/>
  <c r="J13992" i="2"/>
  <c r="K13992" i="2"/>
  <c r="M13992" i="2"/>
  <c r="H13993" i="2"/>
  <c r="I13993" i="2"/>
  <c r="J13993" i="2"/>
  <c r="K13993" i="2"/>
  <c r="M13993" i="2"/>
  <c r="H13994" i="2"/>
  <c r="I13994" i="2"/>
  <c r="J13994" i="2"/>
  <c r="K13994" i="2"/>
  <c r="M13994" i="2"/>
  <c r="H13995" i="2"/>
  <c r="I13995" i="2"/>
  <c r="J13995" i="2"/>
  <c r="K13995" i="2"/>
  <c r="M13995" i="2"/>
  <c r="H13996" i="2"/>
  <c r="I13996" i="2"/>
  <c r="J13996" i="2"/>
  <c r="K13996" i="2"/>
  <c r="M13996" i="2"/>
  <c r="H13997" i="2"/>
  <c r="I13997" i="2"/>
  <c r="J13997" i="2"/>
  <c r="K13997" i="2"/>
  <c r="M13997" i="2"/>
  <c r="H13998" i="2"/>
  <c r="I13998" i="2"/>
  <c r="J13998" i="2"/>
  <c r="K13998" i="2"/>
  <c r="M13998" i="2"/>
  <c r="H13999" i="2"/>
  <c r="I13999" i="2"/>
  <c r="J13999" i="2"/>
  <c r="K13999" i="2"/>
  <c r="M13999" i="2"/>
  <c r="H14000" i="2"/>
  <c r="I14000" i="2"/>
  <c r="J14000" i="2"/>
  <c r="K14000" i="2"/>
  <c r="M14000" i="2"/>
  <c r="H14001" i="2"/>
  <c r="I14001" i="2"/>
  <c r="J14001" i="2"/>
  <c r="K14001" i="2"/>
  <c r="M14001" i="2"/>
  <c r="H14002" i="2"/>
  <c r="I14002" i="2"/>
  <c r="J14002" i="2"/>
  <c r="K14002" i="2"/>
  <c r="M14002" i="2"/>
  <c r="H14003" i="2"/>
  <c r="I14003" i="2"/>
  <c r="J14003" i="2"/>
  <c r="K14003" i="2"/>
  <c r="M14003" i="2"/>
  <c r="H14004" i="2"/>
  <c r="I14004" i="2"/>
  <c r="J14004" i="2"/>
  <c r="K14004" i="2"/>
  <c r="M14004" i="2"/>
  <c r="H14005" i="2"/>
  <c r="I14005" i="2"/>
  <c r="J14005" i="2"/>
  <c r="K14005" i="2"/>
  <c r="M14005" i="2"/>
  <c r="H14006" i="2"/>
  <c r="I14006" i="2"/>
  <c r="J14006" i="2"/>
  <c r="K14006" i="2"/>
  <c r="M14006" i="2"/>
  <c r="H14007" i="2"/>
  <c r="I14007" i="2"/>
  <c r="J14007" i="2"/>
  <c r="K14007" i="2"/>
  <c r="M14007" i="2"/>
  <c r="H14008" i="2"/>
  <c r="I14008" i="2"/>
  <c r="J14008" i="2"/>
  <c r="K14008" i="2"/>
  <c r="M14008" i="2"/>
  <c r="H14009" i="2"/>
  <c r="I14009" i="2"/>
  <c r="J14009" i="2"/>
  <c r="K14009" i="2"/>
  <c r="M14009" i="2"/>
  <c r="H14010" i="2"/>
  <c r="I14010" i="2"/>
  <c r="J14010" i="2"/>
  <c r="K14010" i="2"/>
  <c r="M14010" i="2"/>
  <c r="H14011" i="2"/>
  <c r="I14011" i="2"/>
  <c r="J14011" i="2"/>
  <c r="K14011" i="2"/>
  <c r="M14011" i="2"/>
  <c r="H14012" i="2"/>
  <c r="I14012" i="2"/>
  <c r="J14012" i="2"/>
  <c r="K14012" i="2"/>
  <c r="M14012" i="2"/>
  <c r="H14013" i="2"/>
  <c r="I14013" i="2"/>
  <c r="J14013" i="2"/>
  <c r="K14013" i="2"/>
  <c r="M14013" i="2"/>
  <c r="H14014" i="2"/>
  <c r="I14014" i="2"/>
  <c r="J14014" i="2"/>
  <c r="K14014" i="2"/>
  <c r="M14014" i="2"/>
  <c r="H14015" i="2"/>
  <c r="I14015" i="2"/>
  <c r="J14015" i="2"/>
  <c r="K14015" i="2"/>
  <c r="M14015" i="2"/>
  <c r="H14016" i="2"/>
  <c r="I14016" i="2"/>
  <c r="J14016" i="2"/>
  <c r="K14016" i="2"/>
  <c r="M14016" i="2"/>
  <c r="H14017" i="2"/>
  <c r="I14017" i="2"/>
  <c r="J14017" i="2"/>
  <c r="K14017" i="2"/>
  <c r="M14017" i="2"/>
  <c r="H14018" i="2"/>
  <c r="I14018" i="2"/>
  <c r="J14018" i="2"/>
  <c r="K14018" i="2"/>
  <c r="M14018" i="2"/>
  <c r="H14019" i="2"/>
  <c r="I14019" i="2"/>
  <c r="J14019" i="2"/>
  <c r="K14019" i="2"/>
  <c r="M14019" i="2"/>
  <c r="H14020" i="2"/>
  <c r="I14020" i="2"/>
  <c r="J14020" i="2"/>
  <c r="K14020" i="2"/>
  <c r="M14020" i="2"/>
  <c r="H14021" i="2"/>
  <c r="I14021" i="2"/>
  <c r="J14021" i="2"/>
  <c r="K14021" i="2"/>
  <c r="M14021" i="2"/>
  <c r="H14022" i="2"/>
  <c r="I14022" i="2"/>
  <c r="J14022" i="2"/>
  <c r="K14022" i="2"/>
  <c r="M14022" i="2"/>
  <c r="H14023" i="2"/>
  <c r="I14023" i="2"/>
  <c r="J14023" i="2"/>
  <c r="K14023" i="2"/>
  <c r="M14023" i="2"/>
  <c r="H14024" i="2"/>
  <c r="I14024" i="2"/>
  <c r="J14024" i="2"/>
  <c r="K14024" i="2"/>
  <c r="M14024" i="2"/>
  <c r="H14025" i="2"/>
  <c r="I14025" i="2"/>
  <c r="J14025" i="2"/>
  <c r="K14025" i="2"/>
  <c r="M14025" i="2"/>
  <c r="H14026" i="2"/>
  <c r="I14026" i="2"/>
  <c r="J14026" i="2"/>
  <c r="K14026" i="2"/>
  <c r="M14026" i="2"/>
  <c r="H14027" i="2"/>
  <c r="I14027" i="2"/>
  <c r="J14027" i="2"/>
  <c r="K14027" i="2"/>
  <c r="M14027" i="2"/>
  <c r="H14028" i="2"/>
  <c r="I14028" i="2"/>
  <c r="J14028" i="2"/>
  <c r="K14028" i="2"/>
  <c r="M14028" i="2"/>
  <c r="H14029" i="2"/>
  <c r="I14029" i="2"/>
  <c r="J14029" i="2"/>
  <c r="K14029" i="2"/>
  <c r="M14029" i="2"/>
  <c r="H14030" i="2"/>
  <c r="I14030" i="2"/>
  <c r="J14030" i="2"/>
  <c r="K14030" i="2"/>
  <c r="M14030" i="2"/>
  <c r="H14031" i="2"/>
  <c r="I14031" i="2"/>
  <c r="J14031" i="2"/>
  <c r="K14031" i="2"/>
  <c r="M14031" i="2"/>
  <c r="H14032" i="2"/>
  <c r="I14032" i="2"/>
  <c r="J14032" i="2"/>
  <c r="K14032" i="2"/>
  <c r="M14032" i="2"/>
  <c r="H14033" i="2"/>
  <c r="I14033" i="2"/>
  <c r="J14033" i="2"/>
  <c r="K14033" i="2"/>
  <c r="M14033" i="2"/>
  <c r="H14034" i="2"/>
  <c r="I14034" i="2"/>
  <c r="J14034" i="2"/>
  <c r="K14034" i="2"/>
  <c r="M14034" i="2"/>
  <c r="H14035" i="2"/>
  <c r="I14035" i="2"/>
  <c r="J14035" i="2"/>
  <c r="K14035" i="2"/>
  <c r="M14035" i="2"/>
  <c r="H14036" i="2"/>
  <c r="I14036" i="2"/>
  <c r="J14036" i="2"/>
  <c r="K14036" i="2"/>
  <c r="M14036" i="2"/>
  <c r="H14037" i="2"/>
  <c r="I14037" i="2"/>
  <c r="J14037" i="2"/>
  <c r="K14037" i="2"/>
  <c r="M14037" i="2"/>
  <c r="H14038" i="2"/>
  <c r="I14038" i="2"/>
  <c r="J14038" i="2"/>
  <c r="K14038" i="2"/>
  <c r="M14038" i="2"/>
  <c r="H14039" i="2"/>
  <c r="I14039" i="2"/>
  <c r="J14039" i="2"/>
  <c r="K14039" i="2"/>
  <c r="M14039" i="2"/>
  <c r="H14040" i="2"/>
  <c r="I14040" i="2"/>
  <c r="J14040" i="2"/>
  <c r="K14040" i="2"/>
  <c r="M14040" i="2"/>
  <c r="H14041" i="2"/>
  <c r="I14041" i="2"/>
  <c r="J14041" i="2"/>
  <c r="K14041" i="2"/>
  <c r="M14041" i="2"/>
  <c r="H14042" i="2"/>
  <c r="I14042" i="2"/>
  <c r="J14042" i="2"/>
  <c r="K14042" i="2"/>
  <c r="M14042" i="2"/>
  <c r="H14043" i="2"/>
  <c r="I14043" i="2"/>
  <c r="J14043" i="2"/>
  <c r="K14043" i="2"/>
  <c r="M14043" i="2"/>
  <c r="H14044" i="2"/>
  <c r="I14044" i="2"/>
  <c r="J14044" i="2"/>
  <c r="K14044" i="2"/>
  <c r="M14044" i="2"/>
  <c r="H14045" i="2"/>
  <c r="I14045" i="2"/>
  <c r="J14045" i="2"/>
  <c r="K14045" i="2"/>
  <c r="M14045" i="2"/>
  <c r="H14046" i="2"/>
  <c r="I14046" i="2"/>
  <c r="J14046" i="2"/>
  <c r="K14046" i="2"/>
  <c r="M14046" i="2"/>
  <c r="H14047" i="2"/>
  <c r="I14047" i="2"/>
  <c r="J14047" i="2"/>
  <c r="K14047" i="2"/>
  <c r="M14047" i="2"/>
  <c r="H14048" i="2"/>
  <c r="I14048" i="2"/>
  <c r="J14048" i="2"/>
  <c r="K14048" i="2"/>
  <c r="M14048" i="2"/>
  <c r="H14049" i="2"/>
  <c r="I14049" i="2"/>
  <c r="J14049" i="2"/>
  <c r="K14049" i="2"/>
  <c r="M14049" i="2"/>
  <c r="H14050" i="2"/>
  <c r="I14050" i="2"/>
  <c r="J14050" i="2"/>
  <c r="K14050" i="2"/>
  <c r="M14050" i="2"/>
  <c r="H14051" i="2"/>
  <c r="I14051" i="2"/>
  <c r="J14051" i="2"/>
  <c r="K14051" i="2"/>
  <c r="M14051" i="2"/>
  <c r="H14052" i="2"/>
  <c r="I14052" i="2"/>
  <c r="J14052" i="2"/>
  <c r="K14052" i="2"/>
  <c r="M14052" i="2"/>
  <c r="H14053" i="2"/>
  <c r="I14053" i="2"/>
  <c r="J14053" i="2"/>
  <c r="K14053" i="2"/>
  <c r="M14053" i="2"/>
  <c r="H14054" i="2"/>
  <c r="I14054" i="2"/>
  <c r="J14054" i="2"/>
  <c r="K14054" i="2"/>
  <c r="M14054" i="2"/>
  <c r="H14055" i="2"/>
  <c r="I14055" i="2"/>
  <c r="J14055" i="2"/>
  <c r="K14055" i="2"/>
  <c r="M14055" i="2"/>
  <c r="H14056" i="2"/>
  <c r="I14056" i="2"/>
  <c r="J14056" i="2"/>
  <c r="K14056" i="2"/>
  <c r="M14056" i="2"/>
  <c r="H14057" i="2"/>
  <c r="I14057" i="2"/>
  <c r="J14057" i="2"/>
  <c r="K14057" i="2"/>
  <c r="M14057" i="2"/>
  <c r="H14058" i="2"/>
  <c r="I14058" i="2"/>
  <c r="J14058" i="2"/>
  <c r="K14058" i="2"/>
  <c r="M14058" i="2"/>
  <c r="H14059" i="2"/>
  <c r="I14059" i="2"/>
  <c r="J14059" i="2"/>
  <c r="K14059" i="2"/>
  <c r="M14059" i="2"/>
  <c r="H14060" i="2"/>
  <c r="I14060" i="2"/>
  <c r="J14060" i="2"/>
  <c r="K14060" i="2"/>
  <c r="M14060" i="2"/>
  <c r="H14061" i="2"/>
  <c r="I14061" i="2"/>
  <c r="J14061" i="2"/>
  <c r="K14061" i="2"/>
  <c r="M14061" i="2"/>
  <c r="H14062" i="2"/>
  <c r="I14062" i="2"/>
  <c r="J14062" i="2"/>
  <c r="K14062" i="2"/>
  <c r="M14062" i="2"/>
  <c r="H14063" i="2"/>
  <c r="I14063" i="2"/>
  <c r="J14063" i="2"/>
  <c r="K14063" i="2"/>
  <c r="M14063" i="2"/>
  <c r="H14064" i="2"/>
  <c r="I14064" i="2"/>
  <c r="J14064" i="2"/>
  <c r="K14064" i="2"/>
  <c r="M14064" i="2"/>
  <c r="H14065" i="2"/>
  <c r="I14065" i="2"/>
  <c r="J14065" i="2"/>
  <c r="K14065" i="2"/>
  <c r="M14065" i="2"/>
  <c r="H14066" i="2"/>
  <c r="I14066" i="2"/>
  <c r="J14066" i="2"/>
  <c r="K14066" i="2"/>
  <c r="M14066" i="2"/>
  <c r="H14067" i="2"/>
  <c r="I14067" i="2"/>
  <c r="J14067" i="2"/>
  <c r="K14067" i="2"/>
  <c r="M14067" i="2"/>
  <c r="H14068" i="2"/>
  <c r="I14068" i="2"/>
  <c r="J14068" i="2"/>
  <c r="K14068" i="2"/>
  <c r="M14068" i="2"/>
  <c r="H14069" i="2"/>
  <c r="I14069" i="2"/>
  <c r="J14069" i="2"/>
  <c r="K14069" i="2"/>
  <c r="M14069" i="2"/>
  <c r="H14070" i="2"/>
  <c r="I14070" i="2"/>
  <c r="J14070" i="2"/>
  <c r="K14070" i="2"/>
  <c r="M14070" i="2"/>
  <c r="H14071" i="2"/>
  <c r="I14071" i="2"/>
  <c r="J14071" i="2"/>
  <c r="K14071" i="2"/>
  <c r="M14071" i="2"/>
  <c r="H14072" i="2"/>
  <c r="I14072" i="2"/>
  <c r="J14072" i="2"/>
  <c r="K14072" i="2"/>
  <c r="M14072" i="2"/>
  <c r="H14073" i="2"/>
  <c r="I14073" i="2"/>
  <c r="J14073" i="2"/>
  <c r="K14073" i="2"/>
  <c r="M14073" i="2"/>
  <c r="H14074" i="2"/>
  <c r="I14074" i="2"/>
  <c r="J14074" i="2"/>
  <c r="K14074" i="2"/>
  <c r="M14074" i="2"/>
  <c r="H14075" i="2"/>
  <c r="I14075" i="2"/>
  <c r="J14075" i="2"/>
  <c r="K14075" i="2"/>
  <c r="M14075" i="2"/>
  <c r="H14076" i="2"/>
  <c r="I14076" i="2"/>
  <c r="J14076" i="2"/>
  <c r="K14076" i="2"/>
  <c r="M14076" i="2"/>
  <c r="H14077" i="2"/>
  <c r="I14077" i="2"/>
  <c r="J14077" i="2"/>
  <c r="K14077" i="2"/>
  <c r="M14077" i="2"/>
  <c r="H14078" i="2"/>
  <c r="I14078" i="2"/>
  <c r="J14078" i="2"/>
  <c r="K14078" i="2"/>
  <c r="M14078" i="2"/>
  <c r="H14079" i="2"/>
  <c r="I14079" i="2"/>
  <c r="J14079" i="2"/>
  <c r="K14079" i="2"/>
  <c r="M14079" i="2"/>
  <c r="H14080" i="2"/>
  <c r="I14080" i="2"/>
  <c r="J14080" i="2"/>
  <c r="K14080" i="2"/>
  <c r="M14080" i="2"/>
  <c r="H14081" i="2"/>
  <c r="I14081" i="2"/>
  <c r="J14081" i="2"/>
  <c r="K14081" i="2"/>
  <c r="M14081" i="2"/>
  <c r="H14082" i="2"/>
  <c r="I14082" i="2"/>
  <c r="J14082" i="2"/>
  <c r="K14082" i="2"/>
  <c r="M14082" i="2"/>
  <c r="H14083" i="2"/>
  <c r="I14083" i="2"/>
  <c r="J14083" i="2"/>
  <c r="K14083" i="2"/>
  <c r="M14083" i="2"/>
  <c r="H14084" i="2"/>
  <c r="I14084" i="2"/>
  <c r="J14084" i="2"/>
  <c r="K14084" i="2"/>
  <c r="M14084" i="2"/>
  <c r="H14085" i="2"/>
  <c r="I14085" i="2"/>
  <c r="J14085" i="2"/>
  <c r="K14085" i="2"/>
  <c r="M14085" i="2"/>
  <c r="H14086" i="2"/>
  <c r="I14086" i="2"/>
  <c r="J14086" i="2"/>
  <c r="K14086" i="2"/>
  <c r="M14086" i="2"/>
  <c r="H14087" i="2"/>
  <c r="I14087" i="2"/>
  <c r="J14087" i="2"/>
  <c r="K14087" i="2"/>
  <c r="M14087" i="2"/>
  <c r="H14088" i="2"/>
  <c r="I14088" i="2"/>
  <c r="J14088" i="2"/>
  <c r="K14088" i="2"/>
  <c r="M14088" i="2"/>
  <c r="H14089" i="2"/>
  <c r="I14089" i="2"/>
  <c r="J14089" i="2"/>
  <c r="K14089" i="2"/>
  <c r="M14089" i="2"/>
  <c r="H14090" i="2"/>
  <c r="I14090" i="2"/>
  <c r="J14090" i="2"/>
  <c r="K14090" i="2"/>
  <c r="M14090" i="2"/>
  <c r="H14091" i="2"/>
  <c r="I14091" i="2"/>
  <c r="J14091" i="2"/>
  <c r="K14091" i="2"/>
  <c r="M14091" i="2"/>
  <c r="H14092" i="2"/>
  <c r="I14092" i="2"/>
  <c r="J14092" i="2"/>
  <c r="K14092" i="2"/>
  <c r="M14092" i="2"/>
  <c r="H14093" i="2"/>
  <c r="I14093" i="2"/>
  <c r="J14093" i="2"/>
  <c r="K14093" i="2"/>
  <c r="M14093" i="2"/>
  <c r="H14094" i="2"/>
  <c r="I14094" i="2"/>
  <c r="J14094" i="2"/>
  <c r="K14094" i="2"/>
  <c r="M14094" i="2"/>
  <c r="H14095" i="2"/>
  <c r="I14095" i="2"/>
  <c r="J14095" i="2"/>
  <c r="K14095" i="2"/>
  <c r="M14095" i="2"/>
  <c r="H14096" i="2"/>
  <c r="I14096" i="2"/>
  <c r="J14096" i="2"/>
  <c r="K14096" i="2"/>
  <c r="M14096" i="2"/>
  <c r="H14097" i="2"/>
  <c r="I14097" i="2"/>
  <c r="J14097" i="2"/>
  <c r="K14097" i="2"/>
  <c r="M14097" i="2"/>
  <c r="H14098" i="2"/>
  <c r="I14098" i="2"/>
  <c r="J14098" i="2"/>
  <c r="K14098" i="2"/>
  <c r="M14098" i="2"/>
  <c r="H14099" i="2"/>
  <c r="I14099" i="2"/>
  <c r="J14099" i="2"/>
  <c r="K14099" i="2"/>
  <c r="M14099" i="2"/>
  <c r="H14100" i="2"/>
  <c r="I14100" i="2"/>
  <c r="J14100" i="2"/>
  <c r="K14100" i="2"/>
  <c r="M14100" i="2"/>
  <c r="H14101" i="2"/>
  <c r="I14101" i="2"/>
  <c r="J14101" i="2"/>
  <c r="K14101" i="2"/>
  <c r="M14101" i="2"/>
  <c r="H14102" i="2"/>
  <c r="I14102" i="2"/>
  <c r="J14102" i="2"/>
  <c r="K14102" i="2"/>
  <c r="M14102" i="2"/>
  <c r="H14103" i="2"/>
  <c r="I14103" i="2"/>
  <c r="J14103" i="2"/>
  <c r="K14103" i="2"/>
  <c r="M14103" i="2"/>
  <c r="H14104" i="2"/>
  <c r="I14104" i="2"/>
  <c r="J14104" i="2"/>
  <c r="K14104" i="2"/>
  <c r="M14104" i="2"/>
  <c r="H14105" i="2"/>
  <c r="I14105" i="2"/>
  <c r="J14105" i="2"/>
  <c r="K14105" i="2"/>
  <c r="M14105" i="2"/>
  <c r="H14106" i="2"/>
  <c r="I14106" i="2"/>
  <c r="J14106" i="2"/>
  <c r="K14106" i="2"/>
  <c r="M14106" i="2"/>
  <c r="H14107" i="2"/>
  <c r="I14107" i="2"/>
  <c r="J14107" i="2"/>
  <c r="K14107" i="2"/>
  <c r="M14107" i="2"/>
  <c r="H14108" i="2"/>
  <c r="I14108" i="2"/>
  <c r="J14108" i="2"/>
  <c r="K14108" i="2"/>
  <c r="M14108" i="2"/>
  <c r="H14109" i="2"/>
  <c r="I14109" i="2"/>
  <c r="J14109" i="2"/>
  <c r="K14109" i="2"/>
  <c r="M14109" i="2"/>
  <c r="H14110" i="2"/>
  <c r="I14110" i="2"/>
  <c r="J14110" i="2"/>
  <c r="K14110" i="2"/>
  <c r="M14110" i="2"/>
  <c r="H14111" i="2"/>
  <c r="I14111" i="2"/>
  <c r="J14111" i="2"/>
  <c r="K14111" i="2"/>
  <c r="M14111" i="2"/>
  <c r="H14112" i="2"/>
  <c r="I14112" i="2"/>
  <c r="J14112" i="2"/>
  <c r="K14112" i="2"/>
  <c r="M14112" i="2"/>
  <c r="H14113" i="2"/>
  <c r="I14113" i="2"/>
  <c r="J14113" i="2"/>
  <c r="K14113" i="2"/>
  <c r="M14113" i="2"/>
  <c r="H14114" i="2"/>
  <c r="I14114" i="2"/>
  <c r="J14114" i="2"/>
  <c r="K14114" i="2"/>
  <c r="M14114" i="2"/>
  <c r="H14115" i="2"/>
  <c r="I14115" i="2"/>
  <c r="J14115" i="2"/>
  <c r="K14115" i="2"/>
  <c r="M14115" i="2"/>
  <c r="H14116" i="2"/>
  <c r="I14116" i="2"/>
  <c r="J14116" i="2"/>
  <c r="K14116" i="2"/>
  <c r="M14116" i="2"/>
  <c r="H14117" i="2"/>
  <c r="I14117" i="2"/>
  <c r="J14117" i="2"/>
  <c r="K14117" i="2"/>
  <c r="M14117" i="2"/>
  <c r="H14118" i="2"/>
  <c r="I14118" i="2"/>
  <c r="J14118" i="2"/>
  <c r="K14118" i="2"/>
  <c r="M14118" i="2"/>
  <c r="H14119" i="2"/>
  <c r="I14119" i="2"/>
  <c r="J14119" i="2"/>
  <c r="K14119" i="2"/>
  <c r="M14119" i="2"/>
  <c r="H14120" i="2"/>
  <c r="I14120" i="2"/>
  <c r="J14120" i="2"/>
  <c r="K14120" i="2"/>
  <c r="M14120" i="2"/>
  <c r="H14121" i="2"/>
  <c r="I14121" i="2"/>
  <c r="J14121" i="2"/>
  <c r="K14121" i="2"/>
  <c r="M14121" i="2"/>
  <c r="H14122" i="2"/>
  <c r="I14122" i="2"/>
  <c r="J14122" i="2"/>
  <c r="K14122" i="2"/>
  <c r="M14122" i="2"/>
  <c r="H14123" i="2"/>
  <c r="I14123" i="2"/>
  <c r="J14123" i="2"/>
  <c r="K14123" i="2"/>
  <c r="M14123" i="2"/>
  <c r="H14124" i="2"/>
  <c r="I14124" i="2"/>
  <c r="J14124" i="2"/>
  <c r="K14124" i="2"/>
  <c r="M14124" i="2"/>
  <c r="H14125" i="2"/>
  <c r="I14125" i="2"/>
  <c r="J14125" i="2"/>
  <c r="K14125" i="2"/>
  <c r="M14125" i="2"/>
  <c r="H14126" i="2"/>
  <c r="I14126" i="2"/>
  <c r="J14126" i="2"/>
  <c r="K14126" i="2"/>
  <c r="M14126" i="2"/>
  <c r="H14127" i="2"/>
  <c r="I14127" i="2"/>
  <c r="J14127" i="2"/>
  <c r="K14127" i="2"/>
  <c r="M14127" i="2"/>
  <c r="H14128" i="2"/>
  <c r="I14128" i="2"/>
  <c r="J14128" i="2"/>
  <c r="K14128" i="2"/>
  <c r="M14128" i="2"/>
  <c r="H14129" i="2"/>
  <c r="I14129" i="2"/>
  <c r="J14129" i="2"/>
  <c r="K14129" i="2"/>
  <c r="M14129" i="2"/>
  <c r="H14130" i="2"/>
  <c r="I14130" i="2"/>
  <c r="J14130" i="2"/>
  <c r="K14130" i="2"/>
  <c r="M14130" i="2"/>
  <c r="H14131" i="2"/>
  <c r="I14131" i="2"/>
  <c r="J14131" i="2"/>
  <c r="K14131" i="2"/>
  <c r="M14131" i="2"/>
  <c r="H14132" i="2"/>
  <c r="I14132" i="2"/>
  <c r="J14132" i="2"/>
  <c r="K14132" i="2"/>
  <c r="M14132" i="2"/>
  <c r="H14133" i="2"/>
  <c r="I14133" i="2"/>
  <c r="J14133" i="2"/>
  <c r="K14133" i="2"/>
  <c r="M14133" i="2"/>
  <c r="H14134" i="2"/>
  <c r="I14134" i="2"/>
  <c r="J14134" i="2"/>
  <c r="K14134" i="2"/>
  <c r="M14134" i="2"/>
  <c r="H14135" i="2"/>
  <c r="I14135" i="2"/>
  <c r="J14135" i="2"/>
  <c r="K14135" i="2"/>
  <c r="M14135" i="2"/>
  <c r="H14136" i="2"/>
  <c r="I14136" i="2"/>
  <c r="J14136" i="2"/>
  <c r="K14136" i="2"/>
  <c r="M14136" i="2"/>
  <c r="H14137" i="2"/>
  <c r="I14137" i="2"/>
  <c r="J14137" i="2"/>
  <c r="K14137" i="2"/>
  <c r="M14137" i="2"/>
  <c r="H14138" i="2"/>
  <c r="I14138" i="2"/>
  <c r="J14138" i="2"/>
  <c r="K14138" i="2"/>
  <c r="M14138" i="2"/>
  <c r="H14139" i="2"/>
  <c r="I14139" i="2"/>
  <c r="J14139" i="2"/>
  <c r="K14139" i="2"/>
  <c r="M14139" i="2"/>
  <c r="H14140" i="2"/>
  <c r="I14140" i="2"/>
  <c r="J14140" i="2"/>
  <c r="K14140" i="2"/>
  <c r="M14140" i="2"/>
  <c r="H14141" i="2"/>
  <c r="I14141" i="2"/>
  <c r="J14141" i="2"/>
  <c r="K14141" i="2"/>
  <c r="M14141" i="2"/>
  <c r="H14142" i="2"/>
  <c r="I14142" i="2"/>
  <c r="J14142" i="2"/>
  <c r="K14142" i="2"/>
  <c r="M14142" i="2"/>
  <c r="H14143" i="2"/>
  <c r="I14143" i="2"/>
  <c r="J14143" i="2"/>
  <c r="K14143" i="2"/>
  <c r="M14143" i="2"/>
  <c r="H14144" i="2"/>
  <c r="I14144" i="2"/>
  <c r="J14144" i="2"/>
  <c r="K14144" i="2"/>
  <c r="M14144" i="2"/>
  <c r="H14145" i="2"/>
  <c r="I14145" i="2"/>
  <c r="J14145" i="2"/>
  <c r="K14145" i="2"/>
  <c r="M14145" i="2"/>
  <c r="H14146" i="2"/>
  <c r="I14146" i="2"/>
  <c r="J14146" i="2"/>
  <c r="K14146" i="2"/>
  <c r="M14146" i="2"/>
  <c r="H14147" i="2"/>
  <c r="I14147" i="2"/>
  <c r="J14147" i="2"/>
  <c r="K14147" i="2"/>
  <c r="M14147" i="2"/>
  <c r="H14148" i="2"/>
  <c r="I14148" i="2"/>
  <c r="J14148" i="2"/>
  <c r="K14148" i="2"/>
  <c r="M14148" i="2"/>
  <c r="H14149" i="2"/>
  <c r="I14149" i="2"/>
  <c r="J14149" i="2"/>
  <c r="K14149" i="2"/>
  <c r="M14149" i="2"/>
  <c r="H14150" i="2"/>
  <c r="I14150" i="2"/>
  <c r="J14150" i="2"/>
  <c r="K14150" i="2"/>
  <c r="M14150" i="2"/>
  <c r="H14151" i="2"/>
  <c r="I14151" i="2"/>
  <c r="J14151" i="2"/>
  <c r="K14151" i="2"/>
  <c r="M14151" i="2"/>
  <c r="H14152" i="2"/>
  <c r="I14152" i="2"/>
  <c r="J14152" i="2"/>
  <c r="K14152" i="2"/>
  <c r="M14152" i="2"/>
  <c r="H14153" i="2"/>
  <c r="I14153" i="2"/>
  <c r="J14153" i="2"/>
  <c r="K14153" i="2"/>
  <c r="M14153" i="2"/>
  <c r="H14154" i="2"/>
  <c r="I14154" i="2"/>
  <c r="J14154" i="2"/>
  <c r="K14154" i="2"/>
  <c r="M14154" i="2"/>
  <c r="H14155" i="2"/>
  <c r="I14155" i="2"/>
  <c r="J14155" i="2"/>
  <c r="K14155" i="2"/>
  <c r="M14155" i="2"/>
  <c r="H14156" i="2"/>
  <c r="I14156" i="2"/>
  <c r="J14156" i="2"/>
  <c r="K14156" i="2"/>
  <c r="M14156" i="2"/>
  <c r="H14157" i="2"/>
  <c r="I14157" i="2"/>
  <c r="J14157" i="2"/>
  <c r="K14157" i="2"/>
  <c r="M14157" i="2"/>
  <c r="H14158" i="2"/>
  <c r="I14158" i="2"/>
  <c r="J14158" i="2"/>
  <c r="K14158" i="2"/>
  <c r="M14158" i="2"/>
  <c r="H14159" i="2"/>
  <c r="I14159" i="2"/>
  <c r="J14159" i="2"/>
  <c r="K14159" i="2"/>
  <c r="M14159" i="2"/>
  <c r="H14160" i="2"/>
  <c r="I14160" i="2"/>
  <c r="J14160" i="2"/>
  <c r="K14160" i="2"/>
  <c r="M14160" i="2"/>
  <c r="H14161" i="2"/>
  <c r="I14161" i="2"/>
  <c r="J14161" i="2"/>
  <c r="K14161" i="2"/>
  <c r="M14161" i="2"/>
  <c r="H14162" i="2"/>
  <c r="I14162" i="2"/>
  <c r="J14162" i="2"/>
  <c r="K14162" i="2"/>
  <c r="M14162" i="2"/>
  <c r="H14163" i="2"/>
  <c r="I14163" i="2"/>
  <c r="J14163" i="2"/>
  <c r="K14163" i="2"/>
  <c r="M14163" i="2"/>
  <c r="H14164" i="2"/>
  <c r="I14164" i="2"/>
  <c r="J14164" i="2"/>
  <c r="K14164" i="2"/>
  <c r="M14164" i="2"/>
  <c r="H14165" i="2"/>
  <c r="I14165" i="2"/>
  <c r="J14165" i="2"/>
  <c r="K14165" i="2"/>
  <c r="M14165" i="2"/>
  <c r="H14166" i="2"/>
  <c r="I14166" i="2"/>
  <c r="J14166" i="2"/>
  <c r="K14166" i="2"/>
  <c r="M14166" i="2"/>
  <c r="H14167" i="2"/>
  <c r="I14167" i="2"/>
  <c r="J14167" i="2"/>
  <c r="K14167" i="2"/>
  <c r="M14167" i="2"/>
  <c r="H14168" i="2"/>
  <c r="I14168" i="2"/>
  <c r="J14168" i="2"/>
  <c r="K14168" i="2"/>
  <c r="M14168" i="2"/>
  <c r="H14169" i="2"/>
  <c r="I14169" i="2"/>
  <c r="J14169" i="2"/>
  <c r="K14169" i="2"/>
  <c r="M14169" i="2"/>
  <c r="H14170" i="2"/>
  <c r="I14170" i="2"/>
  <c r="J14170" i="2"/>
  <c r="K14170" i="2"/>
  <c r="M14170" i="2"/>
  <c r="H14171" i="2"/>
  <c r="I14171" i="2"/>
  <c r="J14171" i="2"/>
  <c r="K14171" i="2"/>
  <c r="M14171" i="2"/>
  <c r="H14172" i="2"/>
  <c r="I14172" i="2"/>
  <c r="J14172" i="2"/>
  <c r="K14172" i="2"/>
  <c r="M14172" i="2"/>
  <c r="H14173" i="2"/>
  <c r="I14173" i="2"/>
  <c r="J14173" i="2"/>
  <c r="K14173" i="2"/>
  <c r="M14173" i="2"/>
  <c r="H14174" i="2"/>
  <c r="I14174" i="2"/>
  <c r="J14174" i="2"/>
  <c r="K14174" i="2"/>
  <c r="M14174" i="2"/>
  <c r="H14175" i="2"/>
  <c r="I14175" i="2"/>
  <c r="J14175" i="2"/>
  <c r="K14175" i="2"/>
  <c r="M14175" i="2"/>
  <c r="H14176" i="2"/>
  <c r="I14176" i="2"/>
  <c r="J14176" i="2"/>
  <c r="K14176" i="2"/>
  <c r="M14176" i="2"/>
  <c r="H14177" i="2"/>
  <c r="I14177" i="2"/>
  <c r="J14177" i="2"/>
  <c r="K14177" i="2"/>
  <c r="M14177" i="2"/>
  <c r="H14178" i="2"/>
  <c r="I14178" i="2"/>
  <c r="J14178" i="2"/>
  <c r="K14178" i="2"/>
  <c r="M14178" i="2"/>
  <c r="H14179" i="2"/>
  <c r="I14179" i="2"/>
  <c r="J14179" i="2"/>
  <c r="K14179" i="2"/>
  <c r="M14179" i="2"/>
  <c r="H14180" i="2"/>
  <c r="I14180" i="2"/>
  <c r="J14180" i="2"/>
  <c r="K14180" i="2"/>
  <c r="M14180" i="2"/>
  <c r="H14181" i="2"/>
  <c r="I14181" i="2"/>
  <c r="J14181" i="2"/>
  <c r="K14181" i="2"/>
  <c r="M14181" i="2"/>
  <c r="H14182" i="2"/>
  <c r="I14182" i="2"/>
  <c r="J14182" i="2"/>
  <c r="K14182" i="2"/>
  <c r="M14182" i="2"/>
  <c r="H14183" i="2"/>
  <c r="I14183" i="2"/>
  <c r="J14183" i="2"/>
  <c r="K14183" i="2"/>
  <c r="M14183" i="2"/>
  <c r="H14184" i="2"/>
  <c r="I14184" i="2"/>
  <c r="J14184" i="2"/>
  <c r="K14184" i="2"/>
  <c r="M14184" i="2"/>
  <c r="H14185" i="2"/>
  <c r="I14185" i="2"/>
  <c r="J14185" i="2"/>
  <c r="K14185" i="2"/>
  <c r="M14185" i="2"/>
  <c r="H14186" i="2"/>
  <c r="I14186" i="2"/>
  <c r="J14186" i="2"/>
  <c r="K14186" i="2"/>
  <c r="M14186" i="2"/>
  <c r="H14187" i="2"/>
  <c r="I14187" i="2"/>
  <c r="J14187" i="2"/>
  <c r="K14187" i="2"/>
  <c r="M14187" i="2"/>
  <c r="H14188" i="2"/>
  <c r="I14188" i="2"/>
  <c r="J14188" i="2"/>
  <c r="K14188" i="2"/>
  <c r="M14188" i="2"/>
  <c r="H14189" i="2"/>
  <c r="I14189" i="2"/>
  <c r="J14189" i="2"/>
  <c r="K14189" i="2"/>
  <c r="M14189" i="2"/>
  <c r="H14190" i="2"/>
  <c r="I14190" i="2"/>
  <c r="J14190" i="2"/>
  <c r="K14190" i="2"/>
  <c r="M14190" i="2"/>
  <c r="H14191" i="2"/>
  <c r="I14191" i="2"/>
  <c r="J14191" i="2"/>
  <c r="K14191" i="2"/>
  <c r="M14191" i="2"/>
  <c r="H14192" i="2"/>
  <c r="I14192" i="2"/>
  <c r="J14192" i="2"/>
  <c r="K14192" i="2"/>
  <c r="M14192" i="2"/>
  <c r="H14193" i="2"/>
  <c r="I14193" i="2"/>
  <c r="J14193" i="2"/>
  <c r="K14193" i="2"/>
  <c r="M14193" i="2"/>
  <c r="H14194" i="2"/>
  <c r="I14194" i="2"/>
  <c r="J14194" i="2"/>
  <c r="K14194" i="2"/>
  <c r="M14194" i="2"/>
  <c r="H14195" i="2"/>
  <c r="I14195" i="2"/>
  <c r="J14195" i="2"/>
  <c r="K14195" i="2"/>
  <c r="M14195" i="2"/>
  <c r="H14196" i="2"/>
  <c r="I14196" i="2"/>
  <c r="J14196" i="2"/>
  <c r="K14196" i="2"/>
  <c r="M14196" i="2"/>
  <c r="H14197" i="2"/>
  <c r="I14197" i="2"/>
  <c r="J14197" i="2"/>
  <c r="K14197" i="2"/>
  <c r="M14197" i="2"/>
  <c r="H14198" i="2"/>
  <c r="I14198" i="2"/>
  <c r="J14198" i="2"/>
  <c r="K14198" i="2"/>
  <c r="M14198" i="2"/>
  <c r="H14199" i="2"/>
  <c r="I14199" i="2"/>
  <c r="J14199" i="2"/>
  <c r="K14199" i="2"/>
  <c r="M14199" i="2"/>
  <c r="H14200" i="2"/>
  <c r="I14200" i="2"/>
  <c r="J14200" i="2"/>
  <c r="K14200" i="2"/>
  <c r="M14200" i="2"/>
  <c r="H14201" i="2"/>
  <c r="I14201" i="2"/>
  <c r="J14201" i="2"/>
  <c r="K14201" i="2"/>
  <c r="M14201" i="2"/>
  <c r="H14202" i="2"/>
  <c r="I14202" i="2"/>
  <c r="J14202" i="2"/>
  <c r="K14202" i="2"/>
  <c r="M14202" i="2"/>
  <c r="H14203" i="2"/>
  <c r="I14203" i="2"/>
  <c r="J14203" i="2"/>
  <c r="K14203" i="2"/>
  <c r="M14203" i="2"/>
  <c r="H14204" i="2"/>
  <c r="I14204" i="2"/>
  <c r="J14204" i="2"/>
  <c r="K14204" i="2"/>
  <c r="M14204" i="2"/>
  <c r="H14205" i="2"/>
  <c r="I14205" i="2"/>
  <c r="J14205" i="2"/>
  <c r="K14205" i="2"/>
  <c r="M14205" i="2"/>
  <c r="H14206" i="2"/>
  <c r="I14206" i="2"/>
  <c r="J14206" i="2"/>
  <c r="K14206" i="2"/>
  <c r="M14206" i="2"/>
  <c r="H14207" i="2"/>
  <c r="I14207" i="2"/>
  <c r="J14207" i="2"/>
  <c r="K14207" i="2"/>
  <c r="M14207" i="2"/>
  <c r="H14208" i="2"/>
  <c r="I14208" i="2"/>
  <c r="J14208" i="2"/>
  <c r="K14208" i="2"/>
  <c r="M14208" i="2"/>
  <c r="H14209" i="2"/>
  <c r="I14209" i="2"/>
  <c r="J14209" i="2"/>
  <c r="K14209" i="2"/>
  <c r="M14209" i="2"/>
  <c r="H14210" i="2"/>
  <c r="I14210" i="2"/>
  <c r="J14210" i="2"/>
  <c r="K14210" i="2"/>
  <c r="M14210" i="2"/>
  <c r="H14211" i="2"/>
  <c r="I14211" i="2"/>
  <c r="J14211" i="2"/>
  <c r="K14211" i="2"/>
  <c r="M14211" i="2"/>
  <c r="H14212" i="2"/>
  <c r="I14212" i="2"/>
  <c r="J14212" i="2"/>
  <c r="K14212" i="2"/>
  <c r="M14212" i="2"/>
  <c r="H14213" i="2"/>
  <c r="I14213" i="2"/>
  <c r="J14213" i="2"/>
  <c r="K14213" i="2"/>
  <c r="M14213" i="2"/>
  <c r="H14214" i="2"/>
  <c r="I14214" i="2"/>
  <c r="J14214" i="2"/>
  <c r="K14214" i="2"/>
  <c r="M14214" i="2"/>
  <c r="H14215" i="2"/>
  <c r="I14215" i="2"/>
  <c r="J14215" i="2"/>
  <c r="K14215" i="2"/>
  <c r="M14215" i="2"/>
  <c r="H14216" i="2"/>
  <c r="I14216" i="2"/>
  <c r="J14216" i="2"/>
  <c r="K14216" i="2"/>
  <c r="M14216" i="2"/>
  <c r="H14217" i="2"/>
  <c r="I14217" i="2"/>
  <c r="J14217" i="2"/>
  <c r="K14217" i="2"/>
  <c r="M14217" i="2"/>
  <c r="H14218" i="2"/>
  <c r="I14218" i="2"/>
  <c r="J14218" i="2"/>
  <c r="K14218" i="2"/>
  <c r="M14218" i="2"/>
  <c r="H14219" i="2"/>
  <c r="I14219" i="2"/>
  <c r="J14219" i="2"/>
  <c r="K14219" i="2"/>
  <c r="M14219" i="2"/>
  <c r="H14220" i="2"/>
  <c r="I14220" i="2"/>
  <c r="J14220" i="2"/>
  <c r="K14220" i="2"/>
  <c r="M14220" i="2"/>
  <c r="H14221" i="2"/>
  <c r="I14221" i="2"/>
  <c r="J14221" i="2"/>
  <c r="K14221" i="2"/>
  <c r="M14221" i="2"/>
  <c r="H14222" i="2"/>
  <c r="I14222" i="2"/>
  <c r="J14222" i="2"/>
  <c r="K14222" i="2"/>
  <c r="M14222" i="2"/>
  <c r="H14223" i="2"/>
  <c r="I14223" i="2"/>
  <c r="J14223" i="2"/>
  <c r="K14223" i="2"/>
  <c r="M14223" i="2"/>
  <c r="H14224" i="2"/>
  <c r="I14224" i="2"/>
  <c r="J14224" i="2"/>
  <c r="K14224" i="2"/>
  <c r="M14224" i="2"/>
  <c r="H14225" i="2"/>
  <c r="I14225" i="2"/>
  <c r="J14225" i="2"/>
  <c r="K14225" i="2"/>
  <c r="M14225" i="2"/>
  <c r="H14226" i="2"/>
  <c r="I14226" i="2"/>
  <c r="J14226" i="2"/>
  <c r="K14226" i="2"/>
  <c r="M14226" i="2"/>
  <c r="H14227" i="2"/>
  <c r="I14227" i="2"/>
  <c r="J14227" i="2"/>
  <c r="K14227" i="2"/>
  <c r="M14227" i="2"/>
  <c r="H14228" i="2"/>
  <c r="I14228" i="2"/>
  <c r="J14228" i="2"/>
  <c r="K14228" i="2"/>
  <c r="M14228" i="2"/>
  <c r="H14229" i="2"/>
  <c r="I14229" i="2"/>
  <c r="J14229" i="2"/>
  <c r="K14229" i="2"/>
  <c r="M14229" i="2"/>
  <c r="H14230" i="2"/>
  <c r="I14230" i="2"/>
  <c r="J14230" i="2"/>
  <c r="K14230" i="2"/>
  <c r="M14230" i="2"/>
  <c r="H14231" i="2"/>
  <c r="I14231" i="2"/>
  <c r="J14231" i="2"/>
  <c r="K14231" i="2"/>
  <c r="M14231" i="2"/>
  <c r="H14232" i="2"/>
  <c r="I14232" i="2"/>
  <c r="J14232" i="2"/>
  <c r="K14232" i="2"/>
  <c r="M14232" i="2"/>
  <c r="H14233" i="2"/>
  <c r="I14233" i="2"/>
  <c r="J14233" i="2"/>
  <c r="K14233" i="2"/>
  <c r="M14233" i="2"/>
  <c r="H14234" i="2"/>
  <c r="I14234" i="2"/>
  <c r="J14234" i="2"/>
  <c r="K14234" i="2"/>
  <c r="M14234" i="2"/>
  <c r="H14235" i="2"/>
  <c r="I14235" i="2"/>
  <c r="J14235" i="2"/>
  <c r="K14235" i="2"/>
  <c r="M14235" i="2"/>
  <c r="H14236" i="2"/>
  <c r="I14236" i="2"/>
  <c r="J14236" i="2"/>
  <c r="K14236" i="2"/>
  <c r="M14236" i="2"/>
  <c r="H14237" i="2"/>
  <c r="I14237" i="2"/>
  <c r="J14237" i="2"/>
  <c r="K14237" i="2"/>
  <c r="M14237" i="2"/>
  <c r="H14238" i="2"/>
  <c r="I14238" i="2"/>
  <c r="J14238" i="2"/>
  <c r="K14238" i="2"/>
  <c r="M14238" i="2"/>
  <c r="H14239" i="2"/>
  <c r="I14239" i="2"/>
  <c r="J14239" i="2"/>
  <c r="K14239" i="2"/>
  <c r="M14239" i="2"/>
  <c r="H14240" i="2"/>
  <c r="I14240" i="2"/>
  <c r="J14240" i="2"/>
  <c r="K14240" i="2"/>
  <c r="M14240" i="2"/>
  <c r="H14241" i="2"/>
  <c r="I14241" i="2"/>
  <c r="J14241" i="2"/>
  <c r="K14241" i="2"/>
  <c r="M14241" i="2"/>
  <c r="H14242" i="2"/>
  <c r="I14242" i="2"/>
  <c r="J14242" i="2"/>
  <c r="K14242" i="2"/>
  <c r="M14242" i="2"/>
  <c r="H14243" i="2"/>
  <c r="I14243" i="2"/>
  <c r="J14243" i="2"/>
  <c r="K14243" i="2"/>
  <c r="M14243" i="2"/>
  <c r="H14244" i="2"/>
  <c r="I14244" i="2"/>
  <c r="J14244" i="2"/>
  <c r="K14244" i="2"/>
  <c r="M14244" i="2"/>
  <c r="H14245" i="2"/>
  <c r="I14245" i="2"/>
  <c r="J14245" i="2"/>
  <c r="K14245" i="2"/>
  <c r="M14245" i="2"/>
  <c r="H14246" i="2"/>
  <c r="I14246" i="2"/>
  <c r="J14246" i="2"/>
  <c r="K14246" i="2"/>
  <c r="M14246" i="2"/>
  <c r="H14247" i="2"/>
  <c r="I14247" i="2"/>
  <c r="J14247" i="2"/>
  <c r="K14247" i="2"/>
  <c r="M14247" i="2"/>
  <c r="H14248" i="2"/>
  <c r="I14248" i="2"/>
  <c r="J14248" i="2"/>
  <c r="K14248" i="2"/>
  <c r="M14248" i="2"/>
  <c r="H14249" i="2"/>
  <c r="I14249" i="2"/>
  <c r="J14249" i="2"/>
  <c r="K14249" i="2"/>
  <c r="M14249" i="2"/>
  <c r="H14250" i="2"/>
  <c r="I14250" i="2"/>
  <c r="J14250" i="2"/>
  <c r="K14250" i="2"/>
  <c r="M14250" i="2"/>
  <c r="H14251" i="2"/>
  <c r="I14251" i="2"/>
  <c r="J14251" i="2"/>
  <c r="K14251" i="2"/>
  <c r="M14251" i="2"/>
  <c r="H14252" i="2"/>
  <c r="I14252" i="2"/>
  <c r="J14252" i="2"/>
  <c r="K14252" i="2"/>
  <c r="M14252" i="2"/>
  <c r="H14253" i="2"/>
  <c r="I14253" i="2"/>
  <c r="J14253" i="2"/>
  <c r="K14253" i="2"/>
  <c r="M14253" i="2"/>
  <c r="H14254" i="2"/>
  <c r="I14254" i="2"/>
  <c r="J14254" i="2"/>
  <c r="K14254" i="2"/>
  <c r="M14254" i="2"/>
  <c r="H14255" i="2"/>
  <c r="I14255" i="2"/>
  <c r="J14255" i="2"/>
  <c r="K14255" i="2"/>
  <c r="M14255" i="2"/>
  <c r="H14256" i="2"/>
  <c r="I14256" i="2"/>
  <c r="J14256" i="2"/>
  <c r="K14256" i="2"/>
  <c r="M14256" i="2"/>
  <c r="H14257" i="2"/>
  <c r="I14257" i="2"/>
  <c r="J14257" i="2"/>
  <c r="K14257" i="2"/>
  <c r="M14257" i="2"/>
  <c r="H14258" i="2"/>
  <c r="I14258" i="2"/>
  <c r="J14258" i="2"/>
  <c r="K14258" i="2"/>
  <c r="M14258" i="2"/>
  <c r="H14259" i="2"/>
  <c r="I14259" i="2"/>
  <c r="J14259" i="2"/>
  <c r="K14259" i="2"/>
  <c r="M14259" i="2"/>
  <c r="H14260" i="2"/>
  <c r="I14260" i="2"/>
  <c r="J14260" i="2"/>
  <c r="K14260" i="2"/>
  <c r="M14260" i="2"/>
  <c r="H14261" i="2"/>
  <c r="I14261" i="2"/>
  <c r="J14261" i="2"/>
  <c r="K14261" i="2"/>
  <c r="M14261" i="2"/>
  <c r="H14262" i="2"/>
  <c r="I14262" i="2"/>
  <c r="J14262" i="2"/>
  <c r="K14262" i="2"/>
  <c r="M14262" i="2"/>
  <c r="H14263" i="2"/>
  <c r="I14263" i="2"/>
  <c r="J14263" i="2"/>
  <c r="K14263" i="2"/>
  <c r="M14263" i="2"/>
  <c r="H14264" i="2"/>
  <c r="I14264" i="2"/>
  <c r="J14264" i="2"/>
  <c r="K14264" i="2"/>
  <c r="M14264" i="2"/>
  <c r="H14265" i="2"/>
  <c r="I14265" i="2"/>
  <c r="J14265" i="2"/>
  <c r="K14265" i="2"/>
  <c r="M14265" i="2"/>
  <c r="H14266" i="2"/>
  <c r="I14266" i="2"/>
  <c r="J14266" i="2"/>
  <c r="K14266" i="2"/>
  <c r="M14266" i="2"/>
  <c r="H14267" i="2"/>
  <c r="I14267" i="2"/>
  <c r="J14267" i="2"/>
  <c r="K14267" i="2"/>
  <c r="M14267" i="2"/>
  <c r="H14268" i="2"/>
  <c r="I14268" i="2"/>
  <c r="J14268" i="2"/>
  <c r="K14268" i="2"/>
  <c r="M14268" i="2"/>
  <c r="H14269" i="2"/>
  <c r="I14269" i="2"/>
  <c r="J14269" i="2"/>
  <c r="K14269" i="2"/>
  <c r="M14269" i="2"/>
  <c r="H14270" i="2"/>
  <c r="I14270" i="2"/>
  <c r="J14270" i="2"/>
  <c r="K14270" i="2"/>
  <c r="M14270" i="2"/>
  <c r="H14271" i="2"/>
  <c r="I14271" i="2"/>
  <c r="J14271" i="2"/>
  <c r="K14271" i="2"/>
  <c r="M14271" i="2"/>
  <c r="H14272" i="2"/>
  <c r="I14272" i="2"/>
  <c r="J14272" i="2"/>
  <c r="K14272" i="2"/>
  <c r="M14272" i="2"/>
  <c r="H14273" i="2"/>
  <c r="I14273" i="2"/>
  <c r="J14273" i="2"/>
  <c r="K14273" i="2"/>
  <c r="M14273" i="2"/>
  <c r="H14274" i="2"/>
  <c r="I14274" i="2"/>
  <c r="J14274" i="2"/>
  <c r="K14274" i="2"/>
  <c r="M14274" i="2"/>
  <c r="H14275" i="2"/>
  <c r="I14275" i="2"/>
  <c r="J14275" i="2"/>
  <c r="K14275" i="2"/>
  <c r="M14275" i="2"/>
  <c r="H14276" i="2"/>
  <c r="I14276" i="2"/>
  <c r="J14276" i="2"/>
  <c r="K14276" i="2"/>
  <c r="M14276" i="2"/>
  <c r="H14277" i="2"/>
  <c r="I14277" i="2"/>
  <c r="J14277" i="2"/>
  <c r="K14277" i="2"/>
  <c r="M14277" i="2"/>
  <c r="H14278" i="2"/>
  <c r="I14278" i="2"/>
  <c r="J14278" i="2"/>
  <c r="K14278" i="2"/>
  <c r="M14278" i="2"/>
  <c r="H14279" i="2"/>
  <c r="I14279" i="2"/>
  <c r="J14279" i="2"/>
  <c r="K14279" i="2"/>
  <c r="M14279" i="2"/>
  <c r="H14280" i="2"/>
  <c r="I14280" i="2"/>
  <c r="J14280" i="2"/>
  <c r="K14280" i="2"/>
  <c r="M14280" i="2"/>
  <c r="H14281" i="2"/>
  <c r="I14281" i="2"/>
  <c r="J14281" i="2"/>
  <c r="K14281" i="2"/>
  <c r="M14281" i="2"/>
  <c r="H14282" i="2"/>
  <c r="I14282" i="2"/>
  <c r="J14282" i="2"/>
  <c r="K14282" i="2"/>
  <c r="M14282" i="2"/>
  <c r="H14283" i="2"/>
  <c r="I14283" i="2"/>
  <c r="J14283" i="2"/>
  <c r="K14283" i="2"/>
  <c r="M14283" i="2"/>
  <c r="H14284" i="2"/>
  <c r="I14284" i="2"/>
  <c r="J14284" i="2"/>
  <c r="K14284" i="2"/>
  <c r="M14284" i="2"/>
  <c r="H14285" i="2"/>
  <c r="I14285" i="2"/>
  <c r="J14285" i="2"/>
  <c r="K14285" i="2"/>
  <c r="M14285" i="2"/>
  <c r="H14286" i="2"/>
  <c r="I14286" i="2"/>
  <c r="J14286" i="2"/>
  <c r="K14286" i="2"/>
  <c r="M14286" i="2"/>
  <c r="H14287" i="2"/>
  <c r="I14287" i="2"/>
  <c r="J14287" i="2"/>
  <c r="K14287" i="2"/>
  <c r="M14287" i="2"/>
  <c r="H14288" i="2"/>
  <c r="I14288" i="2"/>
  <c r="J14288" i="2"/>
  <c r="K14288" i="2"/>
  <c r="M14288" i="2"/>
  <c r="H14289" i="2"/>
  <c r="I14289" i="2"/>
  <c r="J14289" i="2"/>
  <c r="K14289" i="2"/>
  <c r="M14289" i="2"/>
  <c r="H14290" i="2"/>
  <c r="I14290" i="2"/>
  <c r="J14290" i="2"/>
  <c r="K14290" i="2"/>
  <c r="M14290" i="2"/>
  <c r="H14291" i="2"/>
  <c r="I14291" i="2"/>
  <c r="J14291" i="2"/>
  <c r="K14291" i="2"/>
  <c r="M14291" i="2"/>
  <c r="H14292" i="2"/>
  <c r="I14292" i="2"/>
  <c r="J14292" i="2"/>
  <c r="K14292" i="2"/>
  <c r="M14292" i="2"/>
  <c r="H14293" i="2"/>
  <c r="I14293" i="2"/>
  <c r="J14293" i="2"/>
  <c r="K14293" i="2"/>
  <c r="M14293" i="2"/>
  <c r="H14294" i="2"/>
  <c r="I14294" i="2"/>
  <c r="J14294" i="2"/>
  <c r="K14294" i="2"/>
  <c r="M14294" i="2"/>
  <c r="H14295" i="2"/>
  <c r="I14295" i="2"/>
  <c r="J14295" i="2"/>
  <c r="K14295" i="2"/>
  <c r="M14295" i="2"/>
  <c r="H14296" i="2"/>
  <c r="I14296" i="2"/>
  <c r="J14296" i="2"/>
  <c r="K14296" i="2"/>
  <c r="M14296" i="2"/>
  <c r="H14297" i="2"/>
  <c r="I14297" i="2"/>
  <c r="J14297" i="2"/>
  <c r="K14297" i="2"/>
  <c r="M14297" i="2"/>
  <c r="H14298" i="2"/>
  <c r="I14298" i="2"/>
  <c r="J14298" i="2"/>
  <c r="K14298" i="2"/>
  <c r="M14298" i="2"/>
  <c r="H14299" i="2"/>
  <c r="I14299" i="2"/>
  <c r="J14299" i="2"/>
  <c r="K14299" i="2"/>
  <c r="M14299" i="2"/>
  <c r="H14300" i="2"/>
  <c r="I14300" i="2"/>
  <c r="J14300" i="2"/>
  <c r="K14300" i="2"/>
  <c r="M14300" i="2"/>
  <c r="H14301" i="2"/>
  <c r="I14301" i="2"/>
  <c r="J14301" i="2"/>
  <c r="K14301" i="2"/>
  <c r="M14301" i="2"/>
  <c r="H14302" i="2"/>
  <c r="I14302" i="2"/>
  <c r="J14302" i="2"/>
  <c r="K14302" i="2"/>
  <c r="M14302" i="2"/>
  <c r="H14303" i="2"/>
  <c r="I14303" i="2"/>
  <c r="J14303" i="2"/>
  <c r="K14303" i="2"/>
  <c r="M14303" i="2"/>
  <c r="H14304" i="2"/>
  <c r="I14304" i="2"/>
  <c r="J14304" i="2"/>
  <c r="K14304" i="2"/>
  <c r="M14304" i="2"/>
  <c r="H14305" i="2"/>
  <c r="I14305" i="2"/>
  <c r="J14305" i="2"/>
  <c r="K14305" i="2"/>
  <c r="M14305" i="2"/>
  <c r="H14306" i="2"/>
  <c r="I14306" i="2"/>
  <c r="J14306" i="2"/>
  <c r="K14306" i="2"/>
  <c r="M14306" i="2"/>
  <c r="H14307" i="2"/>
  <c r="I14307" i="2"/>
  <c r="J14307" i="2"/>
  <c r="K14307" i="2"/>
  <c r="M14307" i="2"/>
  <c r="H14308" i="2"/>
  <c r="I14308" i="2"/>
  <c r="J14308" i="2"/>
  <c r="K14308" i="2"/>
  <c r="M14308" i="2"/>
  <c r="H14309" i="2"/>
  <c r="I14309" i="2"/>
  <c r="J14309" i="2"/>
  <c r="K14309" i="2"/>
  <c r="M14309" i="2"/>
  <c r="H14310" i="2"/>
  <c r="I14310" i="2"/>
  <c r="J14310" i="2"/>
  <c r="K14310" i="2"/>
  <c r="M14310" i="2"/>
  <c r="H14311" i="2"/>
  <c r="I14311" i="2"/>
  <c r="J14311" i="2"/>
  <c r="K14311" i="2"/>
  <c r="M14311" i="2"/>
  <c r="H14312" i="2"/>
  <c r="I14312" i="2"/>
  <c r="J14312" i="2"/>
  <c r="K14312" i="2"/>
  <c r="M14312" i="2"/>
  <c r="H14313" i="2"/>
  <c r="I14313" i="2"/>
  <c r="J14313" i="2"/>
  <c r="K14313" i="2"/>
  <c r="M14313" i="2"/>
  <c r="H14314" i="2"/>
  <c r="I14314" i="2"/>
  <c r="J14314" i="2"/>
  <c r="K14314" i="2"/>
  <c r="M14314" i="2"/>
  <c r="H14315" i="2"/>
  <c r="I14315" i="2"/>
  <c r="J14315" i="2"/>
  <c r="K14315" i="2"/>
  <c r="M14315" i="2"/>
  <c r="H14316" i="2"/>
  <c r="I14316" i="2"/>
  <c r="J14316" i="2"/>
  <c r="K14316" i="2"/>
  <c r="M14316" i="2"/>
  <c r="H14317" i="2"/>
  <c r="I14317" i="2"/>
  <c r="J14317" i="2"/>
  <c r="K14317" i="2"/>
  <c r="M14317" i="2"/>
  <c r="H14318" i="2"/>
  <c r="I14318" i="2"/>
  <c r="J14318" i="2"/>
  <c r="K14318" i="2"/>
  <c r="M14318" i="2"/>
  <c r="H14319" i="2"/>
  <c r="I14319" i="2"/>
  <c r="J14319" i="2"/>
  <c r="K14319" i="2"/>
  <c r="M14319" i="2"/>
  <c r="H14320" i="2"/>
  <c r="I14320" i="2"/>
  <c r="J14320" i="2"/>
  <c r="K14320" i="2"/>
  <c r="M14320" i="2"/>
  <c r="H14321" i="2"/>
  <c r="I14321" i="2"/>
  <c r="J14321" i="2"/>
  <c r="K14321" i="2"/>
  <c r="M14321" i="2"/>
  <c r="H14322" i="2"/>
  <c r="I14322" i="2"/>
  <c r="J14322" i="2"/>
  <c r="K14322" i="2"/>
  <c r="M14322" i="2"/>
  <c r="H14323" i="2"/>
  <c r="I14323" i="2"/>
  <c r="J14323" i="2"/>
  <c r="K14323" i="2"/>
  <c r="M14323" i="2"/>
  <c r="H14324" i="2"/>
  <c r="I14324" i="2"/>
  <c r="J14324" i="2"/>
  <c r="K14324" i="2"/>
  <c r="M14324" i="2"/>
  <c r="H14325" i="2"/>
  <c r="I14325" i="2"/>
  <c r="J14325" i="2"/>
  <c r="K14325" i="2"/>
  <c r="M14325" i="2"/>
  <c r="H14326" i="2"/>
  <c r="I14326" i="2"/>
  <c r="J14326" i="2"/>
  <c r="K14326" i="2"/>
  <c r="M14326" i="2"/>
  <c r="H14327" i="2"/>
  <c r="I14327" i="2"/>
  <c r="J14327" i="2"/>
  <c r="K14327" i="2"/>
  <c r="M14327" i="2"/>
  <c r="H14328" i="2"/>
  <c r="I14328" i="2"/>
  <c r="J14328" i="2"/>
  <c r="K14328" i="2"/>
  <c r="M14328" i="2"/>
  <c r="H14329" i="2"/>
  <c r="I14329" i="2"/>
  <c r="J14329" i="2"/>
  <c r="K14329" i="2"/>
  <c r="M14329" i="2"/>
  <c r="H14330" i="2"/>
  <c r="I14330" i="2"/>
  <c r="J14330" i="2"/>
  <c r="K14330" i="2"/>
  <c r="M14330" i="2"/>
  <c r="H14331" i="2"/>
  <c r="I14331" i="2"/>
  <c r="J14331" i="2"/>
  <c r="K14331" i="2"/>
  <c r="M14331" i="2"/>
  <c r="H14332" i="2"/>
  <c r="I14332" i="2"/>
  <c r="J14332" i="2"/>
  <c r="K14332" i="2"/>
  <c r="M14332" i="2"/>
  <c r="H14333" i="2"/>
  <c r="I14333" i="2"/>
  <c r="J14333" i="2"/>
  <c r="K14333" i="2"/>
  <c r="M14333" i="2"/>
  <c r="H14334" i="2"/>
  <c r="I14334" i="2"/>
  <c r="J14334" i="2"/>
  <c r="K14334" i="2"/>
  <c r="M14334" i="2"/>
  <c r="H14335" i="2"/>
  <c r="I14335" i="2"/>
  <c r="J14335" i="2"/>
  <c r="K14335" i="2"/>
  <c r="M14335" i="2"/>
  <c r="H14336" i="2"/>
  <c r="I14336" i="2"/>
  <c r="J14336" i="2"/>
  <c r="K14336" i="2"/>
  <c r="M14336" i="2"/>
  <c r="H14337" i="2"/>
  <c r="I14337" i="2"/>
  <c r="J14337" i="2"/>
  <c r="K14337" i="2"/>
  <c r="M14337" i="2"/>
  <c r="H14338" i="2"/>
  <c r="I14338" i="2"/>
  <c r="J14338" i="2"/>
  <c r="K14338" i="2"/>
  <c r="M14338" i="2"/>
  <c r="H14339" i="2"/>
  <c r="I14339" i="2"/>
  <c r="J14339" i="2"/>
  <c r="K14339" i="2"/>
  <c r="M14339" i="2"/>
  <c r="H14340" i="2"/>
  <c r="I14340" i="2"/>
  <c r="J14340" i="2"/>
  <c r="K14340" i="2"/>
  <c r="M14340" i="2"/>
  <c r="H14341" i="2"/>
  <c r="I14341" i="2"/>
  <c r="J14341" i="2"/>
  <c r="K14341" i="2"/>
  <c r="M14341" i="2"/>
  <c r="H14342" i="2"/>
  <c r="I14342" i="2"/>
  <c r="J14342" i="2"/>
  <c r="K14342" i="2"/>
  <c r="M14342" i="2"/>
  <c r="H14343" i="2"/>
  <c r="I14343" i="2"/>
  <c r="J14343" i="2"/>
  <c r="K14343" i="2"/>
  <c r="M14343" i="2"/>
  <c r="H14344" i="2"/>
  <c r="I14344" i="2"/>
  <c r="J14344" i="2"/>
  <c r="K14344" i="2"/>
  <c r="M14344" i="2"/>
  <c r="H14345" i="2"/>
  <c r="I14345" i="2"/>
  <c r="J14345" i="2"/>
  <c r="K14345" i="2"/>
  <c r="M14345" i="2"/>
  <c r="H14346" i="2"/>
  <c r="I14346" i="2"/>
  <c r="J14346" i="2"/>
  <c r="K14346" i="2"/>
  <c r="M14346" i="2"/>
  <c r="H14347" i="2"/>
  <c r="I14347" i="2"/>
  <c r="J14347" i="2"/>
  <c r="K14347" i="2"/>
  <c r="M14347" i="2"/>
  <c r="H14348" i="2"/>
  <c r="I14348" i="2"/>
  <c r="J14348" i="2"/>
  <c r="K14348" i="2"/>
  <c r="M14348" i="2"/>
  <c r="H14349" i="2"/>
  <c r="I14349" i="2"/>
  <c r="J14349" i="2"/>
  <c r="K14349" i="2"/>
  <c r="M14349" i="2"/>
  <c r="H14350" i="2"/>
  <c r="I14350" i="2"/>
  <c r="J14350" i="2"/>
  <c r="K14350" i="2"/>
  <c r="M14350" i="2"/>
  <c r="H14351" i="2"/>
  <c r="I14351" i="2"/>
  <c r="J14351" i="2"/>
  <c r="K14351" i="2"/>
  <c r="M14351" i="2"/>
  <c r="H14352" i="2"/>
  <c r="I14352" i="2"/>
  <c r="J14352" i="2"/>
  <c r="K14352" i="2"/>
  <c r="M14352" i="2"/>
  <c r="H14353" i="2"/>
  <c r="I14353" i="2"/>
  <c r="J14353" i="2"/>
  <c r="K14353" i="2"/>
  <c r="M14353" i="2"/>
  <c r="H14354" i="2"/>
  <c r="I14354" i="2"/>
  <c r="J14354" i="2"/>
  <c r="K14354" i="2"/>
  <c r="M14354" i="2"/>
  <c r="H14355" i="2"/>
  <c r="I14355" i="2"/>
  <c r="J14355" i="2"/>
  <c r="K14355" i="2"/>
  <c r="M14355" i="2"/>
  <c r="H14356" i="2"/>
  <c r="I14356" i="2"/>
  <c r="J14356" i="2"/>
  <c r="K14356" i="2"/>
  <c r="M14356" i="2"/>
  <c r="H14357" i="2"/>
  <c r="I14357" i="2"/>
  <c r="J14357" i="2"/>
  <c r="K14357" i="2"/>
  <c r="M14357" i="2"/>
  <c r="H14358" i="2"/>
  <c r="I14358" i="2"/>
  <c r="J14358" i="2"/>
  <c r="K14358" i="2"/>
  <c r="M14358" i="2"/>
  <c r="H14359" i="2"/>
  <c r="I14359" i="2"/>
  <c r="J14359" i="2"/>
  <c r="K14359" i="2"/>
  <c r="M14359" i="2"/>
  <c r="H14360" i="2"/>
  <c r="I14360" i="2"/>
  <c r="J14360" i="2"/>
  <c r="K14360" i="2"/>
  <c r="M14360" i="2"/>
  <c r="H14361" i="2"/>
  <c r="I14361" i="2"/>
  <c r="J14361" i="2"/>
  <c r="K14361" i="2"/>
  <c r="M14361" i="2"/>
  <c r="H14362" i="2"/>
  <c r="I14362" i="2"/>
  <c r="J14362" i="2"/>
  <c r="K14362" i="2"/>
  <c r="M14362" i="2"/>
  <c r="H14363" i="2"/>
  <c r="I14363" i="2"/>
  <c r="J14363" i="2"/>
  <c r="K14363" i="2"/>
  <c r="M14363" i="2"/>
  <c r="H14364" i="2"/>
  <c r="I14364" i="2"/>
  <c r="J14364" i="2"/>
  <c r="K14364" i="2"/>
  <c r="M14364" i="2"/>
  <c r="H14365" i="2"/>
  <c r="I14365" i="2"/>
  <c r="J14365" i="2"/>
  <c r="K14365" i="2"/>
  <c r="M14365" i="2"/>
  <c r="H14366" i="2"/>
  <c r="I14366" i="2"/>
  <c r="J14366" i="2"/>
  <c r="K14366" i="2"/>
  <c r="M14366" i="2"/>
  <c r="H14367" i="2"/>
  <c r="I14367" i="2"/>
  <c r="J14367" i="2"/>
  <c r="K14367" i="2"/>
  <c r="M14367" i="2"/>
  <c r="H14368" i="2"/>
  <c r="I14368" i="2"/>
  <c r="J14368" i="2"/>
  <c r="K14368" i="2"/>
  <c r="M14368" i="2"/>
  <c r="H14369" i="2"/>
  <c r="I14369" i="2"/>
  <c r="J14369" i="2"/>
  <c r="K14369" i="2"/>
  <c r="M14369" i="2"/>
  <c r="H14370" i="2"/>
  <c r="I14370" i="2"/>
  <c r="J14370" i="2"/>
  <c r="K14370" i="2"/>
  <c r="M14370" i="2"/>
  <c r="H14371" i="2"/>
  <c r="I14371" i="2"/>
  <c r="J14371" i="2"/>
  <c r="K14371" i="2"/>
  <c r="M14371" i="2"/>
  <c r="H14372" i="2"/>
  <c r="I14372" i="2"/>
  <c r="J14372" i="2"/>
  <c r="K14372" i="2"/>
  <c r="M14372" i="2"/>
  <c r="H14373" i="2"/>
  <c r="I14373" i="2"/>
  <c r="J14373" i="2"/>
  <c r="K14373" i="2"/>
  <c r="M14373" i="2"/>
  <c r="H14374" i="2"/>
  <c r="I14374" i="2"/>
  <c r="J14374" i="2"/>
  <c r="K14374" i="2"/>
  <c r="M14374" i="2"/>
  <c r="H14375" i="2"/>
  <c r="I14375" i="2"/>
  <c r="J14375" i="2"/>
  <c r="K14375" i="2"/>
  <c r="M14375" i="2"/>
  <c r="H14376" i="2"/>
  <c r="I14376" i="2"/>
  <c r="J14376" i="2"/>
  <c r="K14376" i="2"/>
  <c r="M14376" i="2"/>
  <c r="H14377" i="2"/>
  <c r="I14377" i="2"/>
  <c r="J14377" i="2"/>
  <c r="K14377" i="2"/>
  <c r="M14377" i="2"/>
  <c r="H14378" i="2"/>
  <c r="I14378" i="2"/>
  <c r="J14378" i="2"/>
  <c r="K14378" i="2"/>
  <c r="M14378" i="2"/>
  <c r="H14379" i="2"/>
  <c r="I14379" i="2"/>
  <c r="J14379" i="2"/>
  <c r="K14379" i="2"/>
  <c r="M14379" i="2"/>
  <c r="H14380" i="2"/>
  <c r="I14380" i="2"/>
  <c r="J14380" i="2"/>
  <c r="K14380" i="2"/>
  <c r="M14380" i="2"/>
  <c r="H14381" i="2"/>
  <c r="I14381" i="2"/>
  <c r="J14381" i="2"/>
  <c r="K14381" i="2"/>
  <c r="M14381" i="2"/>
  <c r="H14382" i="2"/>
  <c r="I14382" i="2"/>
  <c r="J14382" i="2"/>
  <c r="K14382" i="2"/>
  <c r="M14382" i="2"/>
  <c r="H14383" i="2"/>
  <c r="I14383" i="2"/>
  <c r="J14383" i="2"/>
  <c r="K14383" i="2"/>
  <c r="M14383" i="2"/>
  <c r="H14384" i="2"/>
  <c r="I14384" i="2"/>
  <c r="J14384" i="2"/>
  <c r="K14384" i="2"/>
  <c r="M14384" i="2"/>
  <c r="H14385" i="2"/>
  <c r="I14385" i="2"/>
  <c r="J14385" i="2"/>
  <c r="K14385" i="2"/>
  <c r="M14385" i="2"/>
  <c r="H14386" i="2"/>
  <c r="I14386" i="2"/>
  <c r="J14386" i="2"/>
  <c r="K14386" i="2"/>
  <c r="M14386" i="2"/>
  <c r="H14387" i="2"/>
  <c r="I14387" i="2"/>
  <c r="J14387" i="2"/>
  <c r="K14387" i="2"/>
  <c r="M14387" i="2"/>
  <c r="H14388" i="2"/>
  <c r="I14388" i="2"/>
  <c r="J14388" i="2"/>
  <c r="K14388" i="2"/>
  <c r="M14388" i="2"/>
  <c r="H14389" i="2"/>
  <c r="I14389" i="2"/>
  <c r="J14389" i="2"/>
  <c r="K14389" i="2"/>
  <c r="M14389" i="2"/>
  <c r="H14390" i="2"/>
  <c r="I14390" i="2"/>
  <c r="J14390" i="2"/>
  <c r="K14390" i="2"/>
  <c r="M14390" i="2"/>
  <c r="H14391" i="2"/>
  <c r="I14391" i="2"/>
  <c r="J14391" i="2"/>
  <c r="K14391" i="2"/>
  <c r="M14391" i="2"/>
  <c r="H14392" i="2"/>
  <c r="I14392" i="2"/>
  <c r="J14392" i="2"/>
  <c r="K14392" i="2"/>
  <c r="M14392" i="2"/>
  <c r="H14393" i="2"/>
  <c r="I14393" i="2"/>
  <c r="J14393" i="2"/>
  <c r="K14393" i="2"/>
  <c r="M14393" i="2"/>
  <c r="H14394" i="2"/>
  <c r="I14394" i="2"/>
  <c r="J14394" i="2"/>
  <c r="K14394" i="2"/>
  <c r="M14394" i="2"/>
  <c r="H14395" i="2"/>
  <c r="I14395" i="2"/>
  <c r="J14395" i="2"/>
  <c r="K14395" i="2"/>
  <c r="M14395" i="2"/>
  <c r="H14396" i="2"/>
  <c r="I14396" i="2"/>
  <c r="J14396" i="2"/>
  <c r="K14396" i="2"/>
  <c r="M14396" i="2"/>
  <c r="H14397" i="2"/>
  <c r="I14397" i="2"/>
  <c r="J14397" i="2"/>
  <c r="K14397" i="2"/>
  <c r="M14397" i="2"/>
  <c r="H14398" i="2"/>
  <c r="I14398" i="2"/>
  <c r="J14398" i="2"/>
  <c r="K14398" i="2"/>
  <c r="M14398" i="2"/>
  <c r="H14399" i="2"/>
  <c r="I14399" i="2"/>
  <c r="J14399" i="2"/>
  <c r="K14399" i="2"/>
  <c r="M14399" i="2"/>
  <c r="H14400" i="2"/>
  <c r="I14400" i="2"/>
  <c r="J14400" i="2"/>
  <c r="K14400" i="2"/>
  <c r="M14400" i="2"/>
  <c r="H14401" i="2"/>
  <c r="I14401" i="2"/>
  <c r="J14401" i="2"/>
  <c r="K14401" i="2"/>
  <c r="M14401" i="2"/>
  <c r="H14402" i="2"/>
  <c r="I14402" i="2"/>
  <c r="J14402" i="2"/>
  <c r="K14402" i="2"/>
  <c r="M14402" i="2"/>
  <c r="H14403" i="2"/>
  <c r="I14403" i="2"/>
  <c r="J14403" i="2"/>
  <c r="K14403" i="2"/>
  <c r="M14403" i="2"/>
  <c r="H14404" i="2"/>
  <c r="I14404" i="2"/>
  <c r="J14404" i="2"/>
  <c r="K14404" i="2"/>
  <c r="M14404" i="2"/>
  <c r="H14405" i="2"/>
  <c r="I14405" i="2"/>
  <c r="J14405" i="2"/>
  <c r="K14405" i="2"/>
  <c r="M14405" i="2"/>
  <c r="H14406" i="2"/>
  <c r="I14406" i="2"/>
  <c r="J14406" i="2"/>
  <c r="K14406" i="2"/>
  <c r="M14406" i="2"/>
  <c r="H14407" i="2"/>
  <c r="I14407" i="2"/>
  <c r="J14407" i="2"/>
  <c r="K14407" i="2"/>
  <c r="M14407" i="2"/>
  <c r="H14408" i="2"/>
  <c r="I14408" i="2"/>
  <c r="J14408" i="2"/>
  <c r="K14408" i="2"/>
  <c r="M14408" i="2"/>
  <c r="H14409" i="2"/>
  <c r="I14409" i="2"/>
  <c r="J14409" i="2"/>
  <c r="K14409" i="2"/>
  <c r="M14409" i="2"/>
  <c r="H14410" i="2"/>
  <c r="I14410" i="2"/>
  <c r="J14410" i="2"/>
  <c r="K14410" i="2"/>
  <c r="M14410" i="2"/>
  <c r="H14411" i="2"/>
  <c r="I14411" i="2"/>
  <c r="J14411" i="2"/>
  <c r="K14411" i="2"/>
  <c r="M14411" i="2"/>
  <c r="H14412" i="2"/>
  <c r="I14412" i="2"/>
  <c r="J14412" i="2"/>
  <c r="K14412" i="2"/>
  <c r="M14412" i="2"/>
  <c r="H14413" i="2"/>
  <c r="I14413" i="2"/>
  <c r="J14413" i="2"/>
  <c r="K14413" i="2"/>
  <c r="M14413" i="2"/>
  <c r="H14414" i="2"/>
  <c r="I14414" i="2"/>
  <c r="J14414" i="2"/>
  <c r="K14414" i="2"/>
  <c r="M14414" i="2"/>
  <c r="H14415" i="2"/>
  <c r="I14415" i="2"/>
  <c r="J14415" i="2"/>
  <c r="K14415" i="2"/>
  <c r="M14415" i="2"/>
  <c r="H14416" i="2"/>
  <c r="I14416" i="2"/>
  <c r="J14416" i="2"/>
  <c r="K14416" i="2"/>
  <c r="M14416" i="2"/>
  <c r="H14417" i="2"/>
  <c r="I14417" i="2"/>
  <c r="J14417" i="2"/>
  <c r="K14417" i="2"/>
  <c r="M14417" i="2"/>
  <c r="H14418" i="2"/>
  <c r="I14418" i="2"/>
  <c r="J14418" i="2"/>
  <c r="K14418" i="2"/>
  <c r="M14418" i="2"/>
  <c r="H14419" i="2"/>
  <c r="I14419" i="2"/>
  <c r="J14419" i="2"/>
  <c r="K14419" i="2"/>
  <c r="M14419" i="2"/>
  <c r="H14420" i="2"/>
  <c r="I14420" i="2"/>
  <c r="J14420" i="2"/>
  <c r="K14420" i="2"/>
  <c r="M14420" i="2"/>
  <c r="H14421" i="2"/>
  <c r="I14421" i="2"/>
  <c r="J14421" i="2"/>
  <c r="K14421" i="2"/>
  <c r="M14421" i="2"/>
  <c r="H14422" i="2"/>
  <c r="I14422" i="2"/>
  <c r="J14422" i="2"/>
  <c r="K14422" i="2"/>
  <c r="M14422" i="2"/>
  <c r="H14423" i="2"/>
  <c r="I14423" i="2"/>
  <c r="J14423" i="2"/>
  <c r="K14423" i="2"/>
  <c r="M14423" i="2"/>
  <c r="H14424" i="2"/>
  <c r="I14424" i="2"/>
  <c r="J14424" i="2"/>
  <c r="K14424" i="2"/>
  <c r="M14424" i="2"/>
  <c r="H14425" i="2"/>
  <c r="I14425" i="2"/>
  <c r="J14425" i="2"/>
  <c r="K14425" i="2"/>
  <c r="M14425" i="2"/>
  <c r="H14426" i="2"/>
  <c r="I14426" i="2"/>
  <c r="J14426" i="2"/>
  <c r="K14426" i="2"/>
  <c r="M14426" i="2"/>
  <c r="H14427" i="2"/>
  <c r="I14427" i="2"/>
  <c r="J14427" i="2"/>
  <c r="K14427" i="2"/>
  <c r="M14427" i="2"/>
  <c r="H14428" i="2"/>
  <c r="I14428" i="2"/>
  <c r="J14428" i="2"/>
  <c r="K14428" i="2"/>
  <c r="M14428" i="2"/>
  <c r="H14429" i="2"/>
  <c r="I14429" i="2"/>
  <c r="J14429" i="2"/>
  <c r="K14429" i="2"/>
  <c r="M14429" i="2"/>
  <c r="H14430" i="2"/>
  <c r="I14430" i="2"/>
  <c r="J14430" i="2"/>
  <c r="K14430" i="2"/>
  <c r="M14430" i="2"/>
  <c r="H14431" i="2"/>
  <c r="I14431" i="2"/>
  <c r="J14431" i="2"/>
  <c r="K14431" i="2"/>
  <c r="M14431" i="2"/>
  <c r="H14432" i="2"/>
  <c r="I14432" i="2"/>
  <c r="J14432" i="2"/>
  <c r="K14432" i="2"/>
  <c r="M14432" i="2"/>
  <c r="H14433" i="2"/>
  <c r="I14433" i="2"/>
  <c r="J14433" i="2"/>
  <c r="K14433" i="2"/>
  <c r="M14433" i="2"/>
  <c r="H14434" i="2"/>
  <c r="I14434" i="2"/>
  <c r="J14434" i="2"/>
  <c r="K14434" i="2"/>
  <c r="M14434" i="2"/>
  <c r="H14435" i="2"/>
  <c r="I14435" i="2"/>
  <c r="J14435" i="2"/>
  <c r="K14435" i="2"/>
  <c r="M14435" i="2"/>
  <c r="H14436" i="2"/>
  <c r="I14436" i="2"/>
  <c r="J14436" i="2"/>
  <c r="K14436" i="2"/>
  <c r="M14436" i="2"/>
  <c r="H14437" i="2"/>
  <c r="I14437" i="2"/>
  <c r="J14437" i="2"/>
  <c r="K14437" i="2"/>
  <c r="M14437" i="2"/>
  <c r="H14438" i="2"/>
  <c r="I14438" i="2"/>
  <c r="J14438" i="2"/>
  <c r="K14438" i="2"/>
  <c r="M14438" i="2"/>
  <c r="H14439" i="2"/>
  <c r="I14439" i="2"/>
  <c r="J14439" i="2"/>
  <c r="K14439" i="2"/>
  <c r="M14439" i="2"/>
  <c r="H14440" i="2"/>
  <c r="I14440" i="2"/>
  <c r="J14440" i="2"/>
  <c r="K14440" i="2"/>
  <c r="M14440" i="2"/>
  <c r="H14441" i="2"/>
  <c r="I14441" i="2"/>
  <c r="J14441" i="2"/>
  <c r="K14441" i="2"/>
  <c r="M14441" i="2"/>
  <c r="H14442" i="2"/>
  <c r="I14442" i="2"/>
  <c r="J14442" i="2"/>
  <c r="K14442" i="2"/>
  <c r="M14442" i="2"/>
  <c r="H14443" i="2"/>
  <c r="I14443" i="2"/>
  <c r="J14443" i="2"/>
  <c r="K14443" i="2"/>
  <c r="M14443" i="2"/>
  <c r="H14444" i="2"/>
  <c r="I14444" i="2"/>
  <c r="J14444" i="2"/>
  <c r="K14444" i="2"/>
  <c r="M14444" i="2"/>
  <c r="H14445" i="2"/>
  <c r="I14445" i="2"/>
  <c r="J14445" i="2"/>
  <c r="K14445" i="2"/>
  <c r="M14445" i="2"/>
  <c r="H14446" i="2"/>
  <c r="I14446" i="2"/>
  <c r="J14446" i="2"/>
  <c r="K14446" i="2"/>
  <c r="M14446" i="2"/>
  <c r="H14447" i="2"/>
  <c r="I14447" i="2"/>
  <c r="J14447" i="2"/>
  <c r="K14447" i="2"/>
  <c r="M14447" i="2"/>
  <c r="H14448" i="2"/>
  <c r="I14448" i="2"/>
  <c r="J14448" i="2"/>
  <c r="K14448" i="2"/>
  <c r="M14448" i="2"/>
  <c r="H14449" i="2"/>
  <c r="I14449" i="2"/>
  <c r="J14449" i="2"/>
  <c r="K14449" i="2"/>
  <c r="M14449" i="2"/>
  <c r="H14450" i="2"/>
  <c r="I14450" i="2"/>
  <c r="J14450" i="2"/>
  <c r="K14450" i="2"/>
  <c r="M14450" i="2"/>
  <c r="H14451" i="2"/>
  <c r="I14451" i="2"/>
  <c r="J14451" i="2"/>
  <c r="K14451" i="2"/>
  <c r="M14451" i="2"/>
  <c r="H14452" i="2"/>
  <c r="I14452" i="2"/>
  <c r="J14452" i="2"/>
  <c r="K14452" i="2"/>
  <c r="M14452" i="2"/>
  <c r="H14453" i="2"/>
  <c r="I14453" i="2"/>
  <c r="J14453" i="2"/>
  <c r="K14453" i="2"/>
  <c r="M14453" i="2"/>
  <c r="H14454" i="2"/>
  <c r="I14454" i="2"/>
  <c r="J14454" i="2"/>
  <c r="K14454" i="2"/>
  <c r="M14454" i="2"/>
  <c r="H14455" i="2"/>
  <c r="I14455" i="2"/>
  <c r="J14455" i="2"/>
  <c r="K14455" i="2"/>
  <c r="M14455" i="2"/>
  <c r="H14456" i="2"/>
  <c r="I14456" i="2"/>
  <c r="J14456" i="2"/>
  <c r="K14456" i="2"/>
  <c r="M14456" i="2"/>
  <c r="H14457" i="2"/>
  <c r="I14457" i="2"/>
  <c r="J14457" i="2"/>
  <c r="K14457" i="2"/>
  <c r="M14457" i="2"/>
  <c r="H14458" i="2"/>
  <c r="I14458" i="2"/>
  <c r="J14458" i="2"/>
  <c r="K14458" i="2"/>
  <c r="M14458" i="2"/>
  <c r="H14459" i="2"/>
  <c r="I14459" i="2"/>
  <c r="J14459" i="2"/>
  <c r="K14459" i="2"/>
  <c r="M14459" i="2"/>
  <c r="H14460" i="2"/>
  <c r="I14460" i="2"/>
  <c r="J14460" i="2"/>
  <c r="K14460" i="2"/>
  <c r="M14460" i="2"/>
  <c r="H14461" i="2"/>
  <c r="I14461" i="2"/>
  <c r="J14461" i="2"/>
  <c r="K14461" i="2"/>
  <c r="M14461" i="2"/>
  <c r="H14462" i="2"/>
  <c r="I14462" i="2"/>
  <c r="J14462" i="2"/>
  <c r="K14462" i="2"/>
  <c r="M14462" i="2"/>
  <c r="H14463" i="2"/>
  <c r="I14463" i="2"/>
  <c r="J14463" i="2"/>
  <c r="K14463" i="2"/>
  <c r="M14463" i="2"/>
  <c r="H14464" i="2"/>
  <c r="I14464" i="2"/>
  <c r="J14464" i="2"/>
  <c r="K14464" i="2"/>
  <c r="M14464" i="2"/>
  <c r="H14465" i="2"/>
  <c r="I14465" i="2"/>
  <c r="J14465" i="2"/>
  <c r="K14465" i="2"/>
  <c r="M14465" i="2"/>
  <c r="H14466" i="2"/>
  <c r="I14466" i="2"/>
  <c r="J14466" i="2"/>
  <c r="K14466" i="2"/>
  <c r="M14466" i="2"/>
  <c r="H14467" i="2"/>
  <c r="I14467" i="2"/>
  <c r="J14467" i="2"/>
  <c r="K14467" i="2"/>
  <c r="M14467" i="2"/>
  <c r="H14468" i="2"/>
  <c r="I14468" i="2"/>
  <c r="J14468" i="2"/>
  <c r="K14468" i="2"/>
  <c r="M14468" i="2"/>
  <c r="H14469" i="2"/>
  <c r="I14469" i="2"/>
  <c r="J14469" i="2"/>
  <c r="K14469" i="2"/>
  <c r="M14469" i="2"/>
  <c r="H14470" i="2"/>
  <c r="I14470" i="2"/>
  <c r="J14470" i="2"/>
  <c r="K14470" i="2"/>
  <c r="M14470" i="2"/>
  <c r="H14471" i="2"/>
  <c r="I14471" i="2"/>
  <c r="J14471" i="2"/>
  <c r="K14471" i="2"/>
  <c r="M14471" i="2"/>
  <c r="H14472" i="2"/>
  <c r="I14472" i="2"/>
  <c r="J14472" i="2"/>
  <c r="K14472" i="2"/>
  <c r="M14472" i="2"/>
  <c r="H14473" i="2"/>
  <c r="I14473" i="2"/>
  <c r="J14473" i="2"/>
  <c r="K14473" i="2"/>
  <c r="M14473" i="2"/>
  <c r="H14474" i="2"/>
  <c r="I14474" i="2"/>
  <c r="J14474" i="2"/>
  <c r="K14474" i="2"/>
  <c r="M14474" i="2"/>
  <c r="H14475" i="2"/>
  <c r="I14475" i="2"/>
  <c r="J14475" i="2"/>
  <c r="K14475" i="2"/>
  <c r="M14475" i="2"/>
  <c r="H14476" i="2"/>
  <c r="I14476" i="2"/>
  <c r="J14476" i="2"/>
  <c r="K14476" i="2"/>
  <c r="M14476" i="2"/>
  <c r="H14477" i="2"/>
  <c r="I14477" i="2"/>
  <c r="J14477" i="2"/>
  <c r="K14477" i="2"/>
  <c r="M14477" i="2"/>
  <c r="H14478" i="2"/>
  <c r="I14478" i="2"/>
  <c r="J14478" i="2"/>
  <c r="K14478" i="2"/>
  <c r="M14478" i="2"/>
  <c r="H14479" i="2"/>
  <c r="I14479" i="2"/>
  <c r="J14479" i="2"/>
  <c r="K14479" i="2"/>
  <c r="M14479" i="2"/>
  <c r="H14480" i="2"/>
  <c r="I14480" i="2"/>
  <c r="J14480" i="2"/>
  <c r="K14480" i="2"/>
  <c r="M14480" i="2"/>
  <c r="H14481" i="2"/>
  <c r="I14481" i="2"/>
  <c r="J14481" i="2"/>
  <c r="K14481" i="2"/>
  <c r="M14481" i="2"/>
  <c r="H14482" i="2"/>
  <c r="I14482" i="2"/>
  <c r="J14482" i="2"/>
  <c r="K14482" i="2"/>
  <c r="M14482" i="2"/>
  <c r="H14483" i="2"/>
  <c r="I14483" i="2"/>
  <c r="J14483" i="2"/>
  <c r="K14483" i="2"/>
  <c r="M14483" i="2"/>
  <c r="H14484" i="2"/>
  <c r="I14484" i="2"/>
  <c r="J14484" i="2"/>
  <c r="K14484" i="2"/>
  <c r="M14484" i="2"/>
  <c r="H14485" i="2"/>
  <c r="I14485" i="2"/>
  <c r="J14485" i="2"/>
  <c r="K14485" i="2"/>
  <c r="M14485" i="2"/>
  <c r="H14486" i="2"/>
  <c r="I14486" i="2"/>
  <c r="J14486" i="2"/>
  <c r="K14486" i="2"/>
  <c r="M14486" i="2"/>
  <c r="H14487" i="2"/>
  <c r="I14487" i="2"/>
  <c r="J14487" i="2"/>
  <c r="K14487" i="2"/>
  <c r="M14487" i="2"/>
  <c r="H14488" i="2"/>
  <c r="I14488" i="2"/>
  <c r="J14488" i="2"/>
  <c r="K14488" i="2"/>
  <c r="M14488" i="2"/>
  <c r="H14489" i="2"/>
  <c r="I14489" i="2"/>
  <c r="J14489" i="2"/>
  <c r="K14489" i="2"/>
  <c r="M14489" i="2"/>
  <c r="H14490" i="2"/>
  <c r="I14490" i="2"/>
  <c r="J14490" i="2"/>
  <c r="K14490" i="2"/>
  <c r="M14490" i="2"/>
  <c r="H14491" i="2"/>
  <c r="I14491" i="2"/>
  <c r="J14491" i="2"/>
  <c r="K14491" i="2"/>
  <c r="M14491" i="2"/>
  <c r="H14492" i="2"/>
  <c r="I14492" i="2"/>
  <c r="J14492" i="2"/>
  <c r="K14492" i="2"/>
  <c r="M14492" i="2"/>
  <c r="H14493" i="2"/>
  <c r="I14493" i="2"/>
  <c r="J14493" i="2"/>
  <c r="K14493" i="2"/>
  <c r="M14493" i="2"/>
  <c r="H14494" i="2"/>
  <c r="I14494" i="2"/>
  <c r="J14494" i="2"/>
  <c r="K14494" i="2"/>
  <c r="M14494" i="2"/>
  <c r="H14495" i="2"/>
  <c r="I14495" i="2"/>
  <c r="J14495" i="2"/>
  <c r="K14495" i="2"/>
  <c r="M14495" i="2"/>
  <c r="H14496" i="2"/>
  <c r="I14496" i="2"/>
  <c r="J14496" i="2"/>
  <c r="K14496" i="2"/>
  <c r="M14496" i="2"/>
  <c r="H14497" i="2"/>
  <c r="I14497" i="2"/>
  <c r="J14497" i="2"/>
  <c r="K14497" i="2"/>
  <c r="M14497" i="2"/>
  <c r="H14498" i="2"/>
  <c r="I14498" i="2"/>
  <c r="J14498" i="2"/>
  <c r="K14498" i="2"/>
  <c r="M14498" i="2"/>
  <c r="H14499" i="2"/>
  <c r="I14499" i="2"/>
  <c r="J14499" i="2"/>
  <c r="K14499" i="2"/>
  <c r="M14499" i="2"/>
  <c r="H14500" i="2"/>
  <c r="I14500" i="2"/>
  <c r="J14500" i="2"/>
  <c r="K14500" i="2"/>
  <c r="M14500" i="2"/>
  <c r="H14501" i="2"/>
  <c r="I14501" i="2"/>
  <c r="J14501" i="2"/>
  <c r="K14501" i="2"/>
  <c r="M14501" i="2"/>
  <c r="H14502" i="2"/>
  <c r="I14502" i="2"/>
  <c r="J14502" i="2"/>
  <c r="K14502" i="2"/>
  <c r="M14502" i="2"/>
  <c r="H14503" i="2"/>
  <c r="I14503" i="2"/>
  <c r="J14503" i="2"/>
  <c r="K14503" i="2"/>
  <c r="M14503" i="2"/>
  <c r="H14504" i="2"/>
  <c r="I14504" i="2"/>
  <c r="J14504" i="2"/>
  <c r="K14504" i="2"/>
  <c r="M14504" i="2"/>
  <c r="H14505" i="2"/>
  <c r="I14505" i="2"/>
  <c r="J14505" i="2"/>
  <c r="K14505" i="2"/>
  <c r="M14505" i="2"/>
  <c r="H14506" i="2"/>
  <c r="I14506" i="2"/>
  <c r="J14506" i="2"/>
  <c r="K14506" i="2"/>
  <c r="M14506" i="2"/>
  <c r="H14507" i="2"/>
  <c r="I14507" i="2"/>
  <c r="J14507" i="2"/>
  <c r="K14507" i="2"/>
  <c r="M14507" i="2"/>
  <c r="H14508" i="2"/>
  <c r="I14508" i="2"/>
  <c r="J14508" i="2"/>
  <c r="K14508" i="2"/>
  <c r="M14508" i="2"/>
  <c r="H14509" i="2"/>
  <c r="I14509" i="2"/>
  <c r="J14509" i="2"/>
  <c r="K14509" i="2"/>
  <c r="M14509" i="2"/>
  <c r="H14510" i="2"/>
  <c r="I14510" i="2"/>
  <c r="J14510" i="2"/>
  <c r="K14510" i="2"/>
  <c r="M14510" i="2"/>
  <c r="H14511" i="2"/>
  <c r="I14511" i="2"/>
  <c r="J14511" i="2"/>
  <c r="K14511" i="2"/>
  <c r="M14511" i="2"/>
  <c r="H14512" i="2"/>
  <c r="I14512" i="2"/>
  <c r="J14512" i="2"/>
  <c r="K14512" i="2"/>
  <c r="M14512" i="2"/>
  <c r="H14513" i="2"/>
  <c r="I14513" i="2"/>
  <c r="J14513" i="2"/>
  <c r="K14513" i="2"/>
  <c r="M14513" i="2"/>
  <c r="H14514" i="2"/>
  <c r="I14514" i="2"/>
  <c r="J14514" i="2"/>
  <c r="K14514" i="2"/>
  <c r="M14514" i="2"/>
  <c r="H14515" i="2"/>
  <c r="I14515" i="2"/>
  <c r="J14515" i="2"/>
  <c r="K14515" i="2"/>
  <c r="M14515" i="2"/>
  <c r="H14516" i="2"/>
  <c r="I14516" i="2"/>
  <c r="J14516" i="2"/>
  <c r="K14516" i="2"/>
  <c r="M14516" i="2"/>
  <c r="H14517" i="2"/>
  <c r="I14517" i="2"/>
  <c r="J14517" i="2"/>
  <c r="K14517" i="2"/>
  <c r="M14517" i="2"/>
  <c r="H14518" i="2"/>
  <c r="I14518" i="2"/>
  <c r="J14518" i="2"/>
  <c r="K14518" i="2"/>
  <c r="M14518" i="2"/>
  <c r="H14519" i="2"/>
  <c r="I14519" i="2"/>
  <c r="J14519" i="2"/>
  <c r="K14519" i="2"/>
  <c r="M14519" i="2"/>
  <c r="H14520" i="2"/>
  <c r="I14520" i="2"/>
  <c r="J14520" i="2"/>
  <c r="K14520" i="2"/>
  <c r="M14520" i="2"/>
  <c r="H14521" i="2"/>
  <c r="I14521" i="2"/>
  <c r="J14521" i="2"/>
  <c r="K14521" i="2"/>
  <c r="M14521" i="2"/>
  <c r="H14522" i="2"/>
  <c r="I14522" i="2"/>
  <c r="J14522" i="2"/>
  <c r="K14522" i="2"/>
  <c r="M14522" i="2"/>
  <c r="H14523" i="2"/>
  <c r="I14523" i="2"/>
  <c r="J14523" i="2"/>
  <c r="K14523" i="2"/>
  <c r="M14523" i="2"/>
  <c r="H14524" i="2"/>
  <c r="I14524" i="2"/>
  <c r="J14524" i="2"/>
  <c r="K14524" i="2"/>
  <c r="M14524" i="2"/>
  <c r="H14525" i="2"/>
  <c r="I14525" i="2"/>
  <c r="J14525" i="2"/>
  <c r="K14525" i="2"/>
  <c r="M14525" i="2"/>
  <c r="H14526" i="2"/>
  <c r="I14526" i="2"/>
  <c r="J14526" i="2"/>
  <c r="K14526" i="2"/>
  <c r="M14526" i="2"/>
  <c r="H14527" i="2"/>
  <c r="I14527" i="2"/>
  <c r="J14527" i="2"/>
  <c r="K14527" i="2"/>
  <c r="M14527" i="2"/>
  <c r="H14528" i="2"/>
  <c r="I14528" i="2"/>
  <c r="J14528" i="2"/>
  <c r="K14528" i="2"/>
  <c r="M14528" i="2"/>
  <c r="H14529" i="2"/>
  <c r="I14529" i="2"/>
  <c r="J14529" i="2"/>
  <c r="K14529" i="2"/>
  <c r="M14529" i="2"/>
  <c r="H14530" i="2"/>
  <c r="I14530" i="2"/>
  <c r="J14530" i="2"/>
  <c r="K14530" i="2"/>
  <c r="M14530" i="2"/>
  <c r="H14531" i="2"/>
  <c r="I14531" i="2"/>
  <c r="J14531" i="2"/>
  <c r="K14531" i="2"/>
  <c r="M14531" i="2"/>
  <c r="H14532" i="2"/>
  <c r="I14532" i="2"/>
  <c r="J14532" i="2"/>
  <c r="K14532" i="2"/>
  <c r="M14532" i="2"/>
  <c r="H14533" i="2"/>
  <c r="I14533" i="2"/>
  <c r="J14533" i="2"/>
  <c r="K14533" i="2"/>
  <c r="M14533" i="2"/>
  <c r="H14534" i="2"/>
  <c r="I14534" i="2"/>
  <c r="J14534" i="2"/>
  <c r="K14534" i="2"/>
  <c r="M14534" i="2"/>
  <c r="H14535" i="2"/>
  <c r="I14535" i="2"/>
  <c r="J14535" i="2"/>
  <c r="K14535" i="2"/>
  <c r="M14535" i="2"/>
  <c r="H14536" i="2"/>
  <c r="I14536" i="2"/>
  <c r="J14536" i="2"/>
  <c r="K14536" i="2"/>
  <c r="M14536" i="2"/>
  <c r="H14537" i="2"/>
  <c r="I14537" i="2"/>
  <c r="J14537" i="2"/>
  <c r="K14537" i="2"/>
  <c r="M14537" i="2"/>
  <c r="H14538" i="2"/>
  <c r="I14538" i="2"/>
  <c r="J14538" i="2"/>
  <c r="K14538" i="2"/>
  <c r="M14538" i="2"/>
  <c r="H14539" i="2"/>
  <c r="I14539" i="2"/>
  <c r="J14539" i="2"/>
  <c r="K14539" i="2"/>
  <c r="M14539" i="2"/>
  <c r="H14540" i="2"/>
  <c r="I14540" i="2"/>
  <c r="J14540" i="2"/>
  <c r="K14540" i="2"/>
  <c r="M14540" i="2"/>
  <c r="H14541" i="2"/>
  <c r="I14541" i="2"/>
  <c r="J14541" i="2"/>
  <c r="K14541" i="2"/>
  <c r="M14541" i="2"/>
  <c r="H14542" i="2"/>
  <c r="I14542" i="2"/>
  <c r="J14542" i="2"/>
  <c r="K14542" i="2"/>
  <c r="M14542" i="2"/>
  <c r="H14543" i="2"/>
  <c r="I14543" i="2"/>
  <c r="J14543" i="2"/>
  <c r="K14543" i="2"/>
  <c r="M14543" i="2"/>
  <c r="H14544" i="2"/>
  <c r="I14544" i="2"/>
  <c r="J14544" i="2"/>
  <c r="K14544" i="2"/>
  <c r="M14544" i="2"/>
  <c r="H14545" i="2"/>
  <c r="I14545" i="2"/>
  <c r="J14545" i="2"/>
  <c r="K14545" i="2"/>
  <c r="M14545" i="2"/>
  <c r="H14546" i="2"/>
  <c r="I14546" i="2"/>
  <c r="J14546" i="2"/>
  <c r="K14546" i="2"/>
  <c r="M14546" i="2"/>
  <c r="H14547" i="2"/>
  <c r="I14547" i="2"/>
  <c r="J14547" i="2"/>
  <c r="K14547" i="2"/>
  <c r="M14547" i="2"/>
  <c r="H14548" i="2"/>
  <c r="I14548" i="2"/>
  <c r="J14548" i="2"/>
  <c r="K14548" i="2"/>
  <c r="M14548" i="2"/>
  <c r="H14549" i="2"/>
  <c r="I14549" i="2"/>
  <c r="J14549" i="2"/>
  <c r="K14549" i="2"/>
  <c r="M14549" i="2"/>
  <c r="H14550" i="2"/>
  <c r="I14550" i="2"/>
  <c r="J14550" i="2"/>
  <c r="K14550" i="2"/>
  <c r="M14550" i="2"/>
  <c r="H14551" i="2"/>
  <c r="I14551" i="2"/>
  <c r="J14551" i="2"/>
  <c r="K14551" i="2"/>
  <c r="M14551" i="2"/>
  <c r="H14552" i="2"/>
  <c r="I14552" i="2"/>
  <c r="J14552" i="2"/>
  <c r="K14552" i="2"/>
  <c r="M14552" i="2"/>
  <c r="H14553" i="2"/>
  <c r="I14553" i="2"/>
  <c r="J14553" i="2"/>
  <c r="K14553" i="2"/>
  <c r="M14553" i="2"/>
  <c r="H14554" i="2"/>
  <c r="I14554" i="2"/>
  <c r="J14554" i="2"/>
  <c r="K14554" i="2"/>
  <c r="M14554" i="2"/>
  <c r="H14555" i="2"/>
  <c r="I14555" i="2"/>
  <c r="J14555" i="2"/>
  <c r="K14555" i="2"/>
  <c r="M14555" i="2"/>
  <c r="H14556" i="2"/>
  <c r="I14556" i="2"/>
  <c r="J14556" i="2"/>
  <c r="K14556" i="2"/>
  <c r="M14556" i="2"/>
  <c r="H14557" i="2"/>
  <c r="I14557" i="2"/>
  <c r="J14557" i="2"/>
  <c r="K14557" i="2"/>
  <c r="M14557" i="2"/>
  <c r="H14558" i="2"/>
  <c r="I14558" i="2"/>
  <c r="J14558" i="2"/>
  <c r="K14558" i="2"/>
  <c r="M14558" i="2"/>
  <c r="H14559" i="2"/>
  <c r="I14559" i="2"/>
  <c r="J14559" i="2"/>
  <c r="K14559" i="2"/>
  <c r="M14559" i="2"/>
  <c r="H14560" i="2"/>
  <c r="I14560" i="2"/>
  <c r="J14560" i="2"/>
  <c r="K14560" i="2"/>
  <c r="M14560" i="2"/>
  <c r="H14561" i="2"/>
  <c r="I14561" i="2"/>
  <c r="J14561" i="2"/>
  <c r="K14561" i="2"/>
  <c r="M14561" i="2"/>
  <c r="H14562" i="2"/>
  <c r="I14562" i="2"/>
  <c r="J14562" i="2"/>
  <c r="K14562" i="2"/>
  <c r="M14562" i="2"/>
  <c r="H14563" i="2"/>
  <c r="I14563" i="2"/>
  <c r="J14563" i="2"/>
  <c r="K14563" i="2"/>
  <c r="M14563" i="2"/>
  <c r="H14564" i="2"/>
  <c r="I14564" i="2"/>
  <c r="J14564" i="2"/>
  <c r="K14564" i="2"/>
  <c r="M14564" i="2"/>
  <c r="H14565" i="2"/>
  <c r="I14565" i="2"/>
  <c r="J14565" i="2"/>
  <c r="K14565" i="2"/>
  <c r="M14565" i="2"/>
  <c r="H14566" i="2"/>
  <c r="I14566" i="2"/>
  <c r="J14566" i="2"/>
  <c r="K14566" i="2"/>
  <c r="M14566" i="2"/>
  <c r="H14567" i="2"/>
  <c r="I14567" i="2"/>
  <c r="J14567" i="2"/>
  <c r="K14567" i="2"/>
  <c r="M14567" i="2"/>
  <c r="H14568" i="2"/>
  <c r="I14568" i="2"/>
  <c r="J14568" i="2"/>
  <c r="K14568" i="2"/>
  <c r="M14568" i="2"/>
  <c r="H14569" i="2"/>
  <c r="I14569" i="2"/>
  <c r="J14569" i="2"/>
  <c r="K14569" i="2"/>
  <c r="M14569" i="2"/>
  <c r="H14570" i="2"/>
  <c r="I14570" i="2"/>
  <c r="J14570" i="2"/>
  <c r="K14570" i="2"/>
  <c r="M14570" i="2"/>
  <c r="H14571" i="2"/>
  <c r="I14571" i="2"/>
  <c r="J14571" i="2"/>
  <c r="K14571" i="2"/>
  <c r="M14571" i="2"/>
  <c r="H14572" i="2"/>
  <c r="I14572" i="2"/>
  <c r="J14572" i="2"/>
  <c r="K14572" i="2"/>
  <c r="M14572" i="2"/>
  <c r="H14573" i="2"/>
  <c r="I14573" i="2"/>
  <c r="J14573" i="2"/>
  <c r="K14573" i="2"/>
  <c r="M14573" i="2"/>
  <c r="H14574" i="2"/>
  <c r="I14574" i="2"/>
  <c r="J14574" i="2"/>
  <c r="K14574" i="2"/>
  <c r="M14574" i="2"/>
  <c r="H14575" i="2"/>
  <c r="I14575" i="2"/>
  <c r="J14575" i="2"/>
  <c r="K14575" i="2"/>
  <c r="M14575" i="2"/>
  <c r="O14575" i="2"/>
  <c r="P14575" i="2"/>
  <c r="Q14575" i="2"/>
  <c r="H14576" i="2"/>
  <c r="I14576" i="2"/>
  <c r="J14576" i="2"/>
  <c r="K14576" i="2"/>
  <c r="M14576" i="2"/>
  <c r="N14576" i="2"/>
  <c r="O14576" i="2"/>
  <c r="P14576" i="2"/>
  <c r="Q14576" i="2"/>
  <c r="S14576" i="2"/>
  <c r="H14577" i="2"/>
  <c r="I14577" i="2"/>
  <c r="J14577" i="2"/>
  <c r="K14577" i="2"/>
  <c r="M14577" i="2"/>
  <c r="N14577" i="2"/>
  <c r="O14577" i="2"/>
  <c r="P14577" i="2"/>
  <c r="Q14577" i="2"/>
  <c r="S14577" i="2"/>
  <c r="H14578" i="2"/>
  <c r="I14578" i="2"/>
  <c r="J14578" i="2"/>
  <c r="K14578" i="2"/>
  <c r="M14578" i="2"/>
  <c r="N14578" i="2"/>
  <c r="O14578" i="2"/>
  <c r="P14578" i="2"/>
  <c r="Q14578" i="2"/>
  <c r="S14578" i="2"/>
  <c r="H14579" i="2"/>
  <c r="I14579" i="2"/>
  <c r="J14579" i="2"/>
  <c r="K14579" i="2"/>
  <c r="M14579" i="2"/>
  <c r="N14579" i="2"/>
  <c r="O14579" i="2"/>
  <c r="P14579" i="2"/>
  <c r="Q14579" i="2"/>
  <c r="S14579" i="2"/>
  <c r="H14580" i="2"/>
  <c r="I14580" i="2"/>
  <c r="J14580" i="2"/>
  <c r="K14580" i="2"/>
  <c r="M14580" i="2"/>
  <c r="O14582" i="2"/>
  <c r="P14582" i="2"/>
  <c r="Q14582" i="2"/>
  <c r="R14582" i="2"/>
  <c r="U14582" i="2"/>
  <c r="V14582" i="2"/>
  <c r="W14582" i="2"/>
  <c r="X14582" i="2"/>
  <c r="N14583" i="2"/>
  <c r="O14583" i="2"/>
  <c r="P14583" i="2"/>
  <c r="Q14583" i="2"/>
  <c r="R14583" i="2"/>
  <c r="T14583" i="2"/>
  <c r="U14583" i="2"/>
  <c r="V14583" i="2"/>
  <c r="W14583" i="2"/>
  <c r="X14583" i="2"/>
  <c r="M14584" i="2"/>
  <c r="N14584" i="2"/>
  <c r="O14584" i="2"/>
  <c r="P14584" i="2"/>
  <c r="Q14584" i="2"/>
  <c r="R14584" i="2"/>
  <c r="T14584" i="2"/>
  <c r="U14584" i="2"/>
  <c r="V14584" i="2"/>
  <c r="W14584" i="2"/>
  <c r="X14584" i="2"/>
  <c r="M14585" i="2"/>
  <c r="N14585" i="2"/>
  <c r="O14585" i="2"/>
  <c r="P14585" i="2"/>
  <c r="Q14585" i="2"/>
  <c r="R14585" i="2"/>
  <c r="T14585" i="2"/>
  <c r="U14585" i="2"/>
  <c r="V14585" i="2"/>
  <c r="W14585" i="2"/>
  <c r="X14585" i="2"/>
  <c r="M14586" i="2"/>
  <c r="N14586" i="2"/>
  <c r="O14586" i="2"/>
  <c r="P14586" i="2"/>
  <c r="Q14586" i="2"/>
  <c r="R14586" i="2"/>
  <c r="T14586" i="2"/>
  <c r="U14586" i="2"/>
  <c r="V14586" i="2"/>
  <c r="W14586" i="2"/>
  <c r="X14586" i="2"/>
  <c r="M14587" i="2"/>
  <c r="N14587" i="2"/>
  <c r="O14587" i="2"/>
  <c r="P14587" i="2"/>
  <c r="Q14587" i="2"/>
  <c r="R14587" i="2"/>
  <c r="T14587" i="2"/>
  <c r="U14587" i="2"/>
  <c r="V14587" i="2"/>
  <c r="W14587" i="2"/>
  <c r="X14587" i="2"/>
  <c r="M14588" i="2"/>
  <c r="N14588" i="2"/>
  <c r="O14588" i="2"/>
  <c r="P14588" i="2"/>
  <c r="Q14588" i="2"/>
  <c r="R14588" i="2"/>
  <c r="T14588" i="2"/>
  <c r="U14588" i="2"/>
  <c r="V14588" i="2"/>
  <c r="W14588" i="2"/>
  <c r="X14588" i="2"/>
  <c r="M14589" i="2"/>
  <c r="N14589" i="2"/>
  <c r="O14589" i="2"/>
  <c r="P14589" i="2"/>
  <c r="Q14589" i="2"/>
  <c r="R14589" i="2"/>
  <c r="T14589" i="2"/>
  <c r="U14589" i="2"/>
  <c r="V14589" i="2"/>
  <c r="W14589" i="2"/>
  <c r="X14589" i="2"/>
  <c r="M14590" i="2"/>
  <c r="N14590" i="2"/>
  <c r="O14590" i="2"/>
  <c r="P14590" i="2"/>
  <c r="Q14590" i="2"/>
  <c r="R14590" i="2"/>
  <c r="T14590" i="2"/>
  <c r="U14590" i="2"/>
  <c r="V14590" i="2"/>
  <c r="W14590" i="2"/>
  <c r="X14590" i="2"/>
  <c r="M14591" i="2"/>
  <c r="N14591" i="2"/>
  <c r="O14591" i="2"/>
  <c r="P14591" i="2"/>
  <c r="Q14591" i="2"/>
  <c r="R14591" i="2"/>
  <c r="T14591" i="2"/>
  <c r="U14591" i="2"/>
  <c r="V14591" i="2"/>
  <c r="W14591" i="2"/>
  <c r="X14591" i="2"/>
  <c r="M14592" i="2"/>
  <c r="N14592" i="2"/>
  <c r="O14592" i="2"/>
  <c r="P14592" i="2"/>
  <c r="Q14592" i="2"/>
  <c r="R14592" i="2"/>
  <c r="T14592" i="2"/>
  <c r="U14592" i="2"/>
  <c r="V14592" i="2"/>
  <c r="W14592" i="2"/>
  <c r="X14592" i="2"/>
  <c r="M14593" i="2"/>
  <c r="N14593" i="2"/>
  <c r="O14593" i="2"/>
  <c r="P14593" i="2"/>
  <c r="Q14593" i="2"/>
  <c r="R14593" i="2"/>
  <c r="T14593" i="2"/>
  <c r="U14593" i="2"/>
  <c r="V14593" i="2"/>
  <c r="W14593" i="2"/>
  <c r="X14593" i="2"/>
  <c r="M14594" i="2"/>
  <c r="N14594" i="2"/>
  <c r="O14594" i="2"/>
  <c r="P14594" i="2"/>
  <c r="Q14594" i="2"/>
  <c r="R14594" i="2"/>
  <c r="T14594" i="2"/>
  <c r="U14594" i="2"/>
  <c r="V14594" i="2"/>
  <c r="W14594" i="2"/>
  <c r="X14594" i="2"/>
  <c r="T14596" i="2"/>
  <c r="U14596" i="2"/>
  <c r="V14596" i="2"/>
  <c r="W14596" i="2"/>
  <c r="X14596" i="2"/>
  <c r="O14597" i="2"/>
  <c r="O14600" i="2"/>
  <c r="P14600" i="2"/>
  <c r="U14600" i="2"/>
  <c r="V14600" i="2"/>
  <c r="W14600" i="2"/>
  <c r="X14600" i="2"/>
  <c r="O14601" i="2"/>
  <c r="P14601" i="2"/>
  <c r="T14601" i="2"/>
  <c r="U14601" i="2"/>
  <c r="V14601" i="2"/>
  <c r="W14601" i="2"/>
  <c r="X14601" i="2"/>
  <c r="O14602" i="2"/>
  <c r="P14602" i="2"/>
  <c r="S14602" i="2"/>
  <c r="T14602" i="2"/>
  <c r="U14602" i="2"/>
  <c r="V14602" i="2"/>
  <c r="W14602" i="2"/>
  <c r="X14602" i="2"/>
  <c r="O14603" i="2"/>
  <c r="P14603" i="2"/>
  <c r="S14603" i="2"/>
  <c r="T14603" i="2"/>
  <c r="U14603" i="2"/>
  <c r="V14603" i="2"/>
  <c r="W14603" i="2"/>
  <c r="X14603" i="2"/>
  <c r="O14604" i="2"/>
  <c r="P14604" i="2"/>
  <c r="S14604" i="2"/>
  <c r="T14604" i="2"/>
  <c r="U14604" i="2"/>
  <c r="V14604" i="2"/>
  <c r="W14604" i="2"/>
  <c r="X14604" i="2"/>
  <c r="O14605" i="2"/>
  <c r="P14605" i="2"/>
  <c r="S14605" i="2"/>
  <c r="T14605" i="2"/>
  <c r="U14605" i="2"/>
  <c r="V14605" i="2"/>
  <c r="W14605" i="2"/>
  <c r="X14605" i="2"/>
  <c r="O14606" i="2"/>
  <c r="P14606" i="2"/>
  <c r="S14606" i="2"/>
  <c r="T14606" i="2"/>
  <c r="U14606" i="2"/>
  <c r="V14606" i="2"/>
  <c r="W14606" i="2"/>
  <c r="X14606" i="2"/>
  <c r="O14607" i="2"/>
  <c r="P14607" i="2"/>
  <c r="S14607" i="2"/>
  <c r="T14607" i="2"/>
  <c r="U14607" i="2"/>
  <c r="V14607" i="2"/>
  <c r="W14607" i="2"/>
  <c r="X14607" i="2"/>
  <c r="O14608" i="2"/>
  <c r="P14608" i="2"/>
  <c r="S14608" i="2"/>
  <c r="T14608" i="2"/>
  <c r="U14608" i="2"/>
  <c r="V14608" i="2"/>
  <c r="W14608" i="2"/>
  <c r="X14608" i="2"/>
  <c r="O14609" i="2"/>
  <c r="P14609" i="2"/>
  <c r="S14609" i="2"/>
  <c r="T14609" i="2"/>
  <c r="U14609" i="2"/>
  <c r="V14609" i="2"/>
  <c r="W14609" i="2"/>
  <c r="X14609" i="2"/>
  <c r="O14610" i="2"/>
  <c r="P14610" i="2"/>
  <c r="S14610" i="2"/>
  <c r="T14610" i="2"/>
  <c r="U14610" i="2"/>
  <c r="V14610" i="2"/>
  <c r="W14610" i="2"/>
  <c r="X14610" i="2"/>
  <c r="O14611" i="2"/>
  <c r="P14611" i="2"/>
  <c r="S14611" i="2"/>
  <c r="T14611" i="2"/>
  <c r="U14611" i="2"/>
  <c r="V14611" i="2"/>
  <c r="W14611" i="2"/>
  <c r="X14611" i="2"/>
  <c r="O14612" i="2"/>
  <c r="P14612" i="2"/>
  <c r="S14612" i="2"/>
  <c r="T14612" i="2"/>
  <c r="U14612" i="2"/>
  <c r="V14612" i="2"/>
  <c r="W14612" i="2"/>
  <c r="X14612" i="2"/>
  <c r="O14613" i="2"/>
  <c r="P14613" i="2"/>
  <c r="T14613" i="2"/>
  <c r="U14613" i="2"/>
  <c r="V14613" i="2"/>
  <c r="W14613" i="2"/>
  <c r="X14613" i="2"/>
  <c r="O14614" i="2"/>
  <c r="P14614" i="2"/>
  <c r="O14615" i="2"/>
  <c r="P14615" i="2"/>
  <c r="U14615" i="2"/>
  <c r="V14615" i="2"/>
  <c r="W14615" i="2"/>
  <c r="X14615" i="2"/>
  <c r="O14616" i="2"/>
  <c r="P14616" i="2"/>
  <c r="T14616" i="2"/>
  <c r="U14616" i="2"/>
  <c r="V14616" i="2"/>
  <c r="W14616" i="2"/>
  <c r="X14616" i="2"/>
  <c r="O14617" i="2"/>
  <c r="P14617" i="2"/>
  <c r="S14617" i="2"/>
  <c r="T14617" i="2"/>
  <c r="U14617" i="2"/>
  <c r="V14617" i="2"/>
  <c r="W14617" i="2"/>
  <c r="X14617" i="2"/>
  <c r="O14618" i="2"/>
  <c r="P14618" i="2"/>
  <c r="S14618" i="2"/>
  <c r="T14618" i="2"/>
  <c r="U14618" i="2"/>
  <c r="V14618" i="2"/>
  <c r="W14618" i="2"/>
  <c r="X14618" i="2"/>
  <c r="O14619" i="2"/>
  <c r="P14619" i="2"/>
  <c r="S14619" i="2"/>
  <c r="T14619" i="2"/>
  <c r="U14619" i="2"/>
  <c r="V14619" i="2"/>
  <c r="W14619" i="2"/>
  <c r="X14619" i="2"/>
  <c r="O14620" i="2"/>
  <c r="P14620" i="2"/>
  <c r="S14620" i="2"/>
  <c r="T14620" i="2"/>
  <c r="U14620" i="2"/>
  <c r="V14620" i="2"/>
  <c r="W14620" i="2"/>
  <c r="X14620" i="2"/>
  <c r="O14621" i="2"/>
  <c r="P14621" i="2"/>
  <c r="S14621" i="2"/>
  <c r="T14621" i="2"/>
  <c r="U14621" i="2"/>
  <c r="V14621" i="2"/>
  <c r="W14621" i="2"/>
  <c r="X14621" i="2"/>
  <c r="O14622" i="2"/>
  <c r="P14622" i="2"/>
  <c r="S14622" i="2"/>
  <c r="T14622" i="2"/>
  <c r="U14622" i="2"/>
  <c r="V14622" i="2"/>
  <c r="W14622" i="2"/>
  <c r="X14622" i="2"/>
  <c r="O14623" i="2"/>
  <c r="P14623" i="2"/>
  <c r="S14623" i="2"/>
  <c r="T14623" i="2"/>
  <c r="U14623" i="2"/>
  <c r="V14623" i="2"/>
  <c r="W14623" i="2"/>
  <c r="X14623" i="2"/>
  <c r="O14624" i="2"/>
  <c r="P14624" i="2"/>
  <c r="S14624" i="2"/>
  <c r="T14624" i="2"/>
  <c r="U14624" i="2"/>
  <c r="V14624" i="2"/>
  <c r="W14624" i="2"/>
  <c r="X14624" i="2"/>
  <c r="O14625" i="2"/>
  <c r="P14625" i="2"/>
  <c r="S14625" i="2"/>
  <c r="T14625" i="2"/>
  <c r="U14625" i="2"/>
  <c r="V14625" i="2"/>
  <c r="W14625" i="2"/>
  <c r="X14625" i="2"/>
  <c r="O14626" i="2"/>
  <c r="P14626" i="2"/>
  <c r="S14626" i="2"/>
  <c r="T14626" i="2"/>
  <c r="U14626" i="2"/>
  <c r="V14626" i="2"/>
  <c r="W14626" i="2"/>
  <c r="X14626" i="2"/>
  <c r="O14627" i="2"/>
  <c r="P14627" i="2"/>
  <c r="S14627" i="2"/>
  <c r="T14627" i="2"/>
  <c r="U14627" i="2"/>
  <c r="V14627" i="2"/>
  <c r="W14627" i="2"/>
  <c r="X14627" i="2"/>
  <c r="O14628" i="2"/>
  <c r="P14628" i="2"/>
  <c r="O14629" i="2"/>
  <c r="P14629" i="2"/>
  <c r="T14629" i="2"/>
  <c r="U14629" i="2"/>
  <c r="V14629" i="2"/>
  <c r="W14629" i="2"/>
  <c r="X14629" i="2"/>
  <c r="O14630" i="2"/>
  <c r="P14630" i="2"/>
  <c r="O14631" i="2"/>
  <c r="P14631" i="2"/>
  <c r="O14632" i="2"/>
  <c r="P14632" i="2"/>
  <c r="O14633" i="2"/>
  <c r="P14633" i="2"/>
  <c r="O14634" i="2"/>
  <c r="P14634" i="2"/>
  <c r="O14635" i="2"/>
  <c r="P14635" i="2"/>
  <c r="O14636" i="2"/>
  <c r="P14636" i="2"/>
  <c r="O14637" i="2"/>
  <c r="P14637" i="2"/>
  <c r="O14638" i="2"/>
  <c r="P14638" i="2"/>
  <c r="O14639" i="2"/>
  <c r="P14639" i="2"/>
  <c r="O14640" i="2"/>
  <c r="P14640" i="2"/>
  <c r="O14641" i="2"/>
  <c r="P14641" i="2"/>
  <c r="O14642" i="2"/>
  <c r="P14642" i="2"/>
  <c r="O14643" i="2"/>
  <c r="P14643" i="2"/>
  <c r="O14644" i="2"/>
  <c r="P14644" i="2"/>
  <c r="O14645" i="2"/>
  <c r="P14645" i="2"/>
  <c r="O14646" i="2"/>
  <c r="P14646" i="2"/>
  <c r="O14647" i="2"/>
  <c r="P14647" i="2"/>
  <c r="O14648" i="2"/>
  <c r="P14648" i="2"/>
  <c r="O14649" i="2"/>
  <c r="P14649" i="2"/>
  <c r="O14650" i="2"/>
  <c r="P14650" i="2"/>
  <c r="O14651" i="2"/>
  <c r="P14651" i="2"/>
  <c r="O14652" i="2"/>
  <c r="P14652" i="2"/>
  <c r="O14653" i="2"/>
  <c r="P14653" i="2"/>
  <c r="O14654" i="2"/>
  <c r="P14654" i="2"/>
  <c r="O14655" i="2"/>
  <c r="P14655" i="2"/>
  <c r="O14656" i="2"/>
  <c r="P14656" i="2"/>
  <c r="O14657" i="2"/>
  <c r="P14657" i="2"/>
  <c r="O14658" i="2"/>
  <c r="P14658" i="2"/>
  <c r="O14659" i="2"/>
  <c r="P14659" i="2"/>
</calcChain>
</file>

<file path=xl/sharedStrings.xml><?xml version="1.0" encoding="utf-8"?>
<sst xmlns="http://schemas.openxmlformats.org/spreadsheetml/2006/main" count="1017" uniqueCount="242">
  <si>
    <t>Year</t>
  </si>
  <si>
    <t>Residential</t>
  </si>
  <si>
    <t>Commercial</t>
  </si>
  <si>
    <t>Total Firm</t>
  </si>
  <si>
    <t>Firm Transport</t>
  </si>
  <si>
    <t>Interuptible Sales</t>
  </si>
  <si>
    <t>Total</t>
  </si>
  <si>
    <t>Transportation of Customer Owned</t>
  </si>
  <si>
    <t>Off System Sales</t>
  </si>
  <si>
    <t>Con Ed Gas Sales</t>
  </si>
  <si>
    <t>Total NY Consumption</t>
  </si>
  <si>
    <t>Total HDD</t>
  </si>
  <si>
    <t>94728</t>
  </si>
  <si>
    <t xml:space="preserve">NY </t>
  </si>
  <si>
    <t>NEW YORK CNTRL PARK</t>
  </si>
  <si>
    <t>YEAR</t>
  </si>
  <si>
    <t>MN</t>
  </si>
  <si>
    <t>DY</t>
  </si>
  <si>
    <t>TMAX</t>
  </si>
  <si>
    <t>TMIN</t>
  </si>
  <si>
    <t>PRCP</t>
  </si>
  <si>
    <t>U</t>
  </si>
  <si>
    <t>-</t>
  </si>
  <si>
    <t xml:space="preserve">  T  </t>
  </si>
  <si>
    <t>93*</t>
  </si>
  <si>
    <t>92</t>
  </si>
  <si>
    <t>76</t>
  </si>
  <si>
    <t>Avg Temp</t>
  </si>
  <si>
    <t>HDD</t>
  </si>
  <si>
    <t>Sum HDD</t>
  </si>
  <si>
    <t>Growth Rate</t>
  </si>
  <si>
    <t>Dt/HDD</t>
  </si>
  <si>
    <t>CDD</t>
  </si>
  <si>
    <t>Sum CDD</t>
  </si>
  <si>
    <t>Total DD</t>
  </si>
  <si>
    <t xml:space="preserve">Cell Start </t>
  </si>
  <si>
    <t>Cell End</t>
  </si>
  <si>
    <t>HDD +CDD by Month</t>
  </si>
  <si>
    <t>Con Ed Load Forecast</t>
  </si>
  <si>
    <t>Total Load</t>
  </si>
  <si>
    <t>Monthly Load</t>
  </si>
  <si>
    <t># Days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</si>
  <si>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</si>
  <si>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</si>
  <si>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</si>
  <si>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</si>
  <si>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</si>
  <si>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</si>
  <si>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</si>
  <si>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</si>
  <si>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</si>
  <si>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</si>
  <si>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</si>
  <si>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</si>
  <si>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</si>
  <si>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</si>
  <si>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</si>
  <si>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</si>
  <si>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</si>
  <si>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</si>
  <si>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</si>
  <si>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</si>
  <si>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</si>
  <si>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</si>
  <si>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</si>
  <si>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 Daily</t>
  </si>
  <si>
    <t>Monthly Intercept</t>
  </si>
  <si>
    <t>Monthly Slope</t>
  </si>
  <si>
    <t xml:space="preserve">Daily Load </t>
  </si>
  <si>
    <t>A</t>
  </si>
  <si>
    <t>B</t>
  </si>
  <si>
    <t>S1</t>
  </si>
  <si>
    <t>S2</t>
  </si>
  <si>
    <t>C1</t>
  </si>
  <si>
    <t>C2</t>
  </si>
  <si>
    <t>Load = A - B* [V(S1, C1) - V(S2, C2)]</t>
  </si>
  <si>
    <t>Structuring</t>
  </si>
  <si>
    <t>where</t>
  </si>
  <si>
    <t>Trading</t>
  </si>
  <si>
    <t>V(S, C) = Tavg * N(d1) - S * N(d2)</t>
  </si>
  <si>
    <t>d1 = [ln(Tavg/S) + C2/2]/C</t>
  </si>
  <si>
    <t>d2 = d1 - C</t>
  </si>
  <si>
    <t>N( . ) is the cumulative normal</t>
  </si>
  <si>
    <t>( Based on Structuring Data Set)</t>
  </si>
  <si>
    <t>(Based on Trading Data Set)</t>
  </si>
  <si>
    <t>Forecasts</t>
  </si>
  <si>
    <t>Date</t>
  </si>
  <si>
    <t>Tavg</t>
  </si>
  <si>
    <t>Load Forecast  (bcf)</t>
  </si>
  <si>
    <t>Temperature Foecast</t>
  </si>
  <si>
    <t>(American Model)</t>
  </si>
  <si>
    <t>High</t>
  </si>
  <si>
    <t>Low</t>
  </si>
  <si>
    <t>LDC Sendout Forecast</t>
  </si>
  <si>
    <t>BUG</t>
  </si>
  <si>
    <t>LILCO</t>
  </si>
  <si>
    <t>PSE&amp;G</t>
  </si>
  <si>
    <t>ConEd</t>
  </si>
  <si>
    <t>Total Sendout</t>
  </si>
  <si>
    <t>CDD Temperature</t>
  </si>
  <si>
    <t>Temp</t>
  </si>
  <si>
    <t>Load Forecast</t>
  </si>
  <si>
    <t>Tenn Gas</t>
  </si>
  <si>
    <t>MP Capacity</t>
  </si>
  <si>
    <t>CONSOLIDATED-RYE N Y</t>
  </si>
  <si>
    <t>CONSOLIDATED-KNOLLWOOD N Y</t>
  </si>
  <si>
    <t>PUBLIC-RAMSEY NJ</t>
  </si>
  <si>
    <t>PUBLIC - W MILFORD NG</t>
  </si>
  <si>
    <t>PUBLIC-RINGWOOD NJ</t>
  </si>
  <si>
    <t>Iroquois</t>
  </si>
  <si>
    <t>BRKLYN U - SOUTH COMMACK</t>
  </si>
  <si>
    <t>Texas Eastern</t>
  </si>
  <si>
    <t>Transco</t>
  </si>
  <si>
    <t>Totals</t>
  </si>
  <si>
    <t>Pipeline Deliveries</t>
  </si>
  <si>
    <t>Leidy Line</t>
  </si>
  <si>
    <t>Meter Station Information on TRANSCO</t>
  </si>
  <si>
    <t>Meter #</t>
  </si>
  <si>
    <t>Meter Name</t>
  </si>
  <si>
    <t>Peak Day</t>
  </si>
  <si>
    <t>Non coinsidental Peak day</t>
  </si>
  <si>
    <t>Manhatten</t>
  </si>
  <si>
    <t>Long Beach</t>
  </si>
  <si>
    <t>Summary of Peak Shaving Deals</t>
  </si>
  <si>
    <t>MDWQ</t>
  </si>
  <si>
    <t>Temperature Trigger</t>
  </si>
  <si>
    <t>Temp&lt;15 degrees</t>
  </si>
  <si>
    <t>Temp&gt;=15 degress</t>
  </si>
  <si>
    <t>Temp &lt; 20 Degrees</t>
  </si>
  <si>
    <t>Temp &lt; 25 Degrees</t>
  </si>
  <si>
    <t>Base</t>
  </si>
  <si>
    <t>&lt;25</t>
  </si>
  <si>
    <t>&lt;20</t>
  </si>
  <si>
    <t>&lt;15</t>
  </si>
  <si>
    <t>Gillette</t>
  </si>
  <si>
    <t>Clifton</t>
  </si>
  <si>
    <t>Hoechst Celanese Cogen</t>
  </si>
  <si>
    <t>Bridgewater</t>
  </si>
  <si>
    <t>Paterson</t>
  </si>
  <si>
    <t>Emerson</t>
  </si>
  <si>
    <t>Fairlawn</t>
  </si>
  <si>
    <t>Paramus</t>
  </si>
  <si>
    <t>East Rutherford</t>
  </si>
  <si>
    <t>CIGS Sendout</t>
  </si>
  <si>
    <t>LNG Stoerage In</t>
  </si>
  <si>
    <t>Erie Street</t>
  </si>
  <si>
    <t>Harrison</t>
  </si>
  <si>
    <t>Narrows</t>
  </si>
  <si>
    <t>Central Manhatten</t>
  </si>
  <si>
    <t>North Avenue</t>
  </si>
  <si>
    <t>East Rutherford #2</t>
  </si>
  <si>
    <t>Kearny</t>
  </si>
  <si>
    <t>PSE&amp;G Montclair Cogen</t>
  </si>
  <si>
    <t>PSE&amp;G Chatam</t>
  </si>
  <si>
    <t>Riverdale</t>
  </si>
  <si>
    <t>+ve gas into system</t>
  </si>
  <si>
    <t>-ve gas off system</t>
  </si>
  <si>
    <t>p</t>
  </si>
  <si>
    <t>Linden Oakford Received</t>
  </si>
  <si>
    <t>Piles Creek</t>
  </si>
  <si>
    <t>Richmond Narrows</t>
  </si>
  <si>
    <t>Hudson Marion</t>
  </si>
  <si>
    <t>West End</t>
  </si>
  <si>
    <t>Roseland</t>
  </si>
  <si>
    <t>St. 240 Regeneration Gas</t>
  </si>
  <si>
    <t>Orange Rockland Rivervale In</t>
  </si>
  <si>
    <t>Ridgefield</t>
  </si>
  <si>
    <t>Supply</t>
  </si>
  <si>
    <t>Demand</t>
  </si>
  <si>
    <t>Color</t>
  </si>
  <si>
    <t>TETCO M3 Meters</t>
  </si>
  <si>
    <t>b</t>
  </si>
  <si>
    <t>g</t>
  </si>
  <si>
    <t>r</t>
  </si>
  <si>
    <t>NJ &amp; NY</t>
  </si>
  <si>
    <t>PA</t>
  </si>
  <si>
    <t>AGT</t>
  </si>
  <si>
    <t>Chambersburg</t>
  </si>
  <si>
    <t>Chevron USA</t>
  </si>
  <si>
    <t>CNG Transmission</t>
  </si>
  <si>
    <t>Columbia Gas Transmission</t>
  </si>
  <si>
    <t>Counties Gas Company</t>
  </si>
  <si>
    <t>Dauphin Gas Company</t>
  </si>
  <si>
    <t>Delmarva P&amp;L</t>
  </si>
  <si>
    <t>Elizabethtown Gas</t>
  </si>
  <si>
    <t>Huntingdon Gas</t>
  </si>
  <si>
    <t>Interboro Gas</t>
  </si>
  <si>
    <t>Lewiston Gas Company</t>
  </si>
  <si>
    <t>NJN</t>
  </si>
  <si>
    <t>PECO</t>
  </si>
  <si>
    <t>Phili Gas Works</t>
  </si>
  <si>
    <t>Pottsville Gas</t>
  </si>
  <si>
    <t>Shippensburg Gas</t>
  </si>
  <si>
    <t>Sun Company</t>
  </si>
  <si>
    <t>TW Phillips</t>
  </si>
  <si>
    <t>UGI</t>
  </si>
  <si>
    <t>Valley Gas</t>
  </si>
  <si>
    <t>Three Rivers Pipeline</t>
  </si>
  <si>
    <t>National Fuel Supply</t>
  </si>
  <si>
    <t>delivery</t>
  </si>
  <si>
    <t>receipt</t>
  </si>
  <si>
    <t>bi-directional</t>
  </si>
  <si>
    <t>b=</t>
  </si>
  <si>
    <t>r=</t>
  </si>
  <si>
    <t>g=</t>
  </si>
  <si>
    <t>Cottonwood Production</t>
  </si>
  <si>
    <t>Eastern States Exploration</t>
  </si>
  <si>
    <t>Felmont Oil Corp</t>
  </si>
  <si>
    <t>All Metres</t>
  </si>
  <si>
    <t>Coincidental Peak Day</t>
  </si>
  <si>
    <t>Non-Coincidental Peak Day</t>
  </si>
  <si>
    <t>M3 Peakday Deliveries</t>
  </si>
  <si>
    <t>Z6 NY Deliveries</t>
  </si>
  <si>
    <t>LDC</t>
  </si>
  <si>
    <t>Linden Capacity</t>
  </si>
  <si>
    <t>MMBTU/b</t>
  </si>
  <si>
    <t>Fuel Switching (Gas Equivalent)</t>
  </si>
  <si>
    <t>Interuprible Customers</t>
  </si>
  <si>
    <t>Total Alternate Deliveries</t>
  </si>
  <si>
    <t>250,000 barrels/d</t>
  </si>
  <si>
    <t>Tennessee Gas Pipeline:</t>
  </si>
  <si>
    <t>Demand Forecast Based On American Model Temperature Forecast</t>
  </si>
  <si>
    <t>Normal Temperatures</t>
  </si>
  <si>
    <t>Max. Daily Peak Shaving (BUG and LILCO Only)</t>
  </si>
  <si>
    <t>NY LDC Delivery from Leidy Line</t>
  </si>
  <si>
    <t>LDC Delivery Through Linden</t>
  </si>
  <si>
    <t>New York City Gas Supply &amp; Demand Forecast</t>
  </si>
  <si>
    <t>NY LDC Delivery from Linden</t>
  </si>
  <si>
    <t>Operationally Available</t>
  </si>
  <si>
    <t>Linden Scheduled Volume</t>
  </si>
  <si>
    <t>CONSOLIDATED-White Plains N Y</t>
  </si>
  <si>
    <t>Int.</t>
  </si>
  <si>
    <t>Actuals</t>
  </si>
  <si>
    <t>Load Forecast  (bcf) with 2% growth 2000-01</t>
  </si>
  <si>
    <t>Load Forecast  (dt) with 2% Growth 2000-01</t>
  </si>
  <si>
    <t>Load Forecast  (bcf) with 2% Growth 2000-01</t>
  </si>
  <si>
    <t>Sendout Change</t>
  </si>
  <si>
    <t>Notes:</t>
  </si>
  <si>
    <t>Power Demand in NY City</t>
  </si>
  <si>
    <t>Peak day demand 10,500 MW, NYPA required to produce 80% of the peak requirement, currently 200 MW short for summer of 2001.</t>
  </si>
  <si>
    <t>NY City load growth 1.7%.</t>
  </si>
  <si>
    <t>NY City needs to expand by 25% by 2005.  3,000 MW to serve growth and replace aging plants, 700-900 MW to serve residential 800-1,200 MW to avoid major price increases.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</si>
</sst>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5" formatCode="_(* #,##0_);_(* \(#,##0\);_(* &quot;-&quot;??_);_(@_)"/>
    <numFmt numFmtId="171" formatCode="0.0"/>
    <numFmt numFmtId="172" formatCode="dd\-mmm\-yy"/>
    <numFmt numFmtId="173" formatCode="m/d/yy"/>
    <numFmt numFmtId="174" formatCode="mm/dd/yy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i/>
      <sz val="10"/>
      <name val="Arial"/>
    </font>
    <font>
      <i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8">
    <xf numFmtId="0" fontId="0" fillId="0" borderId="0" xfId="0"/>
    <xf numFmtId="165" fontId="0" fillId="0" borderId="0" xfId="1" applyNumberFormat="1" applyFont="1"/>
    <xf numFmtId="0" fontId="2" fillId="0" borderId="0" xfId="0" applyFon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0" fillId="0" borderId="4" xfId="0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0" fontId="0" fillId="0" borderId="7" xfId="0" applyBorder="1"/>
    <xf numFmtId="165" fontId="0" fillId="0" borderId="0" xfId="1" applyNumberFormat="1" applyFont="1" applyBorder="1"/>
    <xf numFmtId="165" fontId="0" fillId="0" borderId="8" xfId="1" applyNumberFormat="1" applyFont="1" applyBorder="1"/>
    <xf numFmtId="0" fontId="0" fillId="0" borderId="9" xfId="0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0" xfId="0" applyNumberFormat="1"/>
    <xf numFmtId="0" fontId="2" fillId="0" borderId="12" xfId="0" applyFont="1" applyBorder="1" applyAlignment="1">
      <alignment horizontal="center" wrapText="1"/>
    </xf>
    <xf numFmtId="165" fontId="0" fillId="0" borderId="13" xfId="0" applyNumberFormat="1" applyBorder="1"/>
    <xf numFmtId="0" fontId="2" fillId="0" borderId="13" xfId="0" applyFont="1" applyBorder="1" applyAlignment="1">
      <alignment horizontal="center" wrapText="1"/>
    </xf>
    <xf numFmtId="165" fontId="0" fillId="0" borderId="0" xfId="0" applyNumberFormat="1" applyBorder="1"/>
    <xf numFmtId="165" fontId="0" fillId="0" borderId="14" xfId="0" applyNumberFormat="1" applyBorder="1"/>
    <xf numFmtId="165" fontId="0" fillId="0" borderId="15" xfId="0" applyNumberFormat="1" applyBorder="1"/>
    <xf numFmtId="0" fontId="2" fillId="0" borderId="12" xfId="0" applyFont="1" applyBorder="1" applyAlignment="1">
      <alignment horizontal="center"/>
    </xf>
    <xf numFmtId="165" fontId="0" fillId="0" borderId="13" xfId="1" applyNumberFormat="1" applyFont="1" applyBorder="1"/>
    <xf numFmtId="165" fontId="0" fillId="0" borderId="14" xfId="1" applyNumberFormat="1" applyFont="1" applyBorder="1"/>
    <xf numFmtId="165" fontId="0" fillId="0" borderId="15" xfId="1" applyNumberFormat="1" applyFont="1" applyBorder="1"/>
    <xf numFmtId="43" fontId="0" fillId="0" borderId="0" xfId="0" applyNumberFormat="1"/>
    <xf numFmtId="9" fontId="0" fillId="0" borderId="13" xfId="2" applyFont="1" applyBorder="1"/>
    <xf numFmtId="9" fontId="0" fillId="0" borderId="14" xfId="2" applyFont="1" applyBorder="1"/>
    <xf numFmtId="9" fontId="0" fillId="0" borderId="15" xfId="2" applyFont="1" applyBorder="1"/>
    <xf numFmtId="0" fontId="0" fillId="0" borderId="0" xfId="0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0" xfId="0" applyFont="1" applyAlignment="1">
      <alignment horizontal="right"/>
    </xf>
    <xf numFmtId="165" fontId="2" fillId="0" borderId="16" xfId="0" applyNumberFormat="1" applyFont="1" applyBorder="1"/>
    <xf numFmtId="165" fontId="0" fillId="0" borderId="4" xfId="1" applyNumberFormat="1" applyFon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7" xfId="0" applyFont="1" applyFill="1" applyBorder="1" applyAlignment="1">
      <alignment horizontal="center"/>
    </xf>
    <xf numFmtId="0" fontId="3" fillId="0" borderId="17" xfId="0" applyFont="1" applyFill="1" applyBorder="1" applyAlignment="1">
      <alignment horizontal="centerContinuous"/>
    </xf>
    <xf numFmtId="43" fontId="0" fillId="0" borderId="0" xfId="1" applyNumberFormat="1" applyFont="1"/>
    <xf numFmtId="165" fontId="0" fillId="0" borderId="0" xfId="1" applyNumberFormat="1" applyFont="1" applyFill="1" applyBorder="1" applyAlignment="1"/>
    <xf numFmtId="0" fontId="0" fillId="0" borderId="0" xfId="0" applyAlignment="1">
      <alignment horizontal="right"/>
    </xf>
    <xf numFmtId="1" fontId="0" fillId="0" borderId="0" xfId="0" applyNumberFormat="1"/>
    <xf numFmtId="165" fontId="0" fillId="0" borderId="10" xfId="0" applyNumberFormat="1" applyFill="1" applyBorder="1" applyAlignment="1"/>
    <xf numFmtId="0" fontId="2" fillId="0" borderId="4" xfId="0" applyFont="1" applyBorder="1"/>
    <xf numFmtId="0" fontId="2" fillId="0" borderId="7" xfId="0" applyFont="1" applyBorder="1"/>
    <xf numFmtId="0" fontId="2" fillId="0" borderId="9" xfId="0" applyFont="1" applyBorder="1"/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5" fontId="0" fillId="0" borderId="0" xfId="0" applyNumberFormat="1" applyFill="1" applyBorder="1" applyAlignment="1"/>
    <xf numFmtId="165" fontId="0" fillId="0" borderId="9" xfId="0" applyNumberFormat="1" applyFill="1" applyBorder="1" applyAlignment="1"/>
    <xf numFmtId="165" fontId="0" fillId="0" borderId="11" xfId="0" applyNumberFormat="1" applyFill="1" applyBorder="1" applyAlignment="1"/>
    <xf numFmtId="0" fontId="3" fillId="0" borderId="18" xfId="0" applyFont="1" applyFill="1" applyBorder="1" applyAlignment="1">
      <alignment horizontal="center"/>
    </xf>
    <xf numFmtId="165" fontId="0" fillId="0" borderId="4" xfId="0" applyNumberFormat="1" applyFill="1" applyBorder="1" applyAlignment="1"/>
    <xf numFmtId="165" fontId="0" fillId="0" borderId="5" xfId="0" applyNumberFormat="1" applyFill="1" applyBorder="1" applyAlignment="1"/>
    <xf numFmtId="165" fontId="0" fillId="0" borderId="6" xfId="0" applyNumberFormat="1" applyFill="1" applyBorder="1" applyAlignment="1"/>
    <xf numFmtId="165" fontId="0" fillId="0" borderId="7" xfId="0" applyNumberFormat="1" applyFill="1" applyBorder="1" applyAlignment="1"/>
    <xf numFmtId="165" fontId="0" fillId="0" borderId="8" xfId="0" applyNumberFormat="1" applyFill="1" applyBorder="1" applyAlignment="1"/>
    <xf numFmtId="0" fontId="3" fillId="0" borderId="0" xfId="0" applyFont="1" applyFill="1" applyBorder="1" applyAlignment="1">
      <alignment horizontal="center"/>
    </xf>
    <xf numFmtId="171" fontId="0" fillId="0" borderId="0" xfId="0" applyNumberFormat="1"/>
    <xf numFmtId="165" fontId="0" fillId="0" borderId="10" xfId="1" applyNumberFormat="1" applyFont="1" applyFill="1" applyBorder="1" applyAlignme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3" fontId="0" fillId="0" borderId="0" xfId="0" applyNumberFormat="1"/>
    <xf numFmtId="0" fontId="0" fillId="0" borderId="0" xfId="0" quotePrefix="1"/>
    <xf numFmtId="0" fontId="7" fillId="0" borderId="0" xfId="0" applyFont="1"/>
    <xf numFmtId="165" fontId="0" fillId="0" borderId="16" xfId="0" applyNumberFormat="1" applyBorder="1"/>
    <xf numFmtId="0" fontId="2" fillId="0" borderId="19" xfId="0" applyFont="1" applyBorder="1"/>
    <xf numFmtId="0" fontId="2" fillId="0" borderId="20" xfId="0" applyFont="1" applyBorder="1"/>
    <xf numFmtId="174" fontId="2" fillId="0" borderId="20" xfId="0" applyNumberFormat="1" applyFont="1" applyBorder="1"/>
    <xf numFmtId="0" fontId="0" fillId="0" borderId="21" xfId="0" applyBorder="1"/>
    <xf numFmtId="0" fontId="0" fillId="4" borderId="7" xfId="0" applyFill="1" applyBorder="1"/>
    <xf numFmtId="0" fontId="0" fillId="4" borderId="8" xfId="0" applyFill="1" applyBorder="1"/>
    <xf numFmtId="0" fontId="0" fillId="4" borderId="4" xfId="0" applyFill="1" applyBorder="1"/>
    <xf numFmtId="0" fontId="0" fillId="5" borderId="9" xfId="0" applyFill="1" applyBorder="1"/>
    <xf numFmtId="0" fontId="0" fillId="5" borderId="0" xfId="0" applyFill="1"/>
    <xf numFmtId="0" fontId="0" fillId="5" borderId="11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5" borderId="1" xfId="0" applyFill="1" applyBorder="1"/>
    <xf numFmtId="0" fontId="0" fillId="5" borderId="2" xfId="0" applyFill="1" applyBorder="1"/>
    <xf numFmtId="172" fontId="6" fillId="5" borderId="2" xfId="0" applyNumberFormat="1" applyFont="1" applyFill="1" applyBorder="1" applyAlignment="1">
      <alignment horizontal="center"/>
    </xf>
    <xf numFmtId="0" fontId="0" fillId="5" borderId="10" xfId="0" applyFill="1" applyBorder="1"/>
    <xf numFmtId="0" fontId="2" fillId="5" borderId="5" xfId="0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0" fontId="2" fillId="5" borderId="0" xfId="0" applyFont="1" applyFill="1" applyBorder="1" applyAlignment="1">
      <alignment horizontal="right"/>
    </xf>
    <xf numFmtId="0" fontId="2" fillId="5" borderId="7" xfId="0" applyFont="1" applyFill="1" applyBorder="1" applyAlignment="1">
      <alignment horizontal="left"/>
    </xf>
    <xf numFmtId="165" fontId="0" fillId="5" borderId="0" xfId="1" applyNumberFormat="1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173" fontId="6" fillId="5" borderId="2" xfId="0" applyNumberFormat="1" applyFont="1" applyFill="1" applyBorder="1" applyAlignment="1">
      <alignment horizontal="center"/>
    </xf>
    <xf numFmtId="173" fontId="6" fillId="5" borderId="3" xfId="0" applyNumberFormat="1" applyFont="1" applyFill="1" applyBorder="1" applyAlignment="1">
      <alignment horizontal="center"/>
    </xf>
    <xf numFmtId="165" fontId="5" fillId="5" borderId="0" xfId="1" applyNumberFormat="1" applyFont="1" applyFill="1" applyBorder="1"/>
    <xf numFmtId="0" fontId="5" fillId="5" borderId="0" xfId="0" applyFont="1" applyFill="1" applyBorder="1"/>
    <xf numFmtId="0" fontId="5" fillId="5" borderId="10" xfId="0" applyFont="1" applyFill="1" applyBorder="1"/>
    <xf numFmtId="0" fontId="0" fillId="5" borderId="5" xfId="0" applyFill="1" applyBorder="1" applyAlignment="1">
      <alignment horizontal="right"/>
    </xf>
    <xf numFmtId="0" fontId="5" fillId="5" borderId="5" xfId="0" applyFont="1" applyFill="1" applyBorder="1"/>
    <xf numFmtId="0" fontId="0" fillId="5" borderId="0" xfId="0" applyFill="1" applyBorder="1" applyAlignment="1">
      <alignment horizontal="right"/>
    </xf>
    <xf numFmtId="3" fontId="0" fillId="5" borderId="0" xfId="0" applyNumberFormat="1" applyFill="1" applyBorder="1" applyAlignment="1">
      <alignment horizontal="right"/>
    </xf>
    <xf numFmtId="0" fontId="0" fillId="5" borderId="22" xfId="0" applyFill="1" applyBorder="1"/>
    <xf numFmtId="0" fontId="0" fillId="5" borderId="23" xfId="0" applyFill="1" applyBorder="1"/>
    <xf numFmtId="0" fontId="0" fillId="5" borderId="24" xfId="0" applyFill="1" applyBorder="1"/>
    <xf numFmtId="165" fontId="0" fillId="5" borderId="22" xfId="1" applyNumberFormat="1" applyFont="1" applyFill="1" applyBorder="1"/>
    <xf numFmtId="172" fontId="6" fillId="5" borderId="25" xfId="0" applyNumberFormat="1" applyFont="1" applyFill="1" applyBorder="1" applyAlignment="1">
      <alignment horizontal="center"/>
    </xf>
    <xf numFmtId="0" fontId="0" fillId="5" borderId="21" xfId="0" applyFill="1" applyBorder="1"/>
    <xf numFmtId="0" fontId="0" fillId="5" borderId="26" xfId="0" applyFill="1" applyBorder="1"/>
    <xf numFmtId="0" fontId="0" fillId="5" borderId="27" xfId="0" applyFill="1" applyBorder="1"/>
    <xf numFmtId="165" fontId="0" fillId="5" borderId="21" xfId="1" applyNumberFormat="1" applyFont="1" applyFill="1" applyBorder="1"/>
    <xf numFmtId="172" fontId="6" fillId="5" borderId="28" xfId="0" applyNumberFormat="1" applyFont="1" applyFill="1" applyBorder="1" applyAlignment="1">
      <alignment horizontal="center"/>
    </xf>
    <xf numFmtId="0" fontId="2" fillId="5" borderId="10" xfId="0" applyFont="1" applyFill="1" applyBorder="1"/>
    <xf numFmtId="165" fontId="0" fillId="5" borderId="0" xfId="0" applyNumberFormat="1" applyFill="1" applyBorder="1"/>
    <xf numFmtId="0" fontId="5" fillId="5" borderId="29" xfId="0" applyFont="1" applyFill="1" applyBorder="1" applyAlignment="1">
      <alignment horizontal="right"/>
    </xf>
    <xf numFmtId="0" fontId="0" fillId="5" borderId="29" xfId="0" applyFill="1" applyBorder="1"/>
    <xf numFmtId="165" fontId="5" fillId="5" borderId="29" xfId="1" applyNumberFormat="1" applyFont="1" applyFill="1" applyBorder="1" applyAlignment="1">
      <alignment horizontal="right"/>
    </xf>
    <xf numFmtId="0" fontId="0" fillId="5" borderId="29" xfId="0" applyFill="1" applyBorder="1" applyAlignment="1">
      <alignment horizontal="right"/>
    </xf>
    <xf numFmtId="165" fontId="5" fillId="5" borderId="21" xfId="1" applyNumberFormat="1" applyFont="1" applyFill="1" applyBorder="1"/>
    <xf numFmtId="0" fontId="0" fillId="5" borderId="30" xfId="0" applyFill="1" applyBorder="1"/>
    <xf numFmtId="0" fontId="2" fillId="5" borderId="31" xfId="0" applyFont="1" applyFill="1" applyBorder="1"/>
    <xf numFmtId="3" fontId="0" fillId="5" borderId="5" xfId="0" applyNumberFormat="1" applyFill="1" applyBorder="1"/>
    <xf numFmtId="165" fontId="0" fillId="5" borderId="0" xfId="1" applyNumberFormat="1" applyFont="1" applyFill="1" applyBorder="1" applyAlignment="1">
      <alignment horizontal="center"/>
    </xf>
    <xf numFmtId="172" fontId="6" fillId="4" borderId="3" xfId="0" applyNumberFormat="1" applyFont="1" applyFill="1" applyBorder="1" applyAlignment="1">
      <alignment horizontal="center"/>
    </xf>
    <xf numFmtId="0" fontId="0" fillId="4" borderId="11" xfId="0" applyFill="1" applyBorder="1"/>
    <xf numFmtId="0" fontId="0" fillId="4" borderId="6" xfId="0" applyFill="1" applyBorder="1"/>
    <xf numFmtId="165" fontId="0" fillId="4" borderId="8" xfId="1" applyNumberFormat="1" applyFont="1" applyFill="1" applyBorder="1"/>
    <xf numFmtId="0" fontId="0" fillId="4" borderId="9" xfId="0" applyFill="1" applyBorder="1"/>
    <xf numFmtId="0" fontId="2" fillId="5" borderId="28" xfId="0" applyFont="1" applyFill="1" applyBorder="1" applyAlignment="1">
      <alignment horizontal="center"/>
    </xf>
    <xf numFmtId="165" fontId="0" fillId="5" borderId="27" xfId="1" applyNumberFormat="1" applyFont="1" applyFill="1" applyBorder="1"/>
    <xf numFmtId="172" fontId="6" fillId="4" borderId="32" xfId="0" applyNumberFormat="1" applyFont="1" applyFill="1" applyBorder="1" applyAlignment="1">
      <alignment horizontal="center"/>
    </xf>
    <xf numFmtId="0" fontId="0" fillId="4" borderId="33" xfId="0" applyFill="1" applyBorder="1"/>
    <xf numFmtId="165" fontId="0" fillId="4" borderId="33" xfId="1" applyNumberFormat="1" applyFont="1" applyFill="1" applyBorder="1"/>
    <xf numFmtId="172" fontId="6" fillId="4" borderId="34" xfId="0" applyNumberFormat="1" applyFont="1" applyFill="1" applyBorder="1" applyAlignment="1">
      <alignment horizontal="center"/>
    </xf>
    <xf numFmtId="0" fontId="0" fillId="4" borderId="35" xfId="0" applyFill="1" applyBorder="1"/>
    <xf numFmtId="165" fontId="5" fillId="4" borderId="35" xfId="1" applyNumberFormat="1" applyFont="1" applyFill="1" applyBorder="1"/>
    <xf numFmtId="165" fontId="0" fillId="4" borderId="35" xfId="1" applyNumberFormat="1" applyFont="1" applyFill="1" applyBorder="1"/>
    <xf numFmtId="0" fontId="0" fillId="4" borderId="36" xfId="0" applyFill="1" applyBorder="1"/>
    <xf numFmtId="165" fontId="2" fillId="5" borderId="16" xfId="1" applyNumberFormat="1" applyFont="1" applyFill="1" applyBorder="1"/>
    <xf numFmtId="165" fontId="2" fillId="5" borderId="16" xfId="0" applyNumberFormat="1" applyFont="1" applyFill="1" applyBorder="1"/>
    <xf numFmtId="165" fontId="2" fillId="5" borderId="37" xfId="0" applyNumberFormat="1" applyFont="1" applyFill="1" applyBorder="1"/>
    <xf numFmtId="165" fontId="2" fillId="4" borderId="38" xfId="1" applyNumberFormat="1" applyFont="1" applyFill="1" applyBorder="1"/>
    <xf numFmtId="165" fontId="2" fillId="4" borderId="39" xfId="1" applyNumberFormat="1" applyFont="1" applyFill="1" applyBorder="1"/>
    <xf numFmtId="165" fontId="2" fillId="5" borderId="40" xfId="1" applyNumberFormat="1" applyFont="1" applyFill="1" applyBorder="1"/>
    <xf numFmtId="165" fontId="2" fillId="5" borderId="37" xfId="1" applyNumberFormat="1" applyFont="1" applyFill="1" applyBorder="1"/>
    <xf numFmtId="0" fontId="0" fillId="6" borderId="7" xfId="0" applyFill="1" applyBorder="1"/>
    <xf numFmtId="0" fontId="0" fillId="6" borderId="8" xfId="0" applyFill="1" applyBorder="1"/>
    <xf numFmtId="172" fontId="6" fillId="6" borderId="1" xfId="0" applyNumberFormat="1" applyFont="1" applyFill="1" applyBorder="1" applyAlignment="1">
      <alignment horizontal="center"/>
    </xf>
    <xf numFmtId="172" fontId="6" fillId="6" borderId="34" xfId="0" applyNumberFormat="1" applyFont="1" applyFill="1" applyBorder="1" applyAlignment="1">
      <alignment horizontal="center"/>
    </xf>
    <xf numFmtId="0" fontId="0" fillId="6" borderId="0" xfId="0" applyFill="1" applyBorder="1"/>
    <xf numFmtId="0" fontId="0" fillId="6" borderId="35" xfId="0" applyFill="1" applyBorder="1"/>
    <xf numFmtId="0" fontId="0" fillId="6" borderId="9" xfId="0" applyFill="1" applyBorder="1"/>
    <xf numFmtId="0" fontId="0" fillId="6" borderId="36" xfId="0" applyFill="1" applyBorder="1"/>
    <xf numFmtId="0" fontId="0" fillId="6" borderId="4" xfId="0" applyFill="1" applyBorder="1"/>
    <xf numFmtId="0" fontId="0" fillId="6" borderId="41" xfId="0" applyFill="1" applyBorder="1"/>
    <xf numFmtId="165" fontId="0" fillId="6" borderId="7" xfId="1" applyNumberFormat="1" applyFont="1" applyFill="1" applyBorder="1"/>
    <xf numFmtId="165" fontId="0" fillId="6" borderId="35" xfId="1" applyNumberFormat="1" applyFont="1" applyFill="1" applyBorder="1"/>
    <xf numFmtId="165" fontId="2" fillId="6" borderId="42" xfId="1" applyNumberFormat="1" applyFont="1" applyFill="1" applyBorder="1"/>
    <xf numFmtId="165" fontId="2" fillId="6" borderId="43" xfId="1" applyNumberFormat="1" applyFont="1" applyFill="1" applyBorder="1"/>
    <xf numFmtId="0" fontId="0" fillId="4" borderId="29" xfId="0" applyFill="1" applyBorder="1"/>
    <xf numFmtId="0" fontId="0" fillId="4" borderId="30" xfId="0" applyFill="1" applyBorder="1"/>
    <xf numFmtId="0" fontId="0" fillId="4" borderId="44" xfId="0" applyFill="1" applyBorder="1"/>
    <xf numFmtId="0" fontId="0" fillId="4" borderId="41" xfId="0" applyFill="1" applyBorder="1"/>
    <xf numFmtId="165" fontId="0" fillId="0" borderId="45" xfId="0" applyNumberFormat="1" applyBorder="1"/>
    <xf numFmtId="0" fontId="0" fillId="0" borderId="46" xfId="0" applyBorder="1"/>
    <xf numFmtId="165" fontId="0" fillId="0" borderId="46" xfId="1" applyNumberFormat="1" applyFont="1" applyBorder="1"/>
    <xf numFmtId="165" fontId="5" fillId="4" borderId="7" xfId="1" applyNumberFormat="1" applyFont="1" applyFill="1" applyBorder="1"/>
    <xf numFmtId="165" fontId="0" fillId="4" borderId="7" xfId="1" applyNumberFormat="1" applyFont="1" applyFill="1" applyBorder="1"/>
    <xf numFmtId="165" fontId="0" fillId="4" borderId="9" xfId="1" applyNumberFormat="1" applyFont="1" applyFill="1" applyBorder="1"/>
    <xf numFmtId="0" fontId="0" fillId="0" borderId="46" xfId="0" applyBorder="1" applyAlignment="1">
      <alignment horizontal="left" indent="1"/>
    </xf>
    <xf numFmtId="165" fontId="2" fillId="4" borderId="47" xfId="0" applyNumberFormat="1" applyFont="1" applyFill="1" applyBorder="1"/>
    <xf numFmtId="165" fontId="2" fillId="4" borderId="48" xfId="0" applyNumberFormat="1" applyFont="1" applyFill="1" applyBorder="1"/>
    <xf numFmtId="165" fontId="0" fillId="4" borderId="7" xfId="1" applyNumberFormat="1" applyFont="1" applyFill="1" applyBorder="1" applyAlignment="1">
      <alignment horizontal="center"/>
    </xf>
    <xf numFmtId="165" fontId="0" fillId="4" borderId="35" xfId="1" applyNumberFormat="1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65" fontId="2" fillId="4" borderId="49" xfId="0" applyNumberFormat="1" applyFont="1" applyFill="1" applyBorder="1"/>
    <xf numFmtId="0" fontId="2" fillId="5" borderId="41" xfId="0" applyFont="1" applyFill="1" applyBorder="1" applyAlignment="1">
      <alignment horizontal="right"/>
    </xf>
    <xf numFmtId="0" fontId="2" fillId="5" borderId="35" xfId="0" applyFont="1" applyFill="1" applyBorder="1" applyAlignment="1">
      <alignment horizontal="right"/>
    </xf>
    <xf numFmtId="0" fontId="2" fillId="5" borderId="36" xfId="0" applyFont="1" applyFill="1" applyBorder="1" applyAlignment="1">
      <alignment horizontal="right"/>
    </xf>
    <xf numFmtId="165" fontId="0" fillId="4" borderId="8" xfId="0" applyNumberFormat="1" applyFill="1" applyBorder="1"/>
    <xf numFmtId="0" fontId="0" fillId="5" borderId="13" xfId="0" applyFill="1" applyBorder="1"/>
    <xf numFmtId="165" fontId="5" fillId="5" borderId="14" xfId="1" applyNumberFormat="1" applyFont="1" applyFill="1" applyBorder="1"/>
    <xf numFmtId="165" fontId="0" fillId="5" borderId="14" xfId="1" applyNumberFormat="1" applyFont="1" applyFill="1" applyBorder="1"/>
    <xf numFmtId="0" fontId="0" fillId="5" borderId="14" xfId="0" applyFill="1" applyBorder="1"/>
    <xf numFmtId="0" fontId="0" fillId="5" borderId="15" xfId="0" applyFill="1" applyBorder="1"/>
    <xf numFmtId="173" fontId="6" fillId="5" borderId="12" xfId="0" applyNumberFormat="1" applyFont="1" applyFill="1" applyBorder="1" applyAlignment="1">
      <alignment horizontal="center"/>
    </xf>
    <xf numFmtId="165" fontId="2" fillId="5" borderId="50" xfId="0" applyNumberFormat="1" applyFont="1" applyFill="1" applyBorder="1"/>
    <xf numFmtId="165" fontId="0" fillId="5" borderId="9" xfId="0" applyNumberFormat="1" applyFill="1" applyBorder="1"/>
    <xf numFmtId="165" fontId="0" fillId="5" borderId="11" xfId="0" applyNumberFormat="1" applyFill="1" applyBorder="1"/>
    <xf numFmtId="165" fontId="0" fillId="5" borderId="35" xfId="1" applyNumberFormat="1" applyFont="1" applyFill="1" applyBorder="1"/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172" fontId="2" fillId="5" borderId="2" xfId="0" applyNumberFormat="1" applyFont="1" applyFill="1" applyBorder="1" applyAlignment="1">
      <alignment horizontal="center"/>
    </xf>
    <xf numFmtId="172" fontId="2" fillId="5" borderId="3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entral_Logistics/Operational%20Reports/Operational_Capacity/TENN/TENN_MASTE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ebcontent/Fundamentals/ENA/Gas/Pipelines/East/Operational%20Reports/TRANSCO_MAST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ETCO_MASTE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RANSCO_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odule2"/>
      <sheetName val="Module1"/>
      <sheetName val="Module3"/>
      <sheetName val="Module4"/>
    </sheetNames>
    <sheetDataSet>
      <sheetData sheetId="0">
        <row r="737">
          <cell r="B737">
            <v>36861</v>
          </cell>
          <cell r="C737">
            <v>57</v>
          </cell>
          <cell r="D737">
            <v>34</v>
          </cell>
          <cell r="E737">
            <v>44</v>
          </cell>
          <cell r="F737">
            <v>24</v>
          </cell>
          <cell r="G737">
            <v>51</v>
          </cell>
          <cell r="H737">
            <v>27</v>
          </cell>
          <cell r="I737">
            <v>55</v>
          </cell>
          <cell r="J737">
            <v>27</v>
          </cell>
          <cell r="K737">
            <v>55</v>
          </cell>
          <cell r="L737">
            <v>30</v>
          </cell>
          <cell r="M737">
            <v>57</v>
          </cell>
          <cell r="N737">
            <v>29</v>
          </cell>
          <cell r="O737">
            <v>61</v>
          </cell>
          <cell r="P737">
            <v>28</v>
          </cell>
          <cell r="Q737">
            <v>66</v>
          </cell>
          <cell r="R737">
            <v>36</v>
          </cell>
          <cell r="S737">
            <v>41</v>
          </cell>
          <cell r="T737">
            <v>25</v>
          </cell>
          <cell r="U737">
            <v>33</v>
          </cell>
          <cell r="V737">
            <v>22</v>
          </cell>
          <cell r="W737">
            <v>37</v>
          </cell>
          <cell r="X737">
            <v>26</v>
          </cell>
          <cell r="Y737">
            <v>41</v>
          </cell>
          <cell r="Z737">
            <v>28</v>
          </cell>
          <cell r="AA737">
            <v>43</v>
          </cell>
          <cell r="AB737">
            <v>29</v>
          </cell>
          <cell r="AC737">
            <v>39</v>
          </cell>
          <cell r="AD737">
            <v>26</v>
          </cell>
          <cell r="AE737">
            <v>40</v>
          </cell>
          <cell r="AF737">
            <v>30</v>
          </cell>
          <cell r="AG737">
            <v>30</v>
          </cell>
          <cell r="AH737">
            <v>24</v>
          </cell>
          <cell r="AI737">
            <v>31</v>
          </cell>
          <cell r="AJ737">
            <v>24</v>
          </cell>
          <cell r="AK737">
            <v>32</v>
          </cell>
          <cell r="AL737">
            <v>21</v>
          </cell>
          <cell r="AM737">
            <v>36</v>
          </cell>
          <cell r="AN737">
            <v>26</v>
          </cell>
          <cell r="AO737">
            <v>40</v>
          </cell>
          <cell r="AP737">
            <v>31</v>
          </cell>
          <cell r="AQ737">
            <v>42</v>
          </cell>
          <cell r="AR737">
            <v>32</v>
          </cell>
          <cell r="AS737">
            <v>46</v>
          </cell>
          <cell r="AT737">
            <v>24</v>
          </cell>
          <cell r="AU737">
            <v>35</v>
          </cell>
          <cell r="AV737">
            <v>30</v>
          </cell>
          <cell r="AW737">
            <v>37</v>
          </cell>
          <cell r="AX737">
            <v>29</v>
          </cell>
          <cell r="AY737">
            <v>60</v>
          </cell>
          <cell r="AZ737">
            <v>35</v>
          </cell>
          <cell r="BA737">
            <v>34</v>
          </cell>
          <cell r="BB737">
            <v>25</v>
          </cell>
          <cell r="BC737">
            <v>39</v>
          </cell>
          <cell r="BD737">
            <v>24</v>
          </cell>
          <cell r="BE737">
            <v>45</v>
          </cell>
          <cell r="BF737">
            <v>34</v>
          </cell>
          <cell r="BG737">
            <v>45</v>
          </cell>
          <cell r="BH737">
            <v>30</v>
          </cell>
          <cell r="BI737">
            <v>46</v>
          </cell>
          <cell r="BJ737">
            <v>28</v>
          </cell>
          <cell r="BK737">
            <v>48</v>
          </cell>
          <cell r="BL737">
            <v>33</v>
          </cell>
          <cell r="BM737">
            <v>45</v>
          </cell>
          <cell r="BN737">
            <v>29</v>
          </cell>
          <cell r="BO737">
            <v>49</v>
          </cell>
          <cell r="BP737">
            <v>25</v>
          </cell>
          <cell r="BQ737">
            <v>48</v>
          </cell>
          <cell r="BR737">
            <v>35</v>
          </cell>
          <cell r="BS737">
            <v>49</v>
          </cell>
          <cell r="BT737">
            <v>22</v>
          </cell>
          <cell r="BU737">
            <v>48</v>
          </cell>
          <cell r="BV737">
            <v>24</v>
          </cell>
          <cell r="BW737">
            <v>53</v>
          </cell>
          <cell r="BX737">
            <v>25</v>
          </cell>
          <cell r="BY737">
            <v>51</v>
          </cell>
          <cell r="BZ737">
            <v>25</v>
          </cell>
          <cell r="CA737">
            <v>57</v>
          </cell>
          <cell r="CB737">
            <v>27</v>
          </cell>
          <cell r="CC737">
            <v>59</v>
          </cell>
          <cell r="CD737">
            <v>33</v>
          </cell>
          <cell r="CE737">
            <v>56</v>
          </cell>
          <cell r="CF737">
            <v>30</v>
          </cell>
          <cell r="CG737">
            <v>63</v>
          </cell>
          <cell r="CH737">
            <v>27</v>
          </cell>
          <cell r="CI737">
            <v>64</v>
          </cell>
          <cell r="CJ737">
            <v>30</v>
          </cell>
          <cell r="CK737">
            <v>73</v>
          </cell>
          <cell r="CL737">
            <v>47</v>
          </cell>
          <cell r="CM737">
            <v>67</v>
          </cell>
          <cell r="CN737">
            <v>34</v>
          </cell>
          <cell r="CO737">
            <v>73</v>
          </cell>
          <cell r="CP737">
            <v>47</v>
          </cell>
          <cell r="CQ737">
            <v>78</v>
          </cell>
          <cell r="CR737">
            <v>47</v>
          </cell>
          <cell r="CS737">
            <v>74</v>
          </cell>
          <cell r="CT737">
            <v>48</v>
          </cell>
          <cell r="CU737">
            <v>78</v>
          </cell>
          <cell r="CV737">
            <v>59</v>
          </cell>
          <cell r="CW737">
            <v>80</v>
          </cell>
          <cell r="CX737">
            <v>63</v>
          </cell>
        </row>
        <row r="738">
          <cell r="B738">
            <v>36862</v>
          </cell>
          <cell r="C738">
            <v>43</v>
          </cell>
          <cell r="D738">
            <v>34</v>
          </cell>
          <cell r="E738">
            <v>41</v>
          </cell>
          <cell r="F738">
            <v>30</v>
          </cell>
          <cell r="G738">
            <v>51</v>
          </cell>
          <cell r="H738">
            <v>37</v>
          </cell>
          <cell r="I738">
            <v>54</v>
          </cell>
          <cell r="J738">
            <v>37</v>
          </cell>
          <cell r="K738">
            <v>48</v>
          </cell>
          <cell r="L738">
            <v>35</v>
          </cell>
          <cell r="M738">
            <v>57</v>
          </cell>
          <cell r="N738">
            <v>40</v>
          </cell>
          <cell r="O738">
            <v>57</v>
          </cell>
          <cell r="P738">
            <v>45</v>
          </cell>
          <cell r="Q738">
            <v>56</v>
          </cell>
          <cell r="R738">
            <v>40</v>
          </cell>
          <cell r="S738">
            <v>31</v>
          </cell>
          <cell r="T738">
            <v>18</v>
          </cell>
          <cell r="U738">
            <v>25</v>
          </cell>
          <cell r="V738">
            <v>20</v>
          </cell>
          <cell r="W738">
            <v>28</v>
          </cell>
          <cell r="X738">
            <v>18</v>
          </cell>
          <cell r="Y738">
            <v>31</v>
          </cell>
          <cell r="Z738">
            <v>22</v>
          </cell>
          <cell r="AA738">
            <v>32</v>
          </cell>
          <cell r="AB738">
            <v>21</v>
          </cell>
          <cell r="AC738">
            <v>32</v>
          </cell>
          <cell r="AD738">
            <v>17</v>
          </cell>
          <cell r="AE738">
            <v>34</v>
          </cell>
          <cell r="AF738">
            <v>23</v>
          </cell>
          <cell r="AG738">
            <v>26</v>
          </cell>
          <cell r="AH738">
            <v>17</v>
          </cell>
          <cell r="AI738">
            <v>28</v>
          </cell>
          <cell r="AJ738">
            <v>18</v>
          </cell>
          <cell r="AK738">
            <v>25</v>
          </cell>
          <cell r="AL738">
            <v>11</v>
          </cell>
          <cell r="AM738">
            <v>29</v>
          </cell>
          <cell r="AN738">
            <v>15</v>
          </cell>
          <cell r="AO738">
            <v>35</v>
          </cell>
          <cell r="AP738">
            <v>26</v>
          </cell>
          <cell r="AQ738">
            <v>36</v>
          </cell>
          <cell r="AR738">
            <v>25</v>
          </cell>
          <cell r="AS738">
            <v>38</v>
          </cell>
          <cell r="AT738">
            <v>22</v>
          </cell>
          <cell r="AU738">
            <v>31</v>
          </cell>
          <cell r="AV738">
            <v>18</v>
          </cell>
          <cell r="AW738">
            <v>31</v>
          </cell>
          <cell r="AX738">
            <v>20</v>
          </cell>
          <cell r="AY738">
            <v>41</v>
          </cell>
          <cell r="AZ738">
            <v>30</v>
          </cell>
          <cell r="BA738">
            <v>30</v>
          </cell>
          <cell r="BB738">
            <v>17</v>
          </cell>
          <cell r="BC738">
            <v>34</v>
          </cell>
          <cell r="BD738">
            <v>16</v>
          </cell>
          <cell r="BE738">
            <v>37</v>
          </cell>
          <cell r="BF738">
            <v>27</v>
          </cell>
          <cell r="BG738">
            <v>37</v>
          </cell>
          <cell r="BH738">
            <v>24</v>
          </cell>
          <cell r="BI738">
            <v>39</v>
          </cell>
          <cell r="BJ738">
            <v>27</v>
          </cell>
          <cell r="BK738">
            <v>41</v>
          </cell>
          <cell r="BL738">
            <v>29</v>
          </cell>
          <cell r="BM738">
            <v>40</v>
          </cell>
          <cell r="BN738">
            <v>32</v>
          </cell>
          <cell r="BO738">
            <v>46</v>
          </cell>
          <cell r="BP738">
            <v>26</v>
          </cell>
          <cell r="BQ738">
            <v>45</v>
          </cell>
          <cell r="BR738">
            <v>36</v>
          </cell>
          <cell r="BS738">
            <v>41</v>
          </cell>
          <cell r="BT738">
            <v>30</v>
          </cell>
          <cell r="BU738">
            <v>40</v>
          </cell>
          <cell r="BV738">
            <v>33</v>
          </cell>
          <cell r="BW738">
            <v>41</v>
          </cell>
          <cell r="BX738">
            <v>32</v>
          </cell>
          <cell r="BY738">
            <v>44</v>
          </cell>
          <cell r="BZ738">
            <v>31</v>
          </cell>
          <cell r="CA738">
            <v>47</v>
          </cell>
          <cell r="CB738">
            <v>35</v>
          </cell>
          <cell r="CC738">
            <v>58</v>
          </cell>
          <cell r="CD738">
            <v>41</v>
          </cell>
          <cell r="CE738">
            <v>48</v>
          </cell>
          <cell r="CF738">
            <v>42</v>
          </cell>
          <cell r="CG738">
            <v>61</v>
          </cell>
          <cell r="CH738">
            <v>39</v>
          </cell>
          <cell r="CI738">
            <v>58</v>
          </cell>
          <cell r="CJ738">
            <v>41</v>
          </cell>
          <cell r="CK738">
            <v>75</v>
          </cell>
          <cell r="CL738">
            <v>49</v>
          </cell>
          <cell r="CM738">
            <v>69</v>
          </cell>
          <cell r="CN738">
            <v>46</v>
          </cell>
          <cell r="CO738">
            <v>75</v>
          </cell>
          <cell r="CP738">
            <v>49</v>
          </cell>
          <cell r="CQ738">
            <v>78</v>
          </cell>
          <cell r="CR738">
            <v>49</v>
          </cell>
          <cell r="CS738">
            <v>75</v>
          </cell>
          <cell r="CT738">
            <v>52</v>
          </cell>
          <cell r="CU738">
            <v>78</v>
          </cell>
          <cell r="CV738">
            <v>64</v>
          </cell>
          <cell r="CW738">
            <v>79</v>
          </cell>
          <cell r="CX738">
            <v>68</v>
          </cell>
        </row>
        <row r="739">
          <cell r="B739">
            <v>36863</v>
          </cell>
          <cell r="C739">
            <v>43</v>
          </cell>
          <cell r="D739">
            <v>29</v>
          </cell>
          <cell r="E739">
            <v>31</v>
          </cell>
          <cell r="F739">
            <v>29</v>
          </cell>
          <cell r="G739">
            <v>38</v>
          </cell>
          <cell r="H739">
            <v>32</v>
          </cell>
          <cell r="I739">
            <v>37</v>
          </cell>
          <cell r="J739">
            <v>33</v>
          </cell>
          <cell r="K739">
            <v>41</v>
          </cell>
          <cell r="L739">
            <v>27</v>
          </cell>
          <cell r="M739">
            <v>40</v>
          </cell>
          <cell r="N739">
            <v>33</v>
          </cell>
          <cell r="O739">
            <v>45</v>
          </cell>
          <cell r="P739">
            <v>35</v>
          </cell>
          <cell r="Q739">
            <v>50</v>
          </cell>
          <cell r="R739">
            <v>36</v>
          </cell>
          <cell r="S739">
            <v>35</v>
          </cell>
          <cell r="T739">
            <v>11</v>
          </cell>
          <cell r="U739">
            <v>29</v>
          </cell>
          <cell r="V739">
            <v>11</v>
          </cell>
          <cell r="W739">
            <v>37</v>
          </cell>
          <cell r="X739">
            <v>9</v>
          </cell>
          <cell r="Y739">
            <v>35</v>
          </cell>
          <cell r="Z739">
            <v>19</v>
          </cell>
          <cell r="AA739">
            <v>36</v>
          </cell>
          <cell r="AB739">
            <v>18</v>
          </cell>
          <cell r="AC739">
            <v>35</v>
          </cell>
          <cell r="AD739">
            <v>14</v>
          </cell>
          <cell r="AE739">
            <v>37</v>
          </cell>
          <cell r="AF739">
            <v>17</v>
          </cell>
          <cell r="AG739">
            <v>30</v>
          </cell>
          <cell r="AH739">
            <v>12</v>
          </cell>
          <cell r="AI739">
            <v>34</v>
          </cell>
          <cell r="AJ739">
            <v>13</v>
          </cell>
          <cell r="AK739">
            <v>30</v>
          </cell>
          <cell r="AL739">
            <v>12</v>
          </cell>
          <cell r="AM739">
            <v>32</v>
          </cell>
          <cell r="AN739">
            <v>9</v>
          </cell>
          <cell r="AO739">
            <v>35</v>
          </cell>
          <cell r="AP739">
            <v>22</v>
          </cell>
          <cell r="AQ739">
            <v>35</v>
          </cell>
          <cell r="AR739">
            <v>20</v>
          </cell>
          <cell r="AS739">
            <v>34</v>
          </cell>
          <cell r="AT739">
            <v>18</v>
          </cell>
          <cell r="AU739">
            <v>32</v>
          </cell>
          <cell r="AV739">
            <v>13</v>
          </cell>
          <cell r="AW739">
            <v>34</v>
          </cell>
          <cell r="AX739">
            <v>15</v>
          </cell>
          <cell r="AY739">
            <v>35</v>
          </cell>
          <cell r="AZ739">
            <v>22</v>
          </cell>
          <cell r="BA739">
            <v>30</v>
          </cell>
          <cell r="BB739">
            <v>11</v>
          </cell>
          <cell r="BC739">
            <v>36</v>
          </cell>
          <cell r="BD739">
            <v>12</v>
          </cell>
          <cell r="BE739">
            <v>35</v>
          </cell>
          <cell r="BF739">
            <v>21</v>
          </cell>
          <cell r="BG739">
            <v>35</v>
          </cell>
          <cell r="BH739">
            <v>19</v>
          </cell>
          <cell r="BI739">
            <v>36</v>
          </cell>
          <cell r="BJ739">
            <v>21</v>
          </cell>
          <cell r="BK739">
            <v>36</v>
          </cell>
          <cell r="BL739">
            <v>24</v>
          </cell>
          <cell r="BM739">
            <v>36</v>
          </cell>
          <cell r="BN739">
            <v>20</v>
          </cell>
          <cell r="BO739">
            <v>32</v>
          </cell>
          <cell r="BP739">
            <v>23</v>
          </cell>
          <cell r="BQ739">
            <v>39</v>
          </cell>
          <cell r="BR739">
            <v>34</v>
          </cell>
          <cell r="BS739">
            <v>34</v>
          </cell>
          <cell r="BT739">
            <v>25</v>
          </cell>
          <cell r="BU739">
            <v>38</v>
          </cell>
          <cell r="BV739">
            <v>26</v>
          </cell>
          <cell r="BW739">
            <v>36</v>
          </cell>
          <cell r="BX739">
            <v>27</v>
          </cell>
          <cell r="BY739">
            <v>40</v>
          </cell>
          <cell r="BZ739">
            <v>25</v>
          </cell>
          <cell r="CA739">
            <v>41</v>
          </cell>
          <cell r="CB739">
            <v>31</v>
          </cell>
          <cell r="CC739">
            <v>41</v>
          </cell>
          <cell r="CD739">
            <v>34</v>
          </cell>
          <cell r="CE739">
            <v>42</v>
          </cell>
          <cell r="CF739">
            <v>34</v>
          </cell>
          <cell r="CG739">
            <v>46</v>
          </cell>
          <cell r="CH739">
            <v>32</v>
          </cell>
          <cell r="CI739">
            <v>44</v>
          </cell>
          <cell r="CJ739">
            <v>31</v>
          </cell>
          <cell r="CK739">
            <v>62</v>
          </cell>
          <cell r="CL739">
            <v>45</v>
          </cell>
          <cell r="CM739">
            <v>53</v>
          </cell>
          <cell r="CN739">
            <v>39</v>
          </cell>
          <cell r="CO739">
            <v>62</v>
          </cell>
          <cell r="CP739">
            <v>45</v>
          </cell>
          <cell r="CQ739">
            <v>62</v>
          </cell>
          <cell r="CR739">
            <v>46</v>
          </cell>
          <cell r="CS739">
            <v>66</v>
          </cell>
          <cell r="CT739">
            <v>50</v>
          </cell>
          <cell r="CU739">
            <v>78</v>
          </cell>
          <cell r="CV739">
            <v>58</v>
          </cell>
          <cell r="CW739">
            <v>80</v>
          </cell>
          <cell r="CX739">
            <v>61</v>
          </cell>
        </row>
        <row r="740">
          <cell r="B740">
            <v>36864</v>
          </cell>
          <cell r="C740">
            <v>45</v>
          </cell>
          <cell r="D740">
            <v>25</v>
          </cell>
          <cell r="E740">
            <v>38</v>
          </cell>
          <cell r="F740">
            <v>29</v>
          </cell>
          <cell r="G740">
            <v>42</v>
          </cell>
          <cell r="H740">
            <v>27</v>
          </cell>
          <cell r="I740">
            <v>48</v>
          </cell>
          <cell r="J740">
            <v>29</v>
          </cell>
          <cell r="K740">
            <v>51</v>
          </cell>
          <cell r="L740">
            <v>25</v>
          </cell>
          <cell r="M740">
            <v>50</v>
          </cell>
          <cell r="N740">
            <v>29</v>
          </cell>
          <cell r="O740">
            <v>51</v>
          </cell>
          <cell r="P740">
            <v>27</v>
          </cell>
          <cell r="Q740">
            <v>51</v>
          </cell>
          <cell r="R740">
            <v>29</v>
          </cell>
          <cell r="S740">
            <v>45</v>
          </cell>
          <cell r="T740">
            <v>15</v>
          </cell>
          <cell r="U740">
            <v>36</v>
          </cell>
          <cell r="V740">
            <v>21</v>
          </cell>
          <cell r="W740">
            <v>45</v>
          </cell>
          <cell r="X740">
            <v>7</v>
          </cell>
          <cell r="Y740">
            <v>44</v>
          </cell>
          <cell r="Z740">
            <v>25</v>
          </cell>
          <cell r="AA740">
            <v>49</v>
          </cell>
          <cell r="AB740">
            <v>17</v>
          </cell>
          <cell r="AC740">
            <v>42</v>
          </cell>
          <cell r="AD740">
            <v>11</v>
          </cell>
          <cell r="AE740">
            <v>46</v>
          </cell>
          <cell r="AF740">
            <v>20</v>
          </cell>
          <cell r="AG740">
            <v>37</v>
          </cell>
          <cell r="AH740">
            <v>21</v>
          </cell>
          <cell r="AI740">
            <v>37</v>
          </cell>
          <cell r="AJ740">
            <v>19</v>
          </cell>
          <cell r="AK740">
            <v>37</v>
          </cell>
          <cell r="AL740">
            <v>15</v>
          </cell>
          <cell r="AM740">
            <v>38</v>
          </cell>
          <cell r="AN740">
            <v>14</v>
          </cell>
          <cell r="AO740">
            <v>45</v>
          </cell>
          <cell r="AP740">
            <v>25</v>
          </cell>
          <cell r="AQ740">
            <v>46</v>
          </cell>
          <cell r="AR740">
            <v>23</v>
          </cell>
          <cell r="AS740">
            <v>49</v>
          </cell>
          <cell r="AT740">
            <v>19</v>
          </cell>
          <cell r="AU740">
            <v>38</v>
          </cell>
          <cell r="AV740">
            <v>19</v>
          </cell>
          <cell r="AW740">
            <v>39</v>
          </cell>
          <cell r="AX740">
            <v>10</v>
          </cell>
          <cell r="AY740">
            <v>34</v>
          </cell>
          <cell r="AZ740">
            <v>16</v>
          </cell>
          <cell r="BA740">
            <v>36</v>
          </cell>
          <cell r="BB740">
            <v>9</v>
          </cell>
          <cell r="BC740">
            <v>45</v>
          </cell>
          <cell r="BD740">
            <v>11</v>
          </cell>
          <cell r="BE740">
            <v>47</v>
          </cell>
          <cell r="BF740">
            <v>23</v>
          </cell>
          <cell r="BG740">
            <v>47</v>
          </cell>
          <cell r="BH740">
            <v>19</v>
          </cell>
          <cell r="BI740">
            <v>48</v>
          </cell>
          <cell r="BJ740">
            <v>16</v>
          </cell>
          <cell r="BK740">
            <v>47</v>
          </cell>
          <cell r="BL740">
            <v>22</v>
          </cell>
          <cell r="BM740">
            <v>45</v>
          </cell>
          <cell r="BN740">
            <v>14</v>
          </cell>
          <cell r="BO740">
            <v>47</v>
          </cell>
          <cell r="BP740">
            <v>20</v>
          </cell>
          <cell r="BQ740">
            <v>45</v>
          </cell>
          <cell r="BR740">
            <v>26</v>
          </cell>
          <cell r="BS740">
            <v>42</v>
          </cell>
          <cell r="BT740">
            <v>19</v>
          </cell>
          <cell r="BU740">
            <v>46</v>
          </cell>
          <cell r="BV740">
            <v>21</v>
          </cell>
          <cell r="BW740">
            <v>48</v>
          </cell>
          <cell r="BX740">
            <v>21</v>
          </cell>
          <cell r="BY740">
            <v>48</v>
          </cell>
          <cell r="BZ740">
            <v>18</v>
          </cell>
          <cell r="CA740">
            <v>50</v>
          </cell>
          <cell r="CB740">
            <v>24</v>
          </cell>
          <cell r="CC740">
            <v>48</v>
          </cell>
          <cell r="CD740">
            <v>26</v>
          </cell>
          <cell r="CE740">
            <v>48</v>
          </cell>
          <cell r="CF740">
            <v>28</v>
          </cell>
          <cell r="CG740">
            <v>52</v>
          </cell>
          <cell r="CH740">
            <v>25</v>
          </cell>
          <cell r="CI740">
            <v>51</v>
          </cell>
          <cell r="CJ740">
            <v>26</v>
          </cell>
          <cell r="CK740">
            <v>61</v>
          </cell>
          <cell r="CL740">
            <v>42</v>
          </cell>
          <cell r="CM740">
            <v>53</v>
          </cell>
          <cell r="CN740">
            <v>34</v>
          </cell>
          <cell r="CO740">
            <v>61</v>
          </cell>
          <cell r="CP740">
            <v>42</v>
          </cell>
          <cell r="CQ740">
            <v>66</v>
          </cell>
          <cell r="CR740">
            <v>43</v>
          </cell>
          <cell r="CS740">
            <v>66</v>
          </cell>
          <cell r="CT740">
            <v>40</v>
          </cell>
          <cell r="CU740">
            <v>74</v>
          </cell>
          <cell r="CV740">
            <v>54</v>
          </cell>
          <cell r="CW740">
            <v>74</v>
          </cell>
          <cell r="CX740">
            <v>55</v>
          </cell>
        </row>
        <row r="741">
          <cell r="B741">
            <v>36865</v>
          </cell>
          <cell r="C741">
            <v>49</v>
          </cell>
          <cell r="D741">
            <v>28</v>
          </cell>
          <cell r="E741">
            <v>43</v>
          </cell>
          <cell r="F741">
            <v>25</v>
          </cell>
          <cell r="G741">
            <v>41</v>
          </cell>
          <cell r="H741">
            <v>27</v>
          </cell>
          <cell r="I741">
            <v>51</v>
          </cell>
          <cell r="J741">
            <v>26</v>
          </cell>
          <cell r="K741">
            <v>55</v>
          </cell>
          <cell r="L741">
            <v>25</v>
          </cell>
          <cell r="M741">
            <v>52</v>
          </cell>
          <cell r="N741">
            <v>25</v>
          </cell>
          <cell r="O741">
            <v>57</v>
          </cell>
          <cell r="P741">
            <v>24</v>
          </cell>
          <cell r="Q741">
            <v>58</v>
          </cell>
          <cell r="R741">
            <v>28</v>
          </cell>
          <cell r="S741">
            <v>45</v>
          </cell>
          <cell r="T741">
            <v>13</v>
          </cell>
          <cell r="U741">
            <v>37</v>
          </cell>
          <cell r="V741">
            <v>24</v>
          </cell>
          <cell r="W741">
            <v>45</v>
          </cell>
          <cell r="X741">
            <v>11</v>
          </cell>
          <cell r="Y741">
            <v>48</v>
          </cell>
          <cell r="Z741">
            <v>26</v>
          </cell>
          <cell r="AA741">
            <v>49</v>
          </cell>
          <cell r="AB741">
            <v>19</v>
          </cell>
          <cell r="AC741">
            <v>48</v>
          </cell>
          <cell r="AD741">
            <v>19</v>
          </cell>
          <cell r="AE741">
            <v>47</v>
          </cell>
          <cell r="AF741">
            <v>24</v>
          </cell>
          <cell r="AG741">
            <v>36</v>
          </cell>
          <cell r="AH741">
            <v>18</v>
          </cell>
          <cell r="AI741">
            <v>37</v>
          </cell>
          <cell r="AJ741">
            <v>19</v>
          </cell>
          <cell r="AK741">
            <v>39</v>
          </cell>
          <cell r="AL741">
            <v>21</v>
          </cell>
          <cell r="AM741">
            <v>40</v>
          </cell>
          <cell r="AN741">
            <v>24</v>
          </cell>
          <cell r="AO741">
            <v>46</v>
          </cell>
          <cell r="AP741">
            <v>31</v>
          </cell>
          <cell r="AQ741">
            <v>47</v>
          </cell>
          <cell r="AR741">
            <v>28</v>
          </cell>
          <cell r="AS741">
            <v>48</v>
          </cell>
          <cell r="AT741">
            <v>20</v>
          </cell>
          <cell r="AU741">
            <v>34</v>
          </cell>
          <cell r="AV741">
            <v>22</v>
          </cell>
          <cell r="AW741">
            <v>34</v>
          </cell>
          <cell r="AX741">
            <v>18</v>
          </cell>
          <cell r="AY741">
            <v>42</v>
          </cell>
          <cell r="AZ741">
            <v>17</v>
          </cell>
          <cell r="BA741">
            <v>39</v>
          </cell>
          <cell r="BB741">
            <v>22</v>
          </cell>
          <cell r="BC741">
            <v>43</v>
          </cell>
          <cell r="BD741">
            <v>21</v>
          </cell>
          <cell r="BE741">
            <v>47</v>
          </cell>
          <cell r="BF741">
            <v>29</v>
          </cell>
          <cell r="BG741">
            <v>48</v>
          </cell>
          <cell r="BH741">
            <v>24</v>
          </cell>
          <cell r="BI741">
            <v>50</v>
          </cell>
          <cell r="BJ741">
            <v>24</v>
          </cell>
          <cell r="BK741">
            <v>52</v>
          </cell>
          <cell r="BL741">
            <v>31</v>
          </cell>
          <cell r="BM741">
            <v>45</v>
          </cell>
          <cell r="BN741">
            <v>27</v>
          </cell>
          <cell r="BO741">
            <v>51</v>
          </cell>
          <cell r="BP741">
            <v>22</v>
          </cell>
          <cell r="BQ741">
            <v>51</v>
          </cell>
          <cell r="BR741">
            <v>23</v>
          </cell>
          <cell r="BS741">
            <v>43</v>
          </cell>
          <cell r="BT741">
            <v>18</v>
          </cell>
          <cell r="BU741">
            <v>50</v>
          </cell>
          <cell r="BV741">
            <v>22</v>
          </cell>
          <cell r="BW741">
            <v>53</v>
          </cell>
          <cell r="BX741">
            <v>19</v>
          </cell>
          <cell r="BY741">
            <v>54</v>
          </cell>
          <cell r="BZ741">
            <v>20</v>
          </cell>
          <cell r="CA741">
            <v>57</v>
          </cell>
          <cell r="CB741">
            <v>20</v>
          </cell>
          <cell r="CC741">
            <v>59</v>
          </cell>
          <cell r="CD741">
            <v>23</v>
          </cell>
          <cell r="CE741">
            <v>51</v>
          </cell>
          <cell r="CF741">
            <v>30</v>
          </cell>
          <cell r="CG741">
            <v>59</v>
          </cell>
          <cell r="CH741">
            <v>21</v>
          </cell>
          <cell r="CI741">
            <v>60</v>
          </cell>
          <cell r="CJ741">
            <v>21</v>
          </cell>
          <cell r="CK741">
            <v>61</v>
          </cell>
          <cell r="CL741">
            <v>38</v>
          </cell>
          <cell r="CM741">
            <v>59</v>
          </cell>
          <cell r="CN741">
            <v>31</v>
          </cell>
          <cell r="CO741">
            <v>61</v>
          </cell>
          <cell r="CP741">
            <v>38</v>
          </cell>
          <cell r="CQ741">
            <v>68</v>
          </cell>
          <cell r="CR741">
            <v>45</v>
          </cell>
          <cell r="CS741">
            <v>69</v>
          </cell>
          <cell r="CT741">
            <v>47</v>
          </cell>
          <cell r="CU741">
            <v>71</v>
          </cell>
          <cell r="CV741">
            <v>55</v>
          </cell>
          <cell r="CW741">
            <v>75</v>
          </cell>
          <cell r="CX741">
            <v>59</v>
          </cell>
        </row>
        <row r="742">
          <cell r="B742">
            <v>36866</v>
          </cell>
          <cell r="C742">
            <v>40</v>
          </cell>
          <cell r="D742">
            <v>34</v>
          </cell>
          <cell r="E742">
            <v>33</v>
          </cell>
          <cell r="F742">
            <v>24</v>
          </cell>
          <cell r="G742">
            <v>35</v>
          </cell>
          <cell r="H742">
            <v>26</v>
          </cell>
          <cell r="I742">
            <v>42</v>
          </cell>
          <cell r="J742">
            <v>28</v>
          </cell>
          <cell r="K742">
            <v>53</v>
          </cell>
          <cell r="L742">
            <v>32</v>
          </cell>
          <cell r="M742">
            <v>45</v>
          </cell>
          <cell r="N742">
            <v>27</v>
          </cell>
          <cell r="O742">
            <v>51</v>
          </cell>
          <cell r="P742">
            <v>27</v>
          </cell>
          <cell r="Q742">
            <v>58</v>
          </cell>
          <cell r="R742">
            <v>31</v>
          </cell>
          <cell r="S742">
            <v>32</v>
          </cell>
          <cell r="T742">
            <v>18</v>
          </cell>
          <cell r="U742">
            <v>24</v>
          </cell>
          <cell r="V742">
            <v>12</v>
          </cell>
          <cell r="W742">
            <v>28</v>
          </cell>
          <cell r="X742">
            <v>9</v>
          </cell>
          <cell r="Y742">
            <v>32</v>
          </cell>
          <cell r="Z742">
            <v>22</v>
          </cell>
          <cell r="AA742">
            <v>33</v>
          </cell>
          <cell r="AB742">
            <v>24</v>
          </cell>
          <cell r="AC742">
            <v>30</v>
          </cell>
          <cell r="AD742">
            <v>14</v>
          </cell>
          <cell r="AE742">
            <v>32</v>
          </cell>
          <cell r="AF742">
            <v>25</v>
          </cell>
          <cell r="AG742">
            <v>22</v>
          </cell>
          <cell r="AH742">
            <v>15</v>
          </cell>
          <cell r="AI742">
            <v>22</v>
          </cell>
          <cell r="AJ742">
            <v>17</v>
          </cell>
          <cell r="AK742">
            <v>24</v>
          </cell>
          <cell r="AL742">
            <v>19</v>
          </cell>
          <cell r="AM742">
            <v>25</v>
          </cell>
          <cell r="AN742">
            <v>15</v>
          </cell>
          <cell r="AO742">
            <v>32</v>
          </cell>
          <cell r="AP742">
            <v>25</v>
          </cell>
          <cell r="AQ742">
            <v>33</v>
          </cell>
          <cell r="AR742">
            <v>25</v>
          </cell>
          <cell r="AS742">
            <v>33</v>
          </cell>
          <cell r="AT742">
            <v>19</v>
          </cell>
          <cell r="AU742">
            <v>22</v>
          </cell>
          <cell r="AV742">
            <v>19</v>
          </cell>
          <cell r="AW742">
            <v>24</v>
          </cell>
          <cell r="AX742">
            <v>13</v>
          </cell>
          <cell r="AY742">
            <v>43</v>
          </cell>
          <cell r="AZ742">
            <v>24</v>
          </cell>
          <cell r="BA742">
            <v>25</v>
          </cell>
          <cell r="BB742">
            <v>20</v>
          </cell>
          <cell r="BC742">
            <v>30</v>
          </cell>
          <cell r="BD742">
            <v>17</v>
          </cell>
          <cell r="BE742">
            <v>33</v>
          </cell>
          <cell r="BF742">
            <v>23</v>
          </cell>
          <cell r="BG742">
            <v>32</v>
          </cell>
          <cell r="BH742">
            <v>23</v>
          </cell>
          <cell r="BI742">
            <v>33</v>
          </cell>
          <cell r="BJ742">
            <v>23</v>
          </cell>
          <cell r="BK742">
            <v>35</v>
          </cell>
          <cell r="BL742">
            <v>26</v>
          </cell>
          <cell r="BM742">
            <v>37</v>
          </cell>
          <cell r="BN742">
            <v>25</v>
          </cell>
          <cell r="BO742">
            <v>36</v>
          </cell>
          <cell r="BP742">
            <v>23</v>
          </cell>
          <cell r="BQ742">
            <v>40</v>
          </cell>
          <cell r="BR742">
            <v>33</v>
          </cell>
          <cell r="BS742">
            <v>37</v>
          </cell>
          <cell r="BT742">
            <v>23</v>
          </cell>
          <cell r="BU742">
            <v>39</v>
          </cell>
          <cell r="BV742">
            <v>25</v>
          </cell>
          <cell r="BW742">
            <v>43</v>
          </cell>
          <cell r="BX742">
            <v>24</v>
          </cell>
          <cell r="BY742">
            <v>42</v>
          </cell>
          <cell r="BZ742">
            <v>23</v>
          </cell>
          <cell r="CA742">
            <v>48</v>
          </cell>
          <cell r="CB742">
            <v>23</v>
          </cell>
          <cell r="CC742">
            <v>54</v>
          </cell>
          <cell r="CD742">
            <v>27</v>
          </cell>
          <cell r="CE742">
            <v>44</v>
          </cell>
          <cell r="CF742">
            <v>28</v>
          </cell>
          <cell r="CG742">
            <v>52</v>
          </cell>
          <cell r="CH742">
            <v>25</v>
          </cell>
          <cell r="CI742">
            <v>54</v>
          </cell>
          <cell r="CJ742">
            <v>24</v>
          </cell>
          <cell r="CK742">
            <v>66</v>
          </cell>
          <cell r="CL742">
            <v>37</v>
          </cell>
          <cell r="CM742">
            <v>62</v>
          </cell>
          <cell r="CN742">
            <v>28</v>
          </cell>
          <cell r="CO742">
            <v>66</v>
          </cell>
          <cell r="CP742">
            <v>37</v>
          </cell>
          <cell r="CQ742">
            <v>70</v>
          </cell>
          <cell r="CR742">
            <v>43</v>
          </cell>
          <cell r="CS742">
            <v>68</v>
          </cell>
          <cell r="CT742">
            <v>43</v>
          </cell>
          <cell r="CU742">
            <v>77</v>
          </cell>
          <cell r="CV742">
            <v>56</v>
          </cell>
          <cell r="CW742">
            <v>79</v>
          </cell>
          <cell r="CX742">
            <v>61</v>
          </cell>
        </row>
        <row r="743">
          <cell r="B743">
            <v>36867</v>
          </cell>
          <cell r="C743">
            <v>50</v>
          </cell>
          <cell r="D743">
            <v>30</v>
          </cell>
          <cell r="E743">
            <v>49</v>
          </cell>
          <cell r="F743">
            <v>25</v>
          </cell>
          <cell r="G743">
            <v>47</v>
          </cell>
          <cell r="H743">
            <v>29</v>
          </cell>
          <cell r="I743">
            <v>53</v>
          </cell>
          <cell r="J743">
            <v>31</v>
          </cell>
          <cell r="K743">
            <v>56</v>
          </cell>
          <cell r="L743">
            <v>26</v>
          </cell>
          <cell r="M743">
            <v>54</v>
          </cell>
          <cell r="N743">
            <v>26</v>
          </cell>
          <cell r="O743">
            <v>59</v>
          </cell>
          <cell r="P743">
            <v>30</v>
          </cell>
          <cell r="Q743">
            <v>63</v>
          </cell>
          <cell r="R743">
            <v>40</v>
          </cell>
          <cell r="S743">
            <v>31</v>
          </cell>
          <cell r="T743">
            <v>12</v>
          </cell>
          <cell r="U743">
            <v>27</v>
          </cell>
          <cell r="V743">
            <v>4</v>
          </cell>
          <cell r="W743">
            <v>30</v>
          </cell>
          <cell r="X743">
            <v>11</v>
          </cell>
          <cell r="Y743">
            <v>33</v>
          </cell>
          <cell r="Z743">
            <v>22</v>
          </cell>
          <cell r="AA743">
            <v>34</v>
          </cell>
          <cell r="AB743">
            <v>22</v>
          </cell>
          <cell r="AC743">
            <v>32</v>
          </cell>
          <cell r="AD743">
            <v>14</v>
          </cell>
          <cell r="AE743">
            <v>34</v>
          </cell>
          <cell r="AF743">
            <v>24</v>
          </cell>
          <cell r="AG743">
            <v>21</v>
          </cell>
          <cell r="AH743">
            <v>16</v>
          </cell>
          <cell r="AI743">
            <v>22</v>
          </cell>
          <cell r="AJ743">
            <v>16</v>
          </cell>
          <cell r="AK743">
            <v>23</v>
          </cell>
          <cell r="AL743">
            <v>8</v>
          </cell>
          <cell r="AM743">
            <v>30</v>
          </cell>
          <cell r="AN743">
            <v>9</v>
          </cell>
          <cell r="AO743">
            <v>35</v>
          </cell>
          <cell r="AP743">
            <v>28</v>
          </cell>
          <cell r="AQ743">
            <v>37</v>
          </cell>
          <cell r="AR743">
            <v>26</v>
          </cell>
          <cell r="AS743">
            <v>37</v>
          </cell>
          <cell r="AT743">
            <v>21</v>
          </cell>
          <cell r="AU743">
            <v>25</v>
          </cell>
          <cell r="AV743">
            <v>21</v>
          </cell>
          <cell r="AW743">
            <v>27</v>
          </cell>
          <cell r="AX743">
            <v>21</v>
          </cell>
          <cell r="AY743">
            <v>28</v>
          </cell>
          <cell r="AZ743">
            <v>19</v>
          </cell>
          <cell r="BA743">
            <v>29</v>
          </cell>
          <cell r="BB743">
            <v>21</v>
          </cell>
          <cell r="BC743">
            <v>32</v>
          </cell>
          <cell r="BD743">
            <v>20</v>
          </cell>
          <cell r="BE743">
            <v>36</v>
          </cell>
          <cell r="BF743">
            <v>29</v>
          </cell>
          <cell r="BG743">
            <v>37</v>
          </cell>
          <cell r="BH743">
            <v>28</v>
          </cell>
          <cell r="BI743">
            <v>39</v>
          </cell>
          <cell r="BJ743">
            <v>28</v>
          </cell>
          <cell r="BK743">
            <v>41</v>
          </cell>
          <cell r="BL743">
            <v>30</v>
          </cell>
          <cell r="BM743">
            <v>45</v>
          </cell>
          <cell r="BN743">
            <v>31</v>
          </cell>
          <cell r="BO743">
            <v>47</v>
          </cell>
          <cell r="BP743">
            <v>30</v>
          </cell>
          <cell r="BQ743">
            <v>48</v>
          </cell>
          <cell r="BR743">
            <v>32</v>
          </cell>
          <cell r="BS743">
            <v>48</v>
          </cell>
          <cell r="BT743">
            <v>26</v>
          </cell>
          <cell r="BU743">
            <v>50</v>
          </cell>
          <cell r="BV743">
            <v>27</v>
          </cell>
          <cell r="BW743">
            <v>54</v>
          </cell>
          <cell r="BX743">
            <v>26</v>
          </cell>
          <cell r="BY743">
            <v>54</v>
          </cell>
          <cell r="BZ743">
            <v>27</v>
          </cell>
          <cell r="CA743">
            <v>58</v>
          </cell>
          <cell r="CB743">
            <v>32</v>
          </cell>
          <cell r="CC743">
            <v>60</v>
          </cell>
          <cell r="CD743">
            <v>38</v>
          </cell>
          <cell r="CE743">
            <v>54</v>
          </cell>
          <cell r="CF743">
            <v>33</v>
          </cell>
          <cell r="CG743">
            <v>61</v>
          </cell>
          <cell r="CH743">
            <v>28</v>
          </cell>
          <cell r="CI743">
            <v>61</v>
          </cell>
          <cell r="CJ743">
            <v>29</v>
          </cell>
          <cell r="CK743">
            <v>65</v>
          </cell>
          <cell r="CL743">
            <v>46</v>
          </cell>
          <cell r="CM743">
            <v>64</v>
          </cell>
          <cell r="CN743">
            <v>31</v>
          </cell>
          <cell r="CO743">
            <v>65</v>
          </cell>
          <cell r="CP743">
            <v>46</v>
          </cell>
          <cell r="CQ743">
            <v>67</v>
          </cell>
          <cell r="CR743">
            <v>51</v>
          </cell>
          <cell r="CS743">
            <v>72</v>
          </cell>
          <cell r="CT743">
            <v>49</v>
          </cell>
          <cell r="CU743">
            <v>78</v>
          </cell>
          <cell r="CV743">
            <v>59</v>
          </cell>
          <cell r="CW743">
            <v>77</v>
          </cell>
          <cell r="CX743">
            <v>65</v>
          </cell>
        </row>
        <row r="744">
          <cell r="B744">
            <v>36868</v>
          </cell>
          <cell r="C744">
            <v>55</v>
          </cell>
          <cell r="D744">
            <v>38</v>
          </cell>
          <cell r="E744">
            <v>51</v>
          </cell>
          <cell r="F744">
            <v>30</v>
          </cell>
          <cell r="G744">
            <v>53</v>
          </cell>
          <cell r="H744">
            <v>34</v>
          </cell>
          <cell r="I744">
            <v>58</v>
          </cell>
          <cell r="J744">
            <v>30</v>
          </cell>
          <cell r="K744">
            <v>60</v>
          </cell>
          <cell r="L744">
            <v>32</v>
          </cell>
          <cell r="M744">
            <v>63</v>
          </cell>
          <cell r="N744">
            <v>33</v>
          </cell>
          <cell r="O744">
            <v>54</v>
          </cell>
          <cell r="P744">
            <v>35</v>
          </cell>
          <cell r="Q744">
            <v>61</v>
          </cell>
          <cell r="R744">
            <v>42</v>
          </cell>
          <cell r="S744">
            <v>18</v>
          </cell>
          <cell r="T744">
            <v>6</v>
          </cell>
          <cell r="U744">
            <v>13</v>
          </cell>
          <cell r="V744">
            <v>0</v>
          </cell>
          <cell r="W744">
            <v>19</v>
          </cell>
          <cell r="X744">
            <v>5</v>
          </cell>
          <cell r="Y744">
            <v>22</v>
          </cell>
          <cell r="Z744">
            <v>16</v>
          </cell>
          <cell r="AA744">
            <v>23</v>
          </cell>
          <cell r="AB744">
            <v>20</v>
          </cell>
          <cell r="AC744">
            <v>22</v>
          </cell>
          <cell r="AD744">
            <v>18</v>
          </cell>
          <cell r="AE744">
            <v>26</v>
          </cell>
          <cell r="AF744">
            <v>21</v>
          </cell>
          <cell r="AG744">
            <v>24</v>
          </cell>
          <cell r="AH744">
            <v>16</v>
          </cell>
          <cell r="AI744">
            <v>23</v>
          </cell>
          <cell r="AJ744">
            <v>17</v>
          </cell>
          <cell r="AK744">
            <v>20</v>
          </cell>
          <cell r="AL744">
            <v>6</v>
          </cell>
          <cell r="AM744">
            <v>19</v>
          </cell>
          <cell r="AN744">
            <v>10</v>
          </cell>
          <cell r="AO744">
            <v>31</v>
          </cell>
          <cell r="AP744">
            <v>28</v>
          </cell>
          <cell r="AQ744">
            <v>31</v>
          </cell>
          <cell r="AR744">
            <v>25</v>
          </cell>
          <cell r="AS744">
            <v>43</v>
          </cell>
          <cell r="AT744">
            <v>19</v>
          </cell>
          <cell r="AU744">
            <v>32</v>
          </cell>
          <cell r="AV744">
            <v>24</v>
          </cell>
          <cell r="AW744">
            <v>34</v>
          </cell>
          <cell r="AX744">
            <v>27</v>
          </cell>
          <cell r="AY744">
            <v>34</v>
          </cell>
          <cell r="AZ744">
            <v>22</v>
          </cell>
          <cell r="BA744">
            <v>29</v>
          </cell>
          <cell r="BB744">
            <v>21</v>
          </cell>
          <cell r="BC744">
            <v>32</v>
          </cell>
          <cell r="BD744">
            <v>20</v>
          </cell>
          <cell r="BE744">
            <v>39</v>
          </cell>
          <cell r="BF744">
            <v>31</v>
          </cell>
          <cell r="BG744">
            <v>41</v>
          </cell>
          <cell r="BH744">
            <v>31</v>
          </cell>
          <cell r="BI744">
            <v>44</v>
          </cell>
          <cell r="BJ744">
            <v>32</v>
          </cell>
          <cell r="BK744">
            <v>45</v>
          </cell>
          <cell r="BL744">
            <v>35</v>
          </cell>
          <cell r="BM744">
            <v>53</v>
          </cell>
          <cell r="BN744">
            <v>37</v>
          </cell>
          <cell r="BO744">
            <v>57</v>
          </cell>
          <cell r="BP744">
            <v>30</v>
          </cell>
          <cell r="BQ744">
            <v>59</v>
          </cell>
          <cell r="BR744">
            <v>32</v>
          </cell>
          <cell r="BS744">
            <v>55</v>
          </cell>
          <cell r="BT744">
            <v>24</v>
          </cell>
          <cell r="BU744">
            <v>57</v>
          </cell>
          <cell r="BV744">
            <v>32</v>
          </cell>
          <cell r="BW744">
            <v>63</v>
          </cell>
          <cell r="BX744">
            <v>33</v>
          </cell>
          <cell r="BY744">
            <v>63</v>
          </cell>
          <cell r="BZ744">
            <v>34</v>
          </cell>
          <cell r="CA744">
            <v>66</v>
          </cell>
          <cell r="CB744">
            <v>32</v>
          </cell>
          <cell r="CC744">
            <v>66</v>
          </cell>
          <cell r="CD744">
            <v>34</v>
          </cell>
          <cell r="CE744">
            <v>64</v>
          </cell>
          <cell r="CF744">
            <v>35</v>
          </cell>
          <cell r="CG744">
            <v>59</v>
          </cell>
          <cell r="CH744">
            <v>30</v>
          </cell>
          <cell r="CI744">
            <v>70</v>
          </cell>
          <cell r="CJ744">
            <v>31</v>
          </cell>
          <cell r="CK744">
            <v>71</v>
          </cell>
          <cell r="CL744">
            <v>49</v>
          </cell>
          <cell r="CM744">
            <v>71</v>
          </cell>
          <cell r="CN744">
            <v>38</v>
          </cell>
          <cell r="CO744">
            <v>71</v>
          </cell>
          <cell r="CP744">
            <v>49</v>
          </cell>
          <cell r="CQ744">
            <v>80</v>
          </cell>
          <cell r="CR744">
            <v>53</v>
          </cell>
          <cell r="CS744">
            <v>77</v>
          </cell>
          <cell r="CT744">
            <v>56</v>
          </cell>
          <cell r="CU744">
            <v>79</v>
          </cell>
          <cell r="CV744">
            <v>62</v>
          </cell>
          <cell r="CW744">
            <v>80</v>
          </cell>
          <cell r="CX744">
            <v>68</v>
          </cell>
        </row>
        <row r="745">
          <cell r="B745">
            <v>36869</v>
          </cell>
          <cell r="C745">
            <v>56</v>
          </cell>
          <cell r="D745">
            <v>32</v>
          </cell>
          <cell r="E745">
            <v>48</v>
          </cell>
          <cell r="F745">
            <v>25</v>
          </cell>
          <cell r="G745">
            <v>52</v>
          </cell>
          <cell r="H745">
            <v>30</v>
          </cell>
          <cell r="I745">
            <v>54</v>
          </cell>
          <cell r="J745">
            <v>36</v>
          </cell>
          <cell r="K745">
            <v>65</v>
          </cell>
          <cell r="L745">
            <v>34</v>
          </cell>
          <cell r="M745">
            <v>56</v>
          </cell>
          <cell r="N745">
            <v>40</v>
          </cell>
          <cell r="O745">
            <v>54</v>
          </cell>
          <cell r="P745">
            <v>48</v>
          </cell>
          <cell r="Q745">
            <v>71</v>
          </cell>
          <cell r="R745">
            <v>52</v>
          </cell>
          <cell r="S745">
            <v>28</v>
          </cell>
          <cell r="T745">
            <v>4</v>
          </cell>
          <cell r="U745">
            <v>19</v>
          </cell>
          <cell r="V745">
            <v>4</v>
          </cell>
          <cell r="W745">
            <v>27</v>
          </cell>
          <cell r="X745">
            <v>1</v>
          </cell>
          <cell r="Y745">
            <v>31</v>
          </cell>
          <cell r="Z745">
            <v>17</v>
          </cell>
          <cell r="AA745">
            <v>30</v>
          </cell>
          <cell r="AB745">
            <v>15</v>
          </cell>
          <cell r="AC745">
            <v>29</v>
          </cell>
          <cell r="AD745">
            <v>8</v>
          </cell>
          <cell r="AE745">
            <v>33</v>
          </cell>
          <cell r="AF745">
            <v>20</v>
          </cell>
          <cell r="AG745">
            <v>27</v>
          </cell>
          <cell r="AH745">
            <v>12</v>
          </cell>
          <cell r="AI745">
            <v>28</v>
          </cell>
          <cell r="AJ745">
            <v>8</v>
          </cell>
          <cell r="AK745">
            <v>26</v>
          </cell>
          <cell r="AL745">
            <v>10</v>
          </cell>
          <cell r="AM745">
            <v>26</v>
          </cell>
          <cell r="AN745">
            <v>6</v>
          </cell>
          <cell r="AO745">
            <v>35</v>
          </cell>
          <cell r="AP745">
            <v>28</v>
          </cell>
          <cell r="AQ745">
            <v>36</v>
          </cell>
          <cell r="AR745">
            <v>26</v>
          </cell>
          <cell r="AS745">
            <v>40</v>
          </cell>
          <cell r="AT745">
            <v>18</v>
          </cell>
          <cell r="AU745">
            <v>28</v>
          </cell>
          <cell r="AV745">
            <v>20</v>
          </cell>
          <cell r="AW745">
            <v>29</v>
          </cell>
          <cell r="AX745">
            <v>15</v>
          </cell>
          <cell r="AY745">
            <v>36</v>
          </cell>
          <cell r="AZ745">
            <v>28</v>
          </cell>
          <cell r="BA745">
            <v>29</v>
          </cell>
          <cell r="BB745">
            <v>16</v>
          </cell>
          <cell r="BC745">
            <v>35</v>
          </cell>
          <cell r="BD745">
            <v>20</v>
          </cell>
          <cell r="BE745">
            <v>39</v>
          </cell>
          <cell r="BF745">
            <v>29</v>
          </cell>
          <cell r="BG745">
            <v>40</v>
          </cell>
          <cell r="BH745">
            <v>27</v>
          </cell>
          <cell r="BI745">
            <v>41</v>
          </cell>
          <cell r="BJ745">
            <v>26</v>
          </cell>
          <cell r="BK745">
            <v>42</v>
          </cell>
          <cell r="BL745">
            <v>30</v>
          </cell>
          <cell r="BM745">
            <v>43</v>
          </cell>
          <cell r="BN745">
            <v>25</v>
          </cell>
          <cell r="BO745">
            <v>42</v>
          </cell>
          <cell r="BP745">
            <v>25</v>
          </cell>
          <cell r="BQ745">
            <v>43</v>
          </cell>
          <cell r="BR745">
            <v>37</v>
          </cell>
          <cell r="BS745">
            <v>48</v>
          </cell>
          <cell r="BT745">
            <v>27</v>
          </cell>
          <cell r="BU745">
            <v>48</v>
          </cell>
          <cell r="BV745">
            <v>30</v>
          </cell>
          <cell r="BW745">
            <v>49</v>
          </cell>
          <cell r="BX745">
            <v>29</v>
          </cell>
          <cell r="BY745">
            <v>52</v>
          </cell>
          <cell r="BZ745">
            <v>37</v>
          </cell>
          <cell r="CA745">
            <v>53</v>
          </cell>
          <cell r="CB745">
            <v>30</v>
          </cell>
          <cell r="CC745">
            <v>53</v>
          </cell>
          <cell r="CD745">
            <v>40</v>
          </cell>
          <cell r="CE745">
            <v>49</v>
          </cell>
          <cell r="CF745">
            <v>41</v>
          </cell>
          <cell r="CG745">
            <v>55</v>
          </cell>
          <cell r="CH745">
            <v>48</v>
          </cell>
          <cell r="CI745">
            <v>58</v>
          </cell>
          <cell r="CJ745">
            <v>47</v>
          </cell>
          <cell r="CK745">
            <v>78</v>
          </cell>
          <cell r="CL745">
            <v>62</v>
          </cell>
          <cell r="CM745">
            <v>69</v>
          </cell>
          <cell r="CN745">
            <v>54</v>
          </cell>
          <cell r="CO745">
            <v>78</v>
          </cell>
          <cell r="CP745">
            <v>62</v>
          </cell>
          <cell r="CQ745">
            <v>80</v>
          </cell>
          <cell r="CR745">
            <v>57</v>
          </cell>
          <cell r="CS745">
            <v>81</v>
          </cell>
          <cell r="CT745">
            <v>63</v>
          </cell>
          <cell r="CU745">
            <v>80</v>
          </cell>
          <cell r="CV745">
            <v>73</v>
          </cell>
          <cell r="CW745">
            <v>81</v>
          </cell>
          <cell r="CX745">
            <v>72</v>
          </cell>
        </row>
        <row r="746">
          <cell r="B746">
            <v>36870</v>
          </cell>
          <cell r="C746">
            <v>60</v>
          </cell>
          <cell r="D746">
            <v>38</v>
          </cell>
          <cell r="E746">
            <v>54</v>
          </cell>
          <cell r="F746">
            <v>38</v>
          </cell>
          <cell r="G746">
            <v>48</v>
          </cell>
          <cell r="H746">
            <v>40</v>
          </cell>
          <cell r="I746">
            <v>51</v>
          </cell>
          <cell r="J746">
            <v>44</v>
          </cell>
          <cell r="K746">
            <v>70</v>
          </cell>
          <cell r="L746">
            <v>36</v>
          </cell>
          <cell r="M746">
            <v>53</v>
          </cell>
          <cell r="N746">
            <v>47</v>
          </cell>
          <cell r="O746">
            <v>53</v>
          </cell>
          <cell r="P746">
            <v>48</v>
          </cell>
          <cell r="Q746">
            <v>68</v>
          </cell>
          <cell r="R746">
            <v>48</v>
          </cell>
          <cell r="S746">
            <v>32</v>
          </cell>
          <cell r="T746">
            <v>5</v>
          </cell>
          <cell r="U746">
            <v>33</v>
          </cell>
          <cell r="V746">
            <v>6</v>
          </cell>
          <cell r="W746">
            <v>32</v>
          </cell>
          <cell r="X746">
            <v>1</v>
          </cell>
          <cell r="Y746">
            <v>47</v>
          </cell>
          <cell r="Z746">
            <v>17</v>
          </cell>
          <cell r="AA746">
            <v>36</v>
          </cell>
          <cell r="AB746">
            <v>10</v>
          </cell>
          <cell r="AC746">
            <v>31</v>
          </cell>
          <cell r="AD746">
            <v>5</v>
          </cell>
          <cell r="AE746">
            <v>41</v>
          </cell>
          <cell r="AF746">
            <v>19</v>
          </cell>
          <cell r="AG746">
            <v>38</v>
          </cell>
          <cell r="AH746">
            <v>18</v>
          </cell>
          <cell r="AI746">
            <v>37</v>
          </cell>
          <cell r="AJ746">
            <v>12</v>
          </cell>
          <cell r="AK746">
            <v>37</v>
          </cell>
          <cell r="AL746">
            <v>10</v>
          </cell>
          <cell r="AM746">
            <v>34</v>
          </cell>
          <cell r="AN746">
            <v>8</v>
          </cell>
          <cell r="AO746">
            <v>42</v>
          </cell>
          <cell r="AP746">
            <v>28</v>
          </cell>
          <cell r="AQ746">
            <v>43</v>
          </cell>
          <cell r="AR746">
            <v>23</v>
          </cell>
          <cell r="AS746">
            <v>46</v>
          </cell>
          <cell r="AT746">
            <v>23</v>
          </cell>
          <cell r="AU746">
            <v>38</v>
          </cell>
          <cell r="AV746">
            <v>25</v>
          </cell>
          <cell r="AW746">
            <v>37</v>
          </cell>
          <cell r="AX746">
            <v>19</v>
          </cell>
          <cell r="AY746">
            <v>36</v>
          </cell>
          <cell r="AZ746">
            <v>23</v>
          </cell>
          <cell r="BA746">
            <v>35</v>
          </cell>
          <cell r="BB746">
            <v>17</v>
          </cell>
          <cell r="BC746">
            <v>37</v>
          </cell>
          <cell r="BD746">
            <v>16</v>
          </cell>
          <cell r="BE746">
            <v>42</v>
          </cell>
          <cell r="BF746">
            <v>28</v>
          </cell>
          <cell r="BG746">
            <v>41</v>
          </cell>
          <cell r="BH746">
            <v>25</v>
          </cell>
          <cell r="BI746">
            <v>38</v>
          </cell>
          <cell r="BJ746">
            <v>21</v>
          </cell>
          <cell r="BK746">
            <v>38</v>
          </cell>
          <cell r="BL746">
            <v>27</v>
          </cell>
          <cell r="BM746">
            <v>36</v>
          </cell>
          <cell r="BN746">
            <v>27</v>
          </cell>
          <cell r="BO746">
            <v>36</v>
          </cell>
          <cell r="BP746">
            <v>28</v>
          </cell>
          <cell r="BQ746">
            <v>52</v>
          </cell>
          <cell r="BR746">
            <v>40</v>
          </cell>
          <cell r="BS746">
            <v>44</v>
          </cell>
          <cell r="BT746">
            <v>34</v>
          </cell>
          <cell r="BU746">
            <v>36</v>
          </cell>
          <cell r="BV746">
            <v>31</v>
          </cell>
          <cell r="BW746">
            <v>37</v>
          </cell>
          <cell r="BX746">
            <v>33</v>
          </cell>
          <cell r="BY746">
            <v>43</v>
          </cell>
          <cell r="BZ746">
            <v>37</v>
          </cell>
          <cell r="CA746">
            <v>46</v>
          </cell>
          <cell r="CB746">
            <v>40</v>
          </cell>
          <cell r="CC746">
            <v>48</v>
          </cell>
          <cell r="CD746">
            <v>41</v>
          </cell>
          <cell r="CE746">
            <v>43</v>
          </cell>
          <cell r="CF746">
            <v>41</v>
          </cell>
          <cell r="CG746">
            <v>50</v>
          </cell>
          <cell r="CH746">
            <v>46</v>
          </cell>
          <cell r="CI746">
            <v>50</v>
          </cell>
          <cell r="CJ746">
            <v>47</v>
          </cell>
          <cell r="CK746">
            <v>73</v>
          </cell>
          <cell r="CL746">
            <v>54</v>
          </cell>
          <cell r="CM746">
            <v>71</v>
          </cell>
          <cell r="CN746">
            <v>53</v>
          </cell>
          <cell r="CO746">
            <v>73</v>
          </cell>
          <cell r="CP746">
            <v>54</v>
          </cell>
          <cell r="CQ746">
            <v>83</v>
          </cell>
          <cell r="CR746">
            <v>57</v>
          </cell>
          <cell r="CS746">
            <v>81</v>
          </cell>
          <cell r="CT746">
            <v>62</v>
          </cell>
          <cell r="CU746">
            <v>80</v>
          </cell>
          <cell r="CV746">
            <v>74</v>
          </cell>
          <cell r="CW746">
            <v>75</v>
          </cell>
          <cell r="CX746">
            <v>71</v>
          </cell>
        </row>
        <row r="747">
          <cell r="B747">
            <v>36871</v>
          </cell>
          <cell r="C747">
            <v>66</v>
          </cell>
          <cell r="D747">
            <v>20</v>
          </cell>
          <cell r="E747">
            <v>59</v>
          </cell>
          <cell r="F747">
            <v>30</v>
          </cell>
          <cell r="G747">
            <v>59</v>
          </cell>
          <cell r="H747">
            <v>43</v>
          </cell>
          <cell r="I747">
            <v>54</v>
          </cell>
          <cell r="J747">
            <v>40</v>
          </cell>
          <cell r="K747">
            <v>71</v>
          </cell>
          <cell r="L747">
            <v>37</v>
          </cell>
          <cell r="M747">
            <v>62</v>
          </cell>
          <cell r="N747">
            <v>48</v>
          </cell>
          <cell r="O747">
            <v>63</v>
          </cell>
          <cell r="P747">
            <v>49</v>
          </cell>
          <cell r="Q747">
            <v>73</v>
          </cell>
          <cell r="R747">
            <v>50</v>
          </cell>
          <cell r="S747">
            <v>40</v>
          </cell>
          <cell r="T747">
            <v>31</v>
          </cell>
          <cell r="U747">
            <v>37</v>
          </cell>
          <cell r="V747">
            <v>29</v>
          </cell>
          <cell r="W747">
            <v>41</v>
          </cell>
          <cell r="X747">
            <v>29</v>
          </cell>
          <cell r="Y747">
            <v>41</v>
          </cell>
          <cell r="Z747">
            <v>32</v>
          </cell>
          <cell r="AA747">
            <v>42</v>
          </cell>
          <cell r="AB747">
            <v>33</v>
          </cell>
          <cell r="AC747">
            <v>73</v>
          </cell>
          <cell r="AD747">
            <v>25</v>
          </cell>
          <cell r="AE747">
            <v>43</v>
          </cell>
          <cell r="AF747">
            <v>33</v>
          </cell>
          <cell r="AG747">
            <v>41</v>
          </cell>
          <cell r="AH747">
            <v>30</v>
          </cell>
          <cell r="AI747">
            <v>39</v>
          </cell>
          <cell r="AJ747">
            <v>32</v>
          </cell>
          <cell r="AK747">
            <v>41</v>
          </cell>
          <cell r="AL747">
            <v>34</v>
          </cell>
          <cell r="AM747">
            <v>39</v>
          </cell>
          <cell r="AN747">
            <v>22</v>
          </cell>
          <cell r="AO747">
            <v>44</v>
          </cell>
          <cell r="AP747">
            <v>36</v>
          </cell>
          <cell r="AQ747">
            <v>43</v>
          </cell>
          <cell r="AR747">
            <v>33</v>
          </cell>
          <cell r="AS747">
            <v>47</v>
          </cell>
          <cell r="AT747">
            <v>35</v>
          </cell>
          <cell r="AU747">
            <v>44</v>
          </cell>
          <cell r="AV747">
            <v>33</v>
          </cell>
          <cell r="AW747">
            <v>49</v>
          </cell>
          <cell r="AX747">
            <v>35</v>
          </cell>
          <cell r="AY747">
            <v>34</v>
          </cell>
          <cell r="AZ747">
            <v>19</v>
          </cell>
          <cell r="BA747">
            <v>42</v>
          </cell>
          <cell r="BB747">
            <v>31</v>
          </cell>
          <cell r="BC747">
            <v>41</v>
          </cell>
          <cell r="BD747">
            <v>29</v>
          </cell>
          <cell r="BE747">
            <v>44</v>
          </cell>
          <cell r="BF747">
            <v>36</v>
          </cell>
          <cell r="BG747">
            <v>43</v>
          </cell>
          <cell r="BH747">
            <v>34</v>
          </cell>
          <cell r="BI747">
            <v>42</v>
          </cell>
          <cell r="BJ747">
            <v>27</v>
          </cell>
          <cell r="BK747">
            <v>42</v>
          </cell>
          <cell r="BL747">
            <v>30</v>
          </cell>
          <cell r="BM747">
            <v>49</v>
          </cell>
          <cell r="BN747">
            <v>30</v>
          </cell>
          <cell r="BO747">
            <v>48</v>
          </cell>
          <cell r="BP747">
            <v>31</v>
          </cell>
          <cell r="BQ747">
            <v>54</v>
          </cell>
          <cell r="BR747">
            <v>40</v>
          </cell>
          <cell r="BS747">
            <v>54</v>
          </cell>
          <cell r="BT747">
            <v>34</v>
          </cell>
          <cell r="BU747">
            <v>48</v>
          </cell>
          <cell r="BV747">
            <v>33</v>
          </cell>
          <cell r="BW747">
            <v>50</v>
          </cell>
          <cell r="BX747">
            <v>36</v>
          </cell>
          <cell r="BY747">
            <v>50</v>
          </cell>
          <cell r="BZ747">
            <v>40</v>
          </cell>
          <cell r="CA747">
            <v>51</v>
          </cell>
          <cell r="CB747">
            <v>44</v>
          </cell>
          <cell r="CC747">
            <v>59</v>
          </cell>
          <cell r="CD747">
            <v>45</v>
          </cell>
          <cell r="CE747">
            <v>54</v>
          </cell>
          <cell r="CF747">
            <v>41</v>
          </cell>
          <cell r="CG747">
            <v>59</v>
          </cell>
          <cell r="CH747">
            <v>46</v>
          </cell>
          <cell r="CI747">
            <v>57</v>
          </cell>
          <cell r="CJ747">
            <v>47</v>
          </cell>
          <cell r="CK747">
            <v>77</v>
          </cell>
          <cell r="CL747">
            <v>62</v>
          </cell>
          <cell r="CM747">
            <v>67</v>
          </cell>
          <cell r="CN747">
            <v>53</v>
          </cell>
          <cell r="CO747">
            <v>77</v>
          </cell>
          <cell r="CP747">
            <v>62</v>
          </cell>
          <cell r="CQ747">
            <v>83</v>
          </cell>
          <cell r="CR747">
            <v>63</v>
          </cell>
          <cell r="CS747">
            <v>78</v>
          </cell>
          <cell r="CT747">
            <v>67</v>
          </cell>
          <cell r="CU747">
            <v>80</v>
          </cell>
          <cell r="CV747">
            <v>70</v>
          </cell>
          <cell r="CW747">
            <v>80</v>
          </cell>
          <cell r="CX747">
            <v>72</v>
          </cell>
        </row>
        <row r="748">
          <cell r="B748">
            <v>36872</v>
          </cell>
          <cell r="C748">
            <v>27</v>
          </cell>
          <cell r="D748">
            <v>17</v>
          </cell>
          <cell r="E748">
            <v>30</v>
          </cell>
          <cell r="F748">
            <v>17</v>
          </cell>
          <cell r="G748">
            <v>54</v>
          </cell>
          <cell r="H748">
            <v>25</v>
          </cell>
          <cell r="I748">
            <v>55</v>
          </cell>
          <cell r="J748">
            <v>28</v>
          </cell>
          <cell r="K748">
            <v>37</v>
          </cell>
          <cell r="L748">
            <v>24</v>
          </cell>
          <cell r="M748">
            <v>49</v>
          </cell>
          <cell r="N748">
            <v>26</v>
          </cell>
          <cell r="O748">
            <v>61</v>
          </cell>
          <cell r="P748">
            <v>33</v>
          </cell>
          <cell r="Q748">
            <v>60</v>
          </cell>
          <cell r="R748">
            <v>36</v>
          </cell>
          <cell r="S748">
            <v>52</v>
          </cell>
          <cell r="T748">
            <v>19</v>
          </cell>
          <cell r="U748">
            <v>43</v>
          </cell>
          <cell r="V748">
            <v>9</v>
          </cell>
          <cell r="W748">
            <v>48</v>
          </cell>
          <cell r="X748">
            <v>17</v>
          </cell>
          <cell r="Y748">
            <v>54</v>
          </cell>
          <cell r="Z748">
            <v>24</v>
          </cell>
          <cell r="AA748">
            <v>55</v>
          </cell>
          <cell r="AB748">
            <v>25</v>
          </cell>
          <cell r="AC748">
            <v>52</v>
          </cell>
          <cell r="AD748">
            <v>20</v>
          </cell>
          <cell r="AE748">
            <v>53</v>
          </cell>
          <cell r="AF748">
            <v>25</v>
          </cell>
          <cell r="AG748">
            <v>44</v>
          </cell>
          <cell r="AH748">
            <v>15</v>
          </cell>
          <cell r="AI748">
            <v>43</v>
          </cell>
          <cell r="AJ748">
            <v>16</v>
          </cell>
          <cell r="AK748">
            <v>44</v>
          </cell>
          <cell r="AL748">
            <v>15</v>
          </cell>
          <cell r="AM748">
            <v>45</v>
          </cell>
          <cell r="AN748">
            <v>15</v>
          </cell>
          <cell r="AO748">
            <v>52</v>
          </cell>
          <cell r="AP748">
            <v>25</v>
          </cell>
          <cell r="AQ748">
            <v>53</v>
          </cell>
          <cell r="AR748">
            <v>25</v>
          </cell>
          <cell r="AS748">
            <v>54</v>
          </cell>
          <cell r="AT748">
            <v>27</v>
          </cell>
          <cell r="AU748">
            <v>49</v>
          </cell>
          <cell r="AV748">
            <v>22</v>
          </cell>
          <cell r="AW748">
            <v>51</v>
          </cell>
          <cell r="AX748">
            <v>16</v>
          </cell>
          <cell r="AY748">
            <v>41</v>
          </cell>
          <cell r="AZ748">
            <v>30</v>
          </cell>
          <cell r="BA748">
            <v>44</v>
          </cell>
          <cell r="BB748">
            <v>18</v>
          </cell>
          <cell r="BC748">
            <v>46</v>
          </cell>
          <cell r="BD748">
            <v>22</v>
          </cell>
          <cell r="BE748">
            <v>52</v>
          </cell>
          <cell r="BF748">
            <v>29</v>
          </cell>
          <cell r="BG748">
            <v>51</v>
          </cell>
          <cell r="BH748">
            <v>27</v>
          </cell>
          <cell r="BI748">
            <v>52</v>
          </cell>
          <cell r="BJ748">
            <v>27</v>
          </cell>
          <cell r="BK748">
            <v>52</v>
          </cell>
          <cell r="BL748">
            <v>29</v>
          </cell>
          <cell r="BM748">
            <v>53</v>
          </cell>
          <cell r="BN748">
            <v>24</v>
          </cell>
          <cell r="BO748">
            <v>55</v>
          </cell>
          <cell r="BP748">
            <v>29</v>
          </cell>
          <cell r="BQ748">
            <v>61</v>
          </cell>
          <cell r="BR748">
            <v>37</v>
          </cell>
          <cell r="BS748">
            <v>53</v>
          </cell>
          <cell r="BT748">
            <v>26</v>
          </cell>
          <cell r="BU748">
            <v>53</v>
          </cell>
          <cell r="BV748">
            <v>28</v>
          </cell>
          <cell r="BW748">
            <v>58</v>
          </cell>
          <cell r="BX748">
            <v>31</v>
          </cell>
          <cell r="BY748">
            <v>55</v>
          </cell>
          <cell r="BZ748">
            <v>31</v>
          </cell>
          <cell r="CA748">
            <v>66</v>
          </cell>
          <cell r="CB748">
            <v>40</v>
          </cell>
          <cell r="CC748">
            <v>72</v>
          </cell>
          <cell r="CD748">
            <v>43</v>
          </cell>
          <cell r="CE748">
            <v>57</v>
          </cell>
          <cell r="CF748">
            <v>31</v>
          </cell>
          <cell r="CG748">
            <v>59</v>
          </cell>
          <cell r="CH748">
            <v>32</v>
          </cell>
          <cell r="CI748">
            <v>71</v>
          </cell>
          <cell r="CJ748">
            <v>46</v>
          </cell>
          <cell r="CK748">
            <v>76</v>
          </cell>
          <cell r="CL748">
            <v>63</v>
          </cell>
          <cell r="CM748">
            <v>72</v>
          </cell>
          <cell r="CN748">
            <v>58</v>
          </cell>
          <cell r="CO748">
            <v>76</v>
          </cell>
          <cell r="CP748">
            <v>63</v>
          </cell>
          <cell r="CQ748">
            <v>75</v>
          </cell>
          <cell r="CR748">
            <v>64</v>
          </cell>
          <cell r="CS748">
            <v>79</v>
          </cell>
          <cell r="CT748">
            <v>67</v>
          </cell>
          <cell r="CU748">
            <v>83</v>
          </cell>
          <cell r="CV748">
            <v>69</v>
          </cell>
          <cell r="CW748">
            <v>83</v>
          </cell>
          <cell r="CX748">
            <v>70</v>
          </cell>
        </row>
        <row r="749">
          <cell r="B749">
            <v>36873</v>
          </cell>
          <cell r="C749">
            <v>34</v>
          </cell>
          <cell r="D749">
            <v>27</v>
          </cell>
          <cell r="E749">
            <v>45</v>
          </cell>
          <cell r="F749">
            <v>22</v>
          </cell>
          <cell r="G749">
            <v>41</v>
          </cell>
          <cell r="H749">
            <v>25</v>
          </cell>
          <cell r="I749">
            <v>44</v>
          </cell>
          <cell r="J749">
            <v>28</v>
          </cell>
          <cell r="K749">
            <v>52</v>
          </cell>
          <cell r="L749">
            <v>29</v>
          </cell>
          <cell r="M749">
            <v>52</v>
          </cell>
          <cell r="N749">
            <v>31</v>
          </cell>
          <cell r="O749">
            <v>58</v>
          </cell>
          <cell r="P749">
            <v>31</v>
          </cell>
          <cell r="Q749">
            <v>72</v>
          </cell>
          <cell r="R749">
            <v>35</v>
          </cell>
          <cell r="S749">
            <v>27</v>
          </cell>
          <cell r="T749">
            <v>12</v>
          </cell>
          <cell r="U749">
            <v>21</v>
          </cell>
          <cell r="V749">
            <v>2</v>
          </cell>
          <cell r="W749">
            <v>26</v>
          </cell>
          <cell r="X749">
            <v>11</v>
          </cell>
          <cell r="Y749">
            <v>29</v>
          </cell>
          <cell r="Z749">
            <v>18</v>
          </cell>
          <cell r="AA749">
            <v>32</v>
          </cell>
          <cell r="AB749">
            <v>18</v>
          </cell>
          <cell r="AC749">
            <v>30</v>
          </cell>
          <cell r="AD749">
            <v>13</v>
          </cell>
          <cell r="AE749">
            <v>32</v>
          </cell>
          <cell r="AF749">
            <v>18</v>
          </cell>
          <cell r="AG749">
            <v>27</v>
          </cell>
          <cell r="AH749">
            <v>12</v>
          </cell>
          <cell r="AI749">
            <v>26</v>
          </cell>
          <cell r="AJ749">
            <v>8</v>
          </cell>
          <cell r="AK749">
            <v>24</v>
          </cell>
          <cell r="AL749">
            <v>3</v>
          </cell>
          <cell r="AM749">
            <v>24</v>
          </cell>
          <cell r="AN749">
            <v>9</v>
          </cell>
          <cell r="AO749">
            <v>32</v>
          </cell>
          <cell r="AP749">
            <v>20</v>
          </cell>
          <cell r="AQ749">
            <v>32</v>
          </cell>
          <cell r="AR749">
            <v>21</v>
          </cell>
          <cell r="AS749">
            <v>39</v>
          </cell>
          <cell r="AT749">
            <v>18</v>
          </cell>
          <cell r="AU749">
            <v>27</v>
          </cell>
          <cell r="AV749">
            <v>17</v>
          </cell>
          <cell r="AW749">
            <v>31</v>
          </cell>
          <cell r="AX749">
            <v>11</v>
          </cell>
          <cell r="AY749">
            <v>46</v>
          </cell>
          <cell r="AZ749">
            <v>25</v>
          </cell>
          <cell r="BA749">
            <v>28</v>
          </cell>
          <cell r="BB749">
            <v>8</v>
          </cell>
          <cell r="BC749">
            <v>29</v>
          </cell>
          <cell r="BD749">
            <v>13</v>
          </cell>
          <cell r="BE749">
            <v>33</v>
          </cell>
          <cell r="BF749">
            <v>22</v>
          </cell>
          <cell r="BG749">
            <v>33</v>
          </cell>
          <cell r="BH749">
            <v>20</v>
          </cell>
          <cell r="BI749">
            <v>33</v>
          </cell>
          <cell r="BJ749">
            <v>20</v>
          </cell>
          <cell r="BK749">
            <v>35</v>
          </cell>
          <cell r="BL749">
            <v>25</v>
          </cell>
          <cell r="BM749">
            <v>32</v>
          </cell>
          <cell r="BN749">
            <v>20</v>
          </cell>
          <cell r="BO749">
            <v>39</v>
          </cell>
          <cell r="BP749">
            <v>24</v>
          </cell>
          <cell r="BQ749">
            <v>56</v>
          </cell>
          <cell r="BR749">
            <v>32</v>
          </cell>
          <cell r="BS749">
            <v>34</v>
          </cell>
          <cell r="BT749">
            <v>23</v>
          </cell>
          <cell r="BU749">
            <v>36</v>
          </cell>
          <cell r="BV749">
            <v>24</v>
          </cell>
          <cell r="BW749">
            <v>42</v>
          </cell>
          <cell r="BX749">
            <v>25</v>
          </cell>
          <cell r="BY749">
            <v>40</v>
          </cell>
          <cell r="BZ749">
            <v>24</v>
          </cell>
          <cell r="CA749">
            <v>41</v>
          </cell>
          <cell r="CB749">
            <v>32</v>
          </cell>
          <cell r="CC749">
            <v>48</v>
          </cell>
          <cell r="CD749">
            <v>36</v>
          </cell>
          <cell r="CE749">
            <v>36</v>
          </cell>
          <cell r="CF749">
            <v>31</v>
          </cell>
          <cell r="CG749">
            <v>50</v>
          </cell>
          <cell r="CH749">
            <v>32</v>
          </cell>
          <cell r="CI749">
            <v>50</v>
          </cell>
          <cell r="CJ749">
            <v>41</v>
          </cell>
          <cell r="CK749">
            <v>80</v>
          </cell>
          <cell r="CL749">
            <v>63</v>
          </cell>
          <cell r="CM749">
            <v>68</v>
          </cell>
          <cell r="CN749">
            <v>50</v>
          </cell>
          <cell r="CO749">
            <v>80</v>
          </cell>
          <cell r="CP749">
            <v>63</v>
          </cell>
          <cell r="CQ749">
            <v>85</v>
          </cell>
          <cell r="CR749">
            <v>64</v>
          </cell>
          <cell r="CS749">
            <v>84</v>
          </cell>
          <cell r="CT749">
            <v>67</v>
          </cell>
          <cell r="CU749">
            <v>82</v>
          </cell>
          <cell r="CV749">
            <v>70</v>
          </cell>
          <cell r="CW749">
            <v>82</v>
          </cell>
          <cell r="CX749">
            <v>71</v>
          </cell>
        </row>
        <row r="750">
          <cell r="B750">
            <v>36874</v>
          </cell>
          <cell r="C750">
            <v>34</v>
          </cell>
          <cell r="D750">
            <v>30</v>
          </cell>
          <cell r="E750">
            <v>43</v>
          </cell>
          <cell r="F750">
            <v>32</v>
          </cell>
          <cell r="G750">
            <v>47</v>
          </cell>
          <cell r="H750">
            <v>37</v>
          </cell>
          <cell r="I750">
            <v>49</v>
          </cell>
          <cell r="J750">
            <v>37</v>
          </cell>
          <cell r="K750">
            <v>37</v>
          </cell>
          <cell r="L750">
            <v>33</v>
          </cell>
          <cell r="M750">
            <v>51</v>
          </cell>
          <cell r="N750">
            <v>37</v>
          </cell>
          <cell r="O750">
            <v>55</v>
          </cell>
          <cell r="P750">
            <v>44</v>
          </cell>
          <cell r="Q750">
            <v>64</v>
          </cell>
          <cell r="R750">
            <v>40</v>
          </cell>
          <cell r="S750">
            <v>30</v>
          </cell>
          <cell r="T750">
            <v>20</v>
          </cell>
          <cell r="U750">
            <v>27</v>
          </cell>
          <cell r="V750">
            <v>19</v>
          </cell>
          <cell r="W750">
            <v>31</v>
          </cell>
          <cell r="X750">
            <v>20</v>
          </cell>
          <cell r="Y750">
            <v>41</v>
          </cell>
          <cell r="Z750">
            <v>27</v>
          </cell>
          <cell r="AA750">
            <v>38</v>
          </cell>
          <cell r="AB750">
            <v>27</v>
          </cell>
          <cell r="AC750">
            <v>36</v>
          </cell>
          <cell r="AD750">
            <v>24</v>
          </cell>
          <cell r="AE750">
            <v>43</v>
          </cell>
          <cell r="AF750">
            <v>31</v>
          </cell>
          <cell r="AG750">
            <v>28</v>
          </cell>
          <cell r="AH750">
            <v>22</v>
          </cell>
          <cell r="AI750">
            <v>30</v>
          </cell>
          <cell r="AJ750">
            <v>22</v>
          </cell>
          <cell r="AK750">
            <v>34</v>
          </cell>
          <cell r="AL750">
            <v>20</v>
          </cell>
          <cell r="AM750">
            <v>33</v>
          </cell>
          <cell r="AN750">
            <v>21</v>
          </cell>
          <cell r="AO750">
            <v>50</v>
          </cell>
          <cell r="AP750">
            <v>30</v>
          </cell>
          <cell r="AQ750">
            <v>50</v>
          </cell>
          <cell r="AR750">
            <v>31</v>
          </cell>
          <cell r="AS750">
            <v>55</v>
          </cell>
          <cell r="AT750">
            <v>34</v>
          </cell>
          <cell r="AU750">
            <v>33</v>
          </cell>
          <cell r="AV750">
            <v>24</v>
          </cell>
          <cell r="AW750">
            <v>37</v>
          </cell>
          <cell r="AX750">
            <v>28</v>
          </cell>
          <cell r="AY750">
            <v>30</v>
          </cell>
          <cell r="AZ750">
            <v>16</v>
          </cell>
          <cell r="BA750">
            <v>35</v>
          </cell>
          <cell r="BB750">
            <v>24</v>
          </cell>
          <cell r="BC750">
            <v>39</v>
          </cell>
          <cell r="BD750">
            <v>26</v>
          </cell>
          <cell r="BE750">
            <v>47</v>
          </cell>
          <cell r="BF750">
            <v>32</v>
          </cell>
          <cell r="BG750">
            <v>45</v>
          </cell>
          <cell r="BH750">
            <v>32</v>
          </cell>
          <cell r="BI750">
            <v>38</v>
          </cell>
          <cell r="BJ750">
            <v>30</v>
          </cell>
          <cell r="BK750">
            <v>38</v>
          </cell>
          <cell r="BL750">
            <v>30</v>
          </cell>
          <cell r="BM750">
            <v>58</v>
          </cell>
          <cell r="BN750">
            <v>28</v>
          </cell>
          <cell r="BO750">
            <v>49</v>
          </cell>
          <cell r="BP750">
            <v>31</v>
          </cell>
          <cell r="BQ750">
            <v>65</v>
          </cell>
          <cell r="BR750">
            <v>44</v>
          </cell>
          <cell r="BS750">
            <v>53</v>
          </cell>
          <cell r="BT750">
            <v>30</v>
          </cell>
          <cell r="BU750">
            <v>43</v>
          </cell>
          <cell r="BV750">
            <v>30</v>
          </cell>
          <cell r="BW750">
            <v>45</v>
          </cell>
          <cell r="BX750">
            <v>34</v>
          </cell>
          <cell r="BY750">
            <v>48</v>
          </cell>
          <cell r="BZ750">
            <v>32</v>
          </cell>
          <cell r="CA750">
            <v>50</v>
          </cell>
          <cell r="CB750">
            <v>37</v>
          </cell>
          <cell r="CC750">
            <v>67</v>
          </cell>
          <cell r="CD750">
            <v>47</v>
          </cell>
          <cell r="CE750">
            <v>51</v>
          </cell>
          <cell r="CF750">
            <v>33</v>
          </cell>
          <cell r="CG750">
            <v>57</v>
          </cell>
          <cell r="CH750">
            <v>46</v>
          </cell>
          <cell r="CI750">
            <v>75</v>
          </cell>
          <cell r="CJ750">
            <v>47</v>
          </cell>
          <cell r="CK750">
            <v>82</v>
          </cell>
          <cell r="CL750">
            <v>61</v>
          </cell>
          <cell r="CM750">
            <v>80</v>
          </cell>
          <cell r="CN750">
            <v>57</v>
          </cell>
          <cell r="CO750">
            <v>82</v>
          </cell>
          <cell r="CP750">
            <v>61</v>
          </cell>
          <cell r="CQ750">
            <v>83</v>
          </cell>
          <cell r="CR750">
            <v>65</v>
          </cell>
          <cell r="CS750">
            <v>80</v>
          </cell>
          <cell r="CT750">
            <v>68</v>
          </cell>
          <cell r="CU750">
            <v>81</v>
          </cell>
          <cell r="CV750">
            <v>72</v>
          </cell>
          <cell r="CW750">
            <v>82</v>
          </cell>
          <cell r="CX750">
            <v>71</v>
          </cell>
        </row>
        <row r="751">
          <cell r="B751">
            <v>36875</v>
          </cell>
          <cell r="C751">
            <v>52</v>
          </cell>
          <cell r="D751">
            <v>33</v>
          </cell>
          <cell r="E751">
            <v>50</v>
          </cell>
          <cell r="F751">
            <v>32</v>
          </cell>
          <cell r="G751">
            <v>52</v>
          </cell>
          <cell r="H751">
            <v>37</v>
          </cell>
          <cell r="I751">
            <v>57</v>
          </cell>
          <cell r="J751">
            <v>38</v>
          </cell>
          <cell r="K751">
            <v>56</v>
          </cell>
          <cell r="L751">
            <v>33</v>
          </cell>
          <cell r="M751">
            <v>52</v>
          </cell>
          <cell r="N751">
            <v>37</v>
          </cell>
          <cell r="O751">
            <v>50</v>
          </cell>
          <cell r="P751">
            <v>42</v>
          </cell>
          <cell r="Q751">
            <v>61</v>
          </cell>
          <cell r="R751">
            <v>40</v>
          </cell>
          <cell r="S751">
            <v>32</v>
          </cell>
          <cell r="T751">
            <v>10</v>
          </cell>
          <cell r="U751">
            <v>25</v>
          </cell>
          <cell r="V751">
            <v>8</v>
          </cell>
          <cell r="W751">
            <v>32</v>
          </cell>
          <cell r="X751">
            <v>8</v>
          </cell>
          <cell r="Y751">
            <v>35</v>
          </cell>
          <cell r="Z751">
            <v>23</v>
          </cell>
          <cell r="AA751">
            <v>35</v>
          </cell>
          <cell r="AB751">
            <v>26</v>
          </cell>
          <cell r="AC751">
            <v>32</v>
          </cell>
          <cell r="AD751">
            <v>21</v>
          </cell>
          <cell r="AE751">
            <v>37</v>
          </cell>
          <cell r="AF751">
            <v>29</v>
          </cell>
          <cell r="AG751">
            <v>32</v>
          </cell>
          <cell r="AH751">
            <v>16</v>
          </cell>
          <cell r="AI751">
            <v>33</v>
          </cell>
          <cell r="AJ751">
            <v>13</v>
          </cell>
          <cell r="AK751">
            <v>32</v>
          </cell>
          <cell r="AL751">
            <v>20</v>
          </cell>
          <cell r="AM751">
            <v>29</v>
          </cell>
          <cell r="AN751">
            <v>9</v>
          </cell>
          <cell r="AO751">
            <v>39</v>
          </cell>
          <cell r="AP751">
            <v>32</v>
          </cell>
          <cell r="AQ751">
            <v>39</v>
          </cell>
          <cell r="AR751">
            <v>33</v>
          </cell>
          <cell r="AS751">
            <v>40</v>
          </cell>
          <cell r="AT751">
            <v>25</v>
          </cell>
          <cell r="AU751">
            <v>34</v>
          </cell>
          <cell r="AV751">
            <v>27</v>
          </cell>
          <cell r="AW751">
            <v>34</v>
          </cell>
          <cell r="AX751">
            <v>27</v>
          </cell>
          <cell r="AY751">
            <v>37</v>
          </cell>
          <cell r="AZ751">
            <v>27</v>
          </cell>
          <cell r="BA751">
            <v>33</v>
          </cell>
          <cell r="BB751">
            <v>25</v>
          </cell>
          <cell r="BC751">
            <v>37</v>
          </cell>
          <cell r="BD751">
            <v>24</v>
          </cell>
          <cell r="BE751">
            <v>40</v>
          </cell>
          <cell r="BF751">
            <v>33</v>
          </cell>
          <cell r="BG751">
            <v>39</v>
          </cell>
          <cell r="BH751">
            <v>29</v>
          </cell>
          <cell r="BI751">
            <v>41</v>
          </cell>
          <cell r="BJ751">
            <v>28</v>
          </cell>
          <cell r="BK751">
            <v>42</v>
          </cell>
          <cell r="BL751">
            <v>31</v>
          </cell>
          <cell r="BM751">
            <v>39</v>
          </cell>
          <cell r="BN751">
            <v>27</v>
          </cell>
          <cell r="BO751">
            <v>44</v>
          </cell>
          <cell r="BP751">
            <v>29</v>
          </cell>
          <cell r="BQ751">
            <v>54</v>
          </cell>
          <cell r="BR751">
            <v>39</v>
          </cell>
          <cell r="BS751">
            <v>51</v>
          </cell>
          <cell r="BT751">
            <v>35</v>
          </cell>
          <cell r="BU751">
            <v>41</v>
          </cell>
          <cell r="BV751">
            <v>27</v>
          </cell>
          <cell r="BW751">
            <v>49</v>
          </cell>
          <cell r="BX751">
            <v>36</v>
          </cell>
          <cell r="BY751">
            <v>46</v>
          </cell>
          <cell r="BZ751">
            <v>34</v>
          </cell>
          <cell r="CA751">
            <v>51</v>
          </cell>
          <cell r="CB751">
            <v>43</v>
          </cell>
          <cell r="CC751">
            <v>60</v>
          </cell>
          <cell r="CD751">
            <v>49</v>
          </cell>
          <cell r="CE751">
            <v>45</v>
          </cell>
          <cell r="CF751">
            <v>36</v>
          </cell>
          <cell r="CG751">
            <v>52</v>
          </cell>
          <cell r="CH751">
            <v>43</v>
          </cell>
          <cell r="CI751">
            <v>60</v>
          </cell>
          <cell r="CJ751">
            <v>50</v>
          </cell>
          <cell r="CK751">
            <v>77</v>
          </cell>
          <cell r="CL751">
            <v>63</v>
          </cell>
          <cell r="CM751">
            <v>70</v>
          </cell>
          <cell r="CN751">
            <v>57</v>
          </cell>
          <cell r="CO751">
            <v>77</v>
          </cell>
          <cell r="CP751">
            <v>63</v>
          </cell>
          <cell r="CQ751">
            <v>84</v>
          </cell>
          <cell r="CR751">
            <v>68</v>
          </cell>
          <cell r="CS751">
            <v>81</v>
          </cell>
          <cell r="CT751">
            <v>67</v>
          </cell>
          <cell r="CU751">
            <v>81</v>
          </cell>
          <cell r="CV751">
            <v>73</v>
          </cell>
          <cell r="CW751">
            <v>82</v>
          </cell>
          <cell r="CX751">
            <v>72</v>
          </cell>
        </row>
        <row r="752">
          <cell r="B752">
            <v>36876</v>
          </cell>
          <cell r="C752">
            <v>55</v>
          </cell>
          <cell r="D752">
            <v>22</v>
          </cell>
          <cell r="E752">
            <v>58</v>
          </cell>
          <cell r="F752">
            <v>33</v>
          </cell>
          <cell r="G752">
            <v>66</v>
          </cell>
          <cell r="H752">
            <v>44</v>
          </cell>
          <cell r="I752">
            <v>57</v>
          </cell>
          <cell r="J752">
            <v>46</v>
          </cell>
          <cell r="K752">
            <v>75</v>
          </cell>
          <cell r="L752">
            <v>34</v>
          </cell>
          <cell r="M752">
            <v>70</v>
          </cell>
          <cell r="N752">
            <v>41</v>
          </cell>
          <cell r="O752">
            <v>79</v>
          </cell>
          <cell r="P752">
            <v>48</v>
          </cell>
          <cell r="Q752">
            <v>77</v>
          </cell>
          <cell r="R752">
            <v>48</v>
          </cell>
          <cell r="S752">
            <v>43</v>
          </cell>
          <cell r="T752">
            <v>17</v>
          </cell>
          <cell r="U752">
            <v>38</v>
          </cell>
          <cell r="V752">
            <v>19</v>
          </cell>
          <cell r="W752">
            <v>39</v>
          </cell>
          <cell r="X752">
            <v>8</v>
          </cell>
          <cell r="Y752">
            <v>44</v>
          </cell>
          <cell r="Z752">
            <v>30</v>
          </cell>
          <cell r="AA752">
            <v>51</v>
          </cell>
          <cell r="AB752">
            <v>29</v>
          </cell>
          <cell r="AC752">
            <v>38</v>
          </cell>
          <cell r="AD752">
            <v>25</v>
          </cell>
          <cell r="AE752">
            <v>49</v>
          </cell>
          <cell r="AF752">
            <v>33</v>
          </cell>
          <cell r="AG752">
            <v>45</v>
          </cell>
          <cell r="AH752">
            <v>27</v>
          </cell>
          <cell r="AI752">
            <v>48</v>
          </cell>
          <cell r="AJ752">
            <v>27</v>
          </cell>
          <cell r="AK752">
            <v>40</v>
          </cell>
          <cell r="AL752">
            <v>24</v>
          </cell>
          <cell r="AM752">
            <v>39</v>
          </cell>
          <cell r="AN752">
            <v>14</v>
          </cell>
          <cell r="AO752">
            <v>53</v>
          </cell>
          <cell r="AP752">
            <v>36</v>
          </cell>
          <cell r="AQ752">
            <v>53</v>
          </cell>
          <cell r="AR752">
            <v>34</v>
          </cell>
          <cell r="AS752">
            <v>54</v>
          </cell>
          <cell r="AT752">
            <v>28</v>
          </cell>
          <cell r="AU752">
            <v>44</v>
          </cell>
          <cell r="AV752">
            <v>33</v>
          </cell>
          <cell r="AW752">
            <v>47</v>
          </cell>
          <cell r="AX752">
            <v>33</v>
          </cell>
          <cell r="AY752">
            <v>36</v>
          </cell>
          <cell r="AZ752">
            <v>26</v>
          </cell>
          <cell r="BA752">
            <v>53</v>
          </cell>
          <cell r="BB752">
            <v>28</v>
          </cell>
          <cell r="BC752">
            <v>48</v>
          </cell>
          <cell r="BD752">
            <v>27</v>
          </cell>
          <cell r="BE752">
            <v>55</v>
          </cell>
          <cell r="BF752">
            <v>32</v>
          </cell>
          <cell r="BG752">
            <v>51</v>
          </cell>
          <cell r="BH752">
            <v>34</v>
          </cell>
          <cell r="BI752">
            <v>43</v>
          </cell>
          <cell r="BJ752">
            <v>29</v>
          </cell>
          <cell r="BK752">
            <v>41</v>
          </cell>
          <cell r="BL752">
            <v>33</v>
          </cell>
          <cell r="BM752">
            <v>50</v>
          </cell>
          <cell r="BN752">
            <v>33</v>
          </cell>
          <cell r="BO752">
            <v>55</v>
          </cell>
          <cell r="BP752">
            <v>34</v>
          </cell>
          <cell r="BQ752">
            <v>64</v>
          </cell>
          <cell r="BR752">
            <v>41</v>
          </cell>
          <cell r="BS752">
            <v>56</v>
          </cell>
          <cell r="BT752">
            <v>36</v>
          </cell>
          <cell r="BU752">
            <v>54</v>
          </cell>
          <cell r="BV752">
            <v>32</v>
          </cell>
          <cell r="BW752">
            <v>62</v>
          </cell>
          <cell r="BX752">
            <v>35</v>
          </cell>
          <cell r="BY752">
            <v>61</v>
          </cell>
          <cell r="BZ752">
            <v>35</v>
          </cell>
          <cell r="CA752">
            <v>67</v>
          </cell>
          <cell r="CB752">
            <v>42</v>
          </cell>
          <cell r="CC752">
            <v>72</v>
          </cell>
          <cell r="CD752">
            <v>50</v>
          </cell>
          <cell r="CE752">
            <v>65</v>
          </cell>
          <cell r="CF752">
            <v>42</v>
          </cell>
          <cell r="CG752">
            <v>68</v>
          </cell>
          <cell r="CH752">
            <v>50</v>
          </cell>
          <cell r="CI752">
            <v>72</v>
          </cell>
          <cell r="CJ752">
            <v>50</v>
          </cell>
          <cell r="CK752">
            <v>83</v>
          </cell>
          <cell r="CL752">
            <v>58</v>
          </cell>
          <cell r="CM752">
            <v>80</v>
          </cell>
          <cell r="CN752">
            <v>58</v>
          </cell>
          <cell r="CO752">
            <v>83</v>
          </cell>
          <cell r="CP752">
            <v>58</v>
          </cell>
          <cell r="CQ752">
            <v>85</v>
          </cell>
          <cell r="CR752">
            <v>62</v>
          </cell>
          <cell r="CS752">
            <v>81</v>
          </cell>
          <cell r="CT752">
            <v>68</v>
          </cell>
          <cell r="CU752">
            <v>82</v>
          </cell>
          <cell r="CV752">
            <v>71</v>
          </cell>
          <cell r="CW752">
            <v>82</v>
          </cell>
          <cell r="CX752">
            <v>73</v>
          </cell>
        </row>
        <row r="753">
          <cell r="B753">
            <v>36877</v>
          </cell>
          <cell r="C753">
            <v>24</v>
          </cell>
          <cell r="D753">
            <v>12</v>
          </cell>
          <cell r="E753">
            <v>33</v>
          </cell>
          <cell r="F753">
            <v>12</v>
          </cell>
          <cell r="G753">
            <v>52</v>
          </cell>
          <cell r="H753">
            <v>17</v>
          </cell>
          <cell r="I753">
            <v>50</v>
          </cell>
          <cell r="J753">
            <v>21</v>
          </cell>
          <cell r="K753">
            <v>34</v>
          </cell>
          <cell r="L753">
            <v>23</v>
          </cell>
          <cell r="M753">
            <v>41</v>
          </cell>
          <cell r="N753">
            <v>18</v>
          </cell>
          <cell r="O753">
            <v>48</v>
          </cell>
          <cell r="P753">
            <v>22</v>
          </cell>
          <cell r="Q753">
            <v>49</v>
          </cell>
          <cell r="R753">
            <v>29</v>
          </cell>
          <cell r="S753">
            <v>56</v>
          </cell>
          <cell r="T753">
            <v>42</v>
          </cell>
          <cell r="U753">
            <v>56</v>
          </cell>
          <cell r="V753">
            <v>32</v>
          </cell>
          <cell r="W753">
            <v>59</v>
          </cell>
          <cell r="X753">
            <v>36</v>
          </cell>
          <cell r="Y753">
            <v>64</v>
          </cell>
          <cell r="Z753">
            <v>39</v>
          </cell>
          <cell r="AA753">
            <v>60</v>
          </cell>
          <cell r="AB753">
            <v>38</v>
          </cell>
          <cell r="AC753">
            <v>63</v>
          </cell>
          <cell r="AD753">
            <v>36</v>
          </cell>
          <cell r="AE753">
            <v>61</v>
          </cell>
          <cell r="AF753">
            <v>36</v>
          </cell>
          <cell r="AG753">
            <v>47</v>
          </cell>
          <cell r="AH753">
            <v>27</v>
          </cell>
          <cell r="AI753">
            <v>55</v>
          </cell>
          <cell r="AJ753">
            <v>27</v>
          </cell>
          <cell r="AK753">
            <v>62</v>
          </cell>
          <cell r="AL753">
            <v>28</v>
          </cell>
          <cell r="AM753">
            <v>56</v>
          </cell>
          <cell r="AN753">
            <v>34</v>
          </cell>
          <cell r="AO753">
            <v>62</v>
          </cell>
          <cell r="AP753">
            <v>32</v>
          </cell>
          <cell r="AQ753">
            <v>66</v>
          </cell>
          <cell r="AR753">
            <v>31</v>
          </cell>
          <cell r="AS753">
            <v>64</v>
          </cell>
          <cell r="AT753">
            <v>31</v>
          </cell>
          <cell r="AU753">
            <v>49</v>
          </cell>
          <cell r="AV753">
            <v>16</v>
          </cell>
          <cell r="AW753">
            <v>49</v>
          </cell>
          <cell r="AX753">
            <v>14</v>
          </cell>
          <cell r="AY753">
            <v>37</v>
          </cell>
          <cell r="AZ753">
            <v>25</v>
          </cell>
          <cell r="BA753">
            <v>61</v>
          </cell>
          <cell r="BB753">
            <v>24</v>
          </cell>
          <cell r="BC753">
            <v>63</v>
          </cell>
          <cell r="BD753">
            <v>25</v>
          </cell>
          <cell r="BE753">
            <v>65</v>
          </cell>
          <cell r="BF753">
            <v>31</v>
          </cell>
          <cell r="BG753">
            <v>62</v>
          </cell>
          <cell r="BH753">
            <v>29</v>
          </cell>
          <cell r="BI753">
            <v>62</v>
          </cell>
          <cell r="BJ753">
            <v>27</v>
          </cell>
          <cell r="BK753">
            <v>60</v>
          </cell>
          <cell r="BL753">
            <v>29</v>
          </cell>
          <cell r="BM753">
            <v>46</v>
          </cell>
          <cell r="BN753">
            <v>24</v>
          </cell>
          <cell r="BO753">
            <v>67</v>
          </cell>
          <cell r="BP753">
            <v>31</v>
          </cell>
          <cell r="BQ753">
            <v>71</v>
          </cell>
          <cell r="BR753">
            <v>35</v>
          </cell>
          <cell r="BS753">
            <v>55</v>
          </cell>
          <cell r="BT753">
            <v>19</v>
          </cell>
          <cell r="BU753">
            <v>63</v>
          </cell>
          <cell r="BV753">
            <v>24</v>
          </cell>
          <cell r="BW753">
            <v>69</v>
          </cell>
          <cell r="BX753">
            <v>28</v>
          </cell>
          <cell r="BY753">
            <v>65</v>
          </cell>
          <cell r="BZ753">
            <v>27</v>
          </cell>
          <cell r="CA753">
            <v>67</v>
          </cell>
          <cell r="CB753">
            <v>27</v>
          </cell>
          <cell r="CC753">
            <v>71</v>
          </cell>
          <cell r="CD753">
            <v>31</v>
          </cell>
          <cell r="CE753">
            <v>51</v>
          </cell>
          <cell r="CF753">
            <v>21</v>
          </cell>
          <cell r="CG753">
            <v>52</v>
          </cell>
          <cell r="CH753">
            <v>25</v>
          </cell>
          <cell r="CI753">
            <v>69</v>
          </cell>
          <cell r="CJ753">
            <v>31</v>
          </cell>
          <cell r="CK753">
            <v>72</v>
          </cell>
          <cell r="CL753">
            <v>42</v>
          </cell>
          <cell r="CM753">
            <v>72</v>
          </cell>
          <cell r="CN753">
            <v>33</v>
          </cell>
          <cell r="CO753">
            <v>72</v>
          </cell>
          <cell r="CP753">
            <v>42</v>
          </cell>
          <cell r="CQ753">
            <v>72</v>
          </cell>
          <cell r="CR753">
            <v>46</v>
          </cell>
          <cell r="CS753">
            <v>72</v>
          </cell>
          <cell r="CT753">
            <v>43</v>
          </cell>
          <cell r="CU753">
            <v>82</v>
          </cell>
          <cell r="CV753">
            <v>57</v>
          </cell>
          <cell r="CW753">
            <v>84</v>
          </cell>
          <cell r="CX753">
            <v>62</v>
          </cell>
        </row>
        <row r="754">
          <cell r="B754">
            <v>36878</v>
          </cell>
          <cell r="C754">
            <v>35</v>
          </cell>
          <cell r="D754">
            <v>19</v>
          </cell>
          <cell r="E754">
            <v>36</v>
          </cell>
          <cell r="F754">
            <v>13</v>
          </cell>
          <cell r="G754">
            <v>38</v>
          </cell>
          <cell r="H754">
            <v>16</v>
          </cell>
          <cell r="I754">
            <v>42</v>
          </cell>
          <cell r="J754">
            <v>18</v>
          </cell>
          <cell r="K754">
            <v>51</v>
          </cell>
          <cell r="L754">
            <v>21</v>
          </cell>
          <cell r="M754">
            <v>47</v>
          </cell>
          <cell r="N754">
            <v>19</v>
          </cell>
          <cell r="O754">
            <v>49</v>
          </cell>
          <cell r="P754">
            <v>21</v>
          </cell>
          <cell r="Q754">
            <v>60</v>
          </cell>
          <cell r="R754">
            <v>27</v>
          </cell>
          <cell r="S754">
            <v>49</v>
          </cell>
          <cell r="T754">
            <v>26</v>
          </cell>
          <cell r="U754">
            <v>39</v>
          </cell>
          <cell r="V754">
            <v>19</v>
          </cell>
          <cell r="W754">
            <v>38</v>
          </cell>
          <cell r="X754">
            <v>23</v>
          </cell>
          <cell r="Y754">
            <v>40</v>
          </cell>
          <cell r="Z754">
            <v>30</v>
          </cell>
          <cell r="AA754">
            <v>40</v>
          </cell>
          <cell r="AB754">
            <v>26</v>
          </cell>
          <cell r="AC754">
            <v>38</v>
          </cell>
          <cell r="AD754">
            <v>25</v>
          </cell>
          <cell r="AE754">
            <v>37</v>
          </cell>
          <cell r="AF754">
            <v>27</v>
          </cell>
          <cell r="AG754">
            <v>27</v>
          </cell>
          <cell r="AH754">
            <v>20</v>
          </cell>
          <cell r="AI754">
            <v>28</v>
          </cell>
          <cell r="AJ754">
            <v>20</v>
          </cell>
          <cell r="AK754">
            <v>30</v>
          </cell>
          <cell r="AL754">
            <v>24</v>
          </cell>
          <cell r="AM754">
            <v>34</v>
          </cell>
          <cell r="AN754">
            <v>26</v>
          </cell>
          <cell r="AO754">
            <v>36</v>
          </cell>
          <cell r="AP754">
            <v>27</v>
          </cell>
          <cell r="AQ754">
            <v>35</v>
          </cell>
          <cell r="AR754">
            <v>25</v>
          </cell>
          <cell r="AS754">
            <v>35</v>
          </cell>
          <cell r="AT754">
            <v>20</v>
          </cell>
          <cell r="AU754">
            <v>20</v>
          </cell>
          <cell r="AV754">
            <v>12</v>
          </cell>
          <cell r="AW754">
            <v>21</v>
          </cell>
          <cell r="AX754">
            <v>12</v>
          </cell>
          <cell r="AY754" t="str">
            <v>56*</v>
          </cell>
          <cell r="AZ754">
            <v>26</v>
          </cell>
          <cell r="BA754">
            <v>28</v>
          </cell>
          <cell r="BB754">
            <v>17</v>
          </cell>
          <cell r="BC754">
            <v>30</v>
          </cell>
          <cell r="BD754">
            <v>19</v>
          </cell>
          <cell r="BE754">
            <v>34</v>
          </cell>
          <cell r="BF754">
            <v>27</v>
          </cell>
          <cell r="BG754">
            <v>33</v>
          </cell>
          <cell r="BH754">
            <v>25</v>
          </cell>
          <cell r="BI754">
            <v>35</v>
          </cell>
          <cell r="BJ754">
            <v>23</v>
          </cell>
          <cell r="BK754">
            <v>37</v>
          </cell>
          <cell r="BL754">
            <v>26</v>
          </cell>
          <cell r="BM754">
            <v>40</v>
          </cell>
          <cell r="BN754">
            <v>20</v>
          </cell>
          <cell r="BO754">
            <v>43</v>
          </cell>
          <cell r="BP754">
            <v>27</v>
          </cell>
          <cell r="BQ754">
            <v>42</v>
          </cell>
          <cell r="BR754">
            <v>31</v>
          </cell>
          <cell r="BS754">
            <v>46</v>
          </cell>
          <cell r="BT754">
            <v>16</v>
          </cell>
          <cell r="BU754">
            <v>42</v>
          </cell>
          <cell r="BV754">
            <v>20</v>
          </cell>
          <cell r="BW754">
            <v>47</v>
          </cell>
          <cell r="BX754">
            <v>24</v>
          </cell>
          <cell r="BY754">
            <v>45</v>
          </cell>
          <cell r="BZ754">
            <v>19</v>
          </cell>
          <cell r="CA754">
            <v>48</v>
          </cell>
          <cell r="CB754">
            <v>22</v>
          </cell>
          <cell r="CC754">
            <v>51</v>
          </cell>
          <cell r="CD754">
            <v>23</v>
          </cell>
          <cell r="CE754">
            <v>46</v>
          </cell>
          <cell r="CF754">
            <v>18</v>
          </cell>
          <cell r="CG754">
            <v>50</v>
          </cell>
          <cell r="CH754">
            <v>19</v>
          </cell>
          <cell r="CI754">
            <v>53</v>
          </cell>
          <cell r="CJ754">
            <v>23</v>
          </cell>
          <cell r="CK754">
            <v>61</v>
          </cell>
          <cell r="CL754">
            <v>36</v>
          </cell>
          <cell r="CM754">
            <v>58</v>
          </cell>
          <cell r="CN754">
            <v>26</v>
          </cell>
          <cell r="CO754">
            <v>61</v>
          </cell>
          <cell r="CP754">
            <v>36</v>
          </cell>
          <cell r="CQ754">
            <v>68</v>
          </cell>
          <cell r="CR754">
            <v>38</v>
          </cell>
          <cell r="CS754">
            <v>61</v>
          </cell>
          <cell r="CT754">
            <v>36</v>
          </cell>
          <cell r="CU754">
            <v>78</v>
          </cell>
          <cell r="CV754">
            <v>49</v>
          </cell>
          <cell r="CW754">
            <v>78</v>
          </cell>
          <cell r="CX754">
            <v>55</v>
          </cell>
        </row>
        <row r="755">
          <cell r="B755">
            <v>36879</v>
          </cell>
          <cell r="C755">
            <v>24</v>
          </cell>
          <cell r="D755">
            <v>15</v>
          </cell>
          <cell r="E755">
            <v>28</v>
          </cell>
          <cell r="F755">
            <v>15</v>
          </cell>
          <cell r="G755">
            <v>34</v>
          </cell>
          <cell r="H755">
            <v>15</v>
          </cell>
          <cell r="I755">
            <v>36</v>
          </cell>
          <cell r="J755">
            <v>16</v>
          </cell>
          <cell r="K755">
            <v>34</v>
          </cell>
          <cell r="L755">
            <v>17</v>
          </cell>
          <cell r="M755">
            <v>36</v>
          </cell>
          <cell r="N755">
            <v>15</v>
          </cell>
          <cell r="O755">
            <v>37</v>
          </cell>
          <cell r="P755">
            <v>19</v>
          </cell>
          <cell r="Q755">
            <v>43</v>
          </cell>
          <cell r="R755">
            <v>23</v>
          </cell>
          <cell r="S755">
            <v>34</v>
          </cell>
          <cell r="T755">
            <v>21</v>
          </cell>
          <cell r="U755">
            <v>27</v>
          </cell>
          <cell r="V755">
            <v>17</v>
          </cell>
          <cell r="W755">
            <v>33</v>
          </cell>
          <cell r="X755">
            <v>17</v>
          </cell>
          <cell r="Y755">
            <v>39</v>
          </cell>
          <cell r="Z755">
            <v>28</v>
          </cell>
          <cell r="AA755">
            <v>40</v>
          </cell>
          <cell r="AB755">
            <v>24</v>
          </cell>
          <cell r="AC755">
            <v>35</v>
          </cell>
          <cell r="AD755">
            <v>22</v>
          </cell>
          <cell r="AE755">
            <v>38</v>
          </cell>
          <cell r="AF755">
            <v>25</v>
          </cell>
          <cell r="AG755">
            <v>28</v>
          </cell>
          <cell r="AH755">
            <v>19</v>
          </cell>
          <cell r="AI755">
            <v>31</v>
          </cell>
          <cell r="AJ755">
            <v>19</v>
          </cell>
          <cell r="AK755">
            <v>30</v>
          </cell>
          <cell r="AL755">
            <v>23</v>
          </cell>
          <cell r="AM755">
            <v>30</v>
          </cell>
          <cell r="AN755">
            <v>23</v>
          </cell>
          <cell r="AO755">
            <v>41</v>
          </cell>
          <cell r="AP755">
            <v>28</v>
          </cell>
          <cell r="AQ755">
            <v>41</v>
          </cell>
          <cell r="AR755">
            <v>25</v>
          </cell>
          <cell r="AS755">
            <v>47</v>
          </cell>
          <cell r="AT755">
            <v>19</v>
          </cell>
          <cell r="AU755">
            <v>27</v>
          </cell>
          <cell r="AV755">
            <v>14</v>
          </cell>
          <cell r="AW755">
            <v>28</v>
          </cell>
          <cell r="AX755">
            <v>11</v>
          </cell>
          <cell r="AY755">
            <v>29</v>
          </cell>
          <cell r="AZ755">
            <v>20</v>
          </cell>
          <cell r="BA755">
            <v>28</v>
          </cell>
          <cell r="BB755">
            <v>16</v>
          </cell>
          <cell r="BC755">
            <v>31</v>
          </cell>
          <cell r="BD755">
            <v>19</v>
          </cell>
          <cell r="BE755">
            <v>41</v>
          </cell>
          <cell r="BF755">
            <v>26</v>
          </cell>
          <cell r="BG755">
            <v>40</v>
          </cell>
          <cell r="BH755">
            <v>24</v>
          </cell>
          <cell r="BI755">
            <v>36</v>
          </cell>
          <cell r="BJ755">
            <v>22</v>
          </cell>
          <cell r="BK755">
            <v>37</v>
          </cell>
          <cell r="BL755">
            <v>29</v>
          </cell>
          <cell r="BM755">
            <v>33</v>
          </cell>
          <cell r="BN755">
            <v>18</v>
          </cell>
          <cell r="BO755">
            <v>47</v>
          </cell>
          <cell r="BP755">
            <v>28</v>
          </cell>
          <cell r="BQ755">
            <v>50</v>
          </cell>
          <cell r="BR755">
            <v>32</v>
          </cell>
          <cell r="BS755">
            <v>37</v>
          </cell>
          <cell r="BT755">
            <v>14</v>
          </cell>
          <cell r="BU755">
            <v>36</v>
          </cell>
          <cell r="BV755">
            <v>21</v>
          </cell>
          <cell r="BW755">
            <v>44</v>
          </cell>
          <cell r="BX755">
            <v>29</v>
          </cell>
          <cell r="BY755">
            <v>37</v>
          </cell>
          <cell r="BZ755">
            <v>25</v>
          </cell>
          <cell r="CA755">
            <v>39</v>
          </cell>
          <cell r="CB755">
            <v>28</v>
          </cell>
          <cell r="CC755">
            <v>46</v>
          </cell>
          <cell r="CD755">
            <v>27</v>
          </cell>
          <cell r="CE755">
            <v>37</v>
          </cell>
          <cell r="CF755">
            <v>18</v>
          </cell>
          <cell r="CG755">
            <v>37</v>
          </cell>
          <cell r="CH755">
            <v>21</v>
          </cell>
          <cell r="CI755">
            <v>41</v>
          </cell>
          <cell r="CJ755">
            <v>27</v>
          </cell>
          <cell r="CK755">
            <v>59</v>
          </cell>
          <cell r="CL755">
            <v>36</v>
          </cell>
          <cell r="CM755">
            <v>43</v>
          </cell>
          <cell r="CN755">
            <v>30</v>
          </cell>
          <cell r="CO755">
            <v>59</v>
          </cell>
          <cell r="CP755">
            <v>36</v>
          </cell>
          <cell r="CQ755">
            <v>62</v>
          </cell>
          <cell r="CR755">
            <v>39</v>
          </cell>
          <cell r="CS755">
            <v>63</v>
          </cell>
          <cell r="CT755">
            <v>43</v>
          </cell>
          <cell r="CU755">
            <v>75</v>
          </cell>
          <cell r="CV755">
            <v>48</v>
          </cell>
          <cell r="CW755">
            <v>78</v>
          </cell>
          <cell r="CX755">
            <v>53</v>
          </cell>
        </row>
        <row r="756">
          <cell r="B756">
            <v>36880</v>
          </cell>
          <cell r="C756">
            <v>35</v>
          </cell>
          <cell r="D756">
            <v>15</v>
          </cell>
          <cell r="E756">
            <v>31</v>
          </cell>
          <cell r="F756">
            <v>11</v>
          </cell>
          <cell r="G756">
            <v>26</v>
          </cell>
          <cell r="H756">
            <v>12</v>
          </cell>
          <cell r="I756">
            <v>32</v>
          </cell>
          <cell r="J756">
            <v>15</v>
          </cell>
          <cell r="K756">
            <v>44</v>
          </cell>
          <cell r="L756">
            <v>15</v>
          </cell>
          <cell r="M756">
            <v>37</v>
          </cell>
          <cell r="N756">
            <v>12</v>
          </cell>
          <cell r="O756">
            <v>37</v>
          </cell>
          <cell r="P756">
            <v>15</v>
          </cell>
          <cell r="Q756">
            <v>42</v>
          </cell>
          <cell r="R756">
            <v>19</v>
          </cell>
          <cell r="S756">
            <v>32</v>
          </cell>
          <cell r="T756">
            <v>19</v>
          </cell>
          <cell r="U756">
            <v>23</v>
          </cell>
          <cell r="V756">
            <v>15</v>
          </cell>
          <cell r="W756">
            <v>29</v>
          </cell>
          <cell r="X756">
            <v>19</v>
          </cell>
          <cell r="Y756">
            <v>33</v>
          </cell>
          <cell r="Z756">
            <v>25</v>
          </cell>
          <cell r="AA756">
            <v>34</v>
          </cell>
          <cell r="AB756">
            <v>25</v>
          </cell>
          <cell r="AC756">
            <v>31</v>
          </cell>
          <cell r="AD756">
            <v>21</v>
          </cell>
          <cell r="AE756">
            <v>34</v>
          </cell>
          <cell r="AF756">
            <v>25</v>
          </cell>
          <cell r="AG756">
            <v>22</v>
          </cell>
          <cell r="AH756">
            <v>16</v>
          </cell>
          <cell r="AI756">
            <v>24</v>
          </cell>
          <cell r="AJ756">
            <v>14</v>
          </cell>
          <cell r="AK756">
            <v>27</v>
          </cell>
          <cell r="AL756">
            <v>16</v>
          </cell>
          <cell r="AM756">
            <v>28</v>
          </cell>
          <cell r="AN756">
            <v>17</v>
          </cell>
          <cell r="AO756">
            <v>36</v>
          </cell>
          <cell r="AP756">
            <v>25</v>
          </cell>
          <cell r="AQ756">
            <v>36</v>
          </cell>
          <cell r="AR756">
            <v>24</v>
          </cell>
          <cell r="AS756">
            <v>37</v>
          </cell>
          <cell r="AT756">
            <v>20</v>
          </cell>
          <cell r="AU756">
            <v>24</v>
          </cell>
          <cell r="AV756">
            <v>13</v>
          </cell>
          <cell r="AW756">
            <v>20</v>
          </cell>
          <cell r="AX756">
            <v>11</v>
          </cell>
          <cell r="AY756">
            <v>29</v>
          </cell>
          <cell r="AZ756">
            <v>20</v>
          </cell>
          <cell r="BA756">
            <v>26</v>
          </cell>
          <cell r="BB756">
            <v>14</v>
          </cell>
          <cell r="BC756">
            <v>30</v>
          </cell>
          <cell r="BD756">
            <v>12</v>
          </cell>
          <cell r="BE756">
            <v>32</v>
          </cell>
          <cell r="BF756">
            <v>22</v>
          </cell>
          <cell r="BG756">
            <v>31</v>
          </cell>
          <cell r="BH756">
            <v>19</v>
          </cell>
          <cell r="BI756">
            <v>30</v>
          </cell>
          <cell r="BJ756">
            <v>15</v>
          </cell>
          <cell r="BK756">
            <v>29</v>
          </cell>
          <cell r="BL756">
            <v>18</v>
          </cell>
          <cell r="BM756">
            <v>29</v>
          </cell>
          <cell r="BN756">
            <v>15</v>
          </cell>
          <cell r="BO756">
            <v>31</v>
          </cell>
          <cell r="BP756">
            <v>20</v>
          </cell>
          <cell r="BQ756">
            <v>35</v>
          </cell>
          <cell r="BR756">
            <v>26</v>
          </cell>
          <cell r="BS756">
            <v>30</v>
          </cell>
          <cell r="BT756">
            <v>9</v>
          </cell>
          <cell r="BU756">
            <v>32</v>
          </cell>
          <cell r="BV756">
            <v>17</v>
          </cell>
          <cell r="BW756">
            <v>34</v>
          </cell>
          <cell r="BX756">
            <v>20</v>
          </cell>
          <cell r="BY756">
            <v>36</v>
          </cell>
          <cell r="BZ756">
            <v>14</v>
          </cell>
          <cell r="CA756">
            <v>37</v>
          </cell>
          <cell r="CB756">
            <v>18</v>
          </cell>
          <cell r="CC756">
            <v>41</v>
          </cell>
          <cell r="CD756">
            <v>21</v>
          </cell>
          <cell r="CE756">
            <v>34</v>
          </cell>
          <cell r="CF756">
            <v>13</v>
          </cell>
          <cell r="CG756">
            <v>39</v>
          </cell>
          <cell r="CH756">
            <v>18</v>
          </cell>
          <cell r="CI756">
            <v>40</v>
          </cell>
          <cell r="CJ756">
            <v>21</v>
          </cell>
          <cell r="CK756">
            <v>43</v>
          </cell>
          <cell r="CL756">
            <v>25</v>
          </cell>
          <cell r="CM756">
            <v>42</v>
          </cell>
          <cell r="CN756">
            <v>21</v>
          </cell>
          <cell r="CO756">
            <v>43</v>
          </cell>
          <cell r="CP756">
            <v>25</v>
          </cell>
          <cell r="CQ756">
            <v>46</v>
          </cell>
          <cell r="CR756">
            <v>28</v>
          </cell>
          <cell r="CS756">
            <v>48</v>
          </cell>
          <cell r="CT756">
            <v>32</v>
          </cell>
          <cell r="CU756">
            <v>54</v>
          </cell>
          <cell r="CV756">
            <v>40</v>
          </cell>
          <cell r="CW756">
            <v>55</v>
          </cell>
          <cell r="CX756">
            <v>48</v>
          </cell>
        </row>
        <row r="757">
          <cell r="B757">
            <v>36881</v>
          </cell>
          <cell r="C757">
            <v>36</v>
          </cell>
          <cell r="D757">
            <v>21</v>
          </cell>
          <cell r="E757">
            <v>35</v>
          </cell>
          <cell r="F757">
            <v>18</v>
          </cell>
          <cell r="G757">
            <v>32</v>
          </cell>
          <cell r="H757">
            <v>18</v>
          </cell>
          <cell r="I757">
            <v>33</v>
          </cell>
          <cell r="J757">
            <v>22</v>
          </cell>
          <cell r="K757">
            <v>44</v>
          </cell>
          <cell r="L757">
            <v>22</v>
          </cell>
          <cell r="M757">
            <v>34</v>
          </cell>
          <cell r="N757">
            <v>23</v>
          </cell>
          <cell r="O757">
            <v>35</v>
          </cell>
          <cell r="P757">
            <v>22</v>
          </cell>
          <cell r="Q757">
            <v>61</v>
          </cell>
          <cell r="R757">
            <v>32</v>
          </cell>
          <cell r="S757">
            <v>26</v>
          </cell>
          <cell r="T757">
            <v>12</v>
          </cell>
          <cell r="U757">
            <v>22</v>
          </cell>
          <cell r="V757">
            <v>3</v>
          </cell>
          <cell r="W757">
            <v>26</v>
          </cell>
          <cell r="X757">
            <v>7</v>
          </cell>
          <cell r="Y757">
            <v>32</v>
          </cell>
          <cell r="Z757">
            <v>22</v>
          </cell>
          <cell r="AA757">
            <v>34</v>
          </cell>
          <cell r="AB757">
            <v>20</v>
          </cell>
          <cell r="AC757">
            <v>30</v>
          </cell>
          <cell r="AD757">
            <v>10</v>
          </cell>
          <cell r="AE757">
            <v>33</v>
          </cell>
          <cell r="AF757">
            <v>20</v>
          </cell>
          <cell r="AG757">
            <v>29</v>
          </cell>
          <cell r="AH757">
            <v>17</v>
          </cell>
          <cell r="AI757">
            <v>31</v>
          </cell>
          <cell r="AJ757">
            <v>14</v>
          </cell>
          <cell r="AK757">
            <v>28</v>
          </cell>
          <cell r="AL757">
            <v>7</v>
          </cell>
          <cell r="AM757">
            <v>28</v>
          </cell>
          <cell r="AN757">
            <v>10</v>
          </cell>
          <cell r="AO757">
            <v>33</v>
          </cell>
          <cell r="AP757">
            <v>22</v>
          </cell>
          <cell r="AQ757">
            <v>33</v>
          </cell>
          <cell r="AR757">
            <v>21</v>
          </cell>
          <cell r="AS757">
            <v>34</v>
          </cell>
          <cell r="AT757">
            <v>14</v>
          </cell>
          <cell r="AU757">
            <v>28</v>
          </cell>
          <cell r="AV757">
            <v>17</v>
          </cell>
          <cell r="AW757">
            <v>30</v>
          </cell>
          <cell r="AX757">
            <v>14</v>
          </cell>
          <cell r="AY757">
            <v>27</v>
          </cell>
          <cell r="AZ757">
            <v>13</v>
          </cell>
          <cell r="BA757">
            <v>29</v>
          </cell>
          <cell r="BB757">
            <v>10</v>
          </cell>
          <cell r="BC757">
            <v>30</v>
          </cell>
          <cell r="BD757">
            <v>8</v>
          </cell>
          <cell r="BE757">
            <v>32</v>
          </cell>
          <cell r="BF757">
            <v>20</v>
          </cell>
          <cell r="BG757">
            <v>31</v>
          </cell>
          <cell r="BH757">
            <v>16</v>
          </cell>
          <cell r="BI757">
            <v>34</v>
          </cell>
          <cell r="BJ757">
            <v>13</v>
          </cell>
          <cell r="BK757">
            <v>34</v>
          </cell>
          <cell r="BL757">
            <v>20</v>
          </cell>
          <cell r="BM757">
            <v>32</v>
          </cell>
          <cell r="BN757">
            <v>15</v>
          </cell>
          <cell r="BO757">
            <v>36</v>
          </cell>
          <cell r="BP757">
            <v>17</v>
          </cell>
          <cell r="BQ757">
            <v>40</v>
          </cell>
          <cell r="BR757">
            <v>22</v>
          </cell>
          <cell r="BS757">
            <v>38</v>
          </cell>
          <cell r="BT757">
            <v>16</v>
          </cell>
          <cell r="BU757">
            <v>37</v>
          </cell>
          <cell r="BV757">
            <v>19</v>
          </cell>
          <cell r="BW757">
            <v>43</v>
          </cell>
          <cell r="BX757">
            <v>18</v>
          </cell>
          <cell r="BY757">
            <v>37</v>
          </cell>
          <cell r="BZ757">
            <v>18</v>
          </cell>
          <cell r="CA757">
            <v>46</v>
          </cell>
          <cell r="CB757">
            <v>17</v>
          </cell>
          <cell r="CC757">
            <v>52</v>
          </cell>
          <cell r="CD757">
            <v>25</v>
          </cell>
          <cell r="CE757">
            <v>32</v>
          </cell>
          <cell r="CF757">
            <v>24</v>
          </cell>
          <cell r="CG757">
            <v>39</v>
          </cell>
          <cell r="CH757">
            <v>18</v>
          </cell>
          <cell r="CI757">
            <v>53</v>
          </cell>
          <cell r="CJ757">
            <v>19</v>
          </cell>
          <cell r="CK757">
            <v>60</v>
          </cell>
          <cell r="CL757">
            <v>33</v>
          </cell>
          <cell r="CM757">
            <v>58</v>
          </cell>
          <cell r="CN757">
            <v>23</v>
          </cell>
          <cell r="CO757">
            <v>60</v>
          </cell>
          <cell r="CP757">
            <v>33</v>
          </cell>
          <cell r="CQ757">
            <v>60</v>
          </cell>
          <cell r="CR757">
            <v>35</v>
          </cell>
          <cell r="CS757">
            <v>61</v>
          </cell>
          <cell r="CT757">
            <v>33</v>
          </cell>
          <cell r="CU757">
            <v>69</v>
          </cell>
          <cell r="CV757">
            <v>42</v>
          </cell>
          <cell r="CW757">
            <v>69</v>
          </cell>
          <cell r="CX757">
            <v>46</v>
          </cell>
        </row>
        <row r="758">
          <cell r="B758">
            <v>36882</v>
          </cell>
          <cell r="C758">
            <v>30</v>
          </cell>
          <cell r="D758">
            <v>12</v>
          </cell>
          <cell r="E758">
            <v>26</v>
          </cell>
          <cell r="F758">
            <v>12</v>
          </cell>
          <cell r="G758">
            <v>30</v>
          </cell>
          <cell r="H758">
            <v>16</v>
          </cell>
          <cell r="I758">
            <v>32</v>
          </cell>
          <cell r="J758">
            <v>17</v>
          </cell>
          <cell r="K758">
            <v>37</v>
          </cell>
          <cell r="L758">
            <v>18</v>
          </cell>
          <cell r="M758">
            <v>33</v>
          </cell>
          <cell r="N758">
            <v>20</v>
          </cell>
          <cell r="O758">
            <v>38</v>
          </cell>
          <cell r="P758">
            <v>22</v>
          </cell>
          <cell r="Q758">
            <v>43</v>
          </cell>
          <cell r="R758">
            <v>26</v>
          </cell>
          <cell r="S758">
            <v>27</v>
          </cell>
          <cell r="T758">
            <v>19</v>
          </cell>
          <cell r="U758">
            <v>29</v>
          </cell>
          <cell r="V758">
            <v>18</v>
          </cell>
          <cell r="W758">
            <v>30</v>
          </cell>
          <cell r="X758">
            <v>16</v>
          </cell>
          <cell r="Y758">
            <v>32</v>
          </cell>
          <cell r="Z758">
            <v>25</v>
          </cell>
          <cell r="AA758">
            <v>32</v>
          </cell>
          <cell r="AB758">
            <v>23</v>
          </cell>
          <cell r="AC758">
            <v>32</v>
          </cell>
          <cell r="AD758">
            <v>16</v>
          </cell>
          <cell r="AE758">
            <v>33</v>
          </cell>
          <cell r="AF758">
            <v>20</v>
          </cell>
          <cell r="AG758">
            <v>28</v>
          </cell>
          <cell r="AH758">
            <v>8</v>
          </cell>
          <cell r="AI758">
            <v>29</v>
          </cell>
          <cell r="AJ758">
            <v>8</v>
          </cell>
          <cell r="AK758">
            <v>28</v>
          </cell>
          <cell r="AL758">
            <v>11</v>
          </cell>
          <cell r="AM758">
            <v>29</v>
          </cell>
          <cell r="AN758">
            <v>12</v>
          </cell>
          <cell r="AO758">
            <v>32</v>
          </cell>
          <cell r="AP758">
            <v>17</v>
          </cell>
          <cell r="AQ758">
            <v>33</v>
          </cell>
          <cell r="AR758">
            <v>16</v>
          </cell>
          <cell r="AS758">
            <v>32</v>
          </cell>
          <cell r="AT758">
            <v>12</v>
          </cell>
          <cell r="AU758">
            <v>20</v>
          </cell>
          <cell r="AV758">
            <v>4</v>
          </cell>
          <cell r="AW758">
            <v>26</v>
          </cell>
          <cell r="AX758">
            <v>3</v>
          </cell>
          <cell r="AY758">
            <v>31</v>
          </cell>
          <cell r="AZ758">
            <v>9</v>
          </cell>
          <cell r="BA758">
            <v>26</v>
          </cell>
          <cell r="BB758">
            <v>5</v>
          </cell>
          <cell r="BC758">
            <v>30</v>
          </cell>
          <cell r="BD758">
            <v>9</v>
          </cell>
          <cell r="BE758">
            <v>33</v>
          </cell>
          <cell r="BF758">
            <v>14</v>
          </cell>
          <cell r="BG758">
            <v>32</v>
          </cell>
          <cell r="BH758">
            <v>13</v>
          </cell>
          <cell r="BI758">
            <v>33</v>
          </cell>
          <cell r="BJ758">
            <v>13</v>
          </cell>
          <cell r="BK758">
            <v>34</v>
          </cell>
          <cell r="BL758">
            <v>15</v>
          </cell>
          <cell r="BM758">
            <v>32</v>
          </cell>
          <cell r="BN758">
            <v>14</v>
          </cell>
          <cell r="BO758">
            <v>41</v>
          </cell>
          <cell r="BP758">
            <v>19</v>
          </cell>
          <cell r="BQ758">
            <v>44</v>
          </cell>
          <cell r="BR758">
            <v>26</v>
          </cell>
          <cell r="BS758">
            <v>29</v>
          </cell>
          <cell r="BT758">
            <v>17</v>
          </cell>
          <cell r="BU758">
            <v>35</v>
          </cell>
          <cell r="BV758">
            <v>21</v>
          </cell>
          <cell r="BW758">
            <v>42</v>
          </cell>
          <cell r="BX758">
            <v>25</v>
          </cell>
          <cell r="BY758">
            <v>39</v>
          </cell>
          <cell r="BZ758">
            <v>22</v>
          </cell>
          <cell r="CA758">
            <v>45</v>
          </cell>
          <cell r="CB758">
            <v>28</v>
          </cell>
          <cell r="CC758">
            <v>53</v>
          </cell>
          <cell r="CD758">
            <v>29</v>
          </cell>
          <cell r="CE758">
            <v>31</v>
          </cell>
          <cell r="CF758">
            <v>20</v>
          </cell>
          <cell r="CG758">
            <v>41</v>
          </cell>
          <cell r="CH758">
            <v>21</v>
          </cell>
          <cell r="CI758">
            <v>51</v>
          </cell>
          <cell r="CJ758">
            <v>32</v>
          </cell>
          <cell r="CK758">
            <v>61</v>
          </cell>
          <cell r="CL758">
            <v>43</v>
          </cell>
          <cell r="CM758">
            <v>58</v>
          </cell>
          <cell r="CN758">
            <v>31</v>
          </cell>
          <cell r="CO758">
            <v>61</v>
          </cell>
          <cell r="CP758">
            <v>43</v>
          </cell>
          <cell r="CQ758">
            <v>67</v>
          </cell>
          <cell r="CR758">
            <v>46</v>
          </cell>
          <cell r="CS758">
            <v>68</v>
          </cell>
          <cell r="CT758">
            <v>46</v>
          </cell>
          <cell r="CU758">
            <v>74</v>
          </cell>
          <cell r="CV758">
            <v>55</v>
          </cell>
          <cell r="CW758">
            <v>73</v>
          </cell>
          <cell r="CX758">
            <v>60</v>
          </cell>
        </row>
        <row r="759">
          <cell r="B759">
            <v>36883</v>
          </cell>
          <cell r="C759">
            <v>37</v>
          </cell>
          <cell r="D759">
            <v>19</v>
          </cell>
          <cell r="E759">
            <v>41</v>
          </cell>
          <cell r="F759">
            <v>12</v>
          </cell>
          <cell r="G759">
            <v>35</v>
          </cell>
          <cell r="H759">
            <v>14</v>
          </cell>
          <cell r="I759">
            <v>42</v>
          </cell>
          <cell r="J759">
            <v>16</v>
          </cell>
          <cell r="K759">
            <v>47</v>
          </cell>
          <cell r="L759">
            <v>19</v>
          </cell>
          <cell r="M759">
            <v>46</v>
          </cell>
          <cell r="N759">
            <v>18</v>
          </cell>
          <cell r="O759">
            <v>46</v>
          </cell>
          <cell r="P759">
            <v>20</v>
          </cell>
          <cell r="Q759">
            <v>54</v>
          </cell>
          <cell r="R759">
            <v>25</v>
          </cell>
          <cell r="S759">
            <v>28</v>
          </cell>
          <cell r="T759">
            <v>15</v>
          </cell>
          <cell r="U759">
            <v>21</v>
          </cell>
          <cell r="V759">
            <v>3</v>
          </cell>
          <cell r="W759">
            <v>27</v>
          </cell>
          <cell r="X759">
            <v>12</v>
          </cell>
          <cell r="Y759">
            <v>30</v>
          </cell>
          <cell r="Z759">
            <v>17</v>
          </cell>
          <cell r="AA759">
            <v>29</v>
          </cell>
          <cell r="AB759">
            <v>15</v>
          </cell>
          <cell r="AC759">
            <v>27</v>
          </cell>
          <cell r="AD759">
            <v>12</v>
          </cell>
          <cell r="AE759">
            <v>30</v>
          </cell>
          <cell r="AF759">
            <v>14</v>
          </cell>
          <cell r="AG759">
            <v>22</v>
          </cell>
          <cell r="AH759">
            <v>10</v>
          </cell>
          <cell r="AI759">
            <v>24</v>
          </cell>
          <cell r="AJ759">
            <v>10</v>
          </cell>
          <cell r="AK759">
            <v>22</v>
          </cell>
          <cell r="AL759">
            <v>10</v>
          </cell>
          <cell r="AM759">
            <v>24</v>
          </cell>
          <cell r="AN759">
            <v>8</v>
          </cell>
          <cell r="AO759">
            <v>30</v>
          </cell>
          <cell r="AP759">
            <v>14</v>
          </cell>
          <cell r="AQ759">
            <v>31</v>
          </cell>
          <cell r="AR759">
            <v>12</v>
          </cell>
          <cell r="AS759">
            <v>26</v>
          </cell>
          <cell r="AT759">
            <v>8</v>
          </cell>
          <cell r="AU759">
            <v>19</v>
          </cell>
          <cell r="AV759">
            <v>7</v>
          </cell>
          <cell r="AW759">
            <v>19</v>
          </cell>
          <cell r="AX759">
            <v>3</v>
          </cell>
          <cell r="AY759">
            <v>29</v>
          </cell>
          <cell r="AZ759">
            <v>11</v>
          </cell>
          <cell r="BA759">
            <v>19</v>
          </cell>
          <cell r="BB759">
            <v>2</v>
          </cell>
          <cell r="BC759">
            <v>25</v>
          </cell>
          <cell r="BD759">
            <v>7</v>
          </cell>
          <cell r="BE759">
            <v>28</v>
          </cell>
          <cell r="BF759">
            <v>12</v>
          </cell>
          <cell r="BG759">
            <v>26</v>
          </cell>
          <cell r="BH759">
            <v>11</v>
          </cell>
          <cell r="BI759">
            <v>28</v>
          </cell>
          <cell r="BJ759">
            <v>12</v>
          </cell>
          <cell r="BK759">
            <v>28</v>
          </cell>
          <cell r="BL759">
            <v>14</v>
          </cell>
          <cell r="BM759">
            <v>31</v>
          </cell>
          <cell r="BN759">
            <v>10</v>
          </cell>
          <cell r="BO759">
            <v>31</v>
          </cell>
          <cell r="BP759">
            <v>13</v>
          </cell>
          <cell r="BQ759">
            <v>30</v>
          </cell>
          <cell r="BR759">
            <v>20</v>
          </cell>
          <cell r="BS759">
            <v>36</v>
          </cell>
          <cell r="BT759">
            <v>11</v>
          </cell>
          <cell r="BU759">
            <v>33</v>
          </cell>
          <cell r="BV759">
            <v>14</v>
          </cell>
          <cell r="BW759">
            <v>35</v>
          </cell>
          <cell r="BX759">
            <v>17</v>
          </cell>
          <cell r="BY759">
            <v>37</v>
          </cell>
          <cell r="BZ759">
            <v>15</v>
          </cell>
          <cell r="CA759">
            <v>40</v>
          </cell>
          <cell r="CB759">
            <v>21</v>
          </cell>
          <cell r="CC759">
            <v>43</v>
          </cell>
          <cell r="CD759">
            <v>26</v>
          </cell>
          <cell r="CE759">
            <v>40</v>
          </cell>
          <cell r="CF759">
            <v>19</v>
          </cell>
          <cell r="CG759">
            <v>48</v>
          </cell>
          <cell r="CH759">
            <v>19</v>
          </cell>
          <cell r="CI759">
            <v>46</v>
          </cell>
          <cell r="CJ759">
            <v>27</v>
          </cell>
          <cell r="CK759">
            <v>67</v>
          </cell>
          <cell r="CL759">
            <v>37</v>
          </cell>
          <cell r="CM759">
            <v>55</v>
          </cell>
          <cell r="CN759">
            <v>27</v>
          </cell>
          <cell r="CO759">
            <v>67</v>
          </cell>
          <cell r="CP759">
            <v>37</v>
          </cell>
          <cell r="CQ759">
            <v>73</v>
          </cell>
          <cell r="CR759">
            <v>43</v>
          </cell>
          <cell r="CS759">
            <v>72</v>
          </cell>
          <cell r="CT759">
            <v>41</v>
          </cell>
          <cell r="CU759">
            <v>72</v>
          </cell>
          <cell r="CV759">
            <v>62</v>
          </cell>
          <cell r="CW759">
            <v>72</v>
          </cell>
          <cell r="CX759">
            <v>62</v>
          </cell>
        </row>
        <row r="760">
          <cell r="B760">
            <v>36884</v>
          </cell>
          <cell r="C760">
            <v>39</v>
          </cell>
          <cell r="D760">
            <v>24</v>
          </cell>
          <cell r="E760">
            <v>38</v>
          </cell>
          <cell r="F760">
            <v>15</v>
          </cell>
          <cell r="G760">
            <v>46</v>
          </cell>
          <cell r="H760">
            <v>28</v>
          </cell>
          <cell r="I760">
            <v>52</v>
          </cell>
          <cell r="J760">
            <v>28</v>
          </cell>
          <cell r="K760">
            <v>51</v>
          </cell>
          <cell r="L760">
            <v>39</v>
          </cell>
          <cell r="M760">
            <v>51</v>
          </cell>
          <cell r="N760">
            <v>33</v>
          </cell>
          <cell r="O760">
            <v>54</v>
          </cell>
          <cell r="P760">
            <v>28</v>
          </cell>
          <cell r="Q760">
            <v>60</v>
          </cell>
          <cell r="R760">
            <v>34</v>
          </cell>
          <cell r="S760">
            <v>25</v>
          </cell>
          <cell r="T760">
            <v>9</v>
          </cell>
          <cell r="U760">
            <v>25</v>
          </cell>
          <cell r="V760">
            <v>1</v>
          </cell>
          <cell r="W760">
            <v>28</v>
          </cell>
          <cell r="X760">
            <v>3</v>
          </cell>
          <cell r="Y760">
            <v>32</v>
          </cell>
          <cell r="Z760">
            <v>22</v>
          </cell>
          <cell r="AA760">
            <v>33</v>
          </cell>
          <cell r="AB760">
            <v>16</v>
          </cell>
          <cell r="AC760">
            <v>31</v>
          </cell>
          <cell r="AD760">
            <v>10</v>
          </cell>
          <cell r="AE760">
            <v>33</v>
          </cell>
          <cell r="AF760">
            <v>17</v>
          </cell>
          <cell r="AG760">
            <v>24</v>
          </cell>
          <cell r="AH760">
            <v>11</v>
          </cell>
          <cell r="AI760">
            <v>27</v>
          </cell>
          <cell r="AJ760">
            <v>14</v>
          </cell>
          <cell r="AK760">
            <v>28</v>
          </cell>
          <cell r="AL760">
            <v>8</v>
          </cell>
          <cell r="AM760">
            <v>27</v>
          </cell>
          <cell r="AN760">
            <v>9</v>
          </cell>
          <cell r="AO760">
            <v>31</v>
          </cell>
          <cell r="AP760">
            <v>23</v>
          </cell>
          <cell r="AQ760">
            <v>32</v>
          </cell>
          <cell r="AR760">
            <v>20</v>
          </cell>
          <cell r="AS760">
            <v>34</v>
          </cell>
          <cell r="AT760">
            <v>7</v>
          </cell>
          <cell r="AU760">
            <v>24</v>
          </cell>
          <cell r="AV760">
            <v>19</v>
          </cell>
          <cell r="AW760">
            <v>26</v>
          </cell>
          <cell r="AX760">
            <v>12</v>
          </cell>
          <cell r="AY760">
            <v>25</v>
          </cell>
          <cell r="AZ760">
            <v>10</v>
          </cell>
          <cell r="BA760">
            <v>26</v>
          </cell>
          <cell r="BB760">
            <v>7</v>
          </cell>
          <cell r="BC760">
            <v>28</v>
          </cell>
          <cell r="BD760">
            <v>8</v>
          </cell>
          <cell r="BE760">
            <v>34</v>
          </cell>
          <cell r="BF760">
            <v>20</v>
          </cell>
          <cell r="BG760">
            <v>34</v>
          </cell>
          <cell r="BH760">
            <v>18</v>
          </cell>
          <cell r="BI760">
            <v>60</v>
          </cell>
          <cell r="BJ760">
            <v>12</v>
          </cell>
          <cell r="BK760">
            <v>40</v>
          </cell>
          <cell r="BL760">
            <v>22</v>
          </cell>
          <cell r="BM760">
            <v>45</v>
          </cell>
          <cell r="BN760">
            <v>22</v>
          </cell>
          <cell r="BO760">
            <v>45</v>
          </cell>
          <cell r="BP760">
            <v>21</v>
          </cell>
          <cell r="BQ760">
            <v>45</v>
          </cell>
          <cell r="BR760">
            <v>19</v>
          </cell>
          <cell r="BS760">
            <v>46</v>
          </cell>
          <cell r="BT760">
            <v>26</v>
          </cell>
          <cell r="BU760">
            <v>47</v>
          </cell>
          <cell r="BV760">
            <v>20</v>
          </cell>
          <cell r="BW760">
            <v>48</v>
          </cell>
          <cell r="BX760">
            <v>16</v>
          </cell>
          <cell r="BY760">
            <v>47</v>
          </cell>
          <cell r="BZ760">
            <v>20</v>
          </cell>
          <cell r="CA760">
            <v>50</v>
          </cell>
          <cell r="CB760">
            <v>17</v>
          </cell>
          <cell r="CC760">
            <v>54</v>
          </cell>
          <cell r="CD760">
            <v>26</v>
          </cell>
          <cell r="CE760">
            <v>49</v>
          </cell>
          <cell r="CF760">
            <v>27</v>
          </cell>
          <cell r="CG760">
            <v>54</v>
          </cell>
          <cell r="CH760">
            <v>25</v>
          </cell>
          <cell r="CI760">
            <v>56</v>
          </cell>
          <cell r="CJ760">
            <v>26</v>
          </cell>
          <cell r="CK760">
            <v>61</v>
          </cell>
          <cell r="CL760">
            <v>51</v>
          </cell>
          <cell r="CM760">
            <v>60</v>
          </cell>
          <cell r="CN760">
            <v>35</v>
          </cell>
          <cell r="CO760">
            <v>61</v>
          </cell>
          <cell r="CP760">
            <v>51</v>
          </cell>
          <cell r="CQ760">
            <v>70</v>
          </cell>
          <cell r="CR760">
            <v>51</v>
          </cell>
          <cell r="CS760">
            <v>70</v>
          </cell>
          <cell r="CT760">
            <v>50</v>
          </cell>
          <cell r="CU760">
            <v>71</v>
          </cell>
          <cell r="CV760">
            <v>66</v>
          </cell>
          <cell r="CW760">
            <v>74</v>
          </cell>
          <cell r="CX760">
            <v>65</v>
          </cell>
        </row>
        <row r="761">
          <cell r="B761">
            <v>36885</v>
          </cell>
          <cell r="C761">
            <v>29</v>
          </cell>
          <cell r="D761">
            <v>20</v>
          </cell>
          <cell r="E761">
            <v>30</v>
          </cell>
          <cell r="F761">
            <v>12</v>
          </cell>
          <cell r="G761">
            <v>32</v>
          </cell>
          <cell r="H761">
            <v>18</v>
          </cell>
          <cell r="I761">
            <v>38</v>
          </cell>
          <cell r="J761">
            <v>23</v>
          </cell>
          <cell r="K761">
            <v>45</v>
          </cell>
          <cell r="L761">
            <v>36</v>
          </cell>
          <cell r="M761">
            <v>48</v>
          </cell>
          <cell r="N761">
            <v>24</v>
          </cell>
          <cell r="O761">
            <v>55</v>
          </cell>
          <cell r="P761">
            <v>30</v>
          </cell>
          <cell r="Q761">
            <v>58</v>
          </cell>
          <cell r="R761">
            <v>38</v>
          </cell>
          <cell r="S761">
            <v>20</v>
          </cell>
          <cell r="T761">
            <v>5</v>
          </cell>
          <cell r="U761">
            <v>17</v>
          </cell>
          <cell r="V761">
            <v>2</v>
          </cell>
          <cell r="W761">
            <v>21</v>
          </cell>
          <cell r="X761">
            <v>4</v>
          </cell>
          <cell r="Y761">
            <v>28</v>
          </cell>
          <cell r="Z761">
            <v>10</v>
          </cell>
          <cell r="AA761">
            <v>26</v>
          </cell>
          <cell r="AB761">
            <v>10</v>
          </cell>
          <cell r="AC761">
            <v>22</v>
          </cell>
          <cell r="AD761">
            <v>8</v>
          </cell>
          <cell r="AE761">
            <v>25</v>
          </cell>
          <cell r="AF761">
            <v>13</v>
          </cell>
          <cell r="AG761">
            <v>16</v>
          </cell>
          <cell r="AH761">
            <v>2</v>
          </cell>
          <cell r="AI761">
            <v>14</v>
          </cell>
          <cell r="AJ761">
            <v>9</v>
          </cell>
          <cell r="AK761">
            <v>18</v>
          </cell>
          <cell r="AL761">
            <v>6</v>
          </cell>
          <cell r="AM761">
            <v>21</v>
          </cell>
          <cell r="AN761">
            <v>4</v>
          </cell>
          <cell r="AO761">
            <v>27</v>
          </cell>
          <cell r="AP761">
            <v>15</v>
          </cell>
          <cell r="AQ761">
            <v>26</v>
          </cell>
          <cell r="AR761">
            <v>15</v>
          </cell>
          <cell r="AS761">
            <v>24</v>
          </cell>
          <cell r="AT761">
            <v>11</v>
          </cell>
          <cell r="AU761">
            <v>20</v>
          </cell>
          <cell r="AV761">
            <v>15</v>
          </cell>
          <cell r="AW761">
            <v>17</v>
          </cell>
          <cell r="AX761">
            <v>6</v>
          </cell>
          <cell r="AY761">
            <v>31</v>
          </cell>
          <cell r="AZ761">
            <v>14</v>
          </cell>
          <cell r="BA761">
            <v>17</v>
          </cell>
          <cell r="BB761">
            <v>6</v>
          </cell>
          <cell r="BC761">
            <v>21</v>
          </cell>
          <cell r="BD761">
            <v>12</v>
          </cell>
          <cell r="BE761">
            <v>27</v>
          </cell>
          <cell r="BF761">
            <v>17</v>
          </cell>
          <cell r="BG761">
            <v>25</v>
          </cell>
          <cell r="BH761">
            <v>14</v>
          </cell>
          <cell r="BI761">
            <v>75</v>
          </cell>
          <cell r="BJ761">
            <v>17</v>
          </cell>
          <cell r="BK761">
            <v>28</v>
          </cell>
          <cell r="BL761">
            <v>19</v>
          </cell>
          <cell r="BM761">
            <v>27</v>
          </cell>
          <cell r="BN761">
            <v>15</v>
          </cell>
          <cell r="BO761">
            <v>31</v>
          </cell>
          <cell r="BP761">
            <v>19</v>
          </cell>
          <cell r="BQ761">
            <v>37</v>
          </cell>
          <cell r="BR761">
            <v>24</v>
          </cell>
          <cell r="BS761">
            <v>36</v>
          </cell>
          <cell r="BT761">
            <v>20</v>
          </cell>
          <cell r="BU761">
            <v>34</v>
          </cell>
          <cell r="BV761">
            <v>19</v>
          </cell>
          <cell r="BW761">
            <v>34</v>
          </cell>
          <cell r="BX761">
            <v>18</v>
          </cell>
          <cell r="BY761">
            <v>36</v>
          </cell>
          <cell r="BZ761">
            <v>23</v>
          </cell>
          <cell r="CA761">
            <v>41</v>
          </cell>
          <cell r="CB761">
            <v>22</v>
          </cell>
          <cell r="CC761">
            <v>45</v>
          </cell>
          <cell r="CD761">
            <v>25</v>
          </cell>
          <cell r="CE761">
            <v>47</v>
          </cell>
          <cell r="CF761">
            <v>27</v>
          </cell>
          <cell r="CG761">
            <v>55</v>
          </cell>
          <cell r="CH761">
            <v>23</v>
          </cell>
          <cell r="CI761">
            <v>50</v>
          </cell>
          <cell r="CJ761">
            <v>26</v>
          </cell>
          <cell r="CK761">
            <v>66</v>
          </cell>
          <cell r="CL761">
            <v>53</v>
          </cell>
          <cell r="CM761">
            <v>55</v>
          </cell>
          <cell r="CN761">
            <v>32</v>
          </cell>
          <cell r="CO761">
            <v>66</v>
          </cell>
          <cell r="CP761">
            <v>53</v>
          </cell>
          <cell r="CQ761">
            <v>71</v>
          </cell>
          <cell r="CR761">
            <v>49</v>
          </cell>
          <cell r="CS761">
            <v>71</v>
          </cell>
          <cell r="CT761">
            <v>49</v>
          </cell>
          <cell r="CU761">
            <v>74</v>
          </cell>
          <cell r="CV761">
            <v>67</v>
          </cell>
          <cell r="CW761">
            <v>76</v>
          </cell>
          <cell r="CX761">
            <v>60</v>
          </cell>
        </row>
        <row r="762">
          <cell r="B762">
            <v>36886</v>
          </cell>
          <cell r="C762">
            <v>38</v>
          </cell>
          <cell r="D762">
            <v>29</v>
          </cell>
          <cell r="E762">
            <v>35</v>
          </cell>
          <cell r="F762">
            <v>27</v>
          </cell>
          <cell r="G762">
            <v>35</v>
          </cell>
          <cell r="H762">
            <v>24</v>
          </cell>
          <cell r="I762">
            <v>37</v>
          </cell>
          <cell r="J762">
            <v>31</v>
          </cell>
          <cell r="K762">
            <v>52</v>
          </cell>
          <cell r="L762">
            <v>38</v>
          </cell>
          <cell r="M762">
            <v>49</v>
          </cell>
          <cell r="N762">
            <v>37</v>
          </cell>
          <cell r="O762">
            <v>48</v>
          </cell>
          <cell r="P762">
            <v>37</v>
          </cell>
          <cell r="Q762">
            <v>57</v>
          </cell>
          <cell r="R762">
            <v>42</v>
          </cell>
          <cell r="S762">
            <v>24</v>
          </cell>
          <cell r="T762">
            <v>4</v>
          </cell>
          <cell r="U762">
            <v>20</v>
          </cell>
          <cell r="V762">
            <v>-10</v>
          </cell>
          <cell r="W762">
            <v>22</v>
          </cell>
          <cell r="X762">
            <v>4</v>
          </cell>
          <cell r="Y762">
            <v>27</v>
          </cell>
          <cell r="Z762">
            <v>8</v>
          </cell>
          <cell r="AA762">
            <v>28</v>
          </cell>
          <cell r="AB762">
            <v>7</v>
          </cell>
          <cell r="AC762">
            <v>26</v>
          </cell>
          <cell r="AD762">
            <v>4</v>
          </cell>
          <cell r="AE762">
            <v>30</v>
          </cell>
          <cell r="AF762">
            <v>11</v>
          </cell>
          <cell r="AG762">
            <v>23</v>
          </cell>
          <cell r="AH762">
            <v>16</v>
          </cell>
          <cell r="AI762">
            <v>23</v>
          </cell>
          <cell r="AJ762">
            <v>12</v>
          </cell>
          <cell r="AK762">
            <v>22</v>
          </cell>
          <cell r="AL762">
            <v>10</v>
          </cell>
          <cell r="AM762">
            <v>24</v>
          </cell>
          <cell r="AN762">
            <v>4</v>
          </cell>
          <cell r="AO762">
            <v>30</v>
          </cell>
          <cell r="AP762">
            <v>14</v>
          </cell>
          <cell r="AQ762">
            <v>31</v>
          </cell>
          <cell r="AR762">
            <v>13</v>
          </cell>
          <cell r="AS762">
            <v>27</v>
          </cell>
          <cell r="AT762">
            <v>8</v>
          </cell>
          <cell r="AU762">
            <v>22</v>
          </cell>
          <cell r="AV762">
            <v>16</v>
          </cell>
          <cell r="AW762">
            <v>20</v>
          </cell>
          <cell r="AX762">
            <v>1</v>
          </cell>
          <cell r="AY762">
            <v>22</v>
          </cell>
          <cell r="AZ762">
            <v>16</v>
          </cell>
          <cell r="BA762">
            <v>23</v>
          </cell>
          <cell r="BB762">
            <v>4</v>
          </cell>
          <cell r="BC762">
            <v>24</v>
          </cell>
          <cell r="BD762">
            <v>8</v>
          </cell>
          <cell r="BE762">
            <v>27</v>
          </cell>
          <cell r="BF762">
            <v>14</v>
          </cell>
          <cell r="BG762">
            <v>27</v>
          </cell>
          <cell r="BH762">
            <v>12</v>
          </cell>
          <cell r="BI762">
            <v>27</v>
          </cell>
          <cell r="BJ762">
            <v>15</v>
          </cell>
          <cell r="BK762">
            <v>29</v>
          </cell>
          <cell r="BL762">
            <v>16</v>
          </cell>
          <cell r="BM762">
            <v>35</v>
          </cell>
          <cell r="BN762">
            <v>11</v>
          </cell>
          <cell r="BO762">
            <v>32</v>
          </cell>
          <cell r="BP762">
            <v>13</v>
          </cell>
          <cell r="BQ762">
            <v>32</v>
          </cell>
          <cell r="BR762">
            <v>21</v>
          </cell>
          <cell r="BS762">
            <v>38</v>
          </cell>
          <cell r="BT762">
            <v>23</v>
          </cell>
          <cell r="BU762">
            <v>33</v>
          </cell>
          <cell r="BV762">
            <v>13</v>
          </cell>
          <cell r="BW762">
            <v>36</v>
          </cell>
          <cell r="BX762">
            <v>12</v>
          </cell>
          <cell r="BY762">
            <v>35</v>
          </cell>
          <cell r="BZ762">
            <v>18</v>
          </cell>
          <cell r="CA762">
            <v>38</v>
          </cell>
          <cell r="CB762">
            <v>20</v>
          </cell>
          <cell r="CC762">
            <v>45</v>
          </cell>
          <cell r="CD762">
            <v>24</v>
          </cell>
          <cell r="CE762">
            <v>41</v>
          </cell>
          <cell r="CF762">
            <v>29</v>
          </cell>
          <cell r="CG762">
            <v>48</v>
          </cell>
          <cell r="CH762">
            <v>32</v>
          </cell>
          <cell r="CI762">
            <v>48</v>
          </cell>
          <cell r="CJ762">
            <v>28</v>
          </cell>
          <cell r="CK762">
            <v>68</v>
          </cell>
          <cell r="CL762">
            <v>51</v>
          </cell>
          <cell r="CM762">
            <v>55</v>
          </cell>
          <cell r="CN762">
            <v>35</v>
          </cell>
          <cell r="CO762">
            <v>68</v>
          </cell>
          <cell r="CP762">
            <v>51</v>
          </cell>
          <cell r="CQ762">
            <v>73</v>
          </cell>
          <cell r="CR762">
            <v>49</v>
          </cell>
          <cell r="CS762">
            <v>73</v>
          </cell>
          <cell r="CT762">
            <v>50</v>
          </cell>
          <cell r="CU762">
            <v>73</v>
          </cell>
          <cell r="CV762">
            <v>66</v>
          </cell>
          <cell r="CW762">
            <v>75</v>
          </cell>
          <cell r="CX762">
            <v>66</v>
          </cell>
        </row>
        <row r="763">
          <cell r="B763">
            <v>36887</v>
          </cell>
          <cell r="C763">
            <v>38</v>
          </cell>
          <cell r="D763">
            <v>32</v>
          </cell>
          <cell r="E763">
            <v>41</v>
          </cell>
          <cell r="F763">
            <v>30</v>
          </cell>
          <cell r="G763">
            <v>38</v>
          </cell>
          <cell r="H763">
            <v>31</v>
          </cell>
          <cell r="I763">
            <v>37</v>
          </cell>
          <cell r="J763">
            <v>33</v>
          </cell>
          <cell r="K763">
            <v>49</v>
          </cell>
          <cell r="L763">
            <v>40</v>
          </cell>
          <cell r="M763">
            <v>42</v>
          </cell>
          <cell r="N763">
            <v>36</v>
          </cell>
          <cell r="O763">
            <v>43</v>
          </cell>
          <cell r="P763">
            <v>39</v>
          </cell>
          <cell r="Q763">
            <v>58</v>
          </cell>
          <cell r="R763">
            <v>47</v>
          </cell>
          <cell r="S763">
            <v>29</v>
          </cell>
          <cell r="T763">
            <v>13</v>
          </cell>
          <cell r="U763">
            <v>22</v>
          </cell>
          <cell r="V763">
            <v>11</v>
          </cell>
          <cell r="W763">
            <v>28</v>
          </cell>
          <cell r="X763">
            <v>17</v>
          </cell>
          <cell r="Y763">
            <v>32</v>
          </cell>
          <cell r="Z763">
            <v>21</v>
          </cell>
          <cell r="AA763">
            <v>34</v>
          </cell>
          <cell r="AB763">
            <v>20</v>
          </cell>
          <cell r="AC763">
            <v>31</v>
          </cell>
          <cell r="AD763">
            <v>21</v>
          </cell>
          <cell r="AE763">
            <v>33</v>
          </cell>
          <cell r="AF763">
            <v>21</v>
          </cell>
          <cell r="AG763">
            <v>25</v>
          </cell>
          <cell r="AH763">
            <v>14</v>
          </cell>
          <cell r="AI763">
            <v>25</v>
          </cell>
          <cell r="AJ763">
            <v>15</v>
          </cell>
          <cell r="AK763">
            <v>25</v>
          </cell>
          <cell r="AL763">
            <v>13</v>
          </cell>
          <cell r="AM763">
            <v>28</v>
          </cell>
          <cell r="AN763">
            <v>15</v>
          </cell>
          <cell r="AO763">
            <v>32</v>
          </cell>
          <cell r="AP763">
            <v>21</v>
          </cell>
          <cell r="AQ763">
            <v>34</v>
          </cell>
          <cell r="AR763">
            <v>18</v>
          </cell>
          <cell r="AS763">
            <v>31</v>
          </cell>
          <cell r="AT763">
            <v>18</v>
          </cell>
          <cell r="AU763">
            <v>24</v>
          </cell>
          <cell r="AV763">
            <v>18</v>
          </cell>
          <cell r="AW763">
            <v>21</v>
          </cell>
          <cell r="AX763">
            <v>15</v>
          </cell>
          <cell r="AY763">
            <v>25</v>
          </cell>
          <cell r="AZ763">
            <v>16</v>
          </cell>
          <cell r="BA763">
            <v>27</v>
          </cell>
          <cell r="BB763">
            <v>16</v>
          </cell>
          <cell r="BC763">
            <v>28</v>
          </cell>
          <cell r="BD763">
            <v>14</v>
          </cell>
          <cell r="BE763">
            <v>31</v>
          </cell>
          <cell r="BF763">
            <v>20</v>
          </cell>
          <cell r="BG763">
            <v>33</v>
          </cell>
          <cell r="BH763">
            <v>18</v>
          </cell>
          <cell r="BI763">
            <v>33</v>
          </cell>
          <cell r="BJ763">
            <v>22</v>
          </cell>
          <cell r="BK763">
            <v>33</v>
          </cell>
          <cell r="BL763">
            <v>22</v>
          </cell>
          <cell r="BM763">
            <v>39</v>
          </cell>
          <cell r="BN763">
            <v>30</v>
          </cell>
          <cell r="BO763">
            <v>39</v>
          </cell>
          <cell r="BP763">
            <v>19</v>
          </cell>
          <cell r="BQ763">
            <v>39</v>
          </cell>
          <cell r="BR763">
            <v>23</v>
          </cell>
          <cell r="BS763">
            <v>42</v>
          </cell>
          <cell r="BT763">
            <v>31</v>
          </cell>
          <cell r="BU763">
            <v>45</v>
          </cell>
          <cell r="BV763">
            <v>30</v>
          </cell>
          <cell r="BW763">
            <v>44</v>
          </cell>
          <cell r="BX763">
            <v>31</v>
          </cell>
          <cell r="BY763">
            <v>35</v>
          </cell>
          <cell r="BZ763">
            <v>30</v>
          </cell>
          <cell r="CA763">
            <v>38</v>
          </cell>
          <cell r="CB763">
            <v>31</v>
          </cell>
          <cell r="CC763">
            <v>48</v>
          </cell>
          <cell r="CD763">
            <v>27</v>
          </cell>
          <cell r="CE763">
            <v>42</v>
          </cell>
          <cell r="CF763">
            <v>35</v>
          </cell>
          <cell r="CG763">
            <v>46</v>
          </cell>
          <cell r="CH763">
            <v>34</v>
          </cell>
          <cell r="CI763">
            <v>59</v>
          </cell>
          <cell r="CJ763">
            <v>34</v>
          </cell>
          <cell r="CK763">
            <v>72</v>
          </cell>
          <cell r="CL763">
            <v>45</v>
          </cell>
          <cell r="CM763">
            <v>71</v>
          </cell>
          <cell r="CN763">
            <v>38</v>
          </cell>
          <cell r="CO763">
            <v>72</v>
          </cell>
          <cell r="CP763">
            <v>45</v>
          </cell>
          <cell r="CQ763">
            <v>75</v>
          </cell>
          <cell r="CR763">
            <v>50</v>
          </cell>
          <cell r="CS763">
            <v>73</v>
          </cell>
          <cell r="CT763">
            <v>52</v>
          </cell>
          <cell r="CU763">
            <v>74</v>
          </cell>
          <cell r="CV763">
            <v>67</v>
          </cell>
          <cell r="CW763">
            <v>76</v>
          </cell>
          <cell r="CX763">
            <v>64</v>
          </cell>
        </row>
        <row r="764">
          <cell r="B764">
            <v>36888</v>
          </cell>
          <cell r="C764">
            <v>36</v>
          </cell>
          <cell r="D764">
            <v>24</v>
          </cell>
          <cell r="E764">
            <v>35</v>
          </cell>
          <cell r="F764">
            <v>25</v>
          </cell>
          <cell r="G764">
            <v>36</v>
          </cell>
          <cell r="H764">
            <v>25</v>
          </cell>
          <cell r="I764">
            <v>39</v>
          </cell>
          <cell r="J764">
            <v>23</v>
          </cell>
          <cell r="K764">
            <v>44</v>
          </cell>
          <cell r="L764">
            <v>27</v>
          </cell>
          <cell r="M764">
            <v>41</v>
          </cell>
          <cell r="N764">
            <v>25</v>
          </cell>
          <cell r="O764">
            <v>46</v>
          </cell>
          <cell r="P764">
            <v>31</v>
          </cell>
          <cell r="Q764">
            <v>47</v>
          </cell>
          <cell r="R764">
            <v>37</v>
          </cell>
          <cell r="S764">
            <v>23</v>
          </cell>
          <cell r="T764">
            <v>14</v>
          </cell>
          <cell r="U764">
            <v>13</v>
          </cell>
          <cell r="V764">
            <v>5</v>
          </cell>
          <cell r="W764">
            <v>18</v>
          </cell>
          <cell r="X764">
            <v>14</v>
          </cell>
          <cell r="Y764">
            <v>24</v>
          </cell>
          <cell r="Z764">
            <v>18</v>
          </cell>
          <cell r="AA764">
            <v>25</v>
          </cell>
          <cell r="AB764">
            <v>19</v>
          </cell>
          <cell r="AC764">
            <v>23</v>
          </cell>
          <cell r="AD764">
            <v>14</v>
          </cell>
          <cell r="AE764">
            <v>27</v>
          </cell>
          <cell r="AF764">
            <v>16</v>
          </cell>
          <cell r="AG764">
            <v>16</v>
          </cell>
          <cell r="AH764">
            <v>4</v>
          </cell>
          <cell r="AI764">
            <v>15</v>
          </cell>
          <cell r="AJ764">
            <v>9</v>
          </cell>
          <cell r="AK764">
            <v>16</v>
          </cell>
          <cell r="AL764">
            <v>5</v>
          </cell>
          <cell r="AM764">
            <v>16</v>
          </cell>
          <cell r="AN764">
            <v>10</v>
          </cell>
          <cell r="AO764">
            <v>27</v>
          </cell>
          <cell r="AP764">
            <v>19</v>
          </cell>
          <cell r="AQ764">
            <v>27</v>
          </cell>
          <cell r="AR764">
            <v>18</v>
          </cell>
          <cell r="AS764">
            <v>27</v>
          </cell>
          <cell r="AT764">
            <v>18</v>
          </cell>
          <cell r="AU764">
            <v>20</v>
          </cell>
          <cell r="AV764">
            <v>11</v>
          </cell>
          <cell r="AW764">
            <v>20</v>
          </cell>
          <cell r="AX764">
            <v>8</v>
          </cell>
          <cell r="AY764">
            <v>28</v>
          </cell>
          <cell r="AZ764">
            <v>14</v>
          </cell>
          <cell r="BA764">
            <v>20</v>
          </cell>
          <cell r="BB764">
            <v>9</v>
          </cell>
          <cell r="BC764">
            <v>24</v>
          </cell>
          <cell r="BD764">
            <v>14</v>
          </cell>
          <cell r="BE764">
            <v>28</v>
          </cell>
          <cell r="BF764">
            <v>20</v>
          </cell>
          <cell r="BG764">
            <v>27</v>
          </cell>
          <cell r="BH764">
            <v>20</v>
          </cell>
          <cell r="BI764">
            <v>29</v>
          </cell>
          <cell r="BJ764">
            <v>22</v>
          </cell>
          <cell r="BK764">
            <v>30</v>
          </cell>
          <cell r="BL764">
            <v>22</v>
          </cell>
          <cell r="BM764">
            <v>34</v>
          </cell>
          <cell r="BN764">
            <v>23</v>
          </cell>
          <cell r="BO764">
            <v>32</v>
          </cell>
          <cell r="BP764">
            <v>23</v>
          </cell>
          <cell r="BQ764">
            <v>35</v>
          </cell>
          <cell r="BR764">
            <v>29</v>
          </cell>
          <cell r="BS764">
            <v>38</v>
          </cell>
          <cell r="BT764">
            <v>25</v>
          </cell>
          <cell r="BU764">
            <v>35</v>
          </cell>
          <cell r="BV764">
            <v>27</v>
          </cell>
          <cell r="BW764">
            <v>37</v>
          </cell>
          <cell r="BX764">
            <v>28</v>
          </cell>
          <cell r="BY764">
            <v>40</v>
          </cell>
          <cell r="BZ764">
            <v>28</v>
          </cell>
          <cell r="CA764">
            <v>41</v>
          </cell>
          <cell r="CB764">
            <v>34</v>
          </cell>
          <cell r="CC764">
            <v>42</v>
          </cell>
          <cell r="CD764">
            <v>32</v>
          </cell>
          <cell r="CE764">
            <v>41</v>
          </cell>
          <cell r="CF764">
            <v>31</v>
          </cell>
          <cell r="CG764">
            <v>48</v>
          </cell>
          <cell r="CH764">
            <v>34</v>
          </cell>
          <cell r="CI764">
            <v>47</v>
          </cell>
          <cell r="CJ764">
            <v>34</v>
          </cell>
          <cell r="CK764">
            <v>66</v>
          </cell>
          <cell r="CL764">
            <v>52</v>
          </cell>
          <cell r="CM764">
            <v>59</v>
          </cell>
          <cell r="CN764">
            <v>41</v>
          </cell>
          <cell r="CO764">
            <v>66</v>
          </cell>
          <cell r="CP764">
            <v>52</v>
          </cell>
          <cell r="CQ764">
            <v>71</v>
          </cell>
          <cell r="CR764">
            <v>55</v>
          </cell>
          <cell r="CS764">
            <v>68</v>
          </cell>
          <cell r="CT764">
            <v>59</v>
          </cell>
          <cell r="CU764">
            <v>80</v>
          </cell>
          <cell r="CV764">
            <v>60</v>
          </cell>
          <cell r="CW764">
            <v>81</v>
          </cell>
          <cell r="CX764">
            <v>64</v>
          </cell>
        </row>
        <row r="765">
          <cell r="B765">
            <v>36889</v>
          </cell>
          <cell r="C765">
            <v>34</v>
          </cell>
          <cell r="D765">
            <v>21</v>
          </cell>
          <cell r="E765">
            <v>29</v>
          </cell>
          <cell r="F765">
            <v>18</v>
          </cell>
          <cell r="G765">
            <v>39</v>
          </cell>
          <cell r="H765">
            <v>19</v>
          </cell>
          <cell r="I765">
            <v>37</v>
          </cell>
          <cell r="J765">
            <v>19</v>
          </cell>
          <cell r="K765">
            <v>42</v>
          </cell>
          <cell r="L765">
            <v>26</v>
          </cell>
          <cell r="M765">
            <v>39</v>
          </cell>
          <cell r="N765">
            <v>22</v>
          </cell>
          <cell r="O765">
            <v>43</v>
          </cell>
          <cell r="P765">
            <v>28</v>
          </cell>
          <cell r="Q765">
            <v>49</v>
          </cell>
          <cell r="R765">
            <v>31</v>
          </cell>
          <cell r="S765">
            <v>33</v>
          </cell>
          <cell r="T765">
            <v>13</v>
          </cell>
          <cell r="U765">
            <v>19</v>
          </cell>
          <cell r="V765">
            <v>11</v>
          </cell>
          <cell r="W765">
            <v>31</v>
          </cell>
          <cell r="X765">
            <v>3</v>
          </cell>
          <cell r="Y765">
            <v>33</v>
          </cell>
          <cell r="Z765">
            <v>19</v>
          </cell>
          <cell r="AA765">
            <v>34</v>
          </cell>
          <cell r="AB765">
            <v>16</v>
          </cell>
          <cell r="AC765">
            <v>31</v>
          </cell>
          <cell r="AD765">
            <v>11</v>
          </cell>
          <cell r="AE765">
            <v>32</v>
          </cell>
          <cell r="AF765">
            <v>15</v>
          </cell>
          <cell r="AG765">
            <v>19</v>
          </cell>
          <cell r="AH765">
            <v>9</v>
          </cell>
          <cell r="AI765">
            <v>20</v>
          </cell>
          <cell r="AJ765">
            <v>8</v>
          </cell>
          <cell r="AK765">
            <v>15</v>
          </cell>
          <cell r="AL765">
            <v>0</v>
          </cell>
          <cell r="AM765">
            <v>22</v>
          </cell>
          <cell r="AN765">
            <v>6</v>
          </cell>
          <cell r="AO765">
            <v>30</v>
          </cell>
          <cell r="AP765">
            <v>17</v>
          </cell>
          <cell r="AQ765">
            <v>31</v>
          </cell>
          <cell r="AR765">
            <v>16</v>
          </cell>
          <cell r="AS765">
            <v>31</v>
          </cell>
          <cell r="AT765">
            <v>10</v>
          </cell>
          <cell r="AU765">
            <v>23</v>
          </cell>
          <cell r="AV765">
            <v>11</v>
          </cell>
          <cell r="AW765">
            <v>24</v>
          </cell>
          <cell r="AX765">
            <v>10</v>
          </cell>
          <cell r="AY765">
            <v>25</v>
          </cell>
          <cell r="AZ765">
            <v>18</v>
          </cell>
          <cell r="BA765">
            <v>20</v>
          </cell>
          <cell r="BB765">
            <v>3</v>
          </cell>
          <cell r="BC765">
            <v>27</v>
          </cell>
          <cell r="BD765">
            <v>8</v>
          </cell>
          <cell r="BE765">
            <v>30</v>
          </cell>
          <cell r="BF765">
            <v>16</v>
          </cell>
          <cell r="BG765">
            <v>30</v>
          </cell>
          <cell r="BH765">
            <v>13</v>
          </cell>
          <cell r="BI765">
            <v>31</v>
          </cell>
          <cell r="BJ765">
            <v>15</v>
          </cell>
          <cell r="BK765">
            <v>31</v>
          </cell>
          <cell r="BL765">
            <v>19</v>
          </cell>
          <cell r="BM765">
            <v>33</v>
          </cell>
          <cell r="BN765">
            <v>17</v>
          </cell>
          <cell r="BO765">
            <v>32</v>
          </cell>
          <cell r="BP765">
            <v>17</v>
          </cell>
          <cell r="BQ765">
            <v>32</v>
          </cell>
          <cell r="BR765">
            <v>25</v>
          </cell>
          <cell r="BS765">
            <v>40</v>
          </cell>
          <cell r="BT765">
            <v>17</v>
          </cell>
          <cell r="BU765">
            <v>37</v>
          </cell>
          <cell r="BV765">
            <v>19</v>
          </cell>
          <cell r="BW765">
            <v>38</v>
          </cell>
          <cell r="BX765">
            <v>20</v>
          </cell>
          <cell r="BY765">
            <v>39</v>
          </cell>
          <cell r="BZ765">
            <v>21</v>
          </cell>
          <cell r="CA765">
            <v>45</v>
          </cell>
          <cell r="CB765">
            <v>25</v>
          </cell>
          <cell r="CC765">
            <v>44</v>
          </cell>
          <cell r="CD765">
            <v>27</v>
          </cell>
          <cell r="CE765">
            <v>44</v>
          </cell>
          <cell r="CF765">
            <v>24</v>
          </cell>
          <cell r="CG765">
            <v>46</v>
          </cell>
          <cell r="CH765">
            <v>27</v>
          </cell>
          <cell r="CI765">
            <v>47</v>
          </cell>
          <cell r="CJ765">
            <v>28</v>
          </cell>
          <cell r="CK765">
            <v>52</v>
          </cell>
          <cell r="CL765">
            <v>41</v>
          </cell>
          <cell r="CM765">
            <v>52</v>
          </cell>
          <cell r="CN765">
            <v>35</v>
          </cell>
          <cell r="CO765">
            <v>52</v>
          </cell>
          <cell r="CP765">
            <v>41</v>
          </cell>
          <cell r="CQ765">
            <v>56</v>
          </cell>
          <cell r="CR765">
            <v>43</v>
          </cell>
          <cell r="CS765">
            <v>60</v>
          </cell>
          <cell r="CT765">
            <v>44</v>
          </cell>
          <cell r="CU765">
            <v>64</v>
          </cell>
          <cell r="CV765">
            <v>52</v>
          </cell>
          <cell r="CW765">
            <v>67</v>
          </cell>
          <cell r="CX765">
            <v>55</v>
          </cell>
        </row>
        <row r="766">
          <cell r="B766">
            <v>36890</v>
          </cell>
          <cell r="C766">
            <v>29</v>
          </cell>
          <cell r="D766">
            <v>18</v>
          </cell>
          <cell r="E766">
            <v>23</v>
          </cell>
          <cell r="F766">
            <v>18</v>
          </cell>
          <cell r="G766">
            <v>25</v>
          </cell>
          <cell r="H766">
            <v>17</v>
          </cell>
          <cell r="I766">
            <v>28</v>
          </cell>
          <cell r="J766">
            <v>19</v>
          </cell>
          <cell r="K766">
            <v>30</v>
          </cell>
          <cell r="L766">
            <v>19</v>
          </cell>
          <cell r="M766">
            <v>31</v>
          </cell>
          <cell r="N766">
            <v>17</v>
          </cell>
          <cell r="O766">
            <v>34</v>
          </cell>
          <cell r="P766">
            <v>20</v>
          </cell>
          <cell r="Q766">
            <v>38</v>
          </cell>
          <cell r="R766">
            <v>24</v>
          </cell>
          <cell r="S766">
            <v>32</v>
          </cell>
          <cell r="T766">
            <v>16</v>
          </cell>
          <cell r="U766">
            <v>24</v>
          </cell>
          <cell r="V766">
            <v>5</v>
          </cell>
          <cell r="W766">
            <v>30</v>
          </cell>
          <cell r="X766">
            <v>10</v>
          </cell>
          <cell r="Y766">
            <v>39</v>
          </cell>
          <cell r="Z766">
            <v>21</v>
          </cell>
          <cell r="AA766">
            <v>48</v>
          </cell>
          <cell r="AB766">
            <v>24</v>
          </cell>
          <cell r="AC766">
            <v>33</v>
          </cell>
          <cell r="AD766">
            <v>19</v>
          </cell>
          <cell r="AE766">
            <v>33</v>
          </cell>
          <cell r="AF766">
            <v>24</v>
          </cell>
          <cell r="AG766">
            <v>23</v>
          </cell>
          <cell r="AH766">
            <v>16</v>
          </cell>
          <cell r="AI766">
            <v>24</v>
          </cell>
          <cell r="AJ766">
            <v>15</v>
          </cell>
          <cell r="AK766">
            <v>21</v>
          </cell>
          <cell r="AL766">
            <v>10</v>
          </cell>
          <cell r="AM766">
            <v>26</v>
          </cell>
          <cell r="AN766">
            <v>13</v>
          </cell>
          <cell r="AO766">
            <v>31</v>
          </cell>
          <cell r="AP766">
            <v>24</v>
          </cell>
          <cell r="AQ766">
            <v>32</v>
          </cell>
          <cell r="AR766">
            <v>23</v>
          </cell>
          <cell r="AS766">
            <v>31</v>
          </cell>
          <cell r="AT766">
            <v>24</v>
          </cell>
          <cell r="AU766">
            <v>24</v>
          </cell>
          <cell r="AV766">
            <v>15</v>
          </cell>
          <cell r="AW766">
            <v>21</v>
          </cell>
          <cell r="AX766">
            <v>16</v>
          </cell>
          <cell r="AY766">
            <v>24</v>
          </cell>
          <cell r="AZ766">
            <v>13</v>
          </cell>
          <cell r="BA766">
            <v>22</v>
          </cell>
          <cell r="BB766">
            <v>17</v>
          </cell>
          <cell r="BC766">
            <v>27</v>
          </cell>
          <cell r="BD766">
            <v>19</v>
          </cell>
          <cell r="BE766">
            <v>29</v>
          </cell>
          <cell r="BF766">
            <v>24</v>
          </cell>
          <cell r="BG766">
            <v>30</v>
          </cell>
          <cell r="BH766">
            <v>23</v>
          </cell>
          <cell r="BI766">
            <v>34</v>
          </cell>
          <cell r="BJ766">
            <v>19</v>
          </cell>
          <cell r="BK766">
            <v>33</v>
          </cell>
          <cell r="BL766">
            <v>21</v>
          </cell>
          <cell r="BM766">
            <v>29</v>
          </cell>
          <cell r="BN766">
            <v>19</v>
          </cell>
          <cell r="BO766">
            <v>33</v>
          </cell>
          <cell r="BP766">
            <v>19</v>
          </cell>
          <cell r="BQ766">
            <v>36</v>
          </cell>
          <cell r="BR766">
            <v>26</v>
          </cell>
          <cell r="BS766">
            <v>28</v>
          </cell>
          <cell r="BT766">
            <v>16</v>
          </cell>
          <cell r="BU766">
            <v>32</v>
          </cell>
          <cell r="BV766">
            <v>17</v>
          </cell>
          <cell r="BW766">
            <v>36</v>
          </cell>
          <cell r="BX766">
            <v>18</v>
          </cell>
          <cell r="BY766">
            <v>34</v>
          </cell>
          <cell r="BZ766">
            <v>21</v>
          </cell>
          <cell r="CA766">
            <v>35</v>
          </cell>
          <cell r="CB766">
            <v>24</v>
          </cell>
          <cell r="CC766">
            <v>37</v>
          </cell>
          <cell r="CD766">
            <v>25</v>
          </cell>
          <cell r="CE766">
            <v>31</v>
          </cell>
          <cell r="CF766">
            <v>19</v>
          </cell>
          <cell r="CG766">
            <v>36</v>
          </cell>
          <cell r="CH766">
            <v>21</v>
          </cell>
          <cell r="CI766">
            <v>38</v>
          </cell>
          <cell r="CJ766">
            <v>26</v>
          </cell>
          <cell r="CK766">
            <v>49</v>
          </cell>
          <cell r="CL766">
            <v>31</v>
          </cell>
          <cell r="CM766">
            <v>44</v>
          </cell>
          <cell r="CN766">
            <v>26</v>
          </cell>
          <cell r="CO766">
            <v>49</v>
          </cell>
          <cell r="CP766">
            <v>31</v>
          </cell>
          <cell r="CQ766">
            <v>52</v>
          </cell>
          <cell r="CR766">
            <v>35</v>
          </cell>
          <cell r="CS766">
            <v>52</v>
          </cell>
          <cell r="CT766">
            <v>39</v>
          </cell>
          <cell r="CU766">
            <v>59</v>
          </cell>
          <cell r="CV766">
            <v>42</v>
          </cell>
          <cell r="CW766">
            <v>61</v>
          </cell>
          <cell r="CX766">
            <v>46</v>
          </cell>
        </row>
        <row r="767">
          <cell r="B767">
            <v>36891</v>
          </cell>
          <cell r="C767">
            <v>29</v>
          </cell>
          <cell r="D767">
            <v>16</v>
          </cell>
          <cell r="E767">
            <v>25</v>
          </cell>
          <cell r="F767">
            <v>22</v>
          </cell>
          <cell r="G767">
            <v>28</v>
          </cell>
          <cell r="H767">
            <v>15</v>
          </cell>
          <cell r="I767">
            <v>33</v>
          </cell>
          <cell r="J767">
            <v>20</v>
          </cell>
          <cell r="K767">
            <v>38</v>
          </cell>
          <cell r="L767">
            <v>15</v>
          </cell>
          <cell r="M767">
            <v>37</v>
          </cell>
          <cell r="N767">
            <v>16</v>
          </cell>
          <cell r="O767">
            <v>40</v>
          </cell>
          <cell r="P767">
            <v>17</v>
          </cell>
          <cell r="Q767">
            <v>42</v>
          </cell>
          <cell r="R767">
            <v>21</v>
          </cell>
          <cell r="S767">
            <v>34</v>
          </cell>
          <cell r="T767">
            <v>25</v>
          </cell>
          <cell r="U767">
            <v>26</v>
          </cell>
          <cell r="V767">
            <v>23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31</v>
          </cell>
          <cell r="AB767">
            <v>23</v>
          </cell>
          <cell r="AC767">
            <v>29</v>
          </cell>
          <cell r="AD767">
            <v>22</v>
          </cell>
          <cell r="AE767">
            <v>29</v>
          </cell>
          <cell r="AF767">
            <v>24</v>
          </cell>
          <cell r="AG767">
            <v>20</v>
          </cell>
          <cell r="AH767">
            <v>14</v>
          </cell>
          <cell r="AI767">
            <v>21</v>
          </cell>
          <cell r="AJ767">
            <v>17</v>
          </cell>
          <cell r="AK767">
            <v>23</v>
          </cell>
          <cell r="AL767">
            <v>19</v>
          </cell>
          <cell r="AM767">
            <v>24</v>
          </cell>
          <cell r="AN767">
            <v>20</v>
          </cell>
          <cell r="AO767">
            <v>30</v>
          </cell>
          <cell r="AP767">
            <v>25</v>
          </cell>
          <cell r="AQ767">
            <v>30</v>
          </cell>
          <cell r="AR767">
            <v>22</v>
          </cell>
          <cell r="AS767">
            <v>34</v>
          </cell>
          <cell r="AT767">
            <v>21</v>
          </cell>
          <cell r="AU767">
            <v>25</v>
          </cell>
          <cell r="AV767">
            <v>18</v>
          </cell>
          <cell r="AW767">
            <v>24</v>
          </cell>
          <cell r="AX767">
            <v>18</v>
          </cell>
          <cell r="AY767">
            <v>30</v>
          </cell>
          <cell r="AZ767">
            <v>16</v>
          </cell>
          <cell r="BA767">
            <v>24</v>
          </cell>
          <cell r="BB767">
            <v>19</v>
          </cell>
          <cell r="BC767">
            <v>30</v>
          </cell>
          <cell r="BD767">
            <v>20</v>
          </cell>
          <cell r="BE767">
            <v>35</v>
          </cell>
          <cell r="BF767">
            <v>20</v>
          </cell>
          <cell r="BG767">
            <v>35</v>
          </cell>
          <cell r="BH767">
            <v>21</v>
          </cell>
          <cell r="BI767">
            <v>37</v>
          </cell>
          <cell r="BJ767">
            <v>21</v>
          </cell>
          <cell r="BK767">
            <v>37</v>
          </cell>
          <cell r="BL767">
            <v>19</v>
          </cell>
          <cell r="BM767">
            <v>33</v>
          </cell>
          <cell r="BN767">
            <v>21</v>
          </cell>
          <cell r="BO767">
            <v>39</v>
          </cell>
          <cell r="BP767">
            <v>18</v>
          </cell>
          <cell r="BQ767">
            <v>38</v>
          </cell>
          <cell r="BR767">
            <v>22</v>
          </cell>
          <cell r="BS767">
            <v>28</v>
          </cell>
          <cell r="BT767">
            <v>15</v>
          </cell>
          <cell r="BU767">
            <v>37</v>
          </cell>
          <cell r="BV767">
            <v>15</v>
          </cell>
          <cell r="BW767">
            <v>39</v>
          </cell>
          <cell r="BX767">
            <v>15</v>
          </cell>
          <cell r="BY767">
            <v>39</v>
          </cell>
          <cell r="BZ767">
            <v>12</v>
          </cell>
          <cell r="CA767">
            <v>39</v>
          </cell>
          <cell r="CB767">
            <v>19</v>
          </cell>
          <cell r="CC767">
            <v>40</v>
          </cell>
          <cell r="CD767">
            <v>20</v>
          </cell>
          <cell r="CE767">
            <v>34</v>
          </cell>
          <cell r="CF767">
            <v>18</v>
          </cell>
          <cell r="CG767">
            <v>41</v>
          </cell>
          <cell r="CH767">
            <v>16</v>
          </cell>
          <cell r="CI767">
            <v>42</v>
          </cell>
          <cell r="CJ767">
            <v>20</v>
          </cell>
          <cell r="CK767">
            <v>48</v>
          </cell>
          <cell r="CL767">
            <v>26</v>
          </cell>
          <cell r="CM767">
            <v>45</v>
          </cell>
          <cell r="CN767">
            <v>21</v>
          </cell>
          <cell r="CO767">
            <v>48</v>
          </cell>
          <cell r="CP767">
            <v>26</v>
          </cell>
          <cell r="CQ767">
            <v>48</v>
          </cell>
          <cell r="CR767">
            <v>29</v>
          </cell>
          <cell r="CS767">
            <v>48</v>
          </cell>
          <cell r="CT767">
            <v>30</v>
          </cell>
          <cell r="CU767">
            <v>55</v>
          </cell>
          <cell r="CV767">
            <v>36</v>
          </cell>
          <cell r="CW767">
            <v>56</v>
          </cell>
          <cell r="CX767">
            <v>42</v>
          </cell>
        </row>
        <row r="768">
          <cell r="B768">
            <v>36892</v>
          </cell>
          <cell r="C768">
            <v>23</v>
          </cell>
          <cell r="D768">
            <v>11</v>
          </cell>
          <cell r="E768">
            <v>27</v>
          </cell>
          <cell r="F768">
            <v>16</v>
          </cell>
          <cell r="G768">
            <v>27</v>
          </cell>
          <cell r="H768">
            <v>18</v>
          </cell>
          <cell r="I768">
            <v>31</v>
          </cell>
          <cell r="J768">
            <v>20</v>
          </cell>
          <cell r="K768">
            <v>32</v>
          </cell>
          <cell r="L768">
            <v>20</v>
          </cell>
          <cell r="M768">
            <v>29</v>
          </cell>
          <cell r="N768">
            <v>20</v>
          </cell>
          <cell r="O768">
            <v>41</v>
          </cell>
          <cell r="P768">
            <v>21</v>
          </cell>
          <cell r="Q768">
            <v>45</v>
          </cell>
          <cell r="R768">
            <v>28</v>
          </cell>
          <cell r="S768">
            <v>32</v>
          </cell>
          <cell r="T768">
            <v>18</v>
          </cell>
          <cell r="U768">
            <v>22</v>
          </cell>
          <cell r="V768">
            <v>14</v>
          </cell>
          <cell r="W768">
            <v>30</v>
          </cell>
          <cell r="X768">
            <v>11</v>
          </cell>
          <cell r="Y768">
            <v>35</v>
          </cell>
          <cell r="Z768">
            <v>22</v>
          </cell>
          <cell r="AA768">
            <v>33</v>
          </cell>
          <cell r="AB768">
            <v>19</v>
          </cell>
          <cell r="AC768">
            <v>28</v>
          </cell>
          <cell r="AD768">
            <v>11</v>
          </cell>
          <cell r="AE768">
            <v>32</v>
          </cell>
          <cell r="AF768">
            <v>16</v>
          </cell>
          <cell r="AG768">
            <v>23</v>
          </cell>
          <cell r="AH768">
            <v>14</v>
          </cell>
          <cell r="AI768">
            <v>21</v>
          </cell>
          <cell r="AJ768">
            <v>12</v>
          </cell>
          <cell r="AK768">
            <v>21</v>
          </cell>
          <cell r="AL768">
            <v>11</v>
          </cell>
          <cell r="AM768">
            <v>23</v>
          </cell>
          <cell r="AN768">
            <v>16</v>
          </cell>
          <cell r="AO768">
            <v>32</v>
          </cell>
          <cell r="AP768">
            <v>23</v>
          </cell>
          <cell r="AQ768">
            <v>33</v>
          </cell>
          <cell r="AR768">
            <v>19</v>
          </cell>
          <cell r="AS768">
            <v>95</v>
          </cell>
          <cell r="AT768">
            <v>19</v>
          </cell>
          <cell r="AU768">
            <v>27</v>
          </cell>
          <cell r="AV768">
            <v>15</v>
          </cell>
          <cell r="AW768">
            <v>25</v>
          </cell>
          <cell r="AX768">
            <v>16</v>
          </cell>
          <cell r="AY768">
            <v>33</v>
          </cell>
          <cell r="AZ768">
            <v>21</v>
          </cell>
          <cell r="BA768">
            <v>26</v>
          </cell>
          <cell r="BB768">
            <v>9</v>
          </cell>
          <cell r="BC768">
            <v>32</v>
          </cell>
          <cell r="BD768">
            <v>13</v>
          </cell>
          <cell r="BE768">
            <v>35</v>
          </cell>
          <cell r="BF768">
            <v>19</v>
          </cell>
          <cell r="BG768">
            <v>36</v>
          </cell>
          <cell r="BH768">
            <v>19</v>
          </cell>
          <cell r="BI768">
            <v>37</v>
          </cell>
          <cell r="BJ768">
            <v>18</v>
          </cell>
          <cell r="BK768">
            <v>37</v>
          </cell>
          <cell r="BL768">
            <v>23</v>
          </cell>
          <cell r="BM768">
            <v>35</v>
          </cell>
          <cell r="BN768">
            <v>23</v>
          </cell>
          <cell r="BO768">
            <v>38</v>
          </cell>
          <cell r="BP768">
            <v>22</v>
          </cell>
          <cell r="BQ768">
            <v>36</v>
          </cell>
          <cell r="BR768">
            <v>24</v>
          </cell>
          <cell r="BS768">
            <v>30</v>
          </cell>
          <cell r="BT768">
            <v>16</v>
          </cell>
          <cell r="BU768">
            <v>38</v>
          </cell>
          <cell r="BV768">
            <v>18</v>
          </cell>
          <cell r="BW768">
            <v>42</v>
          </cell>
          <cell r="BX768">
            <v>21</v>
          </cell>
          <cell r="BY768">
            <v>38</v>
          </cell>
          <cell r="BZ768">
            <v>20</v>
          </cell>
          <cell r="CA768">
            <v>43</v>
          </cell>
          <cell r="CB768">
            <v>19</v>
          </cell>
          <cell r="CC768">
            <v>45</v>
          </cell>
          <cell r="CD768">
            <v>22</v>
          </cell>
          <cell r="CE768">
            <v>32</v>
          </cell>
          <cell r="CF768">
            <v>24</v>
          </cell>
          <cell r="CG768">
            <v>45</v>
          </cell>
          <cell r="CH768">
            <v>23</v>
          </cell>
          <cell r="CI768">
            <v>47</v>
          </cell>
          <cell r="CJ768">
            <v>19</v>
          </cell>
          <cell r="CK768">
            <v>54</v>
          </cell>
          <cell r="CL768">
            <v>29</v>
          </cell>
          <cell r="CM768">
            <v>51</v>
          </cell>
          <cell r="CN768">
            <v>22</v>
          </cell>
          <cell r="CO768">
            <v>54</v>
          </cell>
          <cell r="CP768">
            <v>29</v>
          </cell>
          <cell r="CQ768">
            <v>57</v>
          </cell>
          <cell r="CR768">
            <v>30</v>
          </cell>
          <cell r="CS768">
            <v>56</v>
          </cell>
          <cell r="CT768">
            <v>32</v>
          </cell>
          <cell r="CU768">
            <v>65</v>
          </cell>
          <cell r="CV768">
            <v>36</v>
          </cell>
          <cell r="CW768">
            <v>67</v>
          </cell>
          <cell r="CX768">
            <v>42</v>
          </cell>
        </row>
        <row r="769">
          <cell r="B769">
            <v>36893</v>
          </cell>
          <cell r="C769">
            <v>31</v>
          </cell>
          <cell r="D769">
            <v>11</v>
          </cell>
          <cell r="E769">
            <v>29</v>
          </cell>
          <cell r="F769">
            <v>13</v>
          </cell>
          <cell r="G769">
            <v>32</v>
          </cell>
          <cell r="H769">
            <v>18</v>
          </cell>
          <cell r="I769">
            <v>37</v>
          </cell>
          <cell r="J769">
            <v>17</v>
          </cell>
          <cell r="K769">
            <v>35</v>
          </cell>
          <cell r="L769">
            <v>16</v>
          </cell>
          <cell r="M769">
            <v>35</v>
          </cell>
          <cell r="N769">
            <v>16</v>
          </cell>
          <cell r="O769">
            <v>41</v>
          </cell>
          <cell r="P769">
            <v>16</v>
          </cell>
          <cell r="Q769">
            <v>40</v>
          </cell>
          <cell r="R769">
            <v>21</v>
          </cell>
          <cell r="S769">
            <v>27</v>
          </cell>
          <cell r="T769">
            <v>6</v>
          </cell>
          <cell r="U769">
            <v>21</v>
          </cell>
          <cell r="V769">
            <v>12</v>
          </cell>
          <cell r="W769">
            <v>25</v>
          </cell>
          <cell r="X769">
            <v>-2</v>
          </cell>
          <cell r="Y769">
            <v>30</v>
          </cell>
          <cell r="Z769">
            <v>19</v>
          </cell>
          <cell r="AA769">
            <v>33</v>
          </cell>
          <cell r="AB769">
            <v>17</v>
          </cell>
          <cell r="AC769">
            <v>26</v>
          </cell>
          <cell r="AD769">
            <v>2</v>
          </cell>
          <cell r="AE769">
            <v>27</v>
          </cell>
          <cell r="AF769">
            <v>15</v>
          </cell>
          <cell r="AG769">
            <v>23</v>
          </cell>
          <cell r="AH769">
            <v>5</v>
          </cell>
          <cell r="AI769">
            <v>23</v>
          </cell>
          <cell r="AJ769">
            <v>9</v>
          </cell>
          <cell r="AK769">
            <v>23</v>
          </cell>
          <cell r="AL769">
            <v>11</v>
          </cell>
          <cell r="AM769">
            <v>19</v>
          </cell>
          <cell r="AN769">
            <v>1</v>
          </cell>
          <cell r="AO769">
            <v>27</v>
          </cell>
          <cell r="AP769">
            <v>19</v>
          </cell>
          <cell r="AQ769">
            <v>27</v>
          </cell>
          <cell r="AR769">
            <v>18</v>
          </cell>
          <cell r="AS769">
            <v>27</v>
          </cell>
          <cell r="AT769">
            <v>12</v>
          </cell>
          <cell r="AU769">
            <v>22</v>
          </cell>
          <cell r="AV769">
            <v>15</v>
          </cell>
          <cell r="AW769">
            <v>24</v>
          </cell>
          <cell r="AX769">
            <v>13</v>
          </cell>
          <cell r="AY769">
            <v>34</v>
          </cell>
          <cell r="AZ769">
            <v>21</v>
          </cell>
          <cell r="BA769">
            <v>19</v>
          </cell>
          <cell r="BB769">
            <v>6</v>
          </cell>
          <cell r="BC769">
            <v>24</v>
          </cell>
          <cell r="BD769">
            <v>13</v>
          </cell>
          <cell r="BE769">
            <v>29</v>
          </cell>
          <cell r="BF769">
            <v>18</v>
          </cell>
          <cell r="BG769">
            <v>29</v>
          </cell>
          <cell r="BH769">
            <v>18</v>
          </cell>
          <cell r="BI769">
            <v>32</v>
          </cell>
          <cell r="BJ769">
            <v>20</v>
          </cell>
          <cell r="BK769">
            <v>33</v>
          </cell>
          <cell r="BL769">
            <v>23</v>
          </cell>
          <cell r="BM769">
            <v>34</v>
          </cell>
          <cell r="BN769">
            <v>17</v>
          </cell>
          <cell r="BO769">
            <v>37</v>
          </cell>
          <cell r="BP769">
            <v>21</v>
          </cell>
          <cell r="BQ769">
            <v>36</v>
          </cell>
          <cell r="BR769">
            <v>28</v>
          </cell>
          <cell r="BS769">
            <v>30</v>
          </cell>
          <cell r="BT769">
            <v>19</v>
          </cell>
          <cell r="BU769">
            <v>37</v>
          </cell>
          <cell r="BV769">
            <v>18</v>
          </cell>
          <cell r="BW769">
            <v>38</v>
          </cell>
          <cell r="BX769">
            <v>25</v>
          </cell>
          <cell r="BY769">
            <v>39</v>
          </cell>
          <cell r="BZ769">
            <v>21</v>
          </cell>
          <cell r="CA769">
            <v>42</v>
          </cell>
          <cell r="CB769">
            <v>20</v>
          </cell>
          <cell r="CC769">
            <v>42</v>
          </cell>
          <cell r="CD769">
            <v>21</v>
          </cell>
          <cell r="CE769">
            <v>38</v>
          </cell>
          <cell r="CF769">
            <v>19</v>
          </cell>
          <cell r="CG769">
            <v>45</v>
          </cell>
          <cell r="CH769">
            <v>19</v>
          </cell>
          <cell r="CI769">
            <v>45</v>
          </cell>
          <cell r="CJ769">
            <v>19</v>
          </cell>
          <cell r="CK769">
            <v>46</v>
          </cell>
          <cell r="CL769">
            <v>32</v>
          </cell>
          <cell r="CM769">
            <v>46</v>
          </cell>
          <cell r="CN769">
            <v>22</v>
          </cell>
          <cell r="CO769">
            <v>46</v>
          </cell>
          <cell r="CP769">
            <v>32</v>
          </cell>
          <cell r="CQ769">
            <v>51</v>
          </cell>
          <cell r="CR769">
            <v>41</v>
          </cell>
          <cell r="CS769">
            <v>54</v>
          </cell>
          <cell r="CT769">
            <v>42</v>
          </cell>
          <cell r="CU769">
            <v>67</v>
          </cell>
          <cell r="CV769">
            <v>47</v>
          </cell>
          <cell r="CW769">
            <v>72</v>
          </cell>
          <cell r="CX769">
            <v>53</v>
          </cell>
        </row>
        <row r="770">
          <cell r="B770">
            <v>36894</v>
          </cell>
          <cell r="C770">
            <v>32</v>
          </cell>
          <cell r="D770">
            <v>11</v>
          </cell>
          <cell r="E770">
            <v>35</v>
          </cell>
          <cell r="F770">
            <v>8</v>
          </cell>
          <cell r="G770">
            <v>33</v>
          </cell>
          <cell r="H770">
            <v>11</v>
          </cell>
          <cell r="I770">
            <v>38</v>
          </cell>
          <cell r="J770">
            <v>13</v>
          </cell>
          <cell r="K770">
            <v>39</v>
          </cell>
          <cell r="L770">
            <v>14</v>
          </cell>
          <cell r="M770">
            <v>40</v>
          </cell>
          <cell r="N770">
            <v>12</v>
          </cell>
          <cell r="O770">
            <v>42</v>
          </cell>
          <cell r="P770">
            <v>15</v>
          </cell>
          <cell r="Q770">
            <v>39</v>
          </cell>
          <cell r="R770">
            <v>21</v>
          </cell>
          <cell r="S770">
            <v>27</v>
          </cell>
          <cell r="T770">
            <v>1</v>
          </cell>
          <cell r="U770">
            <v>26</v>
          </cell>
          <cell r="V770">
            <v>15</v>
          </cell>
          <cell r="W770">
            <v>30</v>
          </cell>
          <cell r="X770">
            <v>2</v>
          </cell>
          <cell r="Y770">
            <v>32</v>
          </cell>
          <cell r="Z770">
            <v>18</v>
          </cell>
          <cell r="AA770">
            <v>33</v>
          </cell>
          <cell r="AB770">
            <v>11</v>
          </cell>
          <cell r="AC770">
            <v>30</v>
          </cell>
          <cell r="AD770">
            <v>-3</v>
          </cell>
          <cell r="AE770">
            <v>32</v>
          </cell>
          <cell r="AF770">
            <v>11</v>
          </cell>
          <cell r="AG770">
            <v>26</v>
          </cell>
          <cell r="AH770">
            <v>20</v>
          </cell>
          <cell r="AI770">
            <v>29</v>
          </cell>
          <cell r="AJ770">
            <v>15</v>
          </cell>
          <cell r="AK770">
            <v>29</v>
          </cell>
          <cell r="AL770">
            <v>22</v>
          </cell>
          <cell r="AM770">
            <v>28</v>
          </cell>
          <cell r="AN770">
            <v>10</v>
          </cell>
          <cell r="AO770">
            <v>31</v>
          </cell>
          <cell r="AP770">
            <v>18</v>
          </cell>
          <cell r="AQ770">
            <v>32</v>
          </cell>
          <cell r="AR770">
            <v>12</v>
          </cell>
          <cell r="AS770">
            <v>31</v>
          </cell>
          <cell r="AT770">
            <v>9</v>
          </cell>
          <cell r="AU770">
            <v>24</v>
          </cell>
          <cell r="AV770">
            <v>12</v>
          </cell>
          <cell r="AW770">
            <v>25</v>
          </cell>
          <cell r="AX770">
            <v>10</v>
          </cell>
          <cell r="AY770">
            <v>29</v>
          </cell>
          <cell r="AZ770">
            <v>19</v>
          </cell>
          <cell r="BA770">
            <v>26</v>
          </cell>
          <cell r="BB770">
            <v>14</v>
          </cell>
          <cell r="BC770">
            <v>29</v>
          </cell>
          <cell r="BD770">
            <v>10</v>
          </cell>
          <cell r="BE770">
            <v>31</v>
          </cell>
          <cell r="BF770">
            <v>15</v>
          </cell>
          <cell r="BG770">
            <v>32</v>
          </cell>
          <cell r="BH770">
            <v>16</v>
          </cell>
          <cell r="BI770">
            <v>34</v>
          </cell>
          <cell r="BJ770">
            <v>14</v>
          </cell>
          <cell r="BK770">
            <v>35</v>
          </cell>
          <cell r="BL770">
            <v>20</v>
          </cell>
          <cell r="BM770">
            <v>37</v>
          </cell>
          <cell r="BN770">
            <v>13</v>
          </cell>
          <cell r="BO770">
            <v>38</v>
          </cell>
          <cell r="BP770">
            <v>12</v>
          </cell>
          <cell r="BQ770">
            <v>35</v>
          </cell>
          <cell r="BR770">
            <v>20</v>
          </cell>
          <cell r="BS770">
            <v>37</v>
          </cell>
          <cell r="BT770">
            <v>10</v>
          </cell>
          <cell r="BU770">
            <v>37</v>
          </cell>
          <cell r="BV770">
            <v>11</v>
          </cell>
          <cell r="BW770">
            <v>40</v>
          </cell>
          <cell r="BX770">
            <v>12</v>
          </cell>
          <cell r="BY770">
            <v>39</v>
          </cell>
          <cell r="BZ770">
            <v>11</v>
          </cell>
          <cell r="CA770">
            <v>40</v>
          </cell>
          <cell r="CB770">
            <v>13</v>
          </cell>
          <cell r="CC770">
            <v>43</v>
          </cell>
          <cell r="CD770">
            <v>20</v>
          </cell>
          <cell r="CE770">
            <v>40</v>
          </cell>
          <cell r="CF770">
            <v>17</v>
          </cell>
          <cell r="CG770">
            <v>43</v>
          </cell>
          <cell r="CH770">
            <v>16</v>
          </cell>
          <cell r="CI770">
            <v>43</v>
          </cell>
          <cell r="CJ770">
            <v>18</v>
          </cell>
          <cell r="CK770">
            <v>54</v>
          </cell>
          <cell r="CL770">
            <v>33</v>
          </cell>
          <cell r="CM770">
            <v>48</v>
          </cell>
          <cell r="CN770">
            <v>24</v>
          </cell>
          <cell r="CO770">
            <v>54</v>
          </cell>
          <cell r="CP770">
            <v>33</v>
          </cell>
          <cell r="CQ770">
            <v>60</v>
          </cell>
          <cell r="CR770">
            <v>35</v>
          </cell>
          <cell r="CS770">
            <v>58</v>
          </cell>
          <cell r="CT770">
            <v>35</v>
          </cell>
          <cell r="CU770">
            <v>67</v>
          </cell>
          <cell r="CV770">
            <v>44</v>
          </cell>
          <cell r="CW770">
            <v>69</v>
          </cell>
          <cell r="CX770">
            <v>48</v>
          </cell>
        </row>
        <row r="771">
          <cell r="B771">
            <v>36895</v>
          </cell>
          <cell r="C771">
            <v>43</v>
          </cell>
          <cell r="D771">
            <v>20</v>
          </cell>
          <cell r="E771">
            <v>41</v>
          </cell>
          <cell r="F771">
            <v>18</v>
          </cell>
          <cell r="G771">
            <v>41</v>
          </cell>
          <cell r="H771">
            <v>22</v>
          </cell>
          <cell r="I771">
            <v>46</v>
          </cell>
          <cell r="J771">
            <v>16</v>
          </cell>
          <cell r="K771">
            <v>51</v>
          </cell>
          <cell r="L771">
            <v>20</v>
          </cell>
          <cell r="M771">
            <v>46</v>
          </cell>
          <cell r="N771">
            <v>20</v>
          </cell>
          <cell r="O771">
            <v>48</v>
          </cell>
          <cell r="P771">
            <v>22</v>
          </cell>
          <cell r="Q771">
            <v>52</v>
          </cell>
          <cell r="R771">
            <v>21</v>
          </cell>
          <cell r="S771">
            <v>29</v>
          </cell>
          <cell r="T771">
            <v>7</v>
          </cell>
          <cell r="U771">
            <v>28</v>
          </cell>
          <cell r="V771">
            <v>14</v>
          </cell>
          <cell r="W771">
            <v>30</v>
          </cell>
          <cell r="X771">
            <v>1</v>
          </cell>
          <cell r="Y771">
            <v>34</v>
          </cell>
          <cell r="Z771">
            <v>22</v>
          </cell>
          <cell r="AA771">
            <v>33</v>
          </cell>
          <cell r="AB771">
            <v>17</v>
          </cell>
          <cell r="AC771">
            <v>33</v>
          </cell>
          <cell r="AD771">
            <v>18</v>
          </cell>
          <cell r="AE771">
            <v>34</v>
          </cell>
          <cell r="AF771">
            <v>22</v>
          </cell>
          <cell r="AG771">
            <v>29</v>
          </cell>
          <cell r="AH771">
            <v>22</v>
          </cell>
          <cell r="AI771">
            <v>29</v>
          </cell>
          <cell r="AJ771">
            <v>21</v>
          </cell>
          <cell r="AK771">
            <v>28</v>
          </cell>
          <cell r="AL771">
            <v>24</v>
          </cell>
          <cell r="AM771">
            <v>30</v>
          </cell>
          <cell r="AN771">
            <v>19</v>
          </cell>
          <cell r="AO771">
            <v>34</v>
          </cell>
          <cell r="AP771">
            <v>25</v>
          </cell>
          <cell r="AQ771">
            <v>34</v>
          </cell>
          <cell r="AR771">
            <v>20</v>
          </cell>
          <cell r="AS771">
            <v>34</v>
          </cell>
          <cell r="AT771">
            <v>8</v>
          </cell>
          <cell r="AU771">
            <v>28</v>
          </cell>
          <cell r="AV771">
            <v>23</v>
          </cell>
          <cell r="AW771">
            <v>28</v>
          </cell>
          <cell r="AX771">
            <v>21</v>
          </cell>
          <cell r="AY771">
            <v>31</v>
          </cell>
          <cell r="AZ771">
            <v>14</v>
          </cell>
          <cell r="BA771">
            <v>30</v>
          </cell>
          <cell r="BB771">
            <v>22</v>
          </cell>
          <cell r="BC771">
            <v>33</v>
          </cell>
          <cell r="BD771">
            <v>16</v>
          </cell>
          <cell r="BE771">
            <v>35</v>
          </cell>
          <cell r="BF771">
            <v>22</v>
          </cell>
          <cell r="BG771">
            <v>36</v>
          </cell>
          <cell r="BH771">
            <v>19</v>
          </cell>
          <cell r="BI771">
            <v>38</v>
          </cell>
          <cell r="BJ771">
            <v>20</v>
          </cell>
          <cell r="BK771">
            <v>38</v>
          </cell>
          <cell r="BL771">
            <v>23</v>
          </cell>
          <cell r="BM771">
            <v>36</v>
          </cell>
          <cell r="BN771">
            <v>25</v>
          </cell>
          <cell r="BO771">
            <v>42</v>
          </cell>
          <cell r="BP771">
            <v>18</v>
          </cell>
          <cell r="BQ771">
            <v>36</v>
          </cell>
          <cell r="BR771">
            <v>19</v>
          </cell>
          <cell r="BS771">
            <v>39</v>
          </cell>
          <cell r="BT771">
            <v>20</v>
          </cell>
          <cell r="BU771">
            <v>42</v>
          </cell>
          <cell r="BV771">
            <v>21</v>
          </cell>
          <cell r="BW771">
            <v>43</v>
          </cell>
          <cell r="BX771">
            <v>17</v>
          </cell>
          <cell r="BY771">
            <v>48</v>
          </cell>
          <cell r="BZ771">
            <v>12</v>
          </cell>
          <cell r="CA771">
            <v>49</v>
          </cell>
          <cell r="CB771">
            <v>15</v>
          </cell>
          <cell r="CC771">
            <v>49</v>
          </cell>
          <cell r="CD771">
            <v>19</v>
          </cell>
          <cell r="CE771">
            <v>48</v>
          </cell>
          <cell r="CF771">
            <v>24</v>
          </cell>
          <cell r="CG771">
            <v>50</v>
          </cell>
          <cell r="CH771">
            <v>18</v>
          </cell>
          <cell r="CI771">
            <v>50</v>
          </cell>
          <cell r="CJ771">
            <v>17</v>
          </cell>
          <cell r="CK771">
            <v>53</v>
          </cell>
          <cell r="CL771">
            <v>28</v>
          </cell>
          <cell r="CM771">
            <v>51</v>
          </cell>
          <cell r="CN771">
            <v>23</v>
          </cell>
          <cell r="CO771">
            <v>53</v>
          </cell>
          <cell r="CP771">
            <v>28</v>
          </cell>
          <cell r="CQ771">
            <v>52</v>
          </cell>
          <cell r="CR771">
            <v>32</v>
          </cell>
          <cell r="CS771">
            <v>52</v>
          </cell>
          <cell r="CT771">
            <v>34</v>
          </cell>
          <cell r="CU771">
            <v>58</v>
          </cell>
          <cell r="CV771">
            <v>40</v>
          </cell>
          <cell r="CW771">
            <v>61</v>
          </cell>
          <cell r="CX771">
            <v>47</v>
          </cell>
        </row>
        <row r="772">
          <cell r="B772">
            <v>36896</v>
          </cell>
          <cell r="C772">
            <v>54</v>
          </cell>
          <cell r="D772">
            <v>31</v>
          </cell>
          <cell r="E772">
            <v>50</v>
          </cell>
          <cell r="F772">
            <v>31</v>
          </cell>
          <cell r="G772">
            <v>49</v>
          </cell>
          <cell r="H772">
            <v>25</v>
          </cell>
          <cell r="I772">
            <v>53</v>
          </cell>
          <cell r="J772">
            <v>22</v>
          </cell>
          <cell r="K772">
            <v>62</v>
          </cell>
          <cell r="L772">
            <v>25</v>
          </cell>
          <cell r="M772">
            <v>57</v>
          </cell>
          <cell r="N772">
            <v>25</v>
          </cell>
          <cell r="O772">
            <v>60</v>
          </cell>
          <cell r="P772">
            <v>23</v>
          </cell>
          <cell r="Q772">
            <v>67</v>
          </cell>
          <cell r="R772">
            <v>28</v>
          </cell>
          <cell r="S772">
            <v>25</v>
          </cell>
          <cell r="T772">
            <v>2</v>
          </cell>
          <cell r="U772">
            <v>31</v>
          </cell>
          <cell r="V772">
            <v>8</v>
          </cell>
          <cell r="W772">
            <v>29</v>
          </cell>
          <cell r="X772">
            <v>0</v>
          </cell>
          <cell r="Y772">
            <v>38</v>
          </cell>
          <cell r="Z772">
            <v>20</v>
          </cell>
          <cell r="AA772">
            <v>33</v>
          </cell>
          <cell r="AB772">
            <v>16</v>
          </cell>
          <cell r="AC772">
            <v>32</v>
          </cell>
          <cell r="AD772">
            <v>15</v>
          </cell>
          <cell r="AE772">
            <v>33</v>
          </cell>
          <cell r="AF772">
            <v>16</v>
          </cell>
          <cell r="AG772">
            <v>33</v>
          </cell>
          <cell r="AH772">
            <v>22</v>
          </cell>
          <cell r="AI772">
            <v>34</v>
          </cell>
          <cell r="AJ772">
            <v>21</v>
          </cell>
          <cell r="AK772">
            <v>30</v>
          </cell>
          <cell r="AL772">
            <v>19</v>
          </cell>
          <cell r="AM772">
            <v>29</v>
          </cell>
          <cell r="AN772">
            <v>13</v>
          </cell>
          <cell r="AO772">
            <v>33</v>
          </cell>
          <cell r="AP772">
            <v>24</v>
          </cell>
          <cell r="AQ772">
            <v>32</v>
          </cell>
          <cell r="AR772">
            <v>19</v>
          </cell>
          <cell r="AS772">
            <v>34</v>
          </cell>
          <cell r="AT772">
            <v>9</v>
          </cell>
          <cell r="AU772">
            <v>33</v>
          </cell>
          <cell r="AV772">
            <v>26</v>
          </cell>
          <cell r="AW772">
            <v>34</v>
          </cell>
          <cell r="AX772">
            <v>25</v>
          </cell>
          <cell r="AY772">
            <v>33</v>
          </cell>
          <cell r="AZ772">
            <v>18</v>
          </cell>
          <cell r="BA772">
            <v>27</v>
          </cell>
          <cell r="BB772">
            <v>16</v>
          </cell>
          <cell r="BC772">
            <v>29</v>
          </cell>
          <cell r="BD772">
            <v>10</v>
          </cell>
          <cell r="BE772">
            <v>32</v>
          </cell>
          <cell r="BF772">
            <v>19</v>
          </cell>
          <cell r="BG772">
            <v>41</v>
          </cell>
          <cell r="BH772">
            <v>19</v>
          </cell>
          <cell r="BI772">
            <v>31</v>
          </cell>
          <cell r="BJ772">
            <v>17</v>
          </cell>
          <cell r="BK772">
            <v>33</v>
          </cell>
          <cell r="BL772">
            <v>22</v>
          </cell>
          <cell r="BM772">
            <v>48</v>
          </cell>
          <cell r="BN772">
            <v>25</v>
          </cell>
          <cell r="BO772">
            <v>42</v>
          </cell>
          <cell r="BP772">
            <v>18</v>
          </cell>
          <cell r="BQ772">
            <v>46</v>
          </cell>
          <cell r="BR772">
            <v>19</v>
          </cell>
          <cell r="BS772">
            <v>52</v>
          </cell>
          <cell r="BT772">
            <v>20</v>
          </cell>
          <cell r="BU772">
            <v>48</v>
          </cell>
          <cell r="BV772">
            <v>20</v>
          </cell>
          <cell r="BW772">
            <v>52</v>
          </cell>
          <cell r="BX772">
            <v>19</v>
          </cell>
          <cell r="BY772">
            <v>55</v>
          </cell>
          <cell r="BZ772">
            <v>22</v>
          </cell>
          <cell r="CA772">
            <v>57</v>
          </cell>
          <cell r="CB772">
            <v>26</v>
          </cell>
          <cell r="CC772">
            <v>56</v>
          </cell>
          <cell r="CD772">
            <v>25</v>
          </cell>
          <cell r="CE772">
            <v>56</v>
          </cell>
          <cell r="CF772">
            <v>30</v>
          </cell>
          <cell r="CG772">
            <v>61</v>
          </cell>
          <cell r="CH772">
            <v>19</v>
          </cell>
          <cell r="CI772">
            <v>59</v>
          </cell>
          <cell r="CJ772">
            <v>24</v>
          </cell>
          <cell r="CK772">
            <v>62</v>
          </cell>
          <cell r="CL772">
            <v>26</v>
          </cell>
          <cell r="CM772">
            <v>62</v>
          </cell>
          <cell r="CN772">
            <v>25</v>
          </cell>
          <cell r="CO772">
            <v>62</v>
          </cell>
          <cell r="CP772">
            <v>26</v>
          </cell>
          <cell r="CQ772">
            <v>63</v>
          </cell>
          <cell r="CR772">
            <v>29</v>
          </cell>
          <cell r="CS772">
            <v>60</v>
          </cell>
          <cell r="CT772">
            <v>33</v>
          </cell>
          <cell r="CU772">
            <v>64</v>
          </cell>
          <cell r="CV772">
            <v>37</v>
          </cell>
          <cell r="CW772">
            <v>64</v>
          </cell>
          <cell r="CX772">
            <v>39</v>
          </cell>
        </row>
        <row r="773">
          <cell r="B773">
            <v>36897</v>
          </cell>
          <cell r="C773">
            <v>59</v>
          </cell>
          <cell r="D773">
            <v>26</v>
          </cell>
          <cell r="E773">
            <v>50</v>
          </cell>
          <cell r="F773">
            <v>22</v>
          </cell>
          <cell r="G773">
            <v>46</v>
          </cell>
          <cell r="H773">
            <v>26</v>
          </cell>
          <cell r="I773">
            <v>52</v>
          </cell>
          <cell r="J773">
            <v>26</v>
          </cell>
          <cell r="K773">
            <v>62</v>
          </cell>
          <cell r="L773">
            <v>25</v>
          </cell>
          <cell r="M773">
            <v>55</v>
          </cell>
          <cell r="N773">
            <v>24</v>
          </cell>
          <cell r="O773">
            <v>59</v>
          </cell>
          <cell r="P773">
            <v>26</v>
          </cell>
          <cell r="Q773">
            <v>63</v>
          </cell>
          <cell r="R773">
            <v>30</v>
          </cell>
          <cell r="S773">
            <v>33</v>
          </cell>
          <cell r="T773">
            <v>21</v>
          </cell>
          <cell r="U773">
            <v>32</v>
          </cell>
          <cell r="V773">
            <v>24</v>
          </cell>
          <cell r="W773">
            <v>33</v>
          </cell>
          <cell r="X773">
            <v>13</v>
          </cell>
          <cell r="Y773">
            <v>36</v>
          </cell>
          <cell r="Z773">
            <v>29</v>
          </cell>
          <cell r="AA773">
            <v>38</v>
          </cell>
          <cell r="AB773">
            <v>30</v>
          </cell>
          <cell r="AC773">
            <v>39</v>
          </cell>
          <cell r="AD773">
            <v>19</v>
          </cell>
          <cell r="AE773">
            <v>39</v>
          </cell>
          <cell r="AF773">
            <v>20</v>
          </cell>
          <cell r="AG773">
            <v>30</v>
          </cell>
          <cell r="AH773">
            <v>21</v>
          </cell>
          <cell r="AI773">
            <v>34</v>
          </cell>
          <cell r="AJ773">
            <v>24</v>
          </cell>
          <cell r="AK773">
            <v>33</v>
          </cell>
          <cell r="AL773">
            <v>22</v>
          </cell>
          <cell r="AM773">
            <v>34</v>
          </cell>
          <cell r="AN773">
            <v>22</v>
          </cell>
          <cell r="AO773">
            <v>40</v>
          </cell>
          <cell r="AP773">
            <v>30</v>
          </cell>
          <cell r="AQ773">
            <v>40</v>
          </cell>
          <cell r="AR773">
            <v>25</v>
          </cell>
          <cell r="AS773">
            <v>38</v>
          </cell>
          <cell r="AT773">
            <v>23</v>
          </cell>
          <cell r="AU773">
            <v>33</v>
          </cell>
          <cell r="AV773">
            <v>27</v>
          </cell>
          <cell r="AW773">
            <v>35</v>
          </cell>
          <cell r="AX773">
            <v>27</v>
          </cell>
          <cell r="AY773">
            <v>30</v>
          </cell>
          <cell r="AZ773">
            <v>15</v>
          </cell>
          <cell r="BA773">
            <v>32</v>
          </cell>
          <cell r="BB773">
            <v>27</v>
          </cell>
          <cell r="BC773">
            <v>36</v>
          </cell>
          <cell r="BD773">
            <v>18</v>
          </cell>
          <cell r="BE773">
            <v>38</v>
          </cell>
          <cell r="BF773">
            <v>23</v>
          </cell>
          <cell r="BG773">
            <v>39</v>
          </cell>
          <cell r="BH773">
            <v>25</v>
          </cell>
          <cell r="BI773">
            <v>39</v>
          </cell>
          <cell r="BJ773">
            <v>24</v>
          </cell>
          <cell r="BK773">
            <v>42</v>
          </cell>
          <cell r="BL773">
            <v>28</v>
          </cell>
          <cell r="BM773">
            <v>44</v>
          </cell>
          <cell r="BN773">
            <v>34</v>
          </cell>
          <cell r="BO773">
            <v>49</v>
          </cell>
          <cell r="BP773">
            <v>23</v>
          </cell>
          <cell r="BQ773">
            <v>48</v>
          </cell>
          <cell r="BR773">
            <v>26</v>
          </cell>
          <cell r="BS773">
            <v>49</v>
          </cell>
          <cell r="BT773">
            <v>29</v>
          </cell>
          <cell r="BU773">
            <v>48</v>
          </cell>
          <cell r="BV773">
            <v>28</v>
          </cell>
          <cell r="BW773">
            <v>51</v>
          </cell>
          <cell r="BX773">
            <v>26</v>
          </cell>
          <cell r="BY773">
            <v>53</v>
          </cell>
          <cell r="BZ773">
            <v>27</v>
          </cell>
          <cell r="CA773">
            <v>56</v>
          </cell>
          <cell r="CB773">
            <v>27</v>
          </cell>
          <cell r="CC773">
            <v>56</v>
          </cell>
          <cell r="CD773">
            <v>32</v>
          </cell>
          <cell r="CE773">
            <v>53</v>
          </cell>
          <cell r="CF773">
            <v>30</v>
          </cell>
          <cell r="CG773">
            <v>61</v>
          </cell>
          <cell r="CH773">
            <v>23</v>
          </cell>
          <cell r="CI773">
            <v>57</v>
          </cell>
          <cell r="CJ773">
            <v>30</v>
          </cell>
          <cell r="CK773">
            <v>63</v>
          </cell>
          <cell r="CL773">
            <v>36</v>
          </cell>
          <cell r="CM773">
            <v>63</v>
          </cell>
          <cell r="CN773">
            <v>33</v>
          </cell>
          <cell r="CO773">
            <v>63</v>
          </cell>
          <cell r="CP773">
            <v>36</v>
          </cell>
          <cell r="CQ773">
            <v>67</v>
          </cell>
          <cell r="CR773">
            <v>40</v>
          </cell>
          <cell r="CS773">
            <v>63</v>
          </cell>
          <cell r="CT773">
            <v>43</v>
          </cell>
          <cell r="CU773">
            <v>70</v>
          </cell>
          <cell r="CV773">
            <v>46</v>
          </cell>
          <cell r="CW773">
            <v>73</v>
          </cell>
          <cell r="CX773">
            <v>50</v>
          </cell>
        </row>
        <row r="774">
          <cell r="B774">
            <v>36898</v>
          </cell>
          <cell r="C774">
            <v>56</v>
          </cell>
          <cell r="D774">
            <v>36</v>
          </cell>
          <cell r="E774">
            <v>55</v>
          </cell>
          <cell r="F774">
            <v>31</v>
          </cell>
          <cell r="G774">
            <v>51</v>
          </cell>
          <cell r="H774">
            <v>26</v>
          </cell>
          <cell r="I774">
            <v>54</v>
          </cell>
          <cell r="J774">
            <v>27</v>
          </cell>
          <cell r="K774">
            <v>63</v>
          </cell>
          <cell r="L774">
            <v>43</v>
          </cell>
          <cell r="M774">
            <v>58</v>
          </cell>
          <cell r="N774">
            <v>30</v>
          </cell>
          <cell r="O774">
            <v>68</v>
          </cell>
          <cell r="P774">
            <v>28</v>
          </cell>
          <cell r="Q774">
            <v>70</v>
          </cell>
          <cell r="R774">
            <v>35</v>
          </cell>
          <cell r="S774">
            <v>34</v>
          </cell>
          <cell r="T774">
            <v>16</v>
          </cell>
          <cell r="U774">
            <v>28</v>
          </cell>
          <cell r="V774">
            <v>21</v>
          </cell>
          <cell r="W774">
            <v>32</v>
          </cell>
          <cell r="X774">
            <v>10</v>
          </cell>
          <cell r="Y774">
            <v>36</v>
          </cell>
          <cell r="Z774">
            <v>27</v>
          </cell>
          <cell r="AA774">
            <v>39</v>
          </cell>
          <cell r="AB774">
            <v>25</v>
          </cell>
          <cell r="AC774">
            <v>35</v>
          </cell>
          <cell r="AD774">
            <v>22</v>
          </cell>
          <cell r="AE774">
            <v>38</v>
          </cell>
          <cell r="AF774">
            <v>21</v>
          </cell>
          <cell r="AG774">
            <v>32</v>
          </cell>
          <cell r="AH774">
            <v>28</v>
          </cell>
          <cell r="AI774">
            <v>33</v>
          </cell>
          <cell r="AJ774">
            <v>25</v>
          </cell>
          <cell r="AK774">
            <v>30</v>
          </cell>
          <cell r="AL774">
            <v>22</v>
          </cell>
          <cell r="AM774">
            <v>30</v>
          </cell>
          <cell r="AN774">
            <v>11</v>
          </cell>
          <cell r="AO774">
            <v>43</v>
          </cell>
          <cell r="AP774">
            <v>29</v>
          </cell>
          <cell r="AQ774">
            <v>42</v>
          </cell>
          <cell r="AR774">
            <v>22</v>
          </cell>
          <cell r="AS774">
            <v>47</v>
          </cell>
          <cell r="AT774">
            <v>15</v>
          </cell>
          <cell r="AU774">
            <v>37</v>
          </cell>
          <cell r="AV774">
            <v>32</v>
          </cell>
          <cell r="AW774">
            <v>43</v>
          </cell>
          <cell r="AX774">
            <v>28</v>
          </cell>
          <cell r="AY774">
            <v>34</v>
          </cell>
          <cell r="AZ774">
            <v>14</v>
          </cell>
          <cell r="BA774">
            <v>36</v>
          </cell>
          <cell r="BB774">
            <v>24</v>
          </cell>
          <cell r="BC774">
            <v>41</v>
          </cell>
          <cell r="BD774">
            <v>17</v>
          </cell>
          <cell r="BE774">
            <v>42</v>
          </cell>
          <cell r="BF774">
            <v>23</v>
          </cell>
          <cell r="BG774">
            <v>44</v>
          </cell>
          <cell r="BH774">
            <v>21</v>
          </cell>
          <cell r="BI774">
            <v>43</v>
          </cell>
          <cell r="BJ774">
            <v>21</v>
          </cell>
          <cell r="BK774">
            <v>42</v>
          </cell>
          <cell r="BL774">
            <v>26</v>
          </cell>
          <cell r="BM774">
            <v>52</v>
          </cell>
          <cell r="BN774">
            <v>31</v>
          </cell>
          <cell r="BO774">
            <v>58</v>
          </cell>
          <cell r="BP774">
            <v>23</v>
          </cell>
          <cell r="BQ774">
            <v>58</v>
          </cell>
          <cell r="BR774">
            <v>24</v>
          </cell>
          <cell r="BS774">
            <v>52</v>
          </cell>
          <cell r="BT774">
            <v>24</v>
          </cell>
          <cell r="BU774">
            <v>56</v>
          </cell>
          <cell r="BV774">
            <v>24</v>
          </cell>
          <cell r="BW774">
            <v>59</v>
          </cell>
          <cell r="BX774">
            <v>26</v>
          </cell>
          <cell r="BY774">
            <v>55</v>
          </cell>
          <cell r="BZ774">
            <v>27</v>
          </cell>
          <cell r="CA774">
            <v>57</v>
          </cell>
          <cell r="CB774">
            <v>25</v>
          </cell>
          <cell r="CC774">
            <v>60</v>
          </cell>
          <cell r="CD774">
            <v>28</v>
          </cell>
          <cell r="CE774">
            <v>57</v>
          </cell>
          <cell r="CF774">
            <v>32</v>
          </cell>
          <cell r="CG774">
            <v>68</v>
          </cell>
          <cell r="CH774">
            <v>27</v>
          </cell>
          <cell r="CI774">
            <v>63</v>
          </cell>
          <cell r="CJ774">
            <v>25</v>
          </cell>
          <cell r="CK774">
            <v>68</v>
          </cell>
          <cell r="CL774">
            <v>29</v>
          </cell>
          <cell r="CM774">
            <v>67</v>
          </cell>
          <cell r="CN774">
            <v>28</v>
          </cell>
          <cell r="CO774">
            <v>68</v>
          </cell>
          <cell r="CP774">
            <v>29</v>
          </cell>
          <cell r="CQ774">
            <v>70</v>
          </cell>
          <cell r="CR774">
            <v>31</v>
          </cell>
          <cell r="CS774">
            <v>65</v>
          </cell>
          <cell r="CT774">
            <v>39</v>
          </cell>
          <cell r="CU774">
            <v>70</v>
          </cell>
          <cell r="CV774">
            <v>40</v>
          </cell>
          <cell r="CW774">
            <v>74</v>
          </cell>
          <cell r="CX774">
            <v>48</v>
          </cell>
        </row>
        <row r="775">
          <cell r="B775">
            <v>36899</v>
          </cell>
          <cell r="C775">
            <v>43</v>
          </cell>
          <cell r="D775">
            <v>29</v>
          </cell>
          <cell r="E775">
            <v>37</v>
          </cell>
          <cell r="F775">
            <v>27</v>
          </cell>
          <cell r="G775">
            <v>44</v>
          </cell>
          <cell r="H775">
            <v>30</v>
          </cell>
          <cell r="I775">
            <v>44</v>
          </cell>
          <cell r="J775">
            <v>30</v>
          </cell>
          <cell r="K775">
            <v>49</v>
          </cell>
          <cell r="L775">
            <v>28</v>
          </cell>
          <cell r="M775">
            <v>50</v>
          </cell>
          <cell r="N775">
            <v>26</v>
          </cell>
          <cell r="O775">
            <v>58</v>
          </cell>
          <cell r="P775">
            <v>34</v>
          </cell>
          <cell r="Q775">
            <v>60</v>
          </cell>
          <cell r="R775">
            <v>35</v>
          </cell>
          <cell r="S775">
            <v>33</v>
          </cell>
          <cell r="T775">
            <v>11</v>
          </cell>
          <cell r="U775">
            <v>35</v>
          </cell>
          <cell r="V775">
            <v>21</v>
          </cell>
          <cell r="W775">
            <v>32</v>
          </cell>
          <cell r="X775">
            <v>8</v>
          </cell>
          <cell r="Y775">
            <v>39</v>
          </cell>
          <cell r="Z775">
            <v>26</v>
          </cell>
          <cell r="AA775">
            <v>37</v>
          </cell>
          <cell r="AB775">
            <v>23</v>
          </cell>
          <cell r="AC775">
            <v>34</v>
          </cell>
          <cell r="AD775">
            <v>16</v>
          </cell>
          <cell r="AE775">
            <v>38</v>
          </cell>
          <cell r="AF775">
            <v>25</v>
          </cell>
          <cell r="AG775">
            <v>32</v>
          </cell>
          <cell r="AH775">
            <v>17</v>
          </cell>
          <cell r="AI775">
            <v>33</v>
          </cell>
          <cell r="AJ775">
            <v>21</v>
          </cell>
          <cell r="AK775">
            <v>34</v>
          </cell>
          <cell r="AL775">
            <v>26</v>
          </cell>
          <cell r="AM775">
            <v>34</v>
          </cell>
          <cell r="AN775">
            <v>25</v>
          </cell>
          <cell r="AO775">
            <v>40</v>
          </cell>
          <cell r="AP775">
            <v>34</v>
          </cell>
          <cell r="AQ775">
            <v>36</v>
          </cell>
          <cell r="AR775">
            <v>26</v>
          </cell>
          <cell r="AS775">
            <v>42</v>
          </cell>
          <cell r="AT775">
            <v>32</v>
          </cell>
          <cell r="AU775">
            <v>31</v>
          </cell>
          <cell r="AV775">
            <v>15</v>
          </cell>
          <cell r="AW775">
            <v>34</v>
          </cell>
          <cell r="AX775">
            <v>21</v>
          </cell>
          <cell r="AY775">
            <v>40</v>
          </cell>
          <cell r="AZ775">
            <v>20</v>
          </cell>
          <cell r="BA775">
            <v>36</v>
          </cell>
          <cell r="BB775">
            <v>29</v>
          </cell>
          <cell r="BC775">
            <v>34</v>
          </cell>
          <cell r="BD775">
            <v>20</v>
          </cell>
          <cell r="BE775">
            <v>40</v>
          </cell>
          <cell r="BF775">
            <v>32</v>
          </cell>
          <cell r="BG775">
            <v>39</v>
          </cell>
          <cell r="BH775">
            <v>29</v>
          </cell>
          <cell r="BI775">
            <v>37</v>
          </cell>
          <cell r="BJ775">
            <v>26</v>
          </cell>
          <cell r="BK775">
            <v>37</v>
          </cell>
          <cell r="BL775">
            <v>30</v>
          </cell>
          <cell r="BM775">
            <v>46</v>
          </cell>
          <cell r="BN775">
            <v>32</v>
          </cell>
          <cell r="BO775">
            <v>48</v>
          </cell>
          <cell r="BP775">
            <v>36</v>
          </cell>
          <cell r="BQ775">
            <v>48</v>
          </cell>
          <cell r="BR775">
            <v>38</v>
          </cell>
          <cell r="BS775">
            <v>45</v>
          </cell>
          <cell r="BT775">
            <v>29</v>
          </cell>
          <cell r="BU775">
            <v>44</v>
          </cell>
          <cell r="BV775">
            <v>33</v>
          </cell>
          <cell r="BW775">
            <v>45</v>
          </cell>
          <cell r="BX775">
            <v>34</v>
          </cell>
          <cell r="BY775">
            <v>50</v>
          </cell>
          <cell r="BZ775">
            <v>38</v>
          </cell>
          <cell r="CA775">
            <v>50</v>
          </cell>
          <cell r="CB775">
            <v>35</v>
          </cell>
          <cell r="CC775">
            <v>62</v>
          </cell>
          <cell r="CD775">
            <v>37</v>
          </cell>
          <cell r="CE775">
            <v>48</v>
          </cell>
          <cell r="CF775">
            <v>29</v>
          </cell>
          <cell r="CG775">
            <v>57</v>
          </cell>
          <cell r="CH775">
            <v>30</v>
          </cell>
          <cell r="CI775">
            <v>63</v>
          </cell>
          <cell r="CJ775">
            <v>36</v>
          </cell>
          <cell r="CK775">
            <v>74</v>
          </cell>
          <cell r="CL775">
            <v>44</v>
          </cell>
          <cell r="CM775">
            <v>70</v>
          </cell>
          <cell r="CN775">
            <v>43</v>
          </cell>
          <cell r="CO775">
            <v>74</v>
          </cell>
          <cell r="CP775">
            <v>44</v>
          </cell>
          <cell r="CQ775">
            <v>70</v>
          </cell>
          <cell r="CR775">
            <v>46</v>
          </cell>
          <cell r="CS775">
            <v>67</v>
          </cell>
          <cell r="CT775">
            <v>55</v>
          </cell>
          <cell r="CU775">
            <v>80</v>
          </cell>
          <cell r="CV775">
            <v>48</v>
          </cell>
          <cell r="CW775">
            <v>80</v>
          </cell>
          <cell r="CX775">
            <v>51</v>
          </cell>
        </row>
        <row r="776">
          <cell r="B776">
            <v>36900</v>
          </cell>
          <cell r="C776">
            <v>40</v>
          </cell>
          <cell r="D776">
            <v>23</v>
          </cell>
          <cell r="E776">
            <v>35</v>
          </cell>
          <cell r="F776">
            <v>21</v>
          </cell>
          <cell r="G776">
            <v>33</v>
          </cell>
          <cell r="H776">
            <v>21</v>
          </cell>
          <cell r="I776">
            <v>36</v>
          </cell>
          <cell r="J776">
            <v>25</v>
          </cell>
          <cell r="K776">
            <v>43</v>
          </cell>
          <cell r="L776">
            <v>22</v>
          </cell>
          <cell r="M776">
            <v>37</v>
          </cell>
          <cell r="N776">
            <v>21</v>
          </cell>
          <cell r="O776">
            <v>44</v>
          </cell>
          <cell r="P776">
            <v>24</v>
          </cell>
          <cell r="Q776">
            <v>48</v>
          </cell>
          <cell r="R776">
            <v>25</v>
          </cell>
          <cell r="S776">
            <v>29</v>
          </cell>
          <cell r="T776">
            <v>21</v>
          </cell>
          <cell r="U776">
            <v>23</v>
          </cell>
          <cell r="V776">
            <v>10</v>
          </cell>
          <cell r="W776">
            <v>28</v>
          </cell>
          <cell r="X776">
            <v>12</v>
          </cell>
          <cell r="Y776">
            <v>33</v>
          </cell>
          <cell r="Z776">
            <v>23</v>
          </cell>
          <cell r="AA776">
            <v>33</v>
          </cell>
          <cell r="AB776">
            <v>23</v>
          </cell>
          <cell r="AC776">
            <v>32</v>
          </cell>
          <cell r="AD776">
            <v>22</v>
          </cell>
          <cell r="AE776">
            <v>34</v>
          </cell>
          <cell r="AF776">
            <v>24</v>
          </cell>
          <cell r="AG776">
            <v>27</v>
          </cell>
          <cell r="AH776">
            <v>7</v>
          </cell>
          <cell r="AI776">
            <v>28</v>
          </cell>
          <cell r="AJ776">
            <v>16</v>
          </cell>
          <cell r="AK776">
            <v>26</v>
          </cell>
          <cell r="AL776">
            <v>18</v>
          </cell>
          <cell r="AM776">
            <v>30</v>
          </cell>
          <cell r="AN776">
            <v>20</v>
          </cell>
          <cell r="AO776">
            <v>34</v>
          </cell>
          <cell r="AP776">
            <v>26</v>
          </cell>
          <cell r="AQ776">
            <v>34</v>
          </cell>
          <cell r="AR776">
            <v>25</v>
          </cell>
          <cell r="AS776">
            <v>34</v>
          </cell>
          <cell r="AT776">
            <v>24</v>
          </cell>
          <cell r="AU776">
            <v>25</v>
          </cell>
          <cell r="AV776">
            <v>14</v>
          </cell>
          <cell r="AW776">
            <v>22</v>
          </cell>
          <cell r="AX776">
            <v>10</v>
          </cell>
          <cell r="AY776">
            <v>35</v>
          </cell>
          <cell r="AZ776">
            <v>25</v>
          </cell>
          <cell r="BA776">
            <v>29</v>
          </cell>
          <cell r="BB776">
            <v>19</v>
          </cell>
          <cell r="BC776">
            <v>34</v>
          </cell>
          <cell r="BD776">
            <v>21</v>
          </cell>
          <cell r="BE776">
            <v>36</v>
          </cell>
          <cell r="BF776">
            <v>25</v>
          </cell>
          <cell r="BG776">
            <v>35</v>
          </cell>
          <cell r="BH776">
            <v>24</v>
          </cell>
          <cell r="BI776">
            <v>34</v>
          </cell>
          <cell r="BJ776">
            <v>25</v>
          </cell>
          <cell r="BK776">
            <v>34</v>
          </cell>
          <cell r="BL776">
            <v>28</v>
          </cell>
          <cell r="BM776">
            <v>44</v>
          </cell>
          <cell r="BN776">
            <v>24</v>
          </cell>
          <cell r="BO776">
            <v>38</v>
          </cell>
          <cell r="BP776">
            <v>28</v>
          </cell>
          <cell r="BQ776">
            <v>38</v>
          </cell>
          <cell r="BR776">
            <v>31</v>
          </cell>
          <cell r="BS776">
            <v>29</v>
          </cell>
          <cell r="BT776">
            <v>22</v>
          </cell>
          <cell r="BU776">
            <v>37</v>
          </cell>
          <cell r="BV776">
            <v>25</v>
          </cell>
          <cell r="BW776">
            <v>41</v>
          </cell>
          <cell r="BX776">
            <v>29</v>
          </cell>
          <cell r="BY776">
            <v>42</v>
          </cell>
          <cell r="BZ776">
            <v>26</v>
          </cell>
          <cell r="CA776">
            <v>45</v>
          </cell>
          <cell r="CB776">
            <v>30</v>
          </cell>
          <cell r="CC776">
            <v>46</v>
          </cell>
          <cell r="CD776">
            <v>29</v>
          </cell>
          <cell r="CE776">
            <v>37</v>
          </cell>
          <cell r="CF776">
            <v>25</v>
          </cell>
          <cell r="CG776">
            <v>45</v>
          </cell>
          <cell r="CH776">
            <v>27</v>
          </cell>
          <cell r="CI776">
            <v>40</v>
          </cell>
          <cell r="CJ776">
            <v>30</v>
          </cell>
          <cell r="CK776">
            <v>57</v>
          </cell>
          <cell r="CL776">
            <v>33</v>
          </cell>
          <cell r="CM776">
            <v>48</v>
          </cell>
          <cell r="CN776">
            <v>28</v>
          </cell>
          <cell r="CO776">
            <v>57</v>
          </cell>
          <cell r="CP776">
            <v>33</v>
          </cell>
          <cell r="CQ776">
            <v>58</v>
          </cell>
          <cell r="CR776">
            <v>38</v>
          </cell>
          <cell r="CS776">
            <v>57</v>
          </cell>
          <cell r="CT776">
            <v>38</v>
          </cell>
          <cell r="CU776">
            <v>66</v>
          </cell>
          <cell r="CV776">
            <v>44</v>
          </cell>
          <cell r="CW776">
            <v>67</v>
          </cell>
          <cell r="CX776">
            <v>47</v>
          </cell>
        </row>
        <row r="777">
          <cell r="B777">
            <v>36901</v>
          </cell>
          <cell r="C777">
            <v>48</v>
          </cell>
          <cell r="D777">
            <v>21</v>
          </cell>
          <cell r="E777">
            <v>45</v>
          </cell>
          <cell r="F777">
            <v>16</v>
          </cell>
          <cell r="G777">
            <v>45</v>
          </cell>
          <cell r="H777">
            <v>17</v>
          </cell>
          <cell r="I777">
            <v>47</v>
          </cell>
          <cell r="J777">
            <v>19</v>
          </cell>
          <cell r="K777">
            <v>48</v>
          </cell>
          <cell r="L777">
            <v>19</v>
          </cell>
          <cell r="M777">
            <v>51</v>
          </cell>
          <cell r="N777">
            <v>18</v>
          </cell>
          <cell r="O777">
            <v>49</v>
          </cell>
          <cell r="P777">
            <v>20</v>
          </cell>
          <cell r="Q777">
            <v>49</v>
          </cell>
          <cell r="R777">
            <v>24</v>
          </cell>
          <cell r="S777">
            <v>26</v>
          </cell>
          <cell r="T777">
            <v>7</v>
          </cell>
          <cell r="U777">
            <v>18</v>
          </cell>
          <cell r="V777">
            <v>3</v>
          </cell>
          <cell r="W777">
            <v>17</v>
          </cell>
          <cell r="X777">
            <v>-4</v>
          </cell>
          <cell r="Y777">
            <v>27</v>
          </cell>
          <cell r="Z777">
            <v>12</v>
          </cell>
          <cell r="AA777">
            <v>27</v>
          </cell>
          <cell r="AB777">
            <v>14</v>
          </cell>
          <cell r="AC777">
            <v>24</v>
          </cell>
          <cell r="AD777">
            <v>11</v>
          </cell>
          <cell r="AE777">
            <v>29</v>
          </cell>
          <cell r="AF777">
            <v>16</v>
          </cell>
          <cell r="AG777">
            <v>35</v>
          </cell>
          <cell r="AH777">
            <v>26</v>
          </cell>
          <cell r="AI777">
            <v>36</v>
          </cell>
          <cell r="AJ777">
            <v>21</v>
          </cell>
          <cell r="AK777">
            <v>20</v>
          </cell>
          <cell r="AL777">
            <v>7</v>
          </cell>
          <cell r="AM777">
            <v>22</v>
          </cell>
          <cell r="AN777">
            <v>7</v>
          </cell>
          <cell r="AO777">
            <v>33</v>
          </cell>
          <cell r="AP777">
            <v>22</v>
          </cell>
          <cell r="AQ777">
            <v>33</v>
          </cell>
          <cell r="AR777">
            <v>23</v>
          </cell>
          <cell r="AS777">
            <v>35</v>
          </cell>
          <cell r="AT777">
            <v>25</v>
          </cell>
          <cell r="AU777">
            <v>40</v>
          </cell>
          <cell r="AV777">
            <v>21</v>
          </cell>
          <cell r="AW777">
            <v>36</v>
          </cell>
          <cell r="AX777">
            <v>19</v>
          </cell>
          <cell r="AY777">
            <v>34</v>
          </cell>
          <cell r="AZ777">
            <v>20</v>
          </cell>
          <cell r="BA777">
            <v>29</v>
          </cell>
          <cell r="BB777">
            <v>19</v>
          </cell>
          <cell r="BC777">
            <v>32</v>
          </cell>
          <cell r="BD777">
            <v>18</v>
          </cell>
          <cell r="BE777">
            <v>36</v>
          </cell>
          <cell r="BF777">
            <v>25</v>
          </cell>
          <cell r="BG777">
            <v>37</v>
          </cell>
          <cell r="BH777">
            <v>24</v>
          </cell>
          <cell r="BI777">
            <v>43</v>
          </cell>
          <cell r="BJ777">
            <v>28</v>
          </cell>
          <cell r="BK777">
            <v>49</v>
          </cell>
          <cell r="BL777">
            <v>29</v>
          </cell>
          <cell r="BM777">
            <v>49</v>
          </cell>
          <cell r="BN777">
            <v>28</v>
          </cell>
          <cell r="BO777">
            <v>52</v>
          </cell>
          <cell r="BP777">
            <v>27</v>
          </cell>
          <cell r="BQ777">
            <v>47</v>
          </cell>
          <cell r="BR777">
            <v>29</v>
          </cell>
          <cell r="BS777">
            <v>56</v>
          </cell>
          <cell r="BT777">
            <v>21</v>
          </cell>
          <cell r="BU777">
            <v>56</v>
          </cell>
          <cell r="BV777">
            <v>23</v>
          </cell>
          <cell r="BW777">
            <v>57</v>
          </cell>
          <cell r="BX777">
            <v>23</v>
          </cell>
          <cell r="BY777">
            <v>58</v>
          </cell>
          <cell r="BZ777">
            <v>23</v>
          </cell>
          <cell r="CA777">
            <v>58</v>
          </cell>
          <cell r="CB777">
            <v>22</v>
          </cell>
          <cell r="CC777">
            <v>58</v>
          </cell>
          <cell r="CD777">
            <v>22</v>
          </cell>
          <cell r="CE777">
            <v>49</v>
          </cell>
          <cell r="CF777">
            <v>23</v>
          </cell>
          <cell r="CG777">
            <v>52</v>
          </cell>
          <cell r="CH777">
            <v>19</v>
          </cell>
          <cell r="CI777">
            <v>55</v>
          </cell>
          <cell r="CJ777">
            <v>22</v>
          </cell>
          <cell r="CK777">
            <v>56</v>
          </cell>
          <cell r="CL777">
            <v>30</v>
          </cell>
          <cell r="CM777">
            <v>54</v>
          </cell>
          <cell r="CN777">
            <v>23</v>
          </cell>
          <cell r="CO777">
            <v>56</v>
          </cell>
          <cell r="CP777">
            <v>30</v>
          </cell>
          <cell r="CQ777">
            <v>61</v>
          </cell>
          <cell r="CR777">
            <v>32</v>
          </cell>
          <cell r="CS777">
            <v>60</v>
          </cell>
          <cell r="CT777">
            <v>33</v>
          </cell>
          <cell r="CU777">
            <v>67</v>
          </cell>
          <cell r="CV777">
            <v>39</v>
          </cell>
          <cell r="CW777">
            <v>69</v>
          </cell>
          <cell r="CX777">
            <v>43</v>
          </cell>
        </row>
        <row r="778">
          <cell r="B778">
            <v>36902</v>
          </cell>
          <cell r="C778">
            <v>40</v>
          </cell>
          <cell r="D778">
            <v>35</v>
          </cell>
          <cell r="E778">
            <v>46</v>
          </cell>
          <cell r="F778">
            <v>23</v>
          </cell>
          <cell r="G778">
            <v>40</v>
          </cell>
          <cell r="H778">
            <v>21</v>
          </cell>
          <cell r="I778">
            <v>41</v>
          </cell>
          <cell r="J778">
            <v>22</v>
          </cell>
          <cell r="K778">
            <v>46</v>
          </cell>
          <cell r="L778">
            <v>37</v>
          </cell>
          <cell r="M778">
            <v>44</v>
          </cell>
          <cell r="N778">
            <v>27</v>
          </cell>
          <cell r="O778">
            <v>46</v>
          </cell>
          <cell r="P778">
            <v>27</v>
          </cell>
          <cell r="Q778">
            <v>57</v>
          </cell>
          <cell r="R778">
            <v>35</v>
          </cell>
          <cell r="S778">
            <v>39</v>
          </cell>
          <cell r="T778">
            <v>0</v>
          </cell>
          <cell r="U778">
            <v>35</v>
          </cell>
          <cell r="V778">
            <v>18</v>
          </cell>
          <cell r="W778">
            <v>33</v>
          </cell>
          <cell r="X778">
            <v>-4</v>
          </cell>
          <cell r="Y778">
            <v>40</v>
          </cell>
          <cell r="Z778">
            <v>19</v>
          </cell>
          <cell r="AA778">
            <v>40</v>
          </cell>
          <cell r="AB778">
            <v>16</v>
          </cell>
          <cell r="AC778">
            <v>39</v>
          </cell>
          <cell r="AD778">
            <v>9</v>
          </cell>
          <cell r="AE778">
            <v>43</v>
          </cell>
          <cell r="AF778">
            <v>16</v>
          </cell>
          <cell r="AG778">
            <v>33</v>
          </cell>
          <cell r="AH778">
            <v>30</v>
          </cell>
          <cell r="AI778">
            <v>35</v>
          </cell>
          <cell r="AJ778">
            <v>21</v>
          </cell>
          <cell r="AK778">
            <v>35</v>
          </cell>
          <cell r="AL778">
            <v>8</v>
          </cell>
          <cell r="AM778">
            <v>37</v>
          </cell>
          <cell r="AN778">
            <v>15</v>
          </cell>
          <cell r="AO778">
            <v>46</v>
          </cell>
          <cell r="AP778">
            <v>30</v>
          </cell>
          <cell r="AQ778">
            <v>46</v>
          </cell>
          <cell r="AR778">
            <v>25</v>
          </cell>
          <cell r="AS778">
            <v>50</v>
          </cell>
          <cell r="AT778">
            <v>24</v>
          </cell>
          <cell r="AU778">
            <v>34</v>
          </cell>
          <cell r="AV778">
            <v>19</v>
          </cell>
          <cell r="AW778">
            <v>44</v>
          </cell>
          <cell r="AX778">
            <v>28</v>
          </cell>
          <cell r="AY778">
            <v>37</v>
          </cell>
          <cell r="AZ778">
            <v>21</v>
          </cell>
          <cell r="BA778">
            <v>41</v>
          </cell>
          <cell r="BB778">
            <v>26</v>
          </cell>
          <cell r="BC778">
            <v>44</v>
          </cell>
          <cell r="BD778">
            <v>19</v>
          </cell>
          <cell r="BE778">
            <v>50</v>
          </cell>
          <cell r="BF778">
            <v>26</v>
          </cell>
          <cell r="BG778">
            <v>50</v>
          </cell>
          <cell r="BH778">
            <v>28</v>
          </cell>
          <cell r="BI778">
            <v>56</v>
          </cell>
          <cell r="BJ778">
            <v>30</v>
          </cell>
          <cell r="BK778">
            <v>59</v>
          </cell>
          <cell r="BL778">
            <v>25</v>
          </cell>
          <cell r="BM778">
            <v>59</v>
          </cell>
          <cell r="BN778">
            <v>28</v>
          </cell>
          <cell r="BO778">
            <v>63</v>
          </cell>
          <cell r="BP778">
            <v>24</v>
          </cell>
          <cell r="BQ778">
            <v>63</v>
          </cell>
          <cell r="BR778">
            <v>26</v>
          </cell>
          <cell r="BS778">
            <v>46</v>
          </cell>
          <cell r="BT778">
            <v>19</v>
          </cell>
          <cell r="BU778">
            <v>57</v>
          </cell>
          <cell r="BV778">
            <v>26</v>
          </cell>
          <cell r="BW778">
            <v>66</v>
          </cell>
          <cell r="BX778">
            <v>28</v>
          </cell>
          <cell r="BY778">
            <v>57</v>
          </cell>
          <cell r="BZ778">
            <v>25</v>
          </cell>
          <cell r="CA778">
            <v>61</v>
          </cell>
          <cell r="CB778">
            <v>23</v>
          </cell>
          <cell r="CC778">
            <v>63</v>
          </cell>
          <cell r="CD778">
            <v>26</v>
          </cell>
          <cell r="CE778">
            <v>45</v>
          </cell>
          <cell r="CF778">
            <v>28</v>
          </cell>
          <cell r="CG778">
            <v>48</v>
          </cell>
          <cell r="CH778">
            <v>23</v>
          </cell>
          <cell r="CI778">
            <v>61</v>
          </cell>
          <cell r="CJ778">
            <v>24</v>
          </cell>
          <cell r="CK778">
            <v>69</v>
          </cell>
          <cell r="CL778">
            <v>40</v>
          </cell>
          <cell r="CM778">
            <v>66</v>
          </cell>
          <cell r="CN778">
            <v>30</v>
          </cell>
          <cell r="CO778">
            <v>69</v>
          </cell>
          <cell r="CP778">
            <v>40</v>
          </cell>
          <cell r="CQ778">
            <v>71</v>
          </cell>
          <cell r="CR778">
            <v>42</v>
          </cell>
          <cell r="CS778">
            <v>70</v>
          </cell>
          <cell r="CT778">
            <v>43</v>
          </cell>
          <cell r="CU778">
            <v>72</v>
          </cell>
          <cell r="CV778">
            <v>52</v>
          </cell>
          <cell r="CW778">
            <v>72</v>
          </cell>
          <cell r="CX778">
            <v>57</v>
          </cell>
        </row>
        <row r="779">
          <cell r="B779">
            <v>36903</v>
          </cell>
          <cell r="C779">
            <v>43</v>
          </cell>
          <cell r="D779">
            <v>35</v>
          </cell>
          <cell r="E779">
            <v>39</v>
          </cell>
          <cell r="F779">
            <v>34</v>
          </cell>
          <cell r="G779">
            <v>40</v>
          </cell>
          <cell r="H779">
            <v>31</v>
          </cell>
          <cell r="I779">
            <v>46</v>
          </cell>
          <cell r="J779">
            <v>36</v>
          </cell>
          <cell r="K779">
            <v>42</v>
          </cell>
          <cell r="L779">
            <v>38</v>
          </cell>
          <cell r="M779">
            <v>41</v>
          </cell>
          <cell r="N779">
            <v>38</v>
          </cell>
          <cell r="O779">
            <v>45</v>
          </cell>
          <cell r="P779">
            <v>41</v>
          </cell>
          <cell r="Q779">
            <v>53</v>
          </cell>
          <cell r="R779">
            <v>40</v>
          </cell>
          <cell r="S779">
            <v>26</v>
          </cell>
          <cell r="T779">
            <v>7</v>
          </cell>
          <cell r="U779">
            <v>22</v>
          </cell>
          <cell r="V779">
            <v>2</v>
          </cell>
          <cell r="W779">
            <v>26</v>
          </cell>
          <cell r="X779">
            <v>-1</v>
          </cell>
          <cell r="Y779">
            <v>33</v>
          </cell>
          <cell r="Z779">
            <v>23</v>
          </cell>
          <cell r="AA779">
            <v>33</v>
          </cell>
          <cell r="AB779">
            <v>18</v>
          </cell>
          <cell r="AC779">
            <v>33</v>
          </cell>
          <cell r="AD779">
            <v>12</v>
          </cell>
          <cell r="AE779">
            <v>38</v>
          </cell>
          <cell r="AF779">
            <v>20</v>
          </cell>
          <cell r="AG779">
            <v>35</v>
          </cell>
          <cell r="AH779">
            <v>26</v>
          </cell>
          <cell r="AI779">
            <v>34</v>
          </cell>
          <cell r="AJ779">
            <v>22</v>
          </cell>
          <cell r="AK779">
            <v>30</v>
          </cell>
          <cell r="AL779">
            <v>14</v>
          </cell>
          <cell r="AM779">
            <v>32</v>
          </cell>
          <cell r="AN779">
            <v>11</v>
          </cell>
          <cell r="AO779">
            <v>42</v>
          </cell>
          <cell r="AP779">
            <v>30</v>
          </cell>
          <cell r="AQ779">
            <v>43</v>
          </cell>
          <cell r="AR779">
            <v>27</v>
          </cell>
          <cell r="AS779">
            <v>44</v>
          </cell>
          <cell r="AT779">
            <v>21</v>
          </cell>
          <cell r="AU779">
            <v>28</v>
          </cell>
          <cell r="AV779">
            <v>15</v>
          </cell>
          <cell r="AW779">
            <v>41</v>
          </cell>
          <cell r="AX779">
            <v>27</v>
          </cell>
          <cell r="AY779" t="str">
            <v>46*</v>
          </cell>
          <cell r="AZ779">
            <v>19</v>
          </cell>
          <cell r="BA779">
            <v>38</v>
          </cell>
          <cell r="BB779">
            <v>21</v>
          </cell>
          <cell r="BC779">
            <v>40</v>
          </cell>
          <cell r="BD779">
            <v>18</v>
          </cell>
          <cell r="BE779">
            <v>43</v>
          </cell>
          <cell r="BF779">
            <v>29</v>
          </cell>
          <cell r="BG779">
            <v>43</v>
          </cell>
          <cell r="BH779">
            <v>24</v>
          </cell>
          <cell r="BI779">
            <v>44</v>
          </cell>
          <cell r="BJ779">
            <v>24</v>
          </cell>
          <cell r="BK779">
            <v>45</v>
          </cell>
          <cell r="BL779">
            <v>28</v>
          </cell>
          <cell r="BM779">
            <v>51</v>
          </cell>
          <cell r="BN779">
            <v>30</v>
          </cell>
          <cell r="BO779">
            <v>48</v>
          </cell>
          <cell r="BP779">
            <v>28</v>
          </cell>
          <cell r="BQ779">
            <v>50</v>
          </cell>
          <cell r="BR779">
            <v>36</v>
          </cell>
          <cell r="BS779">
            <v>42</v>
          </cell>
          <cell r="BT779">
            <v>35</v>
          </cell>
          <cell r="BU779">
            <v>46</v>
          </cell>
          <cell r="BV779">
            <v>38</v>
          </cell>
          <cell r="BW779">
            <v>55</v>
          </cell>
          <cell r="BX779">
            <v>41</v>
          </cell>
          <cell r="BY779">
            <v>46</v>
          </cell>
          <cell r="BZ779">
            <v>36</v>
          </cell>
          <cell r="CA779">
            <v>47</v>
          </cell>
          <cell r="CB779">
            <v>41</v>
          </cell>
          <cell r="CC779">
            <v>50</v>
          </cell>
          <cell r="CD779">
            <v>44</v>
          </cell>
          <cell r="CE779">
            <v>42</v>
          </cell>
          <cell r="CF779">
            <v>36</v>
          </cell>
          <cell r="CG779">
            <v>50</v>
          </cell>
          <cell r="CH779">
            <v>34</v>
          </cell>
          <cell r="CI779">
            <v>59</v>
          </cell>
          <cell r="CJ779">
            <v>45</v>
          </cell>
          <cell r="CK779">
            <v>75</v>
          </cell>
          <cell r="CL779">
            <v>46</v>
          </cell>
          <cell r="CM779">
            <v>67</v>
          </cell>
          <cell r="CN779">
            <v>47</v>
          </cell>
          <cell r="CO779">
            <v>75</v>
          </cell>
          <cell r="CP779">
            <v>46</v>
          </cell>
          <cell r="CQ779">
            <v>77</v>
          </cell>
          <cell r="CR779">
            <v>49</v>
          </cell>
          <cell r="CS779">
            <v>69</v>
          </cell>
          <cell r="CT779">
            <v>48</v>
          </cell>
          <cell r="CU779">
            <v>77</v>
          </cell>
          <cell r="CV779">
            <v>53</v>
          </cell>
          <cell r="CW779">
            <v>78</v>
          </cell>
          <cell r="CX779">
            <v>56</v>
          </cell>
        </row>
        <row r="780">
          <cell r="B780">
            <v>36904</v>
          </cell>
          <cell r="C780">
            <v>47</v>
          </cell>
          <cell r="D780">
            <v>38</v>
          </cell>
          <cell r="E780">
            <v>53</v>
          </cell>
          <cell r="F780">
            <v>35</v>
          </cell>
          <cell r="G780">
            <v>38</v>
          </cell>
          <cell r="H780">
            <v>31</v>
          </cell>
          <cell r="I780">
            <v>42</v>
          </cell>
          <cell r="J780">
            <v>30</v>
          </cell>
          <cell r="K780">
            <v>47</v>
          </cell>
          <cell r="L780">
            <v>37</v>
          </cell>
          <cell r="M780">
            <v>57</v>
          </cell>
          <cell r="N780">
            <v>38</v>
          </cell>
          <cell r="O780">
            <v>59</v>
          </cell>
          <cell r="P780">
            <v>33</v>
          </cell>
          <cell r="Q780">
            <v>54</v>
          </cell>
          <cell r="R780">
            <v>40</v>
          </cell>
          <cell r="S780">
            <v>30</v>
          </cell>
          <cell r="T780">
            <v>1</v>
          </cell>
          <cell r="U780">
            <v>31</v>
          </cell>
          <cell r="V780">
            <v>0</v>
          </cell>
          <cell r="W780">
            <v>31</v>
          </cell>
          <cell r="X780">
            <v>-3</v>
          </cell>
          <cell r="Y780">
            <v>36</v>
          </cell>
          <cell r="Z780">
            <v>20</v>
          </cell>
          <cell r="AA780">
            <v>38</v>
          </cell>
          <cell r="AB780">
            <v>13</v>
          </cell>
          <cell r="AC780">
            <v>34</v>
          </cell>
          <cell r="AD780">
            <v>7</v>
          </cell>
          <cell r="AE780">
            <v>34</v>
          </cell>
          <cell r="AF780">
            <v>20</v>
          </cell>
          <cell r="AG780">
            <v>32</v>
          </cell>
          <cell r="AH780">
            <v>22</v>
          </cell>
          <cell r="AI780">
            <v>35</v>
          </cell>
          <cell r="AJ780">
            <v>13</v>
          </cell>
          <cell r="AK780">
            <v>37</v>
          </cell>
          <cell r="AL780">
            <v>8</v>
          </cell>
          <cell r="AM780">
            <v>31</v>
          </cell>
          <cell r="AN780">
            <v>4</v>
          </cell>
          <cell r="AO780">
            <v>40</v>
          </cell>
          <cell r="AP780">
            <v>30</v>
          </cell>
          <cell r="AQ780">
            <v>40</v>
          </cell>
          <cell r="AR780">
            <v>23</v>
          </cell>
          <cell r="AS780">
            <v>43</v>
          </cell>
          <cell r="AT780">
            <v>19</v>
          </cell>
          <cell r="AU780">
            <v>34</v>
          </cell>
          <cell r="AV780">
            <v>19</v>
          </cell>
          <cell r="AW780">
            <v>47</v>
          </cell>
          <cell r="AX780">
            <v>26</v>
          </cell>
          <cell r="AY780">
            <v>42</v>
          </cell>
          <cell r="AZ780">
            <v>20</v>
          </cell>
          <cell r="BA780">
            <v>39</v>
          </cell>
          <cell r="BB780">
            <v>17</v>
          </cell>
          <cell r="BC780">
            <v>39</v>
          </cell>
          <cell r="BD780">
            <v>15</v>
          </cell>
          <cell r="BE780">
            <v>42</v>
          </cell>
          <cell r="BF780">
            <v>25</v>
          </cell>
          <cell r="BG780">
            <v>41</v>
          </cell>
          <cell r="BH780">
            <v>20</v>
          </cell>
          <cell r="BI780">
            <v>46</v>
          </cell>
          <cell r="BJ780">
            <v>18</v>
          </cell>
          <cell r="BK780">
            <v>47</v>
          </cell>
          <cell r="BL780">
            <v>23</v>
          </cell>
          <cell r="BM780">
            <v>50</v>
          </cell>
          <cell r="BN780">
            <v>23</v>
          </cell>
          <cell r="BO780">
            <v>50</v>
          </cell>
          <cell r="BP780">
            <v>25</v>
          </cell>
          <cell r="BQ780">
            <v>43</v>
          </cell>
          <cell r="BR780">
            <v>35</v>
          </cell>
          <cell r="BS780">
            <v>52</v>
          </cell>
          <cell r="BT780">
            <v>28</v>
          </cell>
          <cell r="BU780">
            <v>52</v>
          </cell>
          <cell r="BV780">
            <v>29</v>
          </cell>
          <cell r="BW780">
            <v>56</v>
          </cell>
          <cell r="BX780">
            <v>32</v>
          </cell>
          <cell r="BY780">
            <v>55</v>
          </cell>
          <cell r="BZ780">
            <v>32</v>
          </cell>
          <cell r="CA780">
            <v>58</v>
          </cell>
          <cell r="CB780">
            <v>38</v>
          </cell>
          <cell r="CC780">
            <v>63</v>
          </cell>
          <cell r="CD780">
            <v>40</v>
          </cell>
          <cell r="CE780">
            <v>56</v>
          </cell>
          <cell r="CF780">
            <v>31</v>
          </cell>
          <cell r="CG780">
            <v>61</v>
          </cell>
          <cell r="CH780">
            <v>27</v>
          </cell>
          <cell r="CI780">
            <v>63</v>
          </cell>
          <cell r="CJ780">
            <v>39</v>
          </cell>
          <cell r="CK780">
            <v>63</v>
          </cell>
          <cell r="CL780">
            <v>46</v>
          </cell>
          <cell r="CM780">
            <v>60</v>
          </cell>
          <cell r="CN780">
            <v>43</v>
          </cell>
          <cell r="CO780">
            <v>63</v>
          </cell>
          <cell r="CP780">
            <v>46</v>
          </cell>
          <cell r="CQ780">
            <v>66</v>
          </cell>
          <cell r="CR780">
            <v>46</v>
          </cell>
          <cell r="CS780">
            <v>60</v>
          </cell>
          <cell r="CT780">
            <v>42</v>
          </cell>
          <cell r="CU780">
            <v>72</v>
          </cell>
          <cell r="CV780">
            <v>47</v>
          </cell>
          <cell r="CW780">
            <v>73</v>
          </cell>
          <cell r="CX780">
            <v>53</v>
          </cell>
        </row>
        <row r="781">
          <cell r="B781">
            <v>36905</v>
          </cell>
          <cell r="C781">
            <v>53</v>
          </cell>
          <cell r="D781">
            <v>39</v>
          </cell>
          <cell r="E781">
            <v>50</v>
          </cell>
          <cell r="F781">
            <v>37</v>
          </cell>
          <cell r="G781">
            <v>43</v>
          </cell>
          <cell r="H781">
            <v>34</v>
          </cell>
          <cell r="I781">
            <v>50</v>
          </cell>
          <cell r="J781">
            <v>35</v>
          </cell>
          <cell r="K781">
            <v>60</v>
          </cell>
          <cell r="L781">
            <v>46</v>
          </cell>
          <cell r="M781">
            <v>56</v>
          </cell>
          <cell r="N781">
            <v>35</v>
          </cell>
          <cell r="O781">
            <v>64</v>
          </cell>
          <cell r="P781">
            <v>36</v>
          </cell>
          <cell r="Q781">
            <v>69</v>
          </cell>
          <cell r="R781">
            <v>44</v>
          </cell>
          <cell r="S781">
            <v>35</v>
          </cell>
          <cell r="T781">
            <v>9</v>
          </cell>
          <cell r="U781">
            <v>33</v>
          </cell>
          <cell r="V781">
            <v>20</v>
          </cell>
          <cell r="W781">
            <v>38</v>
          </cell>
          <cell r="X781">
            <v>4</v>
          </cell>
          <cell r="Y781">
            <v>43</v>
          </cell>
          <cell r="Z781">
            <v>29</v>
          </cell>
          <cell r="AA781">
            <v>41</v>
          </cell>
          <cell r="AB781">
            <v>26</v>
          </cell>
          <cell r="AC781">
            <v>38</v>
          </cell>
          <cell r="AD781">
            <v>14</v>
          </cell>
          <cell r="AE781">
            <v>36</v>
          </cell>
          <cell r="AF781">
            <v>20</v>
          </cell>
          <cell r="AG781">
            <v>35</v>
          </cell>
          <cell r="AH781">
            <v>30</v>
          </cell>
          <cell r="AI781">
            <v>35</v>
          </cell>
          <cell r="AJ781">
            <v>31</v>
          </cell>
          <cell r="AK781">
            <v>38</v>
          </cell>
          <cell r="AL781">
            <v>26</v>
          </cell>
          <cell r="AM781">
            <v>34</v>
          </cell>
          <cell r="AN781">
            <v>16</v>
          </cell>
          <cell r="AO781">
            <v>43</v>
          </cell>
          <cell r="AP781">
            <v>34</v>
          </cell>
          <cell r="AQ781">
            <v>42</v>
          </cell>
          <cell r="AR781">
            <v>26</v>
          </cell>
          <cell r="AS781">
            <v>42</v>
          </cell>
          <cell r="AT781">
            <v>19</v>
          </cell>
          <cell r="AU781">
            <v>42</v>
          </cell>
          <cell r="AV781">
            <v>27</v>
          </cell>
          <cell r="AW781">
            <v>46</v>
          </cell>
          <cell r="AX781">
            <v>27</v>
          </cell>
          <cell r="AY781">
            <v>42</v>
          </cell>
          <cell r="AZ781">
            <v>17</v>
          </cell>
          <cell r="BA781">
            <v>38</v>
          </cell>
          <cell r="BB781">
            <v>19</v>
          </cell>
          <cell r="BC781">
            <v>37</v>
          </cell>
          <cell r="BD781">
            <v>16</v>
          </cell>
          <cell r="BE781">
            <v>41</v>
          </cell>
          <cell r="BF781">
            <v>25</v>
          </cell>
          <cell r="BG781">
            <v>40</v>
          </cell>
          <cell r="BH781">
            <v>22</v>
          </cell>
          <cell r="BI781">
            <v>42</v>
          </cell>
          <cell r="BJ781">
            <v>21</v>
          </cell>
          <cell r="BK781">
            <v>48</v>
          </cell>
          <cell r="BL781">
            <v>28</v>
          </cell>
          <cell r="BM781">
            <v>49</v>
          </cell>
          <cell r="BN781">
            <v>27</v>
          </cell>
          <cell r="BO781">
            <v>49</v>
          </cell>
          <cell r="BP781">
            <v>25</v>
          </cell>
          <cell r="BQ781">
            <v>48</v>
          </cell>
          <cell r="BR781">
            <v>31</v>
          </cell>
          <cell r="BS781">
            <v>52</v>
          </cell>
          <cell r="BT781">
            <v>39</v>
          </cell>
          <cell r="BU781">
            <v>52</v>
          </cell>
          <cell r="BV781">
            <v>41</v>
          </cell>
          <cell r="BW781">
            <v>48</v>
          </cell>
          <cell r="BX781">
            <v>38</v>
          </cell>
          <cell r="BY781">
            <v>54</v>
          </cell>
          <cell r="BZ781">
            <v>41</v>
          </cell>
          <cell r="CA781">
            <v>57</v>
          </cell>
          <cell r="CB781">
            <v>44</v>
          </cell>
          <cell r="CC781">
            <v>64</v>
          </cell>
          <cell r="CD781">
            <v>47</v>
          </cell>
          <cell r="CE781">
            <v>58</v>
          </cell>
          <cell r="CF781">
            <v>36</v>
          </cell>
          <cell r="CG781">
            <v>64</v>
          </cell>
          <cell r="CH781">
            <v>34</v>
          </cell>
          <cell r="CI781">
            <v>66</v>
          </cell>
          <cell r="CJ781">
            <v>48</v>
          </cell>
          <cell r="CK781">
            <v>72</v>
          </cell>
          <cell r="CL781">
            <v>52</v>
          </cell>
          <cell r="CM781">
            <v>65</v>
          </cell>
          <cell r="CN781">
            <v>44</v>
          </cell>
          <cell r="CO781">
            <v>72</v>
          </cell>
          <cell r="CP781">
            <v>52</v>
          </cell>
          <cell r="CQ781">
            <v>75</v>
          </cell>
          <cell r="CR781">
            <v>50</v>
          </cell>
          <cell r="CS781">
            <v>70</v>
          </cell>
          <cell r="CT781">
            <v>45</v>
          </cell>
          <cell r="CU781">
            <v>76</v>
          </cell>
          <cell r="CV781">
            <v>58</v>
          </cell>
          <cell r="CW781">
            <v>77</v>
          </cell>
          <cell r="CX781">
            <v>55</v>
          </cell>
        </row>
        <row r="782">
          <cell r="B782">
            <v>36906</v>
          </cell>
          <cell r="C782">
            <v>50</v>
          </cell>
          <cell r="D782">
            <v>31</v>
          </cell>
          <cell r="E782">
            <v>52</v>
          </cell>
          <cell r="F782">
            <v>38</v>
          </cell>
          <cell r="G782">
            <v>57</v>
          </cell>
          <cell r="H782">
            <v>40</v>
          </cell>
          <cell r="I782">
            <v>61</v>
          </cell>
          <cell r="J782">
            <v>41</v>
          </cell>
          <cell r="K782">
            <v>61</v>
          </cell>
          <cell r="L782">
            <v>38</v>
          </cell>
          <cell r="M782">
            <v>58</v>
          </cell>
          <cell r="N782">
            <v>40</v>
          </cell>
          <cell r="O782">
            <v>58</v>
          </cell>
          <cell r="P782">
            <v>47</v>
          </cell>
          <cell r="Q782">
            <v>61</v>
          </cell>
          <cell r="R782">
            <v>52</v>
          </cell>
          <cell r="S782">
            <v>28</v>
          </cell>
          <cell r="T782">
            <v>17</v>
          </cell>
          <cell r="U782">
            <v>33</v>
          </cell>
          <cell r="V782">
            <v>16</v>
          </cell>
          <cell r="W782">
            <v>30</v>
          </cell>
          <cell r="X782">
            <v>20</v>
          </cell>
          <cell r="Y782">
            <v>38</v>
          </cell>
          <cell r="Z782">
            <v>25</v>
          </cell>
          <cell r="AA782">
            <v>36</v>
          </cell>
          <cell r="AB782">
            <v>27</v>
          </cell>
          <cell r="AC782">
            <v>34</v>
          </cell>
          <cell r="AD782">
            <v>28</v>
          </cell>
          <cell r="AE782">
            <v>36</v>
          </cell>
          <cell r="AF782">
            <v>33</v>
          </cell>
          <cell r="AG782">
            <v>42</v>
          </cell>
          <cell r="AH782">
            <v>33</v>
          </cell>
          <cell r="AI782">
            <v>43</v>
          </cell>
          <cell r="AJ782">
            <v>33</v>
          </cell>
          <cell r="AK782">
            <v>39</v>
          </cell>
          <cell r="AL782">
            <v>33</v>
          </cell>
          <cell r="AM782">
            <v>34</v>
          </cell>
          <cell r="AN782">
            <v>29</v>
          </cell>
          <cell r="AO782">
            <v>41</v>
          </cell>
          <cell r="AP782">
            <v>34</v>
          </cell>
          <cell r="AQ782">
            <v>39</v>
          </cell>
          <cell r="AR782">
            <v>34</v>
          </cell>
          <cell r="AS782">
            <v>41</v>
          </cell>
          <cell r="AT782">
            <v>37</v>
          </cell>
          <cell r="AU782">
            <v>42</v>
          </cell>
          <cell r="AV782">
            <v>34</v>
          </cell>
          <cell r="AW782">
            <v>46</v>
          </cell>
          <cell r="AX782">
            <v>35</v>
          </cell>
          <cell r="AY782">
            <v>38</v>
          </cell>
          <cell r="AZ782">
            <v>19</v>
          </cell>
          <cell r="BA782">
            <v>37</v>
          </cell>
          <cell r="BB782">
            <v>33</v>
          </cell>
          <cell r="BC782">
            <v>35</v>
          </cell>
          <cell r="BD782">
            <v>33</v>
          </cell>
          <cell r="BE782">
            <v>39</v>
          </cell>
          <cell r="BF782">
            <v>36</v>
          </cell>
          <cell r="BG782">
            <v>40</v>
          </cell>
          <cell r="BH782">
            <v>36</v>
          </cell>
          <cell r="BI782">
            <v>42</v>
          </cell>
          <cell r="BJ782">
            <v>37</v>
          </cell>
          <cell r="BK782">
            <v>43</v>
          </cell>
          <cell r="BL782">
            <v>37</v>
          </cell>
          <cell r="BM782">
            <v>61</v>
          </cell>
          <cell r="BN782">
            <v>32</v>
          </cell>
          <cell r="BO782">
            <v>59</v>
          </cell>
          <cell r="BP782">
            <v>37</v>
          </cell>
          <cell r="BQ782">
            <v>61</v>
          </cell>
          <cell r="BR782">
            <v>43</v>
          </cell>
          <cell r="BS782">
            <v>60</v>
          </cell>
          <cell r="BT782">
            <v>37</v>
          </cell>
          <cell r="BU782">
            <v>58</v>
          </cell>
          <cell r="BV782">
            <v>38</v>
          </cell>
          <cell r="BW782">
            <v>64</v>
          </cell>
          <cell r="BX782">
            <v>41</v>
          </cell>
          <cell r="BY782">
            <v>67</v>
          </cell>
          <cell r="BZ782">
            <v>39</v>
          </cell>
          <cell r="CA782">
            <v>68</v>
          </cell>
          <cell r="CB782">
            <v>40</v>
          </cell>
          <cell r="CC782">
            <v>71</v>
          </cell>
          <cell r="CD782">
            <v>47</v>
          </cell>
          <cell r="CE782">
            <v>67</v>
          </cell>
          <cell r="CF782">
            <v>46</v>
          </cell>
          <cell r="CG782">
            <v>59</v>
          </cell>
          <cell r="CH782">
            <v>48</v>
          </cell>
          <cell r="CI782">
            <v>70</v>
          </cell>
          <cell r="CJ782">
            <v>44</v>
          </cell>
          <cell r="CK782">
            <v>75</v>
          </cell>
          <cell r="CL782">
            <v>48</v>
          </cell>
          <cell r="CM782">
            <v>75</v>
          </cell>
          <cell r="CN782">
            <v>43</v>
          </cell>
          <cell r="CO782">
            <v>75</v>
          </cell>
          <cell r="CP782">
            <v>48</v>
          </cell>
          <cell r="CQ782">
            <v>78</v>
          </cell>
          <cell r="CR782">
            <v>54</v>
          </cell>
          <cell r="CS782">
            <v>74</v>
          </cell>
          <cell r="CT782">
            <v>49</v>
          </cell>
          <cell r="CU782">
            <v>77</v>
          </cell>
          <cell r="CV782">
            <v>57</v>
          </cell>
          <cell r="CW782">
            <v>78</v>
          </cell>
          <cell r="CX782">
            <v>55</v>
          </cell>
        </row>
        <row r="783">
          <cell r="B783">
            <v>36907</v>
          </cell>
          <cell r="C783">
            <v>46</v>
          </cell>
          <cell r="D783">
            <v>33</v>
          </cell>
          <cell r="E783">
            <v>41</v>
          </cell>
          <cell r="F783">
            <v>30</v>
          </cell>
          <cell r="G783">
            <v>43</v>
          </cell>
          <cell r="H783">
            <v>32</v>
          </cell>
          <cell r="I783">
            <v>46</v>
          </cell>
          <cell r="J783">
            <v>32</v>
          </cell>
          <cell r="K783">
            <v>46</v>
          </cell>
          <cell r="L783">
            <v>41</v>
          </cell>
          <cell r="M783">
            <v>46</v>
          </cell>
          <cell r="N783">
            <v>38</v>
          </cell>
          <cell r="O783">
            <v>50</v>
          </cell>
          <cell r="P783">
            <v>44</v>
          </cell>
          <cell r="Q783">
            <v>53</v>
          </cell>
          <cell r="R783">
            <v>45</v>
          </cell>
          <cell r="S783">
            <v>31</v>
          </cell>
          <cell r="T783">
            <v>19</v>
          </cell>
          <cell r="U783">
            <v>37</v>
          </cell>
          <cell r="V783">
            <v>26</v>
          </cell>
          <cell r="W783">
            <v>39</v>
          </cell>
          <cell r="X783">
            <v>22</v>
          </cell>
          <cell r="Y783">
            <v>41</v>
          </cell>
          <cell r="Z783">
            <v>25</v>
          </cell>
          <cell r="AA783">
            <v>43</v>
          </cell>
          <cell r="AB783">
            <v>27</v>
          </cell>
          <cell r="AC783">
            <v>43</v>
          </cell>
          <cell r="AD783">
            <v>29</v>
          </cell>
          <cell r="AE783">
            <v>44</v>
          </cell>
          <cell r="AF783">
            <v>34</v>
          </cell>
          <cell r="AG783">
            <v>34</v>
          </cell>
          <cell r="AH783">
            <v>32</v>
          </cell>
          <cell r="AI783">
            <v>36</v>
          </cell>
          <cell r="AJ783">
            <v>31</v>
          </cell>
          <cell r="AK783">
            <v>37</v>
          </cell>
          <cell r="AL783">
            <v>31</v>
          </cell>
          <cell r="AM783">
            <v>39</v>
          </cell>
          <cell r="AN783">
            <v>33</v>
          </cell>
          <cell r="AO783">
            <v>45</v>
          </cell>
          <cell r="AP783">
            <v>36</v>
          </cell>
          <cell r="AQ783">
            <v>47</v>
          </cell>
          <cell r="AR783">
            <v>35</v>
          </cell>
          <cell r="AS783">
            <v>45</v>
          </cell>
          <cell r="AT783">
            <v>33</v>
          </cell>
          <cell r="AU783">
            <v>34</v>
          </cell>
          <cell r="AV783">
            <v>32</v>
          </cell>
          <cell r="AW783">
            <v>35</v>
          </cell>
          <cell r="AX783">
            <v>32</v>
          </cell>
          <cell r="AY783">
            <v>36</v>
          </cell>
          <cell r="AZ783">
            <v>33</v>
          </cell>
          <cell r="BA783">
            <v>39</v>
          </cell>
          <cell r="BB783">
            <v>34</v>
          </cell>
          <cell r="BC783">
            <v>41</v>
          </cell>
          <cell r="BD783">
            <v>30</v>
          </cell>
          <cell r="BE783">
            <v>45</v>
          </cell>
          <cell r="BF783">
            <v>33</v>
          </cell>
          <cell r="BG783">
            <v>46</v>
          </cell>
          <cell r="BH783">
            <v>32</v>
          </cell>
          <cell r="BI783">
            <v>48</v>
          </cell>
          <cell r="BJ783">
            <v>32</v>
          </cell>
          <cell r="BK783">
            <v>49</v>
          </cell>
          <cell r="BL783">
            <v>34</v>
          </cell>
          <cell r="BM783">
            <v>48</v>
          </cell>
          <cell r="BN783">
            <v>30</v>
          </cell>
          <cell r="BO783">
            <v>51</v>
          </cell>
          <cell r="BP783">
            <v>34</v>
          </cell>
          <cell r="BQ783">
            <v>51</v>
          </cell>
          <cell r="BR783">
            <v>37</v>
          </cell>
          <cell r="BS783">
            <v>43</v>
          </cell>
          <cell r="BT783">
            <v>32</v>
          </cell>
          <cell r="BU783">
            <v>51</v>
          </cell>
          <cell r="BV783">
            <v>36</v>
          </cell>
          <cell r="BW783">
            <v>58</v>
          </cell>
          <cell r="BX783">
            <v>38</v>
          </cell>
          <cell r="BY783">
            <v>59</v>
          </cell>
          <cell r="BZ783">
            <v>38</v>
          </cell>
          <cell r="CA783">
            <v>61</v>
          </cell>
          <cell r="CB783">
            <v>42</v>
          </cell>
          <cell r="CC783">
            <v>63</v>
          </cell>
          <cell r="CD783">
            <v>50</v>
          </cell>
          <cell r="CE783">
            <v>51</v>
          </cell>
          <cell r="CF783">
            <v>41</v>
          </cell>
          <cell r="CG783">
            <v>52</v>
          </cell>
          <cell r="CH783">
            <v>46</v>
          </cell>
          <cell r="CI783">
            <v>67</v>
          </cell>
          <cell r="CJ783">
            <v>51</v>
          </cell>
          <cell r="CK783">
            <v>72</v>
          </cell>
          <cell r="CL783">
            <v>51</v>
          </cell>
          <cell r="CM783">
            <v>71</v>
          </cell>
          <cell r="CN783">
            <v>47</v>
          </cell>
          <cell r="CO783">
            <v>72</v>
          </cell>
          <cell r="CP783">
            <v>51</v>
          </cell>
          <cell r="CQ783">
            <v>77</v>
          </cell>
          <cell r="CR783">
            <v>57</v>
          </cell>
          <cell r="CS783">
            <v>78</v>
          </cell>
          <cell r="CT783">
            <v>56</v>
          </cell>
          <cell r="CU783">
            <v>77</v>
          </cell>
          <cell r="CV783">
            <v>57</v>
          </cell>
          <cell r="CW783">
            <v>79</v>
          </cell>
          <cell r="CX783">
            <v>63</v>
          </cell>
        </row>
        <row r="784">
          <cell r="B784">
            <v>36908</v>
          </cell>
          <cell r="C784">
            <v>40</v>
          </cell>
          <cell r="D784">
            <v>35</v>
          </cell>
          <cell r="E784">
            <v>42</v>
          </cell>
          <cell r="F784">
            <v>32</v>
          </cell>
          <cell r="G784">
            <v>45</v>
          </cell>
          <cell r="H784">
            <v>29</v>
          </cell>
          <cell r="I784">
            <v>46</v>
          </cell>
          <cell r="J784">
            <v>33</v>
          </cell>
          <cell r="K784">
            <v>48</v>
          </cell>
          <cell r="L784">
            <v>42</v>
          </cell>
          <cell r="M784">
            <v>48</v>
          </cell>
          <cell r="N784">
            <v>41</v>
          </cell>
          <cell r="O784">
            <v>56</v>
          </cell>
          <cell r="P784">
            <v>44</v>
          </cell>
          <cell r="Q784">
            <v>66</v>
          </cell>
          <cell r="R784">
            <v>48</v>
          </cell>
          <cell r="S784">
            <v>32</v>
          </cell>
          <cell r="T784">
            <v>16</v>
          </cell>
          <cell r="U784">
            <v>26</v>
          </cell>
          <cell r="V784">
            <v>6</v>
          </cell>
          <cell r="W784">
            <v>36</v>
          </cell>
          <cell r="X784">
            <v>19</v>
          </cell>
          <cell r="Y784">
            <v>41</v>
          </cell>
          <cell r="Z784">
            <v>30</v>
          </cell>
          <cell r="AA784">
            <v>42</v>
          </cell>
          <cell r="AB784">
            <v>30</v>
          </cell>
          <cell r="AC784">
            <v>40</v>
          </cell>
          <cell r="AD784">
            <v>24</v>
          </cell>
          <cell r="AE784">
            <v>42</v>
          </cell>
          <cell r="AF784">
            <v>30</v>
          </cell>
          <cell r="AG784">
            <v>32</v>
          </cell>
          <cell r="AH784">
            <v>26</v>
          </cell>
          <cell r="AI784">
            <v>31</v>
          </cell>
          <cell r="AJ784">
            <v>25</v>
          </cell>
          <cell r="AK784">
            <v>31</v>
          </cell>
          <cell r="AL784">
            <v>22</v>
          </cell>
          <cell r="AM784">
            <v>35</v>
          </cell>
          <cell r="AN784">
            <v>19</v>
          </cell>
          <cell r="AO784">
            <v>42</v>
          </cell>
          <cell r="AP784">
            <v>36</v>
          </cell>
          <cell r="AQ784">
            <v>43</v>
          </cell>
          <cell r="AR784">
            <v>35</v>
          </cell>
          <cell r="AS784">
            <v>45</v>
          </cell>
          <cell r="AT784">
            <v>25</v>
          </cell>
          <cell r="AU784">
            <v>32</v>
          </cell>
          <cell r="AV784">
            <v>30</v>
          </cell>
          <cell r="AW784">
            <v>32</v>
          </cell>
          <cell r="AX784">
            <v>30</v>
          </cell>
          <cell r="AY784">
            <v>41</v>
          </cell>
          <cell r="AZ784">
            <v>32</v>
          </cell>
          <cell r="BA784">
            <v>35</v>
          </cell>
          <cell r="BB784">
            <v>25</v>
          </cell>
          <cell r="BC784">
            <v>38</v>
          </cell>
          <cell r="BD784">
            <v>26</v>
          </cell>
          <cell r="BE784">
            <v>43</v>
          </cell>
          <cell r="BF784">
            <v>30</v>
          </cell>
          <cell r="BG784">
            <v>42</v>
          </cell>
          <cell r="BH784">
            <v>29</v>
          </cell>
          <cell r="BI784">
            <v>43</v>
          </cell>
          <cell r="BJ784">
            <v>30</v>
          </cell>
          <cell r="BK784">
            <v>45</v>
          </cell>
          <cell r="BL784">
            <v>33</v>
          </cell>
          <cell r="BM784">
            <v>47</v>
          </cell>
          <cell r="BN784">
            <v>25</v>
          </cell>
          <cell r="BO784">
            <v>47</v>
          </cell>
          <cell r="BP784">
            <v>25</v>
          </cell>
          <cell r="BQ784">
            <v>45</v>
          </cell>
          <cell r="BR784">
            <v>31</v>
          </cell>
          <cell r="BS784">
            <v>50</v>
          </cell>
          <cell r="BT784">
            <v>28</v>
          </cell>
          <cell r="BU784">
            <v>47</v>
          </cell>
          <cell r="BV784">
            <v>28</v>
          </cell>
          <cell r="BW784">
            <v>51</v>
          </cell>
          <cell r="BX784">
            <v>31</v>
          </cell>
          <cell r="BY784">
            <v>49</v>
          </cell>
          <cell r="BZ784">
            <v>38</v>
          </cell>
          <cell r="CA784">
            <v>57</v>
          </cell>
          <cell r="CB784">
            <v>47</v>
          </cell>
          <cell r="CC784">
            <v>55</v>
          </cell>
          <cell r="CD784">
            <v>48</v>
          </cell>
          <cell r="CE784">
            <v>48</v>
          </cell>
          <cell r="CF784">
            <v>40</v>
          </cell>
          <cell r="CG784">
            <v>55</v>
          </cell>
          <cell r="CH784">
            <v>45</v>
          </cell>
          <cell r="CI784">
            <v>57</v>
          </cell>
          <cell r="CJ784">
            <v>49</v>
          </cell>
          <cell r="CK784">
            <v>77</v>
          </cell>
          <cell r="CL784">
            <v>56</v>
          </cell>
          <cell r="CM784">
            <v>70</v>
          </cell>
          <cell r="CN784">
            <v>53</v>
          </cell>
          <cell r="CO784">
            <v>77</v>
          </cell>
          <cell r="CP784">
            <v>56</v>
          </cell>
          <cell r="CQ784">
            <v>79</v>
          </cell>
          <cell r="CR784">
            <v>58</v>
          </cell>
          <cell r="CS784">
            <v>76</v>
          </cell>
          <cell r="CT784">
            <v>60</v>
          </cell>
          <cell r="CU784">
            <v>80</v>
          </cell>
          <cell r="CV784">
            <v>64</v>
          </cell>
          <cell r="CW784">
            <v>80</v>
          </cell>
          <cell r="CX784">
            <v>64</v>
          </cell>
        </row>
        <row r="785">
          <cell r="B785">
            <v>36909</v>
          </cell>
          <cell r="C785">
            <v>40</v>
          </cell>
          <cell r="D785">
            <v>37</v>
          </cell>
          <cell r="E785">
            <v>41</v>
          </cell>
          <cell r="F785">
            <v>37</v>
          </cell>
          <cell r="G785">
            <v>46</v>
          </cell>
          <cell r="H785">
            <v>40</v>
          </cell>
          <cell r="I785">
            <v>46</v>
          </cell>
          <cell r="J785">
            <v>41</v>
          </cell>
          <cell r="K785">
            <v>50</v>
          </cell>
          <cell r="L785">
            <v>42</v>
          </cell>
          <cell r="M785">
            <v>63</v>
          </cell>
          <cell r="N785">
            <v>48</v>
          </cell>
          <cell r="O785">
            <v>67</v>
          </cell>
          <cell r="P785">
            <v>51</v>
          </cell>
          <cell r="Q785">
            <v>71</v>
          </cell>
          <cell r="R785">
            <v>61</v>
          </cell>
          <cell r="S785">
            <v>24</v>
          </cell>
          <cell r="T785">
            <v>4</v>
          </cell>
          <cell r="U785">
            <v>30</v>
          </cell>
          <cell r="V785">
            <v>-3</v>
          </cell>
          <cell r="W785">
            <v>27</v>
          </cell>
          <cell r="X785">
            <v>0</v>
          </cell>
          <cell r="Y785">
            <v>32</v>
          </cell>
          <cell r="Z785">
            <v>21</v>
          </cell>
          <cell r="AA785">
            <v>32</v>
          </cell>
          <cell r="AB785">
            <v>21</v>
          </cell>
          <cell r="AC785">
            <v>31</v>
          </cell>
          <cell r="AD785">
            <v>14</v>
          </cell>
          <cell r="AE785">
            <v>34</v>
          </cell>
          <cell r="AF785">
            <v>23</v>
          </cell>
          <cell r="AG785">
            <v>35</v>
          </cell>
          <cell r="AH785">
            <v>27</v>
          </cell>
          <cell r="AI785">
            <v>37</v>
          </cell>
          <cell r="AJ785">
            <v>23</v>
          </cell>
          <cell r="AK785">
            <v>35</v>
          </cell>
          <cell r="AL785">
            <v>19</v>
          </cell>
          <cell r="AM785">
            <v>32</v>
          </cell>
          <cell r="AN785">
            <v>13</v>
          </cell>
          <cell r="AO785">
            <v>37</v>
          </cell>
          <cell r="AP785">
            <v>32</v>
          </cell>
          <cell r="AQ785">
            <v>38</v>
          </cell>
          <cell r="AR785">
            <v>31</v>
          </cell>
          <cell r="AS785">
            <v>41</v>
          </cell>
          <cell r="AT785">
            <v>25</v>
          </cell>
          <cell r="AU785">
            <v>36</v>
          </cell>
          <cell r="AV785">
            <v>24</v>
          </cell>
          <cell r="AW785">
            <v>36</v>
          </cell>
          <cell r="AX785">
            <v>29</v>
          </cell>
          <cell r="AY785">
            <v>38</v>
          </cell>
          <cell r="AZ785">
            <v>33</v>
          </cell>
          <cell r="BA785">
            <v>33</v>
          </cell>
          <cell r="BB785">
            <v>28</v>
          </cell>
          <cell r="BC785">
            <v>35</v>
          </cell>
          <cell r="BD785">
            <v>23</v>
          </cell>
          <cell r="BE785">
            <v>36</v>
          </cell>
          <cell r="BF785">
            <v>30</v>
          </cell>
          <cell r="BG785">
            <v>35</v>
          </cell>
          <cell r="BH785">
            <v>28</v>
          </cell>
          <cell r="BI785">
            <v>36</v>
          </cell>
          <cell r="BJ785">
            <v>28</v>
          </cell>
          <cell r="BK785">
            <v>40</v>
          </cell>
          <cell r="BL785">
            <v>34</v>
          </cell>
          <cell r="BM785">
            <v>40</v>
          </cell>
          <cell r="BN785">
            <v>30</v>
          </cell>
          <cell r="BO785">
            <v>40</v>
          </cell>
          <cell r="BP785">
            <v>34</v>
          </cell>
          <cell r="BQ785">
            <v>43</v>
          </cell>
          <cell r="BR785">
            <v>37</v>
          </cell>
          <cell r="BS785">
            <v>43</v>
          </cell>
          <cell r="BT785">
            <v>39</v>
          </cell>
          <cell r="BU785">
            <v>42</v>
          </cell>
          <cell r="BV785">
            <v>38</v>
          </cell>
          <cell r="BW785">
            <v>46</v>
          </cell>
          <cell r="BX785">
            <v>41</v>
          </cell>
          <cell r="BY785">
            <v>47</v>
          </cell>
          <cell r="BZ785">
            <v>43</v>
          </cell>
          <cell r="CA785">
            <v>59</v>
          </cell>
          <cell r="CB785">
            <v>49</v>
          </cell>
          <cell r="CC785">
            <v>67</v>
          </cell>
          <cell r="CD785">
            <v>50</v>
          </cell>
          <cell r="CE785">
            <v>50</v>
          </cell>
          <cell r="CF785">
            <v>46</v>
          </cell>
          <cell r="CG785">
            <v>66</v>
          </cell>
          <cell r="CH785">
            <v>45</v>
          </cell>
          <cell r="CI785">
            <v>72</v>
          </cell>
          <cell r="CJ785">
            <v>53</v>
          </cell>
          <cell r="CK785">
            <v>80</v>
          </cell>
          <cell r="CL785">
            <v>57</v>
          </cell>
          <cell r="CM785">
            <v>75</v>
          </cell>
          <cell r="CN785">
            <v>53</v>
          </cell>
          <cell r="CO785">
            <v>80</v>
          </cell>
          <cell r="CP785">
            <v>57</v>
          </cell>
          <cell r="CQ785">
            <v>83</v>
          </cell>
          <cell r="CR785">
            <v>59</v>
          </cell>
          <cell r="CS785">
            <v>77</v>
          </cell>
          <cell r="CT785">
            <v>62</v>
          </cell>
          <cell r="CU785">
            <v>81</v>
          </cell>
          <cell r="CV785">
            <v>63</v>
          </cell>
          <cell r="CW785">
            <v>81</v>
          </cell>
          <cell r="CX785">
            <v>69</v>
          </cell>
        </row>
        <row r="786">
          <cell r="B786">
            <v>36910</v>
          </cell>
          <cell r="C786">
            <v>39</v>
          </cell>
          <cell r="D786">
            <v>32</v>
          </cell>
          <cell r="E786">
            <v>40</v>
          </cell>
          <cell r="F786">
            <v>32</v>
          </cell>
          <cell r="G786">
            <v>49</v>
          </cell>
          <cell r="H786">
            <v>36</v>
          </cell>
          <cell r="I786">
            <v>52</v>
          </cell>
          <cell r="J786">
            <v>37</v>
          </cell>
          <cell r="K786">
            <v>42</v>
          </cell>
          <cell r="L786">
            <v>33</v>
          </cell>
          <cell r="M786">
            <v>64</v>
          </cell>
          <cell r="N786">
            <v>35</v>
          </cell>
          <cell r="O786">
            <v>70</v>
          </cell>
          <cell r="P786">
            <v>38</v>
          </cell>
          <cell r="Q786">
            <v>70</v>
          </cell>
          <cell r="R786">
            <v>39</v>
          </cell>
          <cell r="S786">
            <v>30</v>
          </cell>
          <cell r="T786">
            <v>16</v>
          </cell>
          <cell r="U786">
            <v>32</v>
          </cell>
          <cell r="V786">
            <v>18</v>
          </cell>
          <cell r="W786">
            <v>30</v>
          </cell>
          <cell r="X786">
            <v>26</v>
          </cell>
          <cell r="Y786">
            <v>37</v>
          </cell>
          <cell r="Z786">
            <v>30</v>
          </cell>
          <cell r="AA786">
            <v>37</v>
          </cell>
          <cell r="AB786">
            <v>32</v>
          </cell>
          <cell r="AC786">
            <v>34</v>
          </cell>
          <cell r="AD786">
            <v>29</v>
          </cell>
          <cell r="AE786">
            <v>38</v>
          </cell>
          <cell r="AF786">
            <v>33</v>
          </cell>
          <cell r="AG786">
            <v>31</v>
          </cell>
          <cell r="AH786">
            <v>20</v>
          </cell>
          <cell r="AI786">
            <v>32</v>
          </cell>
          <cell r="AJ786">
            <v>22</v>
          </cell>
          <cell r="AK786">
            <v>32</v>
          </cell>
          <cell r="AL786">
            <v>18</v>
          </cell>
          <cell r="AM786">
            <v>33</v>
          </cell>
          <cell r="AN786">
            <v>31</v>
          </cell>
          <cell r="AO786">
            <v>39</v>
          </cell>
          <cell r="AP786">
            <v>35</v>
          </cell>
          <cell r="AQ786">
            <v>40</v>
          </cell>
          <cell r="AR786">
            <v>35</v>
          </cell>
          <cell r="AS786">
            <v>95</v>
          </cell>
          <cell r="AT786">
            <v>38</v>
          </cell>
          <cell r="AU786">
            <v>31</v>
          </cell>
          <cell r="AV786">
            <v>22</v>
          </cell>
          <cell r="AW786">
            <v>33</v>
          </cell>
          <cell r="AX786">
            <v>28</v>
          </cell>
          <cell r="AY786">
            <v>34</v>
          </cell>
          <cell r="AZ786">
            <v>27</v>
          </cell>
          <cell r="BA786">
            <v>34</v>
          </cell>
          <cell r="BB786">
            <v>31</v>
          </cell>
          <cell r="BC786">
            <v>37</v>
          </cell>
          <cell r="BD786">
            <v>32</v>
          </cell>
          <cell r="BE786">
            <v>42</v>
          </cell>
          <cell r="BF786">
            <v>35</v>
          </cell>
          <cell r="BG786">
            <v>40</v>
          </cell>
          <cell r="BH786">
            <v>34</v>
          </cell>
          <cell r="BI786">
            <v>41</v>
          </cell>
          <cell r="BJ786">
            <v>35</v>
          </cell>
          <cell r="BK786">
            <v>41</v>
          </cell>
          <cell r="BL786">
            <v>36</v>
          </cell>
          <cell r="BM786">
            <v>43</v>
          </cell>
          <cell r="BN786">
            <v>37</v>
          </cell>
          <cell r="BO786">
            <v>44</v>
          </cell>
          <cell r="BP786">
            <v>38</v>
          </cell>
          <cell r="BQ786">
            <v>69</v>
          </cell>
          <cell r="BR786">
            <v>38</v>
          </cell>
          <cell r="BS786">
            <v>53</v>
          </cell>
          <cell r="BT786">
            <v>41</v>
          </cell>
          <cell r="BU786">
            <v>51</v>
          </cell>
          <cell r="BV786">
            <v>40</v>
          </cell>
          <cell r="BW786">
            <v>73</v>
          </cell>
          <cell r="BX786">
            <v>44</v>
          </cell>
          <cell r="BY786">
            <v>58</v>
          </cell>
          <cell r="BZ786">
            <v>44</v>
          </cell>
          <cell r="CA786">
            <v>76</v>
          </cell>
          <cell r="CB786">
            <v>53</v>
          </cell>
          <cell r="CC786">
            <v>73</v>
          </cell>
          <cell r="CD786">
            <v>55</v>
          </cell>
          <cell r="CE786">
            <v>68</v>
          </cell>
          <cell r="CF786">
            <v>41</v>
          </cell>
          <cell r="CG786">
            <v>70</v>
          </cell>
          <cell r="CH786">
            <v>43</v>
          </cell>
          <cell r="CI786">
            <v>78</v>
          </cell>
          <cell r="CJ786">
            <v>55</v>
          </cell>
          <cell r="CK786">
            <v>84</v>
          </cell>
          <cell r="CL786">
            <v>58</v>
          </cell>
          <cell r="CM786">
            <v>83</v>
          </cell>
          <cell r="CN786">
            <v>57</v>
          </cell>
          <cell r="CO786">
            <v>84</v>
          </cell>
          <cell r="CP786">
            <v>58</v>
          </cell>
          <cell r="CQ786">
            <v>85</v>
          </cell>
          <cell r="CR786">
            <v>57</v>
          </cell>
          <cell r="CS786">
            <v>77</v>
          </cell>
          <cell r="CT786">
            <v>65</v>
          </cell>
          <cell r="CU786">
            <v>82</v>
          </cell>
          <cell r="CV786">
            <v>66</v>
          </cell>
          <cell r="CW786">
            <v>82</v>
          </cell>
          <cell r="CX786">
            <v>69</v>
          </cell>
        </row>
        <row r="787">
          <cell r="B787">
            <v>36911</v>
          </cell>
          <cell r="C787">
            <v>36</v>
          </cell>
          <cell r="D787">
            <v>26</v>
          </cell>
          <cell r="E787">
            <v>32</v>
          </cell>
          <cell r="F787">
            <v>23</v>
          </cell>
          <cell r="G787">
            <v>36</v>
          </cell>
          <cell r="H787">
            <v>25</v>
          </cell>
          <cell r="I787">
            <v>38</v>
          </cell>
          <cell r="J787">
            <v>28</v>
          </cell>
          <cell r="K787">
            <v>40</v>
          </cell>
          <cell r="L787">
            <v>24</v>
          </cell>
          <cell r="M787">
            <v>36</v>
          </cell>
          <cell r="N787">
            <v>26</v>
          </cell>
          <cell r="O787">
            <v>41</v>
          </cell>
          <cell r="P787">
            <v>27</v>
          </cell>
          <cell r="Q787">
            <v>47</v>
          </cell>
          <cell r="R787">
            <v>30</v>
          </cell>
          <cell r="S787">
            <v>31</v>
          </cell>
          <cell r="T787">
            <v>20</v>
          </cell>
          <cell r="U787">
            <v>18</v>
          </cell>
          <cell r="V787">
            <v>-4</v>
          </cell>
          <cell r="W787">
            <v>30</v>
          </cell>
          <cell r="X787">
            <v>21</v>
          </cell>
          <cell r="Y787">
            <v>35</v>
          </cell>
          <cell r="Z787">
            <v>25</v>
          </cell>
          <cell r="AA787">
            <v>36</v>
          </cell>
          <cell r="AB787">
            <v>30</v>
          </cell>
          <cell r="AC787">
            <v>34</v>
          </cell>
          <cell r="AD787">
            <v>24</v>
          </cell>
          <cell r="AE787">
            <v>37</v>
          </cell>
          <cell r="AF787">
            <v>28</v>
          </cell>
          <cell r="AG787">
            <v>20</v>
          </cell>
          <cell r="AH787">
            <v>14</v>
          </cell>
          <cell r="AI787">
            <v>24</v>
          </cell>
          <cell r="AJ787">
            <v>6</v>
          </cell>
          <cell r="AK787">
            <v>24</v>
          </cell>
          <cell r="AL787">
            <v>11</v>
          </cell>
          <cell r="AM787">
            <v>32</v>
          </cell>
          <cell r="AN787">
            <v>15</v>
          </cell>
          <cell r="AO787">
            <v>37</v>
          </cell>
          <cell r="AP787">
            <v>30</v>
          </cell>
          <cell r="AQ787">
            <v>37</v>
          </cell>
          <cell r="AR787">
            <v>28</v>
          </cell>
          <cell r="AS787">
            <v>39</v>
          </cell>
          <cell r="AT787">
            <v>34</v>
          </cell>
          <cell r="AU787">
            <v>22</v>
          </cell>
          <cell r="AV787">
            <v>19</v>
          </cell>
          <cell r="AW787">
            <v>28</v>
          </cell>
          <cell r="AX787">
            <v>19</v>
          </cell>
          <cell r="AY787">
            <v>36</v>
          </cell>
          <cell r="AZ787">
            <v>32</v>
          </cell>
          <cell r="BA787">
            <v>31</v>
          </cell>
          <cell r="BB787">
            <v>20</v>
          </cell>
          <cell r="BC787">
            <v>35</v>
          </cell>
          <cell r="BD787">
            <v>27</v>
          </cell>
          <cell r="BE787">
            <v>39</v>
          </cell>
          <cell r="BF787">
            <v>31</v>
          </cell>
          <cell r="BG787">
            <v>38</v>
          </cell>
          <cell r="BH787">
            <v>30</v>
          </cell>
          <cell r="BI787">
            <v>39</v>
          </cell>
          <cell r="BJ787">
            <v>32</v>
          </cell>
          <cell r="BK787">
            <v>39</v>
          </cell>
          <cell r="BL787">
            <v>33</v>
          </cell>
          <cell r="BM787">
            <v>41</v>
          </cell>
          <cell r="BN787">
            <v>26</v>
          </cell>
          <cell r="BO787">
            <v>39</v>
          </cell>
          <cell r="BP787">
            <v>34</v>
          </cell>
          <cell r="BQ787">
            <v>42</v>
          </cell>
          <cell r="BR787">
            <v>37</v>
          </cell>
          <cell r="BS787">
            <v>52</v>
          </cell>
          <cell r="BT787">
            <v>25</v>
          </cell>
          <cell r="BU787">
            <v>47</v>
          </cell>
          <cell r="BV787">
            <v>29</v>
          </cell>
          <cell r="BW787">
            <v>64</v>
          </cell>
          <cell r="BX787">
            <v>35</v>
          </cell>
          <cell r="BY787">
            <v>57</v>
          </cell>
          <cell r="BZ787">
            <v>31</v>
          </cell>
          <cell r="CA787">
            <v>61</v>
          </cell>
          <cell r="CB787">
            <v>33</v>
          </cell>
          <cell r="CC787">
            <v>68</v>
          </cell>
          <cell r="CD787">
            <v>35</v>
          </cell>
          <cell r="CE787">
            <v>41</v>
          </cell>
          <cell r="CF787">
            <v>28</v>
          </cell>
          <cell r="CG787">
            <v>45</v>
          </cell>
          <cell r="CH787">
            <v>28</v>
          </cell>
          <cell r="CI787">
            <v>64</v>
          </cell>
          <cell r="CJ787">
            <v>35</v>
          </cell>
          <cell r="CK787">
            <v>71</v>
          </cell>
          <cell r="CL787">
            <v>39</v>
          </cell>
          <cell r="CM787">
            <v>72</v>
          </cell>
          <cell r="CN787">
            <v>35</v>
          </cell>
          <cell r="CO787">
            <v>71</v>
          </cell>
          <cell r="CP787">
            <v>39</v>
          </cell>
          <cell r="CQ787">
            <v>70</v>
          </cell>
          <cell r="CR787">
            <v>42</v>
          </cell>
          <cell r="CS787">
            <v>69</v>
          </cell>
          <cell r="CT787">
            <v>43</v>
          </cell>
          <cell r="CU787">
            <v>81</v>
          </cell>
          <cell r="CV787">
            <v>50</v>
          </cell>
          <cell r="CW787">
            <v>83</v>
          </cell>
          <cell r="CX787">
            <v>54</v>
          </cell>
        </row>
        <row r="788">
          <cell r="B788">
            <v>36912</v>
          </cell>
          <cell r="C788">
            <v>40</v>
          </cell>
          <cell r="D788">
            <v>22</v>
          </cell>
          <cell r="E788">
            <v>37</v>
          </cell>
          <cell r="F788">
            <v>17</v>
          </cell>
          <cell r="G788">
            <v>36</v>
          </cell>
          <cell r="H788">
            <v>22</v>
          </cell>
          <cell r="I788">
            <v>41</v>
          </cell>
          <cell r="J788">
            <v>22</v>
          </cell>
          <cell r="K788">
            <v>43</v>
          </cell>
          <cell r="L788">
            <v>22</v>
          </cell>
          <cell r="M788">
            <v>39</v>
          </cell>
          <cell r="N788">
            <v>19</v>
          </cell>
          <cell r="O788">
            <v>45</v>
          </cell>
          <cell r="P788">
            <v>24</v>
          </cell>
          <cell r="Q788">
            <v>49</v>
          </cell>
          <cell r="R788">
            <v>26</v>
          </cell>
          <cell r="S788">
            <v>27</v>
          </cell>
          <cell r="T788">
            <v>12</v>
          </cell>
          <cell r="U788">
            <v>19</v>
          </cell>
          <cell r="V788">
            <v>-7</v>
          </cell>
          <cell r="W788">
            <v>24</v>
          </cell>
          <cell r="X788">
            <v>3</v>
          </cell>
          <cell r="Y788">
            <v>29</v>
          </cell>
          <cell r="Z788">
            <v>20</v>
          </cell>
          <cell r="AA788">
            <v>32</v>
          </cell>
          <cell r="AB788">
            <v>12</v>
          </cell>
          <cell r="AC788">
            <v>28</v>
          </cell>
          <cell r="AD788">
            <v>17</v>
          </cell>
          <cell r="AE788">
            <v>32</v>
          </cell>
          <cell r="AF788">
            <v>20</v>
          </cell>
          <cell r="AG788">
            <v>26</v>
          </cell>
          <cell r="AH788">
            <v>14</v>
          </cell>
          <cell r="AI788">
            <v>27</v>
          </cell>
          <cell r="AJ788">
            <v>12</v>
          </cell>
          <cell r="AK788">
            <v>27</v>
          </cell>
          <cell r="AL788">
            <v>14</v>
          </cell>
          <cell r="AM788">
            <v>26</v>
          </cell>
          <cell r="AN788">
            <v>12</v>
          </cell>
          <cell r="AO788">
            <v>33</v>
          </cell>
          <cell r="AP788">
            <v>22</v>
          </cell>
          <cell r="AQ788">
            <v>33</v>
          </cell>
          <cell r="AR788">
            <v>22</v>
          </cell>
          <cell r="AS788">
            <v>34</v>
          </cell>
          <cell r="AT788">
            <v>20</v>
          </cell>
          <cell r="AU788">
            <v>26</v>
          </cell>
          <cell r="AV788">
            <v>15</v>
          </cell>
          <cell r="AW788">
            <v>25</v>
          </cell>
          <cell r="AX788">
            <v>14</v>
          </cell>
          <cell r="AY788">
            <v>34</v>
          </cell>
          <cell r="AZ788">
            <v>27</v>
          </cell>
          <cell r="BA788">
            <v>27</v>
          </cell>
          <cell r="BB788">
            <v>16</v>
          </cell>
          <cell r="BC788">
            <v>28</v>
          </cell>
          <cell r="BD788">
            <v>13</v>
          </cell>
          <cell r="BE788">
            <v>31</v>
          </cell>
          <cell r="BF788">
            <v>21</v>
          </cell>
          <cell r="BG788">
            <v>30</v>
          </cell>
          <cell r="BH788">
            <v>20</v>
          </cell>
          <cell r="BI788">
            <v>32</v>
          </cell>
          <cell r="BJ788">
            <v>20</v>
          </cell>
          <cell r="BK788">
            <v>33</v>
          </cell>
          <cell r="BL788">
            <v>24</v>
          </cell>
          <cell r="BM788">
            <v>38</v>
          </cell>
          <cell r="BN788">
            <v>22</v>
          </cell>
          <cell r="BO788">
            <v>40</v>
          </cell>
          <cell r="BP788">
            <v>24</v>
          </cell>
          <cell r="BQ788">
            <v>40</v>
          </cell>
          <cell r="BR788">
            <v>28</v>
          </cell>
          <cell r="BS788">
            <v>41</v>
          </cell>
          <cell r="BT788">
            <v>21</v>
          </cell>
          <cell r="BU788">
            <v>40</v>
          </cell>
          <cell r="BV788">
            <v>24</v>
          </cell>
          <cell r="BW788">
            <v>44</v>
          </cell>
          <cell r="BX788">
            <v>25</v>
          </cell>
          <cell r="BY788">
            <v>46</v>
          </cell>
          <cell r="BZ788">
            <v>22</v>
          </cell>
          <cell r="CA788">
            <v>50</v>
          </cell>
          <cell r="CB788">
            <v>26</v>
          </cell>
          <cell r="CC788">
            <v>49</v>
          </cell>
          <cell r="CD788">
            <v>28</v>
          </cell>
          <cell r="CE788">
            <v>43</v>
          </cell>
          <cell r="CF788">
            <v>23</v>
          </cell>
          <cell r="CG788">
            <v>50</v>
          </cell>
          <cell r="CH788">
            <v>25</v>
          </cell>
          <cell r="CI788">
            <v>50</v>
          </cell>
          <cell r="CJ788">
            <v>28</v>
          </cell>
          <cell r="CK788">
            <v>52</v>
          </cell>
          <cell r="CL788">
            <v>31</v>
          </cell>
          <cell r="CM788">
            <v>51</v>
          </cell>
          <cell r="CN788">
            <v>27</v>
          </cell>
          <cell r="CO788">
            <v>52</v>
          </cell>
          <cell r="CP788">
            <v>31</v>
          </cell>
          <cell r="CQ788">
            <v>55</v>
          </cell>
          <cell r="CR788">
            <v>33</v>
          </cell>
          <cell r="CS788">
            <v>50</v>
          </cell>
          <cell r="CT788">
            <v>34</v>
          </cell>
          <cell r="CU788">
            <v>66</v>
          </cell>
          <cell r="CV788">
            <v>41</v>
          </cell>
          <cell r="CW788">
            <v>66</v>
          </cell>
          <cell r="CX788">
            <v>45</v>
          </cell>
        </row>
        <row r="789">
          <cell r="B789">
            <v>36913</v>
          </cell>
          <cell r="C789">
            <v>50</v>
          </cell>
          <cell r="D789">
            <v>25</v>
          </cell>
          <cell r="E789">
            <v>45</v>
          </cell>
          <cell r="F789">
            <v>20</v>
          </cell>
          <cell r="G789">
            <v>42</v>
          </cell>
          <cell r="H789">
            <v>25</v>
          </cell>
          <cell r="I789">
            <v>47</v>
          </cell>
          <cell r="J789">
            <v>23</v>
          </cell>
          <cell r="K789">
            <v>50</v>
          </cell>
          <cell r="L789">
            <v>20</v>
          </cell>
          <cell r="M789">
            <v>49</v>
          </cell>
          <cell r="N789">
            <v>19</v>
          </cell>
          <cell r="O789">
            <v>51</v>
          </cell>
          <cell r="P789">
            <v>24</v>
          </cell>
          <cell r="Q789">
            <v>53</v>
          </cell>
          <cell r="R789">
            <v>27</v>
          </cell>
          <cell r="S789">
            <v>29</v>
          </cell>
          <cell r="T789">
            <v>0</v>
          </cell>
          <cell r="U789">
            <v>26</v>
          </cell>
          <cell r="V789">
            <v>10</v>
          </cell>
          <cell r="W789">
            <v>31</v>
          </cell>
          <cell r="X789">
            <v>-6</v>
          </cell>
          <cell r="Y789">
            <v>33</v>
          </cell>
          <cell r="Z789">
            <v>19</v>
          </cell>
          <cell r="AA789">
            <v>35</v>
          </cell>
          <cell r="AB789">
            <v>10</v>
          </cell>
          <cell r="AC789">
            <v>33</v>
          </cell>
          <cell r="AD789">
            <v>6</v>
          </cell>
          <cell r="AE789">
            <v>32</v>
          </cell>
          <cell r="AF789">
            <v>13</v>
          </cell>
          <cell r="AG789">
            <v>28</v>
          </cell>
          <cell r="AH789">
            <v>22</v>
          </cell>
          <cell r="AI789">
            <v>29</v>
          </cell>
          <cell r="AJ789">
            <v>15</v>
          </cell>
          <cell r="AK789">
            <v>31</v>
          </cell>
          <cell r="AL789">
            <v>14</v>
          </cell>
          <cell r="AM789">
            <v>31</v>
          </cell>
          <cell r="AN789">
            <v>13</v>
          </cell>
          <cell r="AO789">
            <v>36</v>
          </cell>
          <cell r="AP789">
            <v>22</v>
          </cell>
          <cell r="AQ789">
            <v>36</v>
          </cell>
          <cell r="AR789">
            <v>17</v>
          </cell>
          <cell r="AS789">
            <v>36</v>
          </cell>
          <cell r="AT789">
            <v>15</v>
          </cell>
          <cell r="AU789">
            <v>29</v>
          </cell>
          <cell r="AV789">
            <v>21</v>
          </cell>
          <cell r="AW789">
            <v>30</v>
          </cell>
          <cell r="AX789">
            <v>18</v>
          </cell>
          <cell r="AY789">
            <v>29</v>
          </cell>
          <cell r="AZ789">
            <v>10</v>
          </cell>
          <cell r="BA789">
            <v>30</v>
          </cell>
          <cell r="BB789">
            <v>7</v>
          </cell>
          <cell r="BC789">
            <v>32</v>
          </cell>
          <cell r="BD789">
            <v>7</v>
          </cell>
          <cell r="BE789">
            <v>34</v>
          </cell>
          <cell r="BF789">
            <v>18</v>
          </cell>
          <cell r="BG789">
            <v>31</v>
          </cell>
          <cell r="BH789">
            <v>14</v>
          </cell>
          <cell r="BI789">
            <v>34</v>
          </cell>
          <cell r="BJ789">
            <v>16</v>
          </cell>
          <cell r="BK789">
            <v>36</v>
          </cell>
          <cell r="BL789">
            <v>21</v>
          </cell>
          <cell r="BM789">
            <v>35</v>
          </cell>
          <cell r="BN789">
            <v>19</v>
          </cell>
          <cell r="BO789">
            <v>39</v>
          </cell>
          <cell r="BP789">
            <v>22</v>
          </cell>
          <cell r="BQ789">
            <v>35</v>
          </cell>
          <cell r="BR789">
            <v>24</v>
          </cell>
          <cell r="BS789">
            <v>45</v>
          </cell>
          <cell r="BT789">
            <v>21</v>
          </cell>
          <cell r="BU789">
            <v>42</v>
          </cell>
          <cell r="BV789">
            <v>24</v>
          </cell>
          <cell r="BW789">
            <v>46</v>
          </cell>
          <cell r="BX789">
            <v>23</v>
          </cell>
          <cell r="BY789">
            <v>49</v>
          </cell>
          <cell r="BZ789">
            <v>25</v>
          </cell>
          <cell r="CA789">
            <v>52</v>
          </cell>
          <cell r="CB789">
            <v>26</v>
          </cell>
          <cell r="CC789">
            <v>47</v>
          </cell>
          <cell r="CD789">
            <v>27</v>
          </cell>
          <cell r="CE789">
            <v>49</v>
          </cell>
          <cell r="CF789">
            <v>30</v>
          </cell>
          <cell r="CG789">
            <v>54</v>
          </cell>
          <cell r="CH789">
            <v>25</v>
          </cell>
          <cell r="CI789">
            <v>55</v>
          </cell>
          <cell r="CJ789">
            <v>30</v>
          </cell>
          <cell r="CK789">
            <v>65</v>
          </cell>
          <cell r="CL789">
            <v>41</v>
          </cell>
          <cell r="CM789">
            <v>54</v>
          </cell>
          <cell r="CN789">
            <v>31</v>
          </cell>
          <cell r="CO789">
            <v>65</v>
          </cell>
          <cell r="CP789">
            <v>41</v>
          </cell>
          <cell r="CQ789">
            <v>59</v>
          </cell>
          <cell r="CR789">
            <v>42</v>
          </cell>
          <cell r="CS789">
            <v>60</v>
          </cell>
          <cell r="CT789">
            <v>39</v>
          </cell>
          <cell r="CU789">
            <v>56</v>
          </cell>
          <cell r="CV789">
            <v>50</v>
          </cell>
          <cell r="CW789">
            <v>57</v>
          </cell>
          <cell r="CX789">
            <v>48</v>
          </cell>
        </row>
        <row r="790">
          <cell r="B790">
            <v>36914</v>
          </cell>
          <cell r="C790">
            <v>51</v>
          </cell>
          <cell r="D790">
            <v>26</v>
          </cell>
          <cell r="E790">
            <v>49</v>
          </cell>
          <cell r="F790">
            <v>20</v>
          </cell>
          <cell r="G790">
            <v>48</v>
          </cell>
          <cell r="H790">
            <v>21</v>
          </cell>
          <cell r="I790">
            <v>52</v>
          </cell>
          <cell r="J790">
            <v>22</v>
          </cell>
          <cell r="K790">
            <v>52</v>
          </cell>
          <cell r="L790">
            <v>24</v>
          </cell>
          <cell r="M790">
            <v>52</v>
          </cell>
          <cell r="N790">
            <v>21</v>
          </cell>
          <cell r="O790">
            <v>56</v>
          </cell>
          <cell r="P790">
            <v>22</v>
          </cell>
          <cell r="Q790">
            <v>55</v>
          </cell>
          <cell r="R790">
            <v>24</v>
          </cell>
          <cell r="S790">
            <v>34</v>
          </cell>
          <cell r="T790">
            <v>2</v>
          </cell>
          <cell r="U790">
            <v>31</v>
          </cell>
          <cell r="V790">
            <v>5</v>
          </cell>
          <cell r="W790">
            <v>35</v>
          </cell>
          <cell r="X790">
            <v>-6</v>
          </cell>
          <cell r="Y790">
            <v>37</v>
          </cell>
          <cell r="Z790">
            <v>20</v>
          </cell>
          <cell r="AA790">
            <v>36</v>
          </cell>
          <cell r="AB790">
            <v>12</v>
          </cell>
          <cell r="AC790">
            <v>35</v>
          </cell>
          <cell r="AD790">
            <v>0</v>
          </cell>
          <cell r="AE790">
            <v>33</v>
          </cell>
          <cell r="AF790">
            <v>17</v>
          </cell>
          <cell r="AG790">
            <v>36</v>
          </cell>
          <cell r="AH790">
            <v>23</v>
          </cell>
          <cell r="AI790">
            <v>38</v>
          </cell>
          <cell r="AJ790">
            <v>16</v>
          </cell>
          <cell r="AK790">
            <v>37</v>
          </cell>
          <cell r="AL790">
            <v>7</v>
          </cell>
          <cell r="AM790">
            <v>31</v>
          </cell>
          <cell r="AN790">
            <v>5</v>
          </cell>
          <cell r="AO790">
            <v>37</v>
          </cell>
          <cell r="AP790">
            <v>26</v>
          </cell>
          <cell r="AQ790">
            <v>37</v>
          </cell>
          <cell r="AR790">
            <v>19</v>
          </cell>
          <cell r="AS790">
            <v>40</v>
          </cell>
          <cell r="AT790">
            <v>15</v>
          </cell>
          <cell r="AU790">
            <v>39</v>
          </cell>
          <cell r="AV790">
            <v>24</v>
          </cell>
          <cell r="AW790">
            <v>38</v>
          </cell>
          <cell r="AX790">
            <v>9</v>
          </cell>
          <cell r="AY790">
            <v>32</v>
          </cell>
          <cell r="AZ790">
            <v>6</v>
          </cell>
          <cell r="BA790">
            <v>32</v>
          </cell>
          <cell r="BB790">
            <v>5</v>
          </cell>
          <cell r="BC790">
            <v>34</v>
          </cell>
          <cell r="BD790">
            <v>3</v>
          </cell>
          <cell r="BE790">
            <v>37</v>
          </cell>
          <cell r="BF790">
            <v>17</v>
          </cell>
          <cell r="BG790">
            <v>35</v>
          </cell>
          <cell r="BH790">
            <v>12</v>
          </cell>
          <cell r="BI790">
            <v>40</v>
          </cell>
          <cell r="BJ790">
            <v>15</v>
          </cell>
          <cell r="BK790">
            <v>43</v>
          </cell>
          <cell r="BL790">
            <v>21</v>
          </cell>
          <cell r="BM790">
            <v>53</v>
          </cell>
          <cell r="BN790">
            <v>16</v>
          </cell>
          <cell r="BO790">
            <v>43</v>
          </cell>
          <cell r="BP790">
            <v>22</v>
          </cell>
          <cell r="BQ790">
            <v>37</v>
          </cell>
          <cell r="BR790">
            <v>32</v>
          </cell>
          <cell r="BS790">
            <v>51</v>
          </cell>
          <cell r="BT790">
            <v>19</v>
          </cell>
          <cell r="BU790">
            <v>51</v>
          </cell>
          <cell r="BV790">
            <v>23</v>
          </cell>
          <cell r="BW790">
            <v>50</v>
          </cell>
          <cell r="BX790">
            <v>25</v>
          </cell>
          <cell r="BY790">
            <v>54</v>
          </cell>
          <cell r="BZ790">
            <v>24</v>
          </cell>
          <cell r="CA790">
            <v>56</v>
          </cell>
          <cell r="CB790">
            <v>32</v>
          </cell>
          <cell r="CC790">
            <v>57</v>
          </cell>
          <cell r="CD790">
            <v>33</v>
          </cell>
          <cell r="CE790">
            <v>53</v>
          </cell>
          <cell r="CF790">
            <v>27</v>
          </cell>
          <cell r="CG790">
            <v>59</v>
          </cell>
          <cell r="CH790">
            <v>23</v>
          </cell>
          <cell r="CI790">
            <v>57</v>
          </cell>
          <cell r="CJ790">
            <v>32</v>
          </cell>
          <cell r="CK790">
            <v>61</v>
          </cell>
          <cell r="CL790">
            <v>38</v>
          </cell>
          <cell r="CM790">
            <v>59</v>
          </cell>
          <cell r="CN790">
            <v>34</v>
          </cell>
          <cell r="CO790">
            <v>61</v>
          </cell>
          <cell r="CP790">
            <v>38</v>
          </cell>
          <cell r="CQ790">
            <v>63</v>
          </cell>
          <cell r="CR790">
            <v>41</v>
          </cell>
          <cell r="CS790">
            <v>59</v>
          </cell>
          <cell r="CT790">
            <v>40</v>
          </cell>
          <cell r="CU790">
            <v>61</v>
          </cell>
          <cell r="CV790">
            <v>48</v>
          </cell>
          <cell r="CW790">
            <v>64</v>
          </cell>
          <cell r="CX790">
            <v>42</v>
          </cell>
        </row>
        <row r="791">
          <cell r="B791">
            <v>36915</v>
          </cell>
          <cell r="C791">
            <v>54</v>
          </cell>
          <cell r="D791">
            <v>34</v>
          </cell>
          <cell r="E791">
            <v>49</v>
          </cell>
          <cell r="F791">
            <v>27</v>
          </cell>
          <cell r="G791">
            <v>49</v>
          </cell>
          <cell r="H791">
            <v>29</v>
          </cell>
          <cell r="I791">
            <v>52</v>
          </cell>
          <cell r="J791">
            <v>27</v>
          </cell>
          <cell r="K791">
            <v>59</v>
          </cell>
          <cell r="L791">
            <v>30</v>
          </cell>
          <cell r="M791">
            <v>56</v>
          </cell>
          <cell r="N791">
            <v>27</v>
          </cell>
          <cell r="O791">
            <v>57</v>
          </cell>
          <cell r="P791">
            <v>35</v>
          </cell>
          <cell r="Q791">
            <v>59</v>
          </cell>
          <cell r="R791">
            <v>29</v>
          </cell>
          <cell r="S791">
            <v>35</v>
          </cell>
          <cell r="T791">
            <v>11</v>
          </cell>
          <cell r="U791">
            <v>36</v>
          </cell>
          <cell r="V791">
            <v>29</v>
          </cell>
          <cell r="W791">
            <v>36</v>
          </cell>
          <cell r="X791">
            <v>2</v>
          </cell>
          <cell r="Y791">
            <v>39</v>
          </cell>
          <cell r="Z791">
            <v>27</v>
          </cell>
          <cell r="AA791">
            <v>40</v>
          </cell>
          <cell r="AB791">
            <v>17</v>
          </cell>
          <cell r="AC791">
            <v>38</v>
          </cell>
          <cell r="AD791">
            <v>9</v>
          </cell>
          <cell r="AE791">
            <v>41</v>
          </cell>
          <cell r="AF791">
            <v>18</v>
          </cell>
          <cell r="AG791">
            <v>32</v>
          </cell>
          <cell r="AH791">
            <v>28</v>
          </cell>
          <cell r="AI791">
            <v>33</v>
          </cell>
          <cell r="AJ791">
            <v>28</v>
          </cell>
          <cell r="AK791">
            <v>35</v>
          </cell>
          <cell r="AL791">
            <v>30</v>
          </cell>
          <cell r="AM791">
            <v>37</v>
          </cell>
          <cell r="AN791">
            <v>24</v>
          </cell>
          <cell r="AO791">
            <v>43</v>
          </cell>
          <cell r="AP791">
            <v>30</v>
          </cell>
          <cell r="AQ791">
            <v>43</v>
          </cell>
          <cell r="AR791">
            <v>27</v>
          </cell>
          <cell r="AS791">
            <v>45</v>
          </cell>
          <cell r="AT791">
            <v>23</v>
          </cell>
          <cell r="AU791">
            <v>33</v>
          </cell>
          <cell r="AV791">
            <v>28</v>
          </cell>
          <cell r="AW791">
            <v>32</v>
          </cell>
          <cell r="AX791">
            <v>25</v>
          </cell>
          <cell r="AY791">
            <v>33</v>
          </cell>
          <cell r="AZ791">
            <v>6</v>
          </cell>
          <cell r="BA791">
            <v>35</v>
          </cell>
          <cell r="BB791">
            <v>15</v>
          </cell>
          <cell r="BC791">
            <v>38</v>
          </cell>
          <cell r="BD791">
            <v>12</v>
          </cell>
          <cell r="BE791">
            <v>41</v>
          </cell>
          <cell r="BF791">
            <v>24</v>
          </cell>
          <cell r="BG791">
            <v>40</v>
          </cell>
          <cell r="BH791">
            <v>24</v>
          </cell>
          <cell r="BI791">
            <v>47</v>
          </cell>
          <cell r="BJ791">
            <v>24</v>
          </cell>
          <cell r="BK791">
            <v>47</v>
          </cell>
          <cell r="BL791">
            <v>27</v>
          </cell>
          <cell r="BM791">
            <v>50</v>
          </cell>
          <cell r="BN791">
            <v>32</v>
          </cell>
          <cell r="BO791">
            <v>50</v>
          </cell>
          <cell r="BP791">
            <v>23</v>
          </cell>
          <cell r="BQ791">
            <v>45</v>
          </cell>
          <cell r="BR791">
            <v>33</v>
          </cell>
          <cell r="BS791">
            <v>49</v>
          </cell>
          <cell r="BT791">
            <v>32</v>
          </cell>
          <cell r="BU791">
            <v>54</v>
          </cell>
          <cell r="BV791">
            <v>31</v>
          </cell>
          <cell r="BW791">
            <v>56</v>
          </cell>
          <cell r="BX791">
            <v>26</v>
          </cell>
          <cell r="BY791">
            <v>55</v>
          </cell>
          <cell r="BZ791">
            <v>26</v>
          </cell>
          <cell r="CA791">
            <v>55</v>
          </cell>
          <cell r="CB791">
            <v>26</v>
          </cell>
          <cell r="CC791">
            <v>60</v>
          </cell>
          <cell r="CD791">
            <v>29</v>
          </cell>
          <cell r="CE791">
            <v>55</v>
          </cell>
          <cell r="CF791">
            <v>36</v>
          </cell>
          <cell r="CG791">
            <v>57</v>
          </cell>
          <cell r="CH791">
            <v>28</v>
          </cell>
          <cell r="CI791">
            <v>60</v>
          </cell>
          <cell r="CJ791">
            <v>31</v>
          </cell>
          <cell r="CK791">
            <v>67</v>
          </cell>
          <cell r="CL791">
            <v>35</v>
          </cell>
          <cell r="CM791">
            <v>64</v>
          </cell>
          <cell r="CN791">
            <v>29</v>
          </cell>
          <cell r="CO791">
            <v>67</v>
          </cell>
          <cell r="CP791">
            <v>35</v>
          </cell>
          <cell r="CQ791">
            <v>67</v>
          </cell>
          <cell r="CR791">
            <v>39</v>
          </cell>
          <cell r="CS791">
            <v>62</v>
          </cell>
          <cell r="CT791">
            <v>41</v>
          </cell>
          <cell r="CU791">
            <v>68</v>
          </cell>
          <cell r="CV791">
            <v>44</v>
          </cell>
          <cell r="CW791">
            <v>70</v>
          </cell>
          <cell r="CX791">
            <v>48</v>
          </cell>
        </row>
        <row r="792">
          <cell r="B792">
            <v>36916</v>
          </cell>
          <cell r="C792">
            <v>42</v>
          </cell>
          <cell r="D792">
            <v>25</v>
          </cell>
          <cell r="E792">
            <v>38</v>
          </cell>
          <cell r="F792">
            <v>22</v>
          </cell>
          <cell r="G792">
            <v>36</v>
          </cell>
          <cell r="H792">
            <v>24</v>
          </cell>
          <cell r="I792">
            <v>42</v>
          </cell>
          <cell r="J792">
            <v>25</v>
          </cell>
          <cell r="K792">
            <v>50</v>
          </cell>
          <cell r="L792">
            <v>31</v>
          </cell>
          <cell r="M792">
            <v>44</v>
          </cell>
          <cell r="N792">
            <v>23</v>
          </cell>
          <cell r="O792">
            <v>51</v>
          </cell>
          <cell r="P792">
            <v>27</v>
          </cell>
          <cell r="Q792">
            <v>59</v>
          </cell>
          <cell r="R792">
            <v>35</v>
          </cell>
          <cell r="S792">
            <v>37</v>
          </cell>
          <cell r="T792">
            <v>13</v>
          </cell>
          <cell r="U792">
            <v>30</v>
          </cell>
          <cell r="V792">
            <v>6</v>
          </cell>
          <cell r="W792">
            <v>37</v>
          </cell>
          <cell r="X792">
            <v>14</v>
          </cell>
          <cell r="Y792">
            <v>39</v>
          </cell>
          <cell r="Z792">
            <v>27</v>
          </cell>
          <cell r="AA792">
            <v>40</v>
          </cell>
          <cell r="AB792">
            <v>23</v>
          </cell>
          <cell r="AC792">
            <v>39</v>
          </cell>
          <cell r="AD792">
            <v>20</v>
          </cell>
          <cell r="AE792">
            <v>40</v>
          </cell>
          <cell r="AF792">
            <v>24</v>
          </cell>
          <cell r="AG792">
            <v>29</v>
          </cell>
          <cell r="AH792">
            <v>15</v>
          </cell>
          <cell r="AI792">
            <v>29</v>
          </cell>
          <cell r="AJ792">
            <v>14</v>
          </cell>
          <cell r="AK792">
            <v>30</v>
          </cell>
          <cell r="AL792">
            <v>19</v>
          </cell>
          <cell r="AM792">
            <v>33</v>
          </cell>
          <cell r="AN792">
            <v>15</v>
          </cell>
          <cell r="AO792">
            <v>39</v>
          </cell>
          <cell r="AP792">
            <v>25</v>
          </cell>
          <cell r="AQ792">
            <v>40</v>
          </cell>
          <cell r="AR792">
            <v>24</v>
          </cell>
          <cell r="AS792">
            <v>41</v>
          </cell>
          <cell r="AT792">
            <v>25</v>
          </cell>
          <cell r="AU792">
            <v>28</v>
          </cell>
          <cell r="AV792">
            <v>18</v>
          </cell>
          <cell r="AW792">
            <v>27</v>
          </cell>
          <cell r="AX792">
            <v>14</v>
          </cell>
          <cell r="AY792">
            <v>39</v>
          </cell>
          <cell r="AZ792">
            <v>13</v>
          </cell>
          <cell r="BA792">
            <v>31</v>
          </cell>
          <cell r="BB792">
            <v>14</v>
          </cell>
          <cell r="BC792">
            <v>34</v>
          </cell>
          <cell r="BD792">
            <v>21</v>
          </cell>
          <cell r="BE792">
            <v>39</v>
          </cell>
          <cell r="BF792">
            <v>26</v>
          </cell>
          <cell r="BG792">
            <v>38</v>
          </cell>
          <cell r="BH792">
            <v>26</v>
          </cell>
          <cell r="BI792">
            <v>41</v>
          </cell>
          <cell r="BJ792">
            <v>26</v>
          </cell>
          <cell r="BK792">
            <v>42</v>
          </cell>
          <cell r="BL792">
            <v>28</v>
          </cell>
          <cell r="BM792">
            <v>39</v>
          </cell>
          <cell r="BN792">
            <v>23</v>
          </cell>
          <cell r="BO792">
            <v>41</v>
          </cell>
          <cell r="BP792">
            <v>27</v>
          </cell>
          <cell r="BQ792">
            <v>41</v>
          </cell>
          <cell r="BR792">
            <v>31</v>
          </cell>
          <cell r="BS792">
            <v>35</v>
          </cell>
          <cell r="BT792">
            <v>25</v>
          </cell>
          <cell r="BU792">
            <v>40</v>
          </cell>
          <cell r="BV792">
            <v>26</v>
          </cell>
          <cell r="BW792">
            <v>44</v>
          </cell>
          <cell r="BX792">
            <v>30</v>
          </cell>
          <cell r="BY792">
            <v>43</v>
          </cell>
          <cell r="BZ792">
            <v>23</v>
          </cell>
          <cell r="CA792">
            <v>46</v>
          </cell>
          <cell r="CB792">
            <v>34</v>
          </cell>
          <cell r="CC792">
            <v>51</v>
          </cell>
          <cell r="CD792">
            <v>27</v>
          </cell>
          <cell r="CE792">
            <v>42</v>
          </cell>
          <cell r="CF792">
            <v>30</v>
          </cell>
          <cell r="CG792">
            <v>50</v>
          </cell>
          <cell r="CH792">
            <v>23</v>
          </cell>
          <cell r="CI792">
            <v>53</v>
          </cell>
          <cell r="CJ792">
            <v>26</v>
          </cell>
          <cell r="CK792">
            <v>63</v>
          </cell>
          <cell r="CL792">
            <v>39</v>
          </cell>
          <cell r="CM792">
            <v>58</v>
          </cell>
          <cell r="CN792">
            <v>30</v>
          </cell>
          <cell r="CO792">
            <v>63</v>
          </cell>
          <cell r="CP792">
            <v>39</v>
          </cell>
          <cell r="CQ792">
            <v>64</v>
          </cell>
          <cell r="CR792">
            <v>42</v>
          </cell>
          <cell r="CS792">
            <v>63</v>
          </cell>
          <cell r="CT792">
            <v>43</v>
          </cell>
          <cell r="CU792">
            <v>67</v>
          </cell>
          <cell r="CV792">
            <v>46</v>
          </cell>
          <cell r="CW792">
            <v>68</v>
          </cell>
          <cell r="CX792">
            <v>48</v>
          </cell>
        </row>
        <row r="793">
          <cell r="B793">
            <v>36917</v>
          </cell>
          <cell r="C793">
            <v>54</v>
          </cell>
          <cell r="D793">
            <v>31</v>
          </cell>
          <cell r="E793">
            <v>42</v>
          </cell>
          <cell r="F793">
            <v>18</v>
          </cell>
          <cell r="G793">
            <v>43</v>
          </cell>
          <cell r="H793">
            <v>18</v>
          </cell>
          <cell r="I793">
            <v>47</v>
          </cell>
          <cell r="J793">
            <v>19</v>
          </cell>
          <cell r="K793">
            <v>59</v>
          </cell>
          <cell r="L793">
            <v>29</v>
          </cell>
          <cell r="M793">
            <v>52</v>
          </cell>
          <cell r="N793">
            <v>21</v>
          </cell>
          <cell r="O793">
            <v>57</v>
          </cell>
          <cell r="P793">
            <v>21</v>
          </cell>
          <cell r="Q793">
            <v>62</v>
          </cell>
          <cell r="R793">
            <v>31</v>
          </cell>
          <cell r="S793">
            <v>31</v>
          </cell>
          <cell r="T793">
            <v>5</v>
          </cell>
          <cell r="U793">
            <v>27</v>
          </cell>
          <cell r="V793">
            <v>0</v>
          </cell>
          <cell r="W793">
            <v>33</v>
          </cell>
          <cell r="X793">
            <v>6</v>
          </cell>
          <cell r="Y793">
            <v>35</v>
          </cell>
          <cell r="Z793">
            <v>21</v>
          </cell>
          <cell r="AA793">
            <v>36</v>
          </cell>
          <cell r="AB793">
            <v>20</v>
          </cell>
          <cell r="AC793">
            <v>35</v>
          </cell>
          <cell r="AD793">
            <v>9</v>
          </cell>
          <cell r="AE793">
            <v>34</v>
          </cell>
          <cell r="AF793">
            <v>21</v>
          </cell>
          <cell r="AG793">
            <v>32</v>
          </cell>
          <cell r="AH793">
            <v>23</v>
          </cell>
          <cell r="AI793">
            <v>32</v>
          </cell>
          <cell r="AJ793">
            <v>19</v>
          </cell>
          <cell r="AK793">
            <v>30</v>
          </cell>
          <cell r="AL793">
            <v>20</v>
          </cell>
          <cell r="AM793">
            <v>30</v>
          </cell>
          <cell r="AN793">
            <v>10</v>
          </cell>
          <cell r="AO793">
            <v>36</v>
          </cell>
          <cell r="AP793">
            <v>21</v>
          </cell>
          <cell r="AQ793">
            <v>37</v>
          </cell>
          <cell r="AR793">
            <v>21</v>
          </cell>
          <cell r="AS793">
            <v>38</v>
          </cell>
          <cell r="AT793">
            <v>19</v>
          </cell>
          <cell r="AU793">
            <v>33</v>
          </cell>
          <cell r="AV793">
            <v>19</v>
          </cell>
          <cell r="AW793">
            <v>35</v>
          </cell>
          <cell r="AX793">
            <v>7</v>
          </cell>
          <cell r="AY793">
            <v>34</v>
          </cell>
          <cell r="AZ793">
            <v>24</v>
          </cell>
          <cell r="BA793">
            <v>29</v>
          </cell>
          <cell r="BB793">
            <v>13</v>
          </cell>
          <cell r="BC793">
            <v>30</v>
          </cell>
          <cell r="BD793">
            <v>14</v>
          </cell>
          <cell r="BE793">
            <v>34</v>
          </cell>
          <cell r="BF793">
            <v>23</v>
          </cell>
          <cell r="BG793">
            <v>33</v>
          </cell>
          <cell r="BH793">
            <v>20</v>
          </cell>
          <cell r="BI793">
            <v>39</v>
          </cell>
          <cell r="BJ793">
            <v>19</v>
          </cell>
          <cell r="BK793">
            <v>39</v>
          </cell>
          <cell r="BL793">
            <v>23</v>
          </cell>
          <cell r="BM793">
            <v>48</v>
          </cell>
          <cell r="BN793">
            <v>19</v>
          </cell>
          <cell r="BO793">
            <v>42</v>
          </cell>
          <cell r="BP793">
            <v>20</v>
          </cell>
          <cell r="BQ793">
            <v>38</v>
          </cell>
          <cell r="BR793">
            <v>28</v>
          </cell>
          <cell r="BS793">
            <v>48</v>
          </cell>
          <cell r="BT793">
            <v>15</v>
          </cell>
          <cell r="BU793">
            <v>45</v>
          </cell>
          <cell r="BV793">
            <v>17</v>
          </cell>
          <cell r="BW793">
            <v>47</v>
          </cell>
          <cell r="BX793">
            <v>18</v>
          </cell>
          <cell r="BY793">
            <v>47</v>
          </cell>
          <cell r="BZ793">
            <v>16</v>
          </cell>
          <cell r="CA793">
            <v>51</v>
          </cell>
          <cell r="CB793">
            <v>19</v>
          </cell>
          <cell r="CC793">
            <v>50</v>
          </cell>
          <cell r="CD793">
            <v>24</v>
          </cell>
          <cell r="CE793">
            <v>51</v>
          </cell>
          <cell r="CF793">
            <v>24</v>
          </cell>
          <cell r="CG793">
            <v>57</v>
          </cell>
          <cell r="CH793">
            <v>19</v>
          </cell>
          <cell r="CI793">
            <v>53</v>
          </cell>
          <cell r="CJ793">
            <v>22</v>
          </cell>
          <cell r="CK793">
            <v>63</v>
          </cell>
          <cell r="CL793">
            <v>33</v>
          </cell>
          <cell r="CM793">
            <v>60</v>
          </cell>
          <cell r="CN793">
            <v>26</v>
          </cell>
          <cell r="CO793">
            <v>63</v>
          </cell>
          <cell r="CP793">
            <v>33</v>
          </cell>
          <cell r="CQ793">
            <v>67</v>
          </cell>
          <cell r="CR793">
            <v>35</v>
          </cell>
          <cell r="CS793">
            <v>61</v>
          </cell>
          <cell r="CT793">
            <v>38</v>
          </cell>
          <cell r="CU793">
            <v>69</v>
          </cell>
          <cell r="CV793">
            <v>43</v>
          </cell>
          <cell r="CW793">
            <v>69</v>
          </cell>
          <cell r="CX793">
            <v>48</v>
          </cell>
        </row>
        <row r="794">
          <cell r="B794">
            <v>36918</v>
          </cell>
          <cell r="C794">
            <v>46</v>
          </cell>
          <cell r="D794">
            <v>30</v>
          </cell>
          <cell r="E794">
            <v>42</v>
          </cell>
          <cell r="F794">
            <v>25</v>
          </cell>
          <cell r="G794">
            <v>45</v>
          </cell>
          <cell r="H794">
            <v>28</v>
          </cell>
          <cell r="I794">
            <v>48</v>
          </cell>
          <cell r="J794">
            <v>28</v>
          </cell>
          <cell r="K794">
            <v>59</v>
          </cell>
          <cell r="L794">
            <v>37</v>
          </cell>
          <cell r="M794">
            <v>56</v>
          </cell>
          <cell r="N794">
            <v>32</v>
          </cell>
          <cell r="O794">
            <v>67</v>
          </cell>
          <cell r="P794">
            <v>39</v>
          </cell>
          <cell r="Q794">
            <v>62</v>
          </cell>
          <cell r="R794">
            <v>49</v>
          </cell>
          <cell r="S794">
            <v>31</v>
          </cell>
          <cell r="T794">
            <v>13</v>
          </cell>
          <cell r="U794">
            <v>29</v>
          </cell>
          <cell r="V794">
            <v>15</v>
          </cell>
          <cell r="W794">
            <v>31</v>
          </cell>
          <cell r="X794">
            <v>14</v>
          </cell>
          <cell r="Y794">
            <v>36</v>
          </cell>
          <cell r="Z794">
            <v>27</v>
          </cell>
          <cell r="AA794">
            <v>36</v>
          </cell>
          <cell r="AB794">
            <v>24</v>
          </cell>
          <cell r="AC794">
            <v>36</v>
          </cell>
          <cell r="AD794">
            <v>26</v>
          </cell>
          <cell r="AE794">
            <v>39</v>
          </cell>
          <cell r="AF794">
            <v>29</v>
          </cell>
          <cell r="AG794">
            <v>31</v>
          </cell>
          <cell r="AH794">
            <v>24</v>
          </cell>
          <cell r="AI794">
            <v>33</v>
          </cell>
          <cell r="AJ794">
            <v>25</v>
          </cell>
          <cell r="AK794">
            <v>33</v>
          </cell>
          <cell r="AL794">
            <v>26</v>
          </cell>
          <cell r="AM794">
            <v>33</v>
          </cell>
          <cell r="AN794">
            <v>24</v>
          </cell>
          <cell r="AO794">
            <v>41</v>
          </cell>
          <cell r="AP794">
            <v>29</v>
          </cell>
          <cell r="AQ794">
            <v>41</v>
          </cell>
          <cell r="AR794">
            <v>28</v>
          </cell>
          <cell r="AS794">
            <v>44</v>
          </cell>
          <cell r="AT794">
            <v>31</v>
          </cell>
          <cell r="AU794">
            <v>32</v>
          </cell>
          <cell r="AV794">
            <v>26</v>
          </cell>
          <cell r="AW794">
            <v>34</v>
          </cell>
          <cell r="AX794">
            <v>24</v>
          </cell>
          <cell r="AY794">
            <v>32</v>
          </cell>
          <cell r="AZ794">
            <v>14</v>
          </cell>
          <cell r="BA794">
            <v>34</v>
          </cell>
          <cell r="BB794">
            <v>25</v>
          </cell>
          <cell r="BC794">
            <v>39</v>
          </cell>
          <cell r="BD794">
            <v>23</v>
          </cell>
          <cell r="BE794">
            <v>42</v>
          </cell>
          <cell r="BF794">
            <v>29</v>
          </cell>
          <cell r="BG794">
            <v>42</v>
          </cell>
          <cell r="BH794">
            <v>28</v>
          </cell>
          <cell r="BI794">
            <v>47</v>
          </cell>
          <cell r="BJ794">
            <v>32</v>
          </cell>
          <cell r="BK794">
            <v>48</v>
          </cell>
          <cell r="BL794">
            <v>35</v>
          </cell>
          <cell r="BM794">
            <v>47</v>
          </cell>
          <cell r="BN794">
            <v>30</v>
          </cell>
          <cell r="BO794">
            <v>55</v>
          </cell>
          <cell r="BP794">
            <v>26</v>
          </cell>
          <cell r="BQ794">
            <v>55</v>
          </cell>
          <cell r="BR794">
            <v>35</v>
          </cell>
          <cell r="BS794">
            <v>47</v>
          </cell>
          <cell r="BT794">
            <v>25</v>
          </cell>
          <cell r="BU794">
            <v>55</v>
          </cell>
          <cell r="BV794">
            <v>34</v>
          </cell>
          <cell r="BW794">
            <v>59</v>
          </cell>
          <cell r="BX794">
            <v>33</v>
          </cell>
          <cell r="BY794">
            <v>60</v>
          </cell>
          <cell r="BZ794">
            <v>28</v>
          </cell>
          <cell r="CA794">
            <v>66</v>
          </cell>
          <cell r="CB794">
            <v>33</v>
          </cell>
          <cell r="CC794">
            <v>68</v>
          </cell>
          <cell r="CD794">
            <v>36</v>
          </cell>
          <cell r="CE794">
            <v>59</v>
          </cell>
          <cell r="CF794">
            <v>37</v>
          </cell>
          <cell r="CG794">
            <v>70</v>
          </cell>
          <cell r="CH794">
            <v>34</v>
          </cell>
          <cell r="CI794">
            <v>69</v>
          </cell>
          <cell r="CJ794">
            <v>38</v>
          </cell>
          <cell r="CK794">
            <v>72</v>
          </cell>
          <cell r="CL794">
            <v>37</v>
          </cell>
          <cell r="CM794">
            <v>71</v>
          </cell>
          <cell r="CN794">
            <v>34</v>
          </cell>
          <cell r="CO794">
            <v>72</v>
          </cell>
          <cell r="CP794">
            <v>37</v>
          </cell>
          <cell r="CQ794">
            <v>71</v>
          </cell>
          <cell r="CR794">
            <v>39</v>
          </cell>
          <cell r="CS794">
            <v>65</v>
          </cell>
          <cell r="CT794">
            <v>40</v>
          </cell>
          <cell r="CU794">
            <v>70</v>
          </cell>
          <cell r="CV794">
            <v>46</v>
          </cell>
          <cell r="CW794">
            <v>72</v>
          </cell>
          <cell r="CX794">
            <v>55</v>
          </cell>
        </row>
        <row r="795">
          <cell r="B795">
            <v>36919</v>
          </cell>
          <cell r="C795">
            <v>63</v>
          </cell>
          <cell r="D795">
            <v>37</v>
          </cell>
          <cell r="E795">
            <v>49</v>
          </cell>
          <cell r="F795">
            <v>22</v>
          </cell>
          <cell r="G795">
            <v>45</v>
          </cell>
          <cell r="H795">
            <v>22</v>
          </cell>
          <cell r="I795">
            <v>54</v>
          </cell>
          <cell r="J795">
            <v>23</v>
          </cell>
          <cell r="K795">
            <v>73</v>
          </cell>
          <cell r="L795">
            <v>37</v>
          </cell>
          <cell r="M795">
            <v>67</v>
          </cell>
          <cell r="N795">
            <v>29</v>
          </cell>
          <cell r="O795">
            <v>68</v>
          </cell>
          <cell r="P795">
            <v>35</v>
          </cell>
          <cell r="Q795">
            <v>71</v>
          </cell>
          <cell r="R795">
            <v>49</v>
          </cell>
          <cell r="S795">
            <v>33</v>
          </cell>
          <cell r="T795">
            <v>8</v>
          </cell>
          <cell r="U795">
            <v>26</v>
          </cell>
          <cell r="V795">
            <v>15</v>
          </cell>
          <cell r="W795">
            <v>31</v>
          </cell>
          <cell r="X795">
            <v>8</v>
          </cell>
          <cell r="Y795">
            <v>36</v>
          </cell>
          <cell r="Z795">
            <v>27</v>
          </cell>
          <cell r="AA795">
            <v>37</v>
          </cell>
          <cell r="AB795">
            <v>25</v>
          </cell>
          <cell r="AC795">
            <v>32</v>
          </cell>
          <cell r="AD795">
            <v>19</v>
          </cell>
          <cell r="AE795">
            <v>36</v>
          </cell>
          <cell r="AF795">
            <v>22</v>
          </cell>
          <cell r="AG795">
            <v>25</v>
          </cell>
          <cell r="AH795">
            <v>22</v>
          </cell>
          <cell r="AI795">
            <v>27</v>
          </cell>
          <cell r="AJ795">
            <v>21</v>
          </cell>
          <cell r="AK795">
            <v>28</v>
          </cell>
          <cell r="AL795">
            <v>24</v>
          </cell>
          <cell r="AM795">
            <v>30</v>
          </cell>
          <cell r="AN795">
            <v>21</v>
          </cell>
          <cell r="AO795">
            <v>37</v>
          </cell>
          <cell r="AP795">
            <v>29</v>
          </cell>
          <cell r="AQ795">
            <v>39</v>
          </cell>
          <cell r="AR795">
            <v>29</v>
          </cell>
          <cell r="AS795">
            <v>39</v>
          </cell>
          <cell r="AT795">
            <v>21</v>
          </cell>
          <cell r="AU795">
            <v>26</v>
          </cell>
          <cell r="AV795">
            <v>20</v>
          </cell>
          <cell r="AW795">
            <v>30</v>
          </cell>
          <cell r="AX795">
            <v>16</v>
          </cell>
          <cell r="AY795">
            <v>39</v>
          </cell>
          <cell r="AZ795">
            <v>27</v>
          </cell>
          <cell r="BA795">
            <v>31</v>
          </cell>
          <cell r="BB795">
            <v>18</v>
          </cell>
          <cell r="BC795">
            <v>35</v>
          </cell>
          <cell r="BD795">
            <v>18</v>
          </cell>
          <cell r="BE795">
            <v>38</v>
          </cell>
          <cell r="BF795">
            <v>29</v>
          </cell>
          <cell r="BG795">
            <v>38</v>
          </cell>
          <cell r="BH795">
            <v>25</v>
          </cell>
          <cell r="BI795">
            <v>43</v>
          </cell>
          <cell r="BJ795">
            <v>25</v>
          </cell>
          <cell r="BK795">
            <v>46</v>
          </cell>
          <cell r="BL795">
            <v>28</v>
          </cell>
          <cell r="BM795">
            <v>52</v>
          </cell>
          <cell r="BN795">
            <v>25</v>
          </cell>
          <cell r="BO795">
            <v>47</v>
          </cell>
          <cell r="BP795">
            <v>20</v>
          </cell>
          <cell r="BQ795">
            <v>46</v>
          </cell>
          <cell r="BR795">
            <v>30</v>
          </cell>
          <cell r="BS795">
            <v>54</v>
          </cell>
          <cell r="BT795">
            <v>20</v>
          </cell>
          <cell r="BU795">
            <v>53</v>
          </cell>
          <cell r="BV795">
            <v>22</v>
          </cell>
          <cell r="BW795">
            <v>55</v>
          </cell>
          <cell r="BX795">
            <v>22</v>
          </cell>
          <cell r="BY795">
            <v>54</v>
          </cell>
          <cell r="BZ795">
            <v>19</v>
          </cell>
          <cell r="CA795">
            <v>58</v>
          </cell>
          <cell r="CB795">
            <v>24</v>
          </cell>
          <cell r="CC795">
            <v>62</v>
          </cell>
          <cell r="CD795">
            <v>30</v>
          </cell>
          <cell r="CE795">
            <v>63</v>
          </cell>
          <cell r="CF795">
            <v>31</v>
          </cell>
          <cell r="CG795">
            <v>70</v>
          </cell>
          <cell r="CH795">
            <v>28</v>
          </cell>
          <cell r="CI795">
            <v>65</v>
          </cell>
          <cell r="CJ795">
            <v>29</v>
          </cell>
          <cell r="CK795">
            <v>70</v>
          </cell>
          <cell r="CL795">
            <v>41</v>
          </cell>
          <cell r="CM795">
            <v>72</v>
          </cell>
          <cell r="CN795">
            <v>40</v>
          </cell>
          <cell r="CO795">
            <v>70</v>
          </cell>
          <cell r="CP795">
            <v>41</v>
          </cell>
          <cell r="CQ795">
            <v>75</v>
          </cell>
          <cell r="CR795">
            <v>42</v>
          </cell>
          <cell r="CS795">
            <v>71</v>
          </cell>
          <cell r="CT795">
            <v>46</v>
          </cell>
          <cell r="CU795">
            <v>73</v>
          </cell>
          <cell r="CV795">
            <v>50</v>
          </cell>
          <cell r="CW795">
            <v>74</v>
          </cell>
          <cell r="CX795">
            <v>56</v>
          </cell>
        </row>
        <row r="796">
          <cell r="B796">
            <v>36920</v>
          </cell>
          <cell r="C796">
            <v>61</v>
          </cell>
          <cell r="D796">
            <v>49</v>
          </cell>
          <cell r="E796">
            <v>63</v>
          </cell>
          <cell r="F796">
            <v>36</v>
          </cell>
          <cell r="G796">
            <v>62</v>
          </cell>
          <cell r="H796">
            <v>21</v>
          </cell>
          <cell r="I796">
            <v>68</v>
          </cell>
          <cell r="J796">
            <v>30</v>
          </cell>
          <cell r="K796">
            <v>66</v>
          </cell>
          <cell r="L796">
            <v>47</v>
          </cell>
          <cell r="M796">
            <v>65</v>
          </cell>
          <cell r="N796">
            <v>48</v>
          </cell>
          <cell r="O796">
            <v>68</v>
          </cell>
          <cell r="P796">
            <v>44</v>
          </cell>
          <cell r="Q796">
            <v>68</v>
          </cell>
          <cell r="R796">
            <v>53</v>
          </cell>
          <cell r="S796">
            <v>29</v>
          </cell>
          <cell r="T796">
            <v>2</v>
          </cell>
          <cell r="U796">
            <v>32</v>
          </cell>
          <cell r="V796">
            <v>10</v>
          </cell>
          <cell r="W796">
            <v>34</v>
          </cell>
          <cell r="X796">
            <v>-1</v>
          </cell>
          <cell r="Y796">
            <v>35</v>
          </cell>
          <cell r="Z796">
            <v>23</v>
          </cell>
          <cell r="AA796">
            <v>35</v>
          </cell>
          <cell r="AB796">
            <v>19</v>
          </cell>
          <cell r="AC796">
            <v>36</v>
          </cell>
          <cell r="AD796">
            <v>13</v>
          </cell>
          <cell r="AE796">
            <v>35</v>
          </cell>
          <cell r="AF796">
            <v>19</v>
          </cell>
          <cell r="AG796">
            <v>38</v>
          </cell>
          <cell r="AH796">
            <v>18</v>
          </cell>
          <cell r="AI796">
            <v>35</v>
          </cell>
          <cell r="AJ796">
            <v>15</v>
          </cell>
          <cell r="AK796">
            <v>34</v>
          </cell>
          <cell r="AL796">
            <v>21</v>
          </cell>
          <cell r="AM796">
            <v>33</v>
          </cell>
          <cell r="AN796">
            <v>24</v>
          </cell>
          <cell r="AO796">
            <v>38</v>
          </cell>
          <cell r="AP796">
            <v>26</v>
          </cell>
          <cell r="AQ796">
            <v>39</v>
          </cell>
          <cell r="AR796">
            <v>25</v>
          </cell>
          <cell r="AS796">
            <v>42</v>
          </cell>
          <cell r="AT796">
            <v>18</v>
          </cell>
          <cell r="AU796">
            <v>40</v>
          </cell>
          <cell r="AV796">
            <v>18</v>
          </cell>
          <cell r="AW796">
            <v>43</v>
          </cell>
          <cell r="AX796">
            <v>17</v>
          </cell>
          <cell r="AY796">
            <v>37</v>
          </cell>
          <cell r="AZ796">
            <v>22</v>
          </cell>
          <cell r="BA796">
            <v>34</v>
          </cell>
          <cell r="BB796">
            <v>11</v>
          </cell>
          <cell r="BC796">
            <v>35</v>
          </cell>
          <cell r="BD796">
            <v>14</v>
          </cell>
          <cell r="BE796">
            <v>38</v>
          </cell>
          <cell r="BF796">
            <v>24</v>
          </cell>
          <cell r="BG796">
            <v>38</v>
          </cell>
          <cell r="BH796">
            <v>21</v>
          </cell>
          <cell r="BI796">
            <v>43</v>
          </cell>
          <cell r="BJ796">
            <v>23</v>
          </cell>
          <cell r="BK796">
            <v>47</v>
          </cell>
          <cell r="BL796">
            <v>30</v>
          </cell>
          <cell r="BM796">
            <v>52</v>
          </cell>
          <cell r="BN796">
            <v>36</v>
          </cell>
          <cell r="BO796">
            <v>53</v>
          </cell>
          <cell r="BP796">
            <v>31</v>
          </cell>
          <cell r="BQ796">
            <v>49</v>
          </cell>
          <cell r="BR796">
            <v>30</v>
          </cell>
          <cell r="BS796">
            <v>58</v>
          </cell>
          <cell r="BT796">
            <v>27</v>
          </cell>
          <cell r="BU796">
            <v>59</v>
          </cell>
          <cell r="BV796">
            <v>30</v>
          </cell>
          <cell r="BW796">
            <v>61</v>
          </cell>
          <cell r="BX796">
            <v>30</v>
          </cell>
          <cell r="BY796">
            <v>60</v>
          </cell>
          <cell r="BZ796">
            <v>29</v>
          </cell>
          <cell r="CA796">
            <v>67</v>
          </cell>
          <cell r="CB796">
            <v>29</v>
          </cell>
          <cell r="CC796">
            <v>66</v>
          </cell>
          <cell r="CD796">
            <v>33</v>
          </cell>
          <cell r="CE796">
            <v>66</v>
          </cell>
          <cell r="CF796">
            <v>39</v>
          </cell>
          <cell r="CG796">
            <v>72</v>
          </cell>
          <cell r="CH796">
            <v>37</v>
          </cell>
          <cell r="CI796">
            <v>67</v>
          </cell>
          <cell r="CJ796">
            <v>33</v>
          </cell>
          <cell r="CK796">
            <v>75</v>
          </cell>
          <cell r="CL796">
            <v>46</v>
          </cell>
          <cell r="CM796">
            <v>74</v>
          </cell>
          <cell r="CN796">
            <v>40</v>
          </cell>
          <cell r="CO796">
            <v>75</v>
          </cell>
          <cell r="CP796">
            <v>46</v>
          </cell>
          <cell r="CQ796">
            <v>77</v>
          </cell>
          <cell r="CR796">
            <v>49</v>
          </cell>
          <cell r="CS796">
            <v>75</v>
          </cell>
          <cell r="CT796">
            <v>54</v>
          </cell>
          <cell r="CU796">
            <v>76</v>
          </cell>
          <cell r="CV796">
            <v>64</v>
          </cell>
          <cell r="CW796">
            <v>77</v>
          </cell>
          <cell r="CX796">
            <v>65</v>
          </cell>
        </row>
        <row r="797">
          <cell r="B797">
            <v>36921</v>
          </cell>
          <cell r="C797">
            <v>62</v>
          </cell>
          <cell r="D797">
            <v>47</v>
          </cell>
          <cell r="E797">
            <v>64</v>
          </cell>
          <cell r="F797">
            <v>46</v>
          </cell>
          <cell r="G797">
            <v>61</v>
          </cell>
          <cell r="H797">
            <v>47</v>
          </cell>
          <cell r="I797">
            <v>64</v>
          </cell>
          <cell r="J797">
            <v>46</v>
          </cell>
          <cell r="K797">
            <v>71</v>
          </cell>
          <cell r="L797">
            <v>45</v>
          </cell>
          <cell r="M797">
            <v>64</v>
          </cell>
          <cell r="N797">
            <v>46</v>
          </cell>
          <cell r="O797">
            <v>69</v>
          </cell>
          <cell r="P797">
            <v>46</v>
          </cell>
          <cell r="Q797">
            <v>67</v>
          </cell>
          <cell r="R797">
            <v>48</v>
          </cell>
          <cell r="S797">
            <v>33</v>
          </cell>
          <cell r="T797">
            <v>14</v>
          </cell>
          <cell r="U797">
            <v>34</v>
          </cell>
          <cell r="V797">
            <v>20</v>
          </cell>
          <cell r="W797">
            <v>32</v>
          </cell>
          <cell r="X797">
            <v>10</v>
          </cell>
          <cell r="Y797">
            <v>42</v>
          </cell>
          <cell r="Z797">
            <v>28</v>
          </cell>
          <cell r="AA797">
            <v>50</v>
          </cell>
          <cell r="AB797">
            <v>24</v>
          </cell>
          <cell r="AC797">
            <v>44</v>
          </cell>
          <cell r="AD797">
            <v>25</v>
          </cell>
          <cell r="AE797">
            <v>48</v>
          </cell>
          <cell r="AF797">
            <v>34</v>
          </cell>
          <cell r="AG797">
            <v>40</v>
          </cell>
          <cell r="AH797">
            <v>34</v>
          </cell>
          <cell r="AI797">
            <v>41</v>
          </cell>
          <cell r="AJ797">
            <v>34</v>
          </cell>
          <cell r="AK797">
            <v>41</v>
          </cell>
          <cell r="AL797">
            <v>28</v>
          </cell>
          <cell r="AM797">
            <v>43</v>
          </cell>
          <cell r="AN797">
            <v>28</v>
          </cell>
          <cell r="AO797">
            <v>54</v>
          </cell>
          <cell r="AP797">
            <v>36</v>
          </cell>
          <cell r="AQ797">
            <v>55</v>
          </cell>
          <cell r="AR797">
            <v>34</v>
          </cell>
          <cell r="AS797">
            <v>60</v>
          </cell>
          <cell r="AT797">
            <v>32</v>
          </cell>
          <cell r="AU797">
            <v>47</v>
          </cell>
          <cell r="AV797">
            <v>39</v>
          </cell>
          <cell r="AW797">
            <v>49</v>
          </cell>
          <cell r="AX797">
            <v>38</v>
          </cell>
          <cell r="AY797">
            <v>35</v>
          </cell>
          <cell r="AZ797">
            <v>16</v>
          </cell>
          <cell r="BA797" t="str">
            <v>43*</v>
          </cell>
          <cell r="BB797">
            <v>30</v>
          </cell>
          <cell r="BC797">
            <v>41</v>
          </cell>
          <cell r="BD797">
            <v>29</v>
          </cell>
          <cell r="BE797">
            <v>58</v>
          </cell>
          <cell r="BF797">
            <v>33</v>
          </cell>
          <cell r="BG797">
            <v>57</v>
          </cell>
          <cell r="BH797">
            <v>33</v>
          </cell>
          <cell r="BI797">
            <v>53</v>
          </cell>
          <cell r="BJ797">
            <v>34</v>
          </cell>
          <cell r="BK797">
            <v>53</v>
          </cell>
          <cell r="BL797">
            <v>36</v>
          </cell>
          <cell r="BM797">
            <v>63</v>
          </cell>
          <cell r="BN797">
            <v>28</v>
          </cell>
          <cell r="BO797">
            <v>67</v>
          </cell>
          <cell r="BP797">
            <v>43</v>
          </cell>
          <cell r="BQ797">
            <v>69</v>
          </cell>
          <cell r="BR797">
            <v>45</v>
          </cell>
          <cell r="BS797">
            <v>57</v>
          </cell>
          <cell r="BT797">
            <v>38</v>
          </cell>
          <cell r="BU797">
            <v>61</v>
          </cell>
          <cell r="BV797">
            <v>49</v>
          </cell>
          <cell r="BW797">
            <v>68</v>
          </cell>
          <cell r="BX797">
            <v>52</v>
          </cell>
          <cell r="BY797">
            <v>61</v>
          </cell>
          <cell r="BZ797">
            <v>50</v>
          </cell>
          <cell r="CA797">
            <v>63</v>
          </cell>
          <cell r="CB797">
            <v>52</v>
          </cell>
          <cell r="CC797">
            <v>70</v>
          </cell>
          <cell r="CD797">
            <v>53</v>
          </cell>
          <cell r="CE797">
            <v>61</v>
          </cell>
          <cell r="CF797">
            <v>45</v>
          </cell>
          <cell r="CG797">
            <v>68</v>
          </cell>
          <cell r="CH797">
            <v>45</v>
          </cell>
          <cell r="CI797">
            <v>66</v>
          </cell>
          <cell r="CJ797">
            <v>54</v>
          </cell>
          <cell r="CK797">
            <v>79</v>
          </cell>
          <cell r="CL797">
            <v>63</v>
          </cell>
          <cell r="CM797">
            <v>68</v>
          </cell>
          <cell r="CN797">
            <v>60</v>
          </cell>
          <cell r="CO797">
            <v>79</v>
          </cell>
          <cell r="CP797">
            <v>63</v>
          </cell>
          <cell r="CQ797">
            <v>79</v>
          </cell>
          <cell r="CR797">
            <v>60</v>
          </cell>
          <cell r="CS797">
            <v>71</v>
          </cell>
          <cell r="CT797">
            <v>63</v>
          </cell>
          <cell r="CU797">
            <v>80</v>
          </cell>
          <cell r="CV797">
            <v>66</v>
          </cell>
          <cell r="CW797">
            <v>81</v>
          </cell>
          <cell r="CX797">
            <v>69</v>
          </cell>
        </row>
        <row r="798">
          <cell r="B798">
            <v>36922</v>
          </cell>
          <cell r="C798">
            <v>51</v>
          </cell>
          <cell r="D798">
            <v>31</v>
          </cell>
          <cell r="E798">
            <v>55</v>
          </cell>
          <cell r="F798">
            <v>41</v>
          </cell>
          <cell r="G798">
            <v>57</v>
          </cell>
          <cell r="H798">
            <v>37</v>
          </cell>
          <cell r="I798">
            <v>61</v>
          </cell>
          <cell r="J798">
            <v>41</v>
          </cell>
          <cell r="K798">
            <v>61</v>
          </cell>
          <cell r="L798">
            <v>38</v>
          </cell>
          <cell r="M798">
            <v>63</v>
          </cell>
          <cell r="N798">
            <v>41</v>
          </cell>
          <cell r="O798">
            <v>66</v>
          </cell>
          <cell r="P798">
            <v>46</v>
          </cell>
          <cell r="Q798">
            <v>66</v>
          </cell>
          <cell r="R798">
            <v>50</v>
          </cell>
          <cell r="S798">
            <v>32</v>
          </cell>
          <cell r="T798">
            <v>24</v>
          </cell>
          <cell r="U798">
            <v>31</v>
          </cell>
          <cell r="V798">
            <v>18</v>
          </cell>
          <cell r="W798">
            <v>33</v>
          </cell>
          <cell r="X798">
            <v>18</v>
          </cell>
          <cell r="Y798">
            <v>44</v>
          </cell>
          <cell r="Z798">
            <v>32</v>
          </cell>
          <cell r="AA798">
            <v>49</v>
          </cell>
          <cell r="AB798">
            <v>32</v>
          </cell>
          <cell r="AC798">
            <v>48</v>
          </cell>
          <cell r="AD798">
            <v>33</v>
          </cell>
          <cell r="AE798">
            <v>49</v>
          </cell>
          <cell r="AF798">
            <v>32</v>
          </cell>
          <cell r="AG798">
            <v>39</v>
          </cell>
          <cell r="AH798">
            <v>33</v>
          </cell>
          <cell r="AI798">
            <v>37</v>
          </cell>
          <cell r="AJ798">
            <v>34</v>
          </cell>
          <cell r="AK798">
            <v>38</v>
          </cell>
          <cell r="AL798">
            <v>34</v>
          </cell>
          <cell r="AM798">
            <v>39</v>
          </cell>
          <cell r="AN798">
            <v>32</v>
          </cell>
          <cell r="AO798">
            <v>49</v>
          </cell>
          <cell r="AP798">
            <v>40</v>
          </cell>
          <cell r="AQ798">
            <v>49</v>
          </cell>
          <cell r="AR798">
            <v>35</v>
          </cell>
          <cell r="AS798">
            <v>52</v>
          </cell>
          <cell r="AT798">
            <v>34</v>
          </cell>
          <cell r="AU798">
            <v>41</v>
          </cell>
          <cell r="AV798">
            <v>33</v>
          </cell>
          <cell r="AW798">
            <v>40</v>
          </cell>
          <cell r="AX798">
            <v>33</v>
          </cell>
          <cell r="AY798">
            <v>39</v>
          </cell>
          <cell r="AZ798">
            <v>31</v>
          </cell>
          <cell r="BA798">
            <v>42</v>
          </cell>
          <cell r="BB798">
            <v>34</v>
          </cell>
          <cell r="BC798">
            <v>44</v>
          </cell>
          <cell r="BD798">
            <v>33</v>
          </cell>
          <cell r="BE798">
            <v>52</v>
          </cell>
          <cell r="BF798">
            <v>31</v>
          </cell>
          <cell r="BG798">
            <v>50</v>
          </cell>
          <cell r="BH798">
            <v>30</v>
          </cell>
          <cell r="BI798">
            <v>55</v>
          </cell>
          <cell r="BJ798">
            <v>34</v>
          </cell>
          <cell r="BK798">
            <v>57</v>
          </cell>
          <cell r="BL798">
            <v>39</v>
          </cell>
          <cell r="BM798">
            <v>59</v>
          </cell>
          <cell r="BN798">
            <v>38</v>
          </cell>
          <cell r="BO798">
            <v>64</v>
          </cell>
          <cell r="BP798">
            <v>39</v>
          </cell>
          <cell r="BQ798">
            <v>67</v>
          </cell>
          <cell r="BR798">
            <v>43</v>
          </cell>
          <cell r="BS798">
            <v>65</v>
          </cell>
          <cell r="BT798">
            <v>33</v>
          </cell>
          <cell r="BU798">
            <v>64</v>
          </cell>
          <cell r="BV798">
            <v>44</v>
          </cell>
          <cell r="BW798">
            <v>68</v>
          </cell>
          <cell r="BX798">
            <v>47</v>
          </cell>
          <cell r="BY798">
            <v>66</v>
          </cell>
          <cell r="BZ798">
            <v>46</v>
          </cell>
          <cell r="CA798">
            <v>67</v>
          </cell>
          <cell r="CB798">
            <v>52</v>
          </cell>
          <cell r="CC798">
            <v>68</v>
          </cell>
          <cell r="CD798">
            <v>48</v>
          </cell>
          <cell r="CE798">
            <v>64</v>
          </cell>
          <cell r="CF798">
            <v>47</v>
          </cell>
          <cell r="CG798">
            <v>66</v>
          </cell>
          <cell r="CH798">
            <v>39</v>
          </cell>
          <cell r="CI798">
            <v>67</v>
          </cell>
          <cell r="CJ798">
            <v>51</v>
          </cell>
          <cell r="CK798">
            <v>72</v>
          </cell>
          <cell r="CL798">
            <v>60</v>
          </cell>
          <cell r="CM798">
            <v>69</v>
          </cell>
          <cell r="CN798">
            <v>56</v>
          </cell>
          <cell r="CO798">
            <v>72</v>
          </cell>
          <cell r="CP798">
            <v>60</v>
          </cell>
          <cell r="CQ798">
            <v>83</v>
          </cell>
          <cell r="CR798">
            <v>63</v>
          </cell>
          <cell r="CS798">
            <v>75</v>
          </cell>
          <cell r="CT798">
            <v>63</v>
          </cell>
          <cell r="CU798">
            <v>82</v>
          </cell>
          <cell r="CV798">
            <v>61</v>
          </cell>
          <cell r="CW798">
            <v>83</v>
          </cell>
          <cell r="CX798">
            <v>63</v>
          </cell>
        </row>
        <row r="799">
          <cell r="B799">
            <v>36923</v>
          </cell>
          <cell r="C799">
            <v>52</v>
          </cell>
          <cell r="D799">
            <v>27</v>
          </cell>
          <cell r="E799">
            <v>50</v>
          </cell>
          <cell r="F799">
            <v>32</v>
          </cell>
          <cell r="G799">
            <v>48</v>
          </cell>
          <cell r="H799">
            <v>34</v>
          </cell>
          <cell r="I799">
            <v>50</v>
          </cell>
          <cell r="J799">
            <v>30</v>
          </cell>
          <cell r="K799">
            <v>56</v>
          </cell>
          <cell r="L799">
            <v>33</v>
          </cell>
          <cell r="M799">
            <v>51</v>
          </cell>
          <cell r="N799">
            <v>34</v>
          </cell>
          <cell r="O799">
            <v>50</v>
          </cell>
          <cell r="P799">
            <v>42</v>
          </cell>
          <cell r="Q799">
            <v>52</v>
          </cell>
          <cell r="R799">
            <v>45</v>
          </cell>
          <cell r="S799">
            <v>31</v>
          </cell>
          <cell r="T799">
            <v>23</v>
          </cell>
          <cell r="U799">
            <v>29</v>
          </cell>
          <cell r="V799">
            <v>17</v>
          </cell>
          <cell r="W799">
            <v>42</v>
          </cell>
          <cell r="X799">
            <v>19</v>
          </cell>
          <cell r="Y799">
            <v>46</v>
          </cell>
          <cell r="Z799">
            <v>29</v>
          </cell>
          <cell r="AA799">
            <v>48</v>
          </cell>
          <cell r="AB799">
            <v>29</v>
          </cell>
          <cell r="AC799">
            <v>45</v>
          </cell>
          <cell r="AD799">
            <v>27</v>
          </cell>
          <cell r="AE799">
            <v>48</v>
          </cell>
          <cell r="AF799">
            <v>32</v>
          </cell>
          <cell r="AG799">
            <v>34</v>
          </cell>
          <cell r="AH799">
            <v>30</v>
          </cell>
          <cell r="AI799">
            <v>36</v>
          </cell>
          <cell r="AJ799">
            <v>28</v>
          </cell>
          <cell r="AK799">
            <v>37</v>
          </cell>
          <cell r="AL799">
            <v>28</v>
          </cell>
          <cell r="AM799">
            <v>39</v>
          </cell>
          <cell r="AN799">
            <v>28</v>
          </cell>
          <cell r="AO799">
            <v>49</v>
          </cell>
          <cell r="AP799">
            <v>38</v>
          </cell>
          <cell r="AQ799">
            <v>50</v>
          </cell>
          <cell r="AR799">
            <v>34</v>
          </cell>
          <cell r="AS799">
            <v>50</v>
          </cell>
          <cell r="AT799">
            <v>29</v>
          </cell>
          <cell r="AU799">
            <v>36</v>
          </cell>
          <cell r="AV799">
            <v>30</v>
          </cell>
          <cell r="AW799">
            <v>36</v>
          </cell>
          <cell r="AX799">
            <v>32</v>
          </cell>
          <cell r="AY799">
            <v>45</v>
          </cell>
          <cell r="AZ799">
            <v>27</v>
          </cell>
          <cell r="BA799">
            <v>40</v>
          </cell>
          <cell r="BB799">
            <v>35</v>
          </cell>
          <cell r="BC799">
            <v>45</v>
          </cell>
          <cell r="BD799">
            <v>30</v>
          </cell>
          <cell r="BE799">
            <v>49</v>
          </cell>
          <cell r="BF799">
            <v>34</v>
          </cell>
          <cell r="BG799">
            <v>48</v>
          </cell>
          <cell r="BH799">
            <v>32</v>
          </cell>
          <cell r="BI799">
            <v>50</v>
          </cell>
          <cell r="BJ799">
            <v>30</v>
          </cell>
          <cell r="BK799">
            <v>51</v>
          </cell>
          <cell r="BL799">
            <v>35</v>
          </cell>
          <cell r="BM799">
            <v>48</v>
          </cell>
          <cell r="BN799">
            <v>30</v>
          </cell>
          <cell r="BO799">
            <v>53</v>
          </cell>
          <cell r="BP799">
            <v>31</v>
          </cell>
          <cell r="BQ799">
            <v>51</v>
          </cell>
          <cell r="BR799">
            <v>37</v>
          </cell>
          <cell r="BS799">
            <v>49</v>
          </cell>
          <cell r="BT799">
            <v>33</v>
          </cell>
          <cell r="BU799">
            <v>49</v>
          </cell>
          <cell r="BV799">
            <v>33</v>
          </cell>
          <cell r="BW799">
            <v>52</v>
          </cell>
          <cell r="BX799">
            <v>38</v>
          </cell>
          <cell r="BY799">
            <v>56</v>
          </cell>
          <cell r="BZ799">
            <v>39</v>
          </cell>
          <cell r="CA799">
            <v>57</v>
          </cell>
          <cell r="CB799">
            <v>44</v>
          </cell>
          <cell r="CC799">
            <v>61</v>
          </cell>
          <cell r="CD799">
            <v>49</v>
          </cell>
          <cell r="CE799">
            <v>48</v>
          </cell>
          <cell r="CF799">
            <v>39</v>
          </cell>
          <cell r="CG799">
            <v>52</v>
          </cell>
          <cell r="CH799">
            <v>43</v>
          </cell>
          <cell r="CI799">
            <v>56</v>
          </cell>
          <cell r="CJ799">
            <v>49</v>
          </cell>
          <cell r="CK799">
            <v>65</v>
          </cell>
          <cell r="CL799">
            <v>58</v>
          </cell>
          <cell r="CM799">
            <v>63</v>
          </cell>
          <cell r="CN799">
            <v>53</v>
          </cell>
          <cell r="CO799">
            <v>65</v>
          </cell>
          <cell r="CP799">
            <v>58</v>
          </cell>
          <cell r="CQ799">
            <v>73</v>
          </cell>
          <cell r="CR799">
            <v>61</v>
          </cell>
          <cell r="CS799">
            <v>75</v>
          </cell>
          <cell r="CT799">
            <v>63</v>
          </cell>
          <cell r="CU799">
            <v>82</v>
          </cell>
          <cell r="CV799">
            <v>62</v>
          </cell>
          <cell r="CW799">
            <v>81</v>
          </cell>
          <cell r="CX799">
            <v>65</v>
          </cell>
        </row>
        <row r="800">
          <cell r="B800">
            <v>36924</v>
          </cell>
          <cell r="C800">
            <v>41</v>
          </cell>
          <cell r="D800">
            <v>26</v>
          </cell>
          <cell r="E800">
            <v>39</v>
          </cell>
          <cell r="F800">
            <v>20</v>
          </cell>
          <cell r="G800">
            <v>42</v>
          </cell>
          <cell r="H800">
            <v>26</v>
          </cell>
          <cell r="I800">
            <v>45</v>
          </cell>
          <cell r="J800">
            <v>28</v>
          </cell>
          <cell r="K800">
            <v>46</v>
          </cell>
          <cell r="L800">
            <v>27</v>
          </cell>
          <cell r="M800">
            <v>47</v>
          </cell>
          <cell r="N800">
            <v>28</v>
          </cell>
          <cell r="O800">
            <v>51</v>
          </cell>
          <cell r="P800">
            <v>37</v>
          </cell>
          <cell r="Q800">
            <v>49</v>
          </cell>
          <cell r="R800">
            <v>42</v>
          </cell>
          <cell r="S800">
            <v>29</v>
          </cell>
          <cell r="T800">
            <v>19</v>
          </cell>
          <cell r="U800">
            <v>34</v>
          </cell>
          <cell r="V800">
            <v>15</v>
          </cell>
          <cell r="W800">
            <v>33</v>
          </cell>
          <cell r="X800">
            <v>14</v>
          </cell>
          <cell r="Y800">
            <v>36</v>
          </cell>
          <cell r="Z800">
            <v>29</v>
          </cell>
          <cell r="AA800">
            <v>40</v>
          </cell>
          <cell r="AB800">
            <v>28</v>
          </cell>
          <cell r="AC800">
            <v>38</v>
          </cell>
          <cell r="AD800">
            <v>24</v>
          </cell>
          <cell r="AE800">
            <v>39</v>
          </cell>
          <cell r="AF800">
            <v>26</v>
          </cell>
          <cell r="AG800">
            <v>33</v>
          </cell>
          <cell r="AH800">
            <v>18</v>
          </cell>
          <cell r="AI800">
            <v>35</v>
          </cell>
          <cell r="AJ800">
            <v>20</v>
          </cell>
          <cell r="AK800">
            <v>38</v>
          </cell>
          <cell r="AL800">
            <v>20</v>
          </cell>
          <cell r="AM800">
            <v>38</v>
          </cell>
          <cell r="AN800">
            <v>19</v>
          </cell>
          <cell r="AO800">
            <v>45</v>
          </cell>
          <cell r="AP800">
            <v>27</v>
          </cell>
          <cell r="AQ800">
            <v>45</v>
          </cell>
          <cell r="AR800">
            <v>27</v>
          </cell>
          <cell r="AS800">
            <v>48</v>
          </cell>
          <cell r="AT800">
            <v>26</v>
          </cell>
          <cell r="AU800">
            <v>33</v>
          </cell>
          <cell r="AV800">
            <v>20</v>
          </cell>
          <cell r="AW800">
            <v>33</v>
          </cell>
          <cell r="AX800">
            <v>17</v>
          </cell>
          <cell r="AY800">
            <v>43</v>
          </cell>
          <cell r="AZ800">
            <v>31</v>
          </cell>
          <cell r="BA800">
            <v>40</v>
          </cell>
          <cell r="BB800">
            <v>21</v>
          </cell>
          <cell r="BC800">
            <v>41</v>
          </cell>
          <cell r="BD800">
            <v>24</v>
          </cell>
          <cell r="BE800">
            <v>48</v>
          </cell>
          <cell r="BF800">
            <v>29</v>
          </cell>
          <cell r="BG800">
            <v>49</v>
          </cell>
          <cell r="BH800">
            <v>27</v>
          </cell>
          <cell r="BI800">
            <v>51</v>
          </cell>
          <cell r="BJ800">
            <v>27</v>
          </cell>
          <cell r="BK800">
            <v>52</v>
          </cell>
          <cell r="BL800">
            <v>28</v>
          </cell>
          <cell r="BM800">
            <v>50</v>
          </cell>
          <cell r="BN800">
            <v>25</v>
          </cell>
          <cell r="BO800">
            <v>53</v>
          </cell>
          <cell r="BP800">
            <v>32</v>
          </cell>
          <cell r="BQ800">
            <v>50</v>
          </cell>
          <cell r="BR800">
            <v>38</v>
          </cell>
          <cell r="BS800">
            <v>50</v>
          </cell>
          <cell r="BT800">
            <v>27</v>
          </cell>
          <cell r="BU800">
            <v>53</v>
          </cell>
          <cell r="BV800">
            <v>33</v>
          </cell>
          <cell r="BW800">
            <v>54</v>
          </cell>
          <cell r="BX800">
            <v>36</v>
          </cell>
          <cell r="BY800">
            <v>54</v>
          </cell>
          <cell r="BZ800">
            <v>35</v>
          </cell>
          <cell r="CA800">
            <v>54</v>
          </cell>
          <cell r="CB800">
            <v>41</v>
          </cell>
          <cell r="CC800">
            <v>52</v>
          </cell>
          <cell r="CD800">
            <v>43</v>
          </cell>
          <cell r="CE800">
            <v>49</v>
          </cell>
          <cell r="CF800">
            <v>34</v>
          </cell>
          <cell r="CG800">
            <v>54</v>
          </cell>
          <cell r="CH800">
            <v>41</v>
          </cell>
          <cell r="CI800">
            <v>51</v>
          </cell>
          <cell r="CJ800">
            <v>45</v>
          </cell>
          <cell r="CK800">
            <v>62</v>
          </cell>
          <cell r="CL800">
            <v>53</v>
          </cell>
          <cell r="CM800">
            <v>56</v>
          </cell>
          <cell r="CN800">
            <v>47</v>
          </cell>
          <cell r="CO800">
            <v>62</v>
          </cell>
          <cell r="CP800">
            <v>53</v>
          </cell>
          <cell r="CQ800">
            <v>67</v>
          </cell>
          <cell r="CR800">
            <v>54</v>
          </cell>
          <cell r="CS800">
            <v>65</v>
          </cell>
          <cell r="CT800">
            <v>55</v>
          </cell>
          <cell r="CU800">
            <v>82</v>
          </cell>
          <cell r="CV800">
            <v>62</v>
          </cell>
          <cell r="CW800">
            <v>81</v>
          </cell>
          <cell r="CX800">
            <v>66</v>
          </cell>
        </row>
        <row r="801">
          <cell r="B801">
            <v>36925</v>
          </cell>
          <cell r="C801">
            <v>54</v>
          </cell>
          <cell r="D801">
            <v>22</v>
          </cell>
          <cell r="E801">
            <v>48</v>
          </cell>
          <cell r="F801">
            <v>16</v>
          </cell>
          <cell r="G801">
            <v>46</v>
          </cell>
          <cell r="H801">
            <v>18</v>
          </cell>
          <cell r="I801">
            <v>50</v>
          </cell>
          <cell r="J801">
            <v>20</v>
          </cell>
          <cell r="K801">
            <v>54</v>
          </cell>
          <cell r="L801">
            <v>24</v>
          </cell>
          <cell r="M801">
            <v>53</v>
          </cell>
          <cell r="N801">
            <v>25</v>
          </cell>
          <cell r="O801">
            <v>49</v>
          </cell>
          <cell r="P801">
            <v>31</v>
          </cell>
          <cell r="Q801">
            <v>49</v>
          </cell>
          <cell r="R801">
            <v>36</v>
          </cell>
          <cell r="S801">
            <v>30</v>
          </cell>
          <cell r="T801">
            <v>11</v>
          </cell>
          <cell r="U801">
            <v>25</v>
          </cell>
          <cell r="V801">
            <v>2</v>
          </cell>
          <cell r="W801">
            <v>29</v>
          </cell>
          <cell r="X801">
            <v>12</v>
          </cell>
          <cell r="Y801">
            <v>34</v>
          </cell>
          <cell r="Z801">
            <v>23</v>
          </cell>
          <cell r="AA801">
            <v>33</v>
          </cell>
          <cell r="AB801">
            <v>21</v>
          </cell>
          <cell r="AC801">
            <v>30</v>
          </cell>
          <cell r="AD801">
            <v>17</v>
          </cell>
          <cell r="AE801">
            <v>32</v>
          </cell>
          <cell r="AF801">
            <v>22</v>
          </cell>
          <cell r="AG801">
            <v>21</v>
          </cell>
          <cell r="AH801">
            <v>14</v>
          </cell>
          <cell r="AI801">
            <v>22</v>
          </cell>
          <cell r="AJ801">
            <v>13</v>
          </cell>
          <cell r="AK801">
            <v>21</v>
          </cell>
          <cell r="AL801">
            <v>8</v>
          </cell>
          <cell r="AM801">
            <v>24</v>
          </cell>
          <cell r="AN801">
            <v>9</v>
          </cell>
          <cell r="AO801">
            <v>33</v>
          </cell>
          <cell r="AP801">
            <v>26</v>
          </cell>
          <cell r="AQ801">
            <v>35</v>
          </cell>
          <cell r="AR801">
            <v>24</v>
          </cell>
          <cell r="AS801">
            <v>35</v>
          </cell>
          <cell r="AT801">
            <v>18</v>
          </cell>
          <cell r="AU801">
            <v>26</v>
          </cell>
          <cell r="AV801">
            <v>19</v>
          </cell>
          <cell r="AW801">
            <v>27</v>
          </cell>
          <cell r="AX801">
            <v>13</v>
          </cell>
          <cell r="AY801">
            <v>44</v>
          </cell>
          <cell r="AZ801">
            <v>24</v>
          </cell>
          <cell r="BA801">
            <v>26</v>
          </cell>
          <cell r="BB801">
            <v>14</v>
          </cell>
          <cell r="BC801">
            <v>30</v>
          </cell>
          <cell r="BD801">
            <v>18</v>
          </cell>
          <cell r="BE801">
            <v>33</v>
          </cell>
          <cell r="BF801">
            <v>26</v>
          </cell>
          <cell r="BG801">
            <v>32</v>
          </cell>
          <cell r="BH801">
            <v>23</v>
          </cell>
          <cell r="BI801">
            <v>35</v>
          </cell>
          <cell r="BJ801">
            <v>22</v>
          </cell>
          <cell r="BK801">
            <v>38</v>
          </cell>
          <cell r="BL801">
            <v>25</v>
          </cell>
          <cell r="BM801">
            <v>44</v>
          </cell>
          <cell r="BN801">
            <v>18</v>
          </cell>
          <cell r="BO801">
            <v>42</v>
          </cell>
          <cell r="BP801">
            <v>24</v>
          </cell>
          <cell r="BQ801">
            <v>40</v>
          </cell>
          <cell r="BR801">
            <v>29</v>
          </cell>
          <cell r="BS801">
            <v>48</v>
          </cell>
          <cell r="BT801">
            <v>20</v>
          </cell>
          <cell r="BU801">
            <v>44</v>
          </cell>
          <cell r="BV801">
            <v>24</v>
          </cell>
          <cell r="BW801">
            <v>47</v>
          </cell>
          <cell r="BX801">
            <v>26</v>
          </cell>
          <cell r="BY801">
            <v>47</v>
          </cell>
          <cell r="BZ801">
            <v>26</v>
          </cell>
          <cell r="CA801">
            <v>49</v>
          </cell>
          <cell r="CB801">
            <v>29</v>
          </cell>
          <cell r="CC801">
            <v>50</v>
          </cell>
          <cell r="CD801">
            <v>34</v>
          </cell>
          <cell r="CE801">
            <v>48</v>
          </cell>
          <cell r="CF801">
            <v>26</v>
          </cell>
          <cell r="CG801">
            <v>50</v>
          </cell>
          <cell r="CH801">
            <v>30</v>
          </cell>
          <cell r="CI801">
            <v>52</v>
          </cell>
          <cell r="CJ801">
            <v>35</v>
          </cell>
          <cell r="CK801">
            <v>61</v>
          </cell>
          <cell r="CL801">
            <v>50</v>
          </cell>
          <cell r="CM801">
            <v>56</v>
          </cell>
          <cell r="CN801">
            <v>42</v>
          </cell>
          <cell r="CO801">
            <v>61</v>
          </cell>
          <cell r="CP801">
            <v>50</v>
          </cell>
          <cell r="CQ801">
            <v>58</v>
          </cell>
          <cell r="CR801">
            <v>52</v>
          </cell>
          <cell r="CS801">
            <v>55</v>
          </cell>
          <cell r="CT801">
            <v>48</v>
          </cell>
          <cell r="CU801">
            <v>79</v>
          </cell>
          <cell r="CV801">
            <v>64</v>
          </cell>
          <cell r="CW801">
            <v>81</v>
          </cell>
          <cell r="CX801">
            <v>64</v>
          </cell>
        </row>
        <row r="802">
          <cell r="B802">
            <v>36926</v>
          </cell>
          <cell r="C802">
            <v>57</v>
          </cell>
          <cell r="D802">
            <v>36</v>
          </cell>
          <cell r="E802">
            <v>50</v>
          </cell>
          <cell r="F802">
            <v>28</v>
          </cell>
          <cell r="G802">
            <v>54</v>
          </cell>
          <cell r="H802">
            <v>24</v>
          </cell>
          <cell r="I802">
            <v>56</v>
          </cell>
          <cell r="J802">
            <v>24</v>
          </cell>
          <cell r="K802">
            <v>63</v>
          </cell>
          <cell r="L802">
            <v>24</v>
          </cell>
          <cell r="M802">
            <v>57</v>
          </cell>
          <cell r="N802">
            <v>26</v>
          </cell>
          <cell r="O802">
            <v>59</v>
          </cell>
          <cell r="P802">
            <v>30</v>
          </cell>
          <cell r="Q802">
            <v>61</v>
          </cell>
          <cell r="R802">
            <v>32</v>
          </cell>
          <cell r="S802">
            <v>26</v>
          </cell>
          <cell r="T802">
            <v>-2</v>
          </cell>
          <cell r="U802">
            <v>28</v>
          </cell>
          <cell r="V802">
            <v>-4</v>
          </cell>
          <cell r="W802">
            <v>26</v>
          </cell>
          <cell r="X802">
            <v>0</v>
          </cell>
          <cell r="Y802">
            <v>32</v>
          </cell>
          <cell r="Z802">
            <v>19</v>
          </cell>
          <cell r="AA802">
            <v>33</v>
          </cell>
          <cell r="AB802">
            <v>15</v>
          </cell>
          <cell r="AC802">
            <v>30</v>
          </cell>
          <cell r="AD802">
            <v>8</v>
          </cell>
          <cell r="AE802">
            <v>32</v>
          </cell>
          <cell r="AF802">
            <v>18</v>
          </cell>
          <cell r="AG802">
            <v>38</v>
          </cell>
          <cell r="AH802">
            <v>17</v>
          </cell>
          <cell r="AI802">
            <v>37</v>
          </cell>
          <cell r="AJ802">
            <v>12</v>
          </cell>
          <cell r="AK802">
            <v>34</v>
          </cell>
          <cell r="AL802">
            <v>6</v>
          </cell>
          <cell r="AM802">
            <v>29</v>
          </cell>
          <cell r="AN802">
            <v>7</v>
          </cell>
          <cell r="AO802">
            <v>37</v>
          </cell>
          <cell r="AP802">
            <v>24</v>
          </cell>
          <cell r="AQ802">
            <v>39</v>
          </cell>
          <cell r="AR802">
            <v>22</v>
          </cell>
          <cell r="AS802">
            <v>41</v>
          </cell>
          <cell r="AT802">
            <v>14</v>
          </cell>
          <cell r="AU802">
            <v>40</v>
          </cell>
          <cell r="AV802">
            <v>26</v>
          </cell>
          <cell r="AW802">
            <v>43</v>
          </cell>
          <cell r="AX802">
            <v>27</v>
          </cell>
          <cell r="AY802">
            <v>31</v>
          </cell>
          <cell r="AZ802">
            <v>19</v>
          </cell>
          <cell r="BA802">
            <v>35</v>
          </cell>
          <cell r="BB802">
            <v>14</v>
          </cell>
          <cell r="BC802">
            <v>39</v>
          </cell>
          <cell r="BD802">
            <v>16</v>
          </cell>
          <cell r="BE802">
            <v>43</v>
          </cell>
          <cell r="BF802">
            <v>25</v>
          </cell>
          <cell r="BG802">
            <v>40</v>
          </cell>
          <cell r="BH802">
            <v>22</v>
          </cell>
          <cell r="BI802">
            <v>44</v>
          </cell>
          <cell r="BJ802">
            <v>17</v>
          </cell>
          <cell r="BK802">
            <v>45</v>
          </cell>
          <cell r="BL802">
            <v>26</v>
          </cell>
          <cell r="BM802">
            <v>49</v>
          </cell>
          <cell r="BN802">
            <v>20</v>
          </cell>
          <cell r="BO802">
            <v>47</v>
          </cell>
          <cell r="BP802">
            <v>25</v>
          </cell>
          <cell r="BQ802">
            <v>46</v>
          </cell>
          <cell r="BR802">
            <v>25</v>
          </cell>
          <cell r="BS802">
            <v>53</v>
          </cell>
          <cell r="BT802">
            <v>28</v>
          </cell>
          <cell r="BU802">
            <v>50</v>
          </cell>
          <cell r="BV802">
            <v>28</v>
          </cell>
          <cell r="BW802">
            <v>42</v>
          </cell>
          <cell r="BX802">
            <v>30</v>
          </cell>
          <cell r="BY802">
            <v>53</v>
          </cell>
          <cell r="BZ802">
            <v>33</v>
          </cell>
          <cell r="CA802">
            <v>45</v>
          </cell>
          <cell r="CB802">
            <v>36</v>
          </cell>
          <cell r="CC802">
            <v>47</v>
          </cell>
          <cell r="CD802">
            <v>41</v>
          </cell>
          <cell r="CE802">
            <v>56</v>
          </cell>
          <cell r="CF802">
            <v>33</v>
          </cell>
          <cell r="CG802">
            <v>61</v>
          </cell>
          <cell r="CH802">
            <v>32</v>
          </cell>
          <cell r="CI802">
            <v>49</v>
          </cell>
          <cell r="CJ802">
            <v>41</v>
          </cell>
          <cell r="CK802">
            <v>56</v>
          </cell>
          <cell r="CL802">
            <v>50</v>
          </cell>
          <cell r="CM802">
            <v>52</v>
          </cell>
          <cell r="CN802">
            <v>45</v>
          </cell>
          <cell r="CO802">
            <v>56</v>
          </cell>
          <cell r="CP802">
            <v>50</v>
          </cell>
          <cell r="CQ802">
            <v>59</v>
          </cell>
          <cell r="CR802">
            <v>53</v>
          </cell>
          <cell r="CS802">
            <v>57</v>
          </cell>
          <cell r="CT802">
            <v>53</v>
          </cell>
          <cell r="CU802">
            <v>84</v>
          </cell>
          <cell r="CV802">
            <v>64</v>
          </cell>
          <cell r="CW802">
            <v>82</v>
          </cell>
          <cell r="CX802">
            <v>66</v>
          </cell>
        </row>
        <row r="803">
          <cell r="B803">
            <v>36927</v>
          </cell>
          <cell r="C803">
            <v>52</v>
          </cell>
          <cell r="D803">
            <v>35</v>
          </cell>
          <cell r="E803">
            <v>47</v>
          </cell>
          <cell r="F803">
            <v>27</v>
          </cell>
          <cell r="G803">
            <v>43</v>
          </cell>
          <cell r="H803">
            <v>32</v>
          </cell>
          <cell r="I803">
            <v>49</v>
          </cell>
          <cell r="J803">
            <v>28</v>
          </cell>
          <cell r="K803">
            <v>58</v>
          </cell>
          <cell r="L803">
            <v>27</v>
          </cell>
          <cell r="M803">
            <v>55</v>
          </cell>
          <cell r="N803">
            <v>32</v>
          </cell>
          <cell r="O803">
            <v>58</v>
          </cell>
          <cell r="P803">
            <v>32</v>
          </cell>
          <cell r="Q803">
            <v>63</v>
          </cell>
          <cell r="R803">
            <v>30</v>
          </cell>
          <cell r="S803">
            <v>31</v>
          </cell>
          <cell r="T803">
            <v>20</v>
          </cell>
          <cell r="U803">
            <v>31</v>
          </cell>
          <cell r="V803">
            <v>25</v>
          </cell>
          <cell r="W803">
            <v>31</v>
          </cell>
          <cell r="X803">
            <v>17</v>
          </cell>
          <cell r="Y803">
            <v>39</v>
          </cell>
          <cell r="Z803">
            <v>27</v>
          </cell>
          <cell r="AA803">
            <v>37</v>
          </cell>
          <cell r="AB803">
            <v>25</v>
          </cell>
          <cell r="AC803">
            <v>33</v>
          </cell>
          <cell r="AD803">
            <v>19</v>
          </cell>
          <cell r="AE803">
            <v>35</v>
          </cell>
          <cell r="AF803">
            <v>27</v>
          </cell>
          <cell r="AG803">
            <v>35</v>
          </cell>
          <cell r="AH803">
            <v>30</v>
          </cell>
          <cell r="AI803">
            <v>40</v>
          </cell>
          <cell r="AJ803">
            <v>30</v>
          </cell>
          <cell r="AK803">
            <v>33</v>
          </cell>
          <cell r="AL803">
            <v>28</v>
          </cell>
          <cell r="AM803">
            <v>30</v>
          </cell>
          <cell r="AN803">
            <v>27</v>
          </cell>
          <cell r="AO803">
            <v>36</v>
          </cell>
          <cell r="AP803">
            <v>32</v>
          </cell>
          <cell r="AQ803">
            <v>37</v>
          </cell>
          <cell r="AR803">
            <v>32</v>
          </cell>
          <cell r="AS803">
            <v>43</v>
          </cell>
          <cell r="AT803">
            <v>33</v>
          </cell>
          <cell r="AU803">
            <v>37</v>
          </cell>
          <cell r="AV803">
            <v>30</v>
          </cell>
          <cell r="AW803">
            <v>42</v>
          </cell>
          <cell r="AX803">
            <v>32</v>
          </cell>
          <cell r="AY803">
            <v>41</v>
          </cell>
          <cell r="AZ803">
            <v>24</v>
          </cell>
          <cell r="BA803">
            <v>32</v>
          </cell>
          <cell r="BB803">
            <v>29</v>
          </cell>
          <cell r="BC803">
            <v>36</v>
          </cell>
          <cell r="BD803">
            <v>30</v>
          </cell>
          <cell r="BE803">
            <v>37</v>
          </cell>
          <cell r="BF803">
            <v>33</v>
          </cell>
          <cell r="BG803">
            <v>36</v>
          </cell>
          <cell r="BH803">
            <v>32</v>
          </cell>
          <cell r="BI803">
            <v>41</v>
          </cell>
          <cell r="BJ803">
            <v>33</v>
          </cell>
          <cell r="BK803">
            <v>42</v>
          </cell>
          <cell r="BL803">
            <v>34</v>
          </cell>
          <cell r="BM803">
            <v>51</v>
          </cell>
          <cell r="BN803">
            <v>32</v>
          </cell>
          <cell r="BO803">
            <v>46</v>
          </cell>
          <cell r="BP803">
            <v>36</v>
          </cell>
          <cell r="BQ803">
            <v>46</v>
          </cell>
          <cell r="BR803">
            <v>38</v>
          </cell>
          <cell r="BS803">
            <v>48</v>
          </cell>
          <cell r="BT803">
            <v>27</v>
          </cell>
          <cell r="BU803">
            <v>56</v>
          </cell>
          <cell r="BV803">
            <v>33</v>
          </cell>
          <cell r="BW803">
            <v>57</v>
          </cell>
          <cell r="BX803">
            <v>33</v>
          </cell>
          <cell r="BY803">
            <v>58</v>
          </cell>
          <cell r="BZ803">
            <v>28</v>
          </cell>
          <cell r="CA803">
            <v>62</v>
          </cell>
          <cell r="CB803">
            <v>34</v>
          </cell>
          <cell r="CC803">
            <v>62</v>
          </cell>
          <cell r="CD803">
            <v>43</v>
          </cell>
          <cell r="CE803">
            <v>55</v>
          </cell>
          <cell r="CF803">
            <v>37</v>
          </cell>
          <cell r="CG803">
            <v>61</v>
          </cell>
          <cell r="CH803">
            <v>27</v>
          </cell>
          <cell r="CI803">
            <v>63</v>
          </cell>
          <cell r="CJ803">
            <v>41</v>
          </cell>
          <cell r="CK803">
            <v>66</v>
          </cell>
          <cell r="CL803">
            <v>42</v>
          </cell>
          <cell r="CM803">
            <v>65</v>
          </cell>
          <cell r="CN803">
            <v>39</v>
          </cell>
          <cell r="CO803">
            <v>66</v>
          </cell>
          <cell r="CP803">
            <v>42</v>
          </cell>
          <cell r="CQ803">
            <v>67</v>
          </cell>
          <cell r="CR803">
            <v>42</v>
          </cell>
          <cell r="CS803">
            <v>67</v>
          </cell>
          <cell r="CT803">
            <v>46</v>
          </cell>
          <cell r="CU803">
            <v>71</v>
          </cell>
          <cell r="CV803">
            <v>54</v>
          </cell>
          <cell r="CW803">
            <v>72</v>
          </cell>
          <cell r="CX803">
            <v>61</v>
          </cell>
        </row>
        <row r="804">
          <cell r="B804">
            <v>36928</v>
          </cell>
          <cell r="C804">
            <v>66</v>
          </cell>
          <cell r="D804">
            <v>38</v>
          </cell>
          <cell r="E804">
            <v>65</v>
          </cell>
          <cell r="F804">
            <v>25</v>
          </cell>
          <cell r="G804">
            <v>58</v>
          </cell>
          <cell r="H804">
            <v>23</v>
          </cell>
          <cell r="I804">
            <v>63</v>
          </cell>
          <cell r="J804">
            <v>25</v>
          </cell>
          <cell r="K804">
            <v>70</v>
          </cell>
          <cell r="L804">
            <v>29</v>
          </cell>
          <cell r="M804">
            <v>63</v>
          </cell>
          <cell r="N804">
            <v>29</v>
          </cell>
          <cell r="O804">
            <v>65</v>
          </cell>
          <cell r="P804">
            <v>29</v>
          </cell>
          <cell r="Q804">
            <v>67</v>
          </cell>
          <cell r="R804">
            <v>33</v>
          </cell>
          <cell r="S804">
            <v>40</v>
          </cell>
          <cell r="T804">
            <v>26</v>
          </cell>
          <cell r="U804">
            <v>35</v>
          </cell>
          <cell r="V804">
            <v>24</v>
          </cell>
          <cell r="W804">
            <v>40</v>
          </cell>
          <cell r="X804">
            <v>26</v>
          </cell>
          <cell r="Y804">
            <v>45</v>
          </cell>
          <cell r="Z804">
            <v>30</v>
          </cell>
          <cell r="AA804">
            <v>42</v>
          </cell>
          <cell r="AB804">
            <v>32</v>
          </cell>
          <cell r="AC804">
            <v>41</v>
          </cell>
          <cell r="AD804">
            <v>33</v>
          </cell>
          <cell r="AE804">
            <v>41</v>
          </cell>
          <cell r="AF804">
            <v>32</v>
          </cell>
          <cell r="AG804">
            <v>33</v>
          </cell>
          <cell r="AH804">
            <v>30</v>
          </cell>
          <cell r="AI804">
            <v>34</v>
          </cell>
          <cell r="AJ804">
            <v>31</v>
          </cell>
          <cell r="AK804">
            <v>36</v>
          </cell>
          <cell r="AL804">
            <v>32</v>
          </cell>
          <cell r="AM804">
            <v>38</v>
          </cell>
          <cell r="AN804">
            <v>30</v>
          </cell>
          <cell r="AO804">
            <v>45</v>
          </cell>
          <cell r="AP804">
            <v>36</v>
          </cell>
          <cell r="AQ804">
            <v>44</v>
          </cell>
          <cell r="AR804">
            <v>34</v>
          </cell>
          <cell r="AS804">
            <v>48</v>
          </cell>
          <cell r="AT804">
            <v>33</v>
          </cell>
          <cell r="AU804">
            <v>34</v>
          </cell>
          <cell r="AV804">
            <v>31</v>
          </cell>
          <cell r="AW804">
            <v>40</v>
          </cell>
          <cell r="AX804">
            <v>31</v>
          </cell>
          <cell r="AY804">
            <v>35</v>
          </cell>
          <cell r="AZ804">
            <v>24</v>
          </cell>
          <cell r="BA804">
            <v>37</v>
          </cell>
          <cell r="BB804">
            <v>31</v>
          </cell>
          <cell r="BC804">
            <v>40</v>
          </cell>
          <cell r="BD804">
            <v>34</v>
          </cell>
          <cell r="BE804">
            <v>42</v>
          </cell>
          <cell r="BF804">
            <v>33</v>
          </cell>
          <cell r="BG804">
            <v>44</v>
          </cell>
          <cell r="BH804">
            <v>32</v>
          </cell>
          <cell r="BI804">
            <v>46</v>
          </cell>
          <cell r="BJ804">
            <v>35</v>
          </cell>
          <cell r="BK804">
            <v>50</v>
          </cell>
          <cell r="BL804">
            <v>33</v>
          </cell>
          <cell r="BM804">
            <v>59</v>
          </cell>
          <cell r="BN804">
            <v>31</v>
          </cell>
          <cell r="BO804">
            <v>56</v>
          </cell>
          <cell r="BP804">
            <v>29</v>
          </cell>
          <cell r="BQ804">
            <v>55</v>
          </cell>
          <cell r="BR804">
            <v>30</v>
          </cell>
          <cell r="BS804">
            <v>60</v>
          </cell>
          <cell r="BT804">
            <v>22</v>
          </cell>
          <cell r="BU804">
            <v>57</v>
          </cell>
          <cell r="BV804">
            <v>25</v>
          </cell>
          <cell r="BW804">
            <v>58</v>
          </cell>
          <cell r="BX804">
            <v>28</v>
          </cell>
          <cell r="BY804">
            <v>58</v>
          </cell>
          <cell r="BZ804">
            <v>23</v>
          </cell>
          <cell r="CA804">
            <v>63</v>
          </cell>
          <cell r="CB804">
            <v>26</v>
          </cell>
          <cell r="CC804">
            <v>63</v>
          </cell>
          <cell r="CD804">
            <v>32</v>
          </cell>
          <cell r="CE804">
            <v>61</v>
          </cell>
          <cell r="CF804">
            <v>33</v>
          </cell>
          <cell r="CG804">
            <v>64</v>
          </cell>
          <cell r="CH804">
            <v>25</v>
          </cell>
          <cell r="CI804">
            <v>65</v>
          </cell>
          <cell r="CJ804">
            <v>29</v>
          </cell>
          <cell r="CK804">
            <v>67</v>
          </cell>
          <cell r="CL804">
            <v>35</v>
          </cell>
          <cell r="CM804">
            <v>68</v>
          </cell>
          <cell r="CN804">
            <v>33</v>
          </cell>
          <cell r="CO804">
            <v>67</v>
          </cell>
          <cell r="CP804">
            <v>35</v>
          </cell>
          <cell r="CQ804">
            <v>73</v>
          </cell>
          <cell r="CR804">
            <v>37</v>
          </cell>
          <cell r="CS804">
            <v>67</v>
          </cell>
          <cell r="CT804">
            <v>43</v>
          </cell>
          <cell r="CU804">
            <v>74</v>
          </cell>
          <cell r="CV804">
            <v>48</v>
          </cell>
          <cell r="CW804">
            <v>75</v>
          </cell>
          <cell r="CX804">
            <v>57</v>
          </cell>
        </row>
        <row r="805">
          <cell r="B805">
            <v>36929</v>
          </cell>
          <cell r="C805">
            <v>71</v>
          </cell>
          <cell r="D805">
            <v>54</v>
          </cell>
          <cell r="E805">
            <v>70</v>
          </cell>
          <cell r="F805">
            <v>43</v>
          </cell>
          <cell r="G805">
            <v>65</v>
          </cell>
          <cell r="H805">
            <v>32</v>
          </cell>
          <cell r="I805">
            <v>70</v>
          </cell>
          <cell r="J805">
            <v>31</v>
          </cell>
          <cell r="K805">
            <v>72</v>
          </cell>
          <cell r="L805">
            <v>43</v>
          </cell>
          <cell r="M805">
            <v>69</v>
          </cell>
          <cell r="N805">
            <v>37</v>
          </cell>
          <cell r="O805">
            <v>71</v>
          </cell>
          <cell r="P805">
            <v>34</v>
          </cell>
          <cell r="Q805">
            <v>70</v>
          </cell>
          <cell r="R805">
            <v>44</v>
          </cell>
          <cell r="S805">
            <v>37</v>
          </cell>
          <cell r="T805">
            <v>22</v>
          </cell>
          <cell r="U805">
            <v>34</v>
          </cell>
          <cell r="V805">
            <v>23</v>
          </cell>
          <cell r="W805">
            <v>36</v>
          </cell>
          <cell r="X805">
            <v>28</v>
          </cell>
          <cell r="Y805">
            <v>41</v>
          </cell>
          <cell r="Z805">
            <v>34</v>
          </cell>
          <cell r="AA805">
            <v>41</v>
          </cell>
          <cell r="AB805">
            <v>31</v>
          </cell>
          <cell r="AC805">
            <v>39</v>
          </cell>
          <cell r="AD805">
            <v>28</v>
          </cell>
          <cell r="AE805">
            <v>42</v>
          </cell>
          <cell r="AF805">
            <v>29</v>
          </cell>
          <cell r="AG805">
            <v>33</v>
          </cell>
          <cell r="AH805">
            <v>25</v>
          </cell>
          <cell r="AI805">
            <v>36</v>
          </cell>
          <cell r="AJ805">
            <v>27</v>
          </cell>
          <cell r="AK805">
            <v>35</v>
          </cell>
          <cell r="AL805">
            <v>26</v>
          </cell>
          <cell r="AM805">
            <v>36</v>
          </cell>
          <cell r="AN805">
            <v>28</v>
          </cell>
          <cell r="AO805">
            <v>44</v>
          </cell>
          <cell r="AP805">
            <v>34</v>
          </cell>
          <cell r="AQ805">
            <v>46</v>
          </cell>
          <cell r="AR805">
            <v>35</v>
          </cell>
          <cell r="AS805">
            <v>48</v>
          </cell>
          <cell r="AT805">
            <v>26</v>
          </cell>
          <cell r="AU805">
            <v>32</v>
          </cell>
          <cell r="AV805">
            <v>28</v>
          </cell>
          <cell r="AW805">
            <v>41</v>
          </cell>
          <cell r="AX805">
            <v>29</v>
          </cell>
          <cell r="AY805">
            <v>43</v>
          </cell>
          <cell r="AZ805">
            <v>31</v>
          </cell>
          <cell r="BA805">
            <v>37</v>
          </cell>
          <cell r="BB805">
            <v>26</v>
          </cell>
          <cell r="BC805">
            <v>42</v>
          </cell>
          <cell r="BD805">
            <v>26</v>
          </cell>
          <cell r="BE805">
            <v>46</v>
          </cell>
          <cell r="BF805">
            <v>32</v>
          </cell>
          <cell r="BG805">
            <v>47</v>
          </cell>
          <cell r="BH805">
            <v>29</v>
          </cell>
          <cell r="BI805">
            <v>52</v>
          </cell>
          <cell r="BJ805">
            <v>27</v>
          </cell>
          <cell r="BK805">
            <v>54</v>
          </cell>
          <cell r="BL805">
            <v>31</v>
          </cell>
          <cell r="BM805">
            <v>64</v>
          </cell>
          <cell r="BN805">
            <v>32</v>
          </cell>
          <cell r="BO805">
            <v>56</v>
          </cell>
          <cell r="BP805">
            <v>27</v>
          </cell>
          <cell r="BQ805">
            <v>49</v>
          </cell>
          <cell r="BR805">
            <v>36</v>
          </cell>
          <cell r="BS805">
            <v>64</v>
          </cell>
          <cell r="BT805">
            <v>26</v>
          </cell>
          <cell r="BU805">
            <v>66</v>
          </cell>
          <cell r="BV805">
            <v>30</v>
          </cell>
          <cell r="BW805">
            <v>67</v>
          </cell>
          <cell r="BX805">
            <v>30</v>
          </cell>
          <cell r="BY805">
            <v>67</v>
          </cell>
          <cell r="BZ805">
            <v>28</v>
          </cell>
          <cell r="CA805">
            <v>70</v>
          </cell>
          <cell r="CB805">
            <v>34</v>
          </cell>
          <cell r="CC805">
            <v>70</v>
          </cell>
          <cell r="CD805">
            <v>32</v>
          </cell>
          <cell r="CE805">
            <v>69</v>
          </cell>
          <cell r="CF805">
            <v>39</v>
          </cell>
          <cell r="CG805">
            <v>70</v>
          </cell>
          <cell r="CH805">
            <v>30</v>
          </cell>
          <cell r="CI805">
            <v>70</v>
          </cell>
          <cell r="CJ805">
            <v>31</v>
          </cell>
          <cell r="CK805">
            <v>72</v>
          </cell>
          <cell r="CL805">
            <v>43</v>
          </cell>
          <cell r="CM805">
            <v>72</v>
          </cell>
          <cell r="CN805">
            <v>34</v>
          </cell>
          <cell r="CO805">
            <v>72</v>
          </cell>
          <cell r="CP805">
            <v>43</v>
          </cell>
          <cell r="CQ805">
            <v>77</v>
          </cell>
          <cell r="CR805">
            <v>47</v>
          </cell>
          <cell r="CS805">
            <v>77</v>
          </cell>
          <cell r="CT805">
            <v>48</v>
          </cell>
          <cell r="CU805">
            <v>76</v>
          </cell>
          <cell r="CV805">
            <v>54</v>
          </cell>
          <cell r="CW805">
            <v>78</v>
          </cell>
          <cell r="CX805">
            <v>59</v>
          </cell>
        </row>
        <row r="806">
          <cell r="B806">
            <v>36930</v>
          </cell>
          <cell r="C806">
            <v>75</v>
          </cell>
          <cell r="D806">
            <v>58</v>
          </cell>
          <cell r="E806">
            <v>73</v>
          </cell>
          <cell r="F806">
            <v>46</v>
          </cell>
          <cell r="G806">
            <v>71</v>
          </cell>
          <cell r="H806">
            <v>33</v>
          </cell>
          <cell r="I806">
            <v>71</v>
          </cell>
          <cell r="J806">
            <v>33</v>
          </cell>
          <cell r="K806">
            <v>74</v>
          </cell>
          <cell r="L806">
            <v>49</v>
          </cell>
          <cell r="M806">
            <v>74</v>
          </cell>
          <cell r="N806">
            <v>42</v>
          </cell>
          <cell r="O806">
            <v>77</v>
          </cell>
          <cell r="P806">
            <v>39</v>
          </cell>
          <cell r="Q806">
            <v>73</v>
          </cell>
          <cell r="R806">
            <v>46</v>
          </cell>
          <cell r="S806">
            <v>36</v>
          </cell>
          <cell r="T806">
            <v>12</v>
          </cell>
          <cell r="U806">
            <v>29</v>
          </cell>
          <cell r="V806">
            <v>14</v>
          </cell>
          <cell r="W806">
            <v>34</v>
          </cell>
          <cell r="X806">
            <v>19</v>
          </cell>
          <cell r="Y806">
            <v>37</v>
          </cell>
          <cell r="Z806">
            <v>31</v>
          </cell>
          <cell r="AA806">
            <v>38</v>
          </cell>
          <cell r="AB806">
            <v>28</v>
          </cell>
          <cell r="AC806">
            <v>35</v>
          </cell>
          <cell r="AD806">
            <v>22</v>
          </cell>
          <cell r="AE806">
            <v>35</v>
          </cell>
          <cell r="AF806">
            <v>27</v>
          </cell>
          <cell r="AG806">
            <v>35</v>
          </cell>
          <cell r="AH806">
            <v>24</v>
          </cell>
          <cell r="AI806">
            <v>35</v>
          </cell>
          <cell r="AJ806">
            <v>27</v>
          </cell>
          <cell r="AK806">
            <v>32</v>
          </cell>
          <cell r="AL806">
            <v>27</v>
          </cell>
          <cell r="AM806">
            <v>33</v>
          </cell>
          <cell r="AN806">
            <v>26</v>
          </cell>
          <cell r="AO806">
            <v>41</v>
          </cell>
          <cell r="AP806">
            <v>32</v>
          </cell>
          <cell r="AQ806">
            <v>40</v>
          </cell>
          <cell r="AR806">
            <v>30</v>
          </cell>
          <cell r="AS806">
            <v>44</v>
          </cell>
          <cell r="AT806">
            <v>21</v>
          </cell>
          <cell r="AU806">
            <v>51</v>
          </cell>
          <cell r="AV806">
            <v>30</v>
          </cell>
          <cell r="AW806">
            <v>63</v>
          </cell>
          <cell r="AX806">
            <v>28</v>
          </cell>
          <cell r="AY806">
            <v>46</v>
          </cell>
          <cell r="AZ806">
            <v>28</v>
          </cell>
          <cell r="BA806">
            <v>39</v>
          </cell>
          <cell r="BB806">
            <v>21</v>
          </cell>
          <cell r="BC806">
            <v>38</v>
          </cell>
          <cell r="BD806">
            <v>19</v>
          </cell>
          <cell r="BE806">
            <v>47</v>
          </cell>
          <cell r="BF806">
            <v>29</v>
          </cell>
          <cell r="BG806">
            <v>43</v>
          </cell>
          <cell r="BH806">
            <v>25</v>
          </cell>
          <cell r="BI806">
            <v>51</v>
          </cell>
          <cell r="BJ806">
            <v>25</v>
          </cell>
          <cell r="BK806">
            <v>56</v>
          </cell>
          <cell r="BL806">
            <v>33</v>
          </cell>
          <cell r="BM806">
            <v>64</v>
          </cell>
          <cell r="BN806">
            <v>35</v>
          </cell>
          <cell r="BO806">
            <v>65</v>
          </cell>
          <cell r="BP806">
            <v>31</v>
          </cell>
          <cell r="BQ806">
            <v>67</v>
          </cell>
          <cell r="BR806">
            <v>35</v>
          </cell>
          <cell r="BS806">
            <v>68</v>
          </cell>
          <cell r="BT806">
            <v>28</v>
          </cell>
          <cell r="BU806">
            <v>65</v>
          </cell>
          <cell r="BV806">
            <v>35</v>
          </cell>
          <cell r="BW806">
            <v>68</v>
          </cell>
          <cell r="BX806">
            <v>36</v>
          </cell>
          <cell r="BY806">
            <v>68</v>
          </cell>
          <cell r="BZ806">
            <v>34</v>
          </cell>
          <cell r="CA806">
            <v>70</v>
          </cell>
          <cell r="CB806">
            <v>32</v>
          </cell>
          <cell r="CC806">
            <v>72</v>
          </cell>
          <cell r="CD806">
            <v>37</v>
          </cell>
          <cell r="CE806">
            <v>71</v>
          </cell>
          <cell r="CF806">
            <v>40</v>
          </cell>
          <cell r="CG806">
            <v>77</v>
          </cell>
          <cell r="CH806">
            <v>36</v>
          </cell>
          <cell r="CI806">
            <v>72</v>
          </cell>
          <cell r="CJ806">
            <v>37</v>
          </cell>
          <cell r="CK806">
            <v>75</v>
          </cell>
          <cell r="CL806">
            <v>48</v>
          </cell>
          <cell r="CM806">
            <v>75</v>
          </cell>
          <cell r="CN806">
            <v>42</v>
          </cell>
          <cell r="CO806">
            <v>75</v>
          </cell>
          <cell r="CP806">
            <v>48</v>
          </cell>
          <cell r="CQ806">
            <v>78</v>
          </cell>
          <cell r="CR806">
            <v>51</v>
          </cell>
          <cell r="CS806">
            <v>80</v>
          </cell>
          <cell r="CT806">
            <v>57</v>
          </cell>
          <cell r="CU806">
            <v>77</v>
          </cell>
          <cell r="CV806">
            <v>68</v>
          </cell>
          <cell r="CW806">
            <v>79</v>
          </cell>
          <cell r="CX806">
            <v>69</v>
          </cell>
        </row>
        <row r="807">
          <cell r="B807">
            <v>36931</v>
          </cell>
          <cell r="C807">
            <v>69</v>
          </cell>
          <cell r="D807">
            <v>31</v>
          </cell>
          <cell r="E807">
            <v>71</v>
          </cell>
          <cell r="F807">
            <v>38</v>
          </cell>
          <cell r="G807">
            <v>73</v>
          </cell>
          <cell r="H807">
            <v>41</v>
          </cell>
          <cell r="I807">
            <v>76</v>
          </cell>
          <cell r="J807">
            <v>43</v>
          </cell>
          <cell r="K807">
            <v>78</v>
          </cell>
          <cell r="L807">
            <v>41</v>
          </cell>
          <cell r="M807">
            <v>76</v>
          </cell>
          <cell r="N807">
            <v>49</v>
          </cell>
          <cell r="O807">
            <v>78</v>
          </cell>
          <cell r="P807">
            <v>46</v>
          </cell>
          <cell r="Q807">
            <v>75</v>
          </cell>
          <cell r="R807">
            <v>53</v>
          </cell>
          <cell r="S807">
            <v>34</v>
          </cell>
          <cell r="T807">
            <v>27</v>
          </cell>
          <cell r="U807">
            <v>45</v>
          </cell>
          <cell r="V807">
            <v>25</v>
          </cell>
          <cell r="W807">
            <v>33</v>
          </cell>
          <cell r="X807">
            <v>29</v>
          </cell>
          <cell r="Y807">
            <v>48</v>
          </cell>
          <cell r="Z807">
            <v>32</v>
          </cell>
          <cell r="AA807">
            <v>49</v>
          </cell>
          <cell r="AB807">
            <v>32</v>
          </cell>
          <cell r="AC807">
            <v>42</v>
          </cell>
          <cell r="AD807">
            <v>32</v>
          </cell>
          <cell r="AE807">
            <v>42</v>
          </cell>
          <cell r="AF807">
            <v>34</v>
          </cell>
          <cell r="AG807">
            <v>60</v>
          </cell>
          <cell r="AH807">
            <v>34</v>
          </cell>
          <cell r="AI807">
            <v>62</v>
          </cell>
          <cell r="AJ807">
            <v>33</v>
          </cell>
          <cell r="AK807">
            <v>55</v>
          </cell>
          <cell r="AL807">
            <v>32</v>
          </cell>
          <cell r="AM807">
            <v>44</v>
          </cell>
          <cell r="AN807">
            <v>30</v>
          </cell>
          <cell r="AO807">
            <v>58</v>
          </cell>
          <cell r="AP807">
            <v>36</v>
          </cell>
          <cell r="AQ807">
            <v>52</v>
          </cell>
          <cell r="AR807">
            <v>36</v>
          </cell>
          <cell r="AS807">
            <v>60</v>
          </cell>
          <cell r="AT807">
            <v>27</v>
          </cell>
          <cell r="AU807">
            <v>63</v>
          </cell>
          <cell r="AV807">
            <v>42</v>
          </cell>
          <cell r="AW807">
            <v>68</v>
          </cell>
          <cell r="AX807">
            <v>54</v>
          </cell>
          <cell r="AY807">
            <v>42</v>
          </cell>
          <cell r="AZ807">
            <v>23</v>
          </cell>
          <cell r="BA807">
            <v>53</v>
          </cell>
          <cell r="BB807">
            <v>34</v>
          </cell>
          <cell r="BC807">
            <v>42</v>
          </cell>
          <cell r="BD807">
            <v>32</v>
          </cell>
          <cell r="BE807">
            <v>62</v>
          </cell>
          <cell r="BF807">
            <v>34</v>
          </cell>
          <cell r="BG807">
            <v>64</v>
          </cell>
          <cell r="BH807">
            <v>32</v>
          </cell>
          <cell r="BI807">
            <v>69</v>
          </cell>
          <cell r="BJ807">
            <v>30</v>
          </cell>
          <cell r="BK807">
            <v>70</v>
          </cell>
          <cell r="BL807">
            <v>36</v>
          </cell>
          <cell r="BM807">
            <v>72</v>
          </cell>
          <cell r="BN807">
            <v>37</v>
          </cell>
          <cell r="BO807">
            <v>70</v>
          </cell>
          <cell r="BP807">
            <v>46</v>
          </cell>
          <cell r="BQ807">
            <v>71</v>
          </cell>
          <cell r="BR807">
            <v>45</v>
          </cell>
          <cell r="BS807">
            <v>62</v>
          </cell>
          <cell r="BT807">
            <v>35</v>
          </cell>
          <cell r="BU807">
            <v>67</v>
          </cell>
          <cell r="BV807">
            <v>41</v>
          </cell>
          <cell r="BW807">
            <v>73</v>
          </cell>
          <cell r="BX807">
            <v>46</v>
          </cell>
          <cell r="BY807">
            <v>70</v>
          </cell>
          <cell r="BZ807">
            <v>41</v>
          </cell>
          <cell r="CA807">
            <v>74</v>
          </cell>
          <cell r="CB807">
            <v>39</v>
          </cell>
          <cell r="CC807">
            <v>75</v>
          </cell>
          <cell r="CD807">
            <v>46</v>
          </cell>
          <cell r="CE807">
            <v>74</v>
          </cell>
          <cell r="CF807">
            <v>49</v>
          </cell>
          <cell r="CG807">
            <v>79</v>
          </cell>
          <cell r="CH807">
            <v>45</v>
          </cell>
          <cell r="CI807">
            <v>75</v>
          </cell>
          <cell r="CJ807">
            <v>42</v>
          </cell>
          <cell r="CK807">
            <v>77</v>
          </cell>
          <cell r="CL807">
            <v>53</v>
          </cell>
          <cell r="CM807">
            <v>78</v>
          </cell>
          <cell r="CN807">
            <v>48</v>
          </cell>
          <cell r="CO807">
            <v>77</v>
          </cell>
          <cell r="CP807">
            <v>53</v>
          </cell>
          <cell r="CQ807">
            <v>81</v>
          </cell>
          <cell r="CR807">
            <v>55</v>
          </cell>
          <cell r="CS807">
            <v>81</v>
          </cell>
          <cell r="CT807">
            <v>58</v>
          </cell>
          <cell r="CU807">
            <v>78</v>
          </cell>
          <cell r="CV807">
            <v>70</v>
          </cell>
          <cell r="CW807">
            <v>80</v>
          </cell>
          <cell r="CX807">
            <v>69</v>
          </cell>
        </row>
        <row r="808">
          <cell r="B808">
            <v>36932</v>
          </cell>
          <cell r="C808">
            <v>39</v>
          </cell>
          <cell r="D808">
            <v>27</v>
          </cell>
          <cell r="E808">
            <v>38</v>
          </cell>
          <cell r="F808">
            <v>30</v>
          </cell>
          <cell r="G808">
            <v>55</v>
          </cell>
          <cell r="H808">
            <v>33</v>
          </cell>
          <cell r="I808">
            <v>52</v>
          </cell>
          <cell r="J808">
            <v>33</v>
          </cell>
          <cell r="K808">
            <v>45</v>
          </cell>
          <cell r="L808">
            <v>31</v>
          </cell>
          <cell r="M808">
            <v>50</v>
          </cell>
          <cell r="N808">
            <v>28</v>
          </cell>
          <cell r="O808">
            <v>57</v>
          </cell>
          <cell r="P808">
            <v>37</v>
          </cell>
          <cell r="Q808">
            <v>58</v>
          </cell>
          <cell r="R808">
            <v>43</v>
          </cell>
          <cell r="S808">
            <v>48</v>
          </cell>
          <cell r="T808">
            <v>18</v>
          </cell>
          <cell r="U808">
            <v>46</v>
          </cell>
          <cell r="V808">
            <v>11</v>
          </cell>
          <cell r="W808">
            <v>48</v>
          </cell>
          <cell r="X808">
            <v>18</v>
          </cell>
          <cell r="Y808">
            <v>52</v>
          </cell>
          <cell r="Z808">
            <v>24</v>
          </cell>
          <cell r="AA808">
            <v>53</v>
          </cell>
          <cell r="AB808">
            <v>24</v>
          </cell>
          <cell r="AC808">
            <v>51</v>
          </cell>
          <cell r="AD808">
            <v>23</v>
          </cell>
          <cell r="AE808">
            <v>54</v>
          </cell>
          <cell r="AF808">
            <v>26</v>
          </cell>
          <cell r="AG808">
            <v>52</v>
          </cell>
          <cell r="AH808">
            <v>19</v>
          </cell>
          <cell r="AI808">
            <v>55</v>
          </cell>
          <cell r="AJ808">
            <v>20</v>
          </cell>
          <cell r="AK808">
            <v>56</v>
          </cell>
          <cell r="AL808">
            <v>19</v>
          </cell>
          <cell r="AM808">
            <v>47</v>
          </cell>
          <cell r="AN808">
            <v>19</v>
          </cell>
          <cell r="AO808">
            <v>61</v>
          </cell>
          <cell r="AP808">
            <v>27</v>
          </cell>
          <cell r="AQ808">
            <v>61</v>
          </cell>
          <cell r="AR808">
            <v>27</v>
          </cell>
          <cell r="AS808">
            <v>60</v>
          </cell>
          <cell r="AT808">
            <v>31</v>
          </cell>
          <cell r="AU808">
            <v>44</v>
          </cell>
          <cell r="AV808">
            <v>22</v>
          </cell>
          <cell r="AW808">
            <v>54</v>
          </cell>
          <cell r="AX808">
            <v>20</v>
          </cell>
          <cell r="AY808">
            <v>61</v>
          </cell>
          <cell r="AZ808">
            <v>32</v>
          </cell>
          <cell r="BA808">
            <v>56</v>
          </cell>
          <cell r="BB808">
            <v>20</v>
          </cell>
          <cell r="BC808">
            <v>53</v>
          </cell>
          <cell r="BD808">
            <v>24</v>
          </cell>
          <cell r="BE808">
            <v>61</v>
          </cell>
          <cell r="BF808">
            <v>30</v>
          </cell>
          <cell r="BG808">
            <v>62</v>
          </cell>
          <cell r="BH808">
            <v>29</v>
          </cell>
          <cell r="BI808">
            <v>65</v>
          </cell>
          <cell r="BJ808">
            <v>32</v>
          </cell>
          <cell r="BK808">
            <v>64</v>
          </cell>
          <cell r="BL808">
            <v>34</v>
          </cell>
          <cell r="BM808">
            <v>63</v>
          </cell>
          <cell r="BN808">
            <v>30</v>
          </cell>
          <cell r="BO808">
            <v>63</v>
          </cell>
          <cell r="BP808">
            <v>37</v>
          </cell>
          <cell r="BQ808">
            <v>67</v>
          </cell>
          <cell r="BR808">
            <v>41</v>
          </cell>
          <cell r="BS808">
            <v>57</v>
          </cell>
          <cell r="BT808">
            <v>32</v>
          </cell>
          <cell r="BU808">
            <v>61</v>
          </cell>
          <cell r="BV808">
            <v>35</v>
          </cell>
          <cell r="BW808">
            <v>65</v>
          </cell>
          <cell r="BX808">
            <v>40</v>
          </cell>
          <cell r="BY808">
            <v>66</v>
          </cell>
          <cell r="BZ808">
            <v>38</v>
          </cell>
          <cell r="CA808">
            <v>69</v>
          </cell>
          <cell r="CB808">
            <v>47</v>
          </cell>
          <cell r="CC808">
            <v>66</v>
          </cell>
          <cell r="CD808">
            <v>47</v>
          </cell>
          <cell r="CE808">
            <v>58</v>
          </cell>
          <cell r="CF808">
            <v>33</v>
          </cell>
          <cell r="CG808">
            <v>70</v>
          </cell>
          <cell r="CH808">
            <v>43</v>
          </cell>
          <cell r="CI808">
            <v>65</v>
          </cell>
          <cell r="CJ808">
            <v>45</v>
          </cell>
          <cell r="CK808">
            <v>83</v>
          </cell>
          <cell r="CL808">
            <v>55</v>
          </cell>
          <cell r="CM808">
            <v>75</v>
          </cell>
          <cell r="CN808">
            <v>59</v>
          </cell>
          <cell r="CO808">
            <v>83</v>
          </cell>
          <cell r="CP808">
            <v>55</v>
          </cell>
          <cell r="CQ808">
            <v>84</v>
          </cell>
          <cell r="CR808">
            <v>54</v>
          </cell>
          <cell r="CS808">
            <v>82</v>
          </cell>
          <cell r="CT808">
            <v>62</v>
          </cell>
          <cell r="CU808">
            <v>82</v>
          </cell>
          <cell r="CV808">
            <v>71</v>
          </cell>
          <cell r="CW808">
            <v>83</v>
          </cell>
          <cell r="CX808">
            <v>72</v>
          </cell>
        </row>
        <row r="809">
          <cell r="B809">
            <v>36933</v>
          </cell>
          <cell r="C809">
            <v>38</v>
          </cell>
          <cell r="D809">
            <v>29</v>
          </cell>
          <cell r="E809">
            <v>43</v>
          </cell>
          <cell r="F809">
            <v>26</v>
          </cell>
          <cell r="G809">
            <v>47</v>
          </cell>
          <cell r="H809">
            <v>28</v>
          </cell>
          <cell r="I809">
            <v>52</v>
          </cell>
          <cell r="J809">
            <v>33</v>
          </cell>
          <cell r="K809">
            <v>50</v>
          </cell>
          <cell r="L809">
            <v>34</v>
          </cell>
          <cell r="M809">
            <v>52</v>
          </cell>
          <cell r="N809">
            <v>25</v>
          </cell>
          <cell r="O809">
            <v>57</v>
          </cell>
          <cell r="P809">
            <v>32</v>
          </cell>
          <cell r="Q809">
            <v>61</v>
          </cell>
          <cell r="R809">
            <v>39</v>
          </cell>
          <cell r="S809">
            <v>56</v>
          </cell>
          <cell r="T809">
            <v>7</v>
          </cell>
          <cell r="U809">
            <v>13</v>
          </cell>
          <cell r="V809">
            <v>1</v>
          </cell>
          <cell r="W809">
            <v>18</v>
          </cell>
          <cell r="X809">
            <v>5</v>
          </cell>
          <cell r="Y809">
            <v>25</v>
          </cell>
          <cell r="Z809">
            <v>14</v>
          </cell>
          <cell r="AA809">
            <v>27</v>
          </cell>
          <cell r="AB809">
            <v>16</v>
          </cell>
          <cell r="AC809">
            <v>23</v>
          </cell>
          <cell r="AD809">
            <v>12</v>
          </cell>
          <cell r="AE809">
            <v>30</v>
          </cell>
          <cell r="AF809">
            <v>16</v>
          </cell>
          <cell r="AG809">
            <v>19</v>
          </cell>
          <cell r="AH809">
            <v>12</v>
          </cell>
          <cell r="AI809">
            <v>21</v>
          </cell>
          <cell r="AJ809">
            <v>8</v>
          </cell>
          <cell r="AK809">
            <v>19</v>
          </cell>
          <cell r="AL809">
            <v>8</v>
          </cell>
          <cell r="AM809">
            <v>20</v>
          </cell>
          <cell r="AN809">
            <v>9</v>
          </cell>
          <cell r="AO809">
            <v>32</v>
          </cell>
          <cell r="AP809">
            <v>20</v>
          </cell>
          <cell r="AQ809">
            <v>33</v>
          </cell>
          <cell r="AR809">
            <v>20</v>
          </cell>
          <cell r="AS809">
            <v>36</v>
          </cell>
          <cell r="AT809">
            <v>20</v>
          </cell>
          <cell r="AU809">
            <v>24</v>
          </cell>
          <cell r="AV809">
            <v>16</v>
          </cell>
          <cell r="AW809">
            <v>31</v>
          </cell>
          <cell r="AX809">
            <v>18</v>
          </cell>
          <cell r="AY809">
            <v>61</v>
          </cell>
          <cell r="AZ809">
            <v>26</v>
          </cell>
          <cell r="BA809">
            <v>25</v>
          </cell>
          <cell r="BB809">
            <v>14</v>
          </cell>
          <cell r="BC809">
            <v>30</v>
          </cell>
          <cell r="BD809">
            <v>18</v>
          </cell>
          <cell r="BE809">
            <v>34</v>
          </cell>
          <cell r="BF809">
            <v>24</v>
          </cell>
          <cell r="BG809">
            <v>34</v>
          </cell>
          <cell r="BH809">
            <v>20</v>
          </cell>
          <cell r="BI809">
            <v>38</v>
          </cell>
          <cell r="BJ809">
            <v>23</v>
          </cell>
          <cell r="BK809">
            <v>39</v>
          </cell>
          <cell r="BL809">
            <v>27</v>
          </cell>
          <cell r="BM809">
            <v>44</v>
          </cell>
          <cell r="BN809">
            <v>25</v>
          </cell>
          <cell r="BO809">
            <v>41</v>
          </cell>
          <cell r="BP809">
            <v>27</v>
          </cell>
          <cell r="BQ809">
            <v>42</v>
          </cell>
          <cell r="BR809">
            <v>34</v>
          </cell>
          <cell r="BS809">
            <v>47</v>
          </cell>
          <cell r="BT809">
            <v>26</v>
          </cell>
          <cell r="BU809">
            <v>46</v>
          </cell>
          <cell r="BV809">
            <v>28</v>
          </cell>
          <cell r="BW809">
            <v>49</v>
          </cell>
          <cell r="BX809">
            <v>30</v>
          </cell>
          <cell r="BY809">
            <v>50</v>
          </cell>
          <cell r="BZ809">
            <v>32</v>
          </cell>
          <cell r="CA809">
            <v>56</v>
          </cell>
          <cell r="CB809">
            <v>39</v>
          </cell>
          <cell r="CC809">
            <v>60</v>
          </cell>
          <cell r="CD809">
            <v>42</v>
          </cell>
          <cell r="CE809">
            <v>55</v>
          </cell>
          <cell r="CF809">
            <v>30</v>
          </cell>
          <cell r="CG809">
            <v>63</v>
          </cell>
          <cell r="CH809">
            <v>30</v>
          </cell>
          <cell r="CI809">
            <v>61</v>
          </cell>
          <cell r="CJ809">
            <v>40</v>
          </cell>
          <cell r="CK809">
            <v>72</v>
          </cell>
          <cell r="CL809">
            <v>60</v>
          </cell>
          <cell r="CM809">
            <v>64</v>
          </cell>
          <cell r="CN809">
            <v>54</v>
          </cell>
          <cell r="CO809">
            <v>72</v>
          </cell>
          <cell r="CP809">
            <v>60</v>
          </cell>
          <cell r="CQ809">
            <v>82</v>
          </cell>
          <cell r="CR809">
            <v>58</v>
          </cell>
          <cell r="CS809">
            <v>83</v>
          </cell>
          <cell r="CT809">
            <v>63</v>
          </cell>
          <cell r="CU809">
            <v>82</v>
          </cell>
          <cell r="CV809">
            <v>64</v>
          </cell>
          <cell r="CW809">
            <v>82</v>
          </cell>
          <cell r="CX809">
            <v>69</v>
          </cell>
        </row>
        <row r="810">
          <cell r="B810">
            <v>36934</v>
          </cell>
          <cell r="C810">
            <v>49</v>
          </cell>
          <cell r="D810">
            <v>38</v>
          </cell>
          <cell r="E810">
            <v>49</v>
          </cell>
          <cell r="F810">
            <v>39</v>
          </cell>
          <cell r="G810">
            <v>46</v>
          </cell>
          <cell r="H810">
            <v>39</v>
          </cell>
          <cell r="I810">
            <v>46</v>
          </cell>
          <cell r="J810">
            <v>42</v>
          </cell>
          <cell r="K810">
            <v>61</v>
          </cell>
          <cell r="L810">
            <v>42</v>
          </cell>
          <cell r="M810">
            <v>53</v>
          </cell>
          <cell r="N810">
            <v>46</v>
          </cell>
          <cell r="O810">
            <v>59</v>
          </cell>
          <cell r="P810">
            <v>50</v>
          </cell>
          <cell r="Q810">
            <v>72</v>
          </cell>
          <cell r="R810">
            <v>51</v>
          </cell>
          <cell r="S810">
            <v>24</v>
          </cell>
          <cell r="T810">
            <v>-1</v>
          </cell>
          <cell r="U810">
            <v>25</v>
          </cell>
          <cell r="V810">
            <v>-3</v>
          </cell>
          <cell r="W810">
            <v>24</v>
          </cell>
          <cell r="X810">
            <v>0</v>
          </cell>
          <cell r="Y810">
            <v>28</v>
          </cell>
          <cell r="Z810">
            <v>10</v>
          </cell>
          <cell r="AA810">
            <v>27</v>
          </cell>
          <cell r="AB810">
            <v>10</v>
          </cell>
          <cell r="AC810">
            <v>27</v>
          </cell>
          <cell r="AD810">
            <v>4</v>
          </cell>
          <cell r="AE810">
            <v>29</v>
          </cell>
          <cell r="AF810">
            <v>11</v>
          </cell>
          <cell r="AG810">
            <v>39</v>
          </cell>
          <cell r="AH810">
            <v>12</v>
          </cell>
          <cell r="AI810">
            <v>36</v>
          </cell>
          <cell r="AJ810">
            <v>7</v>
          </cell>
          <cell r="AK810">
            <v>34</v>
          </cell>
          <cell r="AL810">
            <v>5</v>
          </cell>
          <cell r="AM810">
            <v>27</v>
          </cell>
          <cell r="AN810">
            <v>4</v>
          </cell>
          <cell r="AO810">
            <v>35</v>
          </cell>
          <cell r="AP810">
            <v>16</v>
          </cell>
          <cell r="AQ810">
            <v>33</v>
          </cell>
          <cell r="AR810">
            <v>16</v>
          </cell>
          <cell r="AS810">
            <v>36</v>
          </cell>
          <cell r="AT810">
            <v>18</v>
          </cell>
          <cell r="AU810">
            <v>44</v>
          </cell>
          <cell r="AV810">
            <v>17</v>
          </cell>
          <cell r="AW810">
            <v>47</v>
          </cell>
          <cell r="AX810">
            <v>22</v>
          </cell>
          <cell r="AY810">
            <v>34</v>
          </cell>
          <cell r="AZ810">
            <v>21</v>
          </cell>
          <cell r="BA810">
            <v>32</v>
          </cell>
          <cell r="BB810">
            <v>10</v>
          </cell>
          <cell r="BC810">
            <v>34</v>
          </cell>
          <cell r="BD810">
            <v>14</v>
          </cell>
          <cell r="BE810">
            <v>37</v>
          </cell>
          <cell r="BF810">
            <v>20</v>
          </cell>
          <cell r="BG810">
            <v>35</v>
          </cell>
          <cell r="BH810">
            <v>21</v>
          </cell>
          <cell r="BI810">
            <v>38</v>
          </cell>
          <cell r="BJ810">
            <v>24</v>
          </cell>
          <cell r="BK810">
            <v>41</v>
          </cell>
          <cell r="BL810">
            <v>30</v>
          </cell>
          <cell r="BM810">
            <v>34</v>
          </cell>
          <cell r="BN810">
            <v>27</v>
          </cell>
          <cell r="BO810">
            <v>35</v>
          </cell>
          <cell r="BP810">
            <v>28</v>
          </cell>
          <cell r="BQ810">
            <v>40</v>
          </cell>
          <cell r="BR810">
            <v>34</v>
          </cell>
          <cell r="BS810">
            <v>38</v>
          </cell>
          <cell r="BT810">
            <v>33</v>
          </cell>
          <cell r="BU810">
            <v>39</v>
          </cell>
          <cell r="BV810">
            <v>30</v>
          </cell>
          <cell r="BW810">
            <v>39</v>
          </cell>
          <cell r="BX810">
            <v>31</v>
          </cell>
          <cell r="BY810">
            <v>42</v>
          </cell>
          <cell r="BZ810">
            <v>32</v>
          </cell>
          <cell r="CA810">
            <v>47</v>
          </cell>
          <cell r="CB810">
            <v>36</v>
          </cell>
          <cell r="CC810">
            <v>48</v>
          </cell>
          <cell r="CD810">
            <v>36</v>
          </cell>
          <cell r="CE810">
            <v>47</v>
          </cell>
          <cell r="CF810">
            <v>38</v>
          </cell>
          <cell r="CG810">
            <v>55</v>
          </cell>
          <cell r="CH810">
            <v>48</v>
          </cell>
          <cell r="CI810">
            <v>51</v>
          </cell>
          <cell r="CJ810">
            <v>41</v>
          </cell>
          <cell r="CK810">
            <v>66</v>
          </cell>
          <cell r="CL810">
            <v>57</v>
          </cell>
          <cell r="CM810">
            <v>57</v>
          </cell>
          <cell r="CN810">
            <v>49</v>
          </cell>
          <cell r="CO810">
            <v>66</v>
          </cell>
          <cell r="CP810">
            <v>57</v>
          </cell>
          <cell r="CQ810">
            <v>84</v>
          </cell>
          <cell r="CR810">
            <v>60</v>
          </cell>
          <cell r="CS810">
            <v>80</v>
          </cell>
          <cell r="CT810">
            <v>66</v>
          </cell>
          <cell r="CU810">
            <v>81</v>
          </cell>
          <cell r="CV810">
            <v>71</v>
          </cell>
          <cell r="CW810">
            <v>81</v>
          </cell>
          <cell r="CX810">
            <v>70</v>
          </cell>
        </row>
        <row r="811">
          <cell r="B811">
            <v>36935</v>
          </cell>
          <cell r="C811">
            <v>57</v>
          </cell>
          <cell r="D811">
            <v>49</v>
          </cell>
          <cell r="E811">
            <v>54</v>
          </cell>
          <cell r="F811">
            <v>46</v>
          </cell>
          <cell r="G811">
            <v>50</v>
          </cell>
          <cell r="H811">
            <v>43</v>
          </cell>
          <cell r="I811">
            <v>49</v>
          </cell>
          <cell r="J811">
            <v>43</v>
          </cell>
          <cell r="K811">
            <v>68</v>
          </cell>
          <cell r="L811">
            <v>54</v>
          </cell>
          <cell r="M811">
            <v>54</v>
          </cell>
          <cell r="N811">
            <v>46</v>
          </cell>
          <cell r="O811">
            <v>54</v>
          </cell>
          <cell r="P811">
            <v>47</v>
          </cell>
          <cell r="Q811">
            <v>67</v>
          </cell>
          <cell r="R811">
            <v>61</v>
          </cell>
          <cell r="S811">
            <v>40</v>
          </cell>
          <cell r="T811">
            <v>18</v>
          </cell>
          <cell r="U811">
            <v>31</v>
          </cell>
          <cell r="V811">
            <v>16</v>
          </cell>
          <cell r="W811">
            <v>39</v>
          </cell>
          <cell r="X811">
            <v>16</v>
          </cell>
          <cell r="Y811">
            <v>46</v>
          </cell>
          <cell r="Z811">
            <v>26</v>
          </cell>
          <cell r="AA811">
            <v>47</v>
          </cell>
          <cell r="AB811">
            <v>26</v>
          </cell>
          <cell r="AC811">
            <v>43</v>
          </cell>
          <cell r="AD811">
            <v>19</v>
          </cell>
          <cell r="AE811">
            <v>47</v>
          </cell>
          <cell r="AF811">
            <v>28</v>
          </cell>
          <cell r="AG811">
            <v>39</v>
          </cell>
          <cell r="AH811">
            <v>27</v>
          </cell>
          <cell r="AI811">
            <v>41</v>
          </cell>
          <cell r="AJ811">
            <v>28</v>
          </cell>
          <cell r="AK811">
            <v>38</v>
          </cell>
          <cell r="AL811">
            <v>25</v>
          </cell>
          <cell r="AM811">
            <v>41</v>
          </cell>
          <cell r="AN811">
            <v>21</v>
          </cell>
          <cell r="AO811">
            <v>49</v>
          </cell>
          <cell r="AP811">
            <v>32</v>
          </cell>
          <cell r="AQ811">
            <v>51</v>
          </cell>
          <cell r="AR811">
            <v>32</v>
          </cell>
          <cell r="AS811">
            <v>54</v>
          </cell>
          <cell r="AT811">
            <v>31</v>
          </cell>
          <cell r="AU811">
            <v>38</v>
          </cell>
          <cell r="AV811">
            <v>28</v>
          </cell>
          <cell r="AW811">
            <v>50</v>
          </cell>
          <cell r="AX811">
            <v>40</v>
          </cell>
          <cell r="AY811">
            <v>38</v>
          </cell>
          <cell r="AZ811">
            <v>19</v>
          </cell>
          <cell r="BA811">
            <v>44</v>
          </cell>
          <cell r="BB811">
            <v>30</v>
          </cell>
          <cell r="BC811">
            <v>50</v>
          </cell>
          <cell r="BD811">
            <v>27</v>
          </cell>
          <cell r="BE811">
            <v>52</v>
          </cell>
          <cell r="BF811">
            <v>33</v>
          </cell>
          <cell r="BG811">
            <v>52</v>
          </cell>
          <cell r="BH811">
            <v>32</v>
          </cell>
          <cell r="BI811">
            <v>54</v>
          </cell>
          <cell r="BJ811">
            <v>33</v>
          </cell>
          <cell r="BK811">
            <v>54</v>
          </cell>
          <cell r="BL811">
            <v>33</v>
          </cell>
          <cell r="BM811">
            <v>54</v>
          </cell>
          <cell r="BN811">
            <v>33</v>
          </cell>
          <cell r="BO811">
            <v>54</v>
          </cell>
          <cell r="BP811">
            <v>33</v>
          </cell>
          <cell r="BQ811">
            <v>43</v>
          </cell>
          <cell r="BR811">
            <v>36</v>
          </cell>
          <cell r="BS811">
            <v>51</v>
          </cell>
          <cell r="BT811">
            <v>37</v>
          </cell>
          <cell r="BU811">
            <v>58</v>
          </cell>
          <cell r="BV811">
            <v>32</v>
          </cell>
          <cell r="BW811">
            <v>59</v>
          </cell>
          <cell r="BX811">
            <v>34</v>
          </cell>
          <cell r="BY811">
            <v>50</v>
          </cell>
          <cell r="BZ811">
            <v>35</v>
          </cell>
          <cell r="CA811">
            <v>51</v>
          </cell>
          <cell r="CB811">
            <v>37</v>
          </cell>
          <cell r="CC811">
            <v>54</v>
          </cell>
          <cell r="CD811">
            <v>39</v>
          </cell>
          <cell r="CE811">
            <v>49</v>
          </cell>
          <cell r="CF811">
            <v>39</v>
          </cell>
          <cell r="CG811">
            <v>54</v>
          </cell>
          <cell r="CH811">
            <v>46</v>
          </cell>
          <cell r="CI811">
            <v>58</v>
          </cell>
          <cell r="CJ811">
            <v>42</v>
          </cell>
          <cell r="CK811">
            <v>66</v>
          </cell>
          <cell r="CL811">
            <v>58</v>
          </cell>
          <cell r="CM811">
            <v>59</v>
          </cell>
          <cell r="CN811">
            <v>49</v>
          </cell>
          <cell r="CO811">
            <v>66</v>
          </cell>
          <cell r="CP811">
            <v>58</v>
          </cell>
          <cell r="CQ811">
            <v>82</v>
          </cell>
          <cell r="CR811">
            <v>62</v>
          </cell>
          <cell r="CS811">
            <v>83</v>
          </cell>
          <cell r="CT811">
            <v>65</v>
          </cell>
          <cell r="CU811">
            <v>80</v>
          </cell>
          <cell r="CV811">
            <v>71</v>
          </cell>
          <cell r="CW811">
            <v>81</v>
          </cell>
          <cell r="CX811">
            <v>72</v>
          </cell>
        </row>
        <row r="812">
          <cell r="B812">
            <v>36936</v>
          </cell>
          <cell r="C812">
            <v>68</v>
          </cell>
          <cell r="D812">
            <v>56</v>
          </cell>
          <cell r="E812">
            <v>65</v>
          </cell>
          <cell r="F812">
            <v>54</v>
          </cell>
          <cell r="G812">
            <v>62</v>
          </cell>
          <cell r="H812">
            <v>48</v>
          </cell>
          <cell r="I812">
            <v>65</v>
          </cell>
          <cell r="J812">
            <v>48</v>
          </cell>
          <cell r="K812">
            <v>79</v>
          </cell>
          <cell r="L812">
            <v>65</v>
          </cell>
          <cell r="M812">
            <v>66</v>
          </cell>
          <cell r="N812">
            <v>54</v>
          </cell>
          <cell r="O812">
            <v>75</v>
          </cell>
          <cell r="P812">
            <v>52</v>
          </cell>
          <cell r="Q812">
            <v>72</v>
          </cell>
          <cell r="R812">
            <v>63</v>
          </cell>
          <cell r="S812">
            <v>39</v>
          </cell>
          <cell r="T812">
            <v>13</v>
          </cell>
          <cell r="U812">
            <v>38</v>
          </cell>
          <cell r="V812">
            <v>15</v>
          </cell>
          <cell r="W812">
            <v>37</v>
          </cell>
          <cell r="X812">
            <v>10</v>
          </cell>
          <cell r="Y812">
            <v>44</v>
          </cell>
          <cell r="Z812">
            <v>25</v>
          </cell>
          <cell r="AA812">
            <v>46</v>
          </cell>
          <cell r="AB812">
            <v>24</v>
          </cell>
          <cell r="AC812">
            <v>38</v>
          </cell>
          <cell r="AD812">
            <v>18</v>
          </cell>
          <cell r="AE812">
            <v>40</v>
          </cell>
          <cell r="AF812">
            <v>26</v>
          </cell>
          <cell r="AG812">
            <v>37</v>
          </cell>
          <cell r="AH812">
            <v>31</v>
          </cell>
          <cell r="AI812">
            <v>43</v>
          </cell>
          <cell r="AJ812">
            <v>27</v>
          </cell>
          <cell r="AK812">
            <v>45</v>
          </cell>
          <cell r="AL812">
            <v>24</v>
          </cell>
          <cell r="AM812">
            <v>40</v>
          </cell>
          <cell r="AN812">
            <v>19</v>
          </cell>
          <cell r="AO812">
            <v>47</v>
          </cell>
          <cell r="AP812">
            <v>37</v>
          </cell>
          <cell r="AQ812">
            <v>47</v>
          </cell>
          <cell r="AR812">
            <v>35</v>
          </cell>
          <cell r="AS812">
            <v>49</v>
          </cell>
          <cell r="AT812">
            <v>30</v>
          </cell>
          <cell r="AU812">
            <v>49</v>
          </cell>
          <cell r="AV812">
            <v>32</v>
          </cell>
          <cell r="AW812">
            <v>55</v>
          </cell>
          <cell r="AX812">
            <v>42</v>
          </cell>
          <cell r="AY812">
            <v>50</v>
          </cell>
          <cell r="AZ812">
            <v>31</v>
          </cell>
          <cell r="BA812">
            <v>42</v>
          </cell>
          <cell r="BB812">
            <v>30</v>
          </cell>
          <cell r="BC812">
            <v>43</v>
          </cell>
          <cell r="BD812">
            <v>31</v>
          </cell>
          <cell r="BE812">
            <v>47</v>
          </cell>
          <cell r="BF812">
            <v>36</v>
          </cell>
          <cell r="BG812">
            <v>48</v>
          </cell>
          <cell r="BH812">
            <v>35</v>
          </cell>
          <cell r="BI812">
            <v>52</v>
          </cell>
          <cell r="BJ812">
            <v>42</v>
          </cell>
          <cell r="BK812">
            <v>51</v>
          </cell>
          <cell r="BL812">
            <v>43</v>
          </cell>
          <cell r="BM812">
            <v>60</v>
          </cell>
          <cell r="BN812">
            <v>46</v>
          </cell>
          <cell r="BO812">
            <v>56</v>
          </cell>
          <cell r="BP812">
            <v>42</v>
          </cell>
          <cell r="BQ812">
            <v>59</v>
          </cell>
          <cell r="BR812">
            <v>41</v>
          </cell>
          <cell r="BS812">
            <v>67</v>
          </cell>
          <cell r="BT812">
            <v>49</v>
          </cell>
          <cell r="BU812">
            <v>58</v>
          </cell>
          <cell r="BV812">
            <v>48</v>
          </cell>
          <cell r="BW812">
            <v>60</v>
          </cell>
          <cell r="BX812">
            <v>48</v>
          </cell>
          <cell r="BY812">
            <v>60</v>
          </cell>
          <cell r="BZ812">
            <v>47</v>
          </cell>
          <cell r="CA812">
            <v>67</v>
          </cell>
          <cell r="CB812">
            <v>49</v>
          </cell>
          <cell r="CC812">
            <v>72</v>
          </cell>
          <cell r="CD812">
            <v>47</v>
          </cell>
          <cell r="CE812">
            <v>68</v>
          </cell>
          <cell r="CF812">
            <v>47</v>
          </cell>
          <cell r="CG812">
            <v>75</v>
          </cell>
          <cell r="CH812">
            <v>54</v>
          </cell>
          <cell r="CI812">
            <v>72</v>
          </cell>
          <cell r="CJ812">
            <v>51</v>
          </cell>
          <cell r="CK812">
            <v>78</v>
          </cell>
          <cell r="CL812">
            <v>60</v>
          </cell>
          <cell r="CM812">
            <v>80</v>
          </cell>
          <cell r="CN812">
            <v>54</v>
          </cell>
          <cell r="CO812">
            <v>78</v>
          </cell>
          <cell r="CP812">
            <v>60</v>
          </cell>
          <cell r="CQ812">
            <v>83</v>
          </cell>
          <cell r="CR812">
            <v>62</v>
          </cell>
          <cell r="CS812">
            <v>81</v>
          </cell>
          <cell r="CT812">
            <v>64</v>
          </cell>
          <cell r="CU812">
            <v>81</v>
          </cell>
          <cell r="CV812">
            <v>70</v>
          </cell>
          <cell r="CW812">
            <v>82</v>
          </cell>
          <cell r="CX812">
            <v>71</v>
          </cell>
        </row>
        <row r="813">
          <cell r="B813">
            <v>36937</v>
          </cell>
          <cell r="C813">
            <v>67</v>
          </cell>
          <cell r="D813">
            <v>56</v>
          </cell>
          <cell r="E813">
            <v>60</v>
          </cell>
          <cell r="F813">
            <v>56</v>
          </cell>
          <cell r="G813">
            <v>63</v>
          </cell>
          <cell r="H813">
            <v>56</v>
          </cell>
          <cell r="I813">
            <v>65</v>
          </cell>
          <cell r="J813">
            <v>58</v>
          </cell>
          <cell r="K813">
            <v>83</v>
          </cell>
          <cell r="L813">
            <v>61</v>
          </cell>
          <cell r="M813">
            <v>77</v>
          </cell>
          <cell r="N813">
            <v>64</v>
          </cell>
          <cell r="O813">
            <v>78</v>
          </cell>
          <cell r="P813">
            <v>63</v>
          </cell>
          <cell r="Q813">
            <v>79</v>
          </cell>
          <cell r="R813">
            <v>65</v>
          </cell>
          <cell r="S813">
            <v>37</v>
          </cell>
          <cell r="T813">
            <v>21</v>
          </cell>
          <cell r="U813">
            <v>33</v>
          </cell>
          <cell r="V813">
            <v>14</v>
          </cell>
          <cell r="W813">
            <v>36</v>
          </cell>
          <cell r="X813">
            <v>13</v>
          </cell>
          <cell r="Y813">
            <v>43</v>
          </cell>
          <cell r="Z813">
            <v>30</v>
          </cell>
          <cell r="AA813">
            <v>44</v>
          </cell>
          <cell r="AB813">
            <v>30</v>
          </cell>
          <cell r="AC813">
            <v>41</v>
          </cell>
          <cell r="AD813">
            <v>27</v>
          </cell>
          <cell r="AE813">
            <v>43</v>
          </cell>
          <cell r="AF813">
            <v>34</v>
          </cell>
          <cell r="AG813">
            <v>32</v>
          </cell>
          <cell r="AH813">
            <v>20</v>
          </cell>
          <cell r="AI813">
            <v>33</v>
          </cell>
          <cell r="AJ813">
            <v>21</v>
          </cell>
          <cell r="AK813">
            <v>33</v>
          </cell>
          <cell r="AL813">
            <v>21</v>
          </cell>
          <cell r="AM813">
            <v>39</v>
          </cell>
          <cell r="AN813">
            <v>24</v>
          </cell>
          <cell r="AO813">
            <v>47</v>
          </cell>
          <cell r="AP813">
            <v>38</v>
          </cell>
          <cell r="AQ813">
            <v>48</v>
          </cell>
          <cell r="AR813">
            <v>37</v>
          </cell>
          <cell r="AS813">
            <v>53</v>
          </cell>
          <cell r="AT813">
            <v>40</v>
          </cell>
          <cell r="AU813">
            <v>32</v>
          </cell>
          <cell r="AV813">
            <v>27</v>
          </cell>
          <cell r="AW813">
            <v>44</v>
          </cell>
          <cell r="AX813">
            <v>34</v>
          </cell>
          <cell r="AY813">
            <v>48</v>
          </cell>
          <cell r="AZ813">
            <v>37</v>
          </cell>
          <cell r="BA813">
            <v>42</v>
          </cell>
          <cell r="BB813">
            <v>27</v>
          </cell>
          <cell r="BC813">
            <v>44</v>
          </cell>
          <cell r="BD813">
            <v>30</v>
          </cell>
          <cell r="BE813">
            <v>50</v>
          </cell>
          <cell r="BF813">
            <v>40</v>
          </cell>
          <cell r="BG813">
            <v>50</v>
          </cell>
          <cell r="BH813">
            <v>39</v>
          </cell>
          <cell r="BI813">
            <v>55</v>
          </cell>
          <cell r="BJ813">
            <v>42</v>
          </cell>
          <cell r="BK813">
            <v>55</v>
          </cell>
          <cell r="BL813">
            <v>43</v>
          </cell>
          <cell r="BM813">
            <v>67</v>
          </cell>
          <cell r="BN813">
            <v>55</v>
          </cell>
          <cell r="BO813">
            <v>66</v>
          </cell>
          <cell r="BP813">
            <v>45</v>
          </cell>
          <cell r="BQ813">
            <v>68</v>
          </cell>
          <cell r="BR813">
            <v>44</v>
          </cell>
          <cell r="BS813">
            <v>63</v>
          </cell>
          <cell r="BT813">
            <v>55</v>
          </cell>
          <cell r="BU813">
            <v>63</v>
          </cell>
          <cell r="BV813">
            <v>55</v>
          </cell>
          <cell r="BW813">
            <v>69</v>
          </cell>
          <cell r="BX813">
            <v>60</v>
          </cell>
          <cell r="BY813">
            <v>66</v>
          </cell>
          <cell r="BZ813">
            <v>58</v>
          </cell>
          <cell r="CA813">
            <v>72</v>
          </cell>
          <cell r="CB813">
            <v>53</v>
          </cell>
          <cell r="CC813">
            <v>81</v>
          </cell>
          <cell r="CD813">
            <v>56</v>
          </cell>
          <cell r="CE813">
            <v>71</v>
          </cell>
          <cell r="CF813">
            <v>59</v>
          </cell>
          <cell r="CG813">
            <v>75</v>
          </cell>
          <cell r="CH813">
            <v>52</v>
          </cell>
          <cell r="CI813">
            <v>82</v>
          </cell>
          <cell r="CJ813">
            <v>53</v>
          </cell>
          <cell r="CK813">
            <v>84</v>
          </cell>
          <cell r="CL813">
            <v>59</v>
          </cell>
          <cell r="CM813">
            <v>83</v>
          </cell>
          <cell r="CN813">
            <v>55</v>
          </cell>
          <cell r="CO813">
            <v>84</v>
          </cell>
          <cell r="CP813">
            <v>59</v>
          </cell>
          <cell r="CQ813">
            <v>85</v>
          </cell>
          <cell r="CR813">
            <v>60</v>
          </cell>
          <cell r="CS813">
            <v>80</v>
          </cell>
          <cell r="CT813">
            <v>65</v>
          </cell>
          <cell r="CU813">
            <v>83</v>
          </cell>
          <cell r="CV813">
            <v>70</v>
          </cell>
          <cell r="CW813">
            <v>83</v>
          </cell>
          <cell r="CX813">
            <v>70</v>
          </cell>
        </row>
        <row r="814">
          <cell r="B814">
            <v>36938</v>
          </cell>
          <cell r="C814">
            <v>56</v>
          </cell>
          <cell r="D814">
            <v>33</v>
          </cell>
          <cell r="E814">
            <v>58</v>
          </cell>
          <cell r="F814">
            <v>34</v>
          </cell>
          <cell r="G814">
            <v>73</v>
          </cell>
          <cell r="H814">
            <v>45</v>
          </cell>
          <cell r="I814">
            <v>76</v>
          </cell>
          <cell r="J814">
            <v>48</v>
          </cell>
          <cell r="K814">
            <v>78</v>
          </cell>
          <cell r="L814">
            <v>41</v>
          </cell>
          <cell r="M814">
            <v>80</v>
          </cell>
          <cell r="N814">
            <v>41</v>
          </cell>
          <cell r="O814">
            <v>81</v>
          </cell>
          <cell r="P814">
            <v>50</v>
          </cell>
          <cell r="Q814">
            <v>78</v>
          </cell>
          <cell r="R814">
            <v>49</v>
          </cell>
          <cell r="S814">
            <v>35</v>
          </cell>
          <cell r="T814">
            <v>12</v>
          </cell>
          <cell r="U814">
            <v>34</v>
          </cell>
          <cell r="V814">
            <v>9</v>
          </cell>
          <cell r="W814">
            <v>35</v>
          </cell>
          <cell r="X814">
            <v>7</v>
          </cell>
          <cell r="Y814">
            <v>40</v>
          </cell>
          <cell r="Z814">
            <v>26</v>
          </cell>
          <cell r="AA814">
            <v>38</v>
          </cell>
          <cell r="AB814">
            <v>23</v>
          </cell>
          <cell r="AC814">
            <v>33</v>
          </cell>
          <cell r="AD814">
            <v>19</v>
          </cell>
          <cell r="AE814">
            <v>37</v>
          </cell>
          <cell r="AF814">
            <v>29</v>
          </cell>
          <cell r="AG814">
            <v>32</v>
          </cell>
          <cell r="AH814">
            <v>20</v>
          </cell>
          <cell r="AI814">
            <v>33</v>
          </cell>
          <cell r="AJ814">
            <v>19</v>
          </cell>
          <cell r="AK814">
            <v>37</v>
          </cell>
          <cell r="AL814">
            <v>20</v>
          </cell>
          <cell r="AM814">
            <v>33</v>
          </cell>
          <cell r="AN814">
            <v>19</v>
          </cell>
          <cell r="AO814">
            <v>40</v>
          </cell>
          <cell r="AP814">
            <v>34</v>
          </cell>
          <cell r="AQ814">
            <v>42</v>
          </cell>
          <cell r="AR814">
            <v>32</v>
          </cell>
          <cell r="AS814">
            <v>42</v>
          </cell>
          <cell r="AT814">
            <v>38</v>
          </cell>
          <cell r="AU814">
            <v>31</v>
          </cell>
          <cell r="AV814">
            <v>26</v>
          </cell>
          <cell r="AW814">
            <v>39</v>
          </cell>
          <cell r="AX814">
            <v>33</v>
          </cell>
          <cell r="AY814">
            <v>48</v>
          </cell>
          <cell r="AZ814">
            <v>37</v>
          </cell>
          <cell r="BA814">
            <v>35</v>
          </cell>
          <cell r="BB814">
            <v>28</v>
          </cell>
          <cell r="BC814">
            <v>37</v>
          </cell>
          <cell r="BD814">
            <v>30</v>
          </cell>
          <cell r="BE814">
            <v>42</v>
          </cell>
          <cell r="BF814">
            <v>39</v>
          </cell>
          <cell r="BG814">
            <v>42</v>
          </cell>
          <cell r="BH814">
            <v>38</v>
          </cell>
          <cell r="BI814">
            <v>43</v>
          </cell>
          <cell r="BJ814">
            <v>39</v>
          </cell>
          <cell r="BK814">
            <v>44</v>
          </cell>
          <cell r="BL814">
            <v>40</v>
          </cell>
          <cell r="BM814">
            <v>56</v>
          </cell>
          <cell r="BN814">
            <v>45</v>
          </cell>
          <cell r="BO814">
            <v>46</v>
          </cell>
          <cell r="BP814">
            <v>41</v>
          </cell>
          <cell r="BQ814">
            <v>53</v>
          </cell>
          <cell r="BR814">
            <v>42</v>
          </cell>
          <cell r="BS814">
            <v>72</v>
          </cell>
          <cell r="BT814">
            <v>49</v>
          </cell>
          <cell r="BU814">
            <v>64</v>
          </cell>
          <cell r="BV814">
            <v>50</v>
          </cell>
          <cell r="BW814">
            <v>70</v>
          </cell>
          <cell r="BX814">
            <v>52</v>
          </cell>
          <cell r="BY814">
            <v>73</v>
          </cell>
          <cell r="BZ814">
            <v>55</v>
          </cell>
          <cell r="CA814">
            <v>72</v>
          </cell>
          <cell r="CB814">
            <v>52</v>
          </cell>
          <cell r="CC814">
            <v>80</v>
          </cell>
          <cell r="CD814">
            <v>54</v>
          </cell>
          <cell r="CE814">
            <v>74</v>
          </cell>
          <cell r="CF814">
            <v>54</v>
          </cell>
          <cell r="CG814">
            <v>81</v>
          </cell>
          <cell r="CH814">
            <v>61</v>
          </cell>
          <cell r="CI814">
            <v>79</v>
          </cell>
          <cell r="CJ814">
            <v>57</v>
          </cell>
          <cell r="CK814">
            <v>85</v>
          </cell>
          <cell r="CL814">
            <v>59</v>
          </cell>
          <cell r="CM814">
            <v>83</v>
          </cell>
          <cell r="CN814">
            <v>56</v>
          </cell>
          <cell r="CO814">
            <v>85</v>
          </cell>
          <cell r="CP814">
            <v>59</v>
          </cell>
          <cell r="CQ814">
            <v>87</v>
          </cell>
          <cell r="CR814">
            <v>61</v>
          </cell>
          <cell r="CS814">
            <v>80</v>
          </cell>
          <cell r="CT814">
            <v>65</v>
          </cell>
          <cell r="CU814">
            <v>82</v>
          </cell>
          <cell r="CV814">
            <v>64</v>
          </cell>
          <cell r="CW814">
            <v>81</v>
          </cell>
          <cell r="CX814">
            <v>71</v>
          </cell>
        </row>
        <row r="815">
          <cell r="B815">
            <v>36939</v>
          </cell>
          <cell r="C815">
            <v>38</v>
          </cell>
          <cell r="D815">
            <v>27</v>
          </cell>
          <cell r="E815">
            <v>37</v>
          </cell>
          <cell r="F815">
            <v>25</v>
          </cell>
          <cell r="G815">
            <v>45</v>
          </cell>
          <cell r="H815">
            <v>29</v>
          </cell>
          <cell r="I815">
            <v>48</v>
          </cell>
          <cell r="J815">
            <v>32</v>
          </cell>
          <cell r="K815">
            <v>49</v>
          </cell>
          <cell r="L815">
            <v>33</v>
          </cell>
          <cell r="M815">
            <v>49</v>
          </cell>
          <cell r="N815">
            <v>31</v>
          </cell>
          <cell r="O815">
            <v>55</v>
          </cell>
          <cell r="P815">
            <v>36</v>
          </cell>
          <cell r="Q815">
            <v>60</v>
          </cell>
          <cell r="R815">
            <v>40</v>
          </cell>
          <cell r="S815">
            <v>37</v>
          </cell>
          <cell r="T815">
            <v>11</v>
          </cell>
          <cell r="U815">
            <v>29</v>
          </cell>
          <cell r="V815">
            <v>7</v>
          </cell>
          <cell r="W815">
            <v>35</v>
          </cell>
          <cell r="X815">
            <v>8</v>
          </cell>
          <cell r="Y815">
            <v>39</v>
          </cell>
          <cell r="Z815">
            <v>18</v>
          </cell>
          <cell r="AA815">
            <v>38</v>
          </cell>
          <cell r="AB815">
            <v>19</v>
          </cell>
          <cell r="AC815">
            <v>35</v>
          </cell>
          <cell r="AD815">
            <v>16</v>
          </cell>
          <cell r="AE815">
            <v>39</v>
          </cell>
          <cell r="AF815">
            <v>20</v>
          </cell>
          <cell r="AG815">
            <v>30</v>
          </cell>
          <cell r="AH815">
            <v>14</v>
          </cell>
          <cell r="AI815">
            <v>30</v>
          </cell>
          <cell r="AJ815">
            <v>15</v>
          </cell>
          <cell r="AK815">
            <v>32</v>
          </cell>
          <cell r="AL815">
            <v>16</v>
          </cell>
          <cell r="AM815">
            <v>32</v>
          </cell>
          <cell r="AN815">
            <v>13</v>
          </cell>
          <cell r="AO815">
            <v>38</v>
          </cell>
          <cell r="AP815">
            <v>21</v>
          </cell>
          <cell r="AQ815">
            <v>39</v>
          </cell>
          <cell r="AR815">
            <v>21</v>
          </cell>
          <cell r="AS815">
            <v>41</v>
          </cell>
          <cell r="AT815">
            <v>25</v>
          </cell>
          <cell r="AU815">
            <v>31</v>
          </cell>
          <cell r="AV815">
            <v>18</v>
          </cell>
          <cell r="AW815">
            <v>32</v>
          </cell>
          <cell r="AX815">
            <v>18</v>
          </cell>
          <cell r="AY815">
            <v>39</v>
          </cell>
          <cell r="AZ815">
            <v>35</v>
          </cell>
          <cell r="BA815">
            <v>34</v>
          </cell>
          <cell r="BB815">
            <v>16</v>
          </cell>
          <cell r="BC815">
            <v>37</v>
          </cell>
          <cell r="BD815">
            <v>19</v>
          </cell>
          <cell r="BE815">
            <v>41</v>
          </cell>
          <cell r="BF815">
            <v>25</v>
          </cell>
          <cell r="BG815">
            <v>41</v>
          </cell>
          <cell r="BH815">
            <v>24</v>
          </cell>
          <cell r="BI815">
            <v>43</v>
          </cell>
          <cell r="BJ815">
            <v>24</v>
          </cell>
          <cell r="BK815">
            <v>45</v>
          </cell>
          <cell r="BL815">
            <v>26</v>
          </cell>
          <cell r="BM815">
            <v>49</v>
          </cell>
          <cell r="BN815">
            <v>24</v>
          </cell>
          <cell r="BO815">
            <v>49</v>
          </cell>
          <cell r="BP815">
            <v>27</v>
          </cell>
          <cell r="BQ815">
            <v>47</v>
          </cell>
          <cell r="BR815">
            <v>33</v>
          </cell>
          <cell r="BS815">
            <v>50</v>
          </cell>
          <cell r="BT815">
            <v>28</v>
          </cell>
          <cell r="BU815">
            <v>50</v>
          </cell>
          <cell r="BV815">
            <v>29</v>
          </cell>
          <cell r="BW815">
            <v>54</v>
          </cell>
          <cell r="BX815">
            <v>33</v>
          </cell>
          <cell r="BY815">
            <v>57</v>
          </cell>
          <cell r="BZ815">
            <v>35</v>
          </cell>
          <cell r="CA815">
            <v>66</v>
          </cell>
          <cell r="CB815">
            <v>44</v>
          </cell>
          <cell r="CC815">
            <v>68</v>
          </cell>
          <cell r="CD815">
            <v>46</v>
          </cell>
          <cell r="CE815">
            <v>57</v>
          </cell>
          <cell r="CF815">
            <v>34</v>
          </cell>
          <cell r="CG815">
            <v>64</v>
          </cell>
          <cell r="CH815">
            <v>41</v>
          </cell>
          <cell r="CI815">
            <v>70</v>
          </cell>
          <cell r="CJ815">
            <v>47</v>
          </cell>
          <cell r="CK815">
            <v>79</v>
          </cell>
          <cell r="CL815">
            <v>59</v>
          </cell>
          <cell r="CM815">
            <v>69</v>
          </cell>
          <cell r="CN815">
            <v>49</v>
          </cell>
          <cell r="CO815">
            <v>79</v>
          </cell>
          <cell r="CP815">
            <v>59</v>
          </cell>
          <cell r="CQ815">
            <v>82</v>
          </cell>
          <cell r="CR815">
            <v>59</v>
          </cell>
          <cell r="CS815">
            <v>76</v>
          </cell>
          <cell r="CT815">
            <v>59</v>
          </cell>
          <cell r="CU815">
            <v>87</v>
          </cell>
          <cell r="CV815">
            <v>65</v>
          </cell>
          <cell r="CW815">
            <v>87</v>
          </cell>
          <cell r="CX815">
            <v>69</v>
          </cell>
        </row>
        <row r="816">
          <cell r="B816">
            <v>36940</v>
          </cell>
          <cell r="C816">
            <v>46</v>
          </cell>
          <cell r="D816">
            <v>26</v>
          </cell>
          <cell r="E816">
            <v>39</v>
          </cell>
          <cell r="F816">
            <v>22</v>
          </cell>
          <cell r="G816">
            <v>40</v>
          </cell>
          <cell r="H816">
            <v>24</v>
          </cell>
          <cell r="I816">
            <v>45</v>
          </cell>
          <cell r="J816">
            <v>27</v>
          </cell>
          <cell r="K816">
            <v>54</v>
          </cell>
          <cell r="L816">
            <v>29</v>
          </cell>
          <cell r="M816">
            <v>50</v>
          </cell>
          <cell r="N816">
            <v>25</v>
          </cell>
          <cell r="O816">
            <v>57</v>
          </cell>
          <cell r="P816">
            <v>31</v>
          </cell>
          <cell r="Q816">
            <v>62</v>
          </cell>
          <cell r="R816">
            <v>34</v>
          </cell>
          <cell r="S816">
            <v>24</v>
          </cell>
          <cell r="T816">
            <v>3</v>
          </cell>
          <cell r="U816">
            <v>23</v>
          </cell>
          <cell r="V816">
            <v>-2</v>
          </cell>
          <cell r="W816">
            <v>24</v>
          </cell>
          <cell r="X816">
            <v>3</v>
          </cell>
          <cell r="Y816">
            <v>29</v>
          </cell>
          <cell r="Z816">
            <v>13</v>
          </cell>
          <cell r="AA816">
            <v>30</v>
          </cell>
          <cell r="AB816">
            <v>15</v>
          </cell>
          <cell r="AC816">
            <v>29</v>
          </cell>
          <cell r="AD816">
            <v>12</v>
          </cell>
          <cell r="AE816">
            <v>32</v>
          </cell>
          <cell r="AF816">
            <v>17</v>
          </cell>
          <cell r="AG816">
            <v>23</v>
          </cell>
          <cell r="AH816">
            <v>16</v>
          </cell>
          <cell r="AI816">
            <v>24</v>
          </cell>
          <cell r="AJ816">
            <v>16</v>
          </cell>
          <cell r="AK816">
            <v>25</v>
          </cell>
          <cell r="AL816">
            <v>13</v>
          </cell>
          <cell r="AM816">
            <v>29</v>
          </cell>
          <cell r="AN816">
            <v>7</v>
          </cell>
          <cell r="AO816">
            <v>32</v>
          </cell>
          <cell r="AP816">
            <v>18</v>
          </cell>
          <cell r="AQ816">
            <v>34</v>
          </cell>
          <cell r="AR816">
            <v>18</v>
          </cell>
          <cell r="AS816">
            <v>33</v>
          </cell>
          <cell r="AT816">
            <v>17</v>
          </cell>
          <cell r="AU816">
            <v>25</v>
          </cell>
          <cell r="AV816">
            <v>17</v>
          </cell>
          <cell r="AW816">
            <v>28</v>
          </cell>
          <cell r="AX816">
            <v>16</v>
          </cell>
          <cell r="AY816">
            <v>40</v>
          </cell>
          <cell r="AZ816">
            <v>22</v>
          </cell>
          <cell r="BA816">
            <v>28</v>
          </cell>
          <cell r="BB816">
            <v>13</v>
          </cell>
          <cell r="BC816">
            <v>32</v>
          </cell>
          <cell r="BD816">
            <v>12</v>
          </cell>
          <cell r="BE816">
            <v>33</v>
          </cell>
          <cell r="BF816">
            <v>20</v>
          </cell>
          <cell r="BG816">
            <v>33</v>
          </cell>
          <cell r="BH816">
            <v>18</v>
          </cell>
          <cell r="BI816">
            <v>36</v>
          </cell>
          <cell r="BJ816">
            <v>18</v>
          </cell>
          <cell r="BK816">
            <v>38</v>
          </cell>
          <cell r="BL816">
            <v>21</v>
          </cell>
          <cell r="BM816">
            <v>38</v>
          </cell>
          <cell r="BN816">
            <v>18</v>
          </cell>
          <cell r="BO816">
            <v>38</v>
          </cell>
          <cell r="BP816">
            <v>20</v>
          </cell>
          <cell r="BQ816">
            <v>35</v>
          </cell>
          <cell r="BR816">
            <v>23</v>
          </cell>
          <cell r="BS816">
            <v>43</v>
          </cell>
          <cell r="BT816">
            <v>23</v>
          </cell>
          <cell r="BU816">
            <v>42</v>
          </cell>
          <cell r="BV816">
            <v>25</v>
          </cell>
          <cell r="BW816">
            <v>43</v>
          </cell>
          <cell r="BX816">
            <v>27</v>
          </cell>
          <cell r="BY816">
            <v>45</v>
          </cell>
          <cell r="BZ816">
            <v>26</v>
          </cell>
          <cell r="CA816">
            <v>50</v>
          </cell>
          <cell r="CB816">
            <v>31</v>
          </cell>
          <cell r="CC816">
            <v>53</v>
          </cell>
          <cell r="CD816">
            <v>33</v>
          </cell>
          <cell r="CE816">
            <v>50</v>
          </cell>
          <cell r="CF816">
            <v>28</v>
          </cell>
          <cell r="CG816">
            <v>61</v>
          </cell>
          <cell r="CH816">
            <v>34</v>
          </cell>
          <cell r="CI816">
            <v>59</v>
          </cell>
          <cell r="CJ816">
            <v>38</v>
          </cell>
          <cell r="CK816">
            <v>69</v>
          </cell>
          <cell r="CL816">
            <v>49</v>
          </cell>
          <cell r="CM816">
            <v>62</v>
          </cell>
          <cell r="CN816">
            <v>39</v>
          </cell>
          <cell r="CO816">
            <v>69</v>
          </cell>
          <cell r="CP816">
            <v>49</v>
          </cell>
          <cell r="CQ816">
            <v>76</v>
          </cell>
          <cell r="CR816">
            <v>52</v>
          </cell>
          <cell r="CS816">
            <v>76</v>
          </cell>
          <cell r="CT816">
            <v>53</v>
          </cell>
          <cell r="CU816">
            <v>77</v>
          </cell>
          <cell r="CV816">
            <v>66</v>
          </cell>
          <cell r="CW816">
            <v>78</v>
          </cell>
          <cell r="CX816">
            <v>67</v>
          </cell>
        </row>
        <row r="817">
          <cell r="B817">
            <v>36941</v>
          </cell>
          <cell r="C817">
            <v>63</v>
          </cell>
          <cell r="D817">
            <v>33</v>
          </cell>
          <cell r="E817">
            <v>61</v>
          </cell>
          <cell r="F817">
            <v>27</v>
          </cell>
          <cell r="G817">
            <v>58</v>
          </cell>
          <cell r="H817">
            <v>28</v>
          </cell>
          <cell r="I817">
            <v>61</v>
          </cell>
          <cell r="J817">
            <v>32</v>
          </cell>
          <cell r="K817">
            <v>69</v>
          </cell>
          <cell r="L817">
            <v>30</v>
          </cell>
          <cell r="M817">
            <v>65</v>
          </cell>
          <cell r="N817">
            <v>30</v>
          </cell>
          <cell r="O817">
            <v>69</v>
          </cell>
          <cell r="P817">
            <v>34</v>
          </cell>
          <cell r="Q817">
            <v>70</v>
          </cell>
          <cell r="R817">
            <v>37</v>
          </cell>
          <cell r="S817">
            <v>36</v>
          </cell>
          <cell r="T817">
            <v>11</v>
          </cell>
          <cell r="U817">
            <v>35</v>
          </cell>
          <cell r="V817">
            <v>18</v>
          </cell>
          <cell r="W817">
            <v>34</v>
          </cell>
          <cell r="X817">
            <v>-2</v>
          </cell>
          <cell r="Y817">
            <v>39</v>
          </cell>
          <cell r="Z817">
            <v>21</v>
          </cell>
          <cell r="AA817">
            <v>38</v>
          </cell>
          <cell r="AB817">
            <v>16</v>
          </cell>
          <cell r="AC817">
            <v>37</v>
          </cell>
          <cell r="AD817">
            <v>11</v>
          </cell>
          <cell r="AE817">
            <v>39</v>
          </cell>
          <cell r="AF817">
            <v>22</v>
          </cell>
          <cell r="AG817">
            <v>41</v>
          </cell>
          <cell r="AH817">
            <v>22</v>
          </cell>
          <cell r="AI817">
            <v>42</v>
          </cell>
          <cell r="AJ817">
            <v>19</v>
          </cell>
          <cell r="AK817">
            <v>42</v>
          </cell>
          <cell r="AL817">
            <v>10</v>
          </cell>
          <cell r="AM817">
            <v>37</v>
          </cell>
          <cell r="AN817">
            <v>12</v>
          </cell>
          <cell r="AO817">
            <v>43</v>
          </cell>
          <cell r="AP817">
            <v>26</v>
          </cell>
          <cell r="AQ817">
            <v>44</v>
          </cell>
          <cell r="AR817">
            <v>21</v>
          </cell>
          <cell r="AS817">
            <v>42</v>
          </cell>
          <cell r="AT817">
            <v>13</v>
          </cell>
          <cell r="AU817">
            <v>45</v>
          </cell>
          <cell r="AV817">
            <v>22</v>
          </cell>
          <cell r="AW817">
            <v>48</v>
          </cell>
          <cell r="AX817">
            <v>17</v>
          </cell>
          <cell r="AY817">
            <v>34</v>
          </cell>
          <cell r="AZ817">
            <v>14</v>
          </cell>
          <cell r="BA817">
            <v>40</v>
          </cell>
          <cell r="BB817">
            <v>16</v>
          </cell>
          <cell r="BC817">
            <v>43</v>
          </cell>
          <cell r="BD817">
            <v>15</v>
          </cell>
          <cell r="BE817">
            <v>44</v>
          </cell>
          <cell r="BF817">
            <v>22</v>
          </cell>
          <cell r="BG817">
            <v>45</v>
          </cell>
          <cell r="BH817">
            <v>18</v>
          </cell>
          <cell r="BI817">
            <v>45</v>
          </cell>
          <cell r="BJ817">
            <v>27</v>
          </cell>
          <cell r="BK817">
            <v>51</v>
          </cell>
          <cell r="BL817">
            <v>24</v>
          </cell>
          <cell r="BM817">
            <v>54</v>
          </cell>
          <cell r="BN817">
            <v>20</v>
          </cell>
          <cell r="BO817">
            <v>51</v>
          </cell>
          <cell r="BP817">
            <v>24</v>
          </cell>
          <cell r="BQ817">
            <v>50</v>
          </cell>
          <cell r="BR817">
            <v>21</v>
          </cell>
          <cell r="BS817">
            <v>54</v>
          </cell>
          <cell r="BT817">
            <v>27</v>
          </cell>
          <cell r="BU817">
            <v>52</v>
          </cell>
          <cell r="BV817">
            <v>27</v>
          </cell>
          <cell r="BW817">
            <v>54</v>
          </cell>
          <cell r="BX817">
            <v>27</v>
          </cell>
          <cell r="BY817">
            <v>56</v>
          </cell>
          <cell r="BZ817">
            <v>27</v>
          </cell>
          <cell r="CA817">
            <v>61</v>
          </cell>
          <cell r="CB817">
            <v>31</v>
          </cell>
          <cell r="CC817">
            <v>60</v>
          </cell>
          <cell r="CD817">
            <v>31</v>
          </cell>
          <cell r="CE817">
            <v>61</v>
          </cell>
          <cell r="CF817">
            <v>33</v>
          </cell>
          <cell r="CG817">
            <v>70</v>
          </cell>
          <cell r="CH817">
            <v>32</v>
          </cell>
          <cell r="CI817">
            <v>63</v>
          </cell>
          <cell r="CJ817">
            <v>38</v>
          </cell>
          <cell r="CK817">
            <v>71</v>
          </cell>
          <cell r="CL817">
            <v>48</v>
          </cell>
          <cell r="CM817">
            <v>69</v>
          </cell>
          <cell r="CN817">
            <v>38</v>
          </cell>
          <cell r="CO817">
            <v>71</v>
          </cell>
          <cell r="CP817">
            <v>48</v>
          </cell>
          <cell r="CQ817">
            <v>77</v>
          </cell>
          <cell r="CR817">
            <v>49</v>
          </cell>
          <cell r="CS817">
            <v>79</v>
          </cell>
          <cell r="CT817">
            <v>53</v>
          </cell>
          <cell r="CU817">
            <v>77</v>
          </cell>
          <cell r="CV817">
            <v>68</v>
          </cell>
          <cell r="CW817">
            <v>78</v>
          </cell>
          <cell r="CX817">
            <v>69</v>
          </cell>
        </row>
        <row r="818">
          <cell r="B818">
            <v>36942</v>
          </cell>
          <cell r="C818">
            <v>66</v>
          </cell>
          <cell r="D818">
            <v>47</v>
          </cell>
          <cell r="E818">
            <v>66</v>
          </cell>
          <cell r="F818">
            <v>38</v>
          </cell>
          <cell r="G818">
            <v>59</v>
          </cell>
          <cell r="H818">
            <v>38</v>
          </cell>
          <cell r="I818">
            <v>64</v>
          </cell>
          <cell r="J818">
            <v>37</v>
          </cell>
          <cell r="K818">
            <v>69</v>
          </cell>
          <cell r="L818">
            <v>52</v>
          </cell>
          <cell r="M818">
            <v>67</v>
          </cell>
          <cell r="N818">
            <v>53</v>
          </cell>
          <cell r="O818">
            <v>70</v>
          </cell>
          <cell r="P818">
            <v>51</v>
          </cell>
          <cell r="Q818">
            <v>74</v>
          </cell>
          <cell r="R818">
            <v>56</v>
          </cell>
          <cell r="S818">
            <v>46</v>
          </cell>
          <cell r="T818">
            <v>33</v>
          </cell>
          <cell r="U818">
            <v>45</v>
          </cell>
          <cell r="V818">
            <v>35</v>
          </cell>
          <cell r="W818">
            <v>48</v>
          </cell>
          <cell r="X818">
            <v>29</v>
          </cell>
          <cell r="Y818">
            <v>54</v>
          </cell>
          <cell r="Z818">
            <v>36</v>
          </cell>
          <cell r="AA818">
            <v>56</v>
          </cell>
          <cell r="AB818">
            <v>35</v>
          </cell>
          <cell r="AC818">
            <v>52</v>
          </cell>
          <cell r="AD818">
            <v>34</v>
          </cell>
          <cell r="AE818">
            <v>50</v>
          </cell>
          <cell r="AF818">
            <v>36</v>
          </cell>
          <cell r="AG818">
            <v>41</v>
          </cell>
          <cell r="AH818">
            <v>30</v>
          </cell>
          <cell r="AI818">
            <v>47</v>
          </cell>
          <cell r="AJ818">
            <v>34</v>
          </cell>
          <cell r="AK818">
            <v>50</v>
          </cell>
          <cell r="AL818">
            <v>35</v>
          </cell>
          <cell r="AM818">
            <v>50</v>
          </cell>
          <cell r="AN818">
            <v>35</v>
          </cell>
          <cell r="AO818">
            <v>55</v>
          </cell>
          <cell r="AP818">
            <v>39</v>
          </cell>
          <cell r="AQ818">
            <v>57</v>
          </cell>
          <cell r="AR818">
            <v>36</v>
          </cell>
          <cell r="AS818">
            <v>62</v>
          </cell>
          <cell r="AT818">
            <v>35</v>
          </cell>
          <cell r="AU818">
            <v>47</v>
          </cell>
          <cell r="AV818">
            <v>31</v>
          </cell>
          <cell r="AW818">
            <v>51</v>
          </cell>
          <cell r="AX818">
            <v>40</v>
          </cell>
          <cell r="AY818">
            <v>57</v>
          </cell>
          <cell r="AZ818">
            <v>34</v>
          </cell>
          <cell r="BA818">
            <v>54</v>
          </cell>
          <cell r="BB818">
            <v>32</v>
          </cell>
          <cell r="BC818">
            <v>55</v>
          </cell>
          <cell r="BD818">
            <v>29</v>
          </cell>
          <cell r="BE818">
            <v>60</v>
          </cell>
          <cell r="BF818">
            <v>37</v>
          </cell>
          <cell r="BG818">
            <v>60</v>
          </cell>
          <cell r="BH818">
            <v>33</v>
          </cell>
          <cell r="BI818">
            <v>65</v>
          </cell>
          <cell r="BJ818">
            <v>40</v>
          </cell>
          <cell r="BK818">
            <v>65</v>
          </cell>
          <cell r="BL818">
            <v>37</v>
          </cell>
          <cell r="BM818">
            <v>67</v>
          </cell>
          <cell r="BN818">
            <v>31</v>
          </cell>
          <cell r="BO818">
            <v>69</v>
          </cell>
          <cell r="BP818">
            <v>33</v>
          </cell>
          <cell r="BQ818">
            <v>69</v>
          </cell>
          <cell r="BR818">
            <v>36</v>
          </cell>
          <cell r="BS818">
            <v>63</v>
          </cell>
          <cell r="BT818">
            <v>31</v>
          </cell>
          <cell r="BU818">
            <v>68</v>
          </cell>
          <cell r="BV818">
            <v>34</v>
          </cell>
          <cell r="BW818">
            <v>71</v>
          </cell>
          <cell r="BX818">
            <v>38</v>
          </cell>
          <cell r="BY818">
            <v>66</v>
          </cell>
          <cell r="BZ818">
            <v>33</v>
          </cell>
          <cell r="CA818">
            <v>71</v>
          </cell>
          <cell r="CB818">
            <v>37</v>
          </cell>
          <cell r="CC818">
            <v>74</v>
          </cell>
          <cell r="CD818">
            <v>40</v>
          </cell>
          <cell r="CE818">
            <v>56</v>
          </cell>
          <cell r="CF818">
            <v>44</v>
          </cell>
          <cell r="CG818">
            <v>70</v>
          </cell>
          <cell r="CH818">
            <v>39</v>
          </cell>
          <cell r="CI818">
            <v>74</v>
          </cell>
          <cell r="CJ818">
            <v>41</v>
          </cell>
          <cell r="CK818">
            <v>77</v>
          </cell>
          <cell r="CL818">
            <v>49</v>
          </cell>
          <cell r="CM818">
            <v>78</v>
          </cell>
          <cell r="CN818">
            <v>45</v>
          </cell>
          <cell r="CO818">
            <v>77</v>
          </cell>
          <cell r="CP818">
            <v>49</v>
          </cell>
          <cell r="CQ818">
            <v>80</v>
          </cell>
          <cell r="CR818">
            <v>53</v>
          </cell>
          <cell r="CS818">
            <v>79</v>
          </cell>
          <cell r="CT818">
            <v>61</v>
          </cell>
          <cell r="CU818">
            <v>79</v>
          </cell>
          <cell r="CV818">
            <v>69</v>
          </cell>
          <cell r="CW818">
            <v>79</v>
          </cell>
          <cell r="CX818">
            <v>66</v>
          </cell>
        </row>
        <row r="819">
          <cell r="B819">
            <v>36943</v>
          </cell>
          <cell r="C819">
            <v>61</v>
          </cell>
          <cell r="D819">
            <v>39</v>
          </cell>
          <cell r="E819">
            <v>56</v>
          </cell>
          <cell r="F819">
            <v>37</v>
          </cell>
          <cell r="G819">
            <v>56</v>
          </cell>
          <cell r="H819">
            <v>41</v>
          </cell>
          <cell r="I819">
            <v>57</v>
          </cell>
          <cell r="J819">
            <v>49</v>
          </cell>
          <cell r="K819">
            <v>76</v>
          </cell>
          <cell r="L819">
            <v>53</v>
          </cell>
          <cell r="M819">
            <v>70</v>
          </cell>
          <cell r="N819">
            <v>55</v>
          </cell>
          <cell r="O819">
            <v>76</v>
          </cell>
          <cell r="P819">
            <v>55</v>
          </cell>
          <cell r="Q819">
            <v>67</v>
          </cell>
          <cell r="R819">
            <v>62</v>
          </cell>
          <cell r="S819">
            <v>41</v>
          </cell>
          <cell r="T819">
            <v>10</v>
          </cell>
          <cell r="U819">
            <v>42</v>
          </cell>
          <cell r="V819">
            <v>5</v>
          </cell>
          <cell r="W819">
            <v>40</v>
          </cell>
          <cell r="X819">
            <v>9</v>
          </cell>
          <cell r="Y819">
            <v>42</v>
          </cell>
          <cell r="Z819">
            <v>19</v>
          </cell>
          <cell r="AA819">
            <v>46</v>
          </cell>
          <cell r="AB819">
            <v>18</v>
          </cell>
          <cell r="AC819">
            <v>39</v>
          </cell>
          <cell r="AD819">
            <v>15</v>
          </cell>
          <cell r="AE819">
            <v>47</v>
          </cell>
          <cell r="AF819">
            <v>20</v>
          </cell>
          <cell r="AG819">
            <v>30</v>
          </cell>
          <cell r="AH819">
            <v>14</v>
          </cell>
          <cell r="AI819">
            <v>34</v>
          </cell>
          <cell r="AJ819">
            <v>10</v>
          </cell>
          <cell r="AK819">
            <v>35</v>
          </cell>
          <cell r="AL819">
            <v>14</v>
          </cell>
          <cell r="AM819">
            <v>44</v>
          </cell>
          <cell r="AN819">
            <v>11</v>
          </cell>
          <cell r="AO819">
            <v>52</v>
          </cell>
          <cell r="AP819">
            <v>20</v>
          </cell>
          <cell r="AQ819">
            <v>50</v>
          </cell>
          <cell r="AR819">
            <v>20</v>
          </cell>
          <cell r="AS819">
            <v>55</v>
          </cell>
          <cell r="AT819">
            <v>23</v>
          </cell>
          <cell r="AU819">
            <v>31</v>
          </cell>
          <cell r="AV819">
            <v>13</v>
          </cell>
          <cell r="AW819">
            <v>40</v>
          </cell>
          <cell r="AX819">
            <v>16</v>
          </cell>
          <cell r="AY819">
            <v>40</v>
          </cell>
          <cell r="AZ819">
            <v>38</v>
          </cell>
          <cell r="BA819">
            <v>46</v>
          </cell>
          <cell r="BB819">
            <v>13</v>
          </cell>
          <cell r="BC819">
            <v>44</v>
          </cell>
          <cell r="BD819">
            <v>17</v>
          </cell>
          <cell r="BE819">
            <v>50</v>
          </cell>
          <cell r="BF819">
            <v>25</v>
          </cell>
          <cell r="BG819">
            <v>50</v>
          </cell>
          <cell r="BH819">
            <v>24</v>
          </cell>
          <cell r="BI819">
            <v>53</v>
          </cell>
          <cell r="BJ819">
            <v>27</v>
          </cell>
          <cell r="BK819">
            <v>57</v>
          </cell>
          <cell r="BL819">
            <v>29</v>
          </cell>
          <cell r="BM819">
            <v>58</v>
          </cell>
          <cell r="BN819">
            <v>35</v>
          </cell>
          <cell r="BO819">
            <v>65</v>
          </cell>
          <cell r="BP819">
            <v>32</v>
          </cell>
          <cell r="BQ819">
            <v>65</v>
          </cell>
          <cell r="BR819">
            <v>37</v>
          </cell>
          <cell r="BS819">
            <v>57</v>
          </cell>
          <cell r="BT819">
            <v>38</v>
          </cell>
          <cell r="BU819">
            <v>62</v>
          </cell>
          <cell r="BV819">
            <v>37</v>
          </cell>
          <cell r="BW819">
            <v>66</v>
          </cell>
          <cell r="BX819">
            <v>44</v>
          </cell>
          <cell r="BY819">
            <v>62</v>
          </cell>
          <cell r="BZ819">
            <v>42</v>
          </cell>
          <cell r="CA819">
            <v>75</v>
          </cell>
          <cell r="CB819">
            <v>53</v>
          </cell>
          <cell r="CC819">
            <v>79</v>
          </cell>
          <cell r="CD819">
            <v>57</v>
          </cell>
          <cell r="CE819">
            <v>71</v>
          </cell>
          <cell r="CF819">
            <v>52</v>
          </cell>
          <cell r="CG819">
            <v>77</v>
          </cell>
          <cell r="CH819">
            <v>52</v>
          </cell>
          <cell r="CI819">
            <v>78</v>
          </cell>
          <cell r="CJ819">
            <v>58</v>
          </cell>
          <cell r="CK819">
            <v>79</v>
          </cell>
          <cell r="CL819">
            <v>55</v>
          </cell>
          <cell r="CM819">
            <v>79</v>
          </cell>
          <cell r="CN819">
            <v>56</v>
          </cell>
          <cell r="CO819">
            <v>79</v>
          </cell>
          <cell r="CP819">
            <v>55</v>
          </cell>
          <cell r="CQ819">
            <v>81</v>
          </cell>
          <cell r="CR819">
            <v>56</v>
          </cell>
          <cell r="CS819">
            <v>78</v>
          </cell>
          <cell r="CT819">
            <v>66</v>
          </cell>
          <cell r="CU819">
            <v>77</v>
          </cell>
          <cell r="CV819">
            <v>61</v>
          </cell>
          <cell r="CW819">
            <v>79</v>
          </cell>
          <cell r="CX819">
            <v>66</v>
          </cell>
        </row>
        <row r="820">
          <cell r="B820">
            <v>36944</v>
          </cell>
          <cell r="C820">
            <v>42</v>
          </cell>
          <cell r="D820">
            <v>36</v>
          </cell>
          <cell r="E820">
            <v>39</v>
          </cell>
          <cell r="F820">
            <v>33</v>
          </cell>
          <cell r="G820">
            <v>46</v>
          </cell>
          <cell r="H820">
            <v>37</v>
          </cell>
          <cell r="I820">
            <v>53</v>
          </cell>
          <cell r="J820">
            <v>41</v>
          </cell>
          <cell r="K820">
            <v>62</v>
          </cell>
          <cell r="L820">
            <v>43</v>
          </cell>
          <cell r="M820">
            <v>64</v>
          </cell>
          <cell r="N820">
            <v>41</v>
          </cell>
          <cell r="O820">
            <v>73</v>
          </cell>
          <cell r="P820">
            <v>48</v>
          </cell>
          <cell r="Q820">
            <v>78</v>
          </cell>
          <cell r="R820">
            <v>49</v>
          </cell>
          <cell r="S820">
            <v>22</v>
          </cell>
          <cell r="T820">
            <v>2</v>
          </cell>
          <cell r="U820">
            <v>18</v>
          </cell>
          <cell r="V820">
            <v>-1</v>
          </cell>
          <cell r="W820">
            <v>19</v>
          </cell>
          <cell r="X820">
            <v>-1</v>
          </cell>
          <cell r="Y820">
            <v>23</v>
          </cell>
          <cell r="Z820">
            <v>12</v>
          </cell>
          <cell r="AA820">
            <v>24</v>
          </cell>
          <cell r="AB820">
            <v>12</v>
          </cell>
          <cell r="AC820">
            <v>21</v>
          </cell>
          <cell r="AD820">
            <v>11</v>
          </cell>
          <cell r="AE820">
            <v>22</v>
          </cell>
          <cell r="AF820">
            <v>15</v>
          </cell>
          <cell r="AG820">
            <v>23</v>
          </cell>
          <cell r="AH820">
            <v>10</v>
          </cell>
          <cell r="AI820">
            <v>22</v>
          </cell>
          <cell r="AJ820">
            <v>8</v>
          </cell>
          <cell r="AK820">
            <v>23</v>
          </cell>
          <cell r="AL820">
            <v>6</v>
          </cell>
          <cell r="AM820">
            <v>21</v>
          </cell>
          <cell r="AN820">
            <v>7</v>
          </cell>
          <cell r="AO820">
            <v>25</v>
          </cell>
          <cell r="AP820">
            <v>17</v>
          </cell>
          <cell r="AQ820">
            <v>25</v>
          </cell>
          <cell r="AR820">
            <v>17</v>
          </cell>
          <cell r="AS820">
            <v>31</v>
          </cell>
          <cell r="AT820">
            <v>16</v>
          </cell>
          <cell r="AU820">
            <v>25</v>
          </cell>
          <cell r="AV820">
            <v>11</v>
          </cell>
          <cell r="AW820">
            <v>26</v>
          </cell>
          <cell r="AX820">
            <v>15</v>
          </cell>
          <cell r="AY820">
            <v>22</v>
          </cell>
          <cell r="AZ820">
            <v>17</v>
          </cell>
          <cell r="BA820">
            <v>20</v>
          </cell>
          <cell r="BB820">
            <v>8</v>
          </cell>
          <cell r="BC820">
            <v>22</v>
          </cell>
          <cell r="BD820">
            <v>11</v>
          </cell>
          <cell r="BE820">
            <v>25</v>
          </cell>
          <cell r="BF820">
            <v>19</v>
          </cell>
          <cell r="BG820">
            <v>24</v>
          </cell>
          <cell r="BH820">
            <v>19</v>
          </cell>
          <cell r="BI820">
            <v>27</v>
          </cell>
          <cell r="BJ820">
            <v>21</v>
          </cell>
          <cell r="BK820">
            <v>29</v>
          </cell>
          <cell r="BL820">
            <v>23</v>
          </cell>
          <cell r="BM820">
            <v>59</v>
          </cell>
          <cell r="BN820">
            <v>21</v>
          </cell>
          <cell r="BO820">
            <v>32</v>
          </cell>
          <cell r="BP820">
            <v>24</v>
          </cell>
          <cell r="BQ820">
            <v>38</v>
          </cell>
          <cell r="BR820">
            <v>30</v>
          </cell>
          <cell r="BS820">
            <v>44</v>
          </cell>
          <cell r="BT820">
            <v>33</v>
          </cell>
          <cell r="BU820">
            <v>41</v>
          </cell>
          <cell r="BV820">
            <v>22</v>
          </cell>
          <cell r="BW820">
            <v>46</v>
          </cell>
          <cell r="BX820">
            <v>28</v>
          </cell>
          <cell r="BY820">
            <v>50</v>
          </cell>
          <cell r="BZ820">
            <v>29</v>
          </cell>
          <cell r="CA820">
            <v>56</v>
          </cell>
          <cell r="CB820">
            <v>37</v>
          </cell>
          <cell r="CC820">
            <v>60</v>
          </cell>
          <cell r="CD820">
            <v>40</v>
          </cell>
          <cell r="CE820">
            <v>59</v>
          </cell>
          <cell r="CF820">
            <v>43</v>
          </cell>
          <cell r="CG820">
            <v>75</v>
          </cell>
          <cell r="CH820">
            <v>52</v>
          </cell>
          <cell r="CI820">
            <v>70</v>
          </cell>
          <cell r="CJ820">
            <v>47</v>
          </cell>
          <cell r="CK820">
            <v>84</v>
          </cell>
          <cell r="CL820">
            <v>52</v>
          </cell>
          <cell r="CM820">
            <v>81</v>
          </cell>
          <cell r="CN820">
            <v>59</v>
          </cell>
          <cell r="CO820">
            <v>84</v>
          </cell>
          <cell r="CP820">
            <v>52</v>
          </cell>
          <cell r="CQ820">
            <v>82</v>
          </cell>
          <cell r="CR820">
            <v>53</v>
          </cell>
          <cell r="CS820">
            <v>79</v>
          </cell>
          <cell r="CT820">
            <v>63</v>
          </cell>
          <cell r="CU820">
            <v>81</v>
          </cell>
          <cell r="CV820">
            <v>58</v>
          </cell>
          <cell r="CW820">
            <v>81</v>
          </cell>
          <cell r="CX820">
            <v>64</v>
          </cell>
        </row>
        <row r="821">
          <cell r="B821">
            <v>36945</v>
          </cell>
          <cell r="C821">
            <v>54</v>
          </cell>
          <cell r="D821">
            <v>36</v>
          </cell>
          <cell r="E821">
            <v>50</v>
          </cell>
          <cell r="F821">
            <v>33</v>
          </cell>
          <cell r="G821">
            <v>57</v>
          </cell>
          <cell r="H821">
            <v>38</v>
          </cell>
          <cell r="I821">
            <v>58</v>
          </cell>
          <cell r="J821">
            <v>39</v>
          </cell>
          <cell r="K821">
            <v>70</v>
          </cell>
          <cell r="L821">
            <v>42</v>
          </cell>
          <cell r="M821">
            <v>68</v>
          </cell>
          <cell r="N821">
            <v>39</v>
          </cell>
          <cell r="O821">
            <v>69</v>
          </cell>
          <cell r="P821">
            <v>44</v>
          </cell>
          <cell r="Q821">
            <v>69</v>
          </cell>
          <cell r="R821">
            <v>44</v>
          </cell>
          <cell r="S821">
            <v>33</v>
          </cell>
          <cell r="T821">
            <v>17</v>
          </cell>
          <cell r="U821">
            <v>29</v>
          </cell>
          <cell r="V821">
            <v>16</v>
          </cell>
          <cell r="W821">
            <v>34</v>
          </cell>
          <cell r="X821">
            <v>14</v>
          </cell>
          <cell r="Y821">
            <v>37</v>
          </cell>
          <cell r="Z821">
            <v>20</v>
          </cell>
          <cell r="AA821">
            <v>37</v>
          </cell>
          <cell r="AB821">
            <v>20</v>
          </cell>
          <cell r="AC821">
            <v>36</v>
          </cell>
          <cell r="AD821">
            <v>18</v>
          </cell>
          <cell r="AE821">
            <v>39</v>
          </cell>
          <cell r="AF821">
            <v>20</v>
          </cell>
          <cell r="AG821">
            <v>30</v>
          </cell>
          <cell r="AH821">
            <v>21</v>
          </cell>
          <cell r="AI821">
            <v>32</v>
          </cell>
          <cell r="AJ821">
            <v>20</v>
          </cell>
          <cell r="AK821">
            <v>31</v>
          </cell>
          <cell r="AL821">
            <v>20</v>
          </cell>
          <cell r="AM821">
            <v>33</v>
          </cell>
          <cell r="AN821">
            <v>17</v>
          </cell>
          <cell r="AO821">
            <v>40</v>
          </cell>
          <cell r="AP821">
            <v>21</v>
          </cell>
          <cell r="AQ821">
            <v>39</v>
          </cell>
          <cell r="AR821">
            <v>20</v>
          </cell>
          <cell r="AS821">
            <v>39</v>
          </cell>
          <cell r="AT821">
            <v>21</v>
          </cell>
          <cell r="AU821">
            <v>30</v>
          </cell>
          <cell r="AV821">
            <v>13</v>
          </cell>
          <cell r="AW821">
            <v>39</v>
          </cell>
          <cell r="AX821">
            <v>25</v>
          </cell>
          <cell r="AY821">
            <v>42</v>
          </cell>
          <cell r="AZ821">
            <v>18</v>
          </cell>
          <cell r="BA821">
            <v>33</v>
          </cell>
          <cell r="BB821">
            <v>17</v>
          </cell>
          <cell r="BC821">
            <v>36</v>
          </cell>
          <cell r="BD821">
            <v>19</v>
          </cell>
          <cell r="BE821">
            <v>40</v>
          </cell>
          <cell r="BF821">
            <v>23</v>
          </cell>
          <cell r="BG821">
            <v>41</v>
          </cell>
          <cell r="BH821">
            <v>22</v>
          </cell>
          <cell r="BI821">
            <v>43</v>
          </cell>
          <cell r="BJ821">
            <v>20</v>
          </cell>
          <cell r="BK821">
            <v>47</v>
          </cell>
          <cell r="BL821">
            <v>23</v>
          </cell>
          <cell r="BM821">
            <v>56</v>
          </cell>
          <cell r="BN821">
            <v>26</v>
          </cell>
          <cell r="BO821">
            <v>49</v>
          </cell>
          <cell r="BP821">
            <v>17</v>
          </cell>
          <cell r="BQ821">
            <v>43</v>
          </cell>
          <cell r="BR821">
            <v>28</v>
          </cell>
          <cell r="BS821">
            <v>60</v>
          </cell>
          <cell r="BT821">
            <v>35</v>
          </cell>
          <cell r="BU821">
            <v>55</v>
          </cell>
          <cell r="BV821">
            <v>20</v>
          </cell>
          <cell r="BW821">
            <v>53</v>
          </cell>
          <cell r="BX821">
            <v>24</v>
          </cell>
          <cell r="BY821">
            <v>60</v>
          </cell>
          <cell r="BZ821">
            <v>30</v>
          </cell>
          <cell r="CA821">
            <v>59</v>
          </cell>
          <cell r="CB821">
            <v>35</v>
          </cell>
          <cell r="CC821">
            <v>61</v>
          </cell>
          <cell r="CD821">
            <v>39</v>
          </cell>
          <cell r="CE821">
            <v>64</v>
          </cell>
          <cell r="CF821">
            <v>38</v>
          </cell>
          <cell r="CG821">
            <v>70</v>
          </cell>
          <cell r="CH821">
            <v>45</v>
          </cell>
          <cell r="CI821">
            <v>62</v>
          </cell>
          <cell r="CJ821">
            <v>43</v>
          </cell>
          <cell r="CK821">
            <v>67</v>
          </cell>
          <cell r="CL821">
            <v>58</v>
          </cell>
          <cell r="CM821">
            <v>63</v>
          </cell>
          <cell r="CN821">
            <v>53</v>
          </cell>
          <cell r="CO821">
            <v>67</v>
          </cell>
          <cell r="CP821">
            <v>58</v>
          </cell>
          <cell r="CQ821">
            <v>78</v>
          </cell>
          <cell r="CR821">
            <v>59</v>
          </cell>
          <cell r="CS821">
            <v>82</v>
          </cell>
          <cell r="CT821">
            <v>64</v>
          </cell>
          <cell r="CU821">
            <v>81</v>
          </cell>
          <cell r="CV821">
            <v>60</v>
          </cell>
          <cell r="CW821">
            <v>84</v>
          </cell>
          <cell r="CX821">
            <v>64</v>
          </cell>
        </row>
        <row r="822">
          <cell r="B822">
            <v>36946</v>
          </cell>
          <cell r="C822">
            <v>71</v>
          </cell>
          <cell r="D822">
            <v>51</v>
          </cell>
          <cell r="E822">
            <v>67</v>
          </cell>
          <cell r="F822">
            <v>43</v>
          </cell>
          <cell r="G822">
            <v>68</v>
          </cell>
          <cell r="H822">
            <v>35</v>
          </cell>
          <cell r="I822">
            <v>62</v>
          </cell>
          <cell r="J822">
            <v>35</v>
          </cell>
          <cell r="K822">
            <v>75</v>
          </cell>
          <cell r="L822">
            <v>59</v>
          </cell>
          <cell r="M822">
            <v>68</v>
          </cell>
          <cell r="N822">
            <v>53</v>
          </cell>
          <cell r="O822">
            <v>70</v>
          </cell>
          <cell r="P822">
            <v>48</v>
          </cell>
          <cell r="Q822">
            <v>71</v>
          </cell>
          <cell r="R822">
            <v>61</v>
          </cell>
          <cell r="S822">
            <v>28</v>
          </cell>
          <cell r="T822">
            <v>9</v>
          </cell>
          <cell r="U822">
            <v>20</v>
          </cell>
          <cell r="V822">
            <v>9</v>
          </cell>
          <cell r="W822">
            <v>25</v>
          </cell>
          <cell r="X822">
            <v>15</v>
          </cell>
          <cell r="Y822">
            <v>32</v>
          </cell>
          <cell r="Z822">
            <v>22</v>
          </cell>
          <cell r="AA822">
            <v>32</v>
          </cell>
          <cell r="AB822">
            <v>22</v>
          </cell>
          <cell r="AC822">
            <v>32</v>
          </cell>
          <cell r="AD822">
            <v>18</v>
          </cell>
          <cell r="AE822">
            <v>35</v>
          </cell>
          <cell r="AF822">
            <v>23</v>
          </cell>
          <cell r="AG822">
            <v>36</v>
          </cell>
          <cell r="AH822">
            <v>14</v>
          </cell>
          <cell r="AI822">
            <v>34</v>
          </cell>
          <cell r="AJ822">
            <v>16</v>
          </cell>
          <cell r="AK822">
            <v>29</v>
          </cell>
          <cell r="AL822">
            <v>8</v>
          </cell>
          <cell r="AM822">
            <v>27</v>
          </cell>
          <cell r="AN822">
            <v>12</v>
          </cell>
          <cell r="AO822">
            <v>35</v>
          </cell>
          <cell r="AP822">
            <v>25</v>
          </cell>
          <cell r="AQ822">
            <v>34</v>
          </cell>
          <cell r="AR822">
            <v>25</v>
          </cell>
          <cell r="AS822">
            <v>35</v>
          </cell>
          <cell r="AT822">
            <v>17</v>
          </cell>
          <cell r="AU822">
            <v>39</v>
          </cell>
          <cell r="AV822">
            <v>11</v>
          </cell>
          <cell r="AW822">
            <v>43</v>
          </cell>
          <cell r="AX822">
            <v>24</v>
          </cell>
          <cell r="AY822">
            <v>31</v>
          </cell>
          <cell r="AZ822">
            <v>34</v>
          </cell>
          <cell r="BA822">
            <v>32</v>
          </cell>
          <cell r="BB822">
            <v>18</v>
          </cell>
          <cell r="BC822">
            <v>32</v>
          </cell>
          <cell r="BD822">
            <v>15</v>
          </cell>
          <cell r="BE822">
            <v>36</v>
          </cell>
          <cell r="BF822">
            <v>26</v>
          </cell>
          <cell r="BG822">
            <v>35</v>
          </cell>
          <cell r="BH822">
            <v>25</v>
          </cell>
          <cell r="BI822">
            <v>37</v>
          </cell>
          <cell r="BJ822">
            <v>27</v>
          </cell>
          <cell r="BK822">
            <v>43</v>
          </cell>
          <cell r="BL822">
            <v>31</v>
          </cell>
          <cell r="BM822">
            <v>51</v>
          </cell>
          <cell r="BN822">
            <v>23</v>
          </cell>
          <cell r="BO822">
            <v>48</v>
          </cell>
          <cell r="BP822">
            <v>28</v>
          </cell>
          <cell r="BQ822">
            <v>43</v>
          </cell>
          <cell r="BR822">
            <v>36</v>
          </cell>
          <cell r="BS822">
            <v>53</v>
          </cell>
          <cell r="BT822">
            <v>30</v>
          </cell>
          <cell r="BU822">
            <v>57</v>
          </cell>
          <cell r="BV822">
            <v>30</v>
          </cell>
          <cell r="BW822">
            <v>60</v>
          </cell>
          <cell r="BX822">
            <v>30</v>
          </cell>
          <cell r="BY822">
            <v>62</v>
          </cell>
          <cell r="BZ822">
            <v>31</v>
          </cell>
          <cell r="CA822">
            <v>68</v>
          </cell>
          <cell r="CB822">
            <v>32</v>
          </cell>
          <cell r="CC822">
            <v>69</v>
          </cell>
          <cell r="CD822">
            <v>39</v>
          </cell>
          <cell r="CE822">
            <v>62</v>
          </cell>
          <cell r="CF822">
            <v>45</v>
          </cell>
          <cell r="CG822">
            <v>72</v>
          </cell>
          <cell r="CH822">
            <v>45</v>
          </cell>
          <cell r="CI822">
            <v>72</v>
          </cell>
          <cell r="CJ822">
            <v>50</v>
          </cell>
          <cell r="CK822">
            <v>77</v>
          </cell>
          <cell r="CL822">
            <v>60</v>
          </cell>
          <cell r="CM822">
            <v>73</v>
          </cell>
          <cell r="CN822">
            <v>55</v>
          </cell>
          <cell r="CO822">
            <v>77</v>
          </cell>
          <cell r="CP822">
            <v>60</v>
          </cell>
          <cell r="CQ822">
            <v>81</v>
          </cell>
          <cell r="CR822">
            <v>62</v>
          </cell>
          <cell r="CS822">
            <v>85</v>
          </cell>
          <cell r="CT822">
            <v>62</v>
          </cell>
          <cell r="CU822">
            <v>82</v>
          </cell>
          <cell r="CV822">
            <v>71</v>
          </cell>
          <cell r="CW822">
            <v>82</v>
          </cell>
          <cell r="CX822">
            <v>72</v>
          </cell>
        </row>
        <row r="823">
          <cell r="B823">
            <v>36947</v>
          </cell>
          <cell r="C823">
            <v>65</v>
          </cell>
          <cell r="D823">
            <v>49</v>
          </cell>
          <cell r="E823">
            <v>70</v>
          </cell>
          <cell r="F823">
            <v>48</v>
          </cell>
          <cell r="G823">
            <v>68</v>
          </cell>
          <cell r="H823">
            <v>51</v>
          </cell>
          <cell r="I823">
            <v>74</v>
          </cell>
          <cell r="J823">
            <v>48</v>
          </cell>
          <cell r="K823">
            <v>75</v>
          </cell>
          <cell r="L823">
            <v>51</v>
          </cell>
          <cell r="M823">
            <v>67</v>
          </cell>
          <cell r="N823">
            <v>47</v>
          </cell>
          <cell r="O823">
            <v>72</v>
          </cell>
          <cell r="P823">
            <v>63</v>
          </cell>
          <cell r="Q823">
            <v>77</v>
          </cell>
          <cell r="R823">
            <v>65</v>
          </cell>
          <cell r="S823">
            <v>38</v>
          </cell>
          <cell r="T823">
            <v>15</v>
          </cell>
          <cell r="U823">
            <v>39</v>
          </cell>
          <cell r="V823">
            <v>17</v>
          </cell>
          <cell r="W823">
            <v>33</v>
          </cell>
          <cell r="X823">
            <v>15</v>
          </cell>
          <cell r="Y823">
            <v>46</v>
          </cell>
          <cell r="Z823">
            <v>25</v>
          </cell>
          <cell r="AA823">
            <v>50</v>
          </cell>
          <cell r="AB823">
            <v>27</v>
          </cell>
          <cell r="AC823">
            <v>39</v>
          </cell>
          <cell r="AD823">
            <v>25</v>
          </cell>
          <cell r="AE823">
            <v>45</v>
          </cell>
          <cell r="AF823">
            <v>32</v>
          </cell>
          <cell r="AG823">
            <v>60</v>
          </cell>
          <cell r="AH823">
            <v>32</v>
          </cell>
          <cell r="AI823">
            <v>56</v>
          </cell>
          <cell r="AJ823">
            <v>32</v>
          </cell>
          <cell r="AK823">
            <v>50</v>
          </cell>
          <cell r="AL823">
            <v>27</v>
          </cell>
          <cell r="AM823">
            <v>42</v>
          </cell>
          <cell r="AN823">
            <v>24</v>
          </cell>
          <cell r="AO823">
            <v>53</v>
          </cell>
          <cell r="AP823">
            <v>33</v>
          </cell>
          <cell r="AQ823">
            <v>54</v>
          </cell>
          <cell r="AR823">
            <v>33</v>
          </cell>
          <cell r="AS823">
            <v>52</v>
          </cell>
          <cell r="AT823">
            <v>33</v>
          </cell>
          <cell r="AU823">
            <v>65</v>
          </cell>
          <cell r="AV823">
            <v>34</v>
          </cell>
          <cell r="AW823">
            <v>71</v>
          </cell>
          <cell r="AX823">
            <v>39</v>
          </cell>
          <cell r="AY823">
            <v>41</v>
          </cell>
          <cell r="AZ823">
            <v>31</v>
          </cell>
          <cell r="BA823">
            <v>47</v>
          </cell>
          <cell r="BB823">
            <v>28</v>
          </cell>
          <cell r="BC823">
            <v>39</v>
          </cell>
          <cell r="BD823">
            <v>31</v>
          </cell>
          <cell r="BE823">
            <v>57</v>
          </cell>
          <cell r="BF823">
            <v>31</v>
          </cell>
          <cell r="BG823">
            <v>53</v>
          </cell>
          <cell r="BH823">
            <v>31</v>
          </cell>
          <cell r="BI823">
            <v>55</v>
          </cell>
          <cell r="BJ823">
            <v>34</v>
          </cell>
          <cell r="BK823">
            <v>55</v>
          </cell>
          <cell r="BL823">
            <v>36</v>
          </cell>
          <cell r="BM823">
            <v>62</v>
          </cell>
          <cell r="BN823">
            <v>39</v>
          </cell>
          <cell r="BO823">
            <v>65</v>
          </cell>
          <cell r="BP823">
            <v>36</v>
          </cell>
          <cell r="BQ823">
            <v>66</v>
          </cell>
          <cell r="BR823">
            <v>43</v>
          </cell>
          <cell r="BS823">
            <v>63</v>
          </cell>
          <cell r="BT823">
            <v>46</v>
          </cell>
          <cell r="BU823">
            <v>65</v>
          </cell>
          <cell r="BV823">
            <v>48</v>
          </cell>
          <cell r="BW823">
            <v>67</v>
          </cell>
          <cell r="BX823">
            <v>45</v>
          </cell>
          <cell r="BY823">
            <v>68</v>
          </cell>
          <cell r="BZ823">
            <v>53</v>
          </cell>
          <cell r="CA823">
            <v>73</v>
          </cell>
          <cell r="CB823">
            <v>56</v>
          </cell>
          <cell r="CC823">
            <v>73</v>
          </cell>
          <cell r="CD823">
            <v>61</v>
          </cell>
          <cell r="CE823">
            <v>66</v>
          </cell>
          <cell r="CF823">
            <v>59</v>
          </cell>
          <cell r="CG823">
            <v>75</v>
          </cell>
          <cell r="CH823">
            <v>63</v>
          </cell>
          <cell r="CI823">
            <v>80</v>
          </cell>
          <cell r="CJ823">
            <v>62</v>
          </cell>
          <cell r="CK823">
            <v>86</v>
          </cell>
          <cell r="CL823">
            <v>65</v>
          </cell>
          <cell r="CM823">
            <v>85</v>
          </cell>
          <cell r="CN823">
            <v>63</v>
          </cell>
          <cell r="CO823">
            <v>86</v>
          </cell>
          <cell r="CP823">
            <v>65</v>
          </cell>
          <cell r="CQ823">
            <v>87</v>
          </cell>
          <cell r="CR823">
            <v>63</v>
          </cell>
          <cell r="CS823">
            <v>82</v>
          </cell>
          <cell r="CT823">
            <v>68</v>
          </cell>
          <cell r="CU823">
            <v>82</v>
          </cell>
          <cell r="CV823">
            <v>72</v>
          </cell>
          <cell r="CW823">
            <v>83</v>
          </cell>
          <cell r="CX823">
            <v>73</v>
          </cell>
        </row>
        <row r="824">
          <cell r="B824">
            <v>36948</v>
          </cell>
          <cell r="C824">
            <v>64</v>
          </cell>
          <cell r="D824">
            <v>42</v>
          </cell>
          <cell r="E824">
            <v>57</v>
          </cell>
          <cell r="F824">
            <v>37</v>
          </cell>
          <cell r="G824">
            <v>60</v>
          </cell>
          <cell r="H824">
            <v>41</v>
          </cell>
          <cell r="I824">
            <v>66</v>
          </cell>
          <cell r="J824">
            <v>41</v>
          </cell>
          <cell r="K824">
            <v>70</v>
          </cell>
          <cell r="L824">
            <v>50</v>
          </cell>
          <cell r="M824">
            <v>69</v>
          </cell>
          <cell r="N824">
            <v>44</v>
          </cell>
          <cell r="O824">
            <v>76</v>
          </cell>
          <cell r="P824">
            <v>55</v>
          </cell>
          <cell r="Q824">
            <v>79</v>
          </cell>
          <cell r="R824">
            <v>60</v>
          </cell>
          <cell r="S824">
            <v>42</v>
          </cell>
          <cell r="T824">
            <v>26</v>
          </cell>
          <cell r="U824">
            <v>40</v>
          </cell>
          <cell r="V824">
            <v>21</v>
          </cell>
          <cell r="W824">
            <v>39</v>
          </cell>
          <cell r="X824">
            <v>27</v>
          </cell>
          <cell r="Y824">
            <v>45</v>
          </cell>
          <cell r="Z824">
            <v>33</v>
          </cell>
          <cell r="AA824">
            <v>50</v>
          </cell>
          <cell r="AB824">
            <v>31</v>
          </cell>
          <cell r="AC824">
            <v>40</v>
          </cell>
          <cell r="AD824">
            <v>28</v>
          </cell>
          <cell r="AE824">
            <v>48</v>
          </cell>
          <cell r="AF824">
            <v>32</v>
          </cell>
          <cell r="AG824">
            <v>34</v>
          </cell>
          <cell r="AH824">
            <v>28</v>
          </cell>
          <cell r="AI824">
            <v>37</v>
          </cell>
          <cell r="AJ824">
            <v>29</v>
          </cell>
          <cell r="AK824">
            <v>39</v>
          </cell>
          <cell r="AL824">
            <v>27</v>
          </cell>
          <cell r="AM824">
            <v>41</v>
          </cell>
          <cell r="AN824">
            <v>28</v>
          </cell>
          <cell r="AO824">
            <v>53</v>
          </cell>
          <cell r="AP824">
            <v>35</v>
          </cell>
          <cell r="AQ824">
            <v>53</v>
          </cell>
          <cell r="AR824">
            <v>35</v>
          </cell>
          <cell r="AS824">
            <v>55</v>
          </cell>
          <cell r="AT824">
            <v>33</v>
          </cell>
          <cell r="AU824">
            <v>34</v>
          </cell>
          <cell r="AV824">
            <v>27</v>
          </cell>
          <cell r="AW824">
            <v>39</v>
          </cell>
          <cell r="AX824">
            <v>27</v>
          </cell>
          <cell r="AY824">
            <v>45</v>
          </cell>
          <cell r="AZ824">
            <v>35</v>
          </cell>
          <cell r="BA824">
            <v>44</v>
          </cell>
          <cell r="BB824">
            <v>28</v>
          </cell>
          <cell r="BC824">
            <v>46</v>
          </cell>
          <cell r="BD824">
            <v>29</v>
          </cell>
          <cell r="BE824">
            <v>52</v>
          </cell>
          <cell r="BF824">
            <v>38</v>
          </cell>
          <cell r="BG824">
            <v>51</v>
          </cell>
          <cell r="BH824">
            <v>34</v>
          </cell>
          <cell r="BI824">
            <v>53</v>
          </cell>
          <cell r="BJ824">
            <v>38</v>
          </cell>
          <cell r="BK824">
            <v>56</v>
          </cell>
          <cell r="BL824">
            <v>40</v>
          </cell>
          <cell r="BM824">
            <v>61</v>
          </cell>
          <cell r="BN824">
            <v>43</v>
          </cell>
          <cell r="BO824">
            <v>65</v>
          </cell>
          <cell r="BP824">
            <v>40</v>
          </cell>
          <cell r="BQ824">
            <v>66</v>
          </cell>
          <cell r="BR824">
            <v>43</v>
          </cell>
          <cell r="BS824">
            <v>63</v>
          </cell>
          <cell r="BT824">
            <v>41</v>
          </cell>
          <cell r="BU824">
            <v>66</v>
          </cell>
          <cell r="BV824">
            <v>44</v>
          </cell>
          <cell r="BW824">
            <v>69</v>
          </cell>
          <cell r="BX824">
            <v>42</v>
          </cell>
          <cell r="BY824">
            <v>72</v>
          </cell>
          <cell r="BZ824">
            <v>43</v>
          </cell>
          <cell r="CA824">
            <v>75</v>
          </cell>
          <cell r="CB824">
            <v>48</v>
          </cell>
          <cell r="CC824">
            <v>80</v>
          </cell>
          <cell r="CD824">
            <v>52</v>
          </cell>
          <cell r="CE824">
            <v>68</v>
          </cell>
          <cell r="CF824">
            <v>50</v>
          </cell>
          <cell r="CG824">
            <v>79</v>
          </cell>
          <cell r="CH824">
            <v>48</v>
          </cell>
          <cell r="CI824">
            <v>82</v>
          </cell>
          <cell r="CJ824">
            <v>52</v>
          </cell>
          <cell r="CK824">
            <v>85</v>
          </cell>
          <cell r="CL824">
            <v>62</v>
          </cell>
          <cell r="CM824">
            <v>81</v>
          </cell>
          <cell r="CN824">
            <v>60</v>
          </cell>
          <cell r="CO824">
            <v>85</v>
          </cell>
          <cell r="CP824">
            <v>62</v>
          </cell>
          <cell r="CQ824">
            <v>86</v>
          </cell>
          <cell r="CR824">
            <v>62</v>
          </cell>
          <cell r="CS824">
            <v>81</v>
          </cell>
          <cell r="CT824">
            <v>65</v>
          </cell>
          <cell r="CU824">
            <v>83</v>
          </cell>
          <cell r="CV824">
            <v>65</v>
          </cell>
          <cell r="CW824">
            <v>83</v>
          </cell>
          <cell r="CX824">
            <v>72</v>
          </cell>
        </row>
        <row r="825">
          <cell r="B825">
            <v>36949</v>
          </cell>
          <cell r="C825">
            <v>54</v>
          </cell>
          <cell r="D825">
            <v>45</v>
          </cell>
          <cell r="E825">
            <v>51</v>
          </cell>
          <cell r="F825">
            <v>35</v>
          </cell>
          <cell r="G825">
            <v>57</v>
          </cell>
          <cell r="H825">
            <v>38</v>
          </cell>
          <cell r="I825">
            <v>59</v>
          </cell>
          <cell r="J825">
            <v>39</v>
          </cell>
          <cell r="K825">
            <v>68</v>
          </cell>
          <cell r="L825">
            <v>52</v>
          </cell>
          <cell r="M825">
            <v>61</v>
          </cell>
          <cell r="N825">
            <v>47</v>
          </cell>
          <cell r="O825">
            <v>74</v>
          </cell>
          <cell r="P825">
            <v>53</v>
          </cell>
          <cell r="Q825">
            <v>80</v>
          </cell>
          <cell r="R825">
            <v>58</v>
          </cell>
          <cell r="S825">
            <v>38</v>
          </cell>
          <cell r="T825">
            <v>16</v>
          </cell>
          <cell r="U825">
            <v>29</v>
          </cell>
          <cell r="V825">
            <v>18</v>
          </cell>
          <cell r="W825">
            <v>36</v>
          </cell>
          <cell r="X825">
            <v>21</v>
          </cell>
          <cell r="Y825">
            <v>43</v>
          </cell>
          <cell r="Z825">
            <v>29</v>
          </cell>
          <cell r="AA825">
            <v>45</v>
          </cell>
          <cell r="AB825">
            <v>29</v>
          </cell>
          <cell r="AC825">
            <v>41</v>
          </cell>
          <cell r="AD825">
            <v>28</v>
          </cell>
          <cell r="AE825">
            <v>46</v>
          </cell>
          <cell r="AF825">
            <v>26</v>
          </cell>
          <cell r="AG825">
            <v>34</v>
          </cell>
          <cell r="AH825">
            <v>21</v>
          </cell>
          <cell r="AI825">
            <v>34</v>
          </cell>
          <cell r="AJ825">
            <v>20</v>
          </cell>
          <cell r="AK825">
            <v>35</v>
          </cell>
          <cell r="AL825">
            <v>23</v>
          </cell>
          <cell r="AM825">
            <v>38</v>
          </cell>
          <cell r="AN825">
            <v>24</v>
          </cell>
          <cell r="AO825">
            <v>49</v>
          </cell>
          <cell r="AP825">
            <v>31</v>
          </cell>
          <cell r="AQ825">
            <v>52</v>
          </cell>
          <cell r="AR825">
            <v>32</v>
          </cell>
          <cell r="AS825">
            <v>52</v>
          </cell>
          <cell r="AT825">
            <v>26</v>
          </cell>
          <cell r="AU825">
            <v>34</v>
          </cell>
          <cell r="AV825">
            <v>25</v>
          </cell>
          <cell r="AW825">
            <v>41</v>
          </cell>
          <cell r="AX825">
            <v>25</v>
          </cell>
          <cell r="AY825">
            <v>53</v>
          </cell>
          <cell r="AZ825">
            <v>24</v>
          </cell>
          <cell r="BA825">
            <v>43</v>
          </cell>
          <cell r="BB825">
            <v>24</v>
          </cell>
          <cell r="BC825">
            <v>49</v>
          </cell>
          <cell r="BD825">
            <v>23</v>
          </cell>
          <cell r="BE825">
            <v>52</v>
          </cell>
          <cell r="BF825">
            <v>34</v>
          </cell>
          <cell r="BG825">
            <v>53</v>
          </cell>
          <cell r="BH825">
            <v>31</v>
          </cell>
          <cell r="BI825">
            <v>59</v>
          </cell>
          <cell r="BJ825">
            <v>28</v>
          </cell>
          <cell r="BK825">
            <v>58</v>
          </cell>
          <cell r="BL825">
            <v>35</v>
          </cell>
          <cell r="BM825">
            <v>62</v>
          </cell>
          <cell r="BN825">
            <v>32</v>
          </cell>
          <cell r="BO825">
            <v>59</v>
          </cell>
          <cell r="BP825">
            <v>28</v>
          </cell>
          <cell r="BQ825">
            <v>54</v>
          </cell>
          <cell r="BR825">
            <v>39</v>
          </cell>
          <cell r="BS825">
            <v>57</v>
          </cell>
          <cell r="BT825">
            <v>32</v>
          </cell>
          <cell r="BU825">
            <v>61</v>
          </cell>
          <cell r="BV825">
            <v>34</v>
          </cell>
          <cell r="BW825">
            <v>64</v>
          </cell>
          <cell r="BX825">
            <v>35</v>
          </cell>
          <cell r="BY825">
            <v>63</v>
          </cell>
          <cell r="BZ825">
            <v>40</v>
          </cell>
          <cell r="CA825">
            <v>72</v>
          </cell>
          <cell r="CB825">
            <v>43</v>
          </cell>
          <cell r="CC825">
            <v>70</v>
          </cell>
          <cell r="CD825">
            <v>47</v>
          </cell>
          <cell r="CE825">
            <v>64</v>
          </cell>
          <cell r="CF825">
            <v>46</v>
          </cell>
          <cell r="CG825">
            <v>75</v>
          </cell>
          <cell r="CH825">
            <v>48</v>
          </cell>
          <cell r="CI825">
            <v>73</v>
          </cell>
          <cell r="CJ825">
            <v>50</v>
          </cell>
          <cell r="CK825">
            <v>77</v>
          </cell>
          <cell r="CL825">
            <v>60</v>
          </cell>
          <cell r="CM825">
            <v>80</v>
          </cell>
          <cell r="CN825">
            <v>54</v>
          </cell>
          <cell r="CO825">
            <v>77</v>
          </cell>
          <cell r="CP825">
            <v>60</v>
          </cell>
          <cell r="CQ825">
            <v>87</v>
          </cell>
          <cell r="CR825">
            <v>63</v>
          </cell>
          <cell r="CS825">
            <v>82</v>
          </cell>
          <cell r="CT825">
            <v>62</v>
          </cell>
          <cell r="CU825">
            <v>83</v>
          </cell>
          <cell r="CV825">
            <v>66</v>
          </cell>
          <cell r="CW825">
            <v>83</v>
          </cell>
          <cell r="CX825">
            <v>68</v>
          </cell>
        </row>
        <row r="826">
          <cell r="B826">
            <v>36950</v>
          </cell>
          <cell r="C826">
            <v>51</v>
          </cell>
          <cell r="D826">
            <v>40</v>
          </cell>
          <cell r="E826">
            <v>51</v>
          </cell>
          <cell r="F826">
            <v>38</v>
          </cell>
          <cell r="G826">
            <v>55</v>
          </cell>
          <cell r="H826">
            <v>44</v>
          </cell>
          <cell r="I826">
            <v>58</v>
          </cell>
          <cell r="J826">
            <v>45</v>
          </cell>
          <cell r="K826">
            <v>56</v>
          </cell>
          <cell r="L826">
            <v>51</v>
          </cell>
          <cell r="M826">
            <v>60</v>
          </cell>
          <cell r="N826">
            <v>45</v>
          </cell>
          <cell r="O826">
            <v>63</v>
          </cell>
          <cell r="P826">
            <v>52</v>
          </cell>
          <cell r="Q826">
            <v>74</v>
          </cell>
          <cell r="R826">
            <v>58</v>
          </cell>
          <cell r="S826">
            <v>25</v>
          </cell>
          <cell r="T826">
            <v>11</v>
          </cell>
          <cell r="U826">
            <v>19</v>
          </cell>
          <cell r="V826">
            <v>10</v>
          </cell>
          <cell r="W826">
            <v>24</v>
          </cell>
          <cell r="X826">
            <v>9</v>
          </cell>
          <cell r="Y826">
            <v>32</v>
          </cell>
          <cell r="Z826">
            <v>22</v>
          </cell>
          <cell r="AA826">
            <v>33</v>
          </cell>
          <cell r="AB826">
            <v>22</v>
          </cell>
          <cell r="AC826">
            <v>29</v>
          </cell>
          <cell r="AD826">
            <v>19</v>
          </cell>
          <cell r="AE826">
            <v>34</v>
          </cell>
          <cell r="AF826">
            <v>23</v>
          </cell>
          <cell r="AG826">
            <v>23</v>
          </cell>
          <cell r="AH826">
            <v>17</v>
          </cell>
          <cell r="AI826">
            <v>23</v>
          </cell>
          <cell r="AJ826">
            <v>14</v>
          </cell>
          <cell r="AK826">
            <v>24</v>
          </cell>
          <cell r="AL826">
            <v>19</v>
          </cell>
          <cell r="AM826">
            <v>26</v>
          </cell>
          <cell r="AN826">
            <v>17</v>
          </cell>
          <cell r="AO826">
            <v>36</v>
          </cell>
          <cell r="AP826">
            <v>26</v>
          </cell>
          <cell r="AQ826">
            <v>38</v>
          </cell>
          <cell r="AR826">
            <v>27</v>
          </cell>
          <cell r="AS826">
            <v>41</v>
          </cell>
          <cell r="AT826">
            <v>23</v>
          </cell>
          <cell r="AU826">
            <v>25</v>
          </cell>
          <cell r="AV826">
            <v>21</v>
          </cell>
          <cell r="AW826">
            <v>35</v>
          </cell>
          <cell r="AX826">
            <v>23</v>
          </cell>
          <cell r="AY826">
            <v>39</v>
          </cell>
          <cell r="AZ826">
            <v>30</v>
          </cell>
          <cell r="BA826">
            <v>31</v>
          </cell>
          <cell r="BB826">
            <v>19</v>
          </cell>
          <cell r="BC826">
            <v>36</v>
          </cell>
          <cell r="BD826">
            <v>22</v>
          </cell>
          <cell r="BE826">
            <v>42</v>
          </cell>
          <cell r="BF826">
            <v>31</v>
          </cell>
          <cell r="BG826">
            <v>40</v>
          </cell>
          <cell r="BH826">
            <v>27</v>
          </cell>
          <cell r="BI826">
            <v>46</v>
          </cell>
          <cell r="BJ826">
            <v>28</v>
          </cell>
          <cell r="BK826">
            <v>48</v>
          </cell>
          <cell r="BL826">
            <v>34</v>
          </cell>
          <cell r="BM826">
            <v>52</v>
          </cell>
          <cell r="BN826">
            <v>33</v>
          </cell>
          <cell r="BO826">
            <v>48</v>
          </cell>
          <cell r="BP826">
            <v>36</v>
          </cell>
          <cell r="BQ826">
            <v>49</v>
          </cell>
          <cell r="BR826">
            <v>35</v>
          </cell>
          <cell r="BS826">
            <v>56</v>
          </cell>
          <cell r="BT826">
            <v>42</v>
          </cell>
          <cell r="BU826">
            <v>54</v>
          </cell>
          <cell r="BV826">
            <v>44</v>
          </cell>
          <cell r="BW826">
            <v>54</v>
          </cell>
          <cell r="BX826">
            <v>42</v>
          </cell>
          <cell r="BY826">
            <v>59</v>
          </cell>
          <cell r="BZ826">
            <v>44</v>
          </cell>
          <cell r="CA826">
            <v>64</v>
          </cell>
          <cell r="CB826">
            <v>51</v>
          </cell>
          <cell r="CC826">
            <v>69</v>
          </cell>
          <cell r="CD826">
            <v>55</v>
          </cell>
          <cell r="CE826">
            <v>64</v>
          </cell>
          <cell r="CF826">
            <v>48</v>
          </cell>
          <cell r="CG826">
            <v>66</v>
          </cell>
          <cell r="CH826">
            <v>54</v>
          </cell>
          <cell r="CI826">
            <v>71</v>
          </cell>
          <cell r="CJ826">
            <v>55</v>
          </cell>
          <cell r="CK826">
            <v>86</v>
          </cell>
          <cell r="CL826">
            <v>61</v>
          </cell>
          <cell r="CM826">
            <v>83</v>
          </cell>
          <cell r="CN826">
            <v>60</v>
          </cell>
          <cell r="CO826">
            <v>86</v>
          </cell>
          <cell r="CP826">
            <v>61</v>
          </cell>
          <cell r="CQ826">
            <v>85</v>
          </cell>
          <cell r="CR826">
            <v>63</v>
          </cell>
          <cell r="CS826">
            <v>80</v>
          </cell>
          <cell r="CT826">
            <v>66</v>
          </cell>
          <cell r="CU826">
            <v>86</v>
          </cell>
          <cell r="CV826">
            <v>68</v>
          </cell>
          <cell r="CW826">
            <v>84</v>
          </cell>
          <cell r="CX826">
            <v>70</v>
          </cell>
        </row>
        <row r="827">
          <cell r="B827">
            <v>36951</v>
          </cell>
          <cell r="C827">
            <v>58</v>
          </cell>
          <cell r="D827">
            <v>41</v>
          </cell>
          <cell r="E827">
            <v>57</v>
          </cell>
          <cell r="F827">
            <v>32</v>
          </cell>
          <cell r="G827">
            <v>58</v>
          </cell>
          <cell r="H827">
            <v>36</v>
          </cell>
          <cell r="I827">
            <v>61</v>
          </cell>
          <cell r="J827">
            <v>40</v>
          </cell>
          <cell r="K827">
            <v>59</v>
          </cell>
          <cell r="L827">
            <v>48</v>
          </cell>
          <cell r="M827">
            <v>68</v>
          </cell>
          <cell r="N827">
            <v>43</v>
          </cell>
          <cell r="O827">
            <v>67</v>
          </cell>
          <cell r="P827">
            <v>52</v>
          </cell>
          <cell r="Q827">
            <v>73</v>
          </cell>
          <cell r="R827">
            <v>56</v>
          </cell>
          <cell r="S827">
            <v>22</v>
          </cell>
          <cell r="T827">
            <v>8</v>
          </cell>
          <cell r="U827">
            <v>15</v>
          </cell>
          <cell r="V827">
            <v>4</v>
          </cell>
          <cell r="W827">
            <v>24</v>
          </cell>
          <cell r="X827">
            <v>4</v>
          </cell>
          <cell r="Y827">
            <v>30</v>
          </cell>
          <cell r="Z827">
            <v>17</v>
          </cell>
          <cell r="AA827">
            <v>32</v>
          </cell>
          <cell r="AB827">
            <v>20</v>
          </cell>
          <cell r="AC827">
            <v>31</v>
          </cell>
          <cell r="AD827">
            <v>17</v>
          </cell>
          <cell r="AE827">
            <v>35</v>
          </cell>
          <cell r="AF827">
            <v>22</v>
          </cell>
          <cell r="AG827">
            <v>28</v>
          </cell>
          <cell r="AH827">
            <v>18</v>
          </cell>
          <cell r="AI827">
            <v>27</v>
          </cell>
          <cell r="AJ827">
            <v>15</v>
          </cell>
          <cell r="AK827">
            <v>24</v>
          </cell>
          <cell r="AL827">
            <v>15</v>
          </cell>
          <cell r="AM827">
            <v>28</v>
          </cell>
          <cell r="AN827">
            <v>16</v>
          </cell>
          <cell r="AO827">
            <v>37</v>
          </cell>
          <cell r="AP827">
            <v>24</v>
          </cell>
          <cell r="AQ827">
            <v>39</v>
          </cell>
          <cell r="AR827">
            <v>25</v>
          </cell>
          <cell r="AS827">
            <v>41</v>
          </cell>
          <cell r="AT827">
            <v>21</v>
          </cell>
          <cell r="AU827">
            <v>28</v>
          </cell>
          <cell r="AV827">
            <v>24</v>
          </cell>
          <cell r="AW827">
            <v>41</v>
          </cell>
          <cell r="AX827">
            <v>20</v>
          </cell>
          <cell r="AY827">
            <v>41</v>
          </cell>
          <cell r="AZ827">
            <v>25</v>
          </cell>
          <cell r="BA827">
            <v>33</v>
          </cell>
          <cell r="BB827">
            <v>18</v>
          </cell>
          <cell r="BC827">
            <v>39</v>
          </cell>
          <cell r="BD827">
            <v>17</v>
          </cell>
          <cell r="BE827">
            <v>41</v>
          </cell>
          <cell r="BF827">
            <v>25</v>
          </cell>
          <cell r="BG827">
            <v>42</v>
          </cell>
          <cell r="BH827">
            <v>25</v>
          </cell>
          <cell r="BI827">
            <v>48</v>
          </cell>
          <cell r="BJ827">
            <v>26</v>
          </cell>
          <cell r="BK827">
            <v>50</v>
          </cell>
          <cell r="BL827">
            <v>28</v>
          </cell>
          <cell r="BM827">
            <v>53</v>
          </cell>
          <cell r="BN827">
            <v>33</v>
          </cell>
          <cell r="BO827">
            <v>52</v>
          </cell>
          <cell r="BP827">
            <v>30</v>
          </cell>
          <cell r="BQ827">
            <v>46</v>
          </cell>
          <cell r="BR827">
            <v>35</v>
          </cell>
          <cell r="BS827">
            <v>61</v>
          </cell>
          <cell r="BT827">
            <v>36</v>
          </cell>
          <cell r="BU827">
            <v>59</v>
          </cell>
          <cell r="BV827">
            <v>31</v>
          </cell>
          <cell r="BW827">
            <v>61</v>
          </cell>
          <cell r="BX827">
            <v>33</v>
          </cell>
          <cell r="BY827">
            <v>65</v>
          </cell>
          <cell r="BZ827">
            <v>38</v>
          </cell>
          <cell r="CA827">
            <v>68</v>
          </cell>
          <cell r="CB827">
            <v>43</v>
          </cell>
          <cell r="CC827">
            <v>71</v>
          </cell>
          <cell r="CD827">
            <v>49</v>
          </cell>
          <cell r="CE827">
            <v>67</v>
          </cell>
          <cell r="CF827">
            <v>42</v>
          </cell>
          <cell r="CG827">
            <v>73</v>
          </cell>
          <cell r="CH827">
            <v>50</v>
          </cell>
          <cell r="CI827">
            <v>75</v>
          </cell>
          <cell r="CJ827">
            <v>51</v>
          </cell>
          <cell r="CK827">
            <v>82</v>
          </cell>
          <cell r="CL827">
            <v>60</v>
          </cell>
          <cell r="CM827">
            <v>75</v>
          </cell>
          <cell r="CN827">
            <v>59</v>
          </cell>
          <cell r="CO827">
            <v>82</v>
          </cell>
          <cell r="CP827">
            <v>60</v>
          </cell>
          <cell r="CQ827">
            <v>85</v>
          </cell>
          <cell r="CR827">
            <v>63</v>
          </cell>
          <cell r="CS827">
            <v>80</v>
          </cell>
          <cell r="CT827">
            <v>67</v>
          </cell>
          <cell r="CU827">
            <v>85</v>
          </cell>
          <cell r="CV827">
            <v>59</v>
          </cell>
          <cell r="CW827">
            <v>85</v>
          </cell>
          <cell r="CX827">
            <v>65</v>
          </cell>
        </row>
        <row r="828">
          <cell r="B828">
            <v>36952</v>
          </cell>
          <cell r="C828">
            <v>51</v>
          </cell>
          <cell r="D828">
            <v>44</v>
          </cell>
          <cell r="E828">
            <v>55</v>
          </cell>
          <cell r="F828">
            <v>44</v>
          </cell>
          <cell r="G828">
            <v>61</v>
          </cell>
          <cell r="H828">
            <v>50</v>
          </cell>
          <cell r="I828">
            <v>61</v>
          </cell>
          <cell r="J828">
            <v>48</v>
          </cell>
          <cell r="K828">
            <v>60</v>
          </cell>
          <cell r="L828">
            <v>53</v>
          </cell>
          <cell r="M828">
            <v>62</v>
          </cell>
          <cell r="N828">
            <v>53</v>
          </cell>
          <cell r="O828">
            <v>77</v>
          </cell>
          <cell r="P828">
            <v>61</v>
          </cell>
          <cell r="Q828">
            <v>78</v>
          </cell>
          <cell r="R828">
            <v>67</v>
          </cell>
          <cell r="S828">
            <v>19</v>
          </cell>
          <cell r="T828">
            <v>4</v>
          </cell>
          <cell r="U828">
            <v>25</v>
          </cell>
          <cell r="V828">
            <v>4</v>
          </cell>
          <cell r="W828">
            <v>23</v>
          </cell>
          <cell r="X828">
            <v>-4</v>
          </cell>
          <cell r="Y828">
            <v>28</v>
          </cell>
          <cell r="Z828">
            <v>17</v>
          </cell>
          <cell r="AA828">
            <v>30</v>
          </cell>
          <cell r="AB828">
            <v>22</v>
          </cell>
          <cell r="AC828">
            <v>31</v>
          </cell>
          <cell r="AD828">
            <v>22</v>
          </cell>
          <cell r="AE828">
            <v>34</v>
          </cell>
          <cell r="AF828">
            <v>29</v>
          </cell>
          <cell r="AG828">
            <v>34</v>
          </cell>
          <cell r="AH828">
            <v>24</v>
          </cell>
          <cell r="AI828">
            <v>29</v>
          </cell>
          <cell r="AJ828">
            <v>20</v>
          </cell>
          <cell r="AK828">
            <v>29</v>
          </cell>
          <cell r="AL828">
            <v>21</v>
          </cell>
          <cell r="AM828">
            <v>30</v>
          </cell>
          <cell r="AN828">
            <v>15</v>
          </cell>
          <cell r="AO828">
            <v>42</v>
          </cell>
          <cell r="AP828">
            <v>31</v>
          </cell>
          <cell r="AQ828">
            <v>45</v>
          </cell>
          <cell r="AR828">
            <v>32</v>
          </cell>
          <cell r="AS828">
            <v>53</v>
          </cell>
          <cell r="AT828">
            <v>27</v>
          </cell>
          <cell r="AU828">
            <v>39</v>
          </cell>
          <cell r="AV828">
            <v>28</v>
          </cell>
          <cell r="AW828">
            <v>43</v>
          </cell>
          <cell r="AX828">
            <v>32</v>
          </cell>
          <cell r="AY828">
            <v>41</v>
          </cell>
          <cell r="AZ828">
            <v>25</v>
          </cell>
          <cell r="BA828">
            <v>36</v>
          </cell>
          <cell r="BB828">
            <v>25</v>
          </cell>
          <cell r="BC828">
            <v>43</v>
          </cell>
          <cell r="BD828">
            <v>30</v>
          </cell>
          <cell r="BE828">
            <v>50</v>
          </cell>
          <cell r="BF828">
            <v>33</v>
          </cell>
          <cell r="BG828">
            <v>52</v>
          </cell>
          <cell r="BH828">
            <v>31</v>
          </cell>
          <cell r="BI828">
            <v>58</v>
          </cell>
          <cell r="BJ828">
            <v>38</v>
          </cell>
          <cell r="BK828">
            <v>58</v>
          </cell>
          <cell r="BL828">
            <v>36</v>
          </cell>
          <cell r="BM828">
            <v>54</v>
          </cell>
          <cell r="BN828">
            <v>42</v>
          </cell>
          <cell r="BO828">
            <v>63</v>
          </cell>
          <cell r="BP828">
            <v>38</v>
          </cell>
          <cell r="BQ828">
            <v>58</v>
          </cell>
          <cell r="BR828">
            <v>35</v>
          </cell>
          <cell r="BS828">
            <v>63</v>
          </cell>
          <cell r="BT828">
            <v>43</v>
          </cell>
          <cell r="BU828">
            <v>70</v>
          </cell>
          <cell r="BV828">
            <v>39</v>
          </cell>
          <cell r="BW828">
            <v>72</v>
          </cell>
          <cell r="BX828">
            <v>38</v>
          </cell>
          <cell r="BY828">
            <v>76</v>
          </cell>
          <cell r="BZ828">
            <v>44</v>
          </cell>
          <cell r="CA828">
            <v>76</v>
          </cell>
          <cell r="CB828">
            <v>46</v>
          </cell>
          <cell r="CC828">
            <v>79</v>
          </cell>
          <cell r="CD828">
            <v>50</v>
          </cell>
          <cell r="CE828">
            <v>66</v>
          </cell>
          <cell r="CF828">
            <v>55</v>
          </cell>
          <cell r="CG828">
            <v>81</v>
          </cell>
          <cell r="CH828">
            <v>63</v>
          </cell>
          <cell r="CI828">
            <v>83</v>
          </cell>
          <cell r="CJ828">
            <v>52</v>
          </cell>
          <cell r="CK828">
            <v>85</v>
          </cell>
          <cell r="CL828">
            <v>64</v>
          </cell>
          <cell r="CM828">
            <v>82</v>
          </cell>
          <cell r="CN828">
            <v>59</v>
          </cell>
          <cell r="CO828">
            <v>85</v>
          </cell>
          <cell r="CP828">
            <v>64</v>
          </cell>
          <cell r="CQ828">
            <v>85</v>
          </cell>
          <cell r="CR828">
            <v>64</v>
          </cell>
          <cell r="CS828">
            <v>78</v>
          </cell>
          <cell r="CT828">
            <v>70</v>
          </cell>
          <cell r="CU828">
            <v>85</v>
          </cell>
          <cell r="CV828">
            <v>63</v>
          </cell>
          <cell r="CW828">
            <v>84</v>
          </cell>
          <cell r="CX828">
            <v>65</v>
          </cell>
        </row>
        <row r="829">
          <cell r="B829">
            <v>36953</v>
          </cell>
          <cell r="C829">
            <v>55</v>
          </cell>
          <cell r="D829">
            <v>46</v>
          </cell>
          <cell r="E829">
            <v>54</v>
          </cell>
          <cell r="F829">
            <v>41</v>
          </cell>
          <cell r="G829">
            <v>58</v>
          </cell>
          <cell r="H829">
            <v>51</v>
          </cell>
          <cell r="I829">
            <v>55</v>
          </cell>
          <cell r="J829">
            <v>52</v>
          </cell>
          <cell r="K829">
            <v>65</v>
          </cell>
          <cell r="L829">
            <v>53</v>
          </cell>
          <cell r="M829">
            <v>62</v>
          </cell>
          <cell r="N829">
            <v>53</v>
          </cell>
          <cell r="O829">
            <v>65</v>
          </cell>
          <cell r="P829">
            <v>62</v>
          </cell>
          <cell r="Q829">
            <v>76</v>
          </cell>
          <cell r="R829">
            <v>63</v>
          </cell>
          <cell r="S829">
            <v>23</v>
          </cell>
          <cell r="T829">
            <v>11</v>
          </cell>
          <cell r="U829">
            <v>21</v>
          </cell>
          <cell r="V829">
            <v>9</v>
          </cell>
          <cell r="W829">
            <v>29</v>
          </cell>
          <cell r="X829">
            <v>17</v>
          </cell>
          <cell r="Y829">
            <v>30</v>
          </cell>
          <cell r="Z829">
            <v>21</v>
          </cell>
          <cell r="AA829">
            <v>33</v>
          </cell>
          <cell r="AB829">
            <v>27</v>
          </cell>
          <cell r="AC829">
            <v>38</v>
          </cell>
          <cell r="AD829">
            <v>27</v>
          </cell>
          <cell r="AE829">
            <v>38</v>
          </cell>
          <cell r="AF829">
            <v>32</v>
          </cell>
          <cell r="AG829">
            <v>33</v>
          </cell>
          <cell r="AH829">
            <v>22</v>
          </cell>
          <cell r="AI829">
            <v>29</v>
          </cell>
          <cell r="AJ829">
            <v>16</v>
          </cell>
          <cell r="AK829">
            <v>30</v>
          </cell>
          <cell r="AL829">
            <v>13</v>
          </cell>
          <cell r="AM829">
            <v>31</v>
          </cell>
          <cell r="AN829">
            <v>16</v>
          </cell>
          <cell r="AO829">
            <v>47</v>
          </cell>
          <cell r="AP829">
            <v>37</v>
          </cell>
          <cell r="AQ829">
            <v>49</v>
          </cell>
          <cell r="AR829">
            <v>39</v>
          </cell>
          <cell r="AS829">
            <v>53</v>
          </cell>
          <cell r="AT829">
            <v>29</v>
          </cell>
          <cell r="AU829">
            <v>37</v>
          </cell>
          <cell r="AV829">
            <v>26</v>
          </cell>
          <cell r="AW829">
            <v>45</v>
          </cell>
          <cell r="AX829">
            <v>33</v>
          </cell>
          <cell r="AY829">
            <v>35</v>
          </cell>
          <cell r="AZ829">
            <v>52</v>
          </cell>
          <cell r="BA829">
            <v>42</v>
          </cell>
          <cell r="BB829">
            <v>30</v>
          </cell>
          <cell r="BC829">
            <v>49</v>
          </cell>
          <cell r="BD829">
            <v>34</v>
          </cell>
          <cell r="BE829">
            <v>52</v>
          </cell>
          <cell r="BF829">
            <v>39</v>
          </cell>
          <cell r="BG829">
            <v>55</v>
          </cell>
          <cell r="BH829">
            <v>39</v>
          </cell>
          <cell r="BI829">
            <v>59</v>
          </cell>
          <cell r="BJ829">
            <v>31</v>
          </cell>
          <cell r="BK829">
            <v>59</v>
          </cell>
          <cell r="BL829">
            <v>38</v>
          </cell>
          <cell r="BM829">
            <v>56</v>
          </cell>
          <cell r="BN829">
            <v>42</v>
          </cell>
          <cell r="BO829">
            <v>53</v>
          </cell>
          <cell r="BP829">
            <v>35</v>
          </cell>
          <cell r="BQ829">
            <v>53</v>
          </cell>
          <cell r="BR829">
            <v>41</v>
          </cell>
          <cell r="BS829">
            <v>53</v>
          </cell>
          <cell r="BT829">
            <v>49</v>
          </cell>
          <cell r="BU829">
            <v>54</v>
          </cell>
          <cell r="BV829">
            <v>48</v>
          </cell>
          <cell r="BW829">
            <v>53</v>
          </cell>
          <cell r="BX829">
            <v>49</v>
          </cell>
          <cell r="BY829">
            <v>60</v>
          </cell>
          <cell r="BZ829">
            <v>49</v>
          </cell>
          <cell r="CA829">
            <v>68</v>
          </cell>
          <cell r="CB829">
            <v>56</v>
          </cell>
          <cell r="CC829">
            <v>79</v>
          </cell>
          <cell r="CD829">
            <v>61</v>
          </cell>
          <cell r="CE829">
            <v>66</v>
          </cell>
          <cell r="CF829">
            <v>59</v>
          </cell>
          <cell r="CG829">
            <v>66</v>
          </cell>
          <cell r="CH829">
            <v>63</v>
          </cell>
          <cell r="CI829">
            <v>81</v>
          </cell>
          <cell r="CJ829">
            <v>63</v>
          </cell>
          <cell r="CK829">
            <v>88</v>
          </cell>
          <cell r="CL829">
            <v>59</v>
          </cell>
          <cell r="CM829">
            <v>86</v>
          </cell>
          <cell r="CN829">
            <v>65</v>
          </cell>
          <cell r="CO829">
            <v>88</v>
          </cell>
          <cell r="CP829">
            <v>59</v>
          </cell>
          <cell r="CQ829">
            <v>89</v>
          </cell>
          <cell r="CR829">
            <v>61</v>
          </cell>
          <cell r="CS829">
            <v>81</v>
          </cell>
          <cell r="CT829">
            <v>71</v>
          </cell>
          <cell r="CU829">
            <v>88</v>
          </cell>
          <cell r="CV829">
            <v>67</v>
          </cell>
          <cell r="CW829">
            <v>87</v>
          </cell>
          <cell r="CX829">
            <v>71</v>
          </cell>
        </row>
        <row r="830">
          <cell r="B830">
            <v>36954</v>
          </cell>
          <cell r="C830">
            <v>51</v>
          </cell>
          <cell r="D830">
            <v>41</v>
          </cell>
          <cell r="E830">
            <v>48</v>
          </cell>
          <cell r="F830">
            <v>37</v>
          </cell>
          <cell r="G830">
            <v>68</v>
          </cell>
          <cell r="H830">
            <v>40</v>
          </cell>
          <cell r="I830">
            <v>62</v>
          </cell>
          <cell r="J830">
            <v>43</v>
          </cell>
          <cell r="K830">
            <v>61</v>
          </cell>
          <cell r="L830">
            <v>41</v>
          </cell>
          <cell r="M830">
            <v>63</v>
          </cell>
          <cell r="N830">
            <v>41</v>
          </cell>
          <cell r="O830">
            <v>63</v>
          </cell>
          <cell r="P830">
            <v>45</v>
          </cell>
          <cell r="Q830">
            <v>62</v>
          </cell>
          <cell r="R830">
            <v>49</v>
          </cell>
          <cell r="S830">
            <v>28</v>
          </cell>
          <cell r="T830">
            <v>2</v>
          </cell>
          <cell r="U830">
            <v>26</v>
          </cell>
          <cell r="V830">
            <v>2</v>
          </cell>
          <cell r="W830">
            <v>29</v>
          </cell>
          <cell r="X830">
            <v>15</v>
          </cell>
          <cell r="Y830">
            <v>30</v>
          </cell>
          <cell r="Z830">
            <v>22</v>
          </cell>
          <cell r="AA830">
            <v>33</v>
          </cell>
          <cell r="AB830">
            <v>26</v>
          </cell>
          <cell r="AC830">
            <v>32</v>
          </cell>
          <cell r="AD830">
            <v>26</v>
          </cell>
          <cell r="AE830">
            <v>34</v>
          </cell>
          <cell r="AF830">
            <v>27</v>
          </cell>
          <cell r="AG830">
            <v>31</v>
          </cell>
          <cell r="AH830">
            <v>20</v>
          </cell>
          <cell r="AI830">
            <v>28</v>
          </cell>
          <cell r="AJ830">
            <v>15</v>
          </cell>
          <cell r="AK830">
            <v>30</v>
          </cell>
          <cell r="AL830">
            <v>4</v>
          </cell>
          <cell r="AM830">
            <v>29</v>
          </cell>
          <cell r="AN830">
            <v>12</v>
          </cell>
          <cell r="AO830">
            <v>37</v>
          </cell>
          <cell r="AP830">
            <v>29</v>
          </cell>
          <cell r="AQ830">
            <v>39</v>
          </cell>
          <cell r="AR830">
            <v>30</v>
          </cell>
          <cell r="AS830">
            <v>40</v>
          </cell>
          <cell r="AT830">
            <v>35</v>
          </cell>
          <cell r="AU830">
            <v>40</v>
          </cell>
          <cell r="AV830">
            <v>25</v>
          </cell>
          <cell r="AW830">
            <v>39</v>
          </cell>
          <cell r="AX830">
            <v>32</v>
          </cell>
          <cell r="AY830">
            <v>38</v>
          </cell>
          <cell r="AZ830">
            <v>35</v>
          </cell>
          <cell r="BA830">
            <v>32</v>
          </cell>
          <cell r="BB830">
            <v>26</v>
          </cell>
          <cell r="BC830">
            <v>36</v>
          </cell>
          <cell r="BD830">
            <v>28</v>
          </cell>
          <cell r="BE830">
            <v>41</v>
          </cell>
          <cell r="BF830">
            <v>32</v>
          </cell>
          <cell r="BG830">
            <v>41</v>
          </cell>
          <cell r="BH830">
            <v>33</v>
          </cell>
          <cell r="BI830">
            <v>44</v>
          </cell>
          <cell r="BJ830">
            <v>36</v>
          </cell>
          <cell r="BK830">
            <v>47</v>
          </cell>
          <cell r="BL830">
            <v>37</v>
          </cell>
          <cell r="BM830">
            <v>52</v>
          </cell>
          <cell r="BN830">
            <v>40</v>
          </cell>
          <cell r="BO830">
            <v>47</v>
          </cell>
          <cell r="BP830">
            <v>41</v>
          </cell>
          <cell r="BQ830">
            <v>50</v>
          </cell>
          <cell r="BR830">
            <v>44</v>
          </cell>
          <cell r="BS830">
            <v>57</v>
          </cell>
          <cell r="BT830">
            <v>43</v>
          </cell>
          <cell r="BU830">
            <v>48</v>
          </cell>
          <cell r="BV830">
            <v>43</v>
          </cell>
          <cell r="BW830">
            <v>50</v>
          </cell>
          <cell r="BX830">
            <v>47</v>
          </cell>
          <cell r="BY830">
            <v>53</v>
          </cell>
          <cell r="BZ830">
            <v>48</v>
          </cell>
          <cell r="CA830">
            <v>76</v>
          </cell>
          <cell r="CB830">
            <v>53</v>
          </cell>
          <cell r="CC830">
            <v>70</v>
          </cell>
          <cell r="CD830">
            <v>55</v>
          </cell>
          <cell r="CE830">
            <v>63</v>
          </cell>
          <cell r="CF830">
            <v>43</v>
          </cell>
          <cell r="CG830">
            <v>66</v>
          </cell>
          <cell r="CH830">
            <v>50</v>
          </cell>
          <cell r="CI830">
            <v>75</v>
          </cell>
          <cell r="CJ830">
            <v>55</v>
          </cell>
          <cell r="CK830">
            <v>77</v>
          </cell>
          <cell r="CL830">
            <v>61</v>
          </cell>
          <cell r="CM830">
            <v>73</v>
          </cell>
          <cell r="CN830">
            <v>57</v>
          </cell>
          <cell r="CO830">
            <v>77</v>
          </cell>
          <cell r="CP830">
            <v>61</v>
          </cell>
          <cell r="CQ830">
            <v>80</v>
          </cell>
          <cell r="CR830">
            <v>62</v>
          </cell>
          <cell r="CS830">
            <v>75</v>
          </cell>
          <cell r="CT830">
            <v>64</v>
          </cell>
          <cell r="CU830">
            <v>89</v>
          </cell>
          <cell r="CV830">
            <v>66</v>
          </cell>
          <cell r="CW830">
            <v>88</v>
          </cell>
          <cell r="CX830">
            <v>66</v>
          </cell>
        </row>
        <row r="831">
          <cell r="B831">
            <v>36955</v>
          </cell>
          <cell r="C831">
            <v>50</v>
          </cell>
          <cell r="D831">
            <v>33</v>
          </cell>
          <cell r="E831">
            <v>44</v>
          </cell>
          <cell r="F831">
            <v>32</v>
          </cell>
          <cell r="G831">
            <v>41</v>
          </cell>
          <cell r="H831">
            <v>33</v>
          </cell>
          <cell r="I831">
            <v>49</v>
          </cell>
          <cell r="J831">
            <v>36</v>
          </cell>
          <cell r="K831">
            <v>56</v>
          </cell>
          <cell r="L831">
            <v>36</v>
          </cell>
          <cell r="M831">
            <v>53</v>
          </cell>
          <cell r="N831">
            <v>34</v>
          </cell>
          <cell r="O831">
            <v>57</v>
          </cell>
          <cell r="P831">
            <v>40</v>
          </cell>
          <cell r="Q831">
            <v>64</v>
          </cell>
          <cell r="R831">
            <v>43</v>
          </cell>
          <cell r="S831">
            <v>31</v>
          </cell>
          <cell r="T831">
            <v>22</v>
          </cell>
          <cell r="U831">
            <v>28</v>
          </cell>
          <cell r="V831">
            <v>20</v>
          </cell>
          <cell r="W831">
            <v>29</v>
          </cell>
          <cell r="X831">
            <v>20</v>
          </cell>
          <cell r="Y831">
            <v>34</v>
          </cell>
          <cell r="Z831">
            <v>30</v>
          </cell>
          <cell r="AA831">
            <v>33</v>
          </cell>
          <cell r="AB831">
            <v>27</v>
          </cell>
          <cell r="AC831">
            <v>31</v>
          </cell>
          <cell r="AD831">
            <v>24</v>
          </cell>
          <cell r="AE831">
            <v>34</v>
          </cell>
          <cell r="AF831">
            <v>27</v>
          </cell>
          <cell r="AG831">
            <v>30</v>
          </cell>
          <cell r="AH831">
            <v>20</v>
          </cell>
          <cell r="AI831">
            <v>30</v>
          </cell>
          <cell r="AJ831">
            <v>21</v>
          </cell>
          <cell r="AK831">
            <v>27</v>
          </cell>
          <cell r="AL831">
            <v>22</v>
          </cell>
          <cell r="AM831">
            <v>27</v>
          </cell>
          <cell r="AN831">
            <v>22</v>
          </cell>
          <cell r="AO831">
            <v>32</v>
          </cell>
          <cell r="AP831">
            <v>28</v>
          </cell>
          <cell r="AQ831">
            <v>33</v>
          </cell>
          <cell r="AR831">
            <v>29</v>
          </cell>
          <cell r="AS831">
            <v>38</v>
          </cell>
          <cell r="AT831">
            <v>30</v>
          </cell>
          <cell r="AU831">
            <v>38.25</v>
          </cell>
          <cell r="AV831">
            <v>25.75</v>
          </cell>
          <cell r="AW831">
            <v>32</v>
          </cell>
          <cell r="AX831">
            <v>18</v>
          </cell>
          <cell r="AY831">
            <v>34</v>
          </cell>
          <cell r="AZ831">
            <v>28</v>
          </cell>
          <cell r="BA831">
            <v>28</v>
          </cell>
          <cell r="BB831">
            <v>20</v>
          </cell>
          <cell r="BC831">
            <v>33</v>
          </cell>
          <cell r="BD831">
            <v>25</v>
          </cell>
          <cell r="BE831">
            <v>34</v>
          </cell>
          <cell r="BF831">
            <v>29</v>
          </cell>
          <cell r="BG831">
            <v>34</v>
          </cell>
          <cell r="BH831">
            <v>26</v>
          </cell>
          <cell r="BI831">
            <v>41</v>
          </cell>
          <cell r="BJ831">
            <v>27</v>
          </cell>
          <cell r="BK831">
            <v>43</v>
          </cell>
          <cell r="BL831">
            <v>28</v>
          </cell>
          <cell r="BM831">
            <v>43</v>
          </cell>
          <cell r="BN831">
            <v>25</v>
          </cell>
          <cell r="BO831">
            <v>47</v>
          </cell>
          <cell r="BP831">
            <v>31</v>
          </cell>
          <cell r="BQ831">
            <v>46</v>
          </cell>
          <cell r="BR831">
            <v>36</v>
          </cell>
          <cell r="BS831">
            <v>45</v>
          </cell>
          <cell r="BT831">
            <v>29</v>
          </cell>
          <cell r="BU831">
            <v>50</v>
          </cell>
          <cell r="BV831">
            <v>31</v>
          </cell>
          <cell r="BW831">
            <v>54</v>
          </cell>
          <cell r="BX831">
            <v>36</v>
          </cell>
          <cell r="BY831">
            <v>55</v>
          </cell>
          <cell r="BZ831">
            <v>33</v>
          </cell>
          <cell r="CA831">
            <v>60</v>
          </cell>
          <cell r="CB831">
            <v>42</v>
          </cell>
          <cell r="CC831">
            <v>61</v>
          </cell>
          <cell r="CD831">
            <v>46</v>
          </cell>
          <cell r="CE831">
            <v>50</v>
          </cell>
          <cell r="CF831">
            <v>36</v>
          </cell>
          <cell r="CG831">
            <v>59</v>
          </cell>
          <cell r="CH831">
            <v>43</v>
          </cell>
          <cell r="CI831">
            <v>59</v>
          </cell>
          <cell r="CJ831">
            <v>48</v>
          </cell>
          <cell r="CK831">
            <v>69</v>
          </cell>
          <cell r="CL831">
            <v>51</v>
          </cell>
          <cell r="CM831">
            <v>64</v>
          </cell>
          <cell r="CN831">
            <v>48</v>
          </cell>
          <cell r="CO831">
            <v>69</v>
          </cell>
          <cell r="CP831">
            <v>51</v>
          </cell>
          <cell r="CQ831">
            <v>69</v>
          </cell>
          <cell r="CR831">
            <v>54</v>
          </cell>
          <cell r="CS831">
            <v>64</v>
          </cell>
          <cell r="CT831">
            <v>57</v>
          </cell>
          <cell r="CU831">
            <v>74</v>
          </cell>
          <cell r="CV831">
            <v>58</v>
          </cell>
          <cell r="CW831">
            <v>75</v>
          </cell>
          <cell r="CX831">
            <v>58</v>
          </cell>
        </row>
        <row r="832">
          <cell r="B832">
            <v>36956</v>
          </cell>
          <cell r="C832">
            <v>50</v>
          </cell>
          <cell r="D832">
            <v>33</v>
          </cell>
          <cell r="E832">
            <v>46</v>
          </cell>
          <cell r="F832">
            <v>28</v>
          </cell>
          <cell r="G832">
            <v>41</v>
          </cell>
          <cell r="H832">
            <v>28</v>
          </cell>
          <cell r="I832">
            <v>49</v>
          </cell>
          <cell r="J832">
            <v>30</v>
          </cell>
          <cell r="K832">
            <v>58</v>
          </cell>
          <cell r="L832">
            <v>34</v>
          </cell>
          <cell r="M832">
            <v>52</v>
          </cell>
          <cell r="N832">
            <v>32</v>
          </cell>
          <cell r="O832">
            <v>56</v>
          </cell>
          <cell r="P832">
            <v>35</v>
          </cell>
          <cell r="Q832">
            <v>62</v>
          </cell>
          <cell r="R832">
            <v>36</v>
          </cell>
          <cell r="S832">
            <v>31</v>
          </cell>
          <cell r="T832">
            <v>28</v>
          </cell>
          <cell r="U832">
            <v>29</v>
          </cell>
          <cell r="V832">
            <v>25</v>
          </cell>
          <cell r="W832">
            <v>31</v>
          </cell>
          <cell r="X832">
            <v>28</v>
          </cell>
          <cell r="Y832">
            <v>33</v>
          </cell>
          <cell r="Z832">
            <v>29</v>
          </cell>
          <cell r="AA832">
            <v>35</v>
          </cell>
          <cell r="AB832">
            <v>30</v>
          </cell>
          <cell r="AC832">
            <v>33</v>
          </cell>
          <cell r="AD832">
            <v>28</v>
          </cell>
          <cell r="AE832">
            <v>34</v>
          </cell>
          <cell r="AF832">
            <v>28</v>
          </cell>
          <cell r="AG832">
            <v>32</v>
          </cell>
          <cell r="AH832">
            <v>20</v>
          </cell>
          <cell r="AI832">
            <v>34</v>
          </cell>
          <cell r="AJ832">
            <v>20</v>
          </cell>
          <cell r="AK832">
            <v>31</v>
          </cell>
          <cell r="AL832">
            <v>21</v>
          </cell>
          <cell r="AM832">
            <v>32</v>
          </cell>
          <cell r="AN832">
            <v>26</v>
          </cell>
          <cell r="AO832">
            <v>35</v>
          </cell>
          <cell r="AP832">
            <v>25</v>
          </cell>
          <cell r="AQ832">
            <v>37</v>
          </cell>
          <cell r="AR832">
            <v>25</v>
          </cell>
          <cell r="AS832">
            <v>35</v>
          </cell>
          <cell r="AT832">
            <v>22</v>
          </cell>
          <cell r="AU832">
            <v>36.5</v>
          </cell>
          <cell r="AV832">
            <v>26.5</v>
          </cell>
          <cell r="AW832">
            <v>29</v>
          </cell>
          <cell r="AX832">
            <v>17</v>
          </cell>
          <cell r="AY832">
            <v>36</v>
          </cell>
          <cell r="AZ832">
            <v>21</v>
          </cell>
          <cell r="BA832">
            <v>31</v>
          </cell>
          <cell r="BB832">
            <v>18</v>
          </cell>
          <cell r="BC832">
            <v>36</v>
          </cell>
          <cell r="BD832">
            <v>22</v>
          </cell>
          <cell r="BE832">
            <v>38</v>
          </cell>
          <cell r="BF832">
            <v>23</v>
          </cell>
          <cell r="BG832">
            <v>37</v>
          </cell>
          <cell r="BH832">
            <v>21</v>
          </cell>
          <cell r="BI832">
            <v>40</v>
          </cell>
          <cell r="BJ832">
            <v>23</v>
          </cell>
          <cell r="BK832">
            <v>39</v>
          </cell>
          <cell r="BL832">
            <v>25</v>
          </cell>
          <cell r="BM832">
            <v>34</v>
          </cell>
          <cell r="BN832">
            <v>23</v>
          </cell>
          <cell r="BO832">
            <v>41</v>
          </cell>
          <cell r="BP832">
            <v>26</v>
          </cell>
          <cell r="BQ832">
            <v>39</v>
          </cell>
          <cell r="BR832">
            <v>26</v>
          </cell>
          <cell r="BS832">
            <v>35</v>
          </cell>
          <cell r="BT832">
            <v>21</v>
          </cell>
          <cell r="BU832">
            <v>38</v>
          </cell>
          <cell r="BV832">
            <v>25</v>
          </cell>
          <cell r="BW832">
            <v>42</v>
          </cell>
          <cell r="BX832">
            <v>29</v>
          </cell>
          <cell r="BY832">
            <v>43</v>
          </cell>
          <cell r="BZ832">
            <v>28</v>
          </cell>
          <cell r="CA832">
            <v>50</v>
          </cell>
          <cell r="CB832">
            <v>35</v>
          </cell>
          <cell r="CC832">
            <v>51</v>
          </cell>
          <cell r="CD832">
            <v>37</v>
          </cell>
          <cell r="CE832">
            <v>48</v>
          </cell>
          <cell r="CF832">
            <v>31</v>
          </cell>
          <cell r="CG832">
            <v>57</v>
          </cell>
          <cell r="CH832">
            <v>37</v>
          </cell>
          <cell r="CI832">
            <v>54</v>
          </cell>
          <cell r="CJ832">
            <v>39</v>
          </cell>
          <cell r="CK832">
            <v>64</v>
          </cell>
          <cell r="CL832">
            <v>45</v>
          </cell>
          <cell r="CM832">
            <v>59</v>
          </cell>
          <cell r="CN832">
            <v>40</v>
          </cell>
          <cell r="CO832">
            <v>64</v>
          </cell>
          <cell r="CP832">
            <v>45</v>
          </cell>
          <cell r="CQ832">
            <v>65</v>
          </cell>
          <cell r="CR832">
            <v>47</v>
          </cell>
          <cell r="CS832">
            <v>62</v>
          </cell>
          <cell r="CT832">
            <v>53</v>
          </cell>
          <cell r="CU832">
            <v>70</v>
          </cell>
          <cell r="CV832">
            <v>53</v>
          </cell>
          <cell r="CW832">
            <v>74</v>
          </cell>
          <cell r="CX832">
            <v>54</v>
          </cell>
        </row>
        <row r="833">
          <cell r="B833">
            <v>36957</v>
          </cell>
          <cell r="C833">
            <v>57</v>
          </cell>
          <cell r="D833">
            <v>33</v>
          </cell>
          <cell r="E833">
            <v>52</v>
          </cell>
          <cell r="F833">
            <v>31</v>
          </cell>
          <cell r="G833">
            <v>49</v>
          </cell>
          <cell r="H833">
            <v>29</v>
          </cell>
          <cell r="I833">
            <v>55</v>
          </cell>
          <cell r="J833">
            <v>31</v>
          </cell>
          <cell r="K833">
            <v>64</v>
          </cell>
          <cell r="L833">
            <v>33</v>
          </cell>
          <cell r="M833">
            <v>57</v>
          </cell>
          <cell r="N833">
            <v>31</v>
          </cell>
          <cell r="O833">
            <v>60</v>
          </cell>
          <cell r="P833">
            <v>34</v>
          </cell>
          <cell r="Q833">
            <v>65</v>
          </cell>
          <cell r="R833">
            <v>36</v>
          </cell>
          <cell r="S833">
            <v>37</v>
          </cell>
          <cell r="T833">
            <v>16</v>
          </cell>
          <cell r="U833">
            <v>31</v>
          </cell>
          <cell r="V833">
            <v>12</v>
          </cell>
          <cell r="W833">
            <v>37</v>
          </cell>
          <cell r="X833">
            <v>22</v>
          </cell>
          <cell r="Y833">
            <v>32</v>
          </cell>
          <cell r="Z833">
            <v>27</v>
          </cell>
          <cell r="AA833">
            <v>32</v>
          </cell>
          <cell r="AB833">
            <v>24</v>
          </cell>
          <cell r="AC833">
            <v>37</v>
          </cell>
          <cell r="AD833">
            <v>29</v>
          </cell>
          <cell r="AE833">
            <v>36</v>
          </cell>
          <cell r="AF833">
            <v>26</v>
          </cell>
          <cell r="AG833">
            <v>32</v>
          </cell>
          <cell r="AH833">
            <v>19</v>
          </cell>
          <cell r="AI833">
            <v>36</v>
          </cell>
          <cell r="AJ833">
            <v>14</v>
          </cell>
          <cell r="AK833">
            <v>34</v>
          </cell>
          <cell r="AL833">
            <v>21</v>
          </cell>
          <cell r="AM833">
            <v>36</v>
          </cell>
          <cell r="AN833">
            <v>20</v>
          </cell>
          <cell r="AO833">
            <v>43</v>
          </cell>
          <cell r="AP833">
            <v>32</v>
          </cell>
          <cell r="AQ833">
            <v>46</v>
          </cell>
          <cell r="AR833">
            <v>33</v>
          </cell>
          <cell r="AS833">
            <v>46</v>
          </cell>
          <cell r="AT833">
            <v>25</v>
          </cell>
          <cell r="AU833">
            <v>34.75</v>
          </cell>
          <cell r="AV833">
            <v>27.25</v>
          </cell>
          <cell r="AW833">
            <v>32</v>
          </cell>
          <cell r="AX833">
            <v>27</v>
          </cell>
          <cell r="AY833">
            <v>46</v>
          </cell>
          <cell r="AZ833">
            <v>33</v>
          </cell>
          <cell r="BA833">
            <v>38</v>
          </cell>
          <cell r="BB833">
            <v>24</v>
          </cell>
          <cell r="BC833">
            <v>43</v>
          </cell>
          <cell r="BD833">
            <v>30</v>
          </cell>
          <cell r="BE833">
            <v>48</v>
          </cell>
          <cell r="BF833">
            <v>32</v>
          </cell>
          <cell r="BG833">
            <v>47</v>
          </cell>
          <cell r="BH833">
            <v>32</v>
          </cell>
          <cell r="BI833">
            <v>51</v>
          </cell>
          <cell r="BJ833">
            <v>34</v>
          </cell>
          <cell r="BK833">
            <v>51</v>
          </cell>
          <cell r="BL833">
            <v>34</v>
          </cell>
          <cell r="BM833">
            <v>42</v>
          </cell>
          <cell r="BN833">
            <v>30</v>
          </cell>
          <cell r="BO833">
            <v>50</v>
          </cell>
          <cell r="BP833">
            <v>34</v>
          </cell>
          <cell r="BQ833">
            <v>45</v>
          </cell>
          <cell r="BR833">
            <v>35</v>
          </cell>
          <cell r="BS833">
            <v>40</v>
          </cell>
          <cell r="BT833">
            <v>27</v>
          </cell>
          <cell r="BU833">
            <v>44</v>
          </cell>
          <cell r="BV833">
            <v>28</v>
          </cell>
          <cell r="BW833">
            <v>52</v>
          </cell>
          <cell r="BX833">
            <v>31</v>
          </cell>
          <cell r="BY833">
            <v>51</v>
          </cell>
          <cell r="BZ833">
            <v>29</v>
          </cell>
          <cell r="CA833">
            <v>56</v>
          </cell>
          <cell r="CB833">
            <v>35</v>
          </cell>
          <cell r="CC833">
            <v>57</v>
          </cell>
          <cell r="CD833">
            <v>31</v>
          </cell>
          <cell r="CE833">
            <v>53</v>
          </cell>
          <cell r="CF833">
            <v>31</v>
          </cell>
          <cell r="CG833">
            <v>63</v>
          </cell>
          <cell r="CH833">
            <v>34</v>
          </cell>
          <cell r="CI833">
            <v>59</v>
          </cell>
          <cell r="CJ833">
            <v>27</v>
          </cell>
          <cell r="CK833">
            <v>67</v>
          </cell>
          <cell r="CL833">
            <v>42</v>
          </cell>
          <cell r="CM833">
            <v>65</v>
          </cell>
          <cell r="CN833">
            <v>33</v>
          </cell>
          <cell r="CO833">
            <v>67</v>
          </cell>
          <cell r="CP833">
            <v>42</v>
          </cell>
          <cell r="CQ833">
            <v>69</v>
          </cell>
          <cell r="CR833">
            <v>45</v>
          </cell>
          <cell r="CS833">
            <v>63</v>
          </cell>
          <cell r="CT833">
            <v>47</v>
          </cell>
          <cell r="CU833">
            <v>70</v>
          </cell>
          <cell r="CV833">
            <v>48</v>
          </cell>
          <cell r="CW833">
            <v>72</v>
          </cell>
          <cell r="CX833">
            <v>51</v>
          </cell>
        </row>
        <row r="834">
          <cell r="B834">
            <v>36958</v>
          </cell>
          <cell r="C834">
            <v>59</v>
          </cell>
          <cell r="D834">
            <v>39</v>
          </cell>
          <cell r="E834">
            <v>60</v>
          </cell>
          <cell r="F834">
            <v>29</v>
          </cell>
          <cell r="G834">
            <v>59</v>
          </cell>
          <cell r="H834">
            <v>27</v>
          </cell>
          <cell r="I834">
            <v>64</v>
          </cell>
          <cell r="J834">
            <v>28</v>
          </cell>
          <cell r="K834">
            <v>71</v>
          </cell>
          <cell r="L834">
            <v>36</v>
          </cell>
          <cell r="M834">
            <v>68</v>
          </cell>
          <cell r="N834">
            <v>31</v>
          </cell>
          <cell r="O834">
            <v>70</v>
          </cell>
          <cell r="P834">
            <v>34</v>
          </cell>
          <cell r="Q834">
            <v>72</v>
          </cell>
          <cell r="R834">
            <v>38</v>
          </cell>
          <cell r="S834">
            <v>36</v>
          </cell>
          <cell r="T834">
            <v>8</v>
          </cell>
          <cell r="U834">
            <v>36</v>
          </cell>
          <cell r="V834">
            <v>8</v>
          </cell>
          <cell r="W834">
            <v>38</v>
          </cell>
          <cell r="X834">
            <v>9</v>
          </cell>
          <cell r="Y834">
            <v>36</v>
          </cell>
          <cell r="Z834">
            <v>22</v>
          </cell>
          <cell r="AA834">
            <v>37</v>
          </cell>
          <cell r="AB834">
            <v>19</v>
          </cell>
          <cell r="AC834">
            <v>37</v>
          </cell>
          <cell r="AD834">
            <v>22</v>
          </cell>
          <cell r="AE834">
            <v>37</v>
          </cell>
          <cell r="AF834">
            <v>21</v>
          </cell>
          <cell r="AG834">
            <v>35</v>
          </cell>
          <cell r="AH834">
            <v>25</v>
          </cell>
          <cell r="AI834">
            <v>39</v>
          </cell>
          <cell r="AJ834">
            <v>26</v>
          </cell>
          <cell r="AK834">
            <v>40</v>
          </cell>
          <cell r="AL834">
            <v>27</v>
          </cell>
          <cell r="AM834">
            <v>38</v>
          </cell>
          <cell r="AN834">
            <v>13</v>
          </cell>
          <cell r="AO834">
            <v>40</v>
          </cell>
          <cell r="AP834">
            <v>32</v>
          </cell>
          <cell r="AQ834">
            <v>41</v>
          </cell>
          <cell r="AR834">
            <v>31</v>
          </cell>
          <cell r="AS834">
            <v>43</v>
          </cell>
          <cell r="AT834">
            <v>22</v>
          </cell>
          <cell r="AU834">
            <v>33</v>
          </cell>
          <cell r="AV834">
            <v>28</v>
          </cell>
          <cell r="AW834">
            <v>40</v>
          </cell>
          <cell r="AX834">
            <v>23</v>
          </cell>
          <cell r="AY834">
            <v>45</v>
          </cell>
          <cell r="AZ834">
            <v>27</v>
          </cell>
          <cell r="BA834">
            <v>38</v>
          </cell>
          <cell r="BB834">
            <v>21</v>
          </cell>
          <cell r="BC834">
            <v>42</v>
          </cell>
          <cell r="BD834">
            <v>24</v>
          </cell>
          <cell r="BE834">
            <v>47</v>
          </cell>
          <cell r="BF834">
            <v>29</v>
          </cell>
          <cell r="BG834">
            <v>47</v>
          </cell>
          <cell r="BH834">
            <v>29</v>
          </cell>
          <cell r="BI834">
            <v>50</v>
          </cell>
          <cell r="BJ834">
            <v>26</v>
          </cell>
          <cell r="BK834">
            <v>50</v>
          </cell>
          <cell r="BL834">
            <v>30</v>
          </cell>
          <cell r="BM834">
            <v>54</v>
          </cell>
          <cell r="BN834">
            <v>25</v>
          </cell>
          <cell r="BO834">
            <v>53</v>
          </cell>
          <cell r="BP834">
            <v>27</v>
          </cell>
          <cell r="BQ834">
            <v>48</v>
          </cell>
          <cell r="BR834">
            <v>36</v>
          </cell>
          <cell r="BS834">
            <v>57</v>
          </cell>
          <cell r="BT834">
            <v>24</v>
          </cell>
          <cell r="BU834">
            <v>55</v>
          </cell>
          <cell r="BV834">
            <v>23</v>
          </cell>
          <cell r="BW834">
            <v>57</v>
          </cell>
          <cell r="BX834">
            <v>26</v>
          </cell>
          <cell r="BY834">
            <v>58</v>
          </cell>
          <cell r="BZ834">
            <v>22</v>
          </cell>
          <cell r="CA834">
            <v>63</v>
          </cell>
          <cell r="CB834">
            <v>27</v>
          </cell>
          <cell r="CC834">
            <v>61</v>
          </cell>
          <cell r="CD834">
            <v>33</v>
          </cell>
          <cell r="CE834">
            <v>65</v>
          </cell>
          <cell r="CF834">
            <v>33</v>
          </cell>
          <cell r="CG834">
            <v>70</v>
          </cell>
          <cell r="CH834">
            <v>28</v>
          </cell>
          <cell r="CI834">
            <v>64</v>
          </cell>
          <cell r="CJ834">
            <v>31</v>
          </cell>
          <cell r="CK834">
            <v>66</v>
          </cell>
          <cell r="CL834">
            <v>38</v>
          </cell>
          <cell r="CM834">
            <v>68</v>
          </cell>
          <cell r="CN834">
            <v>32</v>
          </cell>
          <cell r="CO834">
            <v>66</v>
          </cell>
          <cell r="CP834">
            <v>38</v>
          </cell>
          <cell r="CQ834">
            <v>70</v>
          </cell>
          <cell r="CR834">
            <v>43</v>
          </cell>
          <cell r="CS834">
            <v>66</v>
          </cell>
          <cell r="CT834">
            <v>46</v>
          </cell>
          <cell r="CU834">
            <v>75</v>
          </cell>
          <cell r="CV834">
            <v>45</v>
          </cell>
          <cell r="CW834">
            <v>75</v>
          </cell>
          <cell r="CX834">
            <v>50</v>
          </cell>
        </row>
        <row r="835">
          <cell r="B835">
            <v>36959</v>
          </cell>
          <cell r="C835">
            <v>50</v>
          </cell>
          <cell r="D835">
            <v>35</v>
          </cell>
          <cell r="E835">
            <v>48</v>
          </cell>
          <cell r="F835">
            <v>29</v>
          </cell>
          <cell r="G835">
            <v>49</v>
          </cell>
          <cell r="H835">
            <v>31</v>
          </cell>
          <cell r="I835">
            <v>56</v>
          </cell>
          <cell r="J835">
            <v>33</v>
          </cell>
          <cell r="K835">
            <v>58</v>
          </cell>
          <cell r="L835">
            <v>37</v>
          </cell>
          <cell r="M835">
            <v>54</v>
          </cell>
          <cell r="N835">
            <v>36</v>
          </cell>
          <cell r="O835">
            <v>58</v>
          </cell>
          <cell r="P835">
            <v>35</v>
          </cell>
          <cell r="Q835">
            <v>60</v>
          </cell>
          <cell r="R835">
            <v>40</v>
          </cell>
          <cell r="S835">
            <v>38</v>
          </cell>
          <cell r="T835">
            <v>25</v>
          </cell>
          <cell r="U835">
            <v>39</v>
          </cell>
          <cell r="V835">
            <v>29</v>
          </cell>
          <cell r="W835">
            <v>36</v>
          </cell>
          <cell r="X835">
            <v>25</v>
          </cell>
          <cell r="Y835">
            <v>37</v>
          </cell>
          <cell r="Z835">
            <v>29</v>
          </cell>
          <cell r="AA835">
            <v>39</v>
          </cell>
          <cell r="AB835">
            <v>28</v>
          </cell>
          <cell r="AC835">
            <v>38</v>
          </cell>
          <cell r="AD835">
            <v>23</v>
          </cell>
          <cell r="AE835">
            <v>36</v>
          </cell>
          <cell r="AF835">
            <v>32</v>
          </cell>
          <cell r="AG835">
            <v>33</v>
          </cell>
          <cell r="AH835">
            <v>25</v>
          </cell>
          <cell r="AI835">
            <v>35</v>
          </cell>
          <cell r="AJ835">
            <v>20</v>
          </cell>
          <cell r="AK835">
            <v>32</v>
          </cell>
          <cell r="AL835">
            <v>29</v>
          </cell>
          <cell r="AM835">
            <v>35</v>
          </cell>
          <cell r="AN835">
            <v>32</v>
          </cell>
          <cell r="AO835">
            <v>42</v>
          </cell>
          <cell r="AP835">
            <v>34</v>
          </cell>
          <cell r="AQ835">
            <v>45</v>
          </cell>
          <cell r="AR835">
            <v>35</v>
          </cell>
          <cell r="AS835">
            <v>46</v>
          </cell>
          <cell r="AT835">
            <v>32</v>
          </cell>
          <cell r="AU835">
            <v>33</v>
          </cell>
          <cell r="AV835">
            <v>28</v>
          </cell>
          <cell r="AW835">
            <v>32</v>
          </cell>
          <cell r="AX835">
            <v>22</v>
          </cell>
          <cell r="AY835">
            <v>45</v>
          </cell>
          <cell r="AZ835">
            <v>27</v>
          </cell>
          <cell r="BA835">
            <v>34</v>
          </cell>
          <cell r="BB835">
            <v>29</v>
          </cell>
          <cell r="BC835">
            <v>39</v>
          </cell>
          <cell r="BD835">
            <v>31</v>
          </cell>
          <cell r="BE835">
            <v>44</v>
          </cell>
          <cell r="BF835">
            <v>35</v>
          </cell>
          <cell r="BG835">
            <v>44</v>
          </cell>
          <cell r="BH835">
            <v>34</v>
          </cell>
          <cell r="BI835">
            <v>47</v>
          </cell>
          <cell r="BJ835">
            <v>32</v>
          </cell>
          <cell r="BK835">
            <v>46</v>
          </cell>
          <cell r="BL835">
            <v>34</v>
          </cell>
          <cell r="BM835">
            <v>47</v>
          </cell>
          <cell r="BN835">
            <v>29</v>
          </cell>
          <cell r="BO835">
            <v>54</v>
          </cell>
          <cell r="BP835">
            <v>33</v>
          </cell>
          <cell r="BQ835">
            <v>49</v>
          </cell>
          <cell r="BR835">
            <v>38</v>
          </cell>
          <cell r="BS835">
            <v>52</v>
          </cell>
          <cell r="BT835">
            <v>33</v>
          </cell>
          <cell r="BU835">
            <v>54</v>
          </cell>
          <cell r="BV835">
            <v>33</v>
          </cell>
          <cell r="BW835">
            <v>58</v>
          </cell>
          <cell r="BX835">
            <v>35</v>
          </cell>
          <cell r="BY835">
            <v>60</v>
          </cell>
          <cell r="BZ835">
            <v>37</v>
          </cell>
          <cell r="CA835">
            <v>53</v>
          </cell>
          <cell r="CB835">
            <v>36</v>
          </cell>
          <cell r="CC835">
            <v>63</v>
          </cell>
          <cell r="CD835">
            <v>43</v>
          </cell>
          <cell r="CE835">
            <v>58</v>
          </cell>
          <cell r="CF835">
            <v>39</v>
          </cell>
          <cell r="CG835">
            <v>59</v>
          </cell>
          <cell r="CH835">
            <v>32</v>
          </cell>
          <cell r="CI835">
            <v>65</v>
          </cell>
          <cell r="CJ835">
            <v>44</v>
          </cell>
          <cell r="CK835">
            <v>74</v>
          </cell>
          <cell r="CL835">
            <v>40</v>
          </cell>
          <cell r="CM835">
            <v>72</v>
          </cell>
          <cell r="CN835">
            <v>40</v>
          </cell>
          <cell r="CO835">
            <v>74</v>
          </cell>
          <cell r="CP835">
            <v>40</v>
          </cell>
          <cell r="CQ835">
            <v>78</v>
          </cell>
          <cell r="CR835">
            <v>42</v>
          </cell>
          <cell r="CS835">
            <v>68</v>
          </cell>
          <cell r="CT835">
            <v>48</v>
          </cell>
          <cell r="CU835">
            <v>80</v>
          </cell>
          <cell r="CV835">
            <v>49</v>
          </cell>
          <cell r="CW835">
            <v>79</v>
          </cell>
          <cell r="CX835">
            <v>53</v>
          </cell>
        </row>
        <row r="836">
          <cell r="B836">
            <v>36960</v>
          </cell>
          <cell r="C836">
            <v>61</v>
          </cell>
          <cell r="D836">
            <v>32</v>
          </cell>
          <cell r="E836">
            <v>57</v>
          </cell>
          <cell r="F836">
            <v>26</v>
          </cell>
          <cell r="G836">
            <v>55</v>
          </cell>
          <cell r="H836">
            <v>28</v>
          </cell>
          <cell r="I836">
            <v>59</v>
          </cell>
          <cell r="J836">
            <v>29</v>
          </cell>
          <cell r="K836">
            <v>64</v>
          </cell>
          <cell r="L836">
            <v>32</v>
          </cell>
          <cell r="M836">
            <v>62</v>
          </cell>
          <cell r="N836">
            <v>26</v>
          </cell>
          <cell r="O836">
            <v>62</v>
          </cell>
          <cell r="P836">
            <v>30</v>
          </cell>
          <cell r="Q836">
            <v>65</v>
          </cell>
          <cell r="R836">
            <v>35</v>
          </cell>
          <cell r="S836">
            <v>41</v>
          </cell>
          <cell r="T836">
            <v>26</v>
          </cell>
          <cell r="U836">
            <v>38</v>
          </cell>
          <cell r="V836">
            <v>22</v>
          </cell>
          <cell r="W836">
            <v>38</v>
          </cell>
          <cell r="X836">
            <v>24</v>
          </cell>
          <cell r="Y836">
            <v>42</v>
          </cell>
          <cell r="Z836">
            <v>30</v>
          </cell>
          <cell r="AA836">
            <v>42</v>
          </cell>
          <cell r="AB836">
            <v>32</v>
          </cell>
          <cell r="AC836">
            <v>40</v>
          </cell>
          <cell r="AD836">
            <v>28</v>
          </cell>
          <cell r="AE836">
            <v>44</v>
          </cell>
          <cell r="AF836">
            <v>31</v>
          </cell>
          <cell r="AG836">
            <v>32</v>
          </cell>
          <cell r="AH836">
            <v>21</v>
          </cell>
          <cell r="AI836">
            <v>34</v>
          </cell>
          <cell r="AJ836">
            <v>24</v>
          </cell>
          <cell r="AK836">
            <v>35</v>
          </cell>
          <cell r="AL836">
            <v>19</v>
          </cell>
          <cell r="AM836">
            <v>36</v>
          </cell>
          <cell r="AN836">
            <v>27</v>
          </cell>
          <cell r="AO836">
            <v>45</v>
          </cell>
          <cell r="AP836">
            <v>34</v>
          </cell>
          <cell r="AQ836">
            <v>47</v>
          </cell>
          <cell r="AR836">
            <v>34</v>
          </cell>
          <cell r="AS836">
            <v>46</v>
          </cell>
          <cell r="AT836">
            <v>29</v>
          </cell>
          <cell r="AU836">
            <v>34</v>
          </cell>
          <cell r="AV836">
            <v>28</v>
          </cell>
          <cell r="AW836">
            <v>38</v>
          </cell>
          <cell r="AX836">
            <v>19</v>
          </cell>
          <cell r="AY836">
            <v>45</v>
          </cell>
          <cell r="AZ836">
            <v>27</v>
          </cell>
          <cell r="BA836">
            <v>36</v>
          </cell>
          <cell r="BB836">
            <v>24</v>
          </cell>
          <cell r="BC836">
            <v>43</v>
          </cell>
          <cell r="BD836">
            <v>26</v>
          </cell>
          <cell r="BE836">
            <v>45</v>
          </cell>
          <cell r="BF836">
            <v>32</v>
          </cell>
          <cell r="BG836">
            <v>45</v>
          </cell>
          <cell r="BH836">
            <v>32</v>
          </cell>
          <cell r="BI836">
            <v>48</v>
          </cell>
          <cell r="BJ836">
            <v>28</v>
          </cell>
          <cell r="BK836">
            <v>49</v>
          </cell>
          <cell r="BL836">
            <v>31</v>
          </cell>
          <cell r="BM836">
            <v>52</v>
          </cell>
          <cell r="BN836">
            <v>28</v>
          </cell>
          <cell r="BO836">
            <v>49</v>
          </cell>
          <cell r="BP836">
            <v>25</v>
          </cell>
          <cell r="BQ836">
            <v>48</v>
          </cell>
          <cell r="BR836">
            <v>32</v>
          </cell>
          <cell r="BS836">
            <v>57</v>
          </cell>
          <cell r="BT836">
            <v>25</v>
          </cell>
          <cell r="BU836">
            <v>52</v>
          </cell>
          <cell r="BV836">
            <v>24</v>
          </cell>
          <cell r="BW836">
            <v>54</v>
          </cell>
          <cell r="BX836">
            <v>25</v>
          </cell>
          <cell r="BY836">
            <v>56</v>
          </cell>
          <cell r="BZ836">
            <v>29</v>
          </cell>
          <cell r="CA836">
            <v>57</v>
          </cell>
          <cell r="CB836">
            <v>34</v>
          </cell>
          <cell r="CC836">
            <v>59</v>
          </cell>
          <cell r="CD836">
            <v>37</v>
          </cell>
          <cell r="CE836">
            <v>58</v>
          </cell>
          <cell r="CF836">
            <v>30</v>
          </cell>
          <cell r="CG836">
            <v>64</v>
          </cell>
          <cell r="CH836">
            <v>30</v>
          </cell>
          <cell r="CI836">
            <v>60</v>
          </cell>
          <cell r="CJ836">
            <v>36</v>
          </cell>
          <cell r="CK836">
            <v>69</v>
          </cell>
          <cell r="CL836">
            <v>54</v>
          </cell>
          <cell r="CM836">
            <v>62</v>
          </cell>
          <cell r="CN836">
            <v>46</v>
          </cell>
          <cell r="CO836">
            <v>69</v>
          </cell>
          <cell r="CP836">
            <v>54</v>
          </cell>
          <cell r="CQ836">
            <v>75</v>
          </cell>
          <cell r="CR836">
            <v>55</v>
          </cell>
          <cell r="CS836">
            <v>71</v>
          </cell>
          <cell r="CT836">
            <v>58</v>
          </cell>
          <cell r="CU836">
            <v>77</v>
          </cell>
          <cell r="CV836">
            <v>64</v>
          </cell>
          <cell r="CW836">
            <v>82</v>
          </cell>
          <cell r="CX836">
            <v>65</v>
          </cell>
        </row>
        <row r="837">
          <cell r="B837">
            <v>36961</v>
          </cell>
          <cell r="C837">
            <v>68</v>
          </cell>
          <cell r="D837">
            <v>37</v>
          </cell>
          <cell r="E837">
            <v>67</v>
          </cell>
          <cell r="F837">
            <v>32</v>
          </cell>
          <cell r="G837">
            <v>64</v>
          </cell>
          <cell r="H837">
            <v>29</v>
          </cell>
          <cell r="I837">
            <v>67</v>
          </cell>
          <cell r="J837">
            <v>31</v>
          </cell>
          <cell r="K837">
            <v>65</v>
          </cell>
          <cell r="L837">
            <v>34</v>
          </cell>
          <cell r="M837">
            <v>67</v>
          </cell>
          <cell r="N837">
            <v>36</v>
          </cell>
          <cell r="O837">
            <v>70</v>
          </cell>
          <cell r="P837">
            <v>37</v>
          </cell>
          <cell r="Q837">
            <v>71</v>
          </cell>
          <cell r="R837">
            <v>39</v>
          </cell>
          <cell r="S837">
            <v>42</v>
          </cell>
          <cell r="T837">
            <v>24</v>
          </cell>
          <cell r="U837">
            <v>37</v>
          </cell>
          <cell r="V837">
            <v>19</v>
          </cell>
          <cell r="W837">
            <v>43</v>
          </cell>
          <cell r="X837">
            <v>12</v>
          </cell>
          <cell r="Y837">
            <v>43.6</v>
          </cell>
          <cell r="Z837">
            <v>31.2</v>
          </cell>
          <cell r="AA837">
            <v>45</v>
          </cell>
          <cell r="AB837">
            <v>26</v>
          </cell>
          <cell r="AC837">
            <v>48</v>
          </cell>
          <cell r="AD837">
            <v>24</v>
          </cell>
          <cell r="AE837">
            <v>49</v>
          </cell>
          <cell r="AF837">
            <v>29</v>
          </cell>
          <cell r="AG837">
            <v>38</v>
          </cell>
          <cell r="AH837">
            <v>21</v>
          </cell>
          <cell r="AI837">
            <v>36</v>
          </cell>
          <cell r="AJ837">
            <v>22</v>
          </cell>
          <cell r="AK837">
            <v>36</v>
          </cell>
          <cell r="AL837">
            <v>18</v>
          </cell>
          <cell r="AM837">
            <v>38</v>
          </cell>
          <cell r="AN837">
            <v>17</v>
          </cell>
          <cell r="AO837">
            <v>55</v>
          </cell>
          <cell r="AP837">
            <v>32</v>
          </cell>
          <cell r="AQ837">
            <v>57</v>
          </cell>
          <cell r="AR837">
            <v>29</v>
          </cell>
          <cell r="AS837">
            <v>59</v>
          </cell>
          <cell r="AT837">
            <v>23</v>
          </cell>
          <cell r="AU837">
            <v>39</v>
          </cell>
          <cell r="AV837">
            <v>25</v>
          </cell>
          <cell r="AW837">
            <v>41</v>
          </cell>
          <cell r="AX837">
            <v>28</v>
          </cell>
          <cell r="AY837">
            <v>52</v>
          </cell>
          <cell r="AZ837">
            <v>23</v>
          </cell>
          <cell r="BA837">
            <v>41</v>
          </cell>
          <cell r="BB837">
            <v>21</v>
          </cell>
          <cell r="BC837">
            <v>50</v>
          </cell>
          <cell r="BD837">
            <v>21</v>
          </cell>
          <cell r="BE837">
            <v>57</v>
          </cell>
          <cell r="BF837">
            <v>29</v>
          </cell>
          <cell r="BG837">
            <v>57</v>
          </cell>
          <cell r="BH837">
            <v>29</v>
          </cell>
          <cell r="BI837">
            <v>61</v>
          </cell>
          <cell r="BJ837">
            <v>25</v>
          </cell>
          <cell r="BK837">
            <v>66</v>
          </cell>
          <cell r="BL837">
            <v>32</v>
          </cell>
          <cell r="BM837">
            <v>67</v>
          </cell>
          <cell r="BN837">
            <v>27</v>
          </cell>
          <cell r="BO837">
            <v>67</v>
          </cell>
          <cell r="BP837">
            <v>29</v>
          </cell>
          <cell r="BQ837">
            <v>65</v>
          </cell>
          <cell r="BR837">
            <v>31</v>
          </cell>
          <cell r="BS837">
            <v>65</v>
          </cell>
          <cell r="BT837">
            <v>27</v>
          </cell>
          <cell r="BU837">
            <v>64</v>
          </cell>
          <cell r="BV837">
            <v>27</v>
          </cell>
          <cell r="BW837">
            <v>67</v>
          </cell>
          <cell r="BX837">
            <v>33</v>
          </cell>
          <cell r="BY837">
            <v>65</v>
          </cell>
          <cell r="BZ837">
            <v>29</v>
          </cell>
          <cell r="CA837">
            <v>70</v>
          </cell>
          <cell r="CB837">
            <v>29</v>
          </cell>
          <cell r="CC837">
            <v>71</v>
          </cell>
          <cell r="CD837">
            <v>33</v>
          </cell>
          <cell r="CE837">
            <v>65</v>
          </cell>
          <cell r="CF837">
            <v>37</v>
          </cell>
          <cell r="CG837">
            <v>72</v>
          </cell>
          <cell r="CH837">
            <v>34</v>
          </cell>
          <cell r="CI837">
            <v>71</v>
          </cell>
          <cell r="CJ837">
            <v>35</v>
          </cell>
          <cell r="CK837">
            <v>77</v>
          </cell>
          <cell r="CL837">
            <v>50</v>
          </cell>
          <cell r="CM837">
            <v>75</v>
          </cell>
          <cell r="CN837">
            <v>46</v>
          </cell>
          <cell r="CO837">
            <v>77</v>
          </cell>
          <cell r="CP837">
            <v>50</v>
          </cell>
          <cell r="CQ837">
            <v>82</v>
          </cell>
          <cell r="CR837">
            <v>53</v>
          </cell>
          <cell r="CS837">
            <v>73</v>
          </cell>
          <cell r="CT837">
            <v>54</v>
          </cell>
          <cell r="CU837">
            <v>83</v>
          </cell>
          <cell r="CV837">
            <v>68</v>
          </cell>
          <cell r="CW837">
            <v>84</v>
          </cell>
          <cell r="CX837">
            <v>64</v>
          </cell>
        </row>
        <row r="838">
          <cell r="B838">
            <v>36962</v>
          </cell>
          <cell r="C838">
            <v>71</v>
          </cell>
          <cell r="D838">
            <v>51</v>
          </cell>
          <cell r="E838">
            <v>60</v>
          </cell>
          <cell r="F838">
            <v>46</v>
          </cell>
          <cell r="G838">
            <v>58</v>
          </cell>
          <cell r="H838">
            <v>42</v>
          </cell>
          <cell r="I838">
            <v>59</v>
          </cell>
          <cell r="J838">
            <v>45</v>
          </cell>
          <cell r="K838">
            <v>71</v>
          </cell>
          <cell r="L838">
            <v>58</v>
          </cell>
          <cell r="M838">
            <v>62</v>
          </cell>
          <cell r="N838">
            <v>55</v>
          </cell>
          <cell r="O838">
            <v>61</v>
          </cell>
          <cell r="P838">
            <v>55</v>
          </cell>
          <cell r="Q838">
            <v>74</v>
          </cell>
          <cell r="R838">
            <v>59</v>
          </cell>
          <cell r="S838">
            <v>39</v>
          </cell>
          <cell r="T838">
            <v>22</v>
          </cell>
          <cell r="U838">
            <v>27</v>
          </cell>
          <cell r="V838">
            <v>9</v>
          </cell>
          <cell r="W838">
            <v>38</v>
          </cell>
          <cell r="X838">
            <v>17</v>
          </cell>
          <cell r="Y838">
            <v>45.2</v>
          </cell>
          <cell r="Z838">
            <v>32.4</v>
          </cell>
          <cell r="AA838">
            <v>42</v>
          </cell>
          <cell r="AB838">
            <v>28</v>
          </cell>
          <cell r="AC838">
            <v>40</v>
          </cell>
          <cell r="AD838">
            <v>22</v>
          </cell>
          <cell r="AE838">
            <v>42</v>
          </cell>
          <cell r="AF838">
            <v>28</v>
          </cell>
          <cell r="AG838">
            <v>42</v>
          </cell>
          <cell r="AH838">
            <v>13</v>
          </cell>
          <cell r="AI838">
            <v>39</v>
          </cell>
          <cell r="AJ838">
            <v>15</v>
          </cell>
          <cell r="AK838">
            <v>36</v>
          </cell>
          <cell r="AL838">
            <v>8</v>
          </cell>
          <cell r="AM838">
            <v>33</v>
          </cell>
          <cell r="AN838">
            <v>16</v>
          </cell>
          <cell r="AO838">
            <v>48</v>
          </cell>
          <cell r="AP838">
            <v>30</v>
          </cell>
          <cell r="AQ838">
            <v>48</v>
          </cell>
          <cell r="AR838">
            <v>31</v>
          </cell>
          <cell r="AS838">
            <v>44</v>
          </cell>
          <cell r="AT838">
            <v>24</v>
          </cell>
          <cell r="AU838">
            <v>47</v>
          </cell>
          <cell r="AV838">
            <v>18</v>
          </cell>
          <cell r="AW838">
            <v>59</v>
          </cell>
          <cell r="AX838">
            <v>26</v>
          </cell>
          <cell r="AY838">
            <v>51</v>
          </cell>
          <cell r="AZ838">
            <v>23</v>
          </cell>
          <cell r="BA838">
            <v>47</v>
          </cell>
          <cell r="BB838">
            <v>20</v>
          </cell>
          <cell r="BC838">
            <v>50</v>
          </cell>
          <cell r="BD838">
            <v>24</v>
          </cell>
          <cell r="BE838">
            <v>55</v>
          </cell>
          <cell r="BF838">
            <v>31</v>
          </cell>
          <cell r="BG838">
            <v>48</v>
          </cell>
          <cell r="BH838">
            <v>37</v>
          </cell>
          <cell r="BI838">
            <v>53</v>
          </cell>
          <cell r="BJ838">
            <v>27</v>
          </cell>
          <cell r="BK838">
            <v>55</v>
          </cell>
          <cell r="BL838">
            <v>35</v>
          </cell>
          <cell r="BM838">
            <v>57</v>
          </cell>
          <cell r="BN838">
            <v>35</v>
          </cell>
          <cell r="BO838">
            <v>59</v>
          </cell>
          <cell r="BP838">
            <v>35</v>
          </cell>
          <cell r="BQ838">
            <v>62</v>
          </cell>
          <cell r="BR838">
            <v>41</v>
          </cell>
          <cell r="BS838">
            <v>56</v>
          </cell>
          <cell r="BT838">
            <v>38</v>
          </cell>
          <cell r="BU838">
            <v>62</v>
          </cell>
          <cell r="BV838">
            <v>39</v>
          </cell>
          <cell r="BW838">
            <v>68</v>
          </cell>
          <cell r="BX838">
            <v>40</v>
          </cell>
          <cell r="BY838">
            <v>66</v>
          </cell>
          <cell r="BZ838">
            <v>43</v>
          </cell>
          <cell r="CA838">
            <v>65</v>
          </cell>
          <cell r="CB838">
            <v>51</v>
          </cell>
          <cell r="CC838">
            <v>69</v>
          </cell>
          <cell r="CD838">
            <v>51</v>
          </cell>
          <cell r="CE838">
            <v>59</v>
          </cell>
          <cell r="CF838">
            <v>52</v>
          </cell>
          <cell r="CG838">
            <v>63</v>
          </cell>
          <cell r="CH838">
            <v>55</v>
          </cell>
          <cell r="CI838">
            <v>69</v>
          </cell>
          <cell r="CJ838">
            <v>57</v>
          </cell>
          <cell r="CK838">
            <v>88</v>
          </cell>
          <cell r="CL838">
            <v>53</v>
          </cell>
          <cell r="CM838">
            <v>82</v>
          </cell>
          <cell r="CN838">
            <v>55</v>
          </cell>
          <cell r="CO838">
            <v>88</v>
          </cell>
          <cell r="CP838">
            <v>53</v>
          </cell>
          <cell r="CQ838">
            <v>89</v>
          </cell>
          <cell r="CR838">
            <v>55</v>
          </cell>
          <cell r="CS838">
            <v>81</v>
          </cell>
          <cell r="CT838">
            <v>59</v>
          </cell>
          <cell r="CU838">
            <v>83</v>
          </cell>
          <cell r="CV838">
            <v>67</v>
          </cell>
          <cell r="CW838">
            <v>83</v>
          </cell>
          <cell r="CX838">
            <v>70</v>
          </cell>
        </row>
        <row r="839">
          <cell r="B839">
            <v>36963</v>
          </cell>
          <cell r="C839">
            <v>69</v>
          </cell>
          <cell r="D839">
            <v>46</v>
          </cell>
          <cell r="E839">
            <v>65</v>
          </cell>
          <cell r="F839">
            <v>47</v>
          </cell>
          <cell r="G839">
            <v>63</v>
          </cell>
          <cell r="H839">
            <v>47</v>
          </cell>
          <cell r="I839">
            <v>67</v>
          </cell>
          <cell r="J839">
            <v>48</v>
          </cell>
          <cell r="K839">
            <v>71</v>
          </cell>
          <cell r="L839">
            <v>46</v>
          </cell>
          <cell r="M839">
            <v>70</v>
          </cell>
          <cell r="N839">
            <v>47</v>
          </cell>
          <cell r="O839">
            <v>72</v>
          </cell>
          <cell r="P839">
            <v>51</v>
          </cell>
          <cell r="Q839">
            <v>76</v>
          </cell>
          <cell r="R839">
            <v>56</v>
          </cell>
          <cell r="S839">
            <v>35</v>
          </cell>
          <cell r="T839">
            <v>26</v>
          </cell>
          <cell r="U839">
            <v>37</v>
          </cell>
          <cell r="V839">
            <v>23</v>
          </cell>
          <cell r="W839">
            <v>34</v>
          </cell>
          <cell r="X839">
            <v>27</v>
          </cell>
          <cell r="Y839">
            <v>46.8</v>
          </cell>
          <cell r="Z839">
            <v>33.6</v>
          </cell>
          <cell r="AA839">
            <v>39</v>
          </cell>
          <cell r="AB839">
            <v>32</v>
          </cell>
          <cell r="AC839">
            <v>35</v>
          </cell>
          <cell r="AD839">
            <v>31</v>
          </cell>
          <cell r="AE839">
            <v>40</v>
          </cell>
          <cell r="AF839">
            <v>33</v>
          </cell>
          <cell r="AG839">
            <v>43</v>
          </cell>
          <cell r="AH839">
            <v>34</v>
          </cell>
          <cell r="AI839">
            <v>44</v>
          </cell>
          <cell r="AJ839">
            <v>35</v>
          </cell>
          <cell r="AK839">
            <v>40</v>
          </cell>
          <cell r="AL839">
            <v>30</v>
          </cell>
          <cell r="AM839">
            <v>36</v>
          </cell>
          <cell r="AN839">
            <v>28</v>
          </cell>
          <cell r="AO839">
            <v>47</v>
          </cell>
          <cell r="AP839">
            <v>35</v>
          </cell>
          <cell r="AQ839">
            <v>48</v>
          </cell>
          <cell r="AR839">
            <v>37</v>
          </cell>
          <cell r="AS839">
            <v>56</v>
          </cell>
          <cell r="AT839">
            <v>39</v>
          </cell>
          <cell r="AU839">
            <v>46</v>
          </cell>
          <cell r="AV839">
            <v>34</v>
          </cell>
          <cell r="AW839">
            <v>53</v>
          </cell>
          <cell r="AX839">
            <v>38</v>
          </cell>
          <cell r="AY839">
            <v>52</v>
          </cell>
          <cell r="AZ839">
            <v>34</v>
          </cell>
          <cell r="BA839">
            <v>43</v>
          </cell>
          <cell r="BB839">
            <v>31</v>
          </cell>
          <cell r="BC839">
            <v>44</v>
          </cell>
          <cell r="BD839">
            <v>30</v>
          </cell>
          <cell r="BE839">
            <v>54</v>
          </cell>
          <cell r="BF839">
            <v>38</v>
          </cell>
          <cell r="BG839">
            <v>53</v>
          </cell>
          <cell r="BH839">
            <v>37</v>
          </cell>
          <cell r="BI839">
            <v>63</v>
          </cell>
          <cell r="BJ839">
            <v>39</v>
          </cell>
          <cell r="BK839">
            <v>63</v>
          </cell>
          <cell r="BL839">
            <v>40</v>
          </cell>
          <cell r="BM839">
            <v>66</v>
          </cell>
          <cell r="BN839">
            <v>47</v>
          </cell>
          <cell r="BO839">
            <v>73</v>
          </cell>
          <cell r="BP839">
            <v>46</v>
          </cell>
          <cell r="BQ839">
            <v>75</v>
          </cell>
          <cell r="BR839">
            <v>60</v>
          </cell>
          <cell r="BS839">
            <v>65</v>
          </cell>
          <cell r="BT839">
            <v>47</v>
          </cell>
          <cell r="BU839">
            <v>72</v>
          </cell>
          <cell r="BV839">
            <v>51</v>
          </cell>
          <cell r="BW839">
            <v>77</v>
          </cell>
          <cell r="BX839">
            <v>59</v>
          </cell>
          <cell r="BY839">
            <v>74</v>
          </cell>
          <cell r="BZ839">
            <v>54</v>
          </cell>
          <cell r="CA839">
            <v>76</v>
          </cell>
          <cell r="CB839">
            <v>58</v>
          </cell>
          <cell r="CC839">
            <v>79</v>
          </cell>
          <cell r="CD839">
            <v>61</v>
          </cell>
          <cell r="CE839">
            <v>68</v>
          </cell>
          <cell r="CF839">
            <v>53</v>
          </cell>
          <cell r="CG839">
            <v>75</v>
          </cell>
          <cell r="CH839">
            <v>48</v>
          </cell>
          <cell r="CI839">
            <v>80</v>
          </cell>
          <cell r="CJ839">
            <v>63</v>
          </cell>
          <cell r="CK839">
            <v>78</v>
          </cell>
          <cell r="CL839">
            <v>65</v>
          </cell>
          <cell r="CM839">
            <v>81</v>
          </cell>
          <cell r="CN839">
            <v>59</v>
          </cell>
          <cell r="CO839">
            <v>78</v>
          </cell>
          <cell r="CP839">
            <v>65</v>
          </cell>
          <cell r="CQ839">
            <v>83</v>
          </cell>
          <cell r="CR839">
            <v>69</v>
          </cell>
          <cell r="CS839">
            <v>75</v>
          </cell>
          <cell r="CT839">
            <v>66</v>
          </cell>
          <cell r="CU839">
            <v>93</v>
          </cell>
          <cell r="CV839">
            <v>73</v>
          </cell>
          <cell r="CW839">
            <v>91</v>
          </cell>
          <cell r="CX839">
            <v>74</v>
          </cell>
        </row>
        <row r="840">
          <cell r="B840">
            <v>36964</v>
          </cell>
          <cell r="C840">
            <v>67</v>
          </cell>
          <cell r="D840">
            <v>46</v>
          </cell>
          <cell r="E840">
            <v>62</v>
          </cell>
          <cell r="F840">
            <v>38</v>
          </cell>
          <cell r="G840">
            <v>63</v>
          </cell>
          <cell r="H840">
            <v>42</v>
          </cell>
          <cell r="I840">
            <v>68</v>
          </cell>
          <cell r="J840">
            <v>39</v>
          </cell>
          <cell r="K840">
            <v>58</v>
          </cell>
          <cell r="L840">
            <v>45</v>
          </cell>
          <cell r="M840">
            <v>67</v>
          </cell>
          <cell r="N840">
            <v>42</v>
          </cell>
          <cell r="O840">
            <v>65</v>
          </cell>
          <cell r="P840">
            <v>45</v>
          </cell>
          <cell r="Q840">
            <v>71</v>
          </cell>
          <cell r="R840">
            <v>53</v>
          </cell>
          <cell r="S840">
            <v>43</v>
          </cell>
          <cell r="T840">
            <v>26</v>
          </cell>
          <cell r="U840">
            <v>37</v>
          </cell>
          <cell r="V840">
            <v>33</v>
          </cell>
          <cell r="W840">
            <v>40</v>
          </cell>
          <cell r="X840">
            <v>21</v>
          </cell>
          <cell r="Y840">
            <v>48.4</v>
          </cell>
          <cell r="Z840">
            <v>34.799999999999997</v>
          </cell>
          <cell r="AA840">
            <v>45</v>
          </cell>
          <cell r="AB840">
            <v>29</v>
          </cell>
          <cell r="AC840">
            <v>42</v>
          </cell>
          <cell r="AD840">
            <v>28</v>
          </cell>
          <cell r="AE840">
            <v>49</v>
          </cell>
          <cell r="AF840">
            <v>32</v>
          </cell>
          <cell r="AG840">
            <v>37</v>
          </cell>
          <cell r="AH840">
            <v>32</v>
          </cell>
          <cell r="AI840">
            <v>38</v>
          </cell>
          <cell r="AJ840">
            <v>31</v>
          </cell>
          <cell r="AK840">
            <v>38</v>
          </cell>
          <cell r="AL840">
            <v>33</v>
          </cell>
          <cell r="AM840">
            <v>39</v>
          </cell>
          <cell r="AN840">
            <v>31</v>
          </cell>
          <cell r="AO840">
            <v>48</v>
          </cell>
          <cell r="AP840">
            <v>42</v>
          </cell>
          <cell r="AQ840">
            <v>51</v>
          </cell>
          <cell r="AR840">
            <v>40</v>
          </cell>
          <cell r="AS840">
            <v>52</v>
          </cell>
          <cell r="AT840">
            <v>31</v>
          </cell>
          <cell r="AU840">
            <v>44</v>
          </cell>
          <cell r="AV840">
            <v>33</v>
          </cell>
          <cell r="AW840">
            <v>49</v>
          </cell>
          <cell r="AX840">
            <v>32</v>
          </cell>
          <cell r="AY840">
            <v>51</v>
          </cell>
          <cell r="AZ840">
            <v>38</v>
          </cell>
          <cell r="BA840">
            <v>44</v>
          </cell>
          <cell r="BB840">
            <v>30</v>
          </cell>
          <cell r="BC840">
            <v>48</v>
          </cell>
          <cell r="BD840">
            <v>31</v>
          </cell>
          <cell r="BE840">
            <v>52</v>
          </cell>
          <cell r="BF840">
            <v>41</v>
          </cell>
          <cell r="BG840">
            <v>53</v>
          </cell>
          <cell r="BH840">
            <v>37</v>
          </cell>
          <cell r="BI840">
            <v>58</v>
          </cell>
          <cell r="BJ840">
            <v>34</v>
          </cell>
          <cell r="BK840">
            <v>61</v>
          </cell>
          <cell r="BL840">
            <v>43</v>
          </cell>
          <cell r="BM840">
            <v>62</v>
          </cell>
          <cell r="BN840">
            <v>43</v>
          </cell>
          <cell r="BO840">
            <v>65</v>
          </cell>
          <cell r="BP840">
            <v>42</v>
          </cell>
          <cell r="BQ840">
            <v>65</v>
          </cell>
          <cell r="BR840">
            <v>44</v>
          </cell>
          <cell r="BS840">
            <v>65</v>
          </cell>
          <cell r="BT840">
            <v>44</v>
          </cell>
          <cell r="BU840">
            <v>68</v>
          </cell>
          <cell r="BV840">
            <v>44</v>
          </cell>
          <cell r="BW840">
            <v>70</v>
          </cell>
          <cell r="BX840">
            <v>45</v>
          </cell>
          <cell r="BY840">
            <v>71</v>
          </cell>
          <cell r="BZ840">
            <v>47</v>
          </cell>
          <cell r="CA840">
            <v>74</v>
          </cell>
          <cell r="CB840">
            <v>46</v>
          </cell>
          <cell r="CC840">
            <v>76</v>
          </cell>
          <cell r="CD840">
            <v>48</v>
          </cell>
          <cell r="CE840">
            <v>70</v>
          </cell>
          <cell r="CF840">
            <v>48</v>
          </cell>
          <cell r="CG840">
            <v>70</v>
          </cell>
          <cell r="CH840">
            <v>43</v>
          </cell>
          <cell r="CI840">
            <v>76</v>
          </cell>
          <cell r="CJ840">
            <v>47</v>
          </cell>
          <cell r="CK840">
            <v>74</v>
          </cell>
          <cell r="CL840">
            <v>57</v>
          </cell>
          <cell r="CM840">
            <v>72</v>
          </cell>
          <cell r="CN840">
            <v>55</v>
          </cell>
          <cell r="CO840">
            <v>74</v>
          </cell>
          <cell r="CP840">
            <v>57</v>
          </cell>
          <cell r="CQ840">
            <v>76</v>
          </cell>
          <cell r="CR840">
            <v>61</v>
          </cell>
          <cell r="CS840">
            <v>74</v>
          </cell>
          <cell r="CT840">
            <v>63</v>
          </cell>
          <cell r="CU840">
            <v>89</v>
          </cell>
          <cell r="CV840">
            <v>70</v>
          </cell>
          <cell r="CW840">
            <v>85</v>
          </cell>
          <cell r="CX840">
            <v>72</v>
          </cell>
        </row>
        <row r="841">
          <cell r="B841">
            <v>36965</v>
          </cell>
          <cell r="C841">
            <v>68</v>
          </cell>
          <cell r="D841">
            <v>50</v>
          </cell>
          <cell r="E841">
            <v>62</v>
          </cell>
          <cell r="F841">
            <v>48</v>
          </cell>
          <cell r="G841">
            <v>57</v>
          </cell>
          <cell r="H841">
            <v>46</v>
          </cell>
          <cell r="I841">
            <v>62</v>
          </cell>
          <cell r="J841">
            <v>49</v>
          </cell>
          <cell r="K841">
            <v>73</v>
          </cell>
          <cell r="L841">
            <v>42</v>
          </cell>
          <cell r="M841">
            <v>67</v>
          </cell>
          <cell r="N841">
            <v>50</v>
          </cell>
          <cell r="O841">
            <v>68</v>
          </cell>
          <cell r="P841">
            <v>50</v>
          </cell>
          <cell r="Q841">
            <v>74</v>
          </cell>
          <cell r="R841">
            <v>50</v>
          </cell>
          <cell r="S841">
            <v>48</v>
          </cell>
          <cell r="T841">
            <v>32</v>
          </cell>
          <cell r="U841">
            <v>44</v>
          </cell>
          <cell r="V841">
            <v>31</v>
          </cell>
          <cell r="W841">
            <v>47</v>
          </cell>
          <cell r="X841">
            <v>30</v>
          </cell>
          <cell r="Y841">
            <v>50</v>
          </cell>
          <cell r="Z841">
            <v>36</v>
          </cell>
          <cell r="AA841">
            <v>51</v>
          </cell>
          <cell r="AB841">
            <v>28</v>
          </cell>
          <cell r="AC841">
            <v>49</v>
          </cell>
          <cell r="AD841">
            <v>31</v>
          </cell>
          <cell r="AE841">
            <v>50</v>
          </cell>
          <cell r="AF841">
            <v>33</v>
          </cell>
          <cell r="AG841">
            <v>46</v>
          </cell>
          <cell r="AH841">
            <v>34</v>
          </cell>
          <cell r="AI841">
            <v>45</v>
          </cell>
          <cell r="AJ841">
            <v>30</v>
          </cell>
          <cell r="AK841">
            <v>45</v>
          </cell>
          <cell r="AL841">
            <v>32</v>
          </cell>
          <cell r="AM841">
            <v>47</v>
          </cell>
          <cell r="AN841">
            <v>31</v>
          </cell>
          <cell r="AO841">
            <v>52</v>
          </cell>
          <cell r="AP841">
            <v>41</v>
          </cell>
          <cell r="AQ841">
            <v>52</v>
          </cell>
          <cell r="AR841">
            <v>35</v>
          </cell>
          <cell r="AS841">
            <v>52</v>
          </cell>
          <cell r="AT841">
            <v>27</v>
          </cell>
          <cell r="AU841">
            <v>50</v>
          </cell>
          <cell r="AV841">
            <v>36</v>
          </cell>
          <cell r="AW841">
            <v>50</v>
          </cell>
          <cell r="AX841">
            <v>31</v>
          </cell>
          <cell r="AY841">
            <v>48</v>
          </cell>
          <cell r="AZ841">
            <v>28</v>
          </cell>
          <cell r="BA841">
            <v>47</v>
          </cell>
          <cell r="BB841">
            <v>29</v>
          </cell>
          <cell r="BC841">
            <v>50</v>
          </cell>
          <cell r="BD841">
            <v>25</v>
          </cell>
          <cell r="BE841">
            <v>55</v>
          </cell>
          <cell r="BF841">
            <v>33</v>
          </cell>
          <cell r="BG841">
            <v>52</v>
          </cell>
          <cell r="BH841">
            <v>31</v>
          </cell>
          <cell r="BI841">
            <v>52</v>
          </cell>
          <cell r="BJ841">
            <v>31</v>
          </cell>
          <cell r="BK841">
            <v>53</v>
          </cell>
          <cell r="BL841">
            <v>39</v>
          </cell>
          <cell r="BM841">
            <v>46</v>
          </cell>
          <cell r="BN841">
            <v>40</v>
          </cell>
          <cell r="BO841">
            <v>50</v>
          </cell>
          <cell r="BP841">
            <v>39</v>
          </cell>
          <cell r="BQ841">
            <v>55</v>
          </cell>
          <cell r="BR841">
            <v>45</v>
          </cell>
          <cell r="BS841">
            <v>53</v>
          </cell>
          <cell r="BT841">
            <v>44</v>
          </cell>
          <cell r="BU841">
            <v>54</v>
          </cell>
          <cell r="BV841">
            <v>44</v>
          </cell>
          <cell r="BW841">
            <v>58</v>
          </cell>
          <cell r="BX841">
            <v>48</v>
          </cell>
          <cell r="BY841">
            <v>57</v>
          </cell>
          <cell r="BZ841">
            <v>49</v>
          </cell>
          <cell r="CA841">
            <v>70</v>
          </cell>
          <cell r="CB841">
            <v>50</v>
          </cell>
          <cell r="CC841">
            <v>73</v>
          </cell>
          <cell r="CD841">
            <v>52</v>
          </cell>
          <cell r="CE841">
            <v>65</v>
          </cell>
          <cell r="CF841">
            <v>49</v>
          </cell>
          <cell r="CG841">
            <v>72</v>
          </cell>
          <cell r="CH841">
            <v>50</v>
          </cell>
          <cell r="CI841">
            <v>76</v>
          </cell>
          <cell r="CJ841">
            <v>53</v>
          </cell>
          <cell r="CK841">
            <v>88</v>
          </cell>
          <cell r="CL841">
            <v>63</v>
          </cell>
          <cell r="CM841">
            <v>83</v>
          </cell>
          <cell r="CN841">
            <v>56</v>
          </cell>
          <cell r="CO841">
            <v>88</v>
          </cell>
          <cell r="CP841">
            <v>63</v>
          </cell>
          <cell r="CQ841">
            <v>89</v>
          </cell>
          <cell r="CR841">
            <v>61</v>
          </cell>
          <cell r="CS841">
            <v>79</v>
          </cell>
          <cell r="CT841">
            <v>70</v>
          </cell>
          <cell r="CU841">
            <v>87</v>
          </cell>
          <cell r="CV841">
            <v>74</v>
          </cell>
          <cell r="CW841">
            <v>86</v>
          </cell>
          <cell r="CX841">
            <v>74</v>
          </cell>
        </row>
        <row r="842">
          <cell r="B842">
            <v>36966</v>
          </cell>
          <cell r="C842">
            <v>54</v>
          </cell>
          <cell r="D842">
            <v>41</v>
          </cell>
          <cell r="E842">
            <v>53</v>
          </cell>
          <cell r="F842">
            <v>42</v>
          </cell>
          <cell r="G842">
            <v>61</v>
          </cell>
          <cell r="H842">
            <v>46</v>
          </cell>
          <cell r="I842">
            <v>57</v>
          </cell>
          <cell r="J842">
            <v>48</v>
          </cell>
          <cell r="K842">
            <v>62</v>
          </cell>
          <cell r="L842">
            <v>44</v>
          </cell>
          <cell r="M842">
            <v>61</v>
          </cell>
          <cell r="N842">
            <v>46</v>
          </cell>
          <cell r="O842">
            <v>65</v>
          </cell>
          <cell r="P842">
            <v>47</v>
          </cell>
          <cell r="Q842">
            <v>70</v>
          </cell>
          <cell r="R842">
            <v>52</v>
          </cell>
          <cell r="S842">
            <v>45</v>
          </cell>
          <cell r="T842">
            <v>23</v>
          </cell>
          <cell r="U842">
            <v>33</v>
          </cell>
          <cell r="V842">
            <v>24</v>
          </cell>
          <cell r="W842">
            <v>43</v>
          </cell>
          <cell r="X842">
            <v>21</v>
          </cell>
          <cell r="Y842">
            <v>51</v>
          </cell>
          <cell r="Z842">
            <v>36</v>
          </cell>
          <cell r="AA842">
            <v>54</v>
          </cell>
          <cell r="AB842">
            <v>35</v>
          </cell>
          <cell r="AC842">
            <v>49</v>
          </cell>
          <cell r="AD842">
            <v>30</v>
          </cell>
          <cell r="AE842">
            <v>50</v>
          </cell>
          <cell r="AF842">
            <v>35</v>
          </cell>
          <cell r="AG842">
            <v>36</v>
          </cell>
          <cell r="AH842">
            <v>26</v>
          </cell>
          <cell r="AI842">
            <v>35</v>
          </cell>
          <cell r="AJ842">
            <v>28</v>
          </cell>
          <cell r="AK842">
            <v>38</v>
          </cell>
          <cell r="AL842">
            <v>26</v>
          </cell>
          <cell r="AM842">
            <v>42</v>
          </cell>
          <cell r="AN842">
            <v>26</v>
          </cell>
          <cell r="AO842">
            <v>57</v>
          </cell>
          <cell r="AP842">
            <v>41</v>
          </cell>
          <cell r="AQ842">
            <v>55</v>
          </cell>
          <cell r="AR842">
            <v>38</v>
          </cell>
          <cell r="AS842">
            <v>54</v>
          </cell>
          <cell r="AT842">
            <v>35</v>
          </cell>
          <cell r="AU842">
            <v>37</v>
          </cell>
          <cell r="AV842">
            <v>29</v>
          </cell>
          <cell r="AW842">
            <v>48</v>
          </cell>
          <cell r="AX842">
            <v>37</v>
          </cell>
          <cell r="AY842">
            <v>48</v>
          </cell>
          <cell r="AZ842">
            <v>28</v>
          </cell>
          <cell r="BA842">
            <v>47</v>
          </cell>
          <cell r="BB842">
            <v>28</v>
          </cell>
          <cell r="BC842">
            <v>55</v>
          </cell>
          <cell r="BD842">
            <v>34</v>
          </cell>
          <cell r="BE842">
            <v>57</v>
          </cell>
          <cell r="BF842">
            <v>40</v>
          </cell>
          <cell r="BG842">
            <v>50</v>
          </cell>
          <cell r="BH842">
            <v>38</v>
          </cell>
          <cell r="BI842">
            <v>49</v>
          </cell>
          <cell r="BJ842">
            <v>39</v>
          </cell>
          <cell r="BK842">
            <v>51</v>
          </cell>
          <cell r="BL842">
            <v>43</v>
          </cell>
          <cell r="BM842">
            <v>44</v>
          </cell>
          <cell r="BN842">
            <v>40</v>
          </cell>
          <cell r="BO842">
            <v>54</v>
          </cell>
          <cell r="BP842">
            <v>41</v>
          </cell>
          <cell r="BQ842">
            <v>60</v>
          </cell>
          <cell r="BR842">
            <v>44</v>
          </cell>
          <cell r="BS842">
            <v>58</v>
          </cell>
          <cell r="BT842">
            <v>44</v>
          </cell>
          <cell r="BU842">
            <v>48</v>
          </cell>
          <cell r="BV842">
            <v>41</v>
          </cell>
          <cell r="BW842">
            <v>54</v>
          </cell>
          <cell r="BX842">
            <v>45</v>
          </cell>
          <cell r="BY842">
            <v>54</v>
          </cell>
          <cell r="BZ842">
            <v>43</v>
          </cell>
          <cell r="CA842">
            <v>76</v>
          </cell>
          <cell r="CB842">
            <v>47</v>
          </cell>
          <cell r="CC842">
            <v>80</v>
          </cell>
          <cell r="CD842">
            <v>57</v>
          </cell>
          <cell r="CE842">
            <v>68</v>
          </cell>
          <cell r="CF842">
            <v>48</v>
          </cell>
          <cell r="CG842">
            <v>72</v>
          </cell>
          <cell r="CH842">
            <v>50</v>
          </cell>
          <cell r="CI842">
            <v>82</v>
          </cell>
          <cell r="CJ842">
            <v>54</v>
          </cell>
          <cell r="CK842">
            <v>81</v>
          </cell>
          <cell r="CL842">
            <v>68</v>
          </cell>
          <cell r="CM842">
            <v>81</v>
          </cell>
          <cell r="CN842">
            <v>60</v>
          </cell>
          <cell r="CO842">
            <v>81</v>
          </cell>
          <cell r="CP842">
            <v>68</v>
          </cell>
          <cell r="CQ842">
            <v>86</v>
          </cell>
          <cell r="CR842">
            <v>67</v>
          </cell>
          <cell r="CS842">
            <v>81</v>
          </cell>
          <cell r="CT842">
            <v>67</v>
          </cell>
          <cell r="CU842">
            <v>88</v>
          </cell>
          <cell r="CV842">
            <v>70</v>
          </cell>
          <cell r="CW842">
            <v>88</v>
          </cell>
          <cell r="CX842">
            <v>75</v>
          </cell>
        </row>
        <row r="843">
          <cell r="B843">
            <v>36967</v>
          </cell>
          <cell r="C843">
            <v>48</v>
          </cell>
          <cell r="D843">
            <v>38</v>
          </cell>
          <cell r="E843">
            <v>42</v>
          </cell>
          <cell r="F843">
            <v>37</v>
          </cell>
          <cell r="G843">
            <v>49</v>
          </cell>
          <cell r="H843">
            <v>38</v>
          </cell>
          <cell r="I843">
            <v>50</v>
          </cell>
          <cell r="J843">
            <v>40</v>
          </cell>
          <cell r="K843">
            <v>54</v>
          </cell>
          <cell r="L843">
            <v>40</v>
          </cell>
          <cell r="M843">
            <v>55</v>
          </cell>
          <cell r="N843">
            <v>36</v>
          </cell>
          <cell r="O843">
            <v>56</v>
          </cell>
          <cell r="P843">
            <v>38</v>
          </cell>
          <cell r="Q843">
            <v>55</v>
          </cell>
          <cell r="R843">
            <v>47</v>
          </cell>
          <cell r="S843">
            <v>41</v>
          </cell>
          <cell r="T843">
            <v>24</v>
          </cell>
          <cell r="U843">
            <v>32</v>
          </cell>
          <cell r="V843">
            <v>18</v>
          </cell>
          <cell r="W843">
            <v>47</v>
          </cell>
          <cell r="X843">
            <v>19</v>
          </cell>
          <cell r="Y843">
            <v>40</v>
          </cell>
          <cell r="Z843">
            <v>33</v>
          </cell>
          <cell r="AA843">
            <v>52</v>
          </cell>
          <cell r="AB843">
            <v>37</v>
          </cell>
          <cell r="AC843">
            <v>49</v>
          </cell>
          <cell r="AD843">
            <v>33</v>
          </cell>
          <cell r="AE843">
            <v>46</v>
          </cell>
          <cell r="AF843">
            <v>34</v>
          </cell>
          <cell r="AG843">
            <v>30</v>
          </cell>
          <cell r="AH843">
            <v>26</v>
          </cell>
          <cell r="AI843">
            <v>30</v>
          </cell>
          <cell r="AJ843">
            <v>28</v>
          </cell>
          <cell r="AK843">
            <v>34</v>
          </cell>
          <cell r="AL843">
            <v>27</v>
          </cell>
          <cell r="AM843">
            <v>39</v>
          </cell>
          <cell r="AN843">
            <v>28</v>
          </cell>
          <cell r="AO843">
            <v>47</v>
          </cell>
          <cell r="AP843">
            <v>37</v>
          </cell>
          <cell r="AQ843">
            <v>45</v>
          </cell>
          <cell r="AR843">
            <v>37</v>
          </cell>
          <cell r="AS843">
            <v>49</v>
          </cell>
          <cell r="AT843">
            <v>39</v>
          </cell>
          <cell r="AU843">
            <v>30</v>
          </cell>
          <cell r="AV843">
            <v>26</v>
          </cell>
          <cell r="AW843">
            <v>45</v>
          </cell>
          <cell r="AX843">
            <v>28</v>
          </cell>
          <cell r="AY843">
            <v>43</v>
          </cell>
          <cell r="AZ843">
            <v>41</v>
          </cell>
          <cell r="BA843">
            <v>40</v>
          </cell>
          <cell r="BB843">
            <v>31</v>
          </cell>
          <cell r="BC843">
            <v>40</v>
          </cell>
          <cell r="BD843">
            <v>34</v>
          </cell>
          <cell r="BE843">
            <v>46</v>
          </cell>
          <cell r="BF843">
            <v>40</v>
          </cell>
          <cell r="BG843">
            <v>44</v>
          </cell>
          <cell r="BH843">
            <v>38</v>
          </cell>
          <cell r="BI843">
            <v>52</v>
          </cell>
          <cell r="BJ843">
            <v>40</v>
          </cell>
          <cell r="BK843">
            <v>55</v>
          </cell>
          <cell r="BL843">
            <v>41</v>
          </cell>
          <cell r="BM843">
            <v>54</v>
          </cell>
          <cell r="BN843">
            <v>36</v>
          </cell>
          <cell r="BO843">
            <v>64</v>
          </cell>
          <cell r="BP843">
            <v>43</v>
          </cell>
          <cell r="BQ843">
            <v>54</v>
          </cell>
          <cell r="BR843">
            <v>42</v>
          </cell>
          <cell r="BS843">
            <v>53</v>
          </cell>
          <cell r="BT843">
            <v>36</v>
          </cell>
          <cell r="BU843">
            <v>62</v>
          </cell>
          <cell r="BV843">
            <v>34</v>
          </cell>
          <cell r="BW843">
            <v>65</v>
          </cell>
          <cell r="BX843">
            <v>44</v>
          </cell>
          <cell r="BY843">
            <v>65</v>
          </cell>
          <cell r="BZ843">
            <v>35</v>
          </cell>
          <cell r="CA843">
            <v>66</v>
          </cell>
          <cell r="CB843">
            <v>43</v>
          </cell>
          <cell r="CC843">
            <v>73</v>
          </cell>
          <cell r="CD843">
            <v>50</v>
          </cell>
          <cell r="CE843">
            <v>57</v>
          </cell>
          <cell r="CF843">
            <v>39</v>
          </cell>
          <cell r="CG843">
            <v>61</v>
          </cell>
          <cell r="CH843">
            <v>41</v>
          </cell>
          <cell r="CI843">
            <v>68</v>
          </cell>
          <cell r="CJ843">
            <v>47</v>
          </cell>
          <cell r="CK843">
            <v>71</v>
          </cell>
          <cell r="CL843">
            <v>58</v>
          </cell>
          <cell r="CM843">
            <v>64</v>
          </cell>
          <cell r="CN843">
            <v>53</v>
          </cell>
          <cell r="CO843">
            <v>71</v>
          </cell>
          <cell r="CP843">
            <v>58</v>
          </cell>
          <cell r="CQ843">
            <v>81</v>
          </cell>
          <cell r="CR843">
            <v>62</v>
          </cell>
          <cell r="CS843">
            <v>77</v>
          </cell>
          <cell r="CT843">
            <v>61</v>
          </cell>
          <cell r="CU843">
            <v>90</v>
          </cell>
          <cell r="CV843">
            <v>67</v>
          </cell>
          <cell r="CW843">
            <v>87</v>
          </cell>
          <cell r="CX843">
            <v>73</v>
          </cell>
        </row>
        <row r="844">
          <cell r="B844">
            <v>36968</v>
          </cell>
          <cell r="C844">
            <v>54</v>
          </cell>
          <cell r="D844">
            <v>34</v>
          </cell>
          <cell r="E844">
            <v>54</v>
          </cell>
          <cell r="F844">
            <v>35</v>
          </cell>
          <cell r="G844">
            <v>54</v>
          </cell>
          <cell r="H844">
            <v>37</v>
          </cell>
          <cell r="I844">
            <v>57</v>
          </cell>
          <cell r="J844">
            <v>39</v>
          </cell>
          <cell r="K844">
            <v>60</v>
          </cell>
          <cell r="L844">
            <v>38</v>
          </cell>
          <cell r="M844">
            <v>61</v>
          </cell>
          <cell r="N844">
            <v>36</v>
          </cell>
          <cell r="O844">
            <v>61</v>
          </cell>
          <cell r="P844">
            <v>42</v>
          </cell>
          <cell r="Q844">
            <v>63</v>
          </cell>
          <cell r="R844">
            <v>44</v>
          </cell>
          <cell r="S844">
            <v>45</v>
          </cell>
          <cell r="T844">
            <v>31</v>
          </cell>
          <cell r="U844">
            <v>37</v>
          </cell>
          <cell r="V844">
            <v>24</v>
          </cell>
          <cell r="W844">
            <v>40</v>
          </cell>
          <cell r="X844">
            <v>29</v>
          </cell>
          <cell r="Y844">
            <v>47</v>
          </cell>
          <cell r="Z844">
            <v>34</v>
          </cell>
          <cell r="AA844">
            <v>46</v>
          </cell>
          <cell r="AB844">
            <v>36</v>
          </cell>
          <cell r="AC844">
            <v>42</v>
          </cell>
          <cell r="AD844">
            <v>33</v>
          </cell>
          <cell r="AE844">
            <v>45</v>
          </cell>
          <cell r="AF844">
            <v>33</v>
          </cell>
          <cell r="AG844">
            <v>35</v>
          </cell>
          <cell r="AH844">
            <v>19</v>
          </cell>
          <cell r="AI844">
            <v>39</v>
          </cell>
          <cell r="AJ844">
            <v>19</v>
          </cell>
          <cell r="AK844">
            <v>37</v>
          </cell>
          <cell r="AL844">
            <v>24</v>
          </cell>
          <cell r="AM844">
            <v>42</v>
          </cell>
          <cell r="AN844">
            <v>26</v>
          </cell>
          <cell r="AO844">
            <v>47</v>
          </cell>
          <cell r="AP844">
            <v>34</v>
          </cell>
          <cell r="AQ844">
            <v>47</v>
          </cell>
          <cell r="AR844">
            <v>36</v>
          </cell>
          <cell r="AS844">
            <v>49</v>
          </cell>
          <cell r="AT844">
            <v>34</v>
          </cell>
          <cell r="AU844">
            <v>34</v>
          </cell>
          <cell r="AV844">
            <v>14</v>
          </cell>
          <cell r="AW844">
            <v>45</v>
          </cell>
          <cell r="AX844">
            <v>26</v>
          </cell>
          <cell r="AY844">
            <v>49</v>
          </cell>
          <cell r="AZ844">
            <v>33</v>
          </cell>
          <cell r="BA844">
            <v>40</v>
          </cell>
          <cell r="BB844">
            <v>26</v>
          </cell>
          <cell r="BC844">
            <v>46</v>
          </cell>
          <cell r="BD844">
            <v>32</v>
          </cell>
          <cell r="BE844">
            <v>49</v>
          </cell>
          <cell r="BF844">
            <v>35</v>
          </cell>
          <cell r="BG844">
            <v>50</v>
          </cell>
          <cell r="BH844">
            <v>34</v>
          </cell>
          <cell r="BI844">
            <v>52</v>
          </cell>
          <cell r="BJ844">
            <v>35</v>
          </cell>
          <cell r="BK844">
            <v>52</v>
          </cell>
          <cell r="BL844">
            <v>35</v>
          </cell>
          <cell r="BM844">
            <v>55</v>
          </cell>
          <cell r="BN844">
            <v>33</v>
          </cell>
          <cell r="BO844">
            <v>54</v>
          </cell>
          <cell r="BP844">
            <v>35</v>
          </cell>
          <cell r="BQ844">
            <v>49</v>
          </cell>
          <cell r="BR844">
            <v>40</v>
          </cell>
          <cell r="BS844">
            <v>55</v>
          </cell>
          <cell r="BT844">
            <v>32</v>
          </cell>
          <cell r="BU844">
            <v>54</v>
          </cell>
          <cell r="BV844">
            <v>37</v>
          </cell>
          <cell r="BW844">
            <v>57</v>
          </cell>
          <cell r="BX844">
            <v>38</v>
          </cell>
          <cell r="BY844">
            <v>57</v>
          </cell>
          <cell r="BZ844">
            <v>38</v>
          </cell>
          <cell r="CA844">
            <v>60</v>
          </cell>
          <cell r="CB844">
            <v>45</v>
          </cell>
          <cell r="CC844">
            <v>59</v>
          </cell>
          <cell r="CD844">
            <v>47</v>
          </cell>
          <cell r="CE844">
            <v>59</v>
          </cell>
          <cell r="CF844">
            <v>36</v>
          </cell>
          <cell r="CG844">
            <v>61</v>
          </cell>
          <cell r="CH844">
            <v>45</v>
          </cell>
          <cell r="CI844">
            <v>58</v>
          </cell>
          <cell r="CJ844">
            <v>49</v>
          </cell>
          <cell r="CK844">
            <v>66</v>
          </cell>
          <cell r="CL844">
            <v>57</v>
          </cell>
          <cell r="CM844">
            <v>55</v>
          </cell>
          <cell r="CN844">
            <v>50</v>
          </cell>
          <cell r="CO844">
            <v>66</v>
          </cell>
          <cell r="CP844">
            <v>57</v>
          </cell>
          <cell r="CQ844">
            <v>67</v>
          </cell>
          <cell r="CR844">
            <v>57</v>
          </cell>
          <cell r="CS844">
            <v>65</v>
          </cell>
          <cell r="CT844">
            <v>58</v>
          </cell>
          <cell r="CU844">
            <v>81</v>
          </cell>
          <cell r="CV844">
            <v>71</v>
          </cell>
          <cell r="CW844">
            <v>84</v>
          </cell>
          <cell r="CX844">
            <v>70</v>
          </cell>
        </row>
        <row r="845">
          <cell r="B845">
            <v>36969</v>
          </cell>
          <cell r="C845">
            <v>55</v>
          </cell>
          <cell r="D845">
            <v>44</v>
          </cell>
          <cell r="E845">
            <v>61</v>
          </cell>
          <cell r="F845">
            <v>33</v>
          </cell>
          <cell r="G845">
            <v>60</v>
          </cell>
          <cell r="H845">
            <v>33</v>
          </cell>
          <cell r="I845">
            <v>61</v>
          </cell>
          <cell r="J845">
            <v>32</v>
          </cell>
          <cell r="K845">
            <v>59</v>
          </cell>
          <cell r="L845">
            <v>45</v>
          </cell>
          <cell r="M845">
            <v>58</v>
          </cell>
          <cell r="N845">
            <v>35</v>
          </cell>
          <cell r="O845">
            <v>52</v>
          </cell>
          <cell r="P845">
            <v>42</v>
          </cell>
          <cell r="Q845">
            <v>56</v>
          </cell>
          <cell r="R845">
            <v>45</v>
          </cell>
          <cell r="S845">
            <v>48</v>
          </cell>
          <cell r="T845">
            <v>35</v>
          </cell>
          <cell r="U845">
            <v>40</v>
          </cell>
          <cell r="V845">
            <v>24</v>
          </cell>
          <cell r="W845">
            <v>45</v>
          </cell>
          <cell r="X845">
            <v>26</v>
          </cell>
          <cell r="Y845">
            <v>50</v>
          </cell>
          <cell r="Z845">
            <v>35</v>
          </cell>
          <cell r="AA845">
            <v>52</v>
          </cell>
          <cell r="AB845">
            <v>34</v>
          </cell>
          <cell r="AC845">
            <v>48</v>
          </cell>
          <cell r="AD845">
            <v>27</v>
          </cell>
          <cell r="AE845">
            <v>50</v>
          </cell>
          <cell r="AF845">
            <v>30</v>
          </cell>
          <cell r="AG845">
            <v>39</v>
          </cell>
          <cell r="AH845">
            <v>24</v>
          </cell>
          <cell r="AI845">
            <v>44</v>
          </cell>
          <cell r="AJ845">
            <v>20</v>
          </cell>
          <cell r="AK845">
            <v>42</v>
          </cell>
          <cell r="AL845">
            <v>23</v>
          </cell>
          <cell r="AM845">
            <v>46</v>
          </cell>
          <cell r="AN845">
            <v>28</v>
          </cell>
          <cell r="AO845">
            <v>53</v>
          </cell>
          <cell r="AP845">
            <v>34</v>
          </cell>
          <cell r="AQ845">
            <v>54</v>
          </cell>
          <cell r="AR845">
            <v>33</v>
          </cell>
          <cell r="AS845">
            <v>54</v>
          </cell>
          <cell r="AT845">
            <v>26</v>
          </cell>
          <cell r="AU845">
            <v>42</v>
          </cell>
          <cell r="AV845">
            <v>21</v>
          </cell>
          <cell r="AW845">
            <v>50</v>
          </cell>
          <cell r="AX845">
            <v>21</v>
          </cell>
          <cell r="AY845">
            <v>53</v>
          </cell>
          <cell r="AZ845">
            <v>29</v>
          </cell>
          <cell r="BA845">
            <v>47</v>
          </cell>
          <cell r="BB845">
            <v>26</v>
          </cell>
          <cell r="BC845">
            <v>52</v>
          </cell>
          <cell r="BD845">
            <v>28</v>
          </cell>
          <cell r="BE845">
            <v>54</v>
          </cell>
          <cell r="BF845">
            <v>35</v>
          </cell>
          <cell r="BG845">
            <v>53</v>
          </cell>
          <cell r="BH845">
            <v>31</v>
          </cell>
          <cell r="BI845">
            <v>55</v>
          </cell>
          <cell r="BJ845">
            <v>31</v>
          </cell>
          <cell r="BK845">
            <v>55</v>
          </cell>
          <cell r="BL845">
            <v>32</v>
          </cell>
          <cell r="BM845">
            <v>55</v>
          </cell>
          <cell r="BN845">
            <v>26</v>
          </cell>
          <cell r="BO845">
            <v>55</v>
          </cell>
          <cell r="BP845">
            <v>29</v>
          </cell>
          <cell r="BQ845">
            <v>49</v>
          </cell>
          <cell r="BR845">
            <v>36</v>
          </cell>
          <cell r="BS845">
            <v>53</v>
          </cell>
          <cell r="BT845">
            <v>25</v>
          </cell>
          <cell r="BU845">
            <v>55</v>
          </cell>
          <cell r="BV845">
            <v>32</v>
          </cell>
          <cell r="BW845">
            <v>58</v>
          </cell>
          <cell r="BX845">
            <v>28</v>
          </cell>
          <cell r="BY845">
            <v>57</v>
          </cell>
          <cell r="BZ845">
            <v>34</v>
          </cell>
          <cell r="CA845">
            <v>58</v>
          </cell>
          <cell r="CB845">
            <v>41</v>
          </cell>
          <cell r="CC845">
            <v>57</v>
          </cell>
          <cell r="CD845">
            <v>42</v>
          </cell>
          <cell r="CE845">
            <v>54</v>
          </cell>
          <cell r="CF845">
            <v>40</v>
          </cell>
          <cell r="CG845">
            <v>54</v>
          </cell>
          <cell r="CH845">
            <v>45</v>
          </cell>
          <cell r="CI845">
            <v>56</v>
          </cell>
          <cell r="CJ845">
            <v>49</v>
          </cell>
          <cell r="CK845">
            <v>67</v>
          </cell>
          <cell r="CL845">
            <v>64</v>
          </cell>
          <cell r="CM845">
            <v>62</v>
          </cell>
          <cell r="CN845">
            <v>55</v>
          </cell>
          <cell r="CO845">
            <v>67</v>
          </cell>
          <cell r="CP845">
            <v>64</v>
          </cell>
          <cell r="CQ845">
            <v>71</v>
          </cell>
          <cell r="CR845">
            <v>62</v>
          </cell>
          <cell r="CS845">
            <v>70</v>
          </cell>
          <cell r="CT845">
            <v>61</v>
          </cell>
          <cell r="CU845">
            <v>74</v>
          </cell>
          <cell r="CV845">
            <v>65</v>
          </cell>
          <cell r="CW845">
            <v>83</v>
          </cell>
          <cell r="CX845">
            <v>71</v>
          </cell>
        </row>
        <row r="846">
          <cell r="B846">
            <v>36970</v>
          </cell>
          <cell r="C846">
            <v>55</v>
          </cell>
          <cell r="D846">
            <v>45</v>
          </cell>
          <cell r="E846">
            <v>45</v>
          </cell>
          <cell r="F846">
            <v>40</v>
          </cell>
          <cell r="G846">
            <v>50</v>
          </cell>
          <cell r="H846">
            <v>41</v>
          </cell>
          <cell r="I846">
            <v>45</v>
          </cell>
          <cell r="J846">
            <v>38</v>
          </cell>
          <cell r="K846">
            <v>51</v>
          </cell>
          <cell r="L846">
            <v>43</v>
          </cell>
          <cell r="M846">
            <v>41</v>
          </cell>
          <cell r="N846">
            <v>35</v>
          </cell>
          <cell r="O846">
            <v>43</v>
          </cell>
          <cell r="P846">
            <v>36</v>
          </cell>
          <cell r="Q846">
            <v>50</v>
          </cell>
          <cell r="R846">
            <v>43</v>
          </cell>
          <cell r="S846">
            <v>49</v>
          </cell>
          <cell r="T846">
            <v>29</v>
          </cell>
          <cell r="U846">
            <v>47</v>
          </cell>
          <cell r="V846">
            <v>19</v>
          </cell>
          <cell r="W846">
            <v>51</v>
          </cell>
          <cell r="X846">
            <v>20</v>
          </cell>
          <cell r="Y846">
            <v>48</v>
          </cell>
          <cell r="Z846">
            <v>35</v>
          </cell>
          <cell r="AA846">
            <v>54</v>
          </cell>
          <cell r="AB846">
            <v>32</v>
          </cell>
          <cell r="AC846">
            <v>53</v>
          </cell>
          <cell r="AD846">
            <v>27</v>
          </cell>
          <cell r="AE846">
            <v>50</v>
          </cell>
          <cell r="AF846">
            <v>33</v>
          </cell>
          <cell r="AG846">
            <v>50</v>
          </cell>
          <cell r="AH846">
            <v>27</v>
          </cell>
          <cell r="AI846">
            <v>49</v>
          </cell>
          <cell r="AJ846">
            <v>22</v>
          </cell>
          <cell r="AK846">
            <v>47</v>
          </cell>
          <cell r="AL846">
            <v>20</v>
          </cell>
          <cell r="AM846">
            <v>51</v>
          </cell>
          <cell r="AN846">
            <v>22</v>
          </cell>
          <cell r="AO846">
            <v>55</v>
          </cell>
          <cell r="AP846">
            <v>38</v>
          </cell>
          <cell r="AQ846">
            <v>53</v>
          </cell>
          <cell r="AR846">
            <v>32</v>
          </cell>
          <cell r="AS846">
            <v>53</v>
          </cell>
          <cell r="AT846">
            <v>26</v>
          </cell>
          <cell r="AU846">
            <v>53</v>
          </cell>
          <cell r="AV846">
            <v>29</v>
          </cell>
          <cell r="AW846">
            <v>52</v>
          </cell>
          <cell r="AX846">
            <v>31</v>
          </cell>
          <cell r="AY846">
            <v>54</v>
          </cell>
          <cell r="AZ846">
            <v>27</v>
          </cell>
          <cell r="BA846">
            <v>52</v>
          </cell>
          <cell r="BB846">
            <v>25</v>
          </cell>
          <cell r="BC846">
            <v>55</v>
          </cell>
          <cell r="BD846">
            <v>23</v>
          </cell>
          <cell r="BE846">
            <v>56</v>
          </cell>
          <cell r="BF846">
            <v>35</v>
          </cell>
          <cell r="BG846">
            <v>55</v>
          </cell>
          <cell r="BH846">
            <v>30</v>
          </cell>
          <cell r="BI846">
            <v>53</v>
          </cell>
          <cell r="BJ846">
            <v>28</v>
          </cell>
          <cell r="BK846">
            <v>53</v>
          </cell>
          <cell r="BL846">
            <v>34</v>
          </cell>
          <cell r="BM846">
            <v>64</v>
          </cell>
          <cell r="BN846">
            <v>34</v>
          </cell>
          <cell r="BO846">
            <v>52</v>
          </cell>
          <cell r="BP846">
            <v>30</v>
          </cell>
          <cell r="BQ846">
            <v>49</v>
          </cell>
          <cell r="BR846">
            <v>33</v>
          </cell>
          <cell r="BS846">
            <v>45</v>
          </cell>
          <cell r="BT846">
            <v>32</v>
          </cell>
          <cell r="BU846">
            <v>44</v>
          </cell>
          <cell r="BV846">
            <v>38</v>
          </cell>
          <cell r="BW846">
            <v>49</v>
          </cell>
          <cell r="BX846">
            <v>36</v>
          </cell>
          <cell r="BY846">
            <v>47</v>
          </cell>
          <cell r="BZ846">
            <v>36</v>
          </cell>
          <cell r="CA846">
            <v>53</v>
          </cell>
          <cell r="CB846">
            <v>39</v>
          </cell>
          <cell r="CC846">
            <v>67</v>
          </cell>
          <cell r="CD846">
            <v>48</v>
          </cell>
          <cell r="CE846">
            <v>43</v>
          </cell>
          <cell r="CF846">
            <v>39</v>
          </cell>
          <cell r="CG846">
            <v>48</v>
          </cell>
          <cell r="CH846">
            <v>41</v>
          </cell>
          <cell r="CI846">
            <v>72</v>
          </cell>
          <cell r="CJ846">
            <v>51</v>
          </cell>
          <cell r="CK846">
            <v>72</v>
          </cell>
          <cell r="CL846">
            <v>54</v>
          </cell>
          <cell r="CM846">
            <v>70</v>
          </cell>
          <cell r="CN846">
            <v>49</v>
          </cell>
          <cell r="CO846">
            <v>72</v>
          </cell>
          <cell r="CP846">
            <v>54</v>
          </cell>
          <cell r="CQ846">
            <v>74</v>
          </cell>
          <cell r="CR846">
            <v>54</v>
          </cell>
          <cell r="CS846">
            <v>68</v>
          </cell>
          <cell r="CT846">
            <v>57</v>
          </cell>
          <cell r="CU846">
            <v>82</v>
          </cell>
          <cell r="CV846">
            <v>60</v>
          </cell>
          <cell r="CW846">
            <v>82</v>
          </cell>
          <cell r="CX846">
            <v>64</v>
          </cell>
        </row>
        <row r="847">
          <cell r="B847">
            <v>36971</v>
          </cell>
          <cell r="C847">
            <v>64</v>
          </cell>
          <cell r="D847">
            <v>39</v>
          </cell>
          <cell r="E847">
            <v>58</v>
          </cell>
          <cell r="F847">
            <v>39</v>
          </cell>
          <cell r="G847">
            <v>46</v>
          </cell>
          <cell r="H847">
            <v>38</v>
          </cell>
          <cell r="I847">
            <v>53</v>
          </cell>
          <cell r="J847">
            <v>41</v>
          </cell>
          <cell r="K847">
            <v>63</v>
          </cell>
          <cell r="L847">
            <v>39</v>
          </cell>
          <cell r="M847">
            <v>53</v>
          </cell>
          <cell r="N847">
            <v>40</v>
          </cell>
          <cell r="O847">
            <v>58</v>
          </cell>
          <cell r="P847">
            <v>42</v>
          </cell>
          <cell r="Q847">
            <v>65</v>
          </cell>
          <cell r="R847">
            <v>43</v>
          </cell>
          <cell r="S847">
            <v>41</v>
          </cell>
          <cell r="T847">
            <v>24</v>
          </cell>
          <cell r="U847">
            <v>48</v>
          </cell>
          <cell r="V847">
            <v>24</v>
          </cell>
          <cell r="W847">
            <v>43</v>
          </cell>
          <cell r="X847">
            <v>22</v>
          </cell>
          <cell r="Y847">
            <v>44</v>
          </cell>
          <cell r="Z847">
            <v>34</v>
          </cell>
          <cell r="AA847">
            <v>50</v>
          </cell>
          <cell r="AB847">
            <v>32</v>
          </cell>
          <cell r="AC847">
            <v>46</v>
          </cell>
          <cell r="AD847">
            <v>30</v>
          </cell>
          <cell r="AE847">
            <v>44</v>
          </cell>
          <cell r="AF847">
            <v>39</v>
          </cell>
          <cell r="AG847">
            <v>47</v>
          </cell>
          <cell r="AH847">
            <v>36</v>
          </cell>
          <cell r="AI847">
            <v>44</v>
          </cell>
          <cell r="AJ847">
            <v>33</v>
          </cell>
          <cell r="AK847">
            <v>44</v>
          </cell>
          <cell r="AL847">
            <v>31</v>
          </cell>
          <cell r="AM847">
            <v>46</v>
          </cell>
          <cell r="AN847">
            <v>29</v>
          </cell>
          <cell r="AO847">
            <v>44</v>
          </cell>
          <cell r="AP847">
            <v>39</v>
          </cell>
          <cell r="AQ847">
            <v>45</v>
          </cell>
          <cell r="AR847">
            <v>41</v>
          </cell>
          <cell r="AS847">
            <v>48</v>
          </cell>
          <cell r="AT847">
            <v>43</v>
          </cell>
          <cell r="AU847">
            <v>44</v>
          </cell>
          <cell r="AV847">
            <v>34</v>
          </cell>
          <cell r="AW847">
            <v>44</v>
          </cell>
          <cell r="AX847">
            <v>37</v>
          </cell>
          <cell r="AY847">
            <v>43</v>
          </cell>
          <cell r="AZ847">
            <v>39</v>
          </cell>
          <cell r="BA847">
            <v>41</v>
          </cell>
          <cell r="BB847">
            <v>35</v>
          </cell>
          <cell r="BC847">
            <v>42</v>
          </cell>
          <cell r="BD847">
            <v>38</v>
          </cell>
          <cell r="BE847">
            <v>46</v>
          </cell>
          <cell r="BF847">
            <v>43</v>
          </cell>
          <cell r="BG847">
            <v>45</v>
          </cell>
          <cell r="BH847">
            <v>41</v>
          </cell>
          <cell r="BI847">
            <v>47</v>
          </cell>
          <cell r="BJ847">
            <v>42</v>
          </cell>
          <cell r="BK847">
            <v>49</v>
          </cell>
          <cell r="BL847">
            <v>43</v>
          </cell>
          <cell r="BM847">
            <v>46</v>
          </cell>
          <cell r="BN847">
            <v>36</v>
          </cell>
          <cell r="BO847">
            <v>55</v>
          </cell>
          <cell r="BP847">
            <v>44</v>
          </cell>
          <cell r="BQ847">
            <v>63</v>
          </cell>
          <cell r="BR847">
            <v>48</v>
          </cell>
          <cell r="BS847">
            <v>43</v>
          </cell>
          <cell r="BT847">
            <v>34</v>
          </cell>
          <cell r="BU847">
            <v>47</v>
          </cell>
          <cell r="BV847">
            <v>42</v>
          </cell>
          <cell r="BW847">
            <v>54</v>
          </cell>
          <cell r="BX847">
            <v>46</v>
          </cell>
          <cell r="BY847">
            <v>49</v>
          </cell>
          <cell r="BZ847">
            <v>39</v>
          </cell>
          <cell r="CA847">
            <v>53</v>
          </cell>
          <cell r="CB847">
            <v>44</v>
          </cell>
          <cell r="CC847">
            <v>52</v>
          </cell>
          <cell r="CD847">
            <v>45</v>
          </cell>
          <cell r="CE847">
            <v>50</v>
          </cell>
          <cell r="CF847">
            <v>41</v>
          </cell>
          <cell r="CG847">
            <v>59</v>
          </cell>
          <cell r="CH847">
            <v>41</v>
          </cell>
          <cell r="CI847">
            <v>53</v>
          </cell>
          <cell r="CJ847">
            <v>42</v>
          </cell>
          <cell r="CK847">
            <v>64</v>
          </cell>
          <cell r="CL847">
            <v>50</v>
          </cell>
          <cell r="CM847">
            <v>55</v>
          </cell>
          <cell r="CN847">
            <v>42</v>
          </cell>
          <cell r="CO847">
            <v>64</v>
          </cell>
          <cell r="CP847">
            <v>50</v>
          </cell>
          <cell r="CQ847">
            <v>65</v>
          </cell>
          <cell r="CR847">
            <v>52</v>
          </cell>
          <cell r="CS847">
            <v>63</v>
          </cell>
          <cell r="CT847">
            <v>55</v>
          </cell>
          <cell r="CU847">
            <v>71</v>
          </cell>
          <cell r="CV847">
            <v>55</v>
          </cell>
          <cell r="CW847">
            <v>76</v>
          </cell>
          <cell r="CX847">
            <v>61</v>
          </cell>
        </row>
        <row r="848">
          <cell r="B848">
            <v>36972</v>
          </cell>
          <cell r="C848">
            <v>68</v>
          </cell>
          <cell r="D848">
            <v>42</v>
          </cell>
          <cell r="E848">
            <v>62</v>
          </cell>
          <cell r="F848">
            <v>41</v>
          </cell>
          <cell r="G848">
            <v>61</v>
          </cell>
          <cell r="H848">
            <v>36</v>
          </cell>
          <cell r="I848">
            <v>67</v>
          </cell>
          <cell r="J848">
            <v>36</v>
          </cell>
          <cell r="K848">
            <v>74</v>
          </cell>
          <cell r="L848">
            <v>36</v>
          </cell>
          <cell r="M848">
            <v>69</v>
          </cell>
          <cell r="N848">
            <v>35</v>
          </cell>
          <cell r="O848">
            <v>72</v>
          </cell>
          <cell r="P848">
            <v>43</v>
          </cell>
          <cell r="Q848">
            <v>73</v>
          </cell>
          <cell r="R848">
            <v>37</v>
          </cell>
          <cell r="S848">
            <v>39</v>
          </cell>
          <cell r="T848">
            <v>33</v>
          </cell>
          <cell r="U848">
            <v>36</v>
          </cell>
          <cell r="V848">
            <v>32</v>
          </cell>
          <cell r="W848">
            <v>37</v>
          </cell>
          <cell r="X848">
            <v>32</v>
          </cell>
          <cell r="Y848">
            <v>43</v>
          </cell>
          <cell r="Z848">
            <v>36</v>
          </cell>
          <cell r="AA848">
            <v>48</v>
          </cell>
          <cell r="AB848">
            <v>37</v>
          </cell>
          <cell r="AC848">
            <v>41</v>
          </cell>
          <cell r="AD848">
            <v>37</v>
          </cell>
          <cell r="AE848">
            <v>44</v>
          </cell>
          <cell r="AF848">
            <v>35</v>
          </cell>
          <cell r="AG848">
            <v>48</v>
          </cell>
          <cell r="AH848">
            <v>33</v>
          </cell>
          <cell r="AI848">
            <v>37</v>
          </cell>
          <cell r="AJ848">
            <v>32</v>
          </cell>
          <cell r="AK848">
            <v>38</v>
          </cell>
          <cell r="AL848">
            <v>34</v>
          </cell>
          <cell r="AM848">
            <v>37</v>
          </cell>
          <cell r="AN848">
            <v>34</v>
          </cell>
          <cell r="AO848">
            <v>47</v>
          </cell>
          <cell r="AP848">
            <v>39</v>
          </cell>
          <cell r="AQ848">
            <v>45</v>
          </cell>
          <cell r="AR848">
            <v>39</v>
          </cell>
          <cell r="AS848">
            <v>47</v>
          </cell>
          <cell r="AT848">
            <v>40</v>
          </cell>
          <cell r="AU848">
            <v>45</v>
          </cell>
          <cell r="AV848">
            <v>33</v>
          </cell>
          <cell r="AW848">
            <v>52</v>
          </cell>
          <cell r="AX848">
            <v>36</v>
          </cell>
          <cell r="AY848">
            <v>51</v>
          </cell>
          <cell r="AZ848">
            <v>38</v>
          </cell>
          <cell r="BA848">
            <v>39</v>
          </cell>
          <cell r="BB848">
            <v>33</v>
          </cell>
          <cell r="BC848">
            <v>45</v>
          </cell>
          <cell r="BD848">
            <v>39</v>
          </cell>
          <cell r="BE848">
            <v>48</v>
          </cell>
          <cell r="BF848">
            <v>42</v>
          </cell>
          <cell r="BG848">
            <v>50</v>
          </cell>
          <cell r="BH848">
            <v>41</v>
          </cell>
          <cell r="BI848">
            <v>54</v>
          </cell>
          <cell r="BJ848">
            <v>41</v>
          </cell>
          <cell r="BK848">
            <v>54</v>
          </cell>
          <cell r="BL848">
            <v>42</v>
          </cell>
          <cell r="BM848">
            <v>56</v>
          </cell>
          <cell r="BN848">
            <v>43</v>
          </cell>
          <cell r="BO848">
            <v>61</v>
          </cell>
          <cell r="BP848">
            <v>42</v>
          </cell>
          <cell r="BQ848">
            <v>61</v>
          </cell>
          <cell r="BR848">
            <v>44</v>
          </cell>
          <cell r="BS848">
            <v>58</v>
          </cell>
          <cell r="BT848">
            <v>43</v>
          </cell>
          <cell r="BU848">
            <v>61</v>
          </cell>
          <cell r="BV848">
            <v>39</v>
          </cell>
          <cell r="BW848">
            <v>65</v>
          </cell>
          <cell r="BX848">
            <v>43</v>
          </cell>
          <cell r="BY848">
            <v>65</v>
          </cell>
          <cell r="BZ848">
            <v>39</v>
          </cell>
          <cell r="CA848">
            <v>69</v>
          </cell>
          <cell r="CB848">
            <v>39</v>
          </cell>
          <cell r="CC848">
            <v>70</v>
          </cell>
          <cell r="CD848">
            <v>42</v>
          </cell>
          <cell r="CE848">
            <v>65</v>
          </cell>
          <cell r="CF848">
            <v>41</v>
          </cell>
          <cell r="CG848">
            <v>73</v>
          </cell>
          <cell r="CH848">
            <v>45</v>
          </cell>
          <cell r="CI848">
            <v>71</v>
          </cell>
          <cell r="CJ848">
            <v>41</v>
          </cell>
          <cell r="CK848">
            <v>70</v>
          </cell>
          <cell r="CL848">
            <v>44</v>
          </cell>
          <cell r="CM848">
            <v>71</v>
          </cell>
          <cell r="CN848">
            <v>43</v>
          </cell>
          <cell r="CO848">
            <v>70</v>
          </cell>
          <cell r="CP848">
            <v>44</v>
          </cell>
          <cell r="CQ848">
            <v>72</v>
          </cell>
          <cell r="CR848">
            <v>48</v>
          </cell>
          <cell r="CS848">
            <v>66</v>
          </cell>
          <cell r="CT848">
            <v>53</v>
          </cell>
          <cell r="CU848">
            <v>73</v>
          </cell>
          <cell r="CV848">
            <v>55</v>
          </cell>
          <cell r="CW848">
            <v>76</v>
          </cell>
          <cell r="CX848">
            <v>58</v>
          </cell>
        </row>
        <row r="849">
          <cell r="B849">
            <v>36973</v>
          </cell>
          <cell r="C849">
            <v>73</v>
          </cell>
          <cell r="D849">
            <v>44</v>
          </cell>
          <cell r="E849">
            <v>66</v>
          </cell>
          <cell r="F849">
            <v>32</v>
          </cell>
          <cell r="G849">
            <v>64</v>
          </cell>
          <cell r="H849">
            <v>35</v>
          </cell>
          <cell r="I849">
            <v>70</v>
          </cell>
          <cell r="J849">
            <v>38</v>
          </cell>
          <cell r="K849">
            <v>76</v>
          </cell>
          <cell r="L849">
            <v>41</v>
          </cell>
          <cell r="M849">
            <v>71</v>
          </cell>
          <cell r="N849">
            <v>37</v>
          </cell>
          <cell r="O849">
            <v>73</v>
          </cell>
          <cell r="P849">
            <v>44</v>
          </cell>
          <cell r="Q849">
            <v>76</v>
          </cell>
          <cell r="R849">
            <v>44</v>
          </cell>
          <cell r="S849">
            <v>37</v>
          </cell>
          <cell r="T849">
            <v>33</v>
          </cell>
          <cell r="U849">
            <v>33</v>
          </cell>
          <cell r="V849">
            <v>30</v>
          </cell>
          <cell r="W849">
            <v>38</v>
          </cell>
          <cell r="X849">
            <v>32</v>
          </cell>
          <cell r="Y849">
            <v>43</v>
          </cell>
          <cell r="Z849">
            <v>33</v>
          </cell>
          <cell r="AA849">
            <v>47</v>
          </cell>
          <cell r="AB849">
            <v>35</v>
          </cell>
          <cell r="AC849">
            <v>48</v>
          </cell>
          <cell r="AD849">
            <v>35</v>
          </cell>
          <cell r="AE849">
            <v>54</v>
          </cell>
          <cell r="AF849">
            <v>36</v>
          </cell>
          <cell r="AG849">
            <v>50</v>
          </cell>
          <cell r="AH849">
            <v>30</v>
          </cell>
          <cell r="AI849">
            <v>49</v>
          </cell>
          <cell r="AJ849">
            <v>30</v>
          </cell>
          <cell r="AK849">
            <v>44</v>
          </cell>
          <cell r="AL849">
            <v>34</v>
          </cell>
          <cell r="AM849">
            <v>41</v>
          </cell>
          <cell r="AN849">
            <v>35</v>
          </cell>
          <cell r="AO849">
            <v>56</v>
          </cell>
          <cell r="AP849">
            <v>40</v>
          </cell>
          <cell r="AQ849">
            <v>59</v>
          </cell>
          <cell r="AR849">
            <v>39</v>
          </cell>
          <cell r="AS849">
            <v>58</v>
          </cell>
          <cell r="AT849">
            <v>39</v>
          </cell>
          <cell r="AU849">
            <v>44</v>
          </cell>
          <cell r="AV849">
            <v>28</v>
          </cell>
          <cell r="AW849">
            <v>52</v>
          </cell>
          <cell r="AX849">
            <v>31</v>
          </cell>
          <cell r="AY849">
            <v>51</v>
          </cell>
          <cell r="AZ849">
            <v>38</v>
          </cell>
          <cell r="BA849" t="str">
            <v>52*</v>
          </cell>
          <cell r="BB849">
            <v>35</v>
          </cell>
          <cell r="BC849">
            <v>57</v>
          </cell>
          <cell r="BD849">
            <v>39</v>
          </cell>
          <cell r="BE849">
            <v>58</v>
          </cell>
          <cell r="BF849">
            <v>42</v>
          </cell>
          <cell r="BG849">
            <v>59</v>
          </cell>
          <cell r="BH849">
            <v>38</v>
          </cell>
          <cell r="BI849">
            <v>61</v>
          </cell>
          <cell r="BJ849">
            <v>40</v>
          </cell>
          <cell r="BK849">
            <v>61</v>
          </cell>
          <cell r="BL849">
            <v>39</v>
          </cell>
          <cell r="BM849">
            <v>62</v>
          </cell>
          <cell r="BN849">
            <v>40</v>
          </cell>
          <cell r="BO849">
            <v>64</v>
          </cell>
          <cell r="BP849">
            <v>35</v>
          </cell>
          <cell r="BQ849">
            <v>63</v>
          </cell>
          <cell r="BR849">
            <v>38</v>
          </cell>
          <cell r="BS849">
            <v>64</v>
          </cell>
          <cell r="BT849">
            <v>36</v>
          </cell>
          <cell r="BU849">
            <v>66</v>
          </cell>
          <cell r="BV849">
            <v>38</v>
          </cell>
          <cell r="BW849">
            <v>67</v>
          </cell>
          <cell r="BX849">
            <v>34</v>
          </cell>
          <cell r="BY849">
            <v>68</v>
          </cell>
          <cell r="BZ849">
            <v>37</v>
          </cell>
          <cell r="CA849">
            <v>70</v>
          </cell>
          <cell r="CB849">
            <v>34</v>
          </cell>
          <cell r="CC849">
            <v>69</v>
          </cell>
          <cell r="CD849">
            <v>43</v>
          </cell>
          <cell r="CE849">
            <v>69</v>
          </cell>
          <cell r="CF849">
            <v>41</v>
          </cell>
          <cell r="CG849">
            <v>75</v>
          </cell>
          <cell r="CH849">
            <v>39</v>
          </cell>
          <cell r="CI849">
            <v>72</v>
          </cell>
          <cell r="CJ849">
            <v>43</v>
          </cell>
          <cell r="CK849">
            <v>74</v>
          </cell>
          <cell r="CL849">
            <v>49</v>
          </cell>
          <cell r="CM849">
            <v>69</v>
          </cell>
          <cell r="CN849">
            <v>45</v>
          </cell>
          <cell r="CO849">
            <v>74</v>
          </cell>
          <cell r="CP849">
            <v>49</v>
          </cell>
          <cell r="CQ849">
            <v>79</v>
          </cell>
          <cell r="CR849">
            <v>48</v>
          </cell>
          <cell r="CS849">
            <v>74</v>
          </cell>
          <cell r="CT849">
            <v>51</v>
          </cell>
          <cell r="CU849">
            <v>78</v>
          </cell>
          <cell r="CV849">
            <v>54</v>
          </cell>
          <cell r="CW849">
            <v>77</v>
          </cell>
          <cell r="CX849">
            <v>57</v>
          </cell>
        </row>
        <row r="850">
          <cell r="B850">
            <v>36974</v>
          </cell>
          <cell r="C850">
            <v>59</v>
          </cell>
          <cell r="D850">
            <v>41</v>
          </cell>
          <cell r="E850">
            <v>56</v>
          </cell>
          <cell r="F850">
            <v>36</v>
          </cell>
          <cell r="G850">
            <v>63</v>
          </cell>
          <cell r="H850">
            <v>38</v>
          </cell>
          <cell r="I850">
            <v>66</v>
          </cell>
          <cell r="J850">
            <v>40</v>
          </cell>
          <cell r="K850">
            <v>76</v>
          </cell>
          <cell r="L850">
            <v>41</v>
          </cell>
          <cell r="M850">
            <v>70</v>
          </cell>
          <cell r="N850">
            <v>45</v>
          </cell>
          <cell r="O850">
            <v>75</v>
          </cell>
          <cell r="P850">
            <v>46</v>
          </cell>
          <cell r="Q850">
            <v>76</v>
          </cell>
          <cell r="R850">
            <v>46</v>
          </cell>
          <cell r="S850">
            <v>46</v>
          </cell>
          <cell r="T850">
            <v>32</v>
          </cell>
          <cell r="U850">
            <v>41</v>
          </cell>
          <cell r="V850">
            <v>27</v>
          </cell>
          <cell r="W850">
            <v>44</v>
          </cell>
          <cell r="X850">
            <v>32</v>
          </cell>
          <cell r="Y850">
            <v>51</v>
          </cell>
          <cell r="Z850">
            <v>37</v>
          </cell>
          <cell r="AA850">
            <v>53</v>
          </cell>
          <cell r="AB850">
            <v>35</v>
          </cell>
          <cell r="AC850">
            <v>51</v>
          </cell>
          <cell r="AD850">
            <v>33</v>
          </cell>
          <cell r="AE850">
            <v>49</v>
          </cell>
          <cell r="AF850">
            <v>33</v>
          </cell>
          <cell r="AG850">
            <v>36</v>
          </cell>
          <cell r="AH850">
            <v>25</v>
          </cell>
          <cell r="AI850">
            <v>39</v>
          </cell>
          <cell r="AJ850">
            <v>26</v>
          </cell>
          <cell r="AK850">
            <v>41</v>
          </cell>
          <cell r="AL850">
            <v>27</v>
          </cell>
          <cell r="AM850">
            <v>45</v>
          </cell>
          <cell r="AN850">
            <v>30</v>
          </cell>
          <cell r="AO850">
            <v>52</v>
          </cell>
          <cell r="AP850">
            <v>34</v>
          </cell>
          <cell r="AQ850">
            <v>53</v>
          </cell>
          <cell r="AR850">
            <v>33</v>
          </cell>
          <cell r="AS850">
            <v>59</v>
          </cell>
          <cell r="AT850">
            <v>36</v>
          </cell>
          <cell r="AU850">
            <v>40</v>
          </cell>
          <cell r="AV850">
            <v>27</v>
          </cell>
          <cell r="AW850">
            <v>45</v>
          </cell>
          <cell r="AX850">
            <v>27</v>
          </cell>
          <cell r="AY850">
            <v>51</v>
          </cell>
          <cell r="AZ850">
            <v>38</v>
          </cell>
          <cell r="BA850">
            <v>46</v>
          </cell>
          <cell r="BB850">
            <v>26</v>
          </cell>
          <cell r="BC850">
            <v>53</v>
          </cell>
          <cell r="BD850">
            <v>30</v>
          </cell>
          <cell r="BE850">
            <v>53</v>
          </cell>
          <cell r="BF850">
            <v>35</v>
          </cell>
          <cell r="BG850">
            <v>52</v>
          </cell>
          <cell r="BH850">
            <v>32</v>
          </cell>
          <cell r="BI850">
            <v>64</v>
          </cell>
          <cell r="BJ850">
            <v>34</v>
          </cell>
          <cell r="BK850">
            <v>66</v>
          </cell>
          <cell r="BL850">
            <v>37</v>
          </cell>
          <cell r="BM850">
            <v>69</v>
          </cell>
          <cell r="BN850">
            <v>40</v>
          </cell>
          <cell r="BO850">
            <v>74</v>
          </cell>
          <cell r="BP850">
            <v>34</v>
          </cell>
          <cell r="BQ850">
            <v>73</v>
          </cell>
          <cell r="BR850">
            <v>36</v>
          </cell>
          <cell r="BS850">
            <v>64</v>
          </cell>
          <cell r="BT850">
            <v>30</v>
          </cell>
          <cell r="BU850">
            <v>71</v>
          </cell>
          <cell r="BV850">
            <v>34</v>
          </cell>
          <cell r="BW850">
            <v>76</v>
          </cell>
          <cell r="BX850">
            <v>35</v>
          </cell>
          <cell r="BY850">
            <v>73</v>
          </cell>
          <cell r="BZ850">
            <v>36</v>
          </cell>
          <cell r="CA850">
            <v>75</v>
          </cell>
          <cell r="CB850">
            <v>35</v>
          </cell>
          <cell r="CC850">
            <v>69</v>
          </cell>
          <cell r="CD850">
            <v>43</v>
          </cell>
          <cell r="CE850">
            <v>72</v>
          </cell>
          <cell r="CF850">
            <v>42</v>
          </cell>
          <cell r="CG850">
            <v>75</v>
          </cell>
          <cell r="CH850">
            <v>39</v>
          </cell>
          <cell r="CI850">
            <v>77</v>
          </cell>
          <cell r="CJ850">
            <v>41</v>
          </cell>
          <cell r="CK850">
            <v>75</v>
          </cell>
          <cell r="CL850">
            <v>50</v>
          </cell>
          <cell r="CM850">
            <v>78</v>
          </cell>
          <cell r="CN850">
            <v>44</v>
          </cell>
          <cell r="CO850">
            <v>75</v>
          </cell>
          <cell r="CP850">
            <v>50</v>
          </cell>
          <cell r="CQ850">
            <v>81</v>
          </cell>
          <cell r="CR850">
            <v>50</v>
          </cell>
          <cell r="CS850">
            <v>78</v>
          </cell>
          <cell r="CT850">
            <v>53</v>
          </cell>
          <cell r="CU850">
            <v>80</v>
          </cell>
          <cell r="CV850">
            <v>58</v>
          </cell>
          <cell r="CW850">
            <v>79</v>
          </cell>
          <cell r="CX850">
            <v>60</v>
          </cell>
        </row>
        <row r="851">
          <cell r="B851">
            <v>36975</v>
          </cell>
          <cell r="C851">
            <v>50</v>
          </cell>
          <cell r="D851">
            <v>33</v>
          </cell>
          <cell r="E851">
            <v>48</v>
          </cell>
          <cell r="F851">
            <v>30</v>
          </cell>
          <cell r="G851">
            <v>52</v>
          </cell>
          <cell r="H851">
            <v>33</v>
          </cell>
          <cell r="I851">
            <v>56</v>
          </cell>
          <cell r="J851">
            <v>34</v>
          </cell>
          <cell r="K851">
            <v>56</v>
          </cell>
          <cell r="L851">
            <v>41</v>
          </cell>
          <cell r="M851">
            <v>55</v>
          </cell>
          <cell r="N851">
            <v>34</v>
          </cell>
          <cell r="O851">
            <v>62</v>
          </cell>
          <cell r="P851">
            <v>40</v>
          </cell>
          <cell r="Q851">
            <v>67</v>
          </cell>
          <cell r="R851">
            <v>46</v>
          </cell>
          <cell r="S851">
            <v>40</v>
          </cell>
          <cell r="T851">
            <v>25</v>
          </cell>
          <cell r="U851">
            <v>33</v>
          </cell>
          <cell r="V851">
            <v>21</v>
          </cell>
          <cell r="W851">
            <v>37</v>
          </cell>
          <cell r="X851">
            <v>25</v>
          </cell>
          <cell r="Y851">
            <v>43</v>
          </cell>
          <cell r="Z851">
            <v>31</v>
          </cell>
          <cell r="AA851">
            <v>45</v>
          </cell>
          <cell r="AB851">
            <v>30</v>
          </cell>
          <cell r="AC851">
            <v>42</v>
          </cell>
          <cell r="AD851">
            <v>25</v>
          </cell>
          <cell r="AE851">
            <v>44</v>
          </cell>
          <cell r="AF851">
            <v>29</v>
          </cell>
          <cell r="AG851">
            <v>28</v>
          </cell>
          <cell r="AH851">
            <v>23</v>
          </cell>
          <cell r="AI851">
            <v>29</v>
          </cell>
          <cell r="AJ851">
            <v>20</v>
          </cell>
          <cell r="AK851">
            <v>32</v>
          </cell>
          <cell r="AL851">
            <v>21</v>
          </cell>
          <cell r="AM851">
            <v>36</v>
          </cell>
          <cell r="AN851">
            <v>23</v>
          </cell>
          <cell r="AO851">
            <v>44</v>
          </cell>
          <cell r="AP851">
            <v>30</v>
          </cell>
          <cell r="AQ851">
            <v>46</v>
          </cell>
          <cell r="AR851">
            <v>29</v>
          </cell>
          <cell r="AS851">
            <v>47</v>
          </cell>
          <cell r="AT851">
            <v>24</v>
          </cell>
          <cell r="AU851">
            <v>28</v>
          </cell>
          <cell r="AV851">
            <v>22</v>
          </cell>
          <cell r="AW851">
            <v>30</v>
          </cell>
          <cell r="AX851">
            <v>21</v>
          </cell>
          <cell r="AY851">
            <v>44</v>
          </cell>
          <cell r="AZ851">
            <v>20</v>
          </cell>
          <cell r="BA851">
            <v>36</v>
          </cell>
          <cell r="BB851">
            <v>22</v>
          </cell>
          <cell r="BC851">
            <v>42</v>
          </cell>
          <cell r="BD851">
            <v>19</v>
          </cell>
          <cell r="BE851">
            <v>45</v>
          </cell>
          <cell r="BF851">
            <v>30</v>
          </cell>
          <cell r="BG851">
            <v>46</v>
          </cell>
          <cell r="BH851">
            <v>28</v>
          </cell>
          <cell r="BI851">
            <v>49</v>
          </cell>
          <cell r="BJ851">
            <v>25</v>
          </cell>
          <cell r="BK851">
            <v>50</v>
          </cell>
          <cell r="BL851">
            <v>32</v>
          </cell>
          <cell r="BM851">
            <v>52</v>
          </cell>
          <cell r="BN851">
            <v>31</v>
          </cell>
          <cell r="BO851">
            <v>51</v>
          </cell>
          <cell r="BP851">
            <v>32</v>
          </cell>
          <cell r="BQ851">
            <v>47</v>
          </cell>
          <cell r="BR851">
            <v>34</v>
          </cell>
          <cell r="BS851">
            <v>53</v>
          </cell>
          <cell r="BT851">
            <v>35</v>
          </cell>
          <cell r="BU851">
            <v>54</v>
          </cell>
          <cell r="BV851">
            <v>38</v>
          </cell>
          <cell r="BW851">
            <v>56</v>
          </cell>
          <cell r="BX851">
            <v>45</v>
          </cell>
          <cell r="BY851">
            <v>57</v>
          </cell>
          <cell r="BZ851">
            <v>43</v>
          </cell>
          <cell r="CA851">
            <v>61</v>
          </cell>
          <cell r="CB851">
            <v>46</v>
          </cell>
          <cell r="CC851">
            <v>60</v>
          </cell>
          <cell r="CD851">
            <v>48</v>
          </cell>
          <cell r="CE851">
            <v>57</v>
          </cell>
          <cell r="CF851">
            <v>39</v>
          </cell>
          <cell r="CG851">
            <v>66</v>
          </cell>
          <cell r="CH851">
            <v>46</v>
          </cell>
          <cell r="CI851">
            <v>61</v>
          </cell>
          <cell r="CJ851">
            <v>51</v>
          </cell>
          <cell r="CK851">
            <v>77</v>
          </cell>
          <cell r="CL851">
            <v>52</v>
          </cell>
          <cell r="CM851">
            <v>68</v>
          </cell>
          <cell r="CN851">
            <v>52</v>
          </cell>
          <cell r="CO851">
            <v>77</v>
          </cell>
          <cell r="CP851">
            <v>52</v>
          </cell>
          <cell r="CQ851">
            <v>82</v>
          </cell>
          <cell r="CR851">
            <v>51</v>
          </cell>
          <cell r="CS851">
            <v>75</v>
          </cell>
          <cell r="CT851">
            <v>56</v>
          </cell>
          <cell r="CU851">
            <v>83</v>
          </cell>
          <cell r="CV851">
            <v>60</v>
          </cell>
          <cell r="CW851">
            <v>83</v>
          </cell>
          <cell r="CX851">
            <v>63</v>
          </cell>
        </row>
        <row r="852">
          <cell r="B852">
            <v>36976</v>
          </cell>
          <cell r="C852">
            <v>49</v>
          </cell>
          <cell r="D852">
            <v>32</v>
          </cell>
          <cell r="E852">
            <v>44</v>
          </cell>
          <cell r="F852">
            <v>26</v>
          </cell>
          <cell r="G852">
            <v>46</v>
          </cell>
          <cell r="H852">
            <v>27</v>
          </cell>
          <cell r="I852">
            <v>50</v>
          </cell>
          <cell r="J852">
            <v>31</v>
          </cell>
          <cell r="K852">
            <v>56</v>
          </cell>
          <cell r="L852">
            <v>41</v>
          </cell>
          <cell r="M852">
            <v>52</v>
          </cell>
          <cell r="N852">
            <v>31</v>
          </cell>
          <cell r="O852">
            <v>56</v>
          </cell>
          <cell r="P852">
            <v>36</v>
          </cell>
          <cell r="Q852">
            <v>62</v>
          </cell>
          <cell r="R852">
            <v>40</v>
          </cell>
          <cell r="S852">
            <v>35</v>
          </cell>
          <cell r="T852">
            <v>17</v>
          </cell>
          <cell r="U852">
            <v>32</v>
          </cell>
          <cell r="V852">
            <v>10</v>
          </cell>
          <cell r="W852">
            <v>35</v>
          </cell>
          <cell r="X852">
            <v>14</v>
          </cell>
          <cell r="Y852">
            <v>39</v>
          </cell>
          <cell r="Z852">
            <v>28</v>
          </cell>
          <cell r="AA852">
            <v>41</v>
          </cell>
          <cell r="AB852">
            <v>29</v>
          </cell>
          <cell r="AC852">
            <v>34</v>
          </cell>
          <cell r="AD852">
            <v>22</v>
          </cell>
          <cell r="AE852">
            <v>33</v>
          </cell>
          <cell r="AF852">
            <v>26</v>
          </cell>
          <cell r="AG852">
            <v>27</v>
          </cell>
          <cell r="AH852">
            <v>18</v>
          </cell>
          <cell r="AI852">
            <v>27</v>
          </cell>
          <cell r="AJ852">
            <v>18</v>
          </cell>
          <cell r="AK852">
            <v>28</v>
          </cell>
          <cell r="AL852">
            <v>16</v>
          </cell>
          <cell r="AM852">
            <v>34</v>
          </cell>
          <cell r="AN852">
            <v>19</v>
          </cell>
          <cell r="AO852">
            <v>37</v>
          </cell>
          <cell r="AP852">
            <v>27</v>
          </cell>
          <cell r="AQ852">
            <v>39</v>
          </cell>
          <cell r="AR852">
            <v>27</v>
          </cell>
          <cell r="AS852">
            <v>42</v>
          </cell>
          <cell r="AT852">
            <v>24</v>
          </cell>
          <cell r="AU852">
            <v>26</v>
          </cell>
          <cell r="AV852">
            <v>20</v>
          </cell>
          <cell r="AW852">
            <v>27</v>
          </cell>
          <cell r="AX852">
            <v>13</v>
          </cell>
          <cell r="AY852">
            <v>36</v>
          </cell>
          <cell r="AZ852">
            <v>27</v>
          </cell>
          <cell r="BA852">
            <v>31</v>
          </cell>
          <cell r="BB852">
            <v>20</v>
          </cell>
          <cell r="BC852">
            <v>37</v>
          </cell>
          <cell r="BD852">
            <v>22</v>
          </cell>
          <cell r="BE852">
            <v>39</v>
          </cell>
          <cell r="BF852">
            <v>29</v>
          </cell>
          <cell r="BG852">
            <v>39</v>
          </cell>
          <cell r="BH852">
            <v>25</v>
          </cell>
          <cell r="BI852">
            <v>38</v>
          </cell>
          <cell r="BJ852">
            <v>28</v>
          </cell>
          <cell r="BK852">
            <v>40</v>
          </cell>
          <cell r="BL852">
            <v>29</v>
          </cell>
          <cell r="BM852">
            <v>40</v>
          </cell>
          <cell r="BN852">
            <v>26</v>
          </cell>
          <cell r="BO852">
            <v>46</v>
          </cell>
          <cell r="BP852">
            <v>27</v>
          </cell>
          <cell r="BQ852">
            <v>43</v>
          </cell>
          <cell r="BR852">
            <v>33</v>
          </cell>
          <cell r="BS852">
            <v>45</v>
          </cell>
          <cell r="BT852">
            <v>26</v>
          </cell>
          <cell r="BU852">
            <v>54</v>
          </cell>
          <cell r="BV852">
            <v>38</v>
          </cell>
          <cell r="BW852">
            <v>50</v>
          </cell>
          <cell r="BX852">
            <v>36</v>
          </cell>
          <cell r="BY852">
            <v>51</v>
          </cell>
          <cell r="BZ852">
            <v>34</v>
          </cell>
          <cell r="CA852">
            <v>56</v>
          </cell>
          <cell r="CB852">
            <v>35</v>
          </cell>
          <cell r="CC852">
            <v>60</v>
          </cell>
          <cell r="CD852">
            <v>48</v>
          </cell>
          <cell r="CE852">
            <v>50</v>
          </cell>
          <cell r="CF852">
            <v>33</v>
          </cell>
          <cell r="CG852">
            <v>66</v>
          </cell>
          <cell r="CH852">
            <v>46</v>
          </cell>
          <cell r="CI852">
            <v>62</v>
          </cell>
          <cell r="CJ852">
            <v>36</v>
          </cell>
          <cell r="CK852">
            <v>69</v>
          </cell>
          <cell r="CL852">
            <v>54</v>
          </cell>
          <cell r="CM852">
            <v>66</v>
          </cell>
          <cell r="CN852">
            <v>44</v>
          </cell>
          <cell r="CO852">
            <v>69</v>
          </cell>
          <cell r="CP852">
            <v>54</v>
          </cell>
          <cell r="CQ852">
            <v>75</v>
          </cell>
          <cell r="CR852">
            <v>52</v>
          </cell>
          <cell r="CS852">
            <v>73</v>
          </cell>
          <cell r="CT852">
            <v>54</v>
          </cell>
          <cell r="CU852">
            <v>81</v>
          </cell>
          <cell r="CV852">
            <v>59</v>
          </cell>
          <cell r="CW852">
            <v>84</v>
          </cell>
          <cell r="CX852">
            <v>63</v>
          </cell>
        </row>
        <row r="853">
          <cell r="B853">
            <v>36977</v>
          </cell>
          <cell r="C853">
            <v>55</v>
          </cell>
          <cell r="D853">
            <v>31</v>
          </cell>
          <cell r="E853">
            <v>49</v>
          </cell>
          <cell r="F853">
            <v>25</v>
          </cell>
          <cell r="G853">
            <v>48</v>
          </cell>
          <cell r="H853">
            <v>24</v>
          </cell>
          <cell r="I853">
            <v>54</v>
          </cell>
          <cell r="J853">
            <v>29</v>
          </cell>
          <cell r="K853">
            <v>55</v>
          </cell>
          <cell r="L853">
            <v>39</v>
          </cell>
          <cell r="M853">
            <v>56</v>
          </cell>
          <cell r="N853">
            <v>28</v>
          </cell>
          <cell r="O853">
            <v>58</v>
          </cell>
          <cell r="P853">
            <v>40</v>
          </cell>
          <cell r="Q853">
            <v>57</v>
          </cell>
          <cell r="R853">
            <v>41</v>
          </cell>
          <cell r="S853">
            <v>36</v>
          </cell>
          <cell r="T853">
            <v>26</v>
          </cell>
          <cell r="U853">
            <v>32</v>
          </cell>
          <cell r="V853">
            <v>10</v>
          </cell>
          <cell r="W853">
            <v>32</v>
          </cell>
          <cell r="X853">
            <v>20</v>
          </cell>
          <cell r="Y853">
            <v>37</v>
          </cell>
          <cell r="Z853">
            <v>25</v>
          </cell>
          <cell r="AA853">
            <v>38</v>
          </cell>
          <cell r="AB853">
            <v>23</v>
          </cell>
          <cell r="AC853">
            <v>39</v>
          </cell>
          <cell r="AD853">
            <v>20</v>
          </cell>
          <cell r="AE853">
            <v>41</v>
          </cell>
          <cell r="AF853">
            <v>20</v>
          </cell>
          <cell r="AG853">
            <v>32</v>
          </cell>
          <cell r="AH853">
            <v>21</v>
          </cell>
          <cell r="AI853">
            <v>33</v>
          </cell>
          <cell r="AJ853">
            <v>18</v>
          </cell>
          <cell r="AK853">
            <v>32</v>
          </cell>
          <cell r="AL853">
            <v>17</v>
          </cell>
          <cell r="AM853">
            <v>34</v>
          </cell>
          <cell r="AN853">
            <v>15</v>
          </cell>
          <cell r="AO853">
            <v>41</v>
          </cell>
          <cell r="AP853">
            <v>24</v>
          </cell>
          <cell r="AQ853">
            <v>44</v>
          </cell>
          <cell r="AR853">
            <v>23</v>
          </cell>
          <cell r="AS853">
            <v>41</v>
          </cell>
          <cell r="AT853">
            <v>16</v>
          </cell>
          <cell r="AU853">
            <v>31</v>
          </cell>
          <cell r="AV853">
            <v>21</v>
          </cell>
          <cell r="AW853">
            <v>36</v>
          </cell>
          <cell r="AX853">
            <v>18</v>
          </cell>
          <cell r="AY853">
            <v>40</v>
          </cell>
          <cell r="AZ853">
            <v>23</v>
          </cell>
          <cell r="BA853">
            <v>34</v>
          </cell>
          <cell r="BB853">
            <v>15</v>
          </cell>
          <cell r="BC853">
            <v>39</v>
          </cell>
          <cell r="BD853">
            <v>15</v>
          </cell>
          <cell r="BE853">
            <v>42</v>
          </cell>
          <cell r="BF853">
            <v>25</v>
          </cell>
          <cell r="BG853">
            <v>41</v>
          </cell>
          <cell r="BH853">
            <v>22</v>
          </cell>
          <cell r="BI853">
            <v>43</v>
          </cell>
          <cell r="BJ853">
            <v>20</v>
          </cell>
          <cell r="BK853">
            <v>43</v>
          </cell>
          <cell r="BL853">
            <v>25</v>
          </cell>
          <cell r="BM853">
            <v>44</v>
          </cell>
          <cell r="BN853">
            <v>22</v>
          </cell>
          <cell r="BO853">
            <v>44</v>
          </cell>
          <cell r="BP853">
            <v>22</v>
          </cell>
          <cell r="BQ853">
            <v>42</v>
          </cell>
          <cell r="BR853">
            <v>30</v>
          </cell>
          <cell r="BS853">
            <v>47</v>
          </cell>
          <cell r="BT853">
            <v>24</v>
          </cell>
          <cell r="BU853">
            <v>47</v>
          </cell>
          <cell r="BV853">
            <v>31</v>
          </cell>
          <cell r="BW853">
            <v>49</v>
          </cell>
          <cell r="BX853">
            <v>26</v>
          </cell>
          <cell r="BY853">
            <v>51</v>
          </cell>
          <cell r="BZ853">
            <v>29</v>
          </cell>
          <cell r="CA853">
            <v>55</v>
          </cell>
          <cell r="CB853">
            <v>33</v>
          </cell>
          <cell r="CC853">
            <v>61</v>
          </cell>
          <cell r="CD853">
            <v>40</v>
          </cell>
          <cell r="CE853">
            <v>54</v>
          </cell>
          <cell r="CF853">
            <v>29</v>
          </cell>
          <cell r="CG853">
            <v>59</v>
          </cell>
          <cell r="CH853">
            <v>41</v>
          </cell>
          <cell r="CI853">
            <v>61</v>
          </cell>
          <cell r="CJ853">
            <v>34</v>
          </cell>
          <cell r="CK853">
            <v>64</v>
          </cell>
          <cell r="CL853">
            <v>47</v>
          </cell>
          <cell r="CM853">
            <v>63</v>
          </cell>
          <cell r="CN853">
            <v>37</v>
          </cell>
          <cell r="CO853">
            <v>64</v>
          </cell>
          <cell r="CP853">
            <v>47</v>
          </cell>
          <cell r="CQ853">
            <v>74</v>
          </cell>
          <cell r="CR853">
            <v>48</v>
          </cell>
          <cell r="CS853">
            <v>73</v>
          </cell>
          <cell r="CT853">
            <v>50</v>
          </cell>
          <cell r="CU853">
            <v>77</v>
          </cell>
          <cell r="CV853">
            <v>65</v>
          </cell>
          <cell r="CW853">
            <v>81</v>
          </cell>
          <cell r="CX853">
            <v>68</v>
          </cell>
        </row>
        <row r="854">
          <cell r="B854">
            <v>36978</v>
          </cell>
          <cell r="C854">
            <v>53</v>
          </cell>
          <cell r="D854">
            <v>42</v>
          </cell>
          <cell r="E854">
            <v>57</v>
          </cell>
          <cell r="F854">
            <v>26</v>
          </cell>
          <cell r="G854">
            <v>58</v>
          </cell>
          <cell r="H854">
            <v>25</v>
          </cell>
          <cell r="I854">
            <v>58</v>
          </cell>
          <cell r="J854">
            <v>28</v>
          </cell>
          <cell r="K854">
            <v>50</v>
          </cell>
          <cell r="L854">
            <v>42</v>
          </cell>
          <cell r="M854">
            <v>55</v>
          </cell>
          <cell r="N854">
            <v>33</v>
          </cell>
          <cell r="O854">
            <v>55</v>
          </cell>
          <cell r="P854">
            <v>42</v>
          </cell>
          <cell r="Q854">
            <v>50</v>
          </cell>
          <cell r="R854">
            <v>43</v>
          </cell>
          <cell r="S854">
            <v>41</v>
          </cell>
          <cell r="T854">
            <v>26</v>
          </cell>
          <cell r="U854">
            <v>38</v>
          </cell>
          <cell r="V854">
            <v>23</v>
          </cell>
          <cell r="W854">
            <v>39</v>
          </cell>
          <cell r="X854">
            <v>19</v>
          </cell>
          <cell r="Y854">
            <v>46</v>
          </cell>
          <cell r="Z854">
            <v>31</v>
          </cell>
          <cell r="AA854">
            <v>47</v>
          </cell>
          <cell r="AB854">
            <v>29</v>
          </cell>
          <cell r="AC854">
            <v>44</v>
          </cell>
          <cell r="AD854">
            <v>27</v>
          </cell>
          <cell r="AE854">
            <v>48</v>
          </cell>
          <cell r="AF854">
            <v>28</v>
          </cell>
          <cell r="AG854">
            <v>39</v>
          </cell>
          <cell r="AH854">
            <v>30</v>
          </cell>
          <cell r="AI854">
            <v>39</v>
          </cell>
          <cell r="AJ854">
            <v>29</v>
          </cell>
          <cell r="AK854">
            <v>37</v>
          </cell>
          <cell r="AL854">
            <v>27</v>
          </cell>
          <cell r="AM854">
            <v>39</v>
          </cell>
          <cell r="AN854">
            <v>23</v>
          </cell>
          <cell r="AO854">
            <v>49</v>
          </cell>
          <cell r="AP854">
            <v>30</v>
          </cell>
          <cell r="AQ854">
            <v>49</v>
          </cell>
          <cell r="AR854">
            <v>29</v>
          </cell>
          <cell r="AS854">
            <v>49</v>
          </cell>
          <cell r="AT854">
            <v>24</v>
          </cell>
          <cell r="AU854">
            <v>39</v>
          </cell>
          <cell r="AV854">
            <v>28</v>
          </cell>
          <cell r="AW854">
            <v>47</v>
          </cell>
          <cell r="AX854">
            <v>19</v>
          </cell>
          <cell r="AY854">
            <v>48</v>
          </cell>
          <cell r="AZ854">
            <v>26</v>
          </cell>
          <cell r="BA854">
            <v>43</v>
          </cell>
          <cell r="BB854">
            <v>22</v>
          </cell>
          <cell r="BC854">
            <v>48</v>
          </cell>
          <cell r="BD854">
            <v>21</v>
          </cell>
          <cell r="BE854">
            <v>48</v>
          </cell>
          <cell r="BF854">
            <v>26</v>
          </cell>
          <cell r="BG854">
            <v>49</v>
          </cell>
          <cell r="BH854">
            <v>26</v>
          </cell>
          <cell r="BI854">
            <v>51</v>
          </cell>
          <cell r="BJ854">
            <v>25</v>
          </cell>
          <cell r="BK854">
            <v>50</v>
          </cell>
          <cell r="BL854">
            <v>28</v>
          </cell>
          <cell r="BM854">
            <v>53</v>
          </cell>
          <cell r="BN854">
            <v>23</v>
          </cell>
          <cell r="BO854">
            <v>53</v>
          </cell>
          <cell r="BP854">
            <v>23</v>
          </cell>
          <cell r="BQ854">
            <v>47</v>
          </cell>
          <cell r="BR854">
            <v>29</v>
          </cell>
          <cell r="BS854">
            <v>53</v>
          </cell>
          <cell r="BT854">
            <v>21</v>
          </cell>
          <cell r="BU854">
            <v>54</v>
          </cell>
          <cell r="BV854">
            <v>26</v>
          </cell>
          <cell r="BW854">
            <v>57</v>
          </cell>
          <cell r="BX854">
            <v>25</v>
          </cell>
          <cell r="BY854">
            <v>56</v>
          </cell>
          <cell r="BZ854">
            <v>28</v>
          </cell>
          <cell r="CA854">
            <v>60</v>
          </cell>
          <cell r="CB854">
            <v>27</v>
          </cell>
          <cell r="CC854">
            <v>60</v>
          </cell>
          <cell r="CD854">
            <v>35</v>
          </cell>
          <cell r="CE854">
            <v>55</v>
          </cell>
          <cell r="CF854">
            <v>34</v>
          </cell>
          <cell r="CG854">
            <v>57</v>
          </cell>
          <cell r="CH854">
            <v>36</v>
          </cell>
          <cell r="CI854">
            <v>60</v>
          </cell>
          <cell r="CJ854">
            <v>40</v>
          </cell>
          <cell r="CK854">
            <v>73</v>
          </cell>
          <cell r="CL854">
            <v>56</v>
          </cell>
          <cell r="CM854">
            <v>62</v>
          </cell>
          <cell r="CN854">
            <v>41</v>
          </cell>
          <cell r="CO854">
            <v>73</v>
          </cell>
          <cell r="CP854">
            <v>56</v>
          </cell>
          <cell r="CQ854">
            <v>78</v>
          </cell>
          <cell r="CR854">
            <v>50</v>
          </cell>
          <cell r="CS854">
            <v>82</v>
          </cell>
          <cell r="CT854">
            <v>51</v>
          </cell>
          <cell r="CU854">
            <v>78</v>
          </cell>
          <cell r="CV854">
            <v>68</v>
          </cell>
          <cell r="CW854">
            <v>79</v>
          </cell>
          <cell r="CX854">
            <v>70</v>
          </cell>
        </row>
        <row r="855">
          <cell r="B855">
            <v>36979</v>
          </cell>
          <cell r="C855">
            <v>57</v>
          </cell>
          <cell r="D855">
            <v>31</v>
          </cell>
          <cell r="E855">
            <v>56</v>
          </cell>
          <cell r="F855">
            <v>45</v>
          </cell>
          <cell r="G855">
            <v>53</v>
          </cell>
          <cell r="H855">
            <v>43</v>
          </cell>
          <cell r="I855">
            <v>51</v>
          </cell>
          <cell r="J855">
            <v>44</v>
          </cell>
          <cell r="K855">
            <v>60</v>
          </cell>
          <cell r="L855">
            <v>48</v>
          </cell>
          <cell r="M855">
            <v>57.5</v>
          </cell>
          <cell r="N855">
            <v>40</v>
          </cell>
          <cell r="O855">
            <v>55</v>
          </cell>
          <cell r="P855">
            <v>49</v>
          </cell>
          <cell r="Q855">
            <v>71</v>
          </cell>
          <cell r="R855">
            <v>50</v>
          </cell>
          <cell r="S855">
            <v>39</v>
          </cell>
          <cell r="T855">
            <v>23</v>
          </cell>
          <cell r="U855">
            <v>42</v>
          </cell>
          <cell r="V855">
            <v>18</v>
          </cell>
          <cell r="W855">
            <v>42</v>
          </cell>
          <cell r="X855">
            <v>18</v>
          </cell>
          <cell r="Y855">
            <v>44</v>
          </cell>
          <cell r="Z855">
            <v>30</v>
          </cell>
          <cell r="AA855">
            <v>45</v>
          </cell>
          <cell r="AB855">
            <v>26</v>
          </cell>
          <cell r="AC855">
            <v>47</v>
          </cell>
          <cell r="AD855">
            <v>24</v>
          </cell>
          <cell r="AE855">
            <v>43</v>
          </cell>
          <cell r="AF855">
            <v>30</v>
          </cell>
          <cell r="AG855">
            <v>48</v>
          </cell>
          <cell r="AH855">
            <v>31</v>
          </cell>
          <cell r="AI855">
            <v>49</v>
          </cell>
          <cell r="AJ855">
            <v>28</v>
          </cell>
          <cell r="AK855">
            <v>49</v>
          </cell>
          <cell r="AL855">
            <v>27</v>
          </cell>
          <cell r="AM855">
            <v>46</v>
          </cell>
          <cell r="AN855">
            <v>21</v>
          </cell>
          <cell r="AO855">
            <v>46</v>
          </cell>
          <cell r="AP855">
            <v>36</v>
          </cell>
          <cell r="AQ855">
            <v>44</v>
          </cell>
          <cell r="AR855">
            <v>35</v>
          </cell>
          <cell r="AS855">
            <v>46</v>
          </cell>
          <cell r="AT855">
            <v>26</v>
          </cell>
          <cell r="AU855">
            <v>44</v>
          </cell>
          <cell r="AV855">
            <v>35</v>
          </cell>
          <cell r="AW855">
            <v>51</v>
          </cell>
          <cell r="AX855">
            <v>34</v>
          </cell>
          <cell r="AY855">
            <v>45</v>
          </cell>
          <cell r="AZ855">
            <v>29</v>
          </cell>
          <cell r="BA855">
            <v>43</v>
          </cell>
          <cell r="BB855">
            <v>31</v>
          </cell>
          <cell r="BC855">
            <v>46</v>
          </cell>
          <cell r="BD855">
            <v>25</v>
          </cell>
          <cell r="BE855">
            <v>49</v>
          </cell>
          <cell r="BF855">
            <v>33</v>
          </cell>
          <cell r="BG855">
            <v>48</v>
          </cell>
          <cell r="BH855">
            <v>32</v>
          </cell>
          <cell r="BI855">
            <v>44</v>
          </cell>
          <cell r="BJ855">
            <v>31</v>
          </cell>
          <cell r="BK855">
            <v>44</v>
          </cell>
          <cell r="BL855">
            <v>38</v>
          </cell>
          <cell r="BM855">
            <v>46</v>
          </cell>
          <cell r="BN855">
            <v>34</v>
          </cell>
          <cell r="BO855">
            <v>62</v>
          </cell>
          <cell r="BP855">
            <v>38</v>
          </cell>
          <cell r="BQ855">
            <v>62</v>
          </cell>
          <cell r="BR855">
            <v>38</v>
          </cell>
          <cell r="BS855">
            <v>46</v>
          </cell>
          <cell r="BT855">
            <v>38</v>
          </cell>
          <cell r="BU855">
            <v>46</v>
          </cell>
          <cell r="BV855">
            <v>39</v>
          </cell>
          <cell r="BW855">
            <v>65</v>
          </cell>
          <cell r="BX855">
            <v>39</v>
          </cell>
          <cell r="BY855">
            <v>48</v>
          </cell>
          <cell r="BZ855">
            <v>40</v>
          </cell>
          <cell r="CA855">
            <v>62</v>
          </cell>
          <cell r="CB855">
            <v>44</v>
          </cell>
          <cell r="CC855">
            <v>71</v>
          </cell>
          <cell r="CD855">
            <v>49</v>
          </cell>
          <cell r="CE855">
            <v>49</v>
          </cell>
          <cell r="CF855">
            <v>42</v>
          </cell>
          <cell r="CG855">
            <v>55</v>
          </cell>
          <cell r="CH855">
            <v>45</v>
          </cell>
          <cell r="CI855">
            <v>73</v>
          </cell>
          <cell r="CJ855">
            <v>50</v>
          </cell>
          <cell r="CK855">
            <v>76</v>
          </cell>
          <cell r="CL855">
            <v>62</v>
          </cell>
          <cell r="CM855">
            <v>71</v>
          </cell>
          <cell r="CN855">
            <v>56</v>
          </cell>
          <cell r="CO855">
            <v>76</v>
          </cell>
          <cell r="CP855">
            <v>62</v>
          </cell>
          <cell r="CQ855">
            <v>80</v>
          </cell>
          <cell r="CR855">
            <v>61</v>
          </cell>
          <cell r="CS855">
            <v>76</v>
          </cell>
          <cell r="CT855">
            <v>61</v>
          </cell>
          <cell r="CU855">
            <v>82</v>
          </cell>
          <cell r="CV855">
            <v>64</v>
          </cell>
          <cell r="CW855">
            <v>83</v>
          </cell>
          <cell r="CX855">
            <v>65</v>
          </cell>
        </row>
        <row r="856">
          <cell r="B856">
            <v>36980</v>
          </cell>
          <cell r="C856">
            <v>54</v>
          </cell>
          <cell r="D856">
            <v>51</v>
          </cell>
          <cell r="E856">
            <v>51</v>
          </cell>
          <cell r="F856">
            <v>41</v>
          </cell>
          <cell r="G856">
            <v>58</v>
          </cell>
          <cell r="H856">
            <v>48</v>
          </cell>
          <cell r="I856">
            <v>57</v>
          </cell>
          <cell r="J856">
            <v>50</v>
          </cell>
          <cell r="K856">
            <v>59</v>
          </cell>
          <cell r="L856">
            <v>46</v>
          </cell>
          <cell r="M856">
            <v>60</v>
          </cell>
          <cell r="N856">
            <v>47</v>
          </cell>
          <cell r="O856">
            <v>69</v>
          </cell>
          <cell r="P856">
            <v>51</v>
          </cell>
          <cell r="Q856">
            <v>72</v>
          </cell>
          <cell r="R856">
            <v>55</v>
          </cell>
          <cell r="S856">
            <v>37</v>
          </cell>
          <cell r="T856">
            <v>19</v>
          </cell>
          <cell r="U856">
            <v>38</v>
          </cell>
          <cell r="V856">
            <v>32</v>
          </cell>
          <cell r="W856">
            <v>35</v>
          </cell>
          <cell r="X856">
            <v>32</v>
          </cell>
          <cell r="Y856">
            <v>39</v>
          </cell>
          <cell r="Z856">
            <v>34</v>
          </cell>
          <cell r="AA856">
            <v>49</v>
          </cell>
          <cell r="AB856">
            <v>35</v>
          </cell>
          <cell r="AC856">
            <v>38</v>
          </cell>
          <cell r="AD856">
            <v>32</v>
          </cell>
          <cell r="AE856">
            <v>42</v>
          </cell>
          <cell r="AF856">
            <v>37</v>
          </cell>
          <cell r="AG856">
            <v>38</v>
          </cell>
          <cell r="AH856">
            <v>33</v>
          </cell>
          <cell r="AI856">
            <v>38</v>
          </cell>
          <cell r="AJ856">
            <v>32</v>
          </cell>
          <cell r="AK856">
            <v>37</v>
          </cell>
          <cell r="AL856">
            <v>33</v>
          </cell>
          <cell r="AM856">
            <v>37</v>
          </cell>
          <cell r="AN856">
            <v>32</v>
          </cell>
          <cell r="AO856">
            <v>43</v>
          </cell>
          <cell r="AP856">
            <v>37</v>
          </cell>
          <cell r="AQ856">
            <v>44</v>
          </cell>
          <cell r="AR856">
            <v>38</v>
          </cell>
          <cell r="AS856">
            <v>57</v>
          </cell>
          <cell r="AT856">
            <v>43</v>
          </cell>
          <cell r="AU856">
            <v>36</v>
          </cell>
          <cell r="AV856">
            <v>33</v>
          </cell>
          <cell r="AW856">
            <v>44</v>
          </cell>
          <cell r="AX856">
            <v>36</v>
          </cell>
          <cell r="AY856">
            <v>45</v>
          </cell>
          <cell r="AZ856">
            <v>37</v>
          </cell>
          <cell r="BA856">
            <v>40</v>
          </cell>
          <cell r="BB856">
            <v>35</v>
          </cell>
          <cell r="BC856">
            <v>43</v>
          </cell>
          <cell r="BD856">
            <v>36</v>
          </cell>
          <cell r="BE856">
            <v>47</v>
          </cell>
          <cell r="BF856">
            <v>41</v>
          </cell>
          <cell r="BG856">
            <v>48</v>
          </cell>
          <cell r="BH856">
            <v>39</v>
          </cell>
          <cell r="BI856">
            <v>53</v>
          </cell>
          <cell r="BJ856">
            <v>41</v>
          </cell>
          <cell r="BK856">
            <v>57</v>
          </cell>
          <cell r="BL856">
            <v>42</v>
          </cell>
          <cell r="BM856">
            <v>68</v>
          </cell>
          <cell r="BN856">
            <v>39</v>
          </cell>
          <cell r="BO856">
            <v>66</v>
          </cell>
          <cell r="BP856">
            <v>43</v>
          </cell>
          <cell r="BQ856">
            <v>64</v>
          </cell>
          <cell r="BR856">
            <v>49</v>
          </cell>
          <cell r="BS856">
            <v>63</v>
          </cell>
          <cell r="BT856">
            <v>45</v>
          </cell>
          <cell r="BU856">
            <v>66</v>
          </cell>
          <cell r="BV856">
            <v>39</v>
          </cell>
          <cell r="BW856">
            <v>70</v>
          </cell>
          <cell r="BX856">
            <v>45</v>
          </cell>
          <cell r="BY856">
            <v>63</v>
          </cell>
          <cell r="BZ856">
            <v>43</v>
          </cell>
          <cell r="CA856">
            <v>71</v>
          </cell>
          <cell r="CB856">
            <v>45</v>
          </cell>
          <cell r="CC856">
            <v>74</v>
          </cell>
          <cell r="CD856">
            <v>58</v>
          </cell>
          <cell r="CE856">
            <v>62</v>
          </cell>
          <cell r="CF856">
            <v>46</v>
          </cell>
          <cell r="CG856">
            <v>68</v>
          </cell>
          <cell r="CH856">
            <v>46</v>
          </cell>
          <cell r="CI856">
            <v>71</v>
          </cell>
          <cell r="CJ856">
            <v>58</v>
          </cell>
          <cell r="CK856">
            <v>80</v>
          </cell>
          <cell r="CL856">
            <v>62</v>
          </cell>
          <cell r="CM856">
            <v>79</v>
          </cell>
          <cell r="CN856">
            <v>58</v>
          </cell>
          <cell r="CO856">
            <v>80</v>
          </cell>
          <cell r="CP856">
            <v>62</v>
          </cell>
          <cell r="CQ856">
            <v>83</v>
          </cell>
          <cell r="CR856">
            <v>55</v>
          </cell>
          <cell r="CS856">
            <v>79</v>
          </cell>
          <cell r="CT856">
            <v>63</v>
          </cell>
          <cell r="CU856">
            <v>79</v>
          </cell>
          <cell r="CV856">
            <v>64</v>
          </cell>
          <cell r="CW856">
            <v>87</v>
          </cell>
          <cell r="CX856">
            <v>65</v>
          </cell>
        </row>
        <row r="857">
          <cell r="B857">
            <v>36981</v>
          </cell>
          <cell r="C857">
            <v>65</v>
          </cell>
          <cell r="D857">
            <v>46</v>
          </cell>
          <cell r="E857">
            <v>55</v>
          </cell>
          <cell r="F857">
            <v>47</v>
          </cell>
          <cell r="G857">
            <v>55</v>
          </cell>
          <cell r="H857">
            <v>47</v>
          </cell>
          <cell r="I857">
            <v>61</v>
          </cell>
          <cell r="J857">
            <v>49</v>
          </cell>
          <cell r="K857">
            <v>68</v>
          </cell>
          <cell r="L857">
            <v>45</v>
          </cell>
          <cell r="M857">
            <v>61</v>
          </cell>
          <cell r="N857">
            <v>46</v>
          </cell>
          <cell r="O857">
            <v>67</v>
          </cell>
          <cell r="P857">
            <v>46</v>
          </cell>
          <cell r="Q857">
            <v>73</v>
          </cell>
          <cell r="R857">
            <v>49</v>
          </cell>
          <cell r="S857">
            <v>36</v>
          </cell>
          <cell r="T857">
            <v>33</v>
          </cell>
          <cell r="U857">
            <v>35</v>
          </cell>
          <cell r="V857">
            <v>30</v>
          </cell>
          <cell r="W857">
            <v>37</v>
          </cell>
          <cell r="X857">
            <v>32</v>
          </cell>
          <cell r="Y857">
            <v>43</v>
          </cell>
          <cell r="Z857">
            <v>35</v>
          </cell>
          <cell r="AA857">
            <v>45</v>
          </cell>
          <cell r="AB857">
            <v>35</v>
          </cell>
          <cell r="AC857">
            <v>45</v>
          </cell>
          <cell r="AD857">
            <v>29</v>
          </cell>
          <cell r="AE857">
            <v>46</v>
          </cell>
          <cell r="AF857">
            <v>34</v>
          </cell>
          <cell r="AG857">
            <v>36</v>
          </cell>
          <cell r="AH857">
            <v>32</v>
          </cell>
          <cell r="AI857">
            <v>34</v>
          </cell>
          <cell r="AJ857">
            <v>32</v>
          </cell>
          <cell r="AK857">
            <v>36</v>
          </cell>
          <cell r="AL857">
            <v>32</v>
          </cell>
          <cell r="AM857">
            <v>38</v>
          </cell>
          <cell r="AN857">
            <v>33</v>
          </cell>
          <cell r="AO857">
            <v>47</v>
          </cell>
          <cell r="AP857">
            <v>38</v>
          </cell>
          <cell r="AQ857">
            <v>47</v>
          </cell>
          <cell r="AR857">
            <v>39</v>
          </cell>
          <cell r="AS857">
            <v>49</v>
          </cell>
          <cell r="AT857">
            <v>35</v>
          </cell>
          <cell r="AU857">
            <v>38</v>
          </cell>
          <cell r="AV857">
            <v>33</v>
          </cell>
          <cell r="AW857">
            <v>46</v>
          </cell>
          <cell r="AX857">
            <v>36</v>
          </cell>
          <cell r="AY857">
            <v>45</v>
          </cell>
          <cell r="AZ857">
            <v>37</v>
          </cell>
          <cell r="BA857">
            <v>39</v>
          </cell>
          <cell r="BB857">
            <v>34</v>
          </cell>
          <cell r="BC857">
            <v>46</v>
          </cell>
          <cell r="BD857">
            <v>36</v>
          </cell>
          <cell r="BE857">
            <v>48</v>
          </cell>
          <cell r="BF857">
            <v>37</v>
          </cell>
          <cell r="BG857">
            <v>48</v>
          </cell>
          <cell r="BH857">
            <v>34</v>
          </cell>
          <cell r="BI857">
            <v>51</v>
          </cell>
          <cell r="BJ857">
            <v>42</v>
          </cell>
          <cell r="BK857">
            <v>50</v>
          </cell>
          <cell r="BL857">
            <v>42</v>
          </cell>
          <cell r="BM857">
            <v>56</v>
          </cell>
          <cell r="BN857">
            <v>44</v>
          </cell>
          <cell r="BO857">
            <v>53</v>
          </cell>
          <cell r="BP857">
            <v>44</v>
          </cell>
          <cell r="BQ857">
            <v>52</v>
          </cell>
          <cell r="BR857">
            <v>43</v>
          </cell>
          <cell r="BS857">
            <v>61</v>
          </cell>
          <cell r="BT857">
            <v>45</v>
          </cell>
          <cell r="BU857">
            <v>67</v>
          </cell>
          <cell r="BV857">
            <v>48</v>
          </cell>
          <cell r="BW857">
            <v>68</v>
          </cell>
          <cell r="BX857">
            <v>48</v>
          </cell>
          <cell r="BY857">
            <v>70</v>
          </cell>
          <cell r="BZ857">
            <v>44</v>
          </cell>
          <cell r="CA857">
            <v>73</v>
          </cell>
          <cell r="CB857">
            <v>50</v>
          </cell>
          <cell r="CC857">
            <v>70</v>
          </cell>
          <cell r="CD857">
            <v>56</v>
          </cell>
          <cell r="CE857">
            <v>62</v>
          </cell>
          <cell r="CF857">
            <v>49</v>
          </cell>
          <cell r="CG857">
            <v>70</v>
          </cell>
          <cell r="CH857">
            <v>45</v>
          </cell>
          <cell r="CI857">
            <v>74</v>
          </cell>
          <cell r="CJ857">
            <v>52</v>
          </cell>
          <cell r="CK857">
            <v>80</v>
          </cell>
          <cell r="CL857">
            <v>63</v>
          </cell>
          <cell r="CM857">
            <v>80</v>
          </cell>
          <cell r="CN857">
            <v>59</v>
          </cell>
          <cell r="CO857">
            <v>80</v>
          </cell>
          <cell r="CP857">
            <v>63</v>
          </cell>
          <cell r="CQ857">
            <v>83</v>
          </cell>
          <cell r="CR857">
            <v>64</v>
          </cell>
          <cell r="CS857">
            <v>75</v>
          </cell>
          <cell r="CT857">
            <v>64</v>
          </cell>
          <cell r="CU857">
            <v>89</v>
          </cell>
          <cell r="CV857">
            <v>73</v>
          </cell>
          <cell r="CW857">
            <v>89</v>
          </cell>
          <cell r="CX857">
            <v>74</v>
          </cell>
        </row>
        <row r="858">
          <cell r="B858">
            <v>36982</v>
          </cell>
          <cell r="C858">
            <v>61</v>
          </cell>
          <cell r="D858">
            <v>35</v>
          </cell>
          <cell r="E858">
            <v>56</v>
          </cell>
          <cell r="F858">
            <v>38</v>
          </cell>
          <cell r="G858">
            <v>54</v>
          </cell>
          <cell r="H858">
            <v>40</v>
          </cell>
          <cell r="I858">
            <v>58</v>
          </cell>
          <cell r="J858">
            <v>42</v>
          </cell>
          <cell r="K858">
            <v>67</v>
          </cell>
          <cell r="L858">
            <v>42</v>
          </cell>
          <cell r="M858">
            <v>61</v>
          </cell>
          <cell r="N858">
            <v>43</v>
          </cell>
          <cell r="O858">
            <v>66</v>
          </cell>
          <cell r="P858">
            <v>43</v>
          </cell>
          <cell r="Q858">
            <v>73</v>
          </cell>
          <cell r="R858">
            <v>46</v>
          </cell>
          <cell r="S858">
            <v>34</v>
          </cell>
          <cell r="T858">
            <v>31</v>
          </cell>
          <cell r="U858">
            <v>37</v>
          </cell>
          <cell r="V858">
            <v>29</v>
          </cell>
          <cell r="W858">
            <v>36</v>
          </cell>
          <cell r="X858">
            <v>31</v>
          </cell>
          <cell r="Y858">
            <v>36</v>
          </cell>
          <cell r="Z858">
            <v>33</v>
          </cell>
          <cell r="AA858">
            <v>45</v>
          </cell>
          <cell r="AB858">
            <v>33</v>
          </cell>
          <cell r="AC858">
            <v>41</v>
          </cell>
          <cell r="AD858">
            <v>34</v>
          </cell>
          <cell r="AE858">
            <v>42</v>
          </cell>
          <cell r="AF858">
            <v>37</v>
          </cell>
          <cell r="AG858">
            <v>39</v>
          </cell>
          <cell r="AH858">
            <v>32</v>
          </cell>
          <cell r="AI858">
            <v>35</v>
          </cell>
          <cell r="AJ858">
            <v>32</v>
          </cell>
          <cell r="AK858">
            <v>38</v>
          </cell>
          <cell r="AL858">
            <v>33</v>
          </cell>
          <cell r="AM858">
            <v>40</v>
          </cell>
          <cell r="AN858">
            <v>32</v>
          </cell>
          <cell r="AO858">
            <v>43</v>
          </cell>
          <cell r="AP858">
            <v>38</v>
          </cell>
          <cell r="AQ858">
            <v>43</v>
          </cell>
          <cell r="AR858">
            <v>38</v>
          </cell>
          <cell r="AS858">
            <v>49</v>
          </cell>
          <cell r="AT858">
            <v>34</v>
          </cell>
          <cell r="AU858">
            <v>43</v>
          </cell>
          <cell r="AV858">
            <v>29</v>
          </cell>
          <cell r="AW858">
            <v>54</v>
          </cell>
          <cell r="AX858">
            <v>29</v>
          </cell>
          <cell r="AY858">
            <v>43</v>
          </cell>
          <cell r="AZ858">
            <v>38</v>
          </cell>
          <cell r="BA858">
            <v>40</v>
          </cell>
          <cell r="BB858">
            <v>33</v>
          </cell>
          <cell r="BC858">
            <v>46</v>
          </cell>
          <cell r="BD858">
            <v>32</v>
          </cell>
          <cell r="BE858">
            <v>51</v>
          </cell>
          <cell r="BF858">
            <v>40</v>
          </cell>
          <cell r="BG858">
            <v>51</v>
          </cell>
          <cell r="BH858">
            <v>38</v>
          </cell>
          <cell r="BI858">
            <v>49</v>
          </cell>
          <cell r="BJ858">
            <v>42</v>
          </cell>
          <cell r="BK858">
            <v>49</v>
          </cell>
          <cell r="BL858">
            <v>44</v>
          </cell>
          <cell r="BM858">
            <v>49</v>
          </cell>
          <cell r="BN858">
            <v>42</v>
          </cell>
          <cell r="BO858">
            <v>48</v>
          </cell>
          <cell r="BP858">
            <v>41</v>
          </cell>
          <cell r="BQ858">
            <v>49</v>
          </cell>
          <cell r="BR858">
            <v>43</v>
          </cell>
          <cell r="BS858">
            <v>52</v>
          </cell>
          <cell r="BT858">
            <v>38</v>
          </cell>
          <cell r="BU858">
            <v>52</v>
          </cell>
          <cell r="BV858">
            <v>38</v>
          </cell>
          <cell r="BW858">
            <v>51</v>
          </cell>
          <cell r="BX858">
            <v>38</v>
          </cell>
          <cell r="BY858">
            <v>55</v>
          </cell>
          <cell r="BZ858">
            <v>38</v>
          </cell>
          <cell r="CA858">
            <v>65</v>
          </cell>
          <cell r="CB858">
            <v>38</v>
          </cell>
          <cell r="CC858">
            <v>68</v>
          </cell>
          <cell r="CD858">
            <v>43</v>
          </cell>
          <cell r="CE858">
            <v>58</v>
          </cell>
          <cell r="CF858">
            <v>44</v>
          </cell>
          <cell r="CG858">
            <v>68</v>
          </cell>
          <cell r="CH858">
            <v>39</v>
          </cell>
          <cell r="CI858">
            <v>69</v>
          </cell>
          <cell r="CJ858">
            <v>44</v>
          </cell>
          <cell r="CK858">
            <v>78</v>
          </cell>
          <cell r="CL858">
            <v>56</v>
          </cell>
          <cell r="CM858">
            <v>76</v>
          </cell>
          <cell r="CN858">
            <v>47</v>
          </cell>
          <cell r="CO858">
            <v>78</v>
          </cell>
          <cell r="CP858">
            <v>56</v>
          </cell>
          <cell r="CQ858">
            <v>79</v>
          </cell>
          <cell r="CR858">
            <v>60</v>
          </cell>
          <cell r="CS858">
            <v>74</v>
          </cell>
          <cell r="CT858">
            <v>59</v>
          </cell>
          <cell r="CU858">
            <v>81</v>
          </cell>
          <cell r="CV858">
            <v>62</v>
          </cell>
          <cell r="CW858">
            <v>83</v>
          </cell>
          <cell r="CX858">
            <v>67</v>
          </cell>
        </row>
        <row r="859">
          <cell r="B859">
            <v>36983</v>
          </cell>
          <cell r="C859">
            <v>75</v>
          </cell>
          <cell r="D859">
            <v>50</v>
          </cell>
          <cell r="E859">
            <v>69</v>
          </cell>
          <cell r="F859">
            <v>43</v>
          </cell>
          <cell r="G859">
            <v>57</v>
          </cell>
          <cell r="H859">
            <v>40</v>
          </cell>
          <cell r="I859">
            <v>70</v>
          </cell>
          <cell r="J859">
            <v>44</v>
          </cell>
          <cell r="K859">
            <v>78</v>
          </cell>
          <cell r="L859">
            <v>44</v>
          </cell>
          <cell r="M859">
            <v>76</v>
          </cell>
          <cell r="N859">
            <v>40</v>
          </cell>
          <cell r="O859">
            <v>78</v>
          </cell>
          <cell r="P859">
            <v>38</v>
          </cell>
          <cell r="Q859">
            <v>73</v>
          </cell>
          <cell r="R859">
            <v>48</v>
          </cell>
          <cell r="S859">
            <v>40</v>
          </cell>
          <cell r="T859">
            <v>29</v>
          </cell>
          <cell r="U859">
            <v>37</v>
          </cell>
          <cell r="V859">
            <v>27</v>
          </cell>
          <cell r="W859">
            <v>41</v>
          </cell>
          <cell r="X859">
            <v>30</v>
          </cell>
          <cell r="Y859">
            <v>41</v>
          </cell>
          <cell r="Z859">
            <v>32</v>
          </cell>
          <cell r="AA859">
            <v>45</v>
          </cell>
          <cell r="AB859">
            <v>33</v>
          </cell>
          <cell r="AC859">
            <v>43</v>
          </cell>
          <cell r="AD859">
            <v>33</v>
          </cell>
          <cell r="AE859">
            <v>47</v>
          </cell>
          <cell r="AF859">
            <v>36</v>
          </cell>
          <cell r="AG859">
            <v>39</v>
          </cell>
          <cell r="AH859">
            <v>33</v>
          </cell>
          <cell r="AI859">
            <v>39</v>
          </cell>
          <cell r="AJ859">
            <v>32</v>
          </cell>
          <cell r="AK859">
            <v>39</v>
          </cell>
          <cell r="AL859">
            <v>32</v>
          </cell>
          <cell r="AM859">
            <v>39</v>
          </cell>
          <cell r="AN859">
            <v>33</v>
          </cell>
          <cell r="AO859">
            <v>49</v>
          </cell>
          <cell r="AP859">
            <v>37</v>
          </cell>
          <cell r="AQ859">
            <v>51</v>
          </cell>
          <cell r="AR859">
            <v>38</v>
          </cell>
          <cell r="AS859">
            <v>51</v>
          </cell>
          <cell r="AT859">
            <v>37</v>
          </cell>
          <cell r="AU859">
            <v>46</v>
          </cell>
          <cell r="AV859">
            <v>34</v>
          </cell>
          <cell r="AW859">
            <v>52</v>
          </cell>
          <cell r="AX859">
            <v>31</v>
          </cell>
          <cell r="AY859">
            <v>0</v>
          </cell>
          <cell r="AZ859">
            <v>50</v>
          </cell>
          <cell r="BA859">
            <v>39</v>
          </cell>
          <cell r="BB859">
            <v>32</v>
          </cell>
          <cell r="BC859">
            <v>49</v>
          </cell>
          <cell r="BD859">
            <v>35</v>
          </cell>
          <cell r="BE859">
            <v>50</v>
          </cell>
          <cell r="BF859">
            <v>40</v>
          </cell>
          <cell r="BG859">
            <v>50</v>
          </cell>
          <cell r="BH859">
            <v>36</v>
          </cell>
          <cell r="BI859">
            <v>56</v>
          </cell>
          <cell r="BJ859">
            <v>35</v>
          </cell>
          <cell r="BK859">
            <v>58</v>
          </cell>
          <cell r="BL859">
            <v>40</v>
          </cell>
          <cell r="BM859">
            <v>60</v>
          </cell>
          <cell r="BN859">
            <v>38</v>
          </cell>
          <cell r="BO859">
            <v>60</v>
          </cell>
          <cell r="BP859">
            <v>39</v>
          </cell>
          <cell r="BQ859">
            <v>58</v>
          </cell>
          <cell r="BR859">
            <v>41</v>
          </cell>
          <cell r="BS859">
            <v>60</v>
          </cell>
          <cell r="BT859">
            <v>30</v>
          </cell>
          <cell r="BU859">
            <v>62</v>
          </cell>
          <cell r="BV859">
            <v>33</v>
          </cell>
          <cell r="BW859">
            <v>61</v>
          </cell>
          <cell r="BX859">
            <v>34</v>
          </cell>
          <cell r="BY859">
            <v>65</v>
          </cell>
          <cell r="BZ859">
            <v>31</v>
          </cell>
          <cell r="CA859">
            <v>69</v>
          </cell>
          <cell r="CB859">
            <v>36</v>
          </cell>
          <cell r="CC859">
            <v>69</v>
          </cell>
          <cell r="CD859">
            <v>37</v>
          </cell>
          <cell r="CE859">
            <v>72</v>
          </cell>
          <cell r="CF859">
            <v>41</v>
          </cell>
          <cell r="CG859">
            <v>77</v>
          </cell>
          <cell r="CH859">
            <v>36</v>
          </cell>
          <cell r="CI859">
            <v>71</v>
          </cell>
          <cell r="CJ859">
            <v>37</v>
          </cell>
          <cell r="CK859">
            <v>68</v>
          </cell>
          <cell r="CL859">
            <v>51</v>
          </cell>
          <cell r="CM859">
            <v>71</v>
          </cell>
          <cell r="CN859">
            <v>39</v>
          </cell>
          <cell r="CO859">
            <v>68</v>
          </cell>
          <cell r="CP859">
            <v>51</v>
          </cell>
          <cell r="CQ859">
            <v>78</v>
          </cell>
          <cell r="CR859">
            <v>52</v>
          </cell>
          <cell r="CS859">
            <v>80</v>
          </cell>
          <cell r="CT859">
            <v>55</v>
          </cell>
          <cell r="CU859">
            <v>79</v>
          </cell>
          <cell r="CV859">
            <v>57</v>
          </cell>
          <cell r="CW859">
            <v>80</v>
          </cell>
          <cell r="CX859">
            <v>58</v>
          </cell>
        </row>
        <row r="860">
          <cell r="B860">
            <v>36984</v>
          </cell>
          <cell r="C860">
            <v>78</v>
          </cell>
          <cell r="D860">
            <v>66</v>
          </cell>
          <cell r="E860">
            <v>67</v>
          </cell>
          <cell r="F860">
            <v>54</v>
          </cell>
          <cell r="G860">
            <v>56</v>
          </cell>
          <cell r="H860">
            <v>46</v>
          </cell>
          <cell r="I860">
            <v>58</v>
          </cell>
          <cell r="J860">
            <v>50</v>
          </cell>
          <cell r="K860">
            <v>80</v>
          </cell>
          <cell r="L860">
            <v>66</v>
          </cell>
          <cell r="M860">
            <v>64</v>
          </cell>
          <cell r="N860">
            <v>61</v>
          </cell>
          <cell r="O860">
            <v>69</v>
          </cell>
          <cell r="P860">
            <v>56</v>
          </cell>
          <cell r="Q860">
            <v>81</v>
          </cell>
          <cell r="R860">
            <v>62</v>
          </cell>
          <cell r="S860">
            <v>42</v>
          </cell>
          <cell r="T860">
            <v>30</v>
          </cell>
          <cell r="U860">
            <v>40</v>
          </cell>
          <cell r="V860">
            <v>28</v>
          </cell>
          <cell r="W860">
            <v>43</v>
          </cell>
          <cell r="X860">
            <v>26</v>
          </cell>
          <cell r="Y860">
            <v>49</v>
          </cell>
          <cell r="Z860">
            <v>32</v>
          </cell>
          <cell r="AA860">
            <v>51</v>
          </cell>
          <cell r="AB860">
            <v>32</v>
          </cell>
          <cell r="AC860">
            <v>51</v>
          </cell>
          <cell r="AD860">
            <v>29</v>
          </cell>
          <cell r="AE860">
            <v>52</v>
          </cell>
          <cell r="AF860">
            <v>35</v>
          </cell>
          <cell r="AG860">
            <v>49</v>
          </cell>
          <cell r="AH860">
            <v>30</v>
          </cell>
          <cell r="AI860">
            <v>48</v>
          </cell>
          <cell r="AJ860">
            <v>28</v>
          </cell>
          <cell r="AK860">
            <v>50</v>
          </cell>
          <cell r="AL860">
            <v>31</v>
          </cell>
          <cell r="AM860">
            <v>50</v>
          </cell>
          <cell r="AN860">
            <v>23</v>
          </cell>
          <cell r="AO860">
            <v>55</v>
          </cell>
          <cell r="AP860">
            <v>37</v>
          </cell>
          <cell r="AQ860">
            <v>56</v>
          </cell>
          <cell r="AR860">
            <v>34</v>
          </cell>
          <cell r="AS860">
            <v>55</v>
          </cell>
          <cell r="AT860">
            <v>28</v>
          </cell>
          <cell r="AU860">
            <v>45</v>
          </cell>
          <cell r="AV860">
            <v>30</v>
          </cell>
          <cell r="AW860">
            <v>61</v>
          </cell>
          <cell r="AX860">
            <v>31</v>
          </cell>
          <cell r="AY860">
            <v>0</v>
          </cell>
          <cell r="AZ860">
            <v>0</v>
          </cell>
          <cell r="BA860">
            <v>49</v>
          </cell>
          <cell r="BB860">
            <v>26</v>
          </cell>
          <cell r="BC860">
            <v>55</v>
          </cell>
          <cell r="BD860">
            <v>24</v>
          </cell>
          <cell r="BE860">
            <v>59</v>
          </cell>
          <cell r="BF860">
            <v>34</v>
          </cell>
          <cell r="BG860">
            <v>57</v>
          </cell>
          <cell r="BH860">
            <v>30</v>
          </cell>
          <cell r="BI860">
            <v>61</v>
          </cell>
          <cell r="BJ860">
            <v>29</v>
          </cell>
          <cell r="BK860">
            <v>62</v>
          </cell>
          <cell r="BL860">
            <v>36</v>
          </cell>
          <cell r="BM860">
            <v>55</v>
          </cell>
          <cell r="BN860">
            <v>43</v>
          </cell>
          <cell r="BO860">
            <v>53</v>
          </cell>
          <cell r="BP860">
            <v>39</v>
          </cell>
          <cell r="BQ860">
            <v>56</v>
          </cell>
          <cell r="BR860">
            <v>41</v>
          </cell>
          <cell r="BS860">
            <v>64</v>
          </cell>
          <cell r="BT860">
            <v>45</v>
          </cell>
          <cell r="BU860">
            <v>60</v>
          </cell>
          <cell r="BV860">
            <v>48</v>
          </cell>
          <cell r="BW860">
            <v>61</v>
          </cell>
          <cell r="BX860">
            <v>46</v>
          </cell>
          <cell r="BY860">
            <v>57</v>
          </cell>
          <cell r="BZ860">
            <v>49</v>
          </cell>
          <cell r="CA860">
            <v>60</v>
          </cell>
          <cell r="CB860">
            <v>48</v>
          </cell>
          <cell r="CC860">
            <v>66</v>
          </cell>
          <cell r="CD860">
            <v>46</v>
          </cell>
          <cell r="CE860">
            <v>60</v>
          </cell>
          <cell r="CF860">
            <v>52</v>
          </cell>
          <cell r="CG860">
            <v>63</v>
          </cell>
          <cell r="CH860">
            <v>46</v>
          </cell>
          <cell r="CI860">
            <v>68</v>
          </cell>
          <cell r="CJ860">
            <v>45</v>
          </cell>
          <cell r="CK860">
            <v>85</v>
          </cell>
          <cell r="CL860">
            <v>51</v>
          </cell>
          <cell r="CM860">
            <v>84</v>
          </cell>
          <cell r="CN860">
            <v>50</v>
          </cell>
          <cell r="CO860">
            <v>85</v>
          </cell>
          <cell r="CP860">
            <v>51</v>
          </cell>
          <cell r="CQ860">
            <v>85</v>
          </cell>
          <cell r="CR860">
            <v>52</v>
          </cell>
          <cell r="CS860">
            <v>81</v>
          </cell>
          <cell r="CT860">
            <v>61</v>
          </cell>
          <cell r="CU860">
            <v>80</v>
          </cell>
          <cell r="CV860">
            <v>66</v>
          </cell>
          <cell r="CW860">
            <v>80</v>
          </cell>
          <cell r="CX860">
            <v>68</v>
          </cell>
        </row>
        <row r="861">
          <cell r="B861">
            <v>36985</v>
          </cell>
          <cell r="C861">
            <v>79</v>
          </cell>
          <cell r="D861">
            <v>66</v>
          </cell>
          <cell r="E861">
            <v>72</v>
          </cell>
          <cell r="F861">
            <v>57</v>
          </cell>
          <cell r="G861">
            <v>72</v>
          </cell>
          <cell r="H861">
            <v>53</v>
          </cell>
          <cell r="I861">
            <v>67</v>
          </cell>
          <cell r="J861">
            <v>55</v>
          </cell>
          <cell r="K861">
            <v>82</v>
          </cell>
          <cell r="L861">
            <v>69</v>
          </cell>
          <cell r="M861">
            <v>70</v>
          </cell>
          <cell r="N861">
            <v>59</v>
          </cell>
          <cell r="O861">
            <v>71</v>
          </cell>
          <cell r="P861">
            <v>60</v>
          </cell>
          <cell r="Q861">
            <v>81</v>
          </cell>
          <cell r="R861">
            <v>67</v>
          </cell>
          <cell r="S861">
            <v>48</v>
          </cell>
          <cell r="T861">
            <v>29</v>
          </cell>
          <cell r="U861">
            <v>48</v>
          </cell>
          <cell r="V861">
            <v>27</v>
          </cell>
          <cell r="W861">
            <v>50</v>
          </cell>
          <cell r="X861">
            <v>27</v>
          </cell>
          <cell r="Y861">
            <v>47</v>
          </cell>
          <cell r="Z861">
            <v>34</v>
          </cell>
          <cell r="AA861">
            <v>54</v>
          </cell>
          <cell r="AB861">
            <v>33</v>
          </cell>
          <cell r="AC861">
            <v>54</v>
          </cell>
          <cell r="AD861">
            <v>30</v>
          </cell>
          <cell r="AE861">
            <v>51</v>
          </cell>
          <cell r="AF861">
            <v>34</v>
          </cell>
          <cell r="AG861">
            <v>51</v>
          </cell>
          <cell r="AH861">
            <v>27</v>
          </cell>
          <cell r="AI861">
            <v>53</v>
          </cell>
          <cell r="AJ861">
            <v>28</v>
          </cell>
          <cell r="AK861">
            <v>54</v>
          </cell>
          <cell r="AL861">
            <v>27</v>
          </cell>
          <cell r="AM861">
            <v>53</v>
          </cell>
          <cell r="AN861">
            <v>25</v>
          </cell>
          <cell r="AO861">
            <v>117</v>
          </cell>
          <cell r="AP861">
            <v>38</v>
          </cell>
          <cell r="AQ861">
            <v>56</v>
          </cell>
          <cell r="AR861">
            <v>36</v>
          </cell>
          <cell r="AS861">
            <v>54</v>
          </cell>
          <cell r="AT861">
            <v>31</v>
          </cell>
          <cell r="AU861">
            <v>52</v>
          </cell>
          <cell r="AV861">
            <v>26</v>
          </cell>
          <cell r="AW861">
            <v>57</v>
          </cell>
          <cell r="AX861">
            <v>31</v>
          </cell>
          <cell r="AY861">
            <v>57</v>
          </cell>
          <cell r="AZ861">
            <v>36</v>
          </cell>
          <cell r="BA861">
            <v>54</v>
          </cell>
          <cell r="BB861">
            <v>26</v>
          </cell>
          <cell r="BC861">
            <v>57</v>
          </cell>
          <cell r="BD861">
            <v>32</v>
          </cell>
          <cell r="BE861">
            <v>58</v>
          </cell>
          <cell r="BF861">
            <v>41</v>
          </cell>
          <cell r="BG861">
            <v>58</v>
          </cell>
          <cell r="BH861">
            <v>40</v>
          </cell>
          <cell r="BI861">
            <v>60</v>
          </cell>
          <cell r="BJ861">
            <v>40</v>
          </cell>
          <cell r="BK861">
            <v>60</v>
          </cell>
          <cell r="BL861">
            <v>45</v>
          </cell>
          <cell r="BM861">
            <v>55</v>
          </cell>
          <cell r="BN861">
            <v>42</v>
          </cell>
          <cell r="BO861">
            <v>59</v>
          </cell>
          <cell r="BP861">
            <v>42</v>
          </cell>
          <cell r="BQ861">
            <v>52</v>
          </cell>
          <cell r="BR861">
            <v>41</v>
          </cell>
          <cell r="BS861">
            <v>61</v>
          </cell>
          <cell r="BT861">
            <v>51</v>
          </cell>
          <cell r="BU861">
            <v>56</v>
          </cell>
          <cell r="BV861">
            <v>41</v>
          </cell>
          <cell r="BW861">
            <v>56</v>
          </cell>
          <cell r="BX861">
            <v>40</v>
          </cell>
          <cell r="BY861">
            <v>60</v>
          </cell>
          <cell r="BZ861">
            <v>49</v>
          </cell>
          <cell r="CA861">
            <v>69</v>
          </cell>
          <cell r="CB861">
            <v>56</v>
          </cell>
          <cell r="CC861">
            <v>70</v>
          </cell>
          <cell r="CD861">
            <v>53</v>
          </cell>
          <cell r="CE861">
            <v>69</v>
          </cell>
          <cell r="CF861">
            <v>56</v>
          </cell>
          <cell r="CG861">
            <v>75</v>
          </cell>
          <cell r="CH861">
            <v>57</v>
          </cell>
          <cell r="CI861">
            <v>70</v>
          </cell>
          <cell r="CJ861">
            <v>54</v>
          </cell>
          <cell r="CK861">
            <v>80</v>
          </cell>
          <cell r="CL861">
            <v>63</v>
          </cell>
          <cell r="CM861">
            <v>78</v>
          </cell>
          <cell r="CN861">
            <v>60</v>
          </cell>
          <cell r="CO861">
            <v>80</v>
          </cell>
          <cell r="CP861">
            <v>63</v>
          </cell>
          <cell r="CQ861">
            <v>84</v>
          </cell>
          <cell r="CR861">
            <v>61</v>
          </cell>
          <cell r="CS861">
            <v>80</v>
          </cell>
          <cell r="CT861">
            <v>64</v>
          </cell>
          <cell r="CU861">
            <v>82</v>
          </cell>
          <cell r="CV861">
            <v>62</v>
          </cell>
          <cell r="CW861">
            <v>82</v>
          </cell>
          <cell r="CX861">
            <v>69</v>
          </cell>
        </row>
        <row r="862">
          <cell r="B862">
            <v>36986</v>
          </cell>
          <cell r="C862">
            <v>82</v>
          </cell>
          <cell r="D862">
            <v>66</v>
          </cell>
          <cell r="E862">
            <v>68</v>
          </cell>
          <cell r="F862">
            <v>57</v>
          </cell>
          <cell r="G862">
            <v>66</v>
          </cell>
          <cell r="H862">
            <v>56</v>
          </cell>
          <cell r="I862">
            <v>65</v>
          </cell>
          <cell r="J862">
            <v>57</v>
          </cell>
          <cell r="K862">
            <v>85</v>
          </cell>
          <cell r="L862">
            <v>65</v>
          </cell>
          <cell r="M862">
            <v>68</v>
          </cell>
          <cell r="N862">
            <v>60</v>
          </cell>
          <cell r="O862">
            <v>74</v>
          </cell>
          <cell r="P862">
            <v>60</v>
          </cell>
          <cell r="Q862">
            <v>83</v>
          </cell>
          <cell r="R862">
            <v>62</v>
          </cell>
          <cell r="S862">
            <v>53</v>
          </cell>
          <cell r="T862">
            <v>26</v>
          </cell>
          <cell r="U862">
            <v>50</v>
          </cell>
          <cell r="V862">
            <v>24</v>
          </cell>
          <cell r="W862">
            <v>51</v>
          </cell>
          <cell r="X862">
            <v>21</v>
          </cell>
          <cell r="Y862">
            <v>56</v>
          </cell>
          <cell r="Z862">
            <v>37</v>
          </cell>
          <cell r="AA862">
            <v>60</v>
          </cell>
          <cell r="AB862">
            <v>30</v>
          </cell>
          <cell r="AC862">
            <v>60</v>
          </cell>
          <cell r="AD862">
            <v>27</v>
          </cell>
          <cell r="AE862">
            <v>58</v>
          </cell>
          <cell r="AF862">
            <v>33</v>
          </cell>
          <cell r="AG862">
            <v>59</v>
          </cell>
          <cell r="AH862">
            <v>30</v>
          </cell>
          <cell r="AI862">
            <v>57</v>
          </cell>
          <cell r="AJ862">
            <v>29</v>
          </cell>
          <cell r="AK862">
            <v>57</v>
          </cell>
          <cell r="AL862">
            <v>27</v>
          </cell>
          <cell r="AM862">
            <v>57</v>
          </cell>
          <cell r="AN862">
            <v>25</v>
          </cell>
          <cell r="AO862">
            <v>64</v>
          </cell>
          <cell r="AP862">
            <v>41</v>
          </cell>
          <cell r="AQ862">
            <v>64</v>
          </cell>
          <cell r="AR862">
            <v>36</v>
          </cell>
          <cell r="AS862">
            <v>62</v>
          </cell>
          <cell r="AT862">
            <v>26</v>
          </cell>
          <cell r="AU862">
            <v>56</v>
          </cell>
          <cell r="AV862">
            <v>28</v>
          </cell>
          <cell r="AW862">
            <v>67</v>
          </cell>
          <cell r="AX862">
            <v>35</v>
          </cell>
          <cell r="AY862">
            <v>62.1</v>
          </cell>
          <cell r="AZ862">
            <v>30</v>
          </cell>
          <cell r="BA862">
            <v>60</v>
          </cell>
          <cell r="BB862">
            <v>26</v>
          </cell>
          <cell r="BC862">
            <v>63</v>
          </cell>
          <cell r="BD862">
            <v>28</v>
          </cell>
          <cell r="BE862">
            <v>63</v>
          </cell>
          <cell r="BF862">
            <v>36</v>
          </cell>
          <cell r="BG862">
            <v>63</v>
          </cell>
          <cell r="BH862">
            <v>31</v>
          </cell>
          <cell r="BI862">
            <v>63</v>
          </cell>
          <cell r="BJ862">
            <v>32</v>
          </cell>
          <cell r="BK862">
            <v>64</v>
          </cell>
          <cell r="BL862">
            <v>40</v>
          </cell>
          <cell r="BM862">
            <v>64</v>
          </cell>
          <cell r="BN862">
            <v>35</v>
          </cell>
          <cell r="BO862">
            <v>64</v>
          </cell>
          <cell r="BP862">
            <v>33</v>
          </cell>
          <cell r="BQ862">
            <v>60</v>
          </cell>
          <cell r="BR862">
            <v>35</v>
          </cell>
          <cell r="BS862">
            <v>57</v>
          </cell>
          <cell r="BT862">
            <v>48</v>
          </cell>
          <cell r="BU862">
            <v>60</v>
          </cell>
          <cell r="BV862">
            <v>36</v>
          </cell>
          <cell r="BW862">
            <v>66</v>
          </cell>
          <cell r="BX862">
            <v>35</v>
          </cell>
          <cell r="BY862">
            <v>62</v>
          </cell>
          <cell r="BZ862">
            <v>49</v>
          </cell>
          <cell r="CA862">
            <v>68</v>
          </cell>
          <cell r="CB862">
            <v>50</v>
          </cell>
          <cell r="CC862">
            <v>71</v>
          </cell>
          <cell r="CD862">
            <v>48</v>
          </cell>
          <cell r="CE862">
            <v>62</v>
          </cell>
          <cell r="CF862">
            <v>54</v>
          </cell>
          <cell r="CG862">
            <v>72</v>
          </cell>
          <cell r="CH862">
            <v>61</v>
          </cell>
          <cell r="CI862">
            <v>68</v>
          </cell>
          <cell r="CJ862">
            <v>52</v>
          </cell>
          <cell r="CK862">
            <v>77</v>
          </cell>
          <cell r="CL862">
            <v>63</v>
          </cell>
          <cell r="CM862">
            <v>71</v>
          </cell>
          <cell r="CN862">
            <v>61</v>
          </cell>
          <cell r="CO862">
            <v>77</v>
          </cell>
          <cell r="CP862">
            <v>63</v>
          </cell>
          <cell r="CQ862">
            <v>81</v>
          </cell>
          <cell r="CR862">
            <v>62</v>
          </cell>
          <cell r="CS862">
            <v>85</v>
          </cell>
          <cell r="CT862">
            <v>63</v>
          </cell>
          <cell r="CU862">
            <v>82</v>
          </cell>
          <cell r="CV862">
            <v>65</v>
          </cell>
          <cell r="CW862">
            <v>82</v>
          </cell>
          <cell r="CX862">
            <v>68</v>
          </cell>
        </row>
        <row r="863">
          <cell r="B863">
            <v>36987</v>
          </cell>
          <cell r="C863">
            <v>81</v>
          </cell>
          <cell r="D863">
            <v>68</v>
          </cell>
          <cell r="E863">
            <v>83</v>
          </cell>
          <cell r="F863">
            <v>58</v>
          </cell>
          <cell r="G863">
            <v>77</v>
          </cell>
          <cell r="H863">
            <v>55</v>
          </cell>
          <cell r="I863">
            <v>79</v>
          </cell>
          <cell r="J863">
            <v>57</v>
          </cell>
          <cell r="K863">
            <v>85</v>
          </cell>
          <cell r="L863">
            <v>60</v>
          </cell>
          <cell r="M863">
            <v>82</v>
          </cell>
          <cell r="N863">
            <v>62</v>
          </cell>
          <cell r="O863">
            <v>83</v>
          </cell>
          <cell r="P863">
            <v>59</v>
          </cell>
          <cell r="Q863">
            <v>81</v>
          </cell>
          <cell r="R863">
            <v>65</v>
          </cell>
          <cell r="S863">
            <v>50</v>
          </cell>
          <cell r="T863">
            <v>26</v>
          </cell>
          <cell r="U863">
            <v>46</v>
          </cell>
          <cell r="V863">
            <v>30</v>
          </cell>
          <cell r="W863">
            <v>49</v>
          </cell>
          <cell r="X863">
            <v>25</v>
          </cell>
          <cell r="Y863">
            <v>49</v>
          </cell>
          <cell r="Z863">
            <v>37</v>
          </cell>
          <cell r="AA863">
            <v>55</v>
          </cell>
          <cell r="AB863">
            <v>34</v>
          </cell>
          <cell r="AC863">
            <v>51</v>
          </cell>
          <cell r="AD863">
            <v>35</v>
          </cell>
          <cell r="AE863">
            <v>49</v>
          </cell>
          <cell r="AF863">
            <v>37</v>
          </cell>
          <cell r="AG863">
            <v>55</v>
          </cell>
          <cell r="AH863">
            <v>40</v>
          </cell>
          <cell r="AI863">
            <v>51</v>
          </cell>
          <cell r="AJ863">
            <v>38</v>
          </cell>
          <cell r="AK863">
            <v>52</v>
          </cell>
          <cell r="AL863">
            <v>39</v>
          </cell>
          <cell r="AM863">
            <v>48</v>
          </cell>
          <cell r="AN863">
            <v>37</v>
          </cell>
          <cell r="AO863">
            <v>54</v>
          </cell>
          <cell r="AP863">
            <v>47</v>
          </cell>
          <cell r="AQ863">
            <v>52</v>
          </cell>
          <cell r="AR863">
            <v>44</v>
          </cell>
          <cell r="AS863">
            <v>62</v>
          </cell>
          <cell r="AT863">
            <v>43</v>
          </cell>
          <cell r="AU863">
            <v>67</v>
          </cell>
          <cell r="AV863">
            <v>43</v>
          </cell>
          <cell r="AW863">
            <v>70</v>
          </cell>
          <cell r="AX863">
            <v>50</v>
          </cell>
          <cell r="AY863">
            <v>53.1</v>
          </cell>
          <cell r="AZ863">
            <v>44.1</v>
          </cell>
          <cell r="BA863">
            <v>46</v>
          </cell>
          <cell r="BB863">
            <v>44</v>
          </cell>
          <cell r="BC863">
            <v>50</v>
          </cell>
          <cell r="BD863">
            <v>38</v>
          </cell>
          <cell r="BE863">
            <v>58</v>
          </cell>
          <cell r="BF863">
            <v>46</v>
          </cell>
          <cell r="BG863">
            <v>61</v>
          </cell>
          <cell r="BH863">
            <v>44</v>
          </cell>
          <cell r="BI863">
            <v>69</v>
          </cell>
          <cell r="BJ863">
            <v>46</v>
          </cell>
          <cell r="BK863">
            <v>70</v>
          </cell>
          <cell r="BL863">
            <v>49</v>
          </cell>
          <cell r="BM863">
            <v>80</v>
          </cell>
          <cell r="BN863">
            <v>44</v>
          </cell>
          <cell r="BO863">
            <v>78</v>
          </cell>
          <cell r="BP863">
            <v>46</v>
          </cell>
          <cell r="BQ863">
            <v>77</v>
          </cell>
          <cell r="BR863">
            <v>46</v>
          </cell>
          <cell r="BS863">
            <v>79</v>
          </cell>
          <cell r="BT863">
            <v>43</v>
          </cell>
          <cell r="BU863">
            <v>77</v>
          </cell>
          <cell r="BV863">
            <v>46</v>
          </cell>
          <cell r="BW863">
            <v>78</v>
          </cell>
          <cell r="BX863">
            <v>47</v>
          </cell>
          <cell r="BY863">
            <v>76</v>
          </cell>
          <cell r="BZ863">
            <v>47</v>
          </cell>
          <cell r="CA863">
            <v>79</v>
          </cell>
          <cell r="CB863">
            <v>46</v>
          </cell>
          <cell r="CC863">
            <v>79</v>
          </cell>
          <cell r="CD863">
            <v>49</v>
          </cell>
          <cell r="CE863">
            <v>78</v>
          </cell>
          <cell r="CF863">
            <v>54</v>
          </cell>
          <cell r="CG863">
            <v>84</v>
          </cell>
          <cell r="CH863">
            <v>57</v>
          </cell>
          <cell r="CI863">
            <v>79</v>
          </cell>
          <cell r="CJ863">
            <v>52</v>
          </cell>
          <cell r="CK863">
            <v>77</v>
          </cell>
          <cell r="CL863">
            <v>61</v>
          </cell>
          <cell r="CM863">
            <v>80</v>
          </cell>
          <cell r="CN863">
            <v>55</v>
          </cell>
          <cell r="CO863">
            <v>77</v>
          </cell>
          <cell r="CP863">
            <v>61</v>
          </cell>
          <cell r="CQ863">
            <v>83</v>
          </cell>
          <cell r="CR863">
            <v>62</v>
          </cell>
          <cell r="CS863">
            <v>85</v>
          </cell>
          <cell r="CT863">
            <v>64</v>
          </cell>
          <cell r="CU863">
            <v>81</v>
          </cell>
          <cell r="CV863">
            <v>72</v>
          </cell>
          <cell r="CW863">
            <v>80</v>
          </cell>
          <cell r="CX863">
            <v>71</v>
          </cell>
        </row>
        <row r="864">
          <cell r="B864">
            <v>36988</v>
          </cell>
          <cell r="C864">
            <v>82</v>
          </cell>
          <cell r="D864">
            <v>69</v>
          </cell>
          <cell r="E864">
            <v>83</v>
          </cell>
          <cell r="F864">
            <v>69</v>
          </cell>
          <cell r="G864">
            <v>82</v>
          </cell>
          <cell r="H864">
            <v>62</v>
          </cell>
          <cell r="I864">
            <v>84</v>
          </cell>
          <cell r="J864">
            <v>59</v>
          </cell>
          <cell r="K864">
            <v>82</v>
          </cell>
          <cell r="L864">
            <v>67</v>
          </cell>
          <cell r="M864">
            <v>80</v>
          </cell>
          <cell r="N864">
            <v>63</v>
          </cell>
          <cell r="O864">
            <v>84</v>
          </cell>
          <cell r="P864">
            <v>62</v>
          </cell>
          <cell r="Q864">
            <v>82</v>
          </cell>
          <cell r="R864">
            <v>67</v>
          </cell>
          <cell r="S864">
            <v>46</v>
          </cell>
          <cell r="T864">
            <v>33</v>
          </cell>
          <cell r="U864">
            <v>46</v>
          </cell>
          <cell r="V864">
            <v>32</v>
          </cell>
          <cell r="W864">
            <v>50</v>
          </cell>
          <cell r="X864">
            <v>34</v>
          </cell>
          <cell r="Y864">
            <v>44</v>
          </cell>
          <cell r="Z864">
            <v>37</v>
          </cell>
          <cell r="AA864">
            <v>51</v>
          </cell>
          <cell r="AB864">
            <v>38</v>
          </cell>
          <cell r="AC864">
            <v>52</v>
          </cell>
          <cell r="AD864">
            <v>38</v>
          </cell>
          <cell r="AE864">
            <v>46</v>
          </cell>
          <cell r="AF864">
            <v>41</v>
          </cell>
          <cell r="AG864">
            <v>59</v>
          </cell>
          <cell r="AH864">
            <v>39</v>
          </cell>
          <cell r="AI864">
            <v>53</v>
          </cell>
          <cell r="AJ864">
            <v>35</v>
          </cell>
          <cell r="AK864">
            <v>48</v>
          </cell>
          <cell r="AL864">
            <v>37</v>
          </cell>
          <cell r="AM864">
            <v>48</v>
          </cell>
          <cell r="AN864">
            <v>37</v>
          </cell>
          <cell r="AO864">
            <v>54</v>
          </cell>
          <cell r="AP864">
            <v>43</v>
          </cell>
          <cell r="AQ864">
            <v>53</v>
          </cell>
          <cell r="AR864">
            <v>42</v>
          </cell>
          <cell r="AS864">
            <v>61</v>
          </cell>
          <cell r="AT864">
            <v>42</v>
          </cell>
          <cell r="AU864">
            <v>78</v>
          </cell>
          <cell r="AV864">
            <v>43</v>
          </cell>
          <cell r="AW864">
            <v>82</v>
          </cell>
          <cell r="AX864">
            <v>60</v>
          </cell>
          <cell r="AY864">
            <v>57.9</v>
          </cell>
          <cell r="AZ864">
            <v>42.1</v>
          </cell>
          <cell r="BA864">
            <v>50</v>
          </cell>
          <cell r="BB864">
            <v>37</v>
          </cell>
          <cell r="BC864">
            <v>53</v>
          </cell>
          <cell r="BD864">
            <v>40</v>
          </cell>
          <cell r="BE864">
            <v>58</v>
          </cell>
          <cell r="BF864">
            <v>44</v>
          </cell>
          <cell r="BG864">
            <v>59</v>
          </cell>
          <cell r="BH864">
            <v>43</v>
          </cell>
          <cell r="BI864">
            <v>65</v>
          </cell>
          <cell r="BJ864">
            <v>45</v>
          </cell>
          <cell r="BK864">
            <v>67</v>
          </cell>
          <cell r="BL864">
            <v>47</v>
          </cell>
          <cell r="BM864">
            <v>85</v>
          </cell>
          <cell r="BN864">
            <v>62</v>
          </cell>
          <cell r="BO864">
            <v>84</v>
          </cell>
          <cell r="BP864">
            <v>52</v>
          </cell>
          <cell r="BQ864">
            <v>82</v>
          </cell>
          <cell r="BR864">
            <v>50</v>
          </cell>
          <cell r="BS864">
            <v>82</v>
          </cell>
          <cell r="BT864">
            <v>48</v>
          </cell>
          <cell r="BU864">
            <v>84</v>
          </cell>
          <cell r="BV864">
            <v>58</v>
          </cell>
          <cell r="BW864">
            <v>88</v>
          </cell>
          <cell r="BX864">
            <v>60</v>
          </cell>
          <cell r="BY864">
            <v>86</v>
          </cell>
          <cell r="BZ864">
            <v>61</v>
          </cell>
          <cell r="CA864">
            <v>86</v>
          </cell>
          <cell r="CB864">
            <v>62</v>
          </cell>
          <cell r="CC864">
            <v>85</v>
          </cell>
          <cell r="CD864">
            <v>62</v>
          </cell>
          <cell r="CE864">
            <v>81</v>
          </cell>
          <cell r="CF864">
            <v>61</v>
          </cell>
          <cell r="CG864">
            <v>84</v>
          </cell>
          <cell r="CH864">
            <v>57</v>
          </cell>
          <cell r="CI864">
            <v>85</v>
          </cell>
          <cell r="CJ864">
            <v>59</v>
          </cell>
          <cell r="CK864">
            <v>81</v>
          </cell>
          <cell r="CL864">
            <v>57</v>
          </cell>
          <cell r="CM864">
            <v>84</v>
          </cell>
          <cell r="CN864">
            <v>56</v>
          </cell>
          <cell r="CO864">
            <v>81</v>
          </cell>
          <cell r="CP864">
            <v>57</v>
          </cell>
          <cell r="CQ864">
            <v>86</v>
          </cell>
          <cell r="CR864">
            <v>60</v>
          </cell>
          <cell r="CS864">
            <v>84</v>
          </cell>
          <cell r="CT864">
            <v>64</v>
          </cell>
          <cell r="CU864">
            <v>82</v>
          </cell>
          <cell r="CV864">
            <v>72</v>
          </cell>
          <cell r="CW864">
            <v>82</v>
          </cell>
          <cell r="CX864">
            <v>73</v>
          </cell>
        </row>
        <row r="865">
          <cell r="B865">
            <v>36989</v>
          </cell>
          <cell r="C865">
            <v>82</v>
          </cell>
          <cell r="D865">
            <v>68</v>
          </cell>
          <cell r="E865">
            <v>83</v>
          </cell>
          <cell r="F865">
            <v>65</v>
          </cell>
          <cell r="G865">
            <v>83</v>
          </cell>
          <cell r="H865">
            <v>60</v>
          </cell>
          <cell r="I865">
            <v>86</v>
          </cell>
          <cell r="J865">
            <v>58</v>
          </cell>
          <cell r="K865">
            <v>84</v>
          </cell>
          <cell r="L865">
            <v>66</v>
          </cell>
          <cell r="M865">
            <v>81</v>
          </cell>
          <cell r="N865">
            <v>58</v>
          </cell>
          <cell r="O865">
            <v>78</v>
          </cell>
          <cell r="P865">
            <v>60</v>
          </cell>
          <cell r="Q865">
            <v>81</v>
          </cell>
          <cell r="R865">
            <v>69</v>
          </cell>
          <cell r="S865">
            <v>38</v>
          </cell>
          <cell r="T865">
            <v>33</v>
          </cell>
          <cell r="U865">
            <v>45</v>
          </cell>
          <cell r="V865">
            <v>36</v>
          </cell>
          <cell r="W865">
            <v>36</v>
          </cell>
          <cell r="X865">
            <v>32</v>
          </cell>
          <cell r="Y865">
            <v>40</v>
          </cell>
          <cell r="Z865">
            <v>36</v>
          </cell>
          <cell r="AA865">
            <v>41</v>
          </cell>
          <cell r="AB865">
            <v>36</v>
          </cell>
          <cell r="AC865">
            <v>43</v>
          </cell>
          <cell r="AD865">
            <v>35</v>
          </cell>
          <cell r="AE865">
            <v>42</v>
          </cell>
          <cell r="AF865">
            <v>39</v>
          </cell>
          <cell r="AG865">
            <v>71</v>
          </cell>
          <cell r="AH865">
            <v>43</v>
          </cell>
          <cell r="AI865">
            <v>76</v>
          </cell>
          <cell r="AJ865">
            <v>47</v>
          </cell>
          <cell r="AK865">
            <v>70</v>
          </cell>
          <cell r="AL865">
            <v>40</v>
          </cell>
          <cell r="AM865">
            <v>45</v>
          </cell>
          <cell r="AN865">
            <v>36</v>
          </cell>
          <cell r="AO865">
            <v>45</v>
          </cell>
          <cell r="AP865">
            <v>41</v>
          </cell>
          <cell r="AQ865">
            <v>46</v>
          </cell>
          <cell r="AR865">
            <v>42</v>
          </cell>
          <cell r="AS865">
            <v>46</v>
          </cell>
          <cell r="AT865">
            <v>42.1</v>
          </cell>
          <cell r="AU865">
            <v>78</v>
          </cell>
          <cell r="AV865">
            <v>55</v>
          </cell>
          <cell r="AW865">
            <v>81</v>
          </cell>
          <cell r="AX865">
            <v>63</v>
          </cell>
          <cell r="AY865">
            <v>54</v>
          </cell>
          <cell r="AZ865">
            <v>41</v>
          </cell>
          <cell r="BA865">
            <v>54</v>
          </cell>
          <cell r="BB865">
            <v>37</v>
          </cell>
          <cell r="BC865">
            <v>49</v>
          </cell>
          <cell r="BD865">
            <v>39</v>
          </cell>
          <cell r="BE865">
            <v>52</v>
          </cell>
          <cell r="BF865">
            <v>43</v>
          </cell>
          <cell r="BG865">
            <v>54</v>
          </cell>
          <cell r="BH865">
            <v>43</v>
          </cell>
          <cell r="BI865">
            <v>66</v>
          </cell>
          <cell r="BJ865">
            <v>45</v>
          </cell>
          <cell r="BK865">
            <v>70</v>
          </cell>
          <cell r="BL865">
            <v>45</v>
          </cell>
          <cell r="BM865">
            <v>88</v>
          </cell>
          <cell r="BN865">
            <v>53</v>
          </cell>
          <cell r="BO865">
            <v>85</v>
          </cell>
          <cell r="BP865">
            <v>48</v>
          </cell>
          <cell r="BQ865">
            <v>72</v>
          </cell>
          <cell r="BR865">
            <v>52</v>
          </cell>
          <cell r="BS865">
            <v>83</v>
          </cell>
          <cell r="BT865">
            <v>53</v>
          </cell>
          <cell r="BU865">
            <v>86</v>
          </cell>
          <cell r="BV865">
            <v>60</v>
          </cell>
          <cell r="BW865">
            <v>88</v>
          </cell>
          <cell r="BX865">
            <v>65</v>
          </cell>
          <cell r="BY865">
            <v>87</v>
          </cell>
          <cell r="BZ865">
            <v>61</v>
          </cell>
          <cell r="CA865">
            <v>86</v>
          </cell>
          <cell r="CB865">
            <v>64</v>
          </cell>
          <cell r="CC865">
            <v>85</v>
          </cell>
          <cell r="CD865">
            <v>64</v>
          </cell>
          <cell r="CE865">
            <v>80</v>
          </cell>
          <cell r="CF865">
            <v>61</v>
          </cell>
          <cell r="CG865">
            <v>82</v>
          </cell>
          <cell r="CH865">
            <v>57</v>
          </cell>
          <cell r="CI865">
            <v>87</v>
          </cell>
          <cell r="CJ865">
            <v>59</v>
          </cell>
          <cell r="CK865">
            <v>83</v>
          </cell>
          <cell r="CL865">
            <v>58</v>
          </cell>
          <cell r="CM865">
            <v>85</v>
          </cell>
          <cell r="CN865">
            <v>57</v>
          </cell>
          <cell r="CO865">
            <v>83</v>
          </cell>
          <cell r="CP865">
            <v>58</v>
          </cell>
          <cell r="CQ865">
            <v>86</v>
          </cell>
          <cell r="CR865">
            <v>62</v>
          </cell>
          <cell r="CS865">
            <v>83</v>
          </cell>
          <cell r="CT865">
            <v>69</v>
          </cell>
          <cell r="CU865">
            <v>81</v>
          </cell>
          <cell r="CV865">
            <v>70</v>
          </cell>
          <cell r="CW865">
            <v>82</v>
          </cell>
          <cell r="CX865">
            <v>71</v>
          </cell>
        </row>
        <row r="866">
          <cell r="B866">
            <v>36990</v>
          </cell>
          <cell r="C866">
            <v>85</v>
          </cell>
          <cell r="D866">
            <v>70</v>
          </cell>
          <cell r="E866">
            <v>85</v>
          </cell>
          <cell r="F866">
            <v>64</v>
          </cell>
          <cell r="G866">
            <v>82</v>
          </cell>
          <cell r="H866">
            <v>62</v>
          </cell>
          <cell r="I866">
            <v>83</v>
          </cell>
          <cell r="J866">
            <v>58</v>
          </cell>
          <cell r="K866">
            <v>86</v>
          </cell>
          <cell r="L866">
            <v>69</v>
          </cell>
          <cell r="M866">
            <v>84</v>
          </cell>
          <cell r="N866">
            <v>66</v>
          </cell>
          <cell r="O866">
            <v>83</v>
          </cell>
          <cell r="P866">
            <v>61</v>
          </cell>
          <cell r="Q866">
            <v>84</v>
          </cell>
          <cell r="R866">
            <v>68</v>
          </cell>
          <cell r="S866">
            <v>59</v>
          </cell>
          <cell r="T866">
            <v>37</v>
          </cell>
          <cell r="U866">
            <v>50</v>
          </cell>
          <cell r="V866">
            <v>38</v>
          </cell>
          <cell r="W866">
            <v>55</v>
          </cell>
          <cell r="X866">
            <v>35</v>
          </cell>
          <cell r="Y866">
            <v>65</v>
          </cell>
          <cell r="Z866">
            <v>40</v>
          </cell>
          <cell r="AA866">
            <v>75</v>
          </cell>
          <cell r="AB866">
            <v>41</v>
          </cell>
          <cell r="AC866">
            <v>75</v>
          </cell>
          <cell r="AD866">
            <v>42</v>
          </cell>
          <cell r="AE866">
            <v>65</v>
          </cell>
          <cell r="AF866">
            <v>41</v>
          </cell>
          <cell r="AG866">
            <v>56</v>
          </cell>
          <cell r="AH866">
            <v>40</v>
          </cell>
          <cell r="AI866">
            <v>53</v>
          </cell>
          <cell r="AJ866">
            <v>38</v>
          </cell>
          <cell r="AK866">
            <v>60</v>
          </cell>
          <cell r="AL866">
            <v>41</v>
          </cell>
          <cell r="AM866">
            <v>64</v>
          </cell>
          <cell r="AN866">
            <v>40</v>
          </cell>
          <cell r="AO866">
            <v>78</v>
          </cell>
          <cell r="AP866">
            <v>45</v>
          </cell>
          <cell r="AQ866">
            <v>75</v>
          </cell>
          <cell r="AR866">
            <v>42</v>
          </cell>
          <cell r="AS866">
            <v>75</v>
          </cell>
          <cell r="AT866">
            <v>42.1</v>
          </cell>
          <cell r="AU866">
            <v>63</v>
          </cell>
          <cell r="AV866">
            <v>39</v>
          </cell>
          <cell r="AW866">
            <v>80</v>
          </cell>
          <cell r="AX866">
            <v>52</v>
          </cell>
          <cell r="AY866">
            <v>84.9</v>
          </cell>
          <cell r="AZ866">
            <v>45</v>
          </cell>
          <cell r="BA866">
            <v>78</v>
          </cell>
          <cell r="BB866">
            <v>39</v>
          </cell>
          <cell r="BC866">
            <v>83</v>
          </cell>
          <cell r="BD866">
            <v>45</v>
          </cell>
          <cell r="BE866">
            <v>83</v>
          </cell>
          <cell r="BF866">
            <v>46</v>
          </cell>
          <cell r="BG866">
            <v>84</v>
          </cell>
          <cell r="BH866">
            <v>46</v>
          </cell>
          <cell r="BI866">
            <v>88</v>
          </cell>
          <cell r="BJ866">
            <v>47</v>
          </cell>
          <cell r="BK866">
            <v>89</v>
          </cell>
          <cell r="BL866">
            <v>53</v>
          </cell>
          <cell r="BM866">
            <v>87</v>
          </cell>
          <cell r="BN866">
            <v>65</v>
          </cell>
          <cell r="BO866">
            <v>92</v>
          </cell>
          <cell r="BP866">
            <v>56</v>
          </cell>
          <cell r="BQ866">
            <v>85</v>
          </cell>
          <cell r="BR866">
            <v>59</v>
          </cell>
          <cell r="BS866">
            <v>85</v>
          </cell>
          <cell r="BT866">
            <v>55</v>
          </cell>
          <cell r="BU866">
            <v>87</v>
          </cell>
          <cell r="BV866">
            <v>60</v>
          </cell>
          <cell r="BW866">
            <v>90</v>
          </cell>
          <cell r="BX866">
            <v>63</v>
          </cell>
          <cell r="BY866">
            <v>87</v>
          </cell>
          <cell r="BZ866">
            <v>56</v>
          </cell>
          <cell r="CA866">
            <v>88</v>
          </cell>
          <cell r="CB866">
            <v>61</v>
          </cell>
          <cell r="CC866">
            <v>88</v>
          </cell>
          <cell r="CD866">
            <v>62</v>
          </cell>
          <cell r="CE866">
            <v>80</v>
          </cell>
          <cell r="CF866">
            <v>60</v>
          </cell>
          <cell r="CG866">
            <v>82</v>
          </cell>
          <cell r="CH866">
            <v>57</v>
          </cell>
          <cell r="CI866">
            <v>88</v>
          </cell>
          <cell r="CJ866">
            <v>61</v>
          </cell>
          <cell r="CK866">
            <v>84</v>
          </cell>
          <cell r="CL866">
            <v>65</v>
          </cell>
          <cell r="CM866">
            <v>88</v>
          </cell>
          <cell r="CN866">
            <v>61</v>
          </cell>
          <cell r="CO866">
            <v>84</v>
          </cell>
          <cell r="CP866">
            <v>65</v>
          </cell>
          <cell r="CQ866">
            <v>88</v>
          </cell>
          <cell r="CR866">
            <v>63</v>
          </cell>
          <cell r="CS866">
            <v>85</v>
          </cell>
          <cell r="CT866">
            <v>66</v>
          </cell>
          <cell r="CU866">
            <v>81</v>
          </cell>
          <cell r="CV866">
            <v>64</v>
          </cell>
          <cell r="CW866">
            <v>83</v>
          </cell>
          <cell r="CX866">
            <v>67</v>
          </cell>
        </row>
        <row r="867">
          <cell r="B867">
            <v>36991</v>
          </cell>
          <cell r="C867">
            <v>87</v>
          </cell>
          <cell r="D867">
            <v>68</v>
          </cell>
          <cell r="E867">
            <v>88</v>
          </cell>
          <cell r="F867">
            <v>65</v>
          </cell>
          <cell r="G867">
            <v>87</v>
          </cell>
          <cell r="H867">
            <v>63</v>
          </cell>
          <cell r="I867">
            <v>89</v>
          </cell>
          <cell r="J867">
            <v>58</v>
          </cell>
          <cell r="K867">
            <v>85</v>
          </cell>
          <cell r="L867">
            <v>68</v>
          </cell>
          <cell r="M867">
            <v>86</v>
          </cell>
          <cell r="N867">
            <v>65</v>
          </cell>
          <cell r="O867">
            <v>85</v>
          </cell>
          <cell r="P867">
            <v>64</v>
          </cell>
          <cell r="Q867">
            <v>85</v>
          </cell>
          <cell r="R867">
            <v>67</v>
          </cell>
          <cell r="S867">
            <v>57</v>
          </cell>
          <cell r="T867">
            <v>34</v>
          </cell>
          <cell r="U867">
            <v>47</v>
          </cell>
          <cell r="V867">
            <v>32</v>
          </cell>
          <cell r="W867">
            <v>58</v>
          </cell>
          <cell r="X867">
            <v>29</v>
          </cell>
          <cell r="Y867">
            <v>53</v>
          </cell>
          <cell r="Z867">
            <v>43</v>
          </cell>
          <cell r="AA867">
            <v>59</v>
          </cell>
          <cell r="AB867">
            <v>40</v>
          </cell>
          <cell r="AC867">
            <v>62</v>
          </cell>
          <cell r="AD867">
            <v>45</v>
          </cell>
          <cell r="AE867">
            <v>57</v>
          </cell>
          <cell r="AF867">
            <v>44</v>
          </cell>
          <cell r="AG867">
            <v>56</v>
          </cell>
          <cell r="AH867">
            <v>38</v>
          </cell>
          <cell r="AI867">
            <v>54</v>
          </cell>
          <cell r="AJ867">
            <v>38</v>
          </cell>
          <cell r="AK867">
            <v>57</v>
          </cell>
          <cell r="AL867">
            <v>35</v>
          </cell>
          <cell r="AM867">
            <v>56</v>
          </cell>
          <cell r="AN867">
            <v>41</v>
          </cell>
          <cell r="AO867">
            <v>62</v>
          </cell>
          <cell r="AP867">
            <v>48</v>
          </cell>
          <cell r="AQ867">
            <v>61</v>
          </cell>
          <cell r="AR867">
            <v>49</v>
          </cell>
          <cell r="AS867">
            <v>61</v>
          </cell>
          <cell r="AT867">
            <v>50</v>
          </cell>
          <cell r="AU867">
            <v>54</v>
          </cell>
          <cell r="AV867">
            <v>40</v>
          </cell>
          <cell r="AW867">
            <v>74</v>
          </cell>
          <cell r="AX867">
            <v>49</v>
          </cell>
          <cell r="AY867">
            <v>62.1</v>
          </cell>
          <cell r="AZ867">
            <v>48.9</v>
          </cell>
          <cell r="BA867">
            <v>60</v>
          </cell>
          <cell r="BB867">
            <v>43</v>
          </cell>
          <cell r="BC867">
            <v>63</v>
          </cell>
          <cell r="BD867">
            <v>47</v>
          </cell>
          <cell r="BE867">
            <v>64</v>
          </cell>
          <cell r="BF867">
            <v>50</v>
          </cell>
          <cell r="BG867">
            <v>61</v>
          </cell>
          <cell r="BH867">
            <v>49</v>
          </cell>
          <cell r="BI867">
            <v>64</v>
          </cell>
          <cell r="BJ867">
            <v>52</v>
          </cell>
          <cell r="BK867">
            <v>68</v>
          </cell>
          <cell r="BL867">
            <v>53</v>
          </cell>
          <cell r="BM867">
            <v>86</v>
          </cell>
          <cell r="BN867">
            <v>63</v>
          </cell>
          <cell r="BO867">
            <v>80</v>
          </cell>
          <cell r="BP867">
            <v>51</v>
          </cell>
          <cell r="BQ867">
            <v>70</v>
          </cell>
          <cell r="BR867">
            <v>50</v>
          </cell>
          <cell r="BS867">
            <v>87</v>
          </cell>
          <cell r="BT867">
            <v>54</v>
          </cell>
          <cell r="BU867">
            <v>87</v>
          </cell>
          <cell r="BV867">
            <v>61</v>
          </cell>
          <cell r="BW867">
            <v>90</v>
          </cell>
          <cell r="BX867">
            <v>59</v>
          </cell>
          <cell r="BY867">
            <v>90</v>
          </cell>
          <cell r="BZ867">
            <v>57</v>
          </cell>
          <cell r="CA867">
            <v>91</v>
          </cell>
          <cell r="CB867">
            <v>64</v>
          </cell>
          <cell r="CC867">
            <v>89</v>
          </cell>
          <cell r="CD867">
            <v>64</v>
          </cell>
          <cell r="CE867">
            <v>86</v>
          </cell>
          <cell r="CF867">
            <v>64</v>
          </cell>
          <cell r="CG867">
            <v>88</v>
          </cell>
          <cell r="CH867">
            <v>61</v>
          </cell>
          <cell r="CI867">
            <v>89</v>
          </cell>
          <cell r="CJ867">
            <v>58</v>
          </cell>
          <cell r="CK867">
            <v>84</v>
          </cell>
          <cell r="CL867">
            <v>62</v>
          </cell>
          <cell r="CM867">
            <v>88</v>
          </cell>
          <cell r="CN867">
            <v>60</v>
          </cell>
          <cell r="CO867">
            <v>84</v>
          </cell>
          <cell r="CP867">
            <v>62</v>
          </cell>
          <cell r="CQ867">
            <v>87</v>
          </cell>
          <cell r="CR867">
            <v>63</v>
          </cell>
          <cell r="CS867">
            <v>85</v>
          </cell>
          <cell r="CT867">
            <v>65</v>
          </cell>
          <cell r="CU867">
            <v>82</v>
          </cell>
          <cell r="CV867">
            <v>63</v>
          </cell>
          <cell r="CW867">
            <v>83</v>
          </cell>
          <cell r="CX867">
            <v>68</v>
          </cell>
        </row>
        <row r="868">
          <cell r="B868">
            <v>36992</v>
          </cell>
          <cell r="C868">
            <v>86</v>
          </cell>
          <cell r="D868">
            <v>68</v>
          </cell>
          <cell r="E868">
            <v>86</v>
          </cell>
          <cell r="F868">
            <v>67</v>
          </cell>
          <cell r="G868">
            <v>86</v>
          </cell>
          <cell r="H868">
            <v>64</v>
          </cell>
          <cell r="I868">
            <v>87</v>
          </cell>
          <cell r="J868">
            <v>61</v>
          </cell>
          <cell r="K868">
            <v>85</v>
          </cell>
          <cell r="L868">
            <v>67</v>
          </cell>
          <cell r="M868">
            <v>85</v>
          </cell>
          <cell r="N868">
            <v>65</v>
          </cell>
          <cell r="O868">
            <v>85</v>
          </cell>
          <cell r="P868">
            <v>62</v>
          </cell>
          <cell r="Q868">
            <v>81</v>
          </cell>
          <cell r="R868">
            <v>65</v>
          </cell>
          <cell r="S868">
            <v>50</v>
          </cell>
          <cell r="T868">
            <v>29</v>
          </cell>
          <cell r="U868">
            <v>53</v>
          </cell>
          <cell r="V868">
            <v>31</v>
          </cell>
          <cell r="W868">
            <v>59</v>
          </cell>
          <cell r="X868">
            <v>32</v>
          </cell>
          <cell r="Y868">
            <v>58</v>
          </cell>
          <cell r="Z868">
            <v>42</v>
          </cell>
          <cell r="AA868">
            <v>51</v>
          </cell>
          <cell r="AB868">
            <v>37</v>
          </cell>
          <cell r="AC868">
            <v>56</v>
          </cell>
          <cell r="AD868">
            <v>39</v>
          </cell>
          <cell r="AE868">
            <v>47</v>
          </cell>
          <cell r="AF868">
            <v>40</v>
          </cell>
          <cell r="AG868">
            <v>68</v>
          </cell>
          <cell r="AH868">
            <v>41</v>
          </cell>
          <cell r="AI868">
            <v>64</v>
          </cell>
          <cell r="AJ868">
            <v>38</v>
          </cell>
          <cell r="AK868">
            <v>59</v>
          </cell>
          <cell r="AL868">
            <v>41</v>
          </cell>
          <cell r="AM868">
            <v>56</v>
          </cell>
          <cell r="AN868">
            <v>35</v>
          </cell>
          <cell r="AO868">
            <v>53</v>
          </cell>
          <cell r="AP868">
            <v>44</v>
          </cell>
          <cell r="AQ868">
            <v>52</v>
          </cell>
          <cell r="AR868">
            <v>45</v>
          </cell>
          <cell r="AS868">
            <v>50</v>
          </cell>
          <cell r="AT868">
            <v>49</v>
          </cell>
          <cell r="AU868">
            <v>68</v>
          </cell>
          <cell r="AV868">
            <v>39</v>
          </cell>
          <cell r="AW868">
            <v>76</v>
          </cell>
          <cell r="AX868">
            <v>58</v>
          </cell>
          <cell r="AY868">
            <v>54</v>
          </cell>
          <cell r="AZ868">
            <v>48</v>
          </cell>
          <cell r="BA868">
            <v>53</v>
          </cell>
          <cell r="BB868">
            <v>47</v>
          </cell>
          <cell r="BC868">
            <v>52</v>
          </cell>
          <cell r="BD868">
            <v>47</v>
          </cell>
          <cell r="BE868">
            <v>52</v>
          </cell>
          <cell r="BF868">
            <v>48</v>
          </cell>
          <cell r="BG868">
            <v>52</v>
          </cell>
          <cell r="BH868">
            <v>48</v>
          </cell>
          <cell r="BI868">
            <v>54</v>
          </cell>
          <cell r="BJ868">
            <v>50</v>
          </cell>
          <cell r="BK868">
            <v>55</v>
          </cell>
          <cell r="BL868">
            <v>51</v>
          </cell>
          <cell r="BM868">
            <v>63</v>
          </cell>
          <cell r="BN868">
            <v>56</v>
          </cell>
          <cell r="BO868">
            <v>61</v>
          </cell>
          <cell r="BP868">
            <v>39</v>
          </cell>
          <cell r="BQ868">
            <v>67</v>
          </cell>
          <cell r="BR868">
            <v>51</v>
          </cell>
          <cell r="BS868">
            <v>83</v>
          </cell>
          <cell r="BT868">
            <v>54</v>
          </cell>
          <cell r="BU868">
            <v>75</v>
          </cell>
          <cell r="BV868">
            <v>57</v>
          </cell>
          <cell r="BW868">
            <v>78</v>
          </cell>
          <cell r="BX868">
            <v>58</v>
          </cell>
          <cell r="BY868">
            <v>83</v>
          </cell>
          <cell r="BZ868">
            <v>62</v>
          </cell>
          <cell r="CA868">
            <v>89</v>
          </cell>
          <cell r="CB868">
            <v>63</v>
          </cell>
          <cell r="CC868">
            <v>85</v>
          </cell>
          <cell r="CD868">
            <v>64</v>
          </cell>
          <cell r="CE868">
            <v>84</v>
          </cell>
          <cell r="CF868">
            <v>65</v>
          </cell>
          <cell r="CG868">
            <v>84</v>
          </cell>
          <cell r="CH868">
            <v>59</v>
          </cell>
          <cell r="CI868">
            <v>86</v>
          </cell>
          <cell r="CJ868">
            <v>64</v>
          </cell>
          <cell r="CK868">
            <v>82</v>
          </cell>
          <cell r="CL868">
            <v>62</v>
          </cell>
          <cell r="CM868">
            <v>87</v>
          </cell>
          <cell r="CN868">
            <v>62</v>
          </cell>
          <cell r="CO868">
            <v>82</v>
          </cell>
          <cell r="CP868">
            <v>62</v>
          </cell>
          <cell r="CQ868">
            <v>88</v>
          </cell>
          <cell r="CR868">
            <v>63</v>
          </cell>
          <cell r="CS868">
            <v>85</v>
          </cell>
          <cell r="CT868">
            <v>68</v>
          </cell>
          <cell r="CU868">
            <v>85</v>
          </cell>
          <cell r="CV868">
            <v>69</v>
          </cell>
          <cell r="CW868">
            <v>85</v>
          </cell>
          <cell r="CX868">
            <v>71</v>
          </cell>
        </row>
        <row r="869">
          <cell r="B869">
            <v>36993</v>
          </cell>
          <cell r="C869">
            <v>80</v>
          </cell>
          <cell r="D869">
            <v>58</v>
          </cell>
          <cell r="E869">
            <v>80</v>
          </cell>
          <cell r="F869">
            <v>59</v>
          </cell>
          <cell r="G869">
            <v>74</v>
          </cell>
          <cell r="H869">
            <v>63</v>
          </cell>
          <cell r="I869">
            <v>74</v>
          </cell>
          <cell r="J869">
            <v>63</v>
          </cell>
          <cell r="K869">
            <v>86</v>
          </cell>
          <cell r="L869">
            <v>70</v>
          </cell>
          <cell r="M869">
            <v>85</v>
          </cell>
          <cell r="N869">
            <v>68</v>
          </cell>
          <cell r="O869">
            <v>86</v>
          </cell>
          <cell r="P869">
            <v>66</v>
          </cell>
          <cell r="Q869">
            <v>86</v>
          </cell>
          <cell r="R869">
            <v>72</v>
          </cell>
          <cell r="S869">
            <v>41</v>
          </cell>
          <cell r="T869">
            <v>33</v>
          </cell>
          <cell r="U869">
            <v>48</v>
          </cell>
          <cell r="V869">
            <v>41</v>
          </cell>
          <cell r="W869">
            <v>41</v>
          </cell>
          <cell r="X869">
            <v>36</v>
          </cell>
          <cell r="Y869">
            <v>45</v>
          </cell>
          <cell r="Z869">
            <v>43</v>
          </cell>
          <cell r="AA869">
            <v>51</v>
          </cell>
          <cell r="AB869">
            <v>44</v>
          </cell>
          <cell r="AC869">
            <v>48</v>
          </cell>
          <cell r="AD869">
            <v>41</v>
          </cell>
          <cell r="AE869">
            <v>51</v>
          </cell>
          <cell r="AF869">
            <v>42</v>
          </cell>
          <cell r="AG869">
            <v>80</v>
          </cell>
          <cell r="AH869">
            <v>46</v>
          </cell>
          <cell r="AI869">
            <v>84</v>
          </cell>
          <cell r="AJ869">
            <v>52</v>
          </cell>
          <cell r="AK869">
            <v>77</v>
          </cell>
          <cell r="AL869">
            <v>46</v>
          </cell>
          <cell r="AM869">
            <v>55</v>
          </cell>
          <cell r="AN869">
            <v>42</v>
          </cell>
          <cell r="AO869">
            <v>58</v>
          </cell>
          <cell r="AP869">
            <v>43</v>
          </cell>
          <cell r="AQ869">
            <v>60</v>
          </cell>
          <cell r="AR869">
            <v>45</v>
          </cell>
          <cell r="AS869">
            <v>67</v>
          </cell>
          <cell r="AT869">
            <v>49</v>
          </cell>
          <cell r="AU869">
            <v>85</v>
          </cell>
          <cell r="AV869">
            <v>50</v>
          </cell>
          <cell r="AW869">
            <v>84</v>
          </cell>
          <cell r="AX869">
            <v>60</v>
          </cell>
          <cell r="AY869">
            <v>66.900000000000006</v>
          </cell>
          <cell r="AZ869">
            <v>48</v>
          </cell>
          <cell r="BA869">
            <v>70</v>
          </cell>
          <cell r="BB869">
            <v>47</v>
          </cell>
          <cell r="BC869">
            <v>60</v>
          </cell>
          <cell r="BD869">
            <v>47</v>
          </cell>
          <cell r="BE869">
            <v>65</v>
          </cell>
          <cell r="BF869">
            <v>50</v>
          </cell>
          <cell r="BG869">
            <v>65</v>
          </cell>
          <cell r="BH869">
            <v>49</v>
          </cell>
          <cell r="BI869">
            <v>76</v>
          </cell>
          <cell r="BJ869">
            <v>52</v>
          </cell>
          <cell r="BK869">
            <v>77</v>
          </cell>
          <cell r="BL869">
            <v>53</v>
          </cell>
          <cell r="BM869">
            <v>81</v>
          </cell>
          <cell r="BN869">
            <v>56</v>
          </cell>
          <cell r="BO869">
            <v>84</v>
          </cell>
          <cell r="BP869">
            <v>56</v>
          </cell>
          <cell r="BQ869">
            <v>84</v>
          </cell>
          <cell r="BR869">
            <v>54</v>
          </cell>
          <cell r="BS869">
            <v>82</v>
          </cell>
          <cell r="BT869">
            <v>57</v>
          </cell>
          <cell r="BU869">
            <v>84</v>
          </cell>
          <cell r="BV869">
            <v>55</v>
          </cell>
          <cell r="BW869">
            <v>86</v>
          </cell>
          <cell r="BX869">
            <v>62</v>
          </cell>
          <cell r="BY869">
            <v>85</v>
          </cell>
          <cell r="BZ869">
            <v>62</v>
          </cell>
          <cell r="CA869">
            <v>87</v>
          </cell>
          <cell r="CB869">
            <v>66</v>
          </cell>
          <cell r="CC869">
            <v>87</v>
          </cell>
          <cell r="CD869">
            <v>65</v>
          </cell>
          <cell r="CE869">
            <v>82</v>
          </cell>
          <cell r="CF869">
            <v>61</v>
          </cell>
          <cell r="CG869">
            <v>84</v>
          </cell>
          <cell r="CH869">
            <v>59</v>
          </cell>
          <cell r="CI869">
            <v>88</v>
          </cell>
          <cell r="CJ869">
            <v>67</v>
          </cell>
          <cell r="CK869">
            <v>86</v>
          </cell>
          <cell r="CL869">
            <v>67</v>
          </cell>
          <cell r="CM869">
            <v>88</v>
          </cell>
          <cell r="CN869">
            <v>64</v>
          </cell>
          <cell r="CO869">
            <v>86</v>
          </cell>
          <cell r="CP869">
            <v>67</v>
          </cell>
          <cell r="CQ869">
            <v>88</v>
          </cell>
          <cell r="CR869">
            <v>67</v>
          </cell>
          <cell r="CS869">
            <v>86</v>
          </cell>
          <cell r="CT869">
            <v>69</v>
          </cell>
          <cell r="CU869">
            <v>85</v>
          </cell>
          <cell r="CV869">
            <v>74</v>
          </cell>
          <cell r="CW869">
            <v>86</v>
          </cell>
          <cell r="CX869">
            <v>76</v>
          </cell>
        </row>
        <row r="870">
          <cell r="B870">
            <v>36994</v>
          </cell>
          <cell r="C870">
            <v>76</v>
          </cell>
          <cell r="D870">
            <v>57</v>
          </cell>
          <cell r="E870">
            <v>73</v>
          </cell>
          <cell r="F870">
            <v>58</v>
          </cell>
          <cell r="G870">
            <v>73</v>
          </cell>
          <cell r="H870">
            <v>58</v>
          </cell>
          <cell r="I870">
            <v>75</v>
          </cell>
          <cell r="J870">
            <v>58</v>
          </cell>
          <cell r="K870">
            <v>77</v>
          </cell>
          <cell r="L870">
            <v>64</v>
          </cell>
          <cell r="M870">
            <v>75</v>
          </cell>
          <cell r="N870">
            <v>56</v>
          </cell>
          <cell r="O870">
            <v>85</v>
          </cell>
          <cell r="P870">
            <v>64</v>
          </cell>
          <cell r="Q870">
            <v>87</v>
          </cell>
          <cell r="R870">
            <v>73</v>
          </cell>
          <cell r="S870">
            <v>57</v>
          </cell>
          <cell r="T870">
            <v>37</v>
          </cell>
          <cell r="U870">
            <v>56</v>
          </cell>
          <cell r="V870">
            <v>41</v>
          </cell>
          <cell r="W870">
            <v>63</v>
          </cell>
          <cell r="X870">
            <v>36</v>
          </cell>
          <cell r="Y870">
            <v>65</v>
          </cell>
          <cell r="Z870">
            <v>42</v>
          </cell>
          <cell r="AA870">
            <v>66</v>
          </cell>
          <cell r="AB870">
            <v>44</v>
          </cell>
          <cell r="AC870">
            <v>69</v>
          </cell>
          <cell r="AD870">
            <v>41</v>
          </cell>
          <cell r="AE870">
            <v>72</v>
          </cell>
          <cell r="AF870">
            <v>45</v>
          </cell>
          <cell r="AG870">
            <v>51</v>
          </cell>
          <cell r="AH870">
            <v>37</v>
          </cell>
          <cell r="AI870">
            <v>56</v>
          </cell>
          <cell r="AJ870">
            <v>39</v>
          </cell>
          <cell r="AK870">
            <v>56</v>
          </cell>
          <cell r="AL870">
            <v>40</v>
          </cell>
          <cell r="AM870">
            <v>62</v>
          </cell>
          <cell r="AN870">
            <v>43</v>
          </cell>
          <cell r="AO870">
            <v>73</v>
          </cell>
          <cell r="AP870">
            <v>51</v>
          </cell>
          <cell r="AQ870">
            <v>75</v>
          </cell>
          <cell r="AR870">
            <v>51</v>
          </cell>
          <cell r="AS870">
            <v>74</v>
          </cell>
          <cell r="AT870">
            <v>50</v>
          </cell>
          <cell r="AU870">
            <v>53</v>
          </cell>
          <cell r="AV870">
            <v>39</v>
          </cell>
          <cell r="AW870">
            <v>65</v>
          </cell>
          <cell r="AX870">
            <v>48</v>
          </cell>
          <cell r="AY870">
            <v>72</v>
          </cell>
          <cell r="AZ870">
            <v>51.1</v>
          </cell>
          <cell r="BA870">
            <v>68</v>
          </cell>
          <cell r="BB870">
            <v>47</v>
          </cell>
          <cell r="BC870">
            <v>73</v>
          </cell>
          <cell r="BD870">
            <v>51</v>
          </cell>
          <cell r="BE870">
            <v>74</v>
          </cell>
          <cell r="BF870">
            <v>56</v>
          </cell>
          <cell r="BG870">
            <v>75</v>
          </cell>
          <cell r="BH870">
            <v>53</v>
          </cell>
          <cell r="BI870">
            <v>77</v>
          </cell>
          <cell r="BJ870">
            <v>55</v>
          </cell>
          <cell r="BK870">
            <v>79</v>
          </cell>
          <cell r="BL870">
            <v>58</v>
          </cell>
          <cell r="BM870">
            <v>77</v>
          </cell>
          <cell r="BN870">
            <v>58</v>
          </cell>
          <cell r="BO870">
            <v>76</v>
          </cell>
          <cell r="BP870">
            <v>59</v>
          </cell>
          <cell r="BQ870">
            <v>74</v>
          </cell>
          <cell r="BR870">
            <v>61</v>
          </cell>
          <cell r="BS870">
            <v>71</v>
          </cell>
          <cell r="BT870">
            <v>53</v>
          </cell>
          <cell r="BU870">
            <v>76</v>
          </cell>
          <cell r="BV870">
            <v>60</v>
          </cell>
          <cell r="BW870">
            <v>80</v>
          </cell>
          <cell r="BX870">
            <v>59</v>
          </cell>
          <cell r="BY870">
            <v>75</v>
          </cell>
          <cell r="BZ870">
            <v>58</v>
          </cell>
          <cell r="CA870">
            <v>85</v>
          </cell>
          <cell r="CB870">
            <v>66</v>
          </cell>
          <cell r="CC870">
            <v>90</v>
          </cell>
          <cell r="CD870">
            <v>69</v>
          </cell>
          <cell r="CE870">
            <v>77</v>
          </cell>
          <cell r="CF870">
            <v>60</v>
          </cell>
          <cell r="CG870">
            <v>86</v>
          </cell>
          <cell r="CH870">
            <v>64</v>
          </cell>
          <cell r="CI870">
            <v>90</v>
          </cell>
          <cell r="CJ870">
            <v>66</v>
          </cell>
          <cell r="CK870">
            <v>90</v>
          </cell>
          <cell r="CL870">
            <v>69</v>
          </cell>
          <cell r="CM870">
            <v>92</v>
          </cell>
          <cell r="CN870">
            <v>63</v>
          </cell>
          <cell r="CO870">
            <v>90</v>
          </cell>
          <cell r="CP870">
            <v>69</v>
          </cell>
          <cell r="CQ870">
            <v>91</v>
          </cell>
          <cell r="CR870">
            <v>71</v>
          </cell>
          <cell r="CS870">
            <v>86</v>
          </cell>
          <cell r="CT870">
            <v>72</v>
          </cell>
          <cell r="CU870">
            <v>87</v>
          </cell>
          <cell r="CV870">
            <v>75</v>
          </cell>
          <cell r="CW870">
            <v>87</v>
          </cell>
          <cell r="CX870">
            <v>75</v>
          </cell>
        </row>
        <row r="871">
          <cell r="B871">
            <v>36995</v>
          </cell>
          <cell r="C871">
            <v>68</v>
          </cell>
          <cell r="D871">
            <v>60</v>
          </cell>
          <cell r="E871">
            <v>73</v>
          </cell>
          <cell r="F871">
            <v>51</v>
          </cell>
          <cell r="G871">
            <v>73</v>
          </cell>
          <cell r="H871">
            <v>52</v>
          </cell>
          <cell r="I871">
            <v>77</v>
          </cell>
          <cell r="J871">
            <v>53</v>
          </cell>
          <cell r="K871">
            <v>82</v>
          </cell>
          <cell r="L871">
            <v>62</v>
          </cell>
          <cell r="M871">
            <v>73</v>
          </cell>
          <cell r="N871">
            <v>52</v>
          </cell>
          <cell r="O871">
            <v>80</v>
          </cell>
          <cell r="P871">
            <v>60</v>
          </cell>
          <cell r="Q871">
            <v>89</v>
          </cell>
          <cell r="R871">
            <v>71</v>
          </cell>
          <cell r="S871">
            <v>53</v>
          </cell>
          <cell r="T871">
            <v>34</v>
          </cell>
          <cell r="U871">
            <v>50</v>
          </cell>
          <cell r="V871">
            <v>30</v>
          </cell>
          <cell r="W871">
            <v>56</v>
          </cell>
          <cell r="X871">
            <v>35</v>
          </cell>
          <cell r="Y871">
            <v>60</v>
          </cell>
          <cell r="Z871">
            <v>43</v>
          </cell>
          <cell r="AA871">
            <v>63</v>
          </cell>
          <cell r="AB871">
            <v>42</v>
          </cell>
          <cell r="AC871">
            <v>62</v>
          </cell>
          <cell r="AD871">
            <v>40</v>
          </cell>
          <cell r="AE871">
            <v>66</v>
          </cell>
          <cell r="AF871">
            <v>45</v>
          </cell>
          <cell r="AG871">
            <v>58</v>
          </cell>
          <cell r="AH871">
            <v>32</v>
          </cell>
          <cell r="AI871">
            <v>57</v>
          </cell>
          <cell r="AJ871">
            <v>32</v>
          </cell>
          <cell r="AK871">
            <v>56</v>
          </cell>
          <cell r="AL871">
            <v>33</v>
          </cell>
          <cell r="AM871">
            <v>59</v>
          </cell>
          <cell r="AN871">
            <v>37</v>
          </cell>
          <cell r="AO871">
            <v>67</v>
          </cell>
          <cell r="AP871">
            <v>46</v>
          </cell>
          <cell r="AQ871">
            <v>69</v>
          </cell>
          <cell r="AR871">
            <v>47</v>
          </cell>
          <cell r="AS871">
            <v>67</v>
          </cell>
          <cell r="AT871">
            <v>41</v>
          </cell>
          <cell r="AU871">
            <v>58</v>
          </cell>
          <cell r="AV871">
            <v>36</v>
          </cell>
          <cell r="AW871">
            <v>66</v>
          </cell>
          <cell r="AX871">
            <v>37</v>
          </cell>
          <cell r="AY871">
            <v>68</v>
          </cell>
          <cell r="AZ871">
            <v>44.1</v>
          </cell>
          <cell r="BA871">
            <v>63</v>
          </cell>
          <cell r="BB871">
            <v>39</v>
          </cell>
          <cell r="BC871">
            <v>67</v>
          </cell>
          <cell r="BD871">
            <v>43</v>
          </cell>
          <cell r="BE871">
            <v>67</v>
          </cell>
          <cell r="BF871">
            <v>48</v>
          </cell>
          <cell r="BG871">
            <v>68</v>
          </cell>
          <cell r="BH871">
            <v>44</v>
          </cell>
          <cell r="BI871">
            <v>70</v>
          </cell>
          <cell r="BJ871">
            <v>50</v>
          </cell>
          <cell r="BK871">
            <v>73</v>
          </cell>
          <cell r="BL871">
            <v>53</v>
          </cell>
          <cell r="BM871">
            <v>76</v>
          </cell>
          <cell r="BN871">
            <v>50</v>
          </cell>
          <cell r="BO871">
            <v>76</v>
          </cell>
          <cell r="BP871">
            <v>48</v>
          </cell>
          <cell r="BQ871">
            <v>66</v>
          </cell>
          <cell r="BR871">
            <v>56</v>
          </cell>
          <cell r="BS871">
            <v>73</v>
          </cell>
          <cell r="BT871">
            <v>46</v>
          </cell>
          <cell r="BU871">
            <v>77</v>
          </cell>
          <cell r="BV871">
            <v>56</v>
          </cell>
          <cell r="BW871">
            <v>79</v>
          </cell>
          <cell r="BX871">
            <v>52</v>
          </cell>
          <cell r="BY871">
            <v>78</v>
          </cell>
          <cell r="BZ871">
            <v>50</v>
          </cell>
          <cell r="CA871">
            <v>83</v>
          </cell>
          <cell r="CB871">
            <v>57</v>
          </cell>
          <cell r="CC871">
            <v>83</v>
          </cell>
          <cell r="CD871">
            <v>64</v>
          </cell>
          <cell r="CE871">
            <v>76</v>
          </cell>
          <cell r="CF871">
            <v>56</v>
          </cell>
          <cell r="CG871">
            <v>86</v>
          </cell>
          <cell r="CH871">
            <v>61</v>
          </cell>
          <cell r="CI871">
            <v>84</v>
          </cell>
          <cell r="CJ871">
            <v>61</v>
          </cell>
          <cell r="CK871">
            <v>85</v>
          </cell>
          <cell r="CL871">
            <v>67</v>
          </cell>
          <cell r="CM871">
            <v>87</v>
          </cell>
          <cell r="CN871">
            <v>66</v>
          </cell>
          <cell r="CO871">
            <v>85</v>
          </cell>
          <cell r="CP871">
            <v>67</v>
          </cell>
          <cell r="CQ871">
            <v>91</v>
          </cell>
          <cell r="CR871">
            <v>69</v>
          </cell>
          <cell r="CS871">
            <v>85</v>
          </cell>
          <cell r="CT871">
            <v>70</v>
          </cell>
          <cell r="CU871">
            <v>90</v>
          </cell>
          <cell r="CV871">
            <v>70</v>
          </cell>
          <cell r="CW871">
            <v>90</v>
          </cell>
          <cell r="CX871">
            <v>74</v>
          </cell>
        </row>
        <row r="872">
          <cell r="B872">
            <v>36996</v>
          </cell>
          <cell r="C872">
            <v>77</v>
          </cell>
          <cell r="D872">
            <v>60</v>
          </cell>
          <cell r="E872">
            <v>75</v>
          </cell>
          <cell r="F872">
            <v>54</v>
          </cell>
          <cell r="G872">
            <v>71</v>
          </cell>
          <cell r="H872">
            <v>56</v>
          </cell>
          <cell r="I872">
            <v>77</v>
          </cell>
          <cell r="J872">
            <v>58</v>
          </cell>
          <cell r="K872">
            <v>73</v>
          </cell>
          <cell r="L872">
            <v>62</v>
          </cell>
          <cell r="M872">
            <v>80</v>
          </cell>
          <cell r="N872">
            <v>59</v>
          </cell>
          <cell r="O872">
            <v>78</v>
          </cell>
          <cell r="P872">
            <v>61</v>
          </cell>
          <cell r="Q872">
            <v>89</v>
          </cell>
          <cell r="R872">
            <v>63</v>
          </cell>
          <cell r="S872">
            <v>56</v>
          </cell>
          <cell r="T872">
            <v>31</v>
          </cell>
          <cell r="U872">
            <v>51</v>
          </cell>
          <cell r="V872">
            <v>28</v>
          </cell>
          <cell r="W872">
            <v>57</v>
          </cell>
          <cell r="X872">
            <v>24</v>
          </cell>
          <cell r="Y872">
            <v>60</v>
          </cell>
          <cell r="Z872">
            <v>40</v>
          </cell>
          <cell r="AA872">
            <v>64</v>
          </cell>
          <cell r="AB872">
            <v>36</v>
          </cell>
          <cell r="AC872">
            <v>64</v>
          </cell>
          <cell r="AD872">
            <v>34</v>
          </cell>
          <cell r="AE872">
            <v>62</v>
          </cell>
          <cell r="AF872">
            <v>43</v>
          </cell>
          <cell r="AG872">
            <v>54</v>
          </cell>
          <cell r="AH872">
            <v>38</v>
          </cell>
          <cell r="AI872">
            <v>53</v>
          </cell>
          <cell r="AJ872">
            <v>38</v>
          </cell>
          <cell r="AK872">
            <v>59</v>
          </cell>
          <cell r="AL872">
            <v>35</v>
          </cell>
          <cell r="AM872">
            <v>59</v>
          </cell>
          <cell r="AN872">
            <v>30</v>
          </cell>
          <cell r="AO872">
            <v>68</v>
          </cell>
          <cell r="AP872">
            <v>48</v>
          </cell>
          <cell r="AQ872">
            <v>65</v>
          </cell>
          <cell r="AR872">
            <v>49</v>
          </cell>
          <cell r="AS872">
            <v>63</v>
          </cell>
          <cell r="AT872">
            <v>39</v>
          </cell>
          <cell r="AU872">
            <v>50</v>
          </cell>
          <cell r="AV872">
            <v>39</v>
          </cell>
          <cell r="AW872">
            <v>57</v>
          </cell>
          <cell r="AX872">
            <v>43</v>
          </cell>
          <cell r="AY872">
            <v>64.900000000000006</v>
          </cell>
          <cell r="AZ872">
            <v>42.1</v>
          </cell>
          <cell r="BA872">
            <v>62</v>
          </cell>
          <cell r="BB872">
            <v>36</v>
          </cell>
          <cell r="BC872">
            <v>66</v>
          </cell>
          <cell r="BD872">
            <v>37</v>
          </cell>
          <cell r="BE872">
            <v>68</v>
          </cell>
          <cell r="BF872">
            <v>46</v>
          </cell>
          <cell r="BG872">
            <v>65</v>
          </cell>
          <cell r="BH872">
            <v>46</v>
          </cell>
          <cell r="BI872">
            <v>68</v>
          </cell>
          <cell r="BJ872">
            <v>48</v>
          </cell>
          <cell r="BK872">
            <v>71</v>
          </cell>
          <cell r="BL872">
            <v>50</v>
          </cell>
          <cell r="BM872">
            <v>73</v>
          </cell>
          <cell r="BN872">
            <v>53</v>
          </cell>
          <cell r="BO872">
            <v>77</v>
          </cell>
          <cell r="BP872">
            <v>50</v>
          </cell>
          <cell r="BQ872">
            <v>74</v>
          </cell>
          <cell r="BR872">
            <v>55</v>
          </cell>
          <cell r="BS872">
            <v>72</v>
          </cell>
          <cell r="BT872">
            <v>52</v>
          </cell>
          <cell r="BU872">
            <v>71</v>
          </cell>
          <cell r="BV872">
            <v>52</v>
          </cell>
          <cell r="BW872">
            <v>76</v>
          </cell>
          <cell r="BX872">
            <v>51</v>
          </cell>
          <cell r="BY872">
            <v>70</v>
          </cell>
          <cell r="BZ872">
            <v>57</v>
          </cell>
          <cell r="CA872">
            <v>74</v>
          </cell>
          <cell r="CB872">
            <v>63</v>
          </cell>
          <cell r="CC872">
            <v>72</v>
          </cell>
          <cell r="CD872">
            <v>64</v>
          </cell>
          <cell r="CE872">
            <v>76</v>
          </cell>
          <cell r="CF872">
            <v>58</v>
          </cell>
          <cell r="CG872">
            <v>79</v>
          </cell>
          <cell r="CH872">
            <v>61</v>
          </cell>
          <cell r="CI872">
            <v>80</v>
          </cell>
          <cell r="CJ872">
            <v>60</v>
          </cell>
          <cell r="CK872">
            <v>89</v>
          </cell>
          <cell r="CL872">
            <v>69</v>
          </cell>
          <cell r="CM872">
            <v>90</v>
          </cell>
          <cell r="CN872">
            <v>63</v>
          </cell>
          <cell r="CO872">
            <v>89</v>
          </cell>
          <cell r="CP872">
            <v>69</v>
          </cell>
          <cell r="CQ872">
            <v>91</v>
          </cell>
          <cell r="CR872">
            <v>68</v>
          </cell>
          <cell r="CS872">
            <v>84</v>
          </cell>
          <cell r="CT872">
            <v>70</v>
          </cell>
          <cell r="CU872">
            <v>92</v>
          </cell>
          <cell r="CV872">
            <v>72</v>
          </cell>
          <cell r="CW872">
            <v>90</v>
          </cell>
          <cell r="CX872">
            <v>71</v>
          </cell>
        </row>
        <row r="873">
          <cell r="B873">
            <v>36997</v>
          </cell>
          <cell r="C873">
            <v>67</v>
          </cell>
          <cell r="D873">
            <v>53</v>
          </cell>
          <cell r="E873">
            <v>64</v>
          </cell>
          <cell r="F873">
            <v>49</v>
          </cell>
          <cell r="G873">
            <v>66</v>
          </cell>
          <cell r="H873">
            <v>47</v>
          </cell>
          <cell r="I873">
            <v>70</v>
          </cell>
          <cell r="J873">
            <v>50</v>
          </cell>
          <cell r="K873">
            <v>75</v>
          </cell>
          <cell r="L873">
            <v>57</v>
          </cell>
          <cell r="M873">
            <v>71</v>
          </cell>
          <cell r="N873">
            <v>50</v>
          </cell>
          <cell r="O873">
            <v>76</v>
          </cell>
          <cell r="P873">
            <v>54</v>
          </cell>
          <cell r="Q873">
            <v>80</v>
          </cell>
          <cell r="R873">
            <v>59</v>
          </cell>
          <cell r="S873">
            <v>55</v>
          </cell>
          <cell r="T873">
            <v>29</v>
          </cell>
          <cell r="U873">
            <v>50</v>
          </cell>
          <cell r="V873">
            <v>27</v>
          </cell>
          <cell r="W873">
            <v>57</v>
          </cell>
          <cell r="X873">
            <v>26</v>
          </cell>
          <cell r="Y873">
            <v>48</v>
          </cell>
          <cell r="Z873">
            <v>38</v>
          </cell>
          <cell r="AA873">
            <v>59</v>
          </cell>
          <cell r="AB873">
            <v>37</v>
          </cell>
          <cell r="AC873">
            <v>60</v>
          </cell>
          <cell r="AD873">
            <v>39</v>
          </cell>
          <cell r="AE873">
            <v>58</v>
          </cell>
          <cell r="AF873">
            <v>43</v>
          </cell>
          <cell r="AG873">
            <v>52</v>
          </cell>
          <cell r="AH873">
            <v>33</v>
          </cell>
          <cell r="AI873">
            <v>53</v>
          </cell>
          <cell r="AJ873">
            <v>39</v>
          </cell>
          <cell r="AK873">
            <v>56</v>
          </cell>
          <cell r="AL873">
            <v>39</v>
          </cell>
          <cell r="AM873">
            <v>57</v>
          </cell>
          <cell r="AN873">
            <v>36</v>
          </cell>
          <cell r="AO873">
            <v>61</v>
          </cell>
          <cell r="AP873">
            <v>47</v>
          </cell>
          <cell r="AQ873">
            <v>62</v>
          </cell>
          <cell r="AR873">
            <v>48</v>
          </cell>
          <cell r="AS873">
            <v>57</v>
          </cell>
          <cell r="AT873">
            <v>45</v>
          </cell>
          <cell r="AU873">
            <v>51</v>
          </cell>
          <cell r="AV873">
            <v>33</v>
          </cell>
          <cell r="AW873">
            <v>54</v>
          </cell>
          <cell r="AX873">
            <v>33</v>
          </cell>
          <cell r="AY873">
            <v>50</v>
          </cell>
          <cell r="AZ873">
            <v>39.9</v>
          </cell>
          <cell r="BA873">
            <v>50</v>
          </cell>
          <cell r="BB873">
            <v>44</v>
          </cell>
          <cell r="BC873">
            <v>56</v>
          </cell>
          <cell r="BD873">
            <v>40</v>
          </cell>
          <cell r="BE873">
            <v>57</v>
          </cell>
          <cell r="BF873">
            <v>46</v>
          </cell>
          <cell r="BG873">
            <v>54</v>
          </cell>
          <cell r="BH873">
            <v>43</v>
          </cell>
          <cell r="BI873">
            <v>53</v>
          </cell>
          <cell r="BJ873">
            <v>41</v>
          </cell>
          <cell r="BK873">
            <v>55</v>
          </cell>
          <cell r="BL873">
            <v>43</v>
          </cell>
          <cell r="BM873">
            <v>64</v>
          </cell>
          <cell r="BN873">
            <v>48</v>
          </cell>
          <cell r="BO873">
            <v>67</v>
          </cell>
          <cell r="BP873">
            <v>45</v>
          </cell>
          <cell r="BQ873">
            <v>64</v>
          </cell>
          <cell r="BR873">
            <v>46</v>
          </cell>
          <cell r="BS873">
            <v>64</v>
          </cell>
          <cell r="BT873">
            <v>46</v>
          </cell>
          <cell r="BU873">
            <v>68</v>
          </cell>
          <cell r="BV873">
            <v>50</v>
          </cell>
          <cell r="BW873">
            <v>67</v>
          </cell>
          <cell r="BX873">
            <v>49</v>
          </cell>
          <cell r="BY873">
            <v>70</v>
          </cell>
          <cell r="BZ873">
            <v>52</v>
          </cell>
          <cell r="CA873">
            <v>75</v>
          </cell>
          <cell r="CB873">
            <v>58</v>
          </cell>
          <cell r="CC873">
            <v>77</v>
          </cell>
          <cell r="CD873">
            <v>54</v>
          </cell>
          <cell r="CE873">
            <v>69</v>
          </cell>
          <cell r="CF873">
            <v>53</v>
          </cell>
          <cell r="CG873">
            <v>77</v>
          </cell>
          <cell r="CH873">
            <v>48</v>
          </cell>
          <cell r="CI873">
            <v>80</v>
          </cell>
          <cell r="CJ873">
            <v>55</v>
          </cell>
          <cell r="CK873">
            <v>85</v>
          </cell>
          <cell r="CL873">
            <v>58</v>
          </cell>
          <cell r="CM873">
            <v>81</v>
          </cell>
          <cell r="CN873">
            <v>55</v>
          </cell>
          <cell r="CO873">
            <v>85</v>
          </cell>
          <cell r="CP873">
            <v>58</v>
          </cell>
          <cell r="CQ873">
            <v>87</v>
          </cell>
          <cell r="CR873">
            <v>65</v>
          </cell>
          <cell r="CS873">
            <v>84</v>
          </cell>
          <cell r="CT873">
            <v>66</v>
          </cell>
          <cell r="CU873">
            <v>90</v>
          </cell>
          <cell r="CV873">
            <v>66</v>
          </cell>
          <cell r="CW873">
            <v>90</v>
          </cell>
          <cell r="CX873">
            <v>70</v>
          </cell>
        </row>
        <row r="874">
          <cell r="B874">
            <v>36998</v>
          </cell>
          <cell r="C874">
            <v>56</v>
          </cell>
          <cell r="D874">
            <v>42</v>
          </cell>
          <cell r="E874">
            <v>49</v>
          </cell>
          <cell r="F874">
            <v>36</v>
          </cell>
          <cell r="G874">
            <v>53</v>
          </cell>
          <cell r="H874">
            <v>34</v>
          </cell>
          <cell r="I874">
            <v>55</v>
          </cell>
          <cell r="J874">
            <v>39</v>
          </cell>
          <cell r="K874">
            <v>60</v>
          </cell>
          <cell r="L874">
            <v>44</v>
          </cell>
          <cell r="M874">
            <v>56</v>
          </cell>
          <cell r="N874">
            <v>38</v>
          </cell>
          <cell r="O874">
            <v>62</v>
          </cell>
          <cell r="P874">
            <v>44</v>
          </cell>
          <cell r="Q874">
            <v>69</v>
          </cell>
          <cell r="R874">
            <v>49</v>
          </cell>
          <cell r="S874">
            <v>53</v>
          </cell>
          <cell r="T874">
            <v>31</v>
          </cell>
          <cell r="U874">
            <v>49</v>
          </cell>
          <cell r="V874">
            <v>29</v>
          </cell>
          <cell r="W874">
            <v>58</v>
          </cell>
          <cell r="X874">
            <v>26</v>
          </cell>
          <cell r="Y874">
            <v>49</v>
          </cell>
          <cell r="Z874">
            <v>40</v>
          </cell>
          <cell r="AA874">
            <v>53</v>
          </cell>
          <cell r="AB874">
            <v>37</v>
          </cell>
          <cell r="AC874">
            <v>55</v>
          </cell>
          <cell r="AD874">
            <v>37</v>
          </cell>
          <cell r="AE874">
            <v>49</v>
          </cell>
          <cell r="AF874">
            <v>42</v>
          </cell>
          <cell r="AG874">
            <v>47</v>
          </cell>
          <cell r="AH874">
            <v>33</v>
          </cell>
          <cell r="AI874">
            <v>47</v>
          </cell>
          <cell r="AJ874">
            <v>35</v>
          </cell>
          <cell r="AK874">
            <v>53</v>
          </cell>
          <cell r="AL874">
            <v>37</v>
          </cell>
          <cell r="AM874">
            <v>56</v>
          </cell>
          <cell r="AN874">
            <v>35</v>
          </cell>
          <cell r="AO874">
            <v>52</v>
          </cell>
          <cell r="AP874">
            <v>44</v>
          </cell>
          <cell r="AQ874">
            <v>50</v>
          </cell>
          <cell r="AR874">
            <v>43</v>
          </cell>
          <cell r="AS874">
            <v>52</v>
          </cell>
          <cell r="AT874">
            <v>40</v>
          </cell>
          <cell r="AU874">
            <v>42</v>
          </cell>
          <cell r="AV874">
            <v>33</v>
          </cell>
          <cell r="AW874">
            <v>39</v>
          </cell>
          <cell r="AX874">
            <v>28</v>
          </cell>
          <cell r="AY874">
            <v>45</v>
          </cell>
          <cell r="AZ874">
            <v>35.1</v>
          </cell>
          <cell r="BA874">
            <v>44</v>
          </cell>
          <cell r="BB874">
            <v>35</v>
          </cell>
          <cell r="BC874">
            <v>47</v>
          </cell>
          <cell r="BD874">
            <v>33</v>
          </cell>
          <cell r="BE874">
            <v>51</v>
          </cell>
          <cell r="BF874">
            <v>39</v>
          </cell>
          <cell r="BG874">
            <v>51</v>
          </cell>
          <cell r="BH874">
            <v>36</v>
          </cell>
          <cell r="BI874">
            <v>52</v>
          </cell>
          <cell r="BJ874">
            <v>37</v>
          </cell>
          <cell r="BK874">
            <v>52</v>
          </cell>
          <cell r="BL874">
            <v>39</v>
          </cell>
          <cell r="BM874">
            <v>48</v>
          </cell>
          <cell r="BN874">
            <v>33</v>
          </cell>
          <cell r="BO874">
            <v>51</v>
          </cell>
          <cell r="BP874">
            <v>38</v>
          </cell>
          <cell r="BQ874">
            <v>50</v>
          </cell>
          <cell r="BR874">
            <v>39</v>
          </cell>
          <cell r="BS874">
            <v>51</v>
          </cell>
          <cell r="BT874">
            <v>32</v>
          </cell>
          <cell r="BU874">
            <v>57</v>
          </cell>
          <cell r="BV874">
            <v>33</v>
          </cell>
          <cell r="BW874">
            <v>56</v>
          </cell>
          <cell r="BX874">
            <v>35</v>
          </cell>
          <cell r="BY874">
            <v>56</v>
          </cell>
          <cell r="BZ874">
            <v>34</v>
          </cell>
          <cell r="CA874">
            <v>64</v>
          </cell>
          <cell r="CB874">
            <v>41</v>
          </cell>
          <cell r="CC874">
            <v>68</v>
          </cell>
          <cell r="CD874">
            <v>38</v>
          </cell>
          <cell r="CE874">
            <v>55</v>
          </cell>
          <cell r="CF874">
            <v>40</v>
          </cell>
          <cell r="CG874">
            <v>61</v>
          </cell>
          <cell r="CH874">
            <v>43</v>
          </cell>
          <cell r="CI874">
            <v>71</v>
          </cell>
          <cell r="CJ874">
            <v>42</v>
          </cell>
          <cell r="CK874">
            <v>83</v>
          </cell>
          <cell r="CL874">
            <v>52</v>
          </cell>
          <cell r="CM874">
            <v>79</v>
          </cell>
          <cell r="CN874">
            <v>49</v>
          </cell>
          <cell r="CO874">
            <v>83</v>
          </cell>
          <cell r="CP874">
            <v>52</v>
          </cell>
          <cell r="CQ874">
            <v>85</v>
          </cell>
          <cell r="CR874">
            <v>55</v>
          </cell>
          <cell r="CS874">
            <v>82</v>
          </cell>
          <cell r="CT874">
            <v>62</v>
          </cell>
          <cell r="CU874">
            <v>86</v>
          </cell>
          <cell r="CV874">
            <v>71</v>
          </cell>
          <cell r="CW874">
            <v>90</v>
          </cell>
          <cell r="CX874">
            <v>65</v>
          </cell>
        </row>
        <row r="875">
          <cell r="B875">
            <v>36999</v>
          </cell>
          <cell r="C875">
            <v>62</v>
          </cell>
          <cell r="D875">
            <v>39</v>
          </cell>
          <cell r="E875">
            <v>59</v>
          </cell>
          <cell r="F875">
            <v>35</v>
          </cell>
          <cell r="G875">
            <v>57</v>
          </cell>
          <cell r="H875">
            <v>32</v>
          </cell>
          <cell r="I875">
            <v>62</v>
          </cell>
          <cell r="J875">
            <v>36</v>
          </cell>
          <cell r="K875">
            <v>65</v>
          </cell>
          <cell r="L875">
            <v>36</v>
          </cell>
          <cell r="M875">
            <v>63</v>
          </cell>
          <cell r="N875">
            <v>35</v>
          </cell>
          <cell r="O875">
            <v>66</v>
          </cell>
          <cell r="P875">
            <v>35</v>
          </cell>
          <cell r="Q875">
            <v>68</v>
          </cell>
          <cell r="R875">
            <v>41</v>
          </cell>
          <cell r="S875">
            <v>48</v>
          </cell>
          <cell r="T875">
            <v>30</v>
          </cell>
          <cell r="U875">
            <v>44</v>
          </cell>
          <cell r="V875">
            <v>28</v>
          </cell>
          <cell r="W875">
            <v>50</v>
          </cell>
          <cell r="X875">
            <v>35</v>
          </cell>
          <cell r="Y875">
            <v>53</v>
          </cell>
          <cell r="Z875">
            <v>34</v>
          </cell>
          <cell r="AA875">
            <v>54</v>
          </cell>
          <cell r="AB875">
            <v>34</v>
          </cell>
          <cell r="AC875">
            <v>53</v>
          </cell>
          <cell r="AD875">
            <v>35</v>
          </cell>
          <cell r="AE875">
            <v>55</v>
          </cell>
          <cell r="AF875">
            <v>38</v>
          </cell>
          <cell r="AG875">
            <v>41</v>
          </cell>
          <cell r="AH875">
            <v>29</v>
          </cell>
          <cell r="AI875">
            <v>37</v>
          </cell>
          <cell r="AJ875">
            <v>29</v>
          </cell>
          <cell r="AK875">
            <v>41</v>
          </cell>
          <cell r="AL875">
            <v>30</v>
          </cell>
          <cell r="AM875">
            <v>50</v>
          </cell>
          <cell r="AN875">
            <v>33</v>
          </cell>
          <cell r="AO875">
            <v>54</v>
          </cell>
          <cell r="AP875">
            <v>38</v>
          </cell>
          <cell r="AQ875">
            <v>55</v>
          </cell>
          <cell r="AR875">
            <v>38</v>
          </cell>
          <cell r="AS875">
            <v>54</v>
          </cell>
          <cell r="AT875">
            <v>33</v>
          </cell>
          <cell r="AU875">
            <v>41</v>
          </cell>
          <cell r="AV875">
            <v>28</v>
          </cell>
          <cell r="AW875">
            <v>46</v>
          </cell>
          <cell r="AX875">
            <v>30</v>
          </cell>
          <cell r="AY875">
            <v>46.9</v>
          </cell>
          <cell r="AZ875">
            <v>33.1</v>
          </cell>
          <cell r="BA875">
            <v>42</v>
          </cell>
          <cell r="BB875">
            <v>28</v>
          </cell>
          <cell r="BC875">
            <v>49</v>
          </cell>
          <cell r="BD875">
            <v>33</v>
          </cell>
          <cell r="BE875">
            <v>51</v>
          </cell>
          <cell r="BF875">
            <v>35</v>
          </cell>
          <cell r="BG875">
            <v>50</v>
          </cell>
          <cell r="BH875">
            <v>32</v>
          </cell>
          <cell r="BI875">
            <v>51</v>
          </cell>
          <cell r="BJ875">
            <v>37</v>
          </cell>
          <cell r="BK875">
            <v>51</v>
          </cell>
          <cell r="BL875">
            <v>37</v>
          </cell>
          <cell r="BM875">
            <v>51</v>
          </cell>
          <cell r="BN875">
            <v>34</v>
          </cell>
          <cell r="BO875">
            <v>53</v>
          </cell>
          <cell r="BP875">
            <v>36</v>
          </cell>
          <cell r="BQ875">
            <v>52</v>
          </cell>
          <cell r="BR875">
            <v>36</v>
          </cell>
          <cell r="BS875">
            <v>53</v>
          </cell>
          <cell r="BT875">
            <v>32</v>
          </cell>
          <cell r="BU875">
            <v>53</v>
          </cell>
          <cell r="BV875">
            <v>32</v>
          </cell>
          <cell r="BW875">
            <v>54</v>
          </cell>
          <cell r="BX875">
            <v>32</v>
          </cell>
          <cell r="BY875">
            <v>70</v>
          </cell>
          <cell r="BZ875">
            <v>32</v>
          </cell>
          <cell r="CA875">
            <v>63</v>
          </cell>
          <cell r="CB875">
            <v>35</v>
          </cell>
          <cell r="CC875">
            <v>63</v>
          </cell>
          <cell r="CD875">
            <v>35</v>
          </cell>
          <cell r="CE875">
            <v>60</v>
          </cell>
          <cell r="CF875">
            <v>34</v>
          </cell>
          <cell r="CG875">
            <v>68</v>
          </cell>
          <cell r="CH875">
            <v>36</v>
          </cell>
          <cell r="CI875">
            <v>64</v>
          </cell>
          <cell r="CJ875">
            <v>36</v>
          </cell>
          <cell r="CK875">
            <v>63</v>
          </cell>
          <cell r="CL875">
            <v>45</v>
          </cell>
          <cell r="CM875">
            <v>66</v>
          </cell>
          <cell r="CN875">
            <v>37</v>
          </cell>
          <cell r="CO875">
            <v>63</v>
          </cell>
          <cell r="CP875">
            <v>45</v>
          </cell>
          <cell r="CQ875">
            <v>69</v>
          </cell>
          <cell r="CR875">
            <v>49</v>
          </cell>
          <cell r="CS875">
            <v>70</v>
          </cell>
          <cell r="CT875">
            <v>49</v>
          </cell>
          <cell r="CU875">
            <v>72</v>
          </cell>
          <cell r="CV875">
            <v>59</v>
          </cell>
          <cell r="CW875">
            <v>76</v>
          </cell>
          <cell r="CX875">
            <v>61</v>
          </cell>
        </row>
        <row r="876">
          <cell r="B876">
            <v>37000</v>
          </cell>
          <cell r="C876">
            <v>71</v>
          </cell>
          <cell r="D876">
            <v>46</v>
          </cell>
          <cell r="E876">
            <v>69</v>
          </cell>
          <cell r="F876">
            <v>34</v>
          </cell>
          <cell r="G876">
            <v>64</v>
          </cell>
          <cell r="H876">
            <v>32</v>
          </cell>
          <cell r="I876">
            <v>70</v>
          </cell>
          <cell r="J876">
            <v>34</v>
          </cell>
          <cell r="K876">
            <v>72</v>
          </cell>
          <cell r="L876">
            <v>39</v>
          </cell>
          <cell r="M876">
            <v>70</v>
          </cell>
          <cell r="N876">
            <v>37</v>
          </cell>
          <cell r="O876">
            <v>71</v>
          </cell>
          <cell r="P876">
            <v>36</v>
          </cell>
          <cell r="Q876">
            <v>72</v>
          </cell>
          <cell r="R876">
            <v>40</v>
          </cell>
          <cell r="S876">
            <v>52</v>
          </cell>
          <cell r="T876">
            <v>26</v>
          </cell>
          <cell r="U876">
            <v>48</v>
          </cell>
          <cell r="V876">
            <v>24</v>
          </cell>
          <cell r="W876">
            <v>50</v>
          </cell>
          <cell r="X876">
            <v>24</v>
          </cell>
          <cell r="Y876">
            <v>53</v>
          </cell>
          <cell r="Z876">
            <v>36</v>
          </cell>
          <cell r="AA876">
            <v>54</v>
          </cell>
          <cell r="AB876">
            <v>32</v>
          </cell>
          <cell r="AC876">
            <v>54</v>
          </cell>
          <cell r="AD876">
            <v>30</v>
          </cell>
          <cell r="AE876">
            <v>51</v>
          </cell>
          <cell r="AF876">
            <v>31</v>
          </cell>
          <cell r="AG876">
            <v>48</v>
          </cell>
          <cell r="AH876">
            <v>25</v>
          </cell>
          <cell r="AI876">
            <v>51</v>
          </cell>
          <cell r="AJ876">
            <v>26</v>
          </cell>
          <cell r="AK876">
            <v>49</v>
          </cell>
          <cell r="AL876">
            <v>28</v>
          </cell>
          <cell r="AM876">
            <v>51</v>
          </cell>
          <cell r="AN876">
            <v>28</v>
          </cell>
          <cell r="AO876">
            <v>55</v>
          </cell>
          <cell r="AP876">
            <v>34</v>
          </cell>
          <cell r="AQ876">
            <v>55</v>
          </cell>
          <cell r="AR876">
            <v>33</v>
          </cell>
          <cell r="AS876">
            <v>56</v>
          </cell>
          <cell r="AT876">
            <v>28</v>
          </cell>
          <cell r="AU876">
            <v>50</v>
          </cell>
          <cell r="AV876">
            <v>26</v>
          </cell>
          <cell r="AW876">
            <v>59</v>
          </cell>
          <cell r="AX876">
            <v>27</v>
          </cell>
          <cell r="AY876">
            <v>57.9</v>
          </cell>
          <cell r="AZ876">
            <v>28.9</v>
          </cell>
          <cell r="BA876">
            <v>52</v>
          </cell>
          <cell r="BB876">
            <v>25</v>
          </cell>
          <cell r="BC876">
            <v>54</v>
          </cell>
          <cell r="BD876">
            <v>26</v>
          </cell>
          <cell r="BE876">
            <v>57</v>
          </cell>
          <cell r="BF876">
            <v>33</v>
          </cell>
          <cell r="BG876">
            <v>57</v>
          </cell>
          <cell r="BH876">
            <v>31</v>
          </cell>
          <cell r="BI876">
            <v>61</v>
          </cell>
          <cell r="BJ876">
            <v>31</v>
          </cell>
          <cell r="BK876">
            <v>62</v>
          </cell>
          <cell r="BL876">
            <v>34</v>
          </cell>
          <cell r="BM876">
            <v>64</v>
          </cell>
          <cell r="BN876">
            <v>33</v>
          </cell>
          <cell r="BO876">
            <v>63</v>
          </cell>
          <cell r="BP876">
            <v>29</v>
          </cell>
          <cell r="BQ876">
            <v>62</v>
          </cell>
          <cell r="BR876">
            <v>33</v>
          </cell>
          <cell r="BS876">
            <v>62</v>
          </cell>
          <cell r="BT876">
            <v>28</v>
          </cell>
          <cell r="BU876">
            <v>63</v>
          </cell>
          <cell r="BV876">
            <v>31</v>
          </cell>
          <cell r="BW876">
            <v>66</v>
          </cell>
          <cell r="BX876">
            <v>29</v>
          </cell>
          <cell r="BY876">
            <v>65</v>
          </cell>
          <cell r="BZ876">
            <v>30</v>
          </cell>
          <cell r="CA876">
            <v>71</v>
          </cell>
          <cell r="CB876">
            <v>33</v>
          </cell>
          <cell r="CC876">
            <v>70</v>
          </cell>
          <cell r="CD876">
            <v>37</v>
          </cell>
          <cell r="CE876">
            <v>67</v>
          </cell>
          <cell r="CF876">
            <v>39</v>
          </cell>
          <cell r="CG876">
            <v>72</v>
          </cell>
          <cell r="CH876">
            <v>36</v>
          </cell>
          <cell r="CI876">
            <v>71</v>
          </cell>
          <cell r="CJ876">
            <v>36</v>
          </cell>
          <cell r="CK876">
            <v>71</v>
          </cell>
          <cell r="CL876">
            <v>43</v>
          </cell>
          <cell r="CM876">
            <v>72</v>
          </cell>
          <cell r="CN876">
            <v>36</v>
          </cell>
          <cell r="CO876">
            <v>71</v>
          </cell>
          <cell r="CP876">
            <v>43</v>
          </cell>
          <cell r="CQ876">
            <v>76</v>
          </cell>
          <cell r="CR876">
            <v>44</v>
          </cell>
          <cell r="CS876">
            <v>76</v>
          </cell>
          <cell r="CT876">
            <v>48</v>
          </cell>
          <cell r="CU876">
            <v>75</v>
          </cell>
          <cell r="CV876">
            <v>57</v>
          </cell>
          <cell r="CW876">
            <v>76</v>
          </cell>
          <cell r="CX876">
            <v>58</v>
          </cell>
        </row>
        <row r="877">
          <cell r="B877">
            <v>37001</v>
          </cell>
          <cell r="C877">
            <v>73</v>
          </cell>
          <cell r="D877">
            <v>62</v>
          </cell>
          <cell r="E877">
            <v>71</v>
          </cell>
          <cell r="F877">
            <v>55</v>
          </cell>
          <cell r="G877">
            <v>71</v>
          </cell>
          <cell r="H877">
            <v>43</v>
          </cell>
          <cell r="I877">
            <v>74</v>
          </cell>
          <cell r="J877">
            <v>43</v>
          </cell>
          <cell r="K877">
            <v>78</v>
          </cell>
          <cell r="L877">
            <v>55</v>
          </cell>
          <cell r="M877">
            <v>73</v>
          </cell>
          <cell r="N877">
            <v>51</v>
          </cell>
          <cell r="O877">
            <v>75</v>
          </cell>
          <cell r="P877">
            <v>44</v>
          </cell>
          <cell r="Q877">
            <v>76</v>
          </cell>
          <cell r="R877">
            <v>53</v>
          </cell>
          <cell r="S877">
            <v>55</v>
          </cell>
          <cell r="T877">
            <v>25</v>
          </cell>
          <cell r="U877">
            <v>61</v>
          </cell>
          <cell r="V877">
            <v>25</v>
          </cell>
          <cell r="W877">
            <v>63</v>
          </cell>
          <cell r="X877">
            <v>20</v>
          </cell>
          <cell r="Y877">
            <v>63</v>
          </cell>
          <cell r="Z877">
            <v>38</v>
          </cell>
          <cell r="AA877">
            <v>60</v>
          </cell>
          <cell r="AB877">
            <v>31</v>
          </cell>
          <cell r="AC877">
            <v>68</v>
          </cell>
          <cell r="AD877">
            <v>28</v>
          </cell>
          <cell r="AE877">
            <v>57</v>
          </cell>
          <cell r="AF877">
            <v>35</v>
          </cell>
          <cell r="AG877">
            <v>60</v>
          </cell>
          <cell r="AH877">
            <v>35</v>
          </cell>
          <cell r="AI877">
            <v>63</v>
          </cell>
          <cell r="AJ877">
            <v>31</v>
          </cell>
          <cell r="AK877">
            <v>69</v>
          </cell>
          <cell r="AL877">
            <v>28</v>
          </cell>
          <cell r="AM877">
            <v>66</v>
          </cell>
          <cell r="AN877">
            <v>27</v>
          </cell>
          <cell r="AO877">
            <v>64</v>
          </cell>
          <cell r="AP877">
            <v>45</v>
          </cell>
          <cell r="AQ877">
            <v>63</v>
          </cell>
          <cell r="AR877">
            <v>42</v>
          </cell>
          <cell r="AS877">
            <v>63</v>
          </cell>
          <cell r="AT877">
            <v>34</v>
          </cell>
          <cell r="AU877">
            <v>56</v>
          </cell>
          <cell r="AV877">
            <v>43</v>
          </cell>
          <cell r="AW877">
            <v>53</v>
          </cell>
          <cell r="AX877">
            <v>45</v>
          </cell>
          <cell r="AY877">
            <v>59</v>
          </cell>
          <cell r="AZ877">
            <v>36</v>
          </cell>
          <cell r="BA877">
            <v>62</v>
          </cell>
          <cell r="BB877">
            <v>32</v>
          </cell>
          <cell r="BC877">
            <v>61</v>
          </cell>
          <cell r="BD877">
            <v>32</v>
          </cell>
          <cell r="BE877">
            <v>66</v>
          </cell>
          <cell r="BF877">
            <v>41</v>
          </cell>
          <cell r="BG877">
            <v>64</v>
          </cell>
          <cell r="BH877">
            <v>41</v>
          </cell>
          <cell r="BI877">
            <v>69</v>
          </cell>
          <cell r="BJ877">
            <v>37</v>
          </cell>
          <cell r="BK877">
            <v>69</v>
          </cell>
          <cell r="BL877">
            <v>44</v>
          </cell>
          <cell r="BM877">
            <v>70</v>
          </cell>
          <cell r="BN877">
            <v>35</v>
          </cell>
          <cell r="BO877">
            <v>72</v>
          </cell>
          <cell r="BP877">
            <v>42</v>
          </cell>
          <cell r="BQ877">
            <v>74</v>
          </cell>
          <cell r="BR877">
            <v>43</v>
          </cell>
          <cell r="BS877">
            <v>70</v>
          </cell>
          <cell r="BT877">
            <v>37</v>
          </cell>
          <cell r="BU877">
            <v>69</v>
          </cell>
          <cell r="BV877">
            <v>41</v>
          </cell>
          <cell r="BW877">
            <v>72</v>
          </cell>
          <cell r="BX877">
            <v>42</v>
          </cell>
          <cell r="BY877">
            <v>74</v>
          </cell>
          <cell r="BZ877">
            <v>38</v>
          </cell>
          <cell r="CA877">
            <v>79</v>
          </cell>
          <cell r="CB877">
            <v>43</v>
          </cell>
          <cell r="CC877">
            <v>76</v>
          </cell>
          <cell r="CD877">
            <v>45</v>
          </cell>
          <cell r="CE877">
            <v>74</v>
          </cell>
          <cell r="CF877">
            <v>47</v>
          </cell>
          <cell r="CG877">
            <v>77</v>
          </cell>
          <cell r="CH877">
            <v>39</v>
          </cell>
          <cell r="CI877">
            <v>77</v>
          </cell>
          <cell r="CJ877">
            <v>42</v>
          </cell>
          <cell r="CK877">
            <v>77</v>
          </cell>
          <cell r="CL877">
            <v>50</v>
          </cell>
          <cell r="CM877">
            <v>79</v>
          </cell>
          <cell r="CN877">
            <v>46</v>
          </cell>
          <cell r="CO877">
            <v>77</v>
          </cell>
          <cell r="CP877">
            <v>50</v>
          </cell>
          <cell r="CQ877">
            <v>81</v>
          </cell>
          <cell r="CR877">
            <v>51</v>
          </cell>
          <cell r="CS877">
            <v>83</v>
          </cell>
          <cell r="CT877">
            <v>59</v>
          </cell>
          <cell r="CU877">
            <v>79</v>
          </cell>
          <cell r="CV877">
            <v>68</v>
          </cell>
          <cell r="CW877">
            <v>79</v>
          </cell>
          <cell r="CX877">
            <v>69</v>
          </cell>
        </row>
        <row r="878">
          <cell r="B878">
            <v>37002</v>
          </cell>
          <cell r="C878">
            <v>81</v>
          </cell>
          <cell r="D878">
            <v>65</v>
          </cell>
          <cell r="E878">
            <v>78</v>
          </cell>
          <cell r="F878">
            <v>63</v>
          </cell>
          <cell r="G878">
            <v>79</v>
          </cell>
          <cell r="H878">
            <v>53</v>
          </cell>
          <cell r="I878">
            <v>80</v>
          </cell>
          <cell r="J878">
            <v>53</v>
          </cell>
          <cell r="K878">
            <v>82</v>
          </cell>
          <cell r="L878">
            <v>61</v>
          </cell>
          <cell r="M878">
            <v>80</v>
          </cell>
          <cell r="N878">
            <v>61</v>
          </cell>
          <cell r="O878">
            <v>81</v>
          </cell>
          <cell r="P878">
            <v>53</v>
          </cell>
          <cell r="Q878">
            <v>79</v>
          </cell>
          <cell r="R878">
            <v>61</v>
          </cell>
          <cell r="S878">
            <v>60</v>
          </cell>
          <cell r="T878">
            <v>31</v>
          </cell>
          <cell r="U878">
            <v>68</v>
          </cell>
          <cell r="V878">
            <v>36</v>
          </cell>
          <cell r="W878">
            <v>69</v>
          </cell>
          <cell r="X878">
            <v>29</v>
          </cell>
          <cell r="Y878">
            <v>67</v>
          </cell>
          <cell r="Z878">
            <v>47</v>
          </cell>
          <cell r="AA878">
            <v>63</v>
          </cell>
          <cell r="AB878">
            <v>46</v>
          </cell>
          <cell r="AC878">
            <v>71</v>
          </cell>
          <cell r="AD878">
            <v>50</v>
          </cell>
          <cell r="AE878">
            <v>58</v>
          </cell>
          <cell r="AF878">
            <v>48</v>
          </cell>
          <cell r="AG878">
            <v>66</v>
          </cell>
          <cell r="AH878">
            <v>47</v>
          </cell>
          <cell r="AI878">
            <v>67</v>
          </cell>
          <cell r="AJ878">
            <v>47</v>
          </cell>
          <cell r="AK878">
            <v>71</v>
          </cell>
          <cell r="AL878">
            <v>49</v>
          </cell>
          <cell r="AM878">
            <v>69</v>
          </cell>
          <cell r="AN878">
            <v>47</v>
          </cell>
          <cell r="AO878">
            <v>68</v>
          </cell>
          <cell r="AP878">
            <v>52</v>
          </cell>
          <cell r="AQ878">
            <v>67</v>
          </cell>
          <cell r="AR878">
            <v>51</v>
          </cell>
          <cell r="AS878">
            <v>71</v>
          </cell>
          <cell r="AT878">
            <v>53</v>
          </cell>
          <cell r="AU878">
            <v>71</v>
          </cell>
          <cell r="AV878">
            <v>52</v>
          </cell>
          <cell r="AW878">
            <v>71</v>
          </cell>
          <cell r="AX878">
            <v>51</v>
          </cell>
          <cell r="AY878">
            <v>65</v>
          </cell>
          <cell r="AZ878">
            <v>50</v>
          </cell>
          <cell r="BA878">
            <v>68</v>
          </cell>
          <cell r="BB878">
            <v>48</v>
          </cell>
          <cell r="BC878">
            <v>70</v>
          </cell>
          <cell r="BD878">
            <v>49</v>
          </cell>
          <cell r="BE878">
            <v>72</v>
          </cell>
          <cell r="BF878">
            <v>54</v>
          </cell>
          <cell r="BG878">
            <v>69</v>
          </cell>
          <cell r="BH878">
            <v>52</v>
          </cell>
          <cell r="BI878">
            <v>74</v>
          </cell>
          <cell r="BJ878">
            <v>55</v>
          </cell>
          <cell r="BK878">
            <v>72</v>
          </cell>
          <cell r="BL878">
            <v>55</v>
          </cell>
          <cell r="BM878">
            <v>77</v>
          </cell>
          <cell r="BN878">
            <v>55</v>
          </cell>
          <cell r="BO878">
            <v>79</v>
          </cell>
          <cell r="BP878">
            <v>54</v>
          </cell>
          <cell r="BQ878">
            <v>80</v>
          </cell>
          <cell r="BR878">
            <v>59</v>
          </cell>
          <cell r="BS878">
            <v>76</v>
          </cell>
          <cell r="BT878">
            <v>49</v>
          </cell>
          <cell r="BU878">
            <v>76</v>
          </cell>
          <cell r="BV878">
            <v>53</v>
          </cell>
          <cell r="BW878">
            <v>80</v>
          </cell>
          <cell r="BX878">
            <v>56</v>
          </cell>
          <cell r="BY878">
            <v>80</v>
          </cell>
          <cell r="BZ878">
            <v>54</v>
          </cell>
          <cell r="CA878">
            <v>81</v>
          </cell>
          <cell r="CB878">
            <v>57</v>
          </cell>
          <cell r="CC878">
            <v>78</v>
          </cell>
          <cell r="CD878">
            <v>57</v>
          </cell>
          <cell r="CE878">
            <v>77</v>
          </cell>
          <cell r="CF878">
            <v>53</v>
          </cell>
          <cell r="CG878">
            <v>82</v>
          </cell>
          <cell r="CH878">
            <v>50</v>
          </cell>
          <cell r="CI878">
            <v>77</v>
          </cell>
          <cell r="CJ878">
            <v>53</v>
          </cell>
          <cell r="CK878">
            <v>78</v>
          </cell>
          <cell r="CL878">
            <v>54</v>
          </cell>
          <cell r="CM878">
            <v>79</v>
          </cell>
          <cell r="CN878">
            <v>53</v>
          </cell>
          <cell r="CO878">
            <v>78</v>
          </cell>
          <cell r="CP878">
            <v>54</v>
          </cell>
          <cell r="CQ878">
            <v>83</v>
          </cell>
          <cell r="CR878">
            <v>58</v>
          </cell>
          <cell r="CS878">
            <v>84</v>
          </cell>
          <cell r="CT878">
            <v>60</v>
          </cell>
          <cell r="CU878">
            <v>82</v>
          </cell>
          <cell r="CV878">
            <v>70</v>
          </cell>
          <cell r="CW878">
            <v>81</v>
          </cell>
          <cell r="CX878">
            <v>70</v>
          </cell>
        </row>
        <row r="879">
          <cell r="B879">
            <v>37003</v>
          </cell>
          <cell r="C879">
            <v>81</v>
          </cell>
          <cell r="D879">
            <v>67</v>
          </cell>
          <cell r="E879">
            <v>82</v>
          </cell>
          <cell r="F879">
            <v>58</v>
          </cell>
          <cell r="G879">
            <v>82</v>
          </cell>
          <cell r="H879">
            <v>53</v>
          </cell>
          <cell r="I879">
            <v>83</v>
          </cell>
          <cell r="J879">
            <v>54</v>
          </cell>
          <cell r="K879">
            <v>80</v>
          </cell>
          <cell r="L879">
            <v>59</v>
          </cell>
          <cell r="M879">
            <v>81</v>
          </cell>
          <cell r="N879">
            <v>58</v>
          </cell>
          <cell r="O879">
            <v>83</v>
          </cell>
          <cell r="P879">
            <v>55</v>
          </cell>
          <cell r="Q879">
            <v>81</v>
          </cell>
          <cell r="R879">
            <v>60</v>
          </cell>
          <cell r="S879">
            <v>81</v>
          </cell>
          <cell r="T879">
            <v>46</v>
          </cell>
          <cell r="U879">
            <v>72</v>
          </cell>
          <cell r="V879">
            <v>47</v>
          </cell>
          <cell r="W879">
            <v>82</v>
          </cell>
          <cell r="X879">
            <v>51</v>
          </cell>
          <cell r="Y879">
            <v>85</v>
          </cell>
          <cell r="Z879">
            <v>54</v>
          </cell>
          <cell r="AA879">
            <v>82</v>
          </cell>
          <cell r="AB879">
            <v>50</v>
          </cell>
          <cell r="AC879">
            <v>88</v>
          </cell>
          <cell r="AD879">
            <v>52</v>
          </cell>
          <cell r="AE879">
            <v>78</v>
          </cell>
          <cell r="AF879">
            <v>48</v>
          </cell>
          <cell r="AG879">
            <v>66</v>
          </cell>
          <cell r="AH879">
            <v>47</v>
          </cell>
          <cell r="AI879">
            <v>72</v>
          </cell>
          <cell r="AJ879">
            <v>53</v>
          </cell>
          <cell r="AK879">
            <v>73</v>
          </cell>
          <cell r="AL879">
            <v>48</v>
          </cell>
          <cell r="AM879">
            <v>82</v>
          </cell>
          <cell r="AN879">
            <v>54</v>
          </cell>
          <cell r="AO879">
            <v>86</v>
          </cell>
          <cell r="AP879">
            <v>53</v>
          </cell>
          <cell r="AQ879">
            <v>86</v>
          </cell>
          <cell r="AR879">
            <v>52</v>
          </cell>
          <cell r="AS879">
            <v>96</v>
          </cell>
          <cell r="AT879">
            <v>58</v>
          </cell>
          <cell r="AU879">
            <v>69</v>
          </cell>
          <cell r="AV879">
            <v>59</v>
          </cell>
          <cell r="AW879">
            <v>76</v>
          </cell>
          <cell r="AX879">
            <v>63</v>
          </cell>
          <cell r="AY879">
            <v>80.099999999999994</v>
          </cell>
          <cell r="AZ879">
            <v>51.1</v>
          </cell>
          <cell r="BA879">
            <v>79</v>
          </cell>
          <cell r="BB879">
            <v>51</v>
          </cell>
          <cell r="BC879">
            <v>84</v>
          </cell>
          <cell r="BD879">
            <v>49</v>
          </cell>
          <cell r="BE879">
            <v>85</v>
          </cell>
          <cell r="BF879">
            <v>61</v>
          </cell>
          <cell r="BG879">
            <v>84</v>
          </cell>
          <cell r="BH879">
            <v>57</v>
          </cell>
          <cell r="BI879">
            <v>86</v>
          </cell>
          <cell r="BJ879">
            <v>60</v>
          </cell>
          <cell r="BK879">
            <v>87</v>
          </cell>
          <cell r="BL879">
            <v>58</v>
          </cell>
          <cell r="BM879">
            <v>84</v>
          </cell>
          <cell r="BN879">
            <v>59</v>
          </cell>
          <cell r="BO879">
            <v>85</v>
          </cell>
          <cell r="BP879">
            <v>59</v>
          </cell>
          <cell r="BQ879">
            <v>83</v>
          </cell>
          <cell r="BR879">
            <v>60</v>
          </cell>
          <cell r="BS879">
            <v>78</v>
          </cell>
          <cell r="BT879">
            <v>52</v>
          </cell>
          <cell r="BU879">
            <v>81</v>
          </cell>
          <cell r="BV879">
            <v>56</v>
          </cell>
          <cell r="BW879">
            <v>84</v>
          </cell>
          <cell r="BX879">
            <v>56</v>
          </cell>
          <cell r="BY879">
            <v>81</v>
          </cell>
          <cell r="BZ879">
            <v>55</v>
          </cell>
          <cell r="CA879">
            <v>84</v>
          </cell>
          <cell r="CB879">
            <v>54</v>
          </cell>
          <cell r="CC879">
            <v>79</v>
          </cell>
          <cell r="CD879">
            <v>51</v>
          </cell>
          <cell r="CE879">
            <v>79</v>
          </cell>
          <cell r="CF879">
            <v>57</v>
          </cell>
          <cell r="CG879">
            <v>82</v>
          </cell>
          <cell r="CH879">
            <v>50</v>
          </cell>
          <cell r="CI879">
            <v>79</v>
          </cell>
          <cell r="CJ879">
            <v>52</v>
          </cell>
          <cell r="CK879">
            <v>78</v>
          </cell>
          <cell r="CL879">
            <v>65</v>
          </cell>
          <cell r="CM879">
            <v>79</v>
          </cell>
          <cell r="CN879">
            <v>54</v>
          </cell>
          <cell r="CO879">
            <v>78</v>
          </cell>
          <cell r="CP879">
            <v>65</v>
          </cell>
          <cell r="CQ879">
            <v>85</v>
          </cell>
          <cell r="CR879">
            <v>60</v>
          </cell>
          <cell r="CS879">
            <v>86</v>
          </cell>
          <cell r="CT879">
            <v>63</v>
          </cell>
          <cell r="CU879">
            <v>82</v>
          </cell>
          <cell r="CV879">
            <v>73</v>
          </cell>
          <cell r="CW879">
            <v>82</v>
          </cell>
          <cell r="CX879">
            <v>72</v>
          </cell>
        </row>
        <row r="880">
          <cell r="B880">
            <v>37004</v>
          </cell>
          <cell r="C880">
            <v>77</v>
          </cell>
          <cell r="D880">
            <v>57</v>
          </cell>
          <cell r="E880">
            <v>80</v>
          </cell>
          <cell r="F880">
            <v>59</v>
          </cell>
          <cell r="G880">
            <v>81</v>
          </cell>
          <cell r="H880">
            <v>58</v>
          </cell>
          <cell r="I880">
            <v>82</v>
          </cell>
          <cell r="J880">
            <v>57</v>
          </cell>
          <cell r="K880">
            <v>82</v>
          </cell>
          <cell r="L880">
            <v>62</v>
          </cell>
          <cell r="M880">
            <v>81</v>
          </cell>
          <cell r="N880">
            <v>60</v>
          </cell>
          <cell r="O880">
            <v>84</v>
          </cell>
          <cell r="P880">
            <v>56</v>
          </cell>
          <cell r="Q880">
            <v>82</v>
          </cell>
          <cell r="R880">
            <v>62</v>
          </cell>
          <cell r="S880">
            <v>64</v>
          </cell>
          <cell r="T880">
            <v>43</v>
          </cell>
          <cell r="U880">
            <v>79</v>
          </cell>
          <cell r="V880">
            <v>36</v>
          </cell>
          <cell r="W880">
            <v>81</v>
          </cell>
          <cell r="X880">
            <v>43</v>
          </cell>
          <cell r="Y880">
            <v>72</v>
          </cell>
          <cell r="Z880">
            <v>54</v>
          </cell>
          <cell r="AA880">
            <v>67</v>
          </cell>
          <cell r="AB880">
            <v>50</v>
          </cell>
          <cell r="AC880">
            <v>81</v>
          </cell>
          <cell r="AD880">
            <v>54</v>
          </cell>
          <cell r="AE880">
            <v>67</v>
          </cell>
          <cell r="AF880">
            <v>51</v>
          </cell>
          <cell r="AG880">
            <v>79</v>
          </cell>
          <cell r="AH880">
            <v>57</v>
          </cell>
          <cell r="AI880">
            <v>87</v>
          </cell>
          <cell r="AJ880">
            <v>55</v>
          </cell>
          <cell r="AK880">
            <v>88</v>
          </cell>
          <cell r="AL880">
            <v>46</v>
          </cell>
          <cell r="AM880">
            <v>83</v>
          </cell>
          <cell r="AN880">
            <v>46</v>
          </cell>
          <cell r="AO880">
            <v>80</v>
          </cell>
          <cell r="AP880">
            <v>59</v>
          </cell>
          <cell r="AQ880">
            <v>77</v>
          </cell>
          <cell r="AR880">
            <v>57</v>
          </cell>
          <cell r="AS880">
            <v>83</v>
          </cell>
          <cell r="AT880">
            <v>55</v>
          </cell>
          <cell r="AU880">
            <v>82</v>
          </cell>
          <cell r="AV880">
            <v>64</v>
          </cell>
          <cell r="AW880">
            <v>84</v>
          </cell>
          <cell r="AX880">
            <v>57</v>
          </cell>
          <cell r="AY880">
            <v>53</v>
          </cell>
          <cell r="AZ880">
            <v>80</v>
          </cell>
          <cell r="BA880">
            <v>86</v>
          </cell>
          <cell r="BB880">
            <v>55</v>
          </cell>
          <cell r="BC880">
            <v>88</v>
          </cell>
          <cell r="BD880">
            <v>54</v>
          </cell>
          <cell r="BE880">
            <v>88</v>
          </cell>
          <cell r="BF880">
            <v>58</v>
          </cell>
          <cell r="BG880">
            <v>88</v>
          </cell>
          <cell r="BH880">
            <v>58</v>
          </cell>
          <cell r="BI880">
            <v>88</v>
          </cell>
          <cell r="BJ880">
            <v>60</v>
          </cell>
          <cell r="BK880">
            <v>84</v>
          </cell>
          <cell r="BL880">
            <v>60</v>
          </cell>
          <cell r="BM880">
            <v>88</v>
          </cell>
          <cell r="BN880">
            <v>57</v>
          </cell>
          <cell r="BO880">
            <v>86</v>
          </cell>
          <cell r="BP880">
            <v>58</v>
          </cell>
          <cell r="BQ880">
            <v>86</v>
          </cell>
          <cell r="BR880">
            <v>60</v>
          </cell>
          <cell r="BS880">
            <v>80</v>
          </cell>
          <cell r="BT880">
            <v>51</v>
          </cell>
          <cell r="BU880">
            <v>81</v>
          </cell>
          <cell r="BV880">
            <v>57</v>
          </cell>
          <cell r="BW880">
            <v>85</v>
          </cell>
          <cell r="BX880">
            <v>57</v>
          </cell>
          <cell r="BY880">
            <v>82</v>
          </cell>
          <cell r="BZ880">
            <v>55</v>
          </cell>
          <cell r="CA880">
            <v>85</v>
          </cell>
          <cell r="CB880">
            <v>54</v>
          </cell>
          <cell r="CC880">
            <v>80</v>
          </cell>
          <cell r="CD880">
            <v>54</v>
          </cell>
          <cell r="CE880">
            <v>80</v>
          </cell>
          <cell r="CF880">
            <v>57</v>
          </cell>
          <cell r="CG880">
            <v>84</v>
          </cell>
          <cell r="CH880">
            <v>52</v>
          </cell>
          <cell r="CI880">
            <v>80</v>
          </cell>
          <cell r="CJ880">
            <v>53</v>
          </cell>
          <cell r="CK880">
            <v>83</v>
          </cell>
          <cell r="CL880">
            <v>57</v>
          </cell>
          <cell r="CM880">
            <v>82</v>
          </cell>
          <cell r="CN880">
            <v>55</v>
          </cell>
          <cell r="CO880">
            <v>87</v>
          </cell>
          <cell r="CP880">
            <v>61</v>
          </cell>
          <cell r="CQ880">
            <v>87</v>
          </cell>
          <cell r="CR880">
            <v>61</v>
          </cell>
          <cell r="CS880">
            <v>86</v>
          </cell>
          <cell r="CT880">
            <v>66</v>
          </cell>
          <cell r="CU880">
            <v>83</v>
          </cell>
          <cell r="CV880">
            <v>73</v>
          </cell>
          <cell r="CW880">
            <v>83</v>
          </cell>
          <cell r="CX880">
            <v>73</v>
          </cell>
        </row>
        <row r="881">
          <cell r="B881">
            <v>37005</v>
          </cell>
          <cell r="C881">
            <v>68</v>
          </cell>
          <cell r="D881">
            <v>50</v>
          </cell>
          <cell r="E881">
            <v>65</v>
          </cell>
          <cell r="F881">
            <v>50</v>
          </cell>
          <cell r="G881">
            <v>66</v>
          </cell>
          <cell r="H881">
            <v>54</v>
          </cell>
          <cell r="I881">
            <v>69</v>
          </cell>
          <cell r="J881">
            <v>57</v>
          </cell>
          <cell r="K881">
            <v>66</v>
          </cell>
          <cell r="L881">
            <v>51</v>
          </cell>
          <cell r="M881">
            <v>71</v>
          </cell>
          <cell r="N881">
            <v>50</v>
          </cell>
          <cell r="O881">
            <v>79</v>
          </cell>
          <cell r="P881">
            <v>58</v>
          </cell>
          <cell r="Q881">
            <v>79</v>
          </cell>
          <cell r="R881">
            <v>58</v>
          </cell>
          <cell r="S881">
            <v>75</v>
          </cell>
          <cell r="T881">
            <v>44</v>
          </cell>
          <cell r="U881">
            <v>80</v>
          </cell>
          <cell r="V881">
            <v>42</v>
          </cell>
          <cell r="W881">
            <v>88</v>
          </cell>
          <cell r="X881">
            <v>48</v>
          </cell>
          <cell r="Y881">
            <v>84</v>
          </cell>
          <cell r="Z881">
            <v>53</v>
          </cell>
          <cell r="AA881">
            <v>77</v>
          </cell>
          <cell r="AB881">
            <v>49</v>
          </cell>
          <cell r="AC881">
            <v>88</v>
          </cell>
          <cell r="AD881">
            <v>47</v>
          </cell>
          <cell r="AE881">
            <v>78</v>
          </cell>
          <cell r="AF881">
            <v>50</v>
          </cell>
          <cell r="AG881">
            <v>67</v>
          </cell>
          <cell r="AH881">
            <v>35</v>
          </cell>
          <cell r="AI881">
            <v>75</v>
          </cell>
          <cell r="AJ881">
            <v>35</v>
          </cell>
          <cell r="AK881">
            <v>78</v>
          </cell>
          <cell r="AL881">
            <v>39</v>
          </cell>
          <cell r="AM881">
            <v>81</v>
          </cell>
          <cell r="AN881">
            <v>44</v>
          </cell>
          <cell r="AO881">
            <v>87</v>
          </cell>
          <cell r="AP881">
            <v>52</v>
          </cell>
          <cell r="AQ881">
            <v>87</v>
          </cell>
          <cell r="AR881">
            <v>52</v>
          </cell>
          <cell r="AS881">
            <v>85</v>
          </cell>
          <cell r="AT881">
            <v>56</v>
          </cell>
          <cell r="AU881">
            <v>73</v>
          </cell>
          <cell r="AV881">
            <v>40</v>
          </cell>
          <cell r="AW881">
            <v>71</v>
          </cell>
          <cell r="AX881">
            <v>42</v>
          </cell>
          <cell r="AY881">
            <v>80.099999999999994</v>
          </cell>
          <cell r="AZ881">
            <v>50</v>
          </cell>
          <cell r="BA881">
            <v>79</v>
          </cell>
          <cell r="BB881">
            <v>43</v>
          </cell>
          <cell r="BC881">
            <v>84</v>
          </cell>
          <cell r="BD881">
            <v>49</v>
          </cell>
          <cell r="BE881">
            <v>86</v>
          </cell>
          <cell r="BF881">
            <v>54</v>
          </cell>
          <cell r="BG881">
            <v>86</v>
          </cell>
          <cell r="BH881">
            <v>54</v>
          </cell>
          <cell r="BI881">
            <v>86</v>
          </cell>
          <cell r="BJ881">
            <v>55</v>
          </cell>
          <cell r="BK881">
            <v>86</v>
          </cell>
          <cell r="BL881">
            <v>54</v>
          </cell>
          <cell r="BM881">
            <v>79</v>
          </cell>
          <cell r="BN881">
            <v>56</v>
          </cell>
          <cell r="BO881">
            <v>86</v>
          </cell>
          <cell r="BP881">
            <v>56</v>
          </cell>
          <cell r="BQ881">
            <v>85</v>
          </cell>
          <cell r="BR881">
            <v>55</v>
          </cell>
          <cell r="BS881">
            <v>74</v>
          </cell>
          <cell r="BT881">
            <v>53</v>
          </cell>
          <cell r="BU881">
            <v>84</v>
          </cell>
          <cell r="BV881">
            <v>52</v>
          </cell>
          <cell r="BW881">
            <v>86</v>
          </cell>
          <cell r="BX881">
            <v>57</v>
          </cell>
          <cell r="BY881">
            <v>85</v>
          </cell>
          <cell r="BZ881">
            <v>56</v>
          </cell>
          <cell r="CA881">
            <v>88</v>
          </cell>
          <cell r="CB881">
            <v>61</v>
          </cell>
          <cell r="CC881">
            <v>83</v>
          </cell>
          <cell r="CD881">
            <v>60</v>
          </cell>
          <cell r="CE881">
            <v>77</v>
          </cell>
          <cell r="CF881">
            <v>56</v>
          </cell>
          <cell r="CG881">
            <v>82</v>
          </cell>
          <cell r="CH881">
            <v>55</v>
          </cell>
          <cell r="CI881">
            <v>84</v>
          </cell>
          <cell r="CJ881">
            <v>57</v>
          </cell>
          <cell r="CK881">
            <v>87</v>
          </cell>
          <cell r="CL881">
            <v>57</v>
          </cell>
          <cell r="CM881">
            <v>85</v>
          </cell>
          <cell r="CN881">
            <v>60</v>
          </cell>
          <cell r="CO881">
            <v>87</v>
          </cell>
          <cell r="CP881">
            <v>61</v>
          </cell>
          <cell r="CQ881">
            <v>87</v>
          </cell>
          <cell r="CR881">
            <v>61</v>
          </cell>
          <cell r="CS881">
            <v>85</v>
          </cell>
          <cell r="CT881">
            <v>69</v>
          </cell>
          <cell r="CU881">
            <v>83</v>
          </cell>
          <cell r="CV881">
            <v>71</v>
          </cell>
          <cell r="CW881">
            <v>83</v>
          </cell>
          <cell r="CX881">
            <v>72</v>
          </cell>
        </row>
        <row r="882">
          <cell r="B882">
            <v>37006</v>
          </cell>
          <cell r="C882">
            <v>73</v>
          </cell>
          <cell r="D882">
            <v>47</v>
          </cell>
          <cell r="E882">
            <v>65</v>
          </cell>
          <cell r="F882">
            <v>46</v>
          </cell>
          <cell r="G882">
            <v>68</v>
          </cell>
          <cell r="H882">
            <v>50</v>
          </cell>
          <cell r="I882">
            <v>71</v>
          </cell>
          <cell r="J882">
            <v>50</v>
          </cell>
          <cell r="K882">
            <v>73</v>
          </cell>
          <cell r="L882">
            <v>45</v>
          </cell>
          <cell r="M882">
            <v>69</v>
          </cell>
          <cell r="N882">
            <v>42</v>
          </cell>
          <cell r="O882">
            <v>73</v>
          </cell>
          <cell r="P882">
            <v>49</v>
          </cell>
          <cell r="Q882">
            <v>75</v>
          </cell>
          <cell r="R882">
            <v>53</v>
          </cell>
          <cell r="S882">
            <v>57</v>
          </cell>
          <cell r="T882">
            <v>38</v>
          </cell>
          <cell r="U882">
            <v>55</v>
          </cell>
          <cell r="V882">
            <v>34</v>
          </cell>
          <cell r="W882">
            <v>57</v>
          </cell>
          <cell r="X882">
            <v>34</v>
          </cell>
          <cell r="Y882">
            <v>56</v>
          </cell>
          <cell r="Z882">
            <v>47</v>
          </cell>
          <cell r="AA882">
            <v>56</v>
          </cell>
          <cell r="AB882">
            <v>43</v>
          </cell>
          <cell r="AC882">
            <v>57</v>
          </cell>
          <cell r="AD882">
            <v>43</v>
          </cell>
          <cell r="AE882">
            <v>57</v>
          </cell>
          <cell r="AF882">
            <v>45</v>
          </cell>
          <cell r="AG882">
            <v>55</v>
          </cell>
          <cell r="AH882">
            <v>30</v>
          </cell>
          <cell r="AI882">
            <v>55</v>
          </cell>
          <cell r="AJ882">
            <v>31</v>
          </cell>
          <cell r="AK882">
            <v>57</v>
          </cell>
          <cell r="AL882">
            <v>35</v>
          </cell>
          <cell r="AM882">
            <v>56</v>
          </cell>
          <cell r="AN882">
            <v>36</v>
          </cell>
          <cell r="AO882">
            <v>55</v>
          </cell>
          <cell r="AP882">
            <v>47</v>
          </cell>
          <cell r="AQ882">
            <v>55</v>
          </cell>
          <cell r="AR882">
            <v>46</v>
          </cell>
          <cell r="AS882">
            <v>56</v>
          </cell>
          <cell r="AT882">
            <v>39</v>
          </cell>
          <cell r="AU882">
            <v>50</v>
          </cell>
          <cell r="AV882">
            <v>31</v>
          </cell>
          <cell r="AW882">
            <v>58</v>
          </cell>
          <cell r="AX882">
            <v>36</v>
          </cell>
          <cell r="AY882">
            <v>57</v>
          </cell>
          <cell r="AZ882">
            <v>37</v>
          </cell>
          <cell r="BA882">
            <v>55</v>
          </cell>
          <cell r="BB882">
            <v>37</v>
          </cell>
          <cell r="BC882">
            <v>57</v>
          </cell>
          <cell r="BD882">
            <v>38</v>
          </cell>
          <cell r="BE882">
            <v>56</v>
          </cell>
          <cell r="BF882">
            <v>45</v>
          </cell>
          <cell r="BG882">
            <v>56</v>
          </cell>
          <cell r="BH882">
            <v>45</v>
          </cell>
          <cell r="BI882">
            <v>56</v>
          </cell>
          <cell r="BJ882">
            <v>41</v>
          </cell>
          <cell r="BK882">
            <v>57</v>
          </cell>
          <cell r="BL882">
            <v>43</v>
          </cell>
          <cell r="BM882">
            <v>65</v>
          </cell>
          <cell r="BN882">
            <v>45</v>
          </cell>
          <cell r="BO882">
            <v>56</v>
          </cell>
          <cell r="BP882">
            <v>40</v>
          </cell>
          <cell r="BQ882">
            <v>56</v>
          </cell>
          <cell r="BR882">
            <v>48</v>
          </cell>
          <cell r="BS882">
            <v>65</v>
          </cell>
          <cell r="BT882">
            <v>47</v>
          </cell>
          <cell r="BU882">
            <v>60</v>
          </cell>
          <cell r="BV882">
            <v>42</v>
          </cell>
          <cell r="BW882">
            <v>57</v>
          </cell>
          <cell r="BX882">
            <v>41</v>
          </cell>
          <cell r="BY882">
            <v>62</v>
          </cell>
          <cell r="BZ882">
            <v>47</v>
          </cell>
          <cell r="CA882">
            <v>69</v>
          </cell>
          <cell r="CB882">
            <v>46</v>
          </cell>
          <cell r="CC882">
            <v>71</v>
          </cell>
          <cell r="CD882">
            <v>52</v>
          </cell>
          <cell r="CE882">
            <v>68</v>
          </cell>
          <cell r="CF882">
            <v>50</v>
          </cell>
          <cell r="CG882">
            <v>72</v>
          </cell>
          <cell r="CH882">
            <v>55</v>
          </cell>
          <cell r="CI882">
            <v>70</v>
          </cell>
          <cell r="CJ882">
            <v>54</v>
          </cell>
          <cell r="CK882">
            <v>75</v>
          </cell>
          <cell r="CL882">
            <v>59</v>
          </cell>
          <cell r="CM882">
            <v>72</v>
          </cell>
          <cell r="CN882">
            <v>59</v>
          </cell>
          <cell r="CO882">
            <v>82</v>
          </cell>
          <cell r="CP882">
            <v>62</v>
          </cell>
          <cell r="CQ882">
            <v>82</v>
          </cell>
          <cell r="CR882">
            <v>62</v>
          </cell>
          <cell r="CS882">
            <v>79</v>
          </cell>
          <cell r="CT882">
            <v>66</v>
          </cell>
          <cell r="CU882">
            <v>85</v>
          </cell>
          <cell r="CV882">
            <v>65</v>
          </cell>
          <cell r="CW882">
            <v>87</v>
          </cell>
          <cell r="CX882">
            <v>69</v>
          </cell>
        </row>
        <row r="883">
          <cell r="B883">
            <v>37007</v>
          </cell>
          <cell r="C883">
            <v>79</v>
          </cell>
          <cell r="D883">
            <v>52</v>
          </cell>
          <cell r="E883">
            <v>72</v>
          </cell>
          <cell r="F883">
            <v>41</v>
          </cell>
          <cell r="G883">
            <v>71</v>
          </cell>
          <cell r="H883">
            <v>41</v>
          </cell>
          <cell r="I883">
            <v>75</v>
          </cell>
          <cell r="J883">
            <v>42</v>
          </cell>
          <cell r="K883">
            <v>78</v>
          </cell>
          <cell r="L883">
            <v>45</v>
          </cell>
          <cell r="M883">
            <v>74</v>
          </cell>
          <cell r="N883">
            <v>39</v>
          </cell>
          <cell r="O883">
            <v>75</v>
          </cell>
          <cell r="P883">
            <v>42</v>
          </cell>
          <cell r="Q883">
            <v>79</v>
          </cell>
          <cell r="R883">
            <v>53</v>
          </cell>
          <cell r="S883">
            <v>55</v>
          </cell>
          <cell r="T883">
            <v>30</v>
          </cell>
          <cell r="U883">
            <v>64</v>
          </cell>
          <cell r="V883">
            <v>31</v>
          </cell>
          <cell r="W883">
            <v>62</v>
          </cell>
          <cell r="X883">
            <v>27</v>
          </cell>
          <cell r="Y883">
            <v>54</v>
          </cell>
          <cell r="Z883">
            <v>41</v>
          </cell>
          <cell r="AA883">
            <v>60</v>
          </cell>
          <cell r="AB883">
            <v>40</v>
          </cell>
          <cell r="AC883">
            <v>64</v>
          </cell>
          <cell r="AD883">
            <v>35</v>
          </cell>
          <cell r="AE883">
            <v>58</v>
          </cell>
          <cell r="AF883">
            <v>42</v>
          </cell>
          <cell r="AG883">
            <v>61</v>
          </cell>
          <cell r="AH883">
            <v>34</v>
          </cell>
          <cell r="AI883">
            <v>66</v>
          </cell>
          <cell r="AJ883">
            <v>34</v>
          </cell>
          <cell r="AK883">
            <v>65</v>
          </cell>
          <cell r="AL883">
            <v>32</v>
          </cell>
          <cell r="AM883">
            <v>64</v>
          </cell>
          <cell r="AN883">
            <v>32</v>
          </cell>
          <cell r="AO883">
            <v>62</v>
          </cell>
          <cell r="AP883">
            <v>46</v>
          </cell>
          <cell r="AQ883">
            <v>62</v>
          </cell>
          <cell r="AR883">
            <v>42</v>
          </cell>
          <cell r="AS883">
            <v>60</v>
          </cell>
          <cell r="AT883">
            <v>32</v>
          </cell>
          <cell r="AU883">
            <v>58</v>
          </cell>
          <cell r="AV883">
            <v>51</v>
          </cell>
          <cell r="AW883">
            <v>65</v>
          </cell>
          <cell r="AX883">
            <v>33</v>
          </cell>
          <cell r="AY883">
            <v>63</v>
          </cell>
          <cell r="AZ883">
            <v>32</v>
          </cell>
          <cell r="BA883">
            <v>65</v>
          </cell>
          <cell r="BB883">
            <v>33</v>
          </cell>
          <cell r="BC883">
            <v>65</v>
          </cell>
          <cell r="BD883">
            <v>30</v>
          </cell>
          <cell r="BE883">
            <v>64</v>
          </cell>
          <cell r="BF883">
            <v>43</v>
          </cell>
          <cell r="BG883">
            <v>64</v>
          </cell>
          <cell r="BH883">
            <v>43</v>
          </cell>
          <cell r="BI883">
            <v>65</v>
          </cell>
          <cell r="BJ883">
            <v>32</v>
          </cell>
          <cell r="BK883">
            <v>66</v>
          </cell>
          <cell r="BL883">
            <v>41</v>
          </cell>
          <cell r="BM883">
            <v>68</v>
          </cell>
          <cell r="BN883">
            <v>35</v>
          </cell>
          <cell r="BO883">
            <v>69</v>
          </cell>
          <cell r="BP883">
            <v>37</v>
          </cell>
          <cell r="BQ883">
            <v>59</v>
          </cell>
          <cell r="BR883">
            <v>47</v>
          </cell>
          <cell r="BS883">
            <v>68</v>
          </cell>
          <cell r="BT883">
            <v>39</v>
          </cell>
          <cell r="BU883">
            <v>65</v>
          </cell>
          <cell r="BV883">
            <v>39</v>
          </cell>
          <cell r="BW883">
            <v>66</v>
          </cell>
          <cell r="BX883">
            <v>39</v>
          </cell>
          <cell r="BY883">
            <v>68</v>
          </cell>
          <cell r="BZ883">
            <v>42</v>
          </cell>
          <cell r="CA883">
            <v>70</v>
          </cell>
          <cell r="CB883">
            <v>44</v>
          </cell>
          <cell r="CC883">
            <v>69</v>
          </cell>
          <cell r="CD883">
            <v>46</v>
          </cell>
          <cell r="CE883">
            <v>70</v>
          </cell>
          <cell r="CF883">
            <v>49</v>
          </cell>
          <cell r="CG883">
            <v>72</v>
          </cell>
          <cell r="CH883">
            <v>46</v>
          </cell>
          <cell r="CI883">
            <v>71</v>
          </cell>
          <cell r="CJ883">
            <v>46</v>
          </cell>
          <cell r="CK883">
            <v>76</v>
          </cell>
          <cell r="CL883">
            <v>45</v>
          </cell>
          <cell r="CM883">
            <v>71</v>
          </cell>
          <cell r="CN883">
            <v>47</v>
          </cell>
          <cell r="CO883">
            <v>76</v>
          </cell>
          <cell r="CP883">
            <v>56</v>
          </cell>
          <cell r="CQ883">
            <v>76</v>
          </cell>
          <cell r="CR883">
            <v>56</v>
          </cell>
          <cell r="CS883">
            <v>80</v>
          </cell>
          <cell r="CT883">
            <v>59</v>
          </cell>
          <cell r="CU883">
            <v>82</v>
          </cell>
          <cell r="CV883">
            <v>67</v>
          </cell>
          <cell r="CW883">
            <v>85</v>
          </cell>
          <cell r="CX883">
            <v>68</v>
          </cell>
        </row>
        <row r="884">
          <cell r="B884">
            <v>37008</v>
          </cell>
          <cell r="C884">
            <v>84</v>
          </cell>
          <cell r="D884">
            <v>57</v>
          </cell>
          <cell r="E884">
            <v>83</v>
          </cell>
          <cell r="F884">
            <v>45</v>
          </cell>
          <cell r="G884">
            <v>78</v>
          </cell>
          <cell r="H884">
            <v>43</v>
          </cell>
          <cell r="I884">
            <v>81</v>
          </cell>
          <cell r="J884">
            <v>43</v>
          </cell>
          <cell r="K884">
            <v>81</v>
          </cell>
          <cell r="L884">
            <v>50</v>
          </cell>
          <cell r="M884">
            <v>80</v>
          </cell>
          <cell r="N884">
            <v>43</v>
          </cell>
          <cell r="O884">
            <v>79</v>
          </cell>
          <cell r="P884">
            <v>47</v>
          </cell>
          <cell r="Q884">
            <v>80</v>
          </cell>
          <cell r="R884">
            <v>48</v>
          </cell>
          <cell r="S884">
            <v>62</v>
          </cell>
          <cell r="T884">
            <v>33</v>
          </cell>
          <cell r="U884">
            <v>65</v>
          </cell>
          <cell r="V884">
            <v>36</v>
          </cell>
          <cell r="W884">
            <v>70</v>
          </cell>
          <cell r="X884">
            <v>26</v>
          </cell>
          <cell r="Y884">
            <v>56</v>
          </cell>
          <cell r="Z884">
            <v>40</v>
          </cell>
          <cell r="AA884">
            <v>68</v>
          </cell>
          <cell r="AB884">
            <v>40</v>
          </cell>
          <cell r="AC884">
            <v>72</v>
          </cell>
          <cell r="AD884">
            <v>34</v>
          </cell>
          <cell r="AE884">
            <v>73</v>
          </cell>
          <cell r="AF884">
            <v>39</v>
          </cell>
          <cell r="AG884">
            <v>63</v>
          </cell>
          <cell r="AH884">
            <v>41</v>
          </cell>
          <cell r="AI884">
            <v>64</v>
          </cell>
          <cell r="AJ884">
            <v>41</v>
          </cell>
          <cell r="AK884">
            <v>65</v>
          </cell>
          <cell r="AL884">
            <v>40</v>
          </cell>
          <cell r="AM884">
            <v>67</v>
          </cell>
          <cell r="AN884">
            <v>40</v>
          </cell>
          <cell r="AO884">
            <v>71</v>
          </cell>
          <cell r="AP884">
            <v>48</v>
          </cell>
          <cell r="AQ884">
            <v>74</v>
          </cell>
          <cell r="AR884">
            <v>43</v>
          </cell>
          <cell r="AS884">
            <v>75</v>
          </cell>
          <cell r="AT884">
            <v>33</v>
          </cell>
          <cell r="AU884">
            <v>61</v>
          </cell>
          <cell r="AV884">
            <v>44</v>
          </cell>
          <cell r="AW884">
            <v>72</v>
          </cell>
          <cell r="AX884">
            <v>45</v>
          </cell>
          <cell r="AY884">
            <v>75</v>
          </cell>
          <cell r="AZ884">
            <v>36</v>
          </cell>
          <cell r="BA884">
            <v>70</v>
          </cell>
          <cell r="BB884">
            <v>36</v>
          </cell>
          <cell r="BC884">
            <v>74</v>
          </cell>
          <cell r="BD884">
            <v>34</v>
          </cell>
          <cell r="BE884">
            <v>75</v>
          </cell>
          <cell r="BF884">
            <v>41</v>
          </cell>
          <cell r="BG884">
            <v>75</v>
          </cell>
          <cell r="BH884">
            <v>41</v>
          </cell>
          <cell r="BI884">
            <v>78</v>
          </cell>
          <cell r="BJ884">
            <v>35</v>
          </cell>
          <cell r="BK884">
            <v>79</v>
          </cell>
          <cell r="BL884">
            <v>43</v>
          </cell>
          <cell r="BM884">
            <v>80</v>
          </cell>
          <cell r="BN884">
            <v>37</v>
          </cell>
          <cell r="BO884">
            <v>78</v>
          </cell>
          <cell r="BP884">
            <v>40</v>
          </cell>
          <cell r="BQ884">
            <v>76</v>
          </cell>
          <cell r="BR884">
            <v>45</v>
          </cell>
          <cell r="BS884">
            <v>76</v>
          </cell>
          <cell r="BT884">
            <v>34</v>
          </cell>
          <cell r="BU884">
            <v>76</v>
          </cell>
          <cell r="BV884">
            <v>40</v>
          </cell>
          <cell r="BW884">
            <v>78</v>
          </cell>
          <cell r="BX884">
            <v>37</v>
          </cell>
          <cell r="BY884">
            <v>78</v>
          </cell>
          <cell r="BZ884">
            <v>41</v>
          </cell>
          <cell r="CA884">
            <v>81</v>
          </cell>
          <cell r="CB884">
            <v>42</v>
          </cell>
          <cell r="CC884">
            <v>78</v>
          </cell>
          <cell r="CD884">
            <v>41</v>
          </cell>
          <cell r="CE884">
            <v>76</v>
          </cell>
          <cell r="CF884">
            <v>50</v>
          </cell>
          <cell r="CG884">
            <v>79</v>
          </cell>
          <cell r="CH884">
            <v>48</v>
          </cell>
          <cell r="CI884">
            <v>78</v>
          </cell>
          <cell r="CJ884">
            <v>42</v>
          </cell>
          <cell r="CK884">
            <v>80</v>
          </cell>
          <cell r="CL884">
            <v>40</v>
          </cell>
          <cell r="CM884">
            <v>75</v>
          </cell>
          <cell r="CN884">
            <v>43</v>
          </cell>
          <cell r="CO884">
            <v>80</v>
          </cell>
          <cell r="CP884">
            <v>55</v>
          </cell>
          <cell r="CQ884">
            <v>80</v>
          </cell>
          <cell r="CR884">
            <v>55</v>
          </cell>
          <cell r="CS884">
            <v>83</v>
          </cell>
          <cell r="CT884">
            <v>57</v>
          </cell>
          <cell r="CU884">
            <v>79</v>
          </cell>
          <cell r="CV884">
            <v>70</v>
          </cell>
          <cell r="CW884">
            <v>80</v>
          </cell>
          <cell r="CX884">
            <v>71</v>
          </cell>
        </row>
        <row r="885">
          <cell r="B885">
            <v>37009</v>
          </cell>
          <cell r="C885">
            <v>86</v>
          </cell>
          <cell r="D885">
            <v>58</v>
          </cell>
          <cell r="E885">
            <v>83</v>
          </cell>
          <cell r="F885">
            <v>56</v>
          </cell>
          <cell r="G885">
            <v>83</v>
          </cell>
          <cell r="H885">
            <v>53</v>
          </cell>
          <cell r="I885">
            <v>86</v>
          </cell>
          <cell r="J885">
            <v>52</v>
          </cell>
          <cell r="K885">
            <v>83</v>
          </cell>
          <cell r="L885">
            <v>51</v>
          </cell>
          <cell r="M885">
            <v>84</v>
          </cell>
          <cell r="N885">
            <v>50</v>
          </cell>
          <cell r="O885">
            <v>82</v>
          </cell>
          <cell r="P885">
            <v>48</v>
          </cell>
          <cell r="Q885">
            <v>82</v>
          </cell>
          <cell r="R885">
            <v>53</v>
          </cell>
          <cell r="S885">
            <v>55</v>
          </cell>
          <cell r="T885">
            <v>33</v>
          </cell>
          <cell r="U885">
            <v>51</v>
          </cell>
          <cell r="V885">
            <v>33</v>
          </cell>
          <cell r="W885">
            <v>56</v>
          </cell>
          <cell r="X885">
            <v>28</v>
          </cell>
          <cell r="Y885">
            <v>58</v>
          </cell>
          <cell r="Z885">
            <v>43</v>
          </cell>
          <cell r="AA885">
            <v>61</v>
          </cell>
          <cell r="AB885">
            <v>42</v>
          </cell>
          <cell r="AC885">
            <v>59</v>
          </cell>
          <cell r="AD885">
            <v>42</v>
          </cell>
          <cell r="AE885">
            <v>61</v>
          </cell>
          <cell r="AF885">
            <v>47</v>
          </cell>
          <cell r="AG885">
            <v>53</v>
          </cell>
          <cell r="AH885">
            <v>34</v>
          </cell>
          <cell r="AI885">
            <v>52</v>
          </cell>
          <cell r="AJ885">
            <v>32</v>
          </cell>
          <cell r="AK885">
            <v>50</v>
          </cell>
          <cell r="AL885">
            <v>33</v>
          </cell>
          <cell r="AM885">
            <v>59</v>
          </cell>
          <cell r="AN885">
            <v>35</v>
          </cell>
          <cell r="AO885">
            <v>62</v>
          </cell>
          <cell r="AP885">
            <v>49</v>
          </cell>
          <cell r="AQ885">
            <v>70</v>
          </cell>
          <cell r="AR885">
            <v>47</v>
          </cell>
          <cell r="AS885">
            <v>79</v>
          </cell>
          <cell r="AT885">
            <v>42</v>
          </cell>
          <cell r="AU885">
            <v>50</v>
          </cell>
          <cell r="AV885">
            <v>34</v>
          </cell>
          <cell r="AW885">
            <v>61</v>
          </cell>
          <cell r="AX885">
            <v>38</v>
          </cell>
          <cell r="AY885">
            <v>62.1</v>
          </cell>
          <cell r="AZ885">
            <v>46</v>
          </cell>
          <cell r="BA885">
            <v>57</v>
          </cell>
          <cell r="BB885">
            <v>33</v>
          </cell>
          <cell r="BC885">
            <v>62</v>
          </cell>
          <cell r="BD885">
            <v>39</v>
          </cell>
          <cell r="BE885">
            <v>65</v>
          </cell>
          <cell r="BF885">
            <v>49</v>
          </cell>
          <cell r="BG885">
            <v>65</v>
          </cell>
          <cell r="BH885">
            <v>49</v>
          </cell>
          <cell r="BI885">
            <v>67</v>
          </cell>
          <cell r="BJ885">
            <v>42</v>
          </cell>
          <cell r="BK885">
            <v>67</v>
          </cell>
          <cell r="BL885">
            <v>50</v>
          </cell>
          <cell r="BM885">
            <v>79</v>
          </cell>
          <cell r="BN885">
            <v>53</v>
          </cell>
          <cell r="BO885">
            <v>72</v>
          </cell>
          <cell r="BP885">
            <v>44</v>
          </cell>
          <cell r="BQ885">
            <v>65</v>
          </cell>
          <cell r="BR885">
            <v>48</v>
          </cell>
          <cell r="BS885">
            <v>79</v>
          </cell>
          <cell r="BT885">
            <v>42</v>
          </cell>
          <cell r="BU885">
            <v>80</v>
          </cell>
          <cell r="BV885">
            <v>55</v>
          </cell>
          <cell r="BW885">
            <v>79</v>
          </cell>
          <cell r="BX885">
            <v>52</v>
          </cell>
          <cell r="BY885">
            <v>84</v>
          </cell>
          <cell r="BZ885">
            <v>50</v>
          </cell>
          <cell r="CA885">
            <v>88</v>
          </cell>
          <cell r="CB885">
            <v>51</v>
          </cell>
          <cell r="CC885">
            <v>83</v>
          </cell>
          <cell r="CD885">
            <v>50</v>
          </cell>
          <cell r="CE885">
            <v>83</v>
          </cell>
          <cell r="CF885">
            <v>56</v>
          </cell>
          <cell r="CG885">
            <v>86</v>
          </cell>
          <cell r="CH885">
            <v>63</v>
          </cell>
          <cell r="CI885">
            <v>83</v>
          </cell>
          <cell r="CJ885">
            <v>48</v>
          </cell>
          <cell r="CK885">
            <v>84</v>
          </cell>
          <cell r="CL885">
            <v>44</v>
          </cell>
          <cell r="CM885">
            <v>80</v>
          </cell>
          <cell r="CN885">
            <v>48</v>
          </cell>
          <cell r="CO885">
            <v>81</v>
          </cell>
          <cell r="CP885">
            <v>57</v>
          </cell>
          <cell r="CQ885">
            <v>81</v>
          </cell>
          <cell r="CR885">
            <v>57</v>
          </cell>
          <cell r="CS885">
            <v>82</v>
          </cell>
          <cell r="CT885">
            <v>60</v>
          </cell>
          <cell r="CU885">
            <v>79</v>
          </cell>
          <cell r="CV885">
            <v>70</v>
          </cell>
          <cell r="CW885">
            <v>80</v>
          </cell>
          <cell r="CX885">
            <v>72</v>
          </cell>
        </row>
        <row r="886">
          <cell r="B886">
            <v>37010</v>
          </cell>
          <cell r="C886">
            <v>86</v>
          </cell>
          <cell r="D886">
            <v>65</v>
          </cell>
          <cell r="E886">
            <v>82</v>
          </cell>
          <cell r="F886">
            <v>52</v>
          </cell>
          <cell r="G886">
            <v>82</v>
          </cell>
          <cell r="H886">
            <v>50</v>
          </cell>
          <cell r="I886">
            <v>82</v>
          </cell>
          <cell r="J886">
            <v>56</v>
          </cell>
          <cell r="K886">
            <v>86</v>
          </cell>
          <cell r="L886">
            <v>54</v>
          </cell>
          <cell r="M886">
            <v>85</v>
          </cell>
          <cell r="N886">
            <v>53</v>
          </cell>
          <cell r="O886">
            <v>86</v>
          </cell>
          <cell r="P886">
            <v>56</v>
          </cell>
          <cell r="Q886">
            <v>86</v>
          </cell>
          <cell r="R886">
            <v>52</v>
          </cell>
          <cell r="S886">
            <v>59</v>
          </cell>
          <cell r="T886">
            <v>28</v>
          </cell>
          <cell r="U886">
            <v>60</v>
          </cell>
          <cell r="V886">
            <v>27</v>
          </cell>
          <cell r="W886">
            <v>60</v>
          </cell>
          <cell r="X886">
            <v>25</v>
          </cell>
          <cell r="Y886">
            <v>62</v>
          </cell>
          <cell r="Z886">
            <v>41</v>
          </cell>
          <cell r="AA886">
            <v>61</v>
          </cell>
          <cell r="AB886">
            <v>39</v>
          </cell>
          <cell r="AC886">
            <v>65</v>
          </cell>
          <cell r="AD886">
            <v>31</v>
          </cell>
          <cell r="AE886">
            <v>61</v>
          </cell>
          <cell r="AF886">
            <v>40</v>
          </cell>
          <cell r="AG886">
            <v>63</v>
          </cell>
          <cell r="AH886">
            <v>30</v>
          </cell>
          <cell r="AI886">
            <v>59</v>
          </cell>
          <cell r="AJ886">
            <v>31</v>
          </cell>
          <cell r="AK886">
            <v>61</v>
          </cell>
          <cell r="AL886">
            <v>29</v>
          </cell>
          <cell r="AM886">
            <v>63</v>
          </cell>
          <cell r="AN886">
            <v>29</v>
          </cell>
          <cell r="AO886">
            <v>65</v>
          </cell>
          <cell r="AP886">
            <v>46</v>
          </cell>
          <cell r="AQ886">
            <v>65</v>
          </cell>
          <cell r="AR886">
            <v>41</v>
          </cell>
          <cell r="AS886">
            <v>74</v>
          </cell>
          <cell r="AT886">
            <v>48</v>
          </cell>
          <cell r="AU886">
            <v>55</v>
          </cell>
          <cell r="AV886">
            <v>31</v>
          </cell>
          <cell r="AW886">
            <v>68</v>
          </cell>
          <cell r="AX886">
            <v>32</v>
          </cell>
          <cell r="AY886">
            <v>64.900000000000006</v>
          </cell>
          <cell r="AZ886">
            <v>32</v>
          </cell>
          <cell r="BA886">
            <v>64</v>
          </cell>
          <cell r="BB886">
            <v>28</v>
          </cell>
          <cell r="BC886">
            <v>66</v>
          </cell>
          <cell r="BD886">
            <v>31</v>
          </cell>
          <cell r="BE886">
            <v>65</v>
          </cell>
          <cell r="BF886">
            <v>43</v>
          </cell>
          <cell r="BG886">
            <v>65</v>
          </cell>
          <cell r="BH886">
            <v>43</v>
          </cell>
          <cell r="BI886">
            <v>67</v>
          </cell>
          <cell r="BJ886">
            <v>38</v>
          </cell>
          <cell r="BK886">
            <v>66</v>
          </cell>
          <cell r="BL886">
            <v>45</v>
          </cell>
          <cell r="BM886">
            <v>69</v>
          </cell>
          <cell r="BN886">
            <v>41</v>
          </cell>
          <cell r="BO886">
            <v>68</v>
          </cell>
          <cell r="BP886">
            <v>40</v>
          </cell>
          <cell r="BQ886">
            <v>60</v>
          </cell>
          <cell r="BR886">
            <v>42</v>
          </cell>
          <cell r="BS886">
            <v>67</v>
          </cell>
          <cell r="BT886">
            <v>46</v>
          </cell>
          <cell r="BU886">
            <v>66</v>
          </cell>
          <cell r="BV886">
            <v>50</v>
          </cell>
          <cell r="BW886">
            <v>70</v>
          </cell>
          <cell r="BX886">
            <v>51</v>
          </cell>
          <cell r="BY886">
            <v>69</v>
          </cell>
          <cell r="BZ886">
            <v>49</v>
          </cell>
          <cell r="CA886">
            <v>78</v>
          </cell>
          <cell r="CB886">
            <v>59</v>
          </cell>
          <cell r="CC886">
            <v>76</v>
          </cell>
          <cell r="CD886">
            <v>58</v>
          </cell>
          <cell r="CE886">
            <v>75</v>
          </cell>
          <cell r="CF886">
            <v>58</v>
          </cell>
          <cell r="CG886">
            <v>84</v>
          </cell>
          <cell r="CH886">
            <v>54</v>
          </cell>
          <cell r="CI886">
            <v>77</v>
          </cell>
          <cell r="CJ886">
            <v>54</v>
          </cell>
          <cell r="CK886">
            <v>84</v>
          </cell>
          <cell r="CL886">
            <v>52</v>
          </cell>
          <cell r="CM886">
            <v>78</v>
          </cell>
          <cell r="CN886">
            <v>53</v>
          </cell>
          <cell r="CO886">
            <v>80</v>
          </cell>
          <cell r="CP886">
            <v>62</v>
          </cell>
          <cell r="CQ886">
            <v>80</v>
          </cell>
          <cell r="CR886">
            <v>62</v>
          </cell>
          <cell r="CS886">
            <v>81</v>
          </cell>
          <cell r="CT886">
            <v>63</v>
          </cell>
          <cell r="CU886">
            <v>76</v>
          </cell>
          <cell r="CV886">
            <v>71</v>
          </cell>
          <cell r="CW886">
            <v>76</v>
          </cell>
          <cell r="CX886">
            <v>70</v>
          </cell>
        </row>
        <row r="887">
          <cell r="B887">
            <v>37011</v>
          </cell>
          <cell r="C887">
            <v>83</v>
          </cell>
          <cell r="D887">
            <v>64</v>
          </cell>
          <cell r="E887">
            <v>80</v>
          </cell>
          <cell r="F887">
            <v>58</v>
          </cell>
          <cell r="G887">
            <v>79</v>
          </cell>
          <cell r="H887">
            <v>55</v>
          </cell>
          <cell r="I887">
            <v>82</v>
          </cell>
          <cell r="J887">
            <v>54</v>
          </cell>
          <cell r="K887">
            <v>83</v>
          </cell>
          <cell r="L887">
            <v>57</v>
          </cell>
          <cell r="M887">
            <v>79</v>
          </cell>
          <cell r="N887">
            <v>59</v>
          </cell>
          <cell r="O887">
            <v>81</v>
          </cell>
          <cell r="P887">
            <v>57</v>
          </cell>
          <cell r="Q887">
            <v>81</v>
          </cell>
          <cell r="R887">
            <v>59</v>
          </cell>
          <cell r="S887">
            <v>66</v>
          </cell>
          <cell r="T887">
            <v>33</v>
          </cell>
          <cell r="U887">
            <v>74</v>
          </cell>
          <cell r="V887">
            <v>34</v>
          </cell>
          <cell r="W887">
            <v>69</v>
          </cell>
          <cell r="X887">
            <v>27</v>
          </cell>
          <cell r="Y887">
            <v>73</v>
          </cell>
          <cell r="Z887">
            <v>44</v>
          </cell>
          <cell r="AA887">
            <v>77</v>
          </cell>
          <cell r="AB887">
            <v>37</v>
          </cell>
          <cell r="AC887">
            <v>80</v>
          </cell>
          <cell r="AD887">
            <v>32</v>
          </cell>
          <cell r="AE887">
            <v>69</v>
          </cell>
          <cell r="AF887">
            <v>39</v>
          </cell>
          <cell r="AG887">
            <v>70</v>
          </cell>
          <cell r="AH887">
            <v>42</v>
          </cell>
          <cell r="AI887">
            <v>77</v>
          </cell>
          <cell r="AJ887">
            <v>37</v>
          </cell>
          <cell r="AK887">
            <v>75</v>
          </cell>
          <cell r="AL887">
            <v>34</v>
          </cell>
          <cell r="AM887">
            <v>77</v>
          </cell>
          <cell r="AN887">
            <v>34</v>
          </cell>
          <cell r="AO887">
            <v>77</v>
          </cell>
          <cell r="AP887">
            <v>50</v>
          </cell>
          <cell r="AQ887">
            <v>78</v>
          </cell>
          <cell r="AR887">
            <v>43</v>
          </cell>
          <cell r="AS887">
            <v>78.099999999999994</v>
          </cell>
          <cell r="AT887">
            <v>43</v>
          </cell>
          <cell r="AU887">
            <v>69</v>
          </cell>
          <cell r="AV887">
            <v>45</v>
          </cell>
          <cell r="AW887">
            <v>78</v>
          </cell>
          <cell r="AX887">
            <v>38</v>
          </cell>
          <cell r="AY887">
            <v>73.900000000000006</v>
          </cell>
          <cell r="AZ887">
            <v>37</v>
          </cell>
          <cell r="BA887">
            <v>76</v>
          </cell>
          <cell r="BB887">
            <v>36</v>
          </cell>
          <cell r="BC887">
            <v>76</v>
          </cell>
          <cell r="BD887">
            <v>34</v>
          </cell>
          <cell r="BE887">
            <v>74</v>
          </cell>
          <cell r="BF887">
            <v>44</v>
          </cell>
          <cell r="BG887">
            <v>74</v>
          </cell>
          <cell r="BH887">
            <v>44</v>
          </cell>
          <cell r="BI887">
            <v>77</v>
          </cell>
          <cell r="BJ887">
            <v>37</v>
          </cell>
          <cell r="BK887">
            <v>75</v>
          </cell>
          <cell r="BL887">
            <v>45</v>
          </cell>
          <cell r="BM887">
            <v>78</v>
          </cell>
          <cell r="BN887">
            <v>41</v>
          </cell>
          <cell r="BO887">
            <v>76</v>
          </cell>
          <cell r="BP887">
            <v>40</v>
          </cell>
          <cell r="BQ887">
            <v>71</v>
          </cell>
          <cell r="BR887">
            <v>41</v>
          </cell>
          <cell r="BS887">
            <v>75</v>
          </cell>
          <cell r="BT887">
            <v>43</v>
          </cell>
          <cell r="BU887">
            <v>74</v>
          </cell>
          <cell r="BV887">
            <v>46</v>
          </cell>
          <cell r="BW887">
            <v>76</v>
          </cell>
          <cell r="BX887">
            <v>42</v>
          </cell>
          <cell r="BY887">
            <v>75</v>
          </cell>
          <cell r="BZ887">
            <v>46</v>
          </cell>
          <cell r="CA887">
            <v>78</v>
          </cell>
          <cell r="CB887">
            <v>55</v>
          </cell>
          <cell r="CC887">
            <v>75</v>
          </cell>
          <cell r="CD887">
            <v>55</v>
          </cell>
          <cell r="CE887">
            <v>74</v>
          </cell>
          <cell r="CF887">
            <v>57</v>
          </cell>
          <cell r="CG887">
            <v>81</v>
          </cell>
          <cell r="CH887">
            <v>61</v>
          </cell>
          <cell r="CI887">
            <v>76</v>
          </cell>
          <cell r="CJ887">
            <v>56</v>
          </cell>
          <cell r="CK887">
            <v>80</v>
          </cell>
          <cell r="CL887">
            <v>63</v>
          </cell>
          <cell r="CM887">
            <v>74</v>
          </cell>
          <cell r="CN887">
            <v>58</v>
          </cell>
          <cell r="CO887">
            <v>78</v>
          </cell>
          <cell r="CP887">
            <v>65</v>
          </cell>
          <cell r="CQ887">
            <v>78</v>
          </cell>
          <cell r="CR887">
            <v>65</v>
          </cell>
          <cell r="CS887">
            <v>81</v>
          </cell>
          <cell r="CT887">
            <v>66</v>
          </cell>
          <cell r="CU887">
            <v>77</v>
          </cell>
          <cell r="CV887">
            <v>70</v>
          </cell>
          <cell r="CW887">
            <v>78</v>
          </cell>
          <cell r="CX887">
            <v>70</v>
          </cell>
        </row>
        <row r="888">
          <cell r="B888">
            <v>37012</v>
          </cell>
          <cell r="C888">
            <v>81</v>
          </cell>
          <cell r="D888">
            <v>63</v>
          </cell>
          <cell r="E888">
            <v>80</v>
          </cell>
          <cell r="F888">
            <v>60</v>
          </cell>
          <cell r="G888">
            <v>79</v>
          </cell>
          <cell r="H888">
            <v>59</v>
          </cell>
          <cell r="I888">
            <v>80</v>
          </cell>
          <cell r="J888">
            <v>62</v>
          </cell>
          <cell r="K888">
            <v>79</v>
          </cell>
          <cell r="L888">
            <v>56</v>
          </cell>
          <cell r="M888">
            <v>78</v>
          </cell>
          <cell r="N888">
            <v>57</v>
          </cell>
          <cell r="O888">
            <v>78</v>
          </cell>
          <cell r="P888">
            <v>55</v>
          </cell>
          <cell r="Q888">
            <v>81</v>
          </cell>
          <cell r="R888">
            <v>59</v>
          </cell>
          <cell r="S888">
            <v>69</v>
          </cell>
          <cell r="T888">
            <v>42</v>
          </cell>
          <cell r="U888">
            <v>86</v>
          </cell>
          <cell r="V888">
            <v>47</v>
          </cell>
          <cell r="W888">
            <v>87</v>
          </cell>
          <cell r="X888">
            <v>37</v>
          </cell>
          <cell r="Y888">
            <v>77</v>
          </cell>
          <cell r="Z888">
            <v>53</v>
          </cell>
          <cell r="AA888">
            <v>82</v>
          </cell>
          <cell r="AB888">
            <v>49</v>
          </cell>
          <cell r="AC888">
            <v>88</v>
          </cell>
          <cell r="AD888">
            <v>50</v>
          </cell>
          <cell r="AE888">
            <v>81</v>
          </cell>
          <cell r="AF888">
            <v>53</v>
          </cell>
          <cell r="AG888">
            <v>81</v>
          </cell>
          <cell r="AH888">
            <v>51</v>
          </cell>
          <cell r="AI888">
            <v>85</v>
          </cell>
          <cell r="AJ888">
            <v>48</v>
          </cell>
          <cell r="AK888">
            <v>86</v>
          </cell>
          <cell r="AL888">
            <v>46</v>
          </cell>
          <cell r="AM888">
            <v>86</v>
          </cell>
          <cell r="AN888">
            <v>44</v>
          </cell>
          <cell r="AO888">
            <v>85</v>
          </cell>
          <cell r="AP888">
            <v>62</v>
          </cell>
          <cell r="AQ888">
            <v>87</v>
          </cell>
          <cell r="AR888">
            <v>54</v>
          </cell>
          <cell r="AS888">
            <v>82</v>
          </cell>
          <cell r="AT888">
            <v>61</v>
          </cell>
          <cell r="AU888">
            <v>81</v>
          </cell>
          <cell r="AV888">
            <v>55</v>
          </cell>
          <cell r="AW888">
            <v>83</v>
          </cell>
          <cell r="AX888">
            <v>47</v>
          </cell>
          <cell r="AY888">
            <v>84</v>
          </cell>
          <cell r="AZ888">
            <v>45</v>
          </cell>
          <cell r="BA888">
            <v>84</v>
          </cell>
          <cell r="BB888">
            <v>50</v>
          </cell>
          <cell r="BC888">
            <v>86</v>
          </cell>
          <cell r="BD888">
            <v>44</v>
          </cell>
          <cell r="BE888">
            <v>84</v>
          </cell>
          <cell r="BF888">
            <v>50</v>
          </cell>
          <cell r="BG888">
            <v>84</v>
          </cell>
          <cell r="BH888">
            <v>50</v>
          </cell>
          <cell r="BI888">
            <v>83</v>
          </cell>
          <cell r="BJ888">
            <v>45</v>
          </cell>
          <cell r="BK888">
            <v>82</v>
          </cell>
          <cell r="BL888">
            <v>54</v>
          </cell>
          <cell r="BM888">
            <v>84</v>
          </cell>
          <cell r="BN888">
            <v>52</v>
          </cell>
          <cell r="BO888">
            <v>82</v>
          </cell>
          <cell r="BP888">
            <v>50</v>
          </cell>
          <cell r="BQ888">
            <v>78</v>
          </cell>
          <cell r="BR888">
            <v>46</v>
          </cell>
          <cell r="BS888">
            <v>76</v>
          </cell>
          <cell r="BT888">
            <v>50</v>
          </cell>
          <cell r="BU888">
            <v>80</v>
          </cell>
          <cell r="BV888">
            <v>52</v>
          </cell>
          <cell r="BW888">
            <v>82</v>
          </cell>
          <cell r="BX888">
            <v>52</v>
          </cell>
          <cell r="BY888">
            <v>80</v>
          </cell>
          <cell r="BZ888">
            <v>51</v>
          </cell>
          <cell r="CA888">
            <v>82</v>
          </cell>
          <cell r="CB888">
            <v>50</v>
          </cell>
          <cell r="CC888">
            <v>78</v>
          </cell>
          <cell r="CD888">
            <v>50</v>
          </cell>
          <cell r="CE888">
            <v>77</v>
          </cell>
          <cell r="CF888">
            <v>56</v>
          </cell>
          <cell r="CG888">
            <v>81</v>
          </cell>
          <cell r="CH888">
            <v>52</v>
          </cell>
          <cell r="CI888">
            <v>78</v>
          </cell>
          <cell r="CJ888">
            <v>53</v>
          </cell>
          <cell r="CK888">
            <v>83</v>
          </cell>
          <cell r="CL888">
            <v>60</v>
          </cell>
          <cell r="CM888">
            <v>77</v>
          </cell>
          <cell r="CN888">
            <v>58</v>
          </cell>
          <cell r="CO888">
            <v>78</v>
          </cell>
          <cell r="CP888">
            <v>65</v>
          </cell>
          <cell r="CQ888">
            <v>78</v>
          </cell>
          <cell r="CR888">
            <v>65</v>
          </cell>
          <cell r="CS888">
            <v>84</v>
          </cell>
          <cell r="CT888">
            <v>65</v>
          </cell>
          <cell r="CU888">
            <v>80</v>
          </cell>
          <cell r="CV888">
            <v>70</v>
          </cell>
          <cell r="CW888">
            <v>78</v>
          </cell>
          <cell r="CX888">
            <v>70</v>
          </cell>
        </row>
        <row r="889">
          <cell r="B889">
            <v>37013</v>
          </cell>
          <cell r="C889">
            <v>82</v>
          </cell>
          <cell r="D889">
            <v>62</v>
          </cell>
          <cell r="E889">
            <v>83</v>
          </cell>
          <cell r="F889">
            <v>56</v>
          </cell>
          <cell r="G889">
            <v>81</v>
          </cell>
          <cell r="H889">
            <v>55</v>
          </cell>
          <cell r="I889">
            <v>82</v>
          </cell>
          <cell r="J889">
            <v>57</v>
          </cell>
          <cell r="K889">
            <v>82</v>
          </cell>
          <cell r="L889">
            <v>54</v>
          </cell>
          <cell r="M889">
            <v>79</v>
          </cell>
          <cell r="N889">
            <v>56</v>
          </cell>
          <cell r="O889">
            <v>80</v>
          </cell>
          <cell r="P889">
            <v>54</v>
          </cell>
          <cell r="Q889">
            <v>82</v>
          </cell>
          <cell r="R889">
            <v>57</v>
          </cell>
          <cell r="S889">
            <v>91</v>
          </cell>
          <cell r="T889">
            <v>51</v>
          </cell>
          <cell r="U889">
            <v>86</v>
          </cell>
          <cell r="V889">
            <v>50</v>
          </cell>
          <cell r="W889">
            <v>91</v>
          </cell>
          <cell r="X889">
            <v>43</v>
          </cell>
          <cell r="Y889">
            <v>91</v>
          </cell>
          <cell r="Z889">
            <v>56</v>
          </cell>
          <cell r="AA889">
            <v>92</v>
          </cell>
          <cell r="AB889">
            <v>50</v>
          </cell>
          <cell r="AC889">
            <v>93</v>
          </cell>
          <cell r="AD889">
            <v>49</v>
          </cell>
          <cell r="AE889">
            <v>85</v>
          </cell>
          <cell r="AF889">
            <v>56</v>
          </cell>
          <cell r="AG889">
            <v>75</v>
          </cell>
          <cell r="AH889">
            <v>57</v>
          </cell>
          <cell r="AI889">
            <v>85</v>
          </cell>
          <cell r="AJ889">
            <v>57</v>
          </cell>
          <cell r="AK889">
            <v>86</v>
          </cell>
          <cell r="AL889">
            <v>51</v>
          </cell>
          <cell r="AM889">
            <v>88</v>
          </cell>
          <cell r="AN889">
            <v>48</v>
          </cell>
          <cell r="AO889">
            <v>90</v>
          </cell>
          <cell r="AP889">
            <v>67</v>
          </cell>
          <cell r="AQ889">
            <v>92</v>
          </cell>
          <cell r="AR889">
            <v>60</v>
          </cell>
          <cell r="AS889">
            <v>84</v>
          </cell>
          <cell r="AT889">
            <v>51</v>
          </cell>
          <cell r="AU889">
            <v>76</v>
          </cell>
          <cell r="AV889">
            <v>62</v>
          </cell>
          <cell r="AW889">
            <v>82</v>
          </cell>
          <cell r="AX889">
            <v>54</v>
          </cell>
          <cell r="AY889">
            <v>86</v>
          </cell>
          <cell r="AZ889">
            <v>50</v>
          </cell>
          <cell r="BA889">
            <v>87</v>
          </cell>
          <cell r="BB889">
            <v>52</v>
          </cell>
          <cell r="BC889">
            <v>90</v>
          </cell>
          <cell r="BD889">
            <v>48</v>
          </cell>
          <cell r="BE889">
            <v>87</v>
          </cell>
          <cell r="BF889">
            <v>56</v>
          </cell>
          <cell r="BG889">
            <v>87</v>
          </cell>
          <cell r="BH889">
            <v>56</v>
          </cell>
          <cell r="BI889">
            <v>86</v>
          </cell>
          <cell r="BJ889">
            <v>51</v>
          </cell>
          <cell r="BK889">
            <v>85</v>
          </cell>
          <cell r="BL889">
            <v>59</v>
          </cell>
          <cell r="BM889">
            <v>85</v>
          </cell>
          <cell r="BN889">
            <v>57</v>
          </cell>
          <cell r="BO889">
            <v>84</v>
          </cell>
          <cell r="BP889">
            <v>58</v>
          </cell>
          <cell r="BQ889">
            <v>81</v>
          </cell>
          <cell r="BR889">
            <v>58</v>
          </cell>
          <cell r="BS889">
            <v>77</v>
          </cell>
          <cell r="BT889">
            <v>52</v>
          </cell>
          <cell r="BU889">
            <v>81</v>
          </cell>
          <cell r="BV889">
            <v>56</v>
          </cell>
          <cell r="BW889">
            <v>84</v>
          </cell>
          <cell r="BX889">
            <v>56</v>
          </cell>
          <cell r="BY889">
            <v>81</v>
          </cell>
          <cell r="BZ889">
            <v>52</v>
          </cell>
          <cell r="CA889">
            <v>81</v>
          </cell>
          <cell r="CB889">
            <v>53</v>
          </cell>
          <cell r="CC889">
            <v>78</v>
          </cell>
          <cell r="CD889">
            <v>51</v>
          </cell>
          <cell r="CE889">
            <v>77</v>
          </cell>
          <cell r="CF889">
            <v>56</v>
          </cell>
          <cell r="CG889">
            <v>82</v>
          </cell>
          <cell r="CH889">
            <v>52</v>
          </cell>
          <cell r="CI889">
            <v>77</v>
          </cell>
          <cell r="CJ889">
            <v>54</v>
          </cell>
          <cell r="CK889">
            <v>83</v>
          </cell>
          <cell r="CL889">
            <v>54</v>
          </cell>
          <cell r="CM889">
            <v>79</v>
          </cell>
          <cell r="CN889">
            <v>58</v>
          </cell>
          <cell r="CO889">
            <v>82</v>
          </cell>
          <cell r="CP889">
            <v>65</v>
          </cell>
          <cell r="CQ889">
            <v>82</v>
          </cell>
          <cell r="CR889">
            <v>65</v>
          </cell>
          <cell r="CS889">
            <v>86</v>
          </cell>
          <cell r="CT889">
            <v>64</v>
          </cell>
          <cell r="CU889">
            <v>82</v>
          </cell>
          <cell r="CV889">
            <v>71</v>
          </cell>
          <cell r="CW889">
            <v>79</v>
          </cell>
          <cell r="CX889">
            <v>70</v>
          </cell>
        </row>
        <row r="890">
          <cell r="B890">
            <v>37014</v>
          </cell>
          <cell r="C890">
            <v>85</v>
          </cell>
          <cell r="D890">
            <v>62</v>
          </cell>
          <cell r="E890">
            <v>84</v>
          </cell>
          <cell r="F890">
            <v>55</v>
          </cell>
          <cell r="G890">
            <v>83</v>
          </cell>
          <cell r="H890">
            <v>57</v>
          </cell>
          <cell r="I890">
            <v>83</v>
          </cell>
          <cell r="J890">
            <v>54</v>
          </cell>
          <cell r="K890">
            <v>84</v>
          </cell>
          <cell r="L890">
            <v>56</v>
          </cell>
          <cell r="M890">
            <v>82</v>
          </cell>
          <cell r="N890">
            <v>54</v>
          </cell>
          <cell r="O890">
            <v>83</v>
          </cell>
          <cell r="P890">
            <v>53</v>
          </cell>
          <cell r="Q890">
            <v>84</v>
          </cell>
          <cell r="R890">
            <v>59</v>
          </cell>
          <cell r="S890">
            <v>92</v>
          </cell>
          <cell r="T890">
            <v>57</v>
          </cell>
          <cell r="U890">
            <v>89</v>
          </cell>
          <cell r="V890">
            <v>54</v>
          </cell>
          <cell r="W890">
            <v>91</v>
          </cell>
          <cell r="X890">
            <v>49</v>
          </cell>
          <cell r="Y890">
            <v>92</v>
          </cell>
          <cell r="Z890">
            <v>65</v>
          </cell>
          <cell r="AA890">
            <v>91</v>
          </cell>
          <cell r="AB890">
            <v>59</v>
          </cell>
          <cell r="AC890">
            <v>93</v>
          </cell>
          <cell r="AD890">
            <v>54</v>
          </cell>
          <cell r="AE890">
            <v>86</v>
          </cell>
          <cell r="AF890">
            <v>55</v>
          </cell>
          <cell r="AG890">
            <v>75</v>
          </cell>
          <cell r="AH890">
            <v>58</v>
          </cell>
          <cell r="AI890">
            <v>86</v>
          </cell>
          <cell r="AJ890">
            <v>60</v>
          </cell>
          <cell r="AK890">
            <v>88</v>
          </cell>
          <cell r="AL890">
            <v>53</v>
          </cell>
          <cell r="AM890">
            <v>89</v>
          </cell>
          <cell r="AN890">
            <v>53</v>
          </cell>
          <cell r="AO890">
            <v>90</v>
          </cell>
          <cell r="AP890">
            <v>66</v>
          </cell>
          <cell r="AQ890">
            <v>91</v>
          </cell>
          <cell r="AR890">
            <v>64</v>
          </cell>
          <cell r="AS890">
            <v>89</v>
          </cell>
          <cell r="AT890">
            <v>55</v>
          </cell>
          <cell r="AU890">
            <v>79</v>
          </cell>
          <cell r="AV890">
            <v>62</v>
          </cell>
          <cell r="AW890">
            <v>85</v>
          </cell>
          <cell r="AX890">
            <v>55</v>
          </cell>
          <cell r="AY890">
            <v>88</v>
          </cell>
          <cell r="AZ890">
            <v>55</v>
          </cell>
          <cell r="BA890">
            <v>88</v>
          </cell>
          <cell r="BB890">
            <v>55</v>
          </cell>
          <cell r="BC890">
            <v>91</v>
          </cell>
          <cell r="BD890">
            <v>53</v>
          </cell>
          <cell r="BE890">
            <v>90</v>
          </cell>
          <cell r="BF890">
            <v>60</v>
          </cell>
          <cell r="BG890">
            <v>90</v>
          </cell>
          <cell r="BH890">
            <v>60</v>
          </cell>
          <cell r="BI890">
            <v>90</v>
          </cell>
          <cell r="BJ890">
            <v>55</v>
          </cell>
          <cell r="BK890">
            <v>87</v>
          </cell>
          <cell r="BL890">
            <v>62</v>
          </cell>
          <cell r="BM890">
            <v>87</v>
          </cell>
          <cell r="BN890">
            <v>56</v>
          </cell>
          <cell r="BO890">
            <v>85</v>
          </cell>
          <cell r="BP890">
            <v>58</v>
          </cell>
          <cell r="BQ890">
            <v>84</v>
          </cell>
          <cell r="BR890">
            <v>59</v>
          </cell>
          <cell r="BS890">
            <v>78</v>
          </cell>
          <cell r="BT890">
            <v>45</v>
          </cell>
          <cell r="BU890">
            <v>83</v>
          </cell>
          <cell r="BV890">
            <v>57</v>
          </cell>
          <cell r="BW890">
            <v>85</v>
          </cell>
          <cell r="BX890">
            <v>56</v>
          </cell>
          <cell r="BY890">
            <v>82</v>
          </cell>
          <cell r="BZ890">
            <v>52</v>
          </cell>
          <cell r="CA890">
            <v>85</v>
          </cell>
          <cell r="CB890">
            <v>50</v>
          </cell>
          <cell r="CC890">
            <v>79</v>
          </cell>
          <cell r="CD890">
            <v>52</v>
          </cell>
          <cell r="CE890">
            <v>79</v>
          </cell>
          <cell r="CF890">
            <v>56</v>
          </cell>
          <cell r="CG890">
            <v>82</v>
          </cell>
          <cell r="CH890">
            <v>52</v>
          </cell>
          <cell r="CI890">
            <v>78</v>
          </cell>
          <cell r="CJ890">
            <v>57</v>
          </cell>
          <cell r="CK890">
            <v>85</v>
          </cell>
          <cell r="CL890">
            <v>65</v>
          </cell>
          <cell r="CM890">
            <v>79</v>
          </cell>
          <cell r="CN890">
            <v>57</v>
          </cell>
          <cell r="CO890">
            <v>76</v>
          </cell>
          <cell r="CP890">
            <v>63</v>
          </cell>
          <cell r="CQ890">
            <v>76</v>
          </cell>
          <cell r="CR890">
            <v>63</v>
          </cell>
          <cell r="CS890">
            <v>83</v>
          </cell>
          <cell r="CT890">
            <v>65</v>
          </cell>
          <cell r="CU890">
            <v>83</v>
          </cell>
          <cell r="CV890">
            <v>70</v>
          </cell>
          <cell r="CW890">
            <v>83</v>
          </cell>
          <cell r="CX890">
            <v>66</v>
          </cell>
        </row>
        <row r="891">
          <cell r="B891">
            <v>37015</v>
          </cell>
          <cell r="C891">
            <v>85</v>
          </cell>
          <cell r="D891">
            <v>63</v>
          </cell>
          <cell r="E891">
            <v>85</v>
          </cell>
          <cell r="F891">
            <v>54</v>
          </cell>
          <cell r="G891">
            <v>85</v>
          </cell>
          <cell r="H891">
            <v>59</v>
          </cell>
          <cell r="I891">
            <v>86</v>
          </cell>
          <cell r="J891">
            <v>54</v>
          </cell>
          <cell r="K891">
            <v>85</v>
          </cell>
          <cell r="L891">
            <v>58</v>
          </cell>
          <cell r="M891">
            <v>83</v>
          </cell>
          <cell r="N891">
            <v>56</v>
          </cell>
          <cell r="O891">
            <v>83</v>
          </cell>
          <cell r="P891">
            <v>56</v>
          </cell>
          <cell r="Q891">
            <v>85</v>
          </cell>
          <cell r="R891">
            <v>60</v>
          </cell>
          <cell r="S891">
            <v>81</v>
          </cell>
          <cell r="T891">
            <v>61</v>
          </cell>
          <cell r="U891">
            <v>77</v>
          </cell>
          <cell r="V891">
            <v>51</v>
          </cell>
          <cell r="W891">
            <v>88</v>
          </cell>
          <cell r="X891">
            <v>54</v>
          </cell>
          <cell r="Y891">
            <v>90</v>
          </cell>
          <cell r="Z891">
            <v>72</v>
          </cell>
          <cell r="AA891">
            <v>92</v>
          </cell>
          <cell r="AB891">
            <v>63</v>
          </cell>
          <cell r="AC891">
            <v>91</v>
          </cell>
          <cell r="AD891">
            <v>56</v>
          </cell>
          <cell r="AE891">
            <v>86</v>
          </cell>
          <cell r="AF891">
            <v>59</v>
          </cell>
          <cell r="AG891">
            <v>76</v>
          </cell>
          <cell r="AH891">
            <v>53</v>
          </cell>
          <cell r="AI891">
            <v>87</v>
          </cell>
          <cell r="AJ891">
            <v>53</v>
          </cell>
          <cell r="AK891">
            <v>88</v>
          </cell>
          <cell r="AL891">
            <v>54</v>
          </cell>
          <cell r="AM891">
            <v>88</v>
          </cell>
          <cell r="AN891">
            <v>55</v>
          </cell>
          <cell r="AO891">
            <v>92</v>
          </cell>
          <cell r="AP891">
            <v>72</v>
          </cell>
          <cell r="AQ891">
            <v>94</v>
          </cell>
          <cell r="AR891">
            <v>67</v>
          </cell>
          <cell r="AS891">
            <v>90</v>
          </cell>
          <cell r="AT891">
            <v>61</v>
          </cell>
          <cell r="AU891">
            <v>81</v>
          </cell>
          <cell r="AV891">
            <v>54</v>
          </cell>
          <cell r="AW891">
            <v>85</v>
          </cell>
          <cell r="AX891">
            <v>57</v>
          </cell>
          <cell r="AY891">
            <v>88</v>
          </cell>
          <cell r="AZ891">
            <v>57</v>
          </cell>
          <cell r="BA891">
            <v>87</v>
          </cell>
          <cell r="BB891">
            <v>57</v>
          </cell>
          <cell r="BC891">
            <v>92</v>
          </cell>
          <cell r="BD891">
            <v>59</v>
          </cell>
          <cell r="BE891">
            <v>91</v>
          </cell>
          <cell r="BF891">
            <v>62</v>
          </cell>
          <cell r="BG891">
            <v>91</v>
          </cell>
          <cell r="BH891">
            <v>62</v>
          </cell>
          <cell r="BI891">
            <v>90</v>
          </cell>
          <cell r="BJ891">
            <v>59</v>
          </cell>
          <cell r="BK891">
            <v>87</v>
          </cell>
          <cell r="BL891">
            <v>63</v>
          </cell>
          <cell r="BM891">
            <v>89</v>
          </cell>
          <cell r="BN891">
            <v>56</v>
          </cell>
          <cell r="BO891">
            <v>87</v>
          </cell>
          <cell r="BP891">
            <v>57</v>
          </cell>
          <cell r="BQ891">
            <v>85</v>
          </cell>
          <cell r="BR891">
            <v>61</v>
          </cell>
          <cell r="BS891">
            <v>81</v>
          </cell>
          <cell r="BT891">
            <v>46</v>
          </cell>
          <cell r="BU891">
            <v>84</v>
          </cell>
          <cell r="BV891">
            <v>54</v>
          </cell>
          <cell r="BW891">
            <v>87</v>
          </cell>
          <cell r="BX891">
            <v>56</v>
          </cell>
          <cell r="BY891">
            <v>84</v>
          </cell>
          <cell r="BZ891">
            <v>52</v>
          </cell>
          <cell r="CA891">
            <v>86</v>
          </cell>
          <cell r="CB891">
            <v>51</v>
          </cell>
          <cell r="CC891">
            <v>82</v>
          </cell>
          <cell r="CD891">
            <v>53</v>
          </cell>
          <cell r="CE891">
            <v>81</v>
          </cell>
          <cell r="CF891">
            <v>56</v>
          </cell>
          <cell r="CG891">
            <v>86</v>
          </cell>
          <cell r="CH891">
            <v>50</v>
          </cell>
          <cell r="CI891">
            <v>81</v>
          </cell>
          <cell r="CJ891">
            <v>55</v>
          </cell>
          <cell r="CK891">
            <v>85</v>
          </cell>
          <cell r="CL891">
            <v>57</v>
          </cell>
          <cell r="CM891">
            <v>80</v>
          </cell>
          <cell r="CN891">
            <v>56</v>
          </cell>
          <cell r="CO891">
            <v>81</v>
          </cell>
          <cell r="CP891">
            <v>61</v>
          </cell>
          <cell r="CQ891">
            <v>81</v>
          </cell>
          <cell r="CR891">
            <v>61</v>
          </cell>
          <cell r="CS891">
            <v>86</v>
          </cell>
          <cell r="CT891">
            <v>64</v>
          </cell>
          <cell r="CU891">
            <v>81</v>
          </cell>
          <cell r="CV891">
            <v>71</v>
          </cell>
          <cell r="CW891">
            <v>81</v>
          </cell>
          <cell r="CX891">
            <v>71</v>
          </cell>
        </row>
        <row r="892">
          <cell r="B892">
            <v>37016</v>
          </cell>
          <cell r="C892">
            <v>78</v>
          </cell>
          <cell r="D892">
            <v>65</v>
          </cell>
          <cell r="E892">
            <v>85</v>
          </cell>
          <cell r="F892">
            <v>58</v>
          </cell>
          <cell r="G892">
            <v>88</v>
          </cell>
          <cell r="H892">
            <v>58</v>
          </cell>
          <cell r="I892">
            <v>88</v>
          </cell>
          <cell r="J892">
            <v>55</v>
          </cell>
          <cell r="K892">
            <v>81</v>
          </cell>
          <cell r="L892">
            <v>62</v>
          </cell>
          <cell r="M892">
            <v>82</v>
          </cell>
          <cell r="N892">
            <v>55</v>
          </cell>
          <cell r="O892">
            <v>83</v>
          </cell>
          <cell r="P892">
            <v>55</v>
          </cell>
          <cell r="Q892">
            <v>82</v>
          </cell>
          <cell r="R892">
            <v>59</v>
          </cell>
          <cell r="S892">
            <v>65</v>
          </cell>
          <cell r="T892">
            <v>41</v>
          </cell>
          <cell r="U892">
            <v>58</v>
          </cell>
          <cell r="V892">
            <v>36</v>
          </cell>
          <cell r="W892">
            <v>66</v>
          </cell>
          <cell r="X892">
            <v>34</v>
          </cell>
          <cell r="Y892">
            <v>75</v>
          </cell>
          <cell r="Z892">
            <v>49</v>
          </cell>
          <cell r="AA892">
            <v>70</v>
          </cell>
          <cell r="AB892">
            <v>48</v>
          </cell>
          <cell r="AC892">
            <v>73</v>
          </cell>
          <cell r="AD892">
            <v>45</v>
          </cell>
          <cell r="AE892">
            <v>72</v>
          </cell>
          <cell r="AF892">
            <v>52</v>
          </cell>
          <cell r="AG892">
            <v>64</v>
          </cell>
          <cell r="AH892">
            <v>47</v>
          </cell>
          <cell r="AI892">
            <v>62</v>
          </cell>
          <cell r="AJ892">
            <v>42</v>
          </cell>
          <cell r="AK892">
            <v>63</v>
          </cell>
          <cell r="AL892">
            <v>40</v>
          </cell>
          <cell r="AM892">
            <v>70</v>
          </cell>
          <cell r="AN892">
            <v>40</v>
          </cell>
          <cell r="AO892">
            <v>80</v>
          </cell>
          <cell r="AP892">
            <v>56</v>
          </cell>
          <cell r="AQ892">
            <v>78</v>
          </cell>
          <cell r="AR892">
            <v>57</v>
          </cell>
          <cell r="AS892">
            <v>80</v>
          </cell>
          <cell r="AT892">
            <v>46</v>
          </cell>
          <cell r="AU892">
            <v>61</v>
          </cell>
          <cell r="AV892">
            <v>49</v>
          </cell>
          <cell r="AW892">
            <v>72</v>
          </cell>
          <cell r="AX892">
            <v>57</v>
          </cell>
          <cell r="AY892">
            <v>73</v>
          </cell>
          <cell r="AZ892">
            <v>48.9</v>
          </cell>
          <cell r="BA892">
            <v>70</v>
          </cell>
          <cell r="BB892">
            <v>42</v>
          </cell>
          <cell r="BC892">
            <v>75</v>
          </cell>
          <cell r="BD892">
            <v>49</v>
          </cell>
          <cell r="BE892">
            <v>77</v>
          </cell>
          <cell r="BF892">
            <v>55</v>
          </cell>
          <cell r="BG892">
            <v>77</v>
          </cell>
          <cell r="BH892">
            <v>55</v>
          </cell>
          <cell r="BI892">
            <v>83</v>
          </cell>
          <cell r="BJ892">
            <v>58</v>
          </cell>
          <cell r="BK892">
            <v>85</v>
          </cell>
          <cell r="BL892">
            <v>64</v>
          </cell>
          <cell r="BM892">
            <v>86</v>
          </cell>
          <cell r="BN892">
            <v>57</v>
          </cell>
          <cell r="BO892">
            <v>88</v>
          </cell>
          <cell r="BP892">
            <v>58</v>
          </cell>
          <cell r="BQ892">
            <v>87</v>
          </cell>
          <cell r="BR892">
            <v>60</v>
          </cell>
          <cell r="BS892">
            <v>81</v>
          </cell>
          <cell r="BT892">
            <v>50</v>
          </cell>
          <cell r="BU892">
            <v>85</v>
          </cell>
          <cell r="BV892">
            <v>57</v>
          </cell>
          <cell r="BW892">
            <v>88</v>
          </cell>
          <cell r="BX892">
            <v>56</v>
          </cell>
          <cell r="BY892">
            <v>86</v>
          </cell>
          <cell r="BZ892">
            <v>57</v>
          </cell>
          <cell r="CA892">
            <v>88</v>
          </cell>
          <cell r="CB892">
            <v>60</v>
          </cell>
          <cell r="CC892">
            <v>85</v>
          </cell>
          <cell r="CD892">
            <v>55</v>
          </cell>
          <cell r="CE892">
            <v>83</v>
          </cell>
          <cell r="CF892">
            <v>58</v>
          </cell>
          <cell r="CG892">
            <v>84</v>
          </cell>
          <cell r="CH892">
            <v>50</v>
          </cell>
          <cell r="CI892">
            <v>84</v>
          </cell>
          <cell r="CJ892">
            <v>56</v>
          </cell>
          <cell r="CK892">
            <v>87</v>
          </cell>
          <cell r="CL892">
            <v>52</v>
          </cell>
          <cell r="CM892">
            <v>80</v>
          </cell>
          <cell r="CN892">
            <v>58</v>
          </cell>
          <cell r="CO892">
            <v>82</v>
          </cell>
          <cell r="CP892">
            <v>62</v>
          </cell>
          <cell r="CQ892">
            <v>82</v>
          </cell>
          <cell r="CR892">
            <v>62</v>
          </cell>
          <cell r="CS892">
            <v>86</v>
          </cell>
          <cell r="CT892">
            <v>63</v>
          </cell>
          <cell r="CU892">
            <v>82</v>
          </cell>
          <cell r="CV892">
            <v>72</v>
          </cell>
          <cell r="CW892">
            <v>82</v>
          </cell>
          <cell r="CX892">
            <v>69</v>
          </cell>
        </row>
        <row r="893">
          <cell r="B893">
            <v>37017</v>
          </cell>
          <cell r="C893">
            <v>82</v>
          </cell>
          <cell r="D893">
            <v>66</v>
          </cell>
          <cell r="E893">
            <v>85</v>
          </cell>
          <cell r="F893">
            <v>62</v>
          </cell>
          <cell r="G893">
            <v>85</v>
          </cell>
          <cell r="H893">
            <v>64</v>
          </cell>
          <cell r="I893">
            <v>87</v>
          </cell>
          <cell r="J893">
            <v>61</v>
          </cell>
          <cell r="K893">
            <v>83</v>
          </cell>
          <cell r="L893">
            <v>60</v>
          </cell>
          <cell r="M893">
            <v>85</v>
          </cell>
          <cell r="N893">
            <v>58</v>
          </cell>
          <cell r="O893">
            <v>86</v>
          </cell>
          <cell r="P893">
            <v>57</v>
          </cell>
          <cell r="Q893">
            <v>87</v>
          </cell>
          <cell r="R893">
            <v>57</v>
          </cell>
          <cell r="S893">
            <v>57</v>
          </cell>
          <cell r="T893">
            <v>35</v>
          </cell>
          <cell r="U893">
            <v>65</v>
          </cell>
          <cell r="V893">
            <v>32</v>
          </cell>
          <cell r="W893">
            <v>64</v>
          </cell>
          <cell r="X893">
            <v>28</v>
          </cell>
          <cell r="Y893">
            <v>54</v>
          </cell>
          <cell r="Z893">
            <v>41</v>
          </cell>
          <cell r="AA893">
            <v>61</v>
          </cell>
          <cell r="AB893">
            <v>36</v>
          </cell>
          <cell r="AC893">
            <v>66</v>
          </cell>
          <cell r="AD893">
            <v>34</v>
          </cell>
          <cell r="AE893">
            <v>59</v>
          </cell>
          <cell r="AF893">
            <v>47</v>
          </cell>
          <cell r="AG893">
            <v>70</v>
          </cell>
          <cell r="AH893">
            <v>42</v>
          </cell>
          <cell r="AI893">
            <v>66</v>
          </cell>
          <cell r="AJ893">
            <v>40</v>
          </cell>
          <cell r="AK893">
            <v>67</v>
          </cell>
          <cell r="AL893">
            <v>36</v>
          </cell>
          <cell r="AM893">
            <v>68</v>
          </cell>
          <cell r="AN893">
            <v>35</v>
          </cell>
          <cell r="AO893">
            <v>64</v>
          </cell>
          <cell r="AP893">
            <v>48</v>
          </cell>
          <cell r="AQ893">
            <v>64</v>
          </cell>
          <cell r="AR893">
            <v>50</v>
          </cell>
          <cell r="AS893">
            <v>61</v>
          </cell>
          <cell r="AT893">
            <v>41</v>
          </cell>
          <cell r="AU893">
            <v>67</v>
          </cell>
          <cell r="AV893">
            <v>48</v>
          </cell>
          <cell r="AW893">
            <v>73</v>
          </cell>
          <cell r="AX893">
            <v>51</v>
          </cell>
          <cell r="AY893">
            <v>68</v>
          </cell>
          <cell r="AZ893">
            <v>43</v>
          </cell>
          <cell r="BA893">
            <v>69</v>
          </cell>
          <cell r="BB893">
            <v>43</v>
          </cell>
          <cell r="BC893">
            <v>67</v>
          </cell>
          <cell r="BD893">
            <v>43</v>
          </cell>
          <cell r="BE893">
            <v>67</v>
          </cell>
          <cell r="BF893">
            <v>47</v>
          </cell>
          <cell r="BG893">
            <v>67</v>
          </cell>
          <cell r="BH893">
            <v>47</v>
          </cell>
          <cell r="BI893">
            <v>67</v>
          </cell>
          <cell r="BJ893">
            <v>43</v>
          </cell>
          <cell r="BK893">
            <v>67</v>
          </cell>
          <cell r="BL893">
            <v>49</v>
          </cell>
          <cell r="BM893">
            <v>70</v>
          </cell>
          <cell r="BN893">
            <v>56</v>
          </cell>
          <cell r="BO893">
            <v>68</v>
          </cell>
          <cell r="BP893">
            <v>46</v>
          </cell>
          <cell r="BQ893">
            <v>64</v>
          </cell>
          <cell r="BR893">
            <v>52</v>
          </cell>
          <cell r="BS893">
            <v>73</v>
          </cell>
          <cell r="BT893">
            <v>59</v>
          </cell>
          <cell r="BU893">
            <v>73</v>
          </cell>
          <cell r="BV893">
            <v>53</v>
          </cell>
          <cell r="BW893">
            <v>71</v>
          </cell>
          <cell r="BX893">
            <v>51</v>
          </cell>
          <cell r="BY893">
            <v>75</v>
          </cell>
          <cell r="BZ893">
            <v>61</v>
          </cell>
          <cell r="CA893">
            <v>87</v>
          </cell>
          <cell r="CB893">
            <v>62</v>
          </cell>
          <cell r="CC893">
            <v>85</v>
          </cell>
          <cell r="CD893">
            <v>58</v>
          </cell>
          <cell r="CE893">
            <v>83</v>
          </cell>
          <cell r="CF893">
            <v>64</v>
          </cell>
          <cell r="CG893">
            <v>90</v>
          </cell>
          <cell r="CH893">
            <v>54</v>
          </cell>
          <cell r="CI893">
            <v>85</v>
          </cell>
          <cell r="CJ893">
            <v>55</v>
          </cell>
          <cell r="CK893">
            <v>90</v>
          </cell>
          <cell r="CL893">
            <v>54</v>
          </cell>
          <cell r="CM893">
            <v>84</v>
          </cell>
          <cell r="CN893">
            <v>56</v>
          </cell>
          <cell r="CO893">
            <v>85</v>
          </cell>
          <cell r="CP893">
            <v>63</v>
          </cell>
          <cell r="CQ893">
            <v>85</v>
          </cell>
          <cell r="CR893">
            <v>63</v>
          </cell>
          <cell r="CS893">
            <v>88</v>
          </cell>
          <cell r="CT893">
            <v>65</v>
          </cell>
          <cell r="CU893">
            <v>83</v>
          </cell>
          <cell r="CV893">
            <v>73</v>
          </cell>
          <cell r="CW893">
            <v>82</v>
          </cell>
          <cell r="CX893">
            <v>71</v>
          </cell>
        </row>
        <row r="894">
          <cell r="B894">
            <v>37018</v>
          </cell>
          <cell r="C894">
            <v>77</v>
          </cell>
          <cell r="D894">
            <v>64</v>
          </cell>
          <cell r="E894">
            <v>81</v>
          </cell>
          <cell r="F894">
            <v>62</v>
          </cell>
          <cell r="G894">
            <v>70</v>
          </cell>
          <cell r="H894">
            <v>62</v>
          </cell>
          <cell r="I894">
            <v>75</v>
          </cell>
          <cell r="J894">
            <v>62</v>
          </cell>
          <cell r="K894">
            <v>83</v>
          </cell>
          <cell r="L894">
            <v>60</v>
          </cell>
          <cell r="M894">
            <v>82</v>
          </cell>
          <cell r="N894">
            <v>64</v>
          </cell>
          <cell r="O894">
            <v>83</v>
          </cell>
          <cell r="P894">
            <v>60</v>
          </cell>
          <cell r="Q894">
            <v>87</v>
          </cell>
          <cell r="R894">
            <v>58</v>
          </cell>
          <cell r="S894">
            <v>66</v>
          </cell>
          <cell r="T894">
            <v>31</v>
          </cell>
          <cell r="U894">
            <v>72</v>
          </cell>
          <cell r="V894">
            <v>40</v>
          </cell>
          <cell r="W894">
            <v>72</v>
          </cell>
          <cell r="X894">
            <v>26</v>
          </cell>
          <cell r="Y894">
            <v>64</v>
          </cell>
          <cell r="Z894">
            <v>38</v>
          </cell>
          <cell r="AA894">
            <v>61</v>
          </cell>
          <cell r="AB894">
            <v>33</v>
          </cell>
          <cell r="AC894">
            <v>68</v>
          </cell>
          <cell r="AD894">
            <v>28</v>
          </cell>
          <cell r="AE894">
            <v>57</v>
          </cell>
          <cell r="AF894">
            <v>38</v>
          </cell>
          <cell r="AG894">
            <v>77</v>
          </cell>
          <cell r="AH894">
            <v>50</v>
          </cell>
          <cell r="AI894">
            <v>76</v>
          </cell>
          <cell r="AJ894">
            <v>50</v>
          </cell>
          <cell r="AK894">
            <v>74</v>
          </cell>
          <cell r="AL894">
            <v>44</v>
          </cell>
          <cell r="AM894">
            <v>69</v>
          </cell>
          <cell r="AN894">
            <v>36</v>
          </cell>
          <cell r="AO894">
            <v>64</v>
          </cell>
          <cell r="AP894">
            <v>45</v>
          </cell>
          <cell r="AQ894">
            <v>59</v>
          </cell>
          <cell r="AR894">
            <v>44</v>
          </cell>
          <cell r="AS894">
            <v>60</v>
          </cell>
          <cell r="AT894">
            <v>38</v>
          </cell>
          <cell r="AU894">
            <v>76</v>
          </cell>
          <cell r="AV894">
            <v>53</v>
          </cell>
          <cell r="AW894">
            <v>75</v>
          </cell>
          <cell r="AX894">
            <v>53</v>
          </cell>
          <cell r="AY894">
            <v>66.900000000000006</v>
          </cell>
          <cell r="AZ894">
            <v>37.9</v>
          </cell>
          <cell r="BA894">
            <v>69</v>
          </cell>
          <cell r="BB894">
            <v>36</v>
          </cell>
          <cell r="BC894">
            <v>68</v>
          </cell>
          <cell r="BD894">
            <v>36</v>
          </cell>
          <cell r="BE894">
            <v>69</v>
          </cell>
          <cell r="BF894">
            <v>45</v>
          </cell>
          <cell r="BG894">
            <v>69</v>
          </cell>
          <cell r="BH894">
            <v>45</v>
          </cell>
          <cell r="BI894">
            <v>67</v>
          </cell>
          <cell r="BJ894">
            <v>38</v>
          </cell>
          <cell r="BK894">
            <v>67</v>
          </cell>
          <cell r="BL894">
            <v>46</v>
          </cell>
          <cell r="BM894">
            <v>68</v>
          </cell>
          <cell r="BN894">
            <v>49</v>
          </cell>
          <cell r="BO894">
            <v>68</v>
          </cell>
          <cell r="BP894">
            <v>42</v>
          </cell>
          <cell r="BQ894">
            <v>61</v>
          </cell>
          <cell r="BR894">
            <v>52</v>
          </cell>
          <cell r="BS894">
            <v>68</v>
          </cell>
          <cell r="BT894">
            <v>55</v>
          </cell>
          <cell r="BU894">
            <v>69</v>
          </cell>
          <cell r="BV894">
            <v>47</v>
          </cell>
          <cell r="BW894">
            <v>72</v>
          </cell>
          <cell r="BX894">
            <v>48</v>
          </cell>
          <cell r="BY894">
            <v>72</v>
          </cell>
          <cell r="BZ894">
            <v>54</v>
          </cell>
          <cell r="CA894">
            <v>78</v>
          </cell>
          <cell r="CB894">
            <v>59</v>
          </cell>
          <cell r="CC894">
            <v>77</v>
          </cell>
          <cell r="CD894">
            <v>57</v>
          </cell>
          <cell r="CE894">
            <v>71</v>
          </cell>
          <cell r="CF894">
            <v>56</v>
          </cell>
          <cell r="CG894">
            <v>79</v>
          </cell>
          <cell r="CH894">
            <v>57</v>
          </cell>
          <cell r="CI894">
            <v>77</v>
          </cell>
          <cell r="CJ894">
            <v>63</v>
          </cell>
          <cell r="CK894">
            <v>81</v>
          </cell>
          <cell r="CL894">
            <v>55</v>
          </cell>
          <cell r="CM894">
            <v>70</v>
          </cell>
          <cell r="CN894">
            <v>62</v>
          </cell>
          <cell r="CO894">
            <v>84</v>
          </cell>
          <cell r="CP894">
            <v>61</v>
          </cell>
          <cell r="CQ894">
            <v>84</v>
          </cell>
          <cell r="CR894">
            <v>61</v>
          </cell>
          <cell r="CS894">
            <v>88</v>
          </cell>
          <cell r="CT894">
            <v>64</v>
          </cell>
          <cell r="CU894">
            <v>82</v>
          </cell>
          <cell r="CV894">
            <v>72</v>
          </cell>
          <cell r="CW894">
            <v>82</v>
          </cell>
          <cell r="CX894">
            <v>68</v>
          </cell>
        </row>
        <row r="895">
          <cell r="B895">
            <v>37019</v>
          </cell>
          <cell r="C895">
            <v>78</v>
          </cell>
          <cell r="D895">
            <v>62</v>
          </cell>
          <cell r="E895">
            <v>71</v>
          </cell>
          <cell r="F895">
            <v>60</v>
          </cell>
          <cell r="G895">
            <v>63</v>
          </cell>
          <cell r="H895">
            <v>55</v>
          </cell>
          <cell r="I895">
            <v>70</v>
          </cell>
          <cell r="J895">
            <v>59</v>
          </cell>
          <cell r="K895">
            <v>80</v>
          </cell>
          <cell r="L895">
            <v>61</v>
          </cell>
          <cell r="M895">
            <v>75</v>
          </cell>
          <cell r="N895">
            <v>60</v>
          </cell>
          <cell r="O895">
            <v>79</v>
          </cell>
          <cell r="P895">
            <v>62</v>
          </cell>
          <cell r="Q895">
            <v>81</v>
          </cell>
          <cell r="R895">
            <v>66</v>
          </cell>
          <cell r="S895">
            <v>67</v>
          </cell>
          <cell r="T895">
            <v>35</v>
          </cell>
          <cell r="U895">
            <v>78</v>
          </cell>
          <cell r="V895">
            <v>48</v>
          </cell>
          <cell r="W895">
            <v>77</v>
          </cell>
          <cell r="X895">
            <v>30</v>
          </cell>
          <cell r="Y895">
            <v>74</v>
          </cell>
          <cell r="Z895">
            <v>42</v>
          </cell>
          <cell r="AA895">
            <v>68</v>
          </cell>
          <cell r="AB895">
            <v>38</v>
          </cell>
          <cell r="AC895">
            <v>71</v>
          </cell>
          <cell r="AD895">
            <v>34</v>
          </cell>
          <cell r="AE895">
            <v>61</v>
          </cell>
          <cell r="AF895">
            <v>41</v>
          </cell>
          <cell r="AG895">
            <v>63</v>
          </cell>
          <cell r="AH895">
            <v>47</v>
          </cell>
          <cell r="AI895">
            <v>68</v>
          </cell>
          <cell r="AJ895">
            <v>55</v>
          </cell>
          <cell r="AK895">
            <v>79</v>
          </cell>
          <cell r="AL895">
            <v>48</v>
          </cell>
          <cell r="AM895">
            <v>74</v>
          </cell>
          <cell r="AN895">
            <v>41</v>
          </cell>
          <cell r="AO895">
            <v>64</v>
          </cell>
          <cell r="AP895">
            <v>49</v>
          </cell>
          <cell r="AQ895">
            <v>65</v>
          </cell>
          <cell r="AR895">
            <v>46</v>
          </cell>
          <cell r="AS895">
            <v>66</v>
          </cell>
          <cell r="AT895">
            <v>39</v>
          </cell>
          <cell r="AU895">
            <v>63</v>
          </cell>
          <cell r="AV895">
            <v>52</v>
          </cell>
          <cell r="AW895">
            <v>62</v>
          </cell>
          <cell r="AX895">
            <v>53</v>
          </cell>
          <cell r="AY895">
            <v>71.099999999999994</v>
          </cell>
          <cell r="AZ895">
            <v>46</v>
          </cell>
          <cell r="BA895">
            <v>72</v>
          </cell>
          <cell r="BB895">
            <v>38</v>
          </cell>
          <cell r="BC895">
            <v>71</v>
          </cell>
          <cell r="BD895">
            <v>38</v>
          </cell>
          <cell r="BE895">
            <v>71</v>
          </cell>
          <cell r="BF895">
            <v>46</v>
          </cell>
          <cell r="BG895">
            <v>71</v>
          </cell>
          <cell r="BH895">
            <v>46</v>
          </cell>
          <cell r="BI895">
            <v>70</v>
          </cell>
          <cell r="BJ895">
            <v>40</v>
          </cell>
          <cell r="BK895">
            <v>71</v>
          </cell>
          <cell r="BL895">
            <v>49</v>
          </cell>
          <cell r="BM895">
            <v>71</v>
          </cell>
          <cell r="BN895">
            <v>47</v>
          </cell>
          <cell r="BO895">
            <v>73</v>
          </cell>
          <cell r="BP895">
            <v>45</v>
          </cell>
          <cell r="BQ895">
            <v>71</v>
          </cell>
          <cell r="BR895">
            <v>53</v>
          </cell>
          <cell r="BS895">
            <v>68</v>
          </cell>
          <cell r="BT895">
            <v>52</v>
          </cell>
          <cell r="BU895">
            <v>69</v>
          </cell>
          <cell r="BV895">
            <v>49</v>
          </cell>
          <cell r="BW895">
            <v>76</v>
          </cell>
          <cell r="BX895">
            <v>46</v>
          </cell>
          <cell r="BY895">
            <v>70</v>
          </cell>
          <cell r="BZ895">
            <v>50</v>
          </cell>
          <cell r="CA895">
            <v>78</v>
          </cell>
          <cell r="CB895">
            <v>53</v>
          </cell>
          <cell r="CC895">
            <v>80</v>
          </cell>
          <cell r="CD895">
            <v>56</v>
          </cell>
          <cell r="CE895">
            <v>72</v>
          </cell>
          <cell r="CF895">
            <v>56</v>
          </cell>
          <cell r="CG895">
            <v>79</v>
          </cell>
          <cell r="CH895">
            <v>57</v>
          </cell>
          <cell r="CI895">
            <v>79</v>
          </cell>
          <cell r="CJ895">
            <v>57</v>
          </cell>
          <cell r="CK895">
            <v>84</v>
          </cell>
          <cell r="CL895">
            <v>63</v>
          </cell>
          <cell r="CM895">
            <v>79</v>
          </cell>
          <cell r="CN895">
            <v>62</v>
          </cell>
          <cell r="CO895">
            <v>81</v>
          </cell>
          <cell r="CP895">
            <v>63</v>
          </cell>
          <cell r="CQ895">
            <v>81</v>
          </cell>
          <cell r="CR895">
            <v>63</v>
          </cell>
          <cell r="CS895">
            <v>82</v>
          </cell>
          <cell r="CT895">
            <v>65</v>
          </cell>
          <cell r="CU895">
            <v>81</v>
          </cell>
          <cell r="CV895">
            <v>67</v>
          </cell>
          <cell r="CW895">
            <v>79</v>
          </cell>
          <cell r="CX895">
            <v>69</v>
          </cell>
        </row>
        <row r="896">
          <cell r="B896">
            <v>37020</v>
          </cell>
          <cell r="C896">
            <v>82</v>
          </cell>
          <cell r="D896">
            <v>60</v>
          </cell>
          <cell r="E896">
            <v>74</v>
          </cell>
          <cell r="F896">
            <v>58</v>
          </cell>
          <cell r="G896">
            <v>72</v>
          </cell>
          <cell r="H896">
            <v>54</v>
          </cell>
          <cell r="I896">
            <v>73</v>
          </cell>
          <cell r="J896">
            <v>59</v>
          </cell>
          <cell r="K896">
            <v>82</v>
          </cell>
          <cell r="L896">
            <v>61</v>
          </cell>
          <cell r="M896">
            <v>77</v>
          </cell>
          <cell r="N896">
            <v>63</v>
          </cell>
          <cell r="O896">
            <v>79</v>
          </cell>
          <cell r="P896">
            <v>61</v>
          </cell>
          <cell r="Q896">
            <v>82</v>
          </cell>
          <cell r="R896">
            <v>64</v>
          </cell>
          <cell r="S896">
            <v>64</v>
          </cell>
          <cell r="T896">
            <v>37</v>
          </cell>
          <cell r="U896">
            <v>76</v>
          </cell>
          <cell r="V896">
            <v>49</v>
          </cell>
          <cell r="W896">
            <v>78</v>
          </cell>
          <cell r="X896">
            <v>36</v>
          </cell>
          <cell r="Y896">
            <v>66</v>
          </cell>
          <cell r="Z896">
            <v>47</v>
          </cell>
          <cell r="AA896">
            <v>66</v>
          </cell>
          <cell r="AB896">
            <v>41</v>
          </cell>
          <cell r="AC896">
            <v>78</v>
          </cell>
          <cell r="AD896">
            <v>38</v>
          </cell>
          <cell r="AE896">
            <v>72</v>
          </cell>
          <cell r="AF896">
            <v>46</v>
          </cell>
          <cell r="AG896">
            <v>68</v>
          </cell>
          <cell r="AH896">
            <v>47</v>
          </cell>
          <cell r="AI896">
            <v>75</v>
          </cell>
          <cell r="AJ896">
            <v>48</v>
          </cell>
          <cell r="AK896">
            <v>77</v>
          </cell>
          <cell r="AL896">
            <v>53</v>
          </cell>
          <cell r="AM896">
            <v>75</v>
          </cell>
          <cell r="AN896">
            <v>48</v>
          </cell>
          <cell r="AO896">
            <v>75</v>
          </cell>
          <cell r="AP896">
            <v>53</v>
          </cell>
          <cell r="AQ896">
            <v>78</v>
          </cell>
          <cell r="AR896">
            <v>49</v>
          </cell>
          <cell r="AS896">
            <v>72</v>
          </cell>
          <cell r="AT896">
            <v>41</v>
          </cell>
          <cell r="AU896">
            <v>71</v>
          </cell>
          <cell r="AV896">
            <v>51</v>
          </cell>
          <cell r="AW896">
            <v>74</v>
          </cell>
          <cell r="AX896">
            <v>49</v>
          </cell>
          <cell r="AY896">
            <v>77</v>
          </cell>
          <cell r="AZ896">
            <v>55.9</v>
          </cell>
          <cell r="BA896">
            <v>75</v>
          </cell>
          <cell r="BB896">
            <v>52</v>
          </cell>
          <cell r="BC896">
            <v>78</v>
          </cell>
          <cell r="BD896">
            <v>50</v>
          </cell>
          <cell r="BE896">
            <v>76</v>
          </cell>
          <cell r="BF896">
            <v>51</v>
          </cell>
          <cell r="BG896">
            <v>76</v>
          </cell>
          <cell r="BH896">
            <v>51</v>
          </cell>
          <cell r="BI896">
            <v>75</v>
          </cell>
          <cell r="BJ896">
            <v>54</v>
          </cell>
          <cell r="BK896">
            <v>77</v>
          </cell>
          <cell r="BL896">
            <v>57</v>
          </cell>
          <cell r="BM896">
            <v>79</v>
          </cell>
          <cell r="BN896">
            <v>56</v>
          </cell>
          <cell r="BO896">
            <v>77</v>
          </cell>
          <cell r="BP896">
            <v>51</v>
          </cell>
          <cell r="BQ896">
            <v>71</v>
          </cell>
          <cell r="BR896">
            <v>50</v>
          </cell>
          <cell r="BS896">
            <v>73</v>
          </cell>
          <cell r="BT896">
            <v>52</v>
          </cell>
          <cell r="BU896">
            <v>78</v>
          </cell>
          <cell r="BV896">
            <v>59</v>
          </cell>
          <cell r="BW896">
            <v>79</v>
          </cell>
          <cell r="BX896">
            <v>53</v>
          </cell>
          <cell r="BY896">
            <v>79</v>
          </cell>
          <cell r="BZ896">
            <v>56</v>
          </cell>
          <cell r="CA896">
            <v>82</v>
          </cell>
          <cell r="CB896">
            <v>54</v>
          </cell>
          <cell r="CC896">
            <v>79</v>
          </cell>
          <cell r="CD896">
            <v>53</v>
          </cell>
          <cell r="CE896">
            <v>74</v>
          </cell>
          <cell r="CF896">
            <v>60</v>
          </cell>
          <cell r="CG896">
            <v>84</v>
          </cell>
          <cell r="CH896">
            <v>55</v>
          </cell>
          <cell r="CI896">
            <v>79</v>
          </cell>
          <cell r="CJ896">
            <v>54</v>
          </cell>
          <cell r="CK896">
            <v>86</v>
          </cell>
          <cell r="CL896">
            <v>50</v>
          </cell>
          <cell r="CM896">
            <v>79</v>
          </cell>
          <cell r="CN896">
            <v>56</v>
          </cell>
          <cell r="CO896">
            <v>82</v>
          </cell>
          <cell r="CP896">
            <v>61</v>
          </cell>
          <cell r="CQ896">
            <v>82</v>
          </cell>
          <cell r="CR896">
            <v>61</v>
          </cell>
          <cell r="CS896">
            <v>84</v>
          </cell>
          <cell r="CT896">
            <v>64</v>
          </cell>
          <cell r="CU896">
            <v>80</v>
          </cell>
          <cell r="CV896">
            <v>70</v>
          </cell>
          <cell r="CW896">
            <v>79</v>
          </cell>
          <cell r="CX896">
            <v>70</v>
          </cell>
        </row>
        <row r="897">
          <cell r="B897">
            <v>37021</v>
          </cell>
          <cell r="C897">
            <v>85</v>
          </cell>
          <cell r="D897">
            <v>63</v>
          </cell>
          <cell r="E897">
            <v>79</v>
          </cell>
          <cell r="F897">
            <v>57</v>
          </cell>
          <cell r="G897">
            <v>78</v>
          </cell>
          <cell r="H897">
            <v>55</v>
          </cell>
          <cell r="I897">
            <v>82</v>
          </cell>
          <cell r="J897">
            <v>59</v>
          </cell>
          <cell r="K897">
            <v>84</v>
          </cell>
          <cell r="L897">
            <v>60</v>
          </cell>
          <cell r="M897">
            <v>78</v>
          </cell>
          <cell r="N897">
            <v>58</v>
          </cell>
          <cell r="O897">
            <v>84</v>
          </cell>
          <cell r="P897">
            <v>58</v>
          </cell>
          <cell r="Q897">
            <v>83</v>
          </cell>
          <cell r="R897">
            <v>60</v>
          </cell>
          <cell r="S897">
            <v>77</v>
          </cell>
          <cell r="T897">
            <v>43</v>
          </cell>
          <cell r="U897">
            <v>81</v>
          </cell>
          <cell r="V897">
            <v>47</v>
          </cell>
          <cell r="W897">
            <v>82</v>
          </cell>
          <cell r="X897">
            <v>38</v>
          </cell>
          <cell r="Y897">
            <v>76</v>
          </cell>
          <cell r="Z897">
            <v>47</v>
          </cell>
          <cell r="AA897">
            <v>81</v>
          </cell>
          <cell r="AB897">
            <v>45</v>
          </cell>
          <cell r="AC897">
            <v>83</v>
          </cell>
          <cell r="AD897">
            <v>46</v>
          </cell>
          <cell r="AE897">
            <v>82</v>
          </cell>
          <cell r="AF897">
            <v>51</v>
          </cell>
          <cell r="AG897">
            <v>71</v>
          </cell>
          <cell r="AH897">
            <v>50</v>
          </cell>
          <cell r="AI897">
            <v>78</v>
          </cell>
          <cell r="AJ897">
            <v>50</v>
          </cell>
          <cell r="AK897">
            <v>80</v>
          </cell>
          <cell r="AL897">
            <v>49</v>
          </cell>
          <cell r="AM897">
            <v>81</v>
          </cell>
          <cell r="AN897">
            <v>45</v>
          </cell>
          <cell r="AO897">
            <v>83</v>
          </cell>
          <cell r="AP897">
            <v>58</v>
          </cell>
          <cell r="AQ897">
            <v>85</v>
          </cell>
          <cell r="AR897">
            <v>57</v>
          </cell>
          <cell r="AS897">
            <v>82</v>
          </cell>
          <cell r="AT897">
            <v>52</v>
          </cell>
          <cell r="AU897">
            <v>75</v>
          </cell>
          <cell r="AV897">
            <v>57</v>
          </cell>
          <cell r="AW897">
            <v>77</v>
          </cell>
          <cell r="AX897">
            <v>47</v>
          </cell>
          <cell r="AY897">
            <v>82</v>
          </cell>
          <cell r="AZ897">
            <v>51.1</v>
          </cell>
          <cell r="BA897">
            <v>80</v>
          </cell>
          <cell r="BB897">
            <v>48</v>
          </cell>
          <cell r="BC897">
            <v>82</v>
          </cell>
          <cell r="BD897">
            <v>46</v>
          </cell>
          <cell r="BE897">
            <v>83</v>
          </cell>
          <cell r="BF897">
            <v>56</v>
          </cell>
          <cell r="BG897">
            <v>83</v>
          </cell>
          <cell r="BH897">
            <v>56</v>
          </cell>
          <cell r="BI897">
            <v>84</v>
          </cell>
          <cell r="BJ897">
            <v>50</v>
          </cell>
          <cell r="BK897">
            <v>84</v>
          </cell>
          <cell r="BL897">
            <v>57</v>
          </cell>
          <cell r="BM897">
            <v>80</v>
          </cell>
          <cell r="BN897">
            <v>50</v>
          </cell>
          <cell r="BO897">
            <v>83</v>
          </cell>
          <cell r="BP897">
            <v>52</v>
          </cell>
          <cell r="BQ897">
            <v>80</v>
          </cell>
          <cell r="BR897">
            <v>56</v>
          </cell>
          <cell r="BS897">
            <v>77</v>
          </cell>
          <cell r="BT897">
            <v>54</v>
          </cell>
          <cell r="BU897">
            <v>81</v>
          </cell>
          <cell r="BV897">
            <v>56</v>
          </cell>
          <cell r="BW897">
            <v>85</v>
          </cell>
          <cell r="BX897">
            <v>53</v>
          </cell>
          <cell r="BY897">
            <v>83</v>
          </cell>
          <cell r="BZ897">
            <v>54</v>
          </cell>
          <cell r="CA897">
            <v>83</v>
          </cell>
          <cell r="CB897">
            <v>57</v>
          </cell>
          <cell r="CC897">
            <v>84</v>
          </cell>
          <cell r="CD897">
            <v>57</v>
          </cell>
          <cell r="CE897">
            <v>80</v>
          </cell>
          <cell r="CF897">
            <v>61</v>
          </cell>
          <cell r="CG897">
            <v>84</v>
          </cell>
          <cell r="CH897">
            <v>57</v>
          </cell>
          <cell r="CI897">
            <v>82</v>
          </cell>
          <cell r="CJ897">
            <v>54</v>
          </cell>
          <cell r="CK897">
            <v>85</v>
          </cell>
          <cell r="CL897">
            <v>56</v>
          </cell>
          <cell r="CM897">
            <v>82</v>
          </cell>
          <cell r="CN897">
            <v>54</v>
          </cell>
          <cell r="CO897">
            <v>83</v>
          </cell>
          <cell r="CP897">
            <v>62</v>
          </cell>
          <cell r="CQ897">
            <v>83</v>
          </cell>
          <cell r="CR897">
            <v>62</v>
          </cell>
          <cell r="CS897">
            <v>83</v>
          </cell>
          <cell r="CT897">
            <v>64</v>
          </cell>
          <cell r="CU897">
            <v>80</v>
          </cell>
          <cell r="CV897">
            <v>71</v>
          </cell>
          <cell r="CW897">
            <v>81</v>
          </cell>
          <cell r="CX897">
            <v>71</v>
          </cell>
        </row>
        <row r="898">
          <cell r="B898">
            <v>37022</v>
          </cell>
          <cell r="C898">
            <v>85</v>
          </cell>
          <cell r="D898">
            <v>66</v>
          </cell>
          <cell r="E898">
            <v>79</v>
          </cell>
          <cell r="F898">
            <v>61</v>
          </cell>
          <cell r="G898">
            <v>81</v>
          </cell>
          <cell r="H898">
            <v>57</v>
          </cell>
          <cell r="I898">
            <v>83</v>
          </cell>
          <cell r="J898">
            <v>60</v>
          </cell>
          <cell r="K898">
            <v>86</v>
          </cell>
          <cell r="L898">
            <v>59</v>
          </cell>
          <cell r="M898">
            <v>84</v>
          </cell>
          <cell r="N898">
            <v>63</v>
          </cell>
          <cell r="O898">
            <v>83</v>
          </cell>
          <cell r="P898">
            <v>60</v>
          </cell>
          <cell r="Q898">
            <v>84</v>
          </cell>
          <cell r="R898">
            <v>60</v>
          </cell>
          <cell r="S898">
            <v>75</v>
          </cell>
          <cell r="T898">
            <v>49</v>
          </cell>
          <cell r="U898">
            <v>85</v>
          </cell>
          <cell r="V898">
            <v>48</v>
          </cell>
          <cell r="W898">
            <v>86</v>
          </cell>
          <cell r="X898">
            <v>42</v>
          </cell>
          <cell r="Y898">
            <v>80</v>
          </cell>
          <cell r="Z898">
            <v>62</v>
          </cell>
          <cell r="AA898">
            <v>87</v>
          </cell>
          <cell r="AB898">
            <v>60</v>
          </cell>
          <cell r="AC898">
            <v>87</v>
          </cell>
          <cell r="AD898">
            <v>49</v>
          </cell>
          <cell r="AE898">
            <v>84</v>
          </cell>
          <cell r="AF898">
            <v>54</v>
          </cell>
          <cell r="AG898">
            <v>80</v>
          </cell>
          <cell r="AH898">
            <v>57</v>
          </cell>
          <cell r="AI898">
            <v>83</v>
          </cell>
          <cell r="AJ898">
            <v>55</v>
          </cell>
          <cell r="AK898">
            <v>85</v>
          </cell>
          <cell r="AL898">
            <v>52</v>
          </cell>
          <cell r="AM898">
            <v>84</v>
          </cell>
          <cell r="AN898">
            <v>45</v>
          </cell>
          <cell r="AO898">
            <v>87</v>
          </cell>
          <cell r="AP898">
            <v>66</v>
          </cell>
          <cell r="AQ898">
            <v>89</v>
          </cell>
          <cell r="AR898">
            <v>60</v>
          </cell>
          <cell r="AS898">
            <v>86</v>
          </cell>
          <cell r="AT898">
            <v>54</v>
          </cell>
          <cell r="AU898">
            <v>80</v>
          </cell>
          <cell r="AV898">
            <v>57</v>
          </cell>
          <cell r="AW898">
            <v>82</v>
          </cell>
          <cell r="AX898">
            <v>54</v>
          </cell>
          <cell r="AY898">
            <v>84.9</v>
          </cell>
          <cell r="AZ898">
            <v>51.1</v>
          </cell>
          <cell r="BA898">
            <v>83</v>
          </cell>
          <cell r="BB898">
            <v>49</v>
          </cell>
          <cell r="BC898">
            <v>87</v>
          </cell>
          <cell r="BD898">
            <v>50</v>
          </cell>
          <cell r="BE898">
            <v>87</v>
          </cell>
          <cell r="BF898">
            <v>58</v>
          </cell>
          <cell r="BG898">
            <v>87</v>
          </cell>
          <cell r="BH898">
            <v>58</v>
          </cell>
          <cell r="BI898">
            <v>88</v>
          </cell>
          <cell r="BJ898">
            <v>53</v>
          </cell>
          <cell r="BK898">
            <v>88</v>
          </cell>
          <cell r="BL898">
            <v>61</v>
          </cell>
          <cell r="BM898">
            <v>87</v>
          </cell>
          <cell r="BN898">
            <v>56</v>
          </cell>
          <cell r="BO898">
            <v>89</v>
          </cell>
          <cell r="BP898">
            <v>54</v>
          </cell>
          <cell r="BQ898">
            <v>89</v>
          </cell>
          <cell r="BR898">
            <v>60</v>
          </cell>
          <cell r="BS898">
            <v>80</v>
          </cell>
          <cell r="BT898">
            <v>53</v>
          </cell>
          <cell r="BU898">
            <v>85</v>
          </cell>
          <cell r="BV898">
            <v>58</v>
          </cell>
          <cell r="BW898">
            <v>89</v>
          </cell>
          <cell r="BX898">
            <v>59</v>
          </cell>
          <cell r="BY898">
            <v>86</v>
          </cell>
          <cell r="BZ898">
            <v>59</v>
          </cell>
          <cell r="CA898">
            <v>89</v>
          </cell>
          <cell r="CB898">
            <v>59</v>
          </cell>
          <cell r="CC898">
            <v>85</v>
          </cell>
          <cell r="CD898">
            <v>58</v>
          </cell>
          <cell r="CE898">
            <v>80</v>
          </cell>
          <cell r="CF898">
            <v>61</v>
          </cell>
          <cell r="CG898">
            <v>86</v>
          </cell>
          <cell r="CH898">
            <v>57</v>
          </cell>
          <cell r="CI898">
            <v>85</v>
          </cell>
          <cell r="CJ898">
            <v>57</v>
          </cell>
          <cell r="CK898">
            <v>87</v>
          </cell>
          <cell r="CL898">
            <v>56</v>
          </cell>
          <cell r="CM898">
            <v>84</v>
          </cell>
          <cell r="CN898">
            <v>55</v>
          </cell>
          <cell r="CO898">
            <v>84</v>
          </cell>
          <cell r="CP898">
            <v>61</v>
          </cell>
          <cell r="CQ898">
            <v>84</v>
          </cell>
          <cell r="CR898">
            <v>61</v>
          </cell>
          <cell r="CS898">
            <v>86</v>
          </cell>
          <cell r="CT898">
            <v>63</v>
          </cell>
          <cell r="CU898">
            <v>81</v>
          </cell>
          <cell r="CV898">
            <v>71</v>
          </cell>
          <cell r="CW898">
            <v>80</v>
          </cell>
          <cell r="CX898">
            <v>71</v>
          </cell>
        </row>
        <row r="899">
          <cell r="B899">
            <v>37023</v>
          </cell>
          <cell r="C899">
            <v>80</v>
          </cell>
          <cell r="D899">
            <v>62</v>
          </cell>
          <cell r="E899">
            <v>77</v>
          </cell>
          <cell r="F899">
            <v>60</v>
          </cell>
          <cell r="G899">
            <v>76</v>
          </cell>
          <cell r="H899">
            <v>59</v>
          </cell>
          <cell r="I899">
            <v>78</v>
          </cell>
          <cell r="J899">
            <v>59</v>
          </cell>
          <cell r="K899">
            <v>83</v>
          </cell>
          <cell r="L899">
            <v>61</v>
          </cell>
          <cell r="M899">
            <v>82</v>
          </cell>
          <cell r="N899">
            <v>63</v>
          </cell>
          <cell r="O899">
            <v>87</v>
          </cell>
          <cell r="P899">
            <v>63</v>
          </cell>
          <cell r="Q899">
            <v>87</v>
          </cell>
          <cell r="R899">
            <v>57</v>
          </cell>
          <cell r="S899">
            <v>65</v>
          </cell>
          <cell r="T899">
            <v>52</v>
          </cell>
          <cell r="U899">
            <v>66</v>
          </cell>
          <cell r="V899">
            <v>46</v>
          </cell>
          <cell r="W899">
            <v>88</v>
          </cell>
          <cell r="X899">
            <v>51</v>
          </cell>
          <cell r="Y899">
            <v>88</v>
          </cell>
          <cell r="Z899">
            <v>60</v>
          </cell>
          <cell r="AA899">
            <v>90</v>
          </cell>
          <cell r="AB899">
            <v>58</v>
          </cell>
          <cell r="AC899">
            <v>89</v>
          </cell>
          <cell r="AD899">
            <v>54</v>
          </cell>
          <cell r="AE899">
            <v>84</v>
          </cell>
          <cell r="AF899">
            <v>56</v>
          </cell>
          <cell r="AG899">
            <v>60</v>
          </cell>
          <cell r="AH899">
            <v>43</v>
          </cell>
          <cell r="AI899">
            <v>63</v>
          </cell>
          <cell r="AJ899">
            <v>44</v>
          </cell>
          <cell r="AK899">
            <v>61</v>
          </cell>
          <cell r="AL899">
            <v>43</v>
          </cell>
          <cell r="AM899">
            <v>79</v>
          </cell>
          <cell r="AN899">
            <v>50</v>
          </cell>
          <cell r="AO899">
            <v>86</v>
          </cell>
          <cell r="AP899">
            <v>58</v>
          </cell>
          <cell r="AQ899">
            <v>88</v>
          </cell>
          <cell r="AR899">
            <v>58</v>
          </cell>
          <cell r="AS899">
            <v>89</v>
          </cell>
          <cell r="AT899">
            <v>58</v>
          </cell>
          <cell r="AU899">
            <v>62</v>
          </cell>
          <cell r="AV899">
            <v>46</v>
          </cell>
          <cell r="AW899">
            <v>62</v>
          </cell>
          <cell r="AX899">
            <v>42</v>
          </cell>
          <cell r="AY899">
            <v>77</v>
          </cell>
          <cell r="AZ899">
            <v>57</v>
          </cell>
          <cell r="BA899">
            <v>74</v>
          </cell>
          <cell r="BB899">
            <v>52</v>
          </cell>
          <cell r="BC899">
            <v>81</v>
          </cell>
          <cell r="BD899">
            <v>54</v>
          </cell>
          <cell r="BE899">
            <v>85</v>
          </cell>
          <cell r="BF899">
            <v>59</v>
          </cell>
          <cell r="BG899">
            <v>85</v>
          </cell>
          <cell r="BH899">
            <v>59</v>
          </cell>
          <cell r="BI899">
            <v>83</v>
          </cell>
          <cell r="BJ899">
            <v>57</v>
          </cell>
          <cell r="BK899">
            <v>83</v>
          </cell>
          <cell r="BL899">
            <v>57</v>
          </cell>
          <cell r="BM899">
            <v>79</v>
          </cell>
          <cell r="BN899">
            <v>57</v>
          </cell>
          <cell r="BO899">
            <v>87</v>
          </cell>
          <cell r="BP899">
            <v>59</v>
          </cell>
          <cell r="BQ899">
            <v>90</v>
          </cell>
          <cell r="BR899">
            <v>66</v>
          </cell>
          <cell r="BS899">
            <v>74</v>
          </cell>
          <cell r="BT899">
            <v>58</v>
          </cell>
          <cell r="BU899">
            <v>82</v>
          </cell>
          <cell r="BV899">
            <v>61</v>
          </cell>
          <cell r="BW899">
            <v>88</v>
          </cell>
          <cell r="BX899">
            <v>62</v>
          </cell>
          <cell r="BY899">
            <v>83</v>
          </cell>
          <cell r="BZ899">
            <v>58</v>
          </cell>
          <cell r="CA899">
            <v>91</v>
          </cell>
          <cell r="CB899">
            <v>65</v>
          </cell>
          <cell r="CC899">
            <v>86</v>
          </cell>
          <cell r="CD899">
            <v>63</v>
          </cell>
          <cell r="CE899">
            <v>79</v>
          </cell>
          <cell r="CF899">
            <v>62</v>
          </cell>
          <cell r="CG899">
            <v>88</v>
          </cell>
          <cell r="CH899">
            <v>59</v>
          </cell>
          <cell r="CI899">
            <v>85</v>
          </cell>
          <cell r="CJ899">
            <v>59</v>
          </cell>
          <cell r="CK899">
            <v>87</v>
          </cell>
          <cell r="CL899">
            <v>58</v>
          </cell>
          <cell r="CM899">
            <v>85</v>
          </cell>
          <cell r="CN899">
            <v>59</v>
          </cell>
          <cell r="CO899">
            <v>85</v>
          </cell>
          <cell r="CP899">
            <v>58</v>
          </cell>
          <cell r="CQ899">
            <v>85</v>
          </cell>
          <cell r="CR899">
            <v>58</v>
          </cell>
          <cell r="CS899">
            <v>84</v>
          </cell>
          <cell r="CT899">
            <v>63</v>
          </cell>
          <cell r="CU899">
            <v>81</v>
          </cell>
          <cell r="CV899">
            <v>63</v>
          </cell>
          <cell r="CW899">
            <v>81</v>
          </cell>
          <cell r="CX899">
            <v>66</v>
          </cell>
        </row>
        <row r="900">
          <cell r="B900">
            <v>37024</v>
          </cell>
          <cell r="C900">
            <v>80</v>
          </cell>
          <cell r="D900">
            <v>58</v>
          </cell>
          <cell r="E900">
            <v>74</v>
          </cell>
          <cell r="F900">
            <v>51</v>
          </cell>
          <cell r="G900">
            <v>74</v>
          </cell>
          <cell r="H900">
            <v>51</v>
          </cell>
          <cell r="I900">
            <v>77</v>
          </cell>
          <cell r="J900">
            <v>54</v>
          </cell>
          <cell r="K900">
            <v>82</v>
          </cell>
          <cell r="L900">
            <v>57</v>
          </cell>
          <cell r="M900">
            <v>78</v>
          </cell>
          <cell r="N900">
            <v>55</v>
          </cell>
          <cell r="O900">
            <v>83</v>
          </cell>
          <cell r="P900">
            <v>58</v>
          </cell>
          <cell r="Q900">
            <v>88</v>
          </cell>
          <cell r="R900">
            <v>62</v>
          </cell>
          <cell r="S900">
            <v>59</v>
          </cell>
          <cell r="T900">
            <v>41</v>
          </cell>
          <cell r="U900">
            <v>58</v>
          </cell>
          <cell r="V900">
            <v>39</v>
          </cell>
          <cell r="W900">
            <v>61</v>
          </cell>
          <cell r="X900">
            <v>35</v>
          </cell>
          <cell r="Y900">
            <v>63</v>
          </cell>
          <cell r="Z900">
            <v>51</v>
          </cell>
          <cell r="AA900">
            <v>67</v>
          </cell>
          <cell r="AB900">
            <v>51</v>
          </cell>
          <cell r="AC900">
            <v>67</v>
          </cell>
          <cell r="AD900">
            <v>48</v>
          </cell>
          <cell r="AE900">
            <v>69</v>
          </cell>
          <cell r="AF900">
            <v>50</v>
          </cell>
          <cell r="AG900">
            <v>59</v>
          </cell>
          <cell r="AH900">
            <v>38</v>
          </cell>
          <cell r="AI900">
            <v>59</v>
          </cell>
          <cell r="AJ900">
            <v>39</v>
          </cell>
          <cell r="AK900">
            <v>58</v>
          </cell>
          <cell r="AL900">
            <v>39</v>
          </cell>
          <cell r="AM900">
            <v>63</v>
          </cell>
          <cell r="AN900">
            <v>43</v>
          </cell>
          <cell r="AO900">
            <v>68</v>
          </cell>
          <cell r="AP900">
            <v>55</v>
          </cell>
          <cell r="AQ900">
            <v>73</v>
          </cell>
          <cell r="AR900">
            <v>54</v>
          </cell>
          <cell r="AS900">
            <v>72</v>
          </cell>
          <cell r="AT900">
            <v>48</v>
          </cell>
          <cell r="AU900">
            <v>54</v>
          </cell>
          <cell r="AV900">
            <v>35</v>
          </cell>
          <cell r="AW900">
            <v>64</v>
          </cell>
          <cell r="AX900">
            <v>36</v>
          </cell>
          <cell r="AY900">
            <v>68</v>
          </cell>
          <cell r="AZ900">
            <v>48</v>
          </cell>
          <cell r="BA900">
            <v>63</v>
          </cell>
          <cell r="BB900">
            <v>41</v>
          </cell>
          <cell r="BC900">
            <v>69</v>
          </cell>
          <cell r="BD900">
            <v>48</v>
          </cell>
          <cell r="BE900">
            <v>72</v>
          </cell>
          <cell r="BF900">
            <v>55</v>
          </cell>
          <cell r="BG900">
            <v>72</v>
          </cell>
          <cell r="BH900">
            <v>55</v>
          </cell>
          <cell r="BI900">
            <v>72</v>
          </cell>
          <cell r="BJ900">
            <v>42</v>
          </cell>
          <cell r="BK900">
            <v>72</v>
          </cell>
          <cell r="BL900">
            <v>53</v>
          </cell>
          <cell r="BM900">
            <v>74</v>
          </cell>
          <cell r="BN900">
            <v>48</v>
          </cell>
          <cell r="BO900">
            <v>70</v>
          </cell>
          <cell r="BP900">
            <v>50</v>
          </cell>
          <cell r="BQ900">
            <v>68</v>
          </cell>
          <cell r="BR900">
            <v>57</v>
          </cell>
          <cell r="BS900">
            <v>71</v>
          </cell>
          <cell r="BT900">
            <v>50</v>
          </cell>
          <cell r="BU900">
            <v>73</v>
          </cell>
          <cell r="BV900">
            <v>53</v>
          </cell>
          <cell r="BW900">
            <v>73</v>
          </cell>
          <cell r="BX900">
            <v>48</v>
          </cell>
          <cell r="BY900">
            <v>79</v>
          </cell>
          <cell r="BZ900">
            <v>58</v>
          </cell>
          <cell r="CA900">
            <v>81</v>
          </cell>
          <cell r="CB900">
            <v>57</v>
          </cell>
          <cell r="CC900">
            <v>79</v>
          </cell>
          <cell r="CD900">
            <v>58</v>
          </cell>
          <cell r="CE900">
            <v>79</v>
          </cell>
          <cell r="CF900">
            <v>55</v>
          </cell>
          <cell r="CG900">
            <v>84</v>
          </cell>
          <cell r="CH900">
            <v>54</v>
          </cell>
          <cell r="CI900">
            <v>87</v>
          </cell>
          <cell r="CJ900">
            <v>62</v>
          </cell>
          <cell r="CK900">
            <v>88</v>
          </cell>
          <cell r="CL900">
            <v>59</v>
          </cell>
          <cell r="CM900">
            <v>87</v>
          </cell>
          <cell r="CN900">
            <v>60</v>
          </cell>
          <cell r="CO900">
            <v>90</v>
          </cell>
          <cell r="CP900">
            <v>59</v>
          </cell>
          <cell r="CQ900">
            <v>90</v>
          </cell>
          <cell r="CR900">
            <v>59</v>
          </cell>
          <cell r="CS900">
            <v>89</v>
          </cell>
          <cell r="CT900">
            <v>68</v>
          </cell>
          <cell r="CU900">
            <v>85</v>
          </cell>
          <cell r="CV900">
            <v>62</v>
          </cell>
          <cell r="CW900">
            <v>84</v>
          </cell>
          <cell r="CX900">
            <v>65</v>
          </cell>
        </row>
        <row r="901">
          <cell r="B901">
            <v>37025</v>
          </cell>
          <cell r="C901">
            <v>81</v>
          </cell>
          <cell r="D901">
            <v>54</v>
          </cell>
          <cell r="E901">
            <v>81</v>
          </cell>
          <cell r="F901">
            <v>48</v>
          </cell>
          <cell r="G901">
            <v>75</v>
          </cell>
          <cell r="H901">
            <v>46.9</v>
          </cell>
          <cell r="I901">
            <v>79</v>
          </cell>
          <cell r="J901">
            <v>51</v>
          </cell>
          <cell r="K901">
            <v>84</v>
          </cell>
          <cell r="L901">
            <v>55</v>
          </cell>
          <cell r="M901">
            <v>86</v>
          </cell>
          <cell r="N901">
            <v>55</v>
          </cell>
          <cell r="O901">
            <v>83</v>
          </cell>
          <cell r="P901">
            <v>58</v>
          </cell>
          <cell r="Q901">
            <v>0</v>
          </cell>
          <cell r="R901">
            <v>0</v>
          </cell>
          <cell r="S901">
            <v>61</v>
          </cell>
          <cell r="T901">
            <v>39.9</v>
          </cell>
          <cell r="U901">
            <v>61</v>
          </cell>
          <cell r="V901">
            <v>36</v>
          </cell>
          <cell r="W901">
            <v>68</v>
          </cell>
          <cell r="X901">
            <v>32</v>
          </cell>
          <cell r="Y901">
            <v>63</v>
          </cell>
          <cell r="Z901">
            <v>48</v>
          </cell>
          <cell r="AA901">
            <v>66</v>
          </cell>
          <cell r="AB901">
            <v>48</v>
          </cell>
          <cell r="AC901">
            <v>68</v>
          </cell>
          <cell r="AD901">
            <v>39.9</v>
          </cell>
          <cell r="AE901">
            <v>70</v>
          </cell>
          <cell r="AF901">
            <v>51</v>
          </cell>
          <cell r="AG901">
            <v>59</v>
          </cell>
          <cell r="AH901">
            <v>39.9</v>
          </cell>
          <cell r="AI901">
            <v>62</v>
          </cell>
          <cell r="AJ901">
            <v>39</v>
          </cell>
          <cell r="AK901">
            <v>62</v>
          </cell>
          <cell r="AL901">
            <v>37</v>
          </cell>
          <cell r="AM901">
            <v>68</v>
          </cell>
          <cell r="AN901">
            <v>37</v>
          </cell>
          <cell r="AO901">
            <v>68</v>
          </cell>
          <cell r="AP901">
            <v>53.1</v>
          </cell>
          <cell r="AQ901">
            <v>70</v>
          </cell>
          <cell r="AR901">
            <v>51</v>
          </cell>
          <cell r="AS901">
            <v>69</v>
          </cell>
          <cell r="AT901">
            <v>51.1</v>
          </cell>
          <cell r="AU901">
            <v>58</v>
          </cell>
          <cell r="AV901">
            <v>39</v>
          </cell>
          <cell r="AW901">
            <v>69</v>
          </cell>
          <cell r="AX901">
            <v>37</v>
          </cell>
          <cell r="AY901">
            <v>69</v>
          </cell>
          <cell r="AZ901">
            <v>41</v>
          </cell>
          <cell r="BA901">
            <v>65</v>
          </cell>
          <cell r="BB901">
            <v>40</v>
          </cell>
          <cell r="BC901">
            <v>68</v>
          </cell>
          <cell r="BD901">
            <v>43</v>
          </cell>
          <cell r="BE901">
            <v>71</v>
          </cell>
          <cell r="BF901">
            <v>51</v>
          </cell>
          <cell r="BG901">
            <v>70</v>
          </cell>
          <cell r="BH901">
            <v>46</v>
          </cell>
          <cell r="BI901">
            <v>70</v>
          </cell>
          <cell r="BJ901">
            <v>41</v>
          </cell>
          <cell r="BK901">
            <v>70</v>
          </cell>
          <cell r="BL901">
            <v>48.9</v>
          </cell>
          <cell r="BM901">
            <v>70</v>
          </cell>
          <cell r="BN901">
            <v>49</v>
          </cell>
          <cell r="BO901">
            <v>70</v>
          </cell>
          <cell r="BP901">
            <v>46</v>
          </cell>
          <cell r="BQ901">
            <v>67</v>
          </cell>
          <cell r="BR901">
            <v>55</v>
          </cell>
          <cell r="BS901">
            <v>70</v>
          </cell>
          <cell r="BT901">
            <v>49</v>
          </cell>
          <cell r="BU901">
            <v>72</v>
          </cell>
          <cell r="BV901">
            <v>50</v>
          </cell>
          <cell r="BW901">
            <v>75</v>
          </cell>
          <cell r="BX901">
            <v>46</v>
          </cell>
          <cell r="BY901">
            <v>77</v>
          </cell>
          <cell r="BZ901">
            <v>51.1</v>
          </cell>
          <cell r="CA901">
            <v>81</v>
          </cell>
          <cell r="CB901">
            <v>58</v>
          </cell>
          <cell r="CC901">
            <v>79</v>
          </cell>
          <cell r="CD901">
            <v>57</v>
          </cell>
          <cell r="CE901">
            <v>79</v>
          </cell>
          <cell r="CF901">
            <v>53.1</v>
          </cell>
          <cell r="CG901">
            <v>83</v>
          </cell>
          <cell r="CH901">
            <v>57</v>
          </cell>
          <cell r="CI901">
            <v>84</v>
          </cell>
          <cell r="CJ901">
            <v>63</v>
          </cell>
          <cell r="CK901">
            <v>90</v>
          </cell>
          <cell r="CL901">
            <v>52</v>
          </cell>
          <cell r="CM901">
            <v>84</v>
          </cell>
          <cell r="CN901">
            <v>59</v>
          </cell>
          <cell r="CO901">
            <v>83</v>
          </cell>
          <cell r="CP901">
            <v>60</v>
          </cell>
          <cell r="CQ901">
            <v>88</v>
          </cell>
          <cell r="CR901">
            <v>66</v>
          </cell>
          <cell r="CS901">
            <v>86</v>
          </cell>
          <cell r="CT901">
            <v>64</v>
          </cell>
          <cell r="CU901">
            <v>82</v>
          </cell>
          <cell r="CV901">
            <v>63</v>
          </cell>
          <cell r="CW901">
            <v>84</v>
          </cell>
          <cell r="CX901">
            <v>68</v>
          </cell>
        </row>
        <row r="902">
          <cell r="B902">
            <v>37026</v>
          </cell>
          <cell r="C902">
            <v>85</v>
          </cell>
          <cell r="D902">
            <v>58</v>
          </cell>
          <cell r="E902">
            <v>78</v>
          </cell>
          <cell r="F902">
            <v>48</v>
          </cell>
          <cell r="G902">
            <v>75</v>
          </cell>
          <cell r="H902">
            <v>44</v>
          </cell>
          <cell r="I902">
            <v>80</v>
          </cell>
          <cell r="J902">
            <v>47</v>
          </cell>
          <cell r="K902">
            <v>86</v>
          </cell>
          <cell r="L902">
            <v>54</v>
          </cell>
          <cell r="M902">
            <v>84</v>
          </cell>
          <cell r="N902">
            <v>49</v>
          </cell>
          <cell r="O902">
            <v>86</v>
          </cell>
          <cell r="P902">
            <v>52</v>
          </cell>
          <cell r="Q902">
            <v>85</v>
          </cell>
          <cell r="R902">
            <v>58</v>
          </cell>
          <cell r="S902">
            <v>63</v>
          </cell>
          <cell r="T902">
            <v>41</v>
          </cell>
          <cell r="U902">
            <v>64</v>
          </cell>
          <cell r="V902">
            <v>36</v>
          </cell>
          <cell r="W902">
            <v>65</v>
          </cell>
          <cell r="X902">
            <v>36</v>
          </cell>
          <cell r="Y902">
            <v>60</v>
          </cell>
          <cell r="Z902">
            <v>47</v>
          </cell>
          <cell r="AA902">
            <v>65</v>
          </cell>
          <cell r="AB902">
            <v>46</v>
          </cell>
          <cell r="AC902">
            <v>66</v>
          </cell>
          <cell r="AD902">
            <v>42</v>
          </cell>
          <cell r="AE902">
            <v>68</v>
          </cell>
          <cell r="AF902">
            <v>46</v>
          </cell>
          <cell r="AG902">
            <v>63</v>
          </cell>
          <cell r="AH902">
            <v>42</v>
          </cell>
          <cell r="AI902">
            <v>61</v>
          </cell>
          <cell r="AJ902">
            <v>40</v>
          </cell>
          <cell r="AK902">
            <v>64</v>
          </cell>
          <cell r="AL902">
            <v>39</v>
          </cell>
          <cell r="AM902">
            <v>65</v>
          </cell>
          <cell r="AN902">
            <v>38</v>
          </cell>
          <cell r="AO902">
            <v>69</v>
          </cell>
          <cell r="AP902">
            <v>51</v>
          </cell>
          <cell r="AQ902">
            <v>71</v>
          </cell>
          <cell r="AR902">
            <v>50</v>
          </cell>
          <cell r="AS902">
            <v>69</v>
          </cell>
          <cell r="AT902">
            <v>43</v>
          </cell>
          <cell r="AU902">
            <v>61</v>
          </cell>
          <cell r="AV902">
            <v>42</v>
          </cell>
          <cell r="AW902">
            <v>65</v>
          </cell>
          <cell r="AX902">
            <v>41</v>
          </cell>
          <cell r="AY902">
            <v>67</v>
          </cell>
          <cell r="AZ902">
            <v>46</v>
          </cell>
          <cell r="BA902">
            <v>64</v>
          </cell>
          <cell r="BB902">
            <v>41</v>
          </cell>
          <cell r="BC902">
            <v>68</v>
          </cell>
          <cell r="BD902">
            <v>43</v>
          </cell>
          <cell r="BE902">
            <v>70</v>
          </cell>
          <cell r="BF902">
            <v>48</v>
          </cell>
          <cell r="BG902">
            <v>70</v>
          </cell>
          <cell r="BH902">
            <v>47</v>
          </cell>
          <cell r="BI902">
            <v>69</v>
          </cell>
          <cell r="BJ902">
            <v>46</v>
          </cell>
          <cell r="BK902">
            <v>68</v>
          </cell>
          <cell r="BL902">
            <v>49</v>
          </cell>
          <cell r="BM902">
            <v>70</v>
          </cell>
          <cell r="BN902">
            <v>45</v>
          </cell>
          <cell r="BO902">
            <v>70</v>
          </cell>
          <cell r="BP902">
            <v>44</v>
          </cell>
          <cell r="BQ902">
            <v>69</v>
          </cell>
          <cell r="BR902">
            <v>50</v>
          </cell>
          <cell r="BS902">
            <v>72</v>
          </cell>
          <cell r="BT902">
            <v>40</v>
          </cell>
          <cell r="BU902">
            <v>71</v>
          </cell>
          <cell r="BV902">
            <v>44</v>
          </cell>
          <cell r="BW902">
            <v>72</v>
          </cell>
          <cell r="BX902">
            <v>44</v>
          </cell>
          <cell r="BY902">
            <v>76</v>
          </cell>
          <cell r="BZ902">
            <v>49</v>
          </cell>
          <cell r="CA902">
            <v>76</v>
          </cell>
          <cell r="CB902">
            <v>48</v>
          </cell>
          <cell r="CC902">
            <v>81</v>
          </cell>
          <cell r="CD902">
            <v>55</v>
          </cell>
          <cell r="CE902">
            <v>81</v>
          </cell>
          <cell r="CF902">
            <v>53</v>
          </cell>
          <cell r="CG902">
            <v>79</v>
          </cell>
          <cell r="CH902">
            <v>48</v>
          </cell>
          <cell r="CI902">
            <v>82</v>
          </cell>
          <cell r="CJ902">
            <v>56</v>
          </cell>
          <cell r="CK902">
            <v>88</v>
          </cell>
          <cell r="CL902">
            <v>56</v>
          </cell>
          <cell r="CM902">
            <v>83</v>
          </cell>
          <cell r="CN902">
            <v>58</v>
          </cell>
          <cell r="CO902">
            <v>80</v>
          </cell>
          <cell r="CP902">
            <v>65</v>
          </cell>
          <cell r="CQ902">
            <v>86</v>
          </cell>
          <cell r="CR902">
            <v>65</v>
          </cell>
          <cell r="CS902">
            <v>88</v>
          </cell>
          <cell r="CT902">
            <v>65</v>
          </cell>
          <cell r="CU902">
            <v>85</v>
          </cell>
          <cell r="CV902">
            <v>67</v>
          </cell>
          <cell r="CW902">
            <v>86</v>
          </cell>
          <cell r="CX902">
            <v>68</v>
          </cell>
        </row>
        <row r="903">
          <cell r="B903">
            <v>37027</v>
          </cell>
          <cell r="C903">
            <v>86</v>
          </cell>
          <cell r="D903">
            <v>64</v>
          </cell>
          <cell r="E903">
            <v>87</v>
          </cell>
          <cell r="F903">
            <v>63</v>
          </cell>
          <cell r="G903">
            <v>81</v>
          </cell>
          <cell r="H903">
            <v>58</v>
          </cell>
          <cell r="I903">
            <v>86</v>
          </cell>
          <cell r="J903">
            <v>58</v>
          </cell>
          <cell r="K903">
            <v>86</v>
          </cell>
          <cell r="L903">
            <v>59</v>
          </cell>
          <cell r="M903">
            <v>87</v>
          </cell>
          <cell r="N903">
            <v>60</v>
          </cell>
          <cell r="O903">
            <v>87</v>
          </cell>
          <cell r="P903">
            <v>58</v>
          </cell>
          <cell r="Q903">
            <v>86</v>
          </cell>
          <cell r="R903">
            <v>62</v>
          </cell>
          <cell r="S903">
            <v>61</v>
          </cell>
          <cell r="T903">
            <v>42</v>
          </cell>
          <cell r="U903">
            <v>67</v>
          </cell>
          <cell r="V903">
            <v>45</v>
          </cell>
          <cell r="W903">
            <v>67</v>
          </cell>
          <cell r="X903">
            <v>41</v>
          </cell>
          <cell r="Y903">
            <v>58</v>
          </cell>
          <cell r="Z903">
            <v>47</v>
          </cell>
          <cell r="AA903">
            <v>63</v>
          </cell>
          <cell r="AB903">
            <v>46</v>
          </cell>
          <cell r="AC903">
            <v>70</v>
          </cell>
          <cell r="AD903">
            <v>45</v>
          </cell>
          <cell r="AE903">
            <v>67</v>
          </cell>
          <cell r="AF903">
            <v>50</v>
          </cell>
          <cell r="AG903">
            <v>68</v>
          </cell>
          <cell r="AH903">
            <v>47</v>
          </cell>
          <cell r="AI903">
            <v>67</v>
          </cell>
          <cell r="AJ903">
            <v>44</v>
          </cell>
          <cell r="AK903">
            <v>68</v>
          </cell>
          <cell r="AL903">
            <v>43</v>
          </cell>
          <cell r="AM903">
            <v>69</v>
          </cell>
          <cell r="AN903">
            <v>45</v>
          </cell>
          <cell r="AO903">
            <v>68</v>
          </cell>
          <cell r="AP903">
            <v>53</v>
          </cell>
          <cell r="AQ903">
            <v>70</v>
          </cell>
          <cell r="AR903">
            <v>51</v>
          </cell>
          <cell r="AS903">
            <v>65</v>
          </cell>
          <cell r="AT903">
            <v>45</v>
          </cell>
          <cell r="AU903">
            <v>65</v>
          </cell>
          <cell r="AV903">
            <v>50</v>
          </cell>
          <cell r="AW903">
            <v>71</v>
          </cell>
          <cell r="AX903">
            <v>50</v>
          </cell>
          <cell r="AY903">
            <v>70</v>
          </cell>
          <cell r="AZ903">
            <v>48</v>
          </cell>
          <cell r="BA903">
            <v>72</v>
          </cell>
          <cell r="BB903">
            <v>45</v>
          </cell>
          <cell r="BC903">
            <v>69</v>
          </cell>
          <cell r="BD903">
            <v>47</v>
          </cell>
          <cell r="BE903">
            <v>71</v>
          </cell>
          <cell r="BF903">
            <v>50</v>
          </cell>
          <cell r="BG903">
            <v>69</v>
          </cell>
          <cell r="BH903">
            <v>49</v>
          </cell>
          <cell r="BI903">
            <v>69</v>
          </cell>
          <cell r="BJ903">
            <v>49</v>
          </cell>
          <cell r="BK903">
            <v>70</v>
          </cell>
          <cell r="BL903">
            <v>53</v>
          </cell>
          <cell r="BM903">
            <v>72</v>
          </cell>
          <cell r="BN903">
            <v>52</v>
          </cell>
          <cell r="BO903">
            <v>71</v>
          </cell>
          <cell r="BP903">
            <v>51</v>
          </cell>
          <cell r="BQ903">
            <v>68</v>
          </cell>
          <cell r="BR903">
            <v>54</v>
          </cell>
          <cell r="BS903">
            <v>78</v>
          </cell>
          <cell r="BT903">
            <v>53</v>
          </cell>
          <cell r="BU903">
            <v>74</v>
          </cell>
          <cell r="BV903">
            <v>55</v>
          </cell>
          <cell r="BW903">
            <v>74</v>
          </cell>
          <cell r="BX903">
            <v>55</v>
          </cell>
          <cell r="BY903">
            <v>79</v>
          </cell>
          <cell r="BZ903">
            <v>59</v>
          </cell>
          <cell r="CA903">
            <v>83</v>
          </cell>
          <cell r="CB903">
            <v>59</v>
          </cell>
          <cell r="CC903">
            <v>82</v>
          </cell>
          <cell r="CD903">
            <v>62</v>
          </cell>
          <cell r="CE903">
            <v>85</v>
          </cell>
          <cell r="CF903">
            <v>63</v>
          </cell>
          <cell r="CG903">
            <v>85</v>
          </cell>
          <cell r="CH903">
            <v>59</v>
          </cell>
          <cell r="CI903">
            <v>85</v>
          </cell>
          <cell r="CJ903">
            <v>64</v>
          </cell>
          <cell r="CK903">
            <v>90</v>
          </cell>
          <cell r="CL903">
            <v>58</v>
          </cell>
          <cell r="CM903">
            <v>89</v>
          </cell>
          <cell r="CN903">
            <v>64</v>
          </cell>
          <cell r="CO903">
            <v>89</v>
          </cell>
          <cell r="CP903">
            <v>62</v>
          </cell>
          <cell r="CQ903">
            <v>90</v>
          </cell>
          <cell r="CR903">
            <v>65</v>
          </cell>
          <cell r="CS903">
            <v>87</v>
          </cell>
          <cell r="CT903">
            <v>66</v>
          </cell>
          <cell r="CU903">
            <v>85</v>
          </cell>
          <cell r="CV903">
            <v>66</v>
          </cell>
          <cell r="CW903">
            <v>88</v>
          </cell>
          <cell r="CX903">
            <v>71</v>
          </cell>
        </row>
        <row r="904">
          <cell r="B904">
            <v>37028</v>
          </cell>
          <cell r="C904">
            <v>86</v>
          </cell>
          <cell r="D904">
            <v>66</v>
          </cell>
          <cell r="E904">
            <v>86</v>
          </cell>
          <cell r="F904">
            <v>64</v>
          </cell>
          <cell r="G904">
            <v>82</v>
          </cell>
          <cell r="H904">
            <v>60</v>
          </cell>
          <cell r="I904">
            <v>84</v>
          </cell>
          <cell r="J904">
            <v>62</v>
          </cell>
          <cell r="K904">
            <v>88</v>
          </cell>
          <cell r="L904">
            <v>63</v>
          </cell>
          <cell r="M904">
            <v>86</v>
          </cell>
          <cell r="N904">
            <v>62</v>
          </cell>
          <cell r="O904">
            <v>86</v>
          </cell>
          <cell r="P904">
            <v>61</v>
          </cell>
          <cell r="Q904">
            <v>87</v>
          </cell>
          <cell r="R904">
            <v>64</v>
          </cell>
          <cell r="S904">
            <v>64</v>
          </cell>
          <cell r="T904">
            <v>43</v>
          </cell>
          <cell r="U904">
            <v>70</v>
          </cell>
          <cell r="V904">
            <v>45</v>
          </cell>
          <cell r="W904">
            <v>70</v>
          </cell>
          <cell r="X904">
            <v>40</v>
          </cell>
          <cell r="Y904">
            <v>62</v>
          </cell>
          <cell r="Z904">
            <v>48</v>
          </cell>
          <cell r="AA904">
            <v>69</v>
          </cell>
          <cell r="AB904">
            <v>47</v>
          </cell>
          <cell r="AC904">
            <v>72</v>
          </cell>
          <cell r="AD904">
            <v>46</v>
          </cell>
          <cell r="AE904">
            <v>65</v>
          </cell>
          <cell r="AF904">
            <v>51</v>
          </cell>
          <cell r="AG904">
            <v>69</v>
          </cell>
          <cell r="AH904">
            <v>50</v>
          </cell>
          <cell r="AI904">
            <v>69</v>
          </cell>
          <cell r="AJ904">
            <v>48</v>
          </cell>
          <cell r="AK904">
            <v>70</v>
          </cell>
          <cell r="AL904">
            <v>46</v>
          </cell>
          <cell r="AM904">
            <v>71</v>
          </cell>
          <cell r="AN904">
            <v>45</v>
          </cell>
          <cell r="AO904">
            <v>66</v>
          </cell>
          <cell r="AP904">
            <v>52</v>
          </cell>
          <cell r="AQ904">
            <v>67</v>
          </cell>
          <cell r="AR904">
            <v>52</v>
          </cell>
          <cell r="AS904">
            <v>65</v>
          </cell>
          <cell r="AT904">
            <v>45</v>
          </cell>
          <cell r="AU904">
            <v>68</v>
          </cell>
          <cell r="AV904">
            <v>51</v>
          </cell>
          <cell r="AW904">
            <v>73</v>
          </cell>
          <cell r="AX904">
            <v>52</v>
          </cell>
          <cell r="AY904">
            <v>67</v>
          </cell>
          <cell r="AZ904">
            <v>50</v>
          </cell>
          <cell r="BA904">
            <v>71</v>
          </cell>
          <cell r="BB904">
            <v>47</v>
          </cell>
          <cell r="BC904">
            <v>68</v>
          </cell>
          <cell r="BD904">
            <v>49</v>
          </cell>
          <cell r="BE904">
            <v>68</v>
          </cell>
          <cell r="BF904">
            <v>52</v>
          </cell>
          <cell r="BG904">
            <v>66</v>
          </cell>
          <cell r="BH904">
            <v>51</v>
          </cell>
          <cell r="BI904">
            <v>68</v>
          </cell>
          <cell r="BJ904">
            <v>52</v>
          </cell>
          <cell r="BK904">
            <v>68</v>
          </cell>
          <cell r="BL904">
            <v>55</v>
          </cell>
          <cell r="BM904">
            <v>73</v>
          </cell>
          <cell r="BN904">
            <v>54</v>
          </cell>
          <cell r="BO904">
            <v>73</v>
          </cell>
          <cell r="BP904">
            <v>53</v>
          </cell>
          <cell r="BQ904">
            <v>69</v>
          </cell>
          <cell r="BR904">
            <v>54</v>
          </cell>
          <cell r="BS904">
            <v>76</v>
          </cell>
          <cell r="BT904">
            <v>55</v>
          </cell>
          <cell r="BU904">
            <v>76</v>
          </cell>
          <cell r="BV904">
            <v>57</v>
          </cell>
          <cell r="BW904">
            <v>76</v>
          </cell>
          <cell r="BX904">
            <v>58</v>
          </cell>
          <cell r="BY904">
            <v>79</v>
          </cell>
          <cell r="BZ904">
            <v>61</v>
          </cell>
          <cell r="CA904">
            <v>83</v>
          </cell>
          <cell r="CB904">
            <v>62</v>
          </cell>
          <cell r="CC904">
            <v>82</v>
          </cell>
          <cell r="CD904">
            <v>63</v>
          </cell>
          <cell r="CE904">
            <v>83</v>
          </cell>
          <cell r="CF904">
            <v>64</v>
          </cell>
          <cell r="CG904">
            <v>85</v>
          </cell>
          <cell r="CH904">
            <v>61</v>
          </cell>
          <cell r="CI904">
            <v>84</v>
          </cell>
          <cell r="CJ904">
            <v>65</v>
          </cell>
          <cell r="CK904">
            <v>87</v>
          </cell>
          <cell r="CL904">
            <v>61</v>
          </cell>
          <cell r="CM904">
            <v>84</v>
          </cell>
          <cell r="CN904">
            <v>64</v>
          </cell>
          <cell r="CO904">
            <v>83</v>
          </cell>
          <cell r="CP904">
            <v>64</v>
          </cell>
          <cell r="CQ904">
            <v>89</v>
          </cell>
          <cell r="CR904">
            <v>65</v>
          </cell>
          <cell r="CS904">
            <v>86</v>
          </cell>
          <cell r="CT904">
            <v>66</v>
          </cell>
          <cell r="CU904">
            <v>86</v>
          </cell>
          <cell r="CV904">
            <v>68</v>
          </cell>
          <cell r="CW904">
            <v>87</v>
          </cell>
          <cell r="CX904">
            <v>73</v>
          </cell>
        </row>
        <row r="905">
          <cell r="B905">
            <v>37029</v>
          </cell>
          <cell r="C905">
            <v>85</v>
          </cell>
          <cell r="D905">
            <v>67</v>
          </cell>
          <cell r="E905">
            <v>84</v>
          </cell>
          <cell r="F905">
            <v>65</v>
          </cell>
          <cell r="G905">
            <v>83</v>
          </cell>
          <cell r="H905">
            <v>61</v>
          </cell>
          <cell r="I905">
            <v>84</v>
          </cell>
          <cell r="J905">
            <v>62</v>
          </cell>
          <cell r="K905">
            <v>88</v>
          </cell>
          <cell r="L905">
            <v>67</v>
          </cell>
          <cell r="M905">
            <v>85</v>
          </cell>
          <cell r="N905">
            <v>62</v>
          </cell>
          <cell r="O905">
            <v>86</v>
          </cell>
          <cell r="P905">
            <v>63</v>
          </cell>
          <cell r="Q905">
            <v>86</v>
          </cell>
          <cell r="R905">
            <v>67</v>
          </cell>
          <cell r="S905">
            <v>69</v>
          </cell>
          <cell r="T905">
            <v>44</v>
          </cell>
          <cell r="U905">
            <v>73</v>
          </cell>
          <cell r="V905">
            <v>48</v>
          </cell>
          <cell r="W905">
            <v>74</v>
          </cell>
          <cell r="X905">
            <v>42</v>
          </cell>
          <cell r="Y905">
            <v>69</v>
          </cell>
          <cell r="Z905">
            <v>50</v>
          </cell>
          <cell r="AA905">
            <v>72</v>
          </cell>
          <cell r="AB905">
            <v>48</v>
          </cell>
          <cell r="AC905">
            <v>75</v>
          </cell>
          <cell r="AD905">
            <v>46</v>
          </cell>
          <cell r="AE905">
            <v>66</v>
          </cell>
          <cell r="AF905">
            <v>52</v>
          </cell>
          <cell r="AG905">
            <v>72</v>
          </cell>
          <cell r="AH905">
            <v>51</v>
          </cell>
          <cell r="AI905">
            <v>72</v>
          </cell>
          <cell r="AJ905">
            <v>49</v>
          </cell>
          <cell r="AK905">
            <v>73</v>
          </cell>
          <cell r="AL905">
            <v>48</v>
          </cell>
          <cell r="AM905">
            <v>74</v>
          </cell>
          <cell r="AN905">
            <v>47</v>
          </cell>
          <cell r="AO905">
            <v>69</v>
          </cell>
          <cell r="AP905">
            <v>54</v>
          </cell>
          <cell r="AQ905">
            <v>71</v>
          </cell>
          <cell r="AR905">
            <v>52</v>
          </cell>
          <cell r="AS905">
            <v>69</v>
          </cell>
          <cell r="AT905">
            <v>45</v>
          </cell>
          <cell r="AU905">
            <v>71</v>
          </cell>
          <cell r="AV905">
            <v>53</v>
          </cell>
          <cell r="AW905">
            <v>78</v>
          </cell>
          <cell r="AX905">
            <v>52</v>
          </cell>
          <cell r="AY905">
            <v>71</v>
          </cell>
          <cell r="AZ905">
            <v>50</v>
          </cell>
          <cell r="BA905">
            <v>73</v>
          </cell>
          <cell r="BB905">
            <v>49</v>
          </cell>
          <cell r="BC905">
            <v>70</v>
          </cell>
          <cell r="BD905">
            <v>49</v>
          </cell>
          <cell r="BE905">
            <v>74</v>
          </cell>
          <cell r="BF905">
            <v>51</v>
          </cell>
          <cell r="BG905">
            <v>70</v>
          </cell>
          <cell r="BH905">
            <v>51</v>
          </cell>
          <cell r="BI905">
            <v>72</v>
          </cell>
          <cell r="BJ905">
            <v>51</v>
          </cell>
          <cell r="BK905">
            <v>72</v>
          </cell>
          <cell r="BL905">
            <v>54</v>
          </cell>
          <cell r="BM905">
            <v>73</v>
          </cell>
          <cell r="BN905">
            <v>53</v>
          </cell>
          <cell r="BO905">
            <v>74</v>
          </cell>
          <cell r="BP905">
            <v>52</v>
          </cell>
          <cell r="BQ905">
            <v>73</v>
          </cell>
          <cell r="BR905">
            <v>55</v>
          </cell>
          <cell r="BS905">
            <v>75</v>
          </cell>
          <cell r="BT905">
            <v>54</v>
          </cell>
          <cell r="BU905">
            <v>77</v>
          </cell>
          <cell r="BV905">
            <v>56</v>
          </cell>
          <cell r="BW905">
            <v>77</v>
          </cell>
          <cell r="BX905">
            <v>55</v>
          </cell>
          <cell r="BY905">
            <v>80</v>
          </cell>
          <cell r="BZ905">
            <v>59</v>
          </cell>
          <cell r="CA905">
            <v>83</v>
          </cell>
          <cell r="CB905">
            <v>60</v>
          </cell>
          <cell r="CC905">
            <v>81</v>
          </cell>
          <cell r="CD905">
            <v>61</v>
          </cell>
          <cell r="CE905">
            <v>81</v>
          </cell>
          <cell r="CF905">
            <v>63</v>
          </cell>
          <cell r="CG905">
            <v>81</v>
          </cell>
          <cell r="CH905">
            <v>60</v>
          </cell>
          <cell r="CI905">
            <v>81</v>
          </cell>
          <cell r="CJ905">
            <v>63</v>
          </cell>
          <cell r="CK905">
            <v>87</v>
          </cell>
          <cell r="CL905">
            <v>61</v>
          </cell>
          <cell r="CM905">
            <v>84</v>
          </cell>
          <cell r="CN905">
            <v>60</v>
          </cell>
          <cell r="CO905">
            <v>82</v>
          </cell>
          <cell r="CP905">
            <v>62</v>
          </cell>
          <cell r="CQ905">
            <v>85</v>
          </cell>
          <cell r="CR905">
            <v>65</v>
          </cell>
          <cell r="CS905">
            <v>86</v>
          </cell>
          <cell r="CT905">
            <v>65</v>
          </cell>
          <cell r="CU905">
            <v>85</v>
          </cell>
          <cell r="CV905">
            <v>68</v>
          </cell>
          <cell r="CW905">
            <v>86</v>
          </cell>
          <cell r="CX905">
            <v>72</v>
          </cell>
        </row>
        <row r="906">
          <cell r="B906">
            <v>37030</v>
          </cell>
          <cell r="C906">
            <v>84</v>
          </cell>
          <cell r="D906">
            <v>65</v>
          </cell>
          <cell r="E906">
            <v>83</v>
          </cell>
          <cell r="F906">
            <v>64</v>
          </cell>
          <cell r="G906">
            <v>81</v>
          </cell>
          <cell r="H906">
            <v>62</v>
          </cell>
          <cell r="I906">
            <v>81</v>
          </cell>
          <cell r="J906">
            <v>63</v>
          </cell>
          <cell r="K906">
            <v>86</v>
          </cell>
          <cell r="L906">
            <v>64</v>
          </cell>
          <cell r="M906">
            <v>82</v>
          </cell>
          <cell r="N906">
            <v>62</v>
          </cell>
          <cell r="O906">
            <v>85</v>
          </cell>
          <cell r="P906">
            <v>66</v>
          </cell>
          <cell r="Q906">
            <v>86</v>
          </cell>
          <cell r="R906">
            <v>66</v>
          </cell>
          <cell r="S906">
            <v>66</v>
          </cell>
          <cell r="T906">
            <v>45</v>
          </cell>
          <cell r="U906">
            <v>72</v>
          </cell>
          <cell r="V906">
            <v>51</v>
          </cell>
          <cell r="W906">
            <v>74</v>
          </cell>
          <cell r="X906">
            <v>44</v>
          </cell>
          <cell r="Y906">
            <v>69</v>
          </cell>
          <cell r="Z906">
            <v>52</v>
          </cell>
          <cell r="AA906">
            <v>71</v>
          </cell>
          <cell r="AB906">
            <v>49</v>
          </cell>
          <cell r="AC906">
            <v>74</v>
          </cell>
          <cell r="AD906">
            <v>48</v>
          </cell>
          <cell r="AE906">
            <v>69</v>
          </cell>
          <cell r="AF906">
            <v>52</v>
          </cell>
          <cell r="AG906">
            <v>71</v>
          </cell>
          <cell r="AH906">
            <v>51</v>
          </cell>
          <cell r="AI906">
            <v>70</v>
          </cell>
          <cell r="AJ906">
            <v>51</v>
          </cell>
          <cell r="AK906">
            <v>71</v>
          </cell>
          <cell r="AL906">
            <v>50</v>
          </cell>
          <cell r="AM906">
            <v>73</v>
          </cell>
          <cell r="AN906">
            <v>50</v>
          </cell>
          <cell r="AO906">
            <v>73</v>
          </cell>
          <cell r="AP906">
            <v>56</v>
          </cell>
          <cell r="AQ906">
            <v>73</v>
          </cell>
          <cell r="AR906">
            <v>54</v>
          </cell>
          <cell r="AS906">
            <v>72</v>
          </cell>
          <cell r="AT906">
            <v>48</v>
          </cell>
          <cell r="AU906">
            <v>69</v>
          </cell>
          <cell r="AV906">
            <v>52</v>
          </cell>
          <cell r="AW906">
            <v>74</v>
          </cell>
          <cell r="AX906">
            <v>52</v>
          </cell>
          <cell r="AY906">
            <v>73</v>
          </cell>
          <cell r="AZ906">
            <v>51</v>
          </cell>
          <cell r="BA906">
            <v>74</v>
          </cell>
          <cell r="BB906">
            <v>49</v>
          </cell>
          <cell r="BC906">
            <v>73</v>
          </cell>
          <cell r="BD906">
            <v>50</v>
          </cell>
          <cell r="BE906">
            <v>76</v>
          </cell>
          <cell r="BF906">
            <v>54</v>
          </cell>
          <cell r="BG906">
            <v>74</v>
          </cell>
          <cell r="BH906">
            <v>52</v>
          </cell>
          <cell r="BI906">
            <v>75</v>
          </cell>
          <cell r="BJ906">
            <v>51</v>
          </cell>
          <cell r="BK906">
            <v>75</v>
          </cell>
          <cell r="BL906">
            <v>57</v>
          </cell>
          <cell r="BM906">
            <v>76</v>
          </cell>
          <cell r="BN906">
            <v>56</v>
          </cell>
          <cell r="BO906">
            <v>78</v>
          </cell>
          <cell r="BP906">
            <v>54</v>
          </cell>
          <cell r="BQ906">
            <v>76</v>
          </cell>
          <cell r="BR906">
            <v>58</v>
          </cell>
          <cell r="BS906">
            <v>76</v>
          </cell>
          <cell r="BT906">
            <v>56</v>
          </cell>
          <cell r="BU906">
            <v>78</v>
          </cell>
          <cell r="BV906">
            <v>58</v>
          </cell>
          <cell r="BW906">
            <v>78</v>
          </cell>
          <cell r="BX906">
            <v>56</v>
          </cell>
          <cell r="BY906">
            <v>80</v>
          </cell>
          <cell r="BZ906">
            <v>61</v>
          </cell>
          <cell r="CA906">
            <v>84</v>
          </cell>
          <cell r="CB906">
            <v>62</v>
          </cell>
          <cell r="CC906">
            <v>81</v>
          </cell>
          <cell r="CD906">
            <v>62</v>
          </cell>
          <cell r="CE906">
            <v>81</v>
          </cell>
          <cell r="CF906">
            <v>63</v>
          </cell>
          <cell r="CG906">
            <v>85</v>
          </cell>
          <cell r="CH906">
            <v>62</v>
          </cell>
          <cell r="CI906">
            <v>83</v>
          </cell>
          <cell r="CJ906">
            <v>64</v>
          </cell>
          <cell r="CK906">
            <v>88</v>
          </cell>
          <cell r="CL906">
            <v>60</v>
          </cell>
          <cell r="CM906">
            <v>84</v>
          </cell>
          <cell r="CN906">
            <v>60</v>
          </cell>
          <cell r="CO906">
            <v>83</v>
          </cell>
          <cell r="CP906">
            <v>64</v>
          </cell>
          <cell r="CQ906">
            <v>86</v>
          </cell>
          <cell r="CR906">
            <v>66</v>
          </cell>
          <cell r="CS906">
            <v>87</v>
          </cell>
          <cell r="CT906">
            <v>67</v>
          </cell>
          <cell r="CU906">
            <v>84</v>
          </cell>
          <cell r="CV906">
            <v>69</v>
          </cell>
          <cell r="CW906">
            <v>86</v>
          </cell>
          <cell r="CX906">
            <v>72</v>
          </cell>
        </row>
        <row r="907">
          <cell r="B907">
            <v>37031</v>
          </cell>
          <cell r="C907">
            <v>83</v>
          </cell>
          <cell r="D907">
            <v>62</v>
          </cell>
          <cell r="E907">
            <v>82</v>
          </cell>
          <cell r="F907">
            <v>58</v>
          </cell>
          <cell r="G907">
            <v>80</v>
          </cell>
          <cell r="H907">
            <v>59</v>
          </cell>
          <cell r="I907">
            <v>82</v>
          </cell>
          <cell r="J907">
            <v>61</v>
          </cell>
          <cell r="K907">
            <v>86</v>
          </cell>
          <cell r="L907">
            <v>64</v>
          </cell>
          <cell r="M907">
            <v>83</v>
          </cell>
          <cell r="N907">
            <v>59</v>
          </cell>
          <cell r="O907">
            <v>86</v>
          </cell>
          <cell r="P907">
            <v>65</v>
          </cell>
          <cell r="Q907">
            <v>87</v>
          </cell>
          <cell r="R907">
            <v>66</v>
          </cell>
          <cell r="S907">
            <v>64</v>
          </cell>
          <cell r="T907">
            <v>46</v>
          </cell>
          <cell r="U907">
            <v>69</v>
          </cell>
          <cell r="V907">
            <v>49</v>
          </cell>
          <cell r="W907">
            <v>71</v>
          </cell>
          <cell r="X907">
            <v>46</v>
          </cell>
          <cell r="Y907">
            <v>67</v>
          </cell>
          <cell r="Z907">
            <v>51</v>
          </cell>
          <cell r="AA907">
            <v>70</v>
          </cell>
          <cell r="AB907">
            <v>50</v>
          </cell>
          <cell r="AC907">
            <v>74</v>
          </cell>
          <cell r="AD907">
            <v>51</v>
          </cell>
          <cell r="AE907">
            <v>71</v>
          </cell>
          <cell r="AF907">
            <v>53</v>
          </cell>
          <cell r="AG907">
            <v>69</v>
          </cell>
          <cell r="AH907">
            <v>49</v>
          </cell>
          <cell r="AI907">
            <v>69</v>
          </cell>
          <cell r="AJ907">
            <v>49</v>
          </cell>
          <cell r="AK907">
            <v>70</v>
          </cell>
          <cell r="AL907">
            <v>51</v>
          </cell>
          <cell r="AM907">
            <v>71</v>
          </cell>
          <cell r="AN907">
            <v>49</v>
          </cell>
          <cell r="AO907">
            <v>74</v>
          </cell>
          <cell r="AP907">
            <v>56</v>
          </cell>
          <cell r="AQ907">
            <v>76</v>
          </cell>
          <cell r="AR907">
            <v>56</v>
          </cell>
          <cell r="AS907">
            <v>74</v>
          </cell>
          <cell r="AT907">
            <v>49</v>
          </cell>
          <cell r="AU907">
            <v>67</v>
          </cell>
          <cell r="AV907">
            <v>51</v>
          </cell>
          <cell r="AW907">
            <v>73</v>
          </cell>
          <cell r="AX907">
            <v>50</v>
          </cell>
          <cell r="AY907">
            <v>74</v>
          </cell>
          <cell r="AZ907">
            <v>53</v>
          </cell>
          <cell r="BA907">
            <v>75</v>
          </cell>
          <cell r="BB907">
            <v>51</v>
          </cell>
          <cell r="BC907">
            <v>73</v>
          </cell>
          <cell r="BD907">
            <v>52</v>
          </cell>
          <cell r="BE907">
            <v>77</v>
          </cell>
          <cell r="BF907">
            <v>54</v>
          </cell>
          <cell r="BG907">
            <v>77</v>
          </cell>
          <cell r="BH907">
            <v>53</v>
          </cell>
          <cell r="BI907">
            <v>77</v>
          </cell>
          <cell r="BJ907">
            <v>56</v>
          </cell>
          <cell r="BK907">
            <v>78</v>
          </cell>
          <cell r="BL907">
            <v>59</v>
          </cell>
          <cell r="BM907">
            <v>76</v>
          </cell>
          <cell r="BN907">
            <v>56</v>
          </cell>
          <cell r="BO907">
            <v>79</v>
          </cell>
          <cell r="BP907">
            <v>57</v>
          </cell>
          <cell r="BQ907">
            <v>78</v>
          </cell>
          <cell r="BR907">
            <v>60</v>
          </cell>
          <cell r="BS907">
            <v>76</v>
          </cell>
          <cell r="BT907">
            <v>56</v>
          </cell>
          <cell r="BU907">
            <v>78</v>
          </cell>
          <cell r="BV907">
            <v>58</v>
          </cell>
          <cell r="BW907">
            <v>81</v>
          </cell>
          <cell r="BX907">
            <v>58</v>
          </cell>
          <cell r="BY907">
            <v>81</v>
          </cell>
          <cell r="BZ907">
            <v>61</v>
          </cell>
          <cell r="CA907">
            <v>86</v>
          </cell>
          <cell r="CB907">
            <v>61</v>
          </cell>
          <cell r="CC907">
            <v>83</v>
          </cell>
          <cell r="CD907">
            <v>64</v>
          </cell>
          <cell r="CE907">
            <v>83</v>
          </cell>
          <cell r="CF907">
            <v>61</v>
          </cell>
          <cell r="CG907">
            <v>87</v>
          </cell>
          <cell r="CH907">
            <v>61</v>
          </cell>
          <cell r="CI907">
            <v>86</v>
          </cell>
          <cell r="CJ907">
            <v>65</v>
          </cell>
          <cell r="CK907">
            <v>89</v>
          </cell>
          <cell r="CL907">
            <v>64</v>
          </cell>
          <cell r="CM907">
            <v>87</v>
          </cell>
          <cell r="CN907">
            <v>64</v>
          </cell>
          <cell r="CO907">
            <v>85</v>
          </cell>
          <cell r="CP907">
            <v>66</v>
          </cell>
          <cell r="CQ907">
            <v>87</v>
          </cell>
          <cell r="CR907">
            <v>68</v>
          </cell>
          <cell r="CS907">
            <v>87</v>
          </cell>
          <cell r="CT907">
            <v>68</v>
          </cell>
          <cell r="CU907">
            <v>85</v>
          </cell>
          <cell r="CV907">
            <v>70</v>
          </cell>
          <cell r="CW907">
            <v>86</v>
          </cell>
          <cell r="CX907">
            <v>72</v>
          </cell>
        </row>
        <row r="908">
          <cell r="B908">
            <v>37032</v>
          </cell>
          <cell r="C908">
            <v>84</v>
          </cell>
          <cell r="D908">
            <v>61</v>
          </cell>
          <cell r="E908">
            <v>84</v>
          </cell>
          <cell r="F908">
            <v>56</v>
          </cell>
          <cell r="G908">
            <v>80</v>
          </cell>
          <cell r="H908">
            <v>56</v>
          </cell>
          <cell r="I908">
            <v>81</v>
          </cell>
          <cell r="J908">
            <v>57</v>
          </cell>
          <cell r="K908">
            <v>85</v>
          </cell>
          <cell r="L908">
            <v>61</v>
          </cell>
          <cell r="M908">
            <v>83</v>
          </cell>
          <cell r="N908">
            <v>58</v>
          </cell>
          <cell r="O908">
            <v>86</v>
          </cell>
          <cell r="P908">
            <v>61</v>
          </cell>
          <cell r="Q908">
            <v>86</v>
          </cell>
          <cell r="R908">
            <v>64</v>
          </cell>
          <cell r="S908">
            <v>65</v>
          </cell>
          <cell r="T908">
            <v>46</v>
          </cell>
          <cell r="U908">
            <v>70</v>
          </cell>
          <cell r="V908">
            <v>48</v>
          </cell>
          <cell r="W908">
            <v>71</v>
          </cell>
          <cell r="X908">
            <v>44</v>
          </cell>
          <cell r="Y908">
            <v>68</v>
          </cell>
          <cell r="Z908">
            <v>51</v>
          </cell>
          <cell r="AA908">
            <v>72</v>
          </cell>
          <cell r="AB908">
            <v>50</v>
          </cell>
          <cell r="AC908">
            <v>74</v>
          </cell>
          <cell r="AD908">
            <v>49</v>
          </cell>
          <cell r="AE908">
            <v>72</v>
          </cell>
          <cell r="AF908">
            <v>53</v>
          </cell>
          <cell r="AG908">
            <v>70</v>
          </cell>
          <cell r="AH908">
            <v>48</v>
          </cell>
          <cell r="AI908">
            <v>72</v>
          </cell>
          <cell r="AJ908">
            <v>48</v>
          </cell>
          <cell r="AK908">
            <v>74</v>
          </cell>
          <cell r="AL908">
            <v>49</v>
          </cell>
          <cell r="AM908">
            <v>75</v>
          </cell>
          <cell r="AN908">
            <v>49</v>
          </cell>
          <cell r="AO908">
            <v>75</v>
          </cell>
          <cell r="AP908">
            <v>56</v>
          </cell>
          <cell r="AQ908">
            <v>77</v>
          </cell>
          <cell r="AR908">
            <v>55</v>
          </cell>
          <cell r="AS908">
            <v>75</v>
          </cell>
          <cell r="AT908">
            <v>50</v>
          </cell>
          <cell r="AU908">
            <v>70</v>
          </cell>
          <cell r="AV908">
            <v>50</v>
          </cell>
          <cell r="AW908">
            <v>72</v>
          </cell>
          <cell r="AX908">
            <v>51</v>
          </cell>
          <cell r="AY908">
            <v>77</v>
          </cell>
          <cell r="AZ908">
            <v>51</v>
          </cell>
          <cell r="BA908">
            <v>77</v>
          </cell>
          <cell r="BB908">
            <v>49</v>
          </cell>
          <cell r="BC908">
            <v>76</v>
          </cell>
          <cell r="BD908">
            <v>51</v>
          </cell>
          <cell r="BE908">
            <v>78</v>
          </cell>
          <cell r="BF908">
            <v>55</v>
          </cell>
          <cell r="BG908">
            <v>77</v>
          </cell>
          <cell r="BH908">
            <v>53</v>
          </cell>
          <cell r="BI908">
            <v>77</v>
          </cell>
          <cell r="BJ908">
            <v>53</v>
          </cell>
          <cell r="BK908">
            <v>77</v>
          </cell>
          <cell r="BL908">
            <v>56</v>
          </cell>
          <cell r="BM908">
            <v>76</v>
          </cell>
          <cell r="BN908">
            <v>52</v>
          </cell>
          <cell r="BO908">
            <v>79</v>
          </cell>
          <cell r="BP908">
            <v>55</v>
          </cell>
          <cell r="BQ908">
            <v>78</v>
          </cell>
          <cell r="BR908">
            <v>58</v>
          </cell>
          <cell r="BS908">
            <v>77</v>
          </cell>
          <cell r="BT908">
            <v>53</v>
          </cell>
          <cell r="BU908">
            <v>79</v>
          </cell>
          <cell r="BV908">
            <v>57</v>
          </cell>
          <cell r="BW908">
            <v>79</v>
          </cell>
          <cell r="BX908">
            <v>57</v>
          </cell>
          <cell r="BY908">
            <v>80</v>
          </cell>
          <cell r="BZ908">
            <v>59</v>
          </cell>
          <cell r="CA908">
            <v>84</v>
          </cell>
          <cell r="CB908">
            <v>59</v>
          </cell>
          <cell r="CC908">
            <v>83</v>
          </cell>
          <cell r="CD908">
            <v>64</v>
          </cell>
          <cell r="CE908">
            <v>82</v>
          </cell>
          <cell r="CF908">
            <v>62</v>
          </cell>
          <cell r="CG908">
            <v>86</v>
          </cell>
          <cell r="CH908">
            <v>60</v>
          </cell>
          <cell r="CI908">
            <v>84</v>
          </cell>
          <cell r="CJ908">
            <v>64</v>
          </cell>
          <cell r="CK908">
            <v>88</v>
          </cell>
          <cell r="CL908">
            <v>64</v>
          </cell>
          <cell r="CM908">
            <v>87</v>
          </cell>
          <cell r="CN908">
            <v>64</v>
          </cell>
          <cell r="CO908">
            <v>85</v>
          </cell>
          <cell r="CP908">
            <v>66</v>
          </cell>
          <cell r="CQ908">
            <v>86</v>
          </cell>
          <cell r="CR908">
            <v>68</v>
          </cell>
          <cell r="CS908">
            <v>86</v>
          </cell>
          <cell r="CT908">
            <v>69</v>
          </cell>
          <cell r="CU908">
            <v>86</v>
          </cell>
          <cell r="CV908">
            <v>71</v>
          </cell>
          <cell r="CW908">
            <v>88</v>
          </cell>
          <cell r="CX908">
            <v>74</v>
          </cell>
        </row>
        <row r="909">
          <cell r="B909">
            <v>37033</v>
          </cell>
          <cell r="C909">
            <v>85</v>
          </cell>
          <cell r="D909">
            <v>60</v>
          </cell>
          <cell r="E909">
            <v>83</v>
          </cell>
          <cell r="F909">
            <v>56</v>
          </cell>
          <cell r="G909">
            <v>79</v>
          </cell>
          <cell r="H909">
            <v>52</v>
          </cell>
          <cell r="I909">
            <v>80</v>
          </cell>
          <cell r="J909">
            <v>53</v>
          </cell>
          <cell r="K909">
            <v>85</v>
          </cell>
          <cell r="L909">
            <v>61</v>
          </cell>
          <cell r="M909">
            <v>85</v>
          </cell>
          <cell r="N909">
            <v>57</v>
          </cell>
          <cell r="O909">
            <v>88</v>
          </cell>
          <cell r="P909">
            <v>60</v>
          </cell>
          <cell r="Q909">
            <v>88</v>
          </cell>
          <cell r="R909">
            <v>63</v>
          </cell>
          <cell r="S909">
            <v>63</v>
          </cell>
          <cell r="T909">
            <v>41</v>
          </cell>
          <cell r="U909">
            <v>68</v>
          </cell>
          <cell r="V909">
            <v>45</v>
          </cell>
          <cell r="W909">
            <v>69</v>
          </cell>
          <cell r="X909">
            <v>41</v>
          </cell>
          <cell r="Y909">
            <v>66</v>
          </cell>
          <cell r="Z909">
            <v>48</v>
          </cell>
          <cell r="AA909">
            <v>70</v>
          </cell>
          <cell r="AB909">
            <v>47</v>
          </cell>
          <cell r="AC909">
            <v>72</v>
          </cell>
          <cell r="AD909">
            <v>46</v>
          </cell>
          <cell r="AE909">
            <v>70</v>
          </cell>
          <cell r="AF909">
            <v>54</v>
          </cell>
          <cell r="AG909">
            <v>68</v>
          </cell>
          <cell r="AH909">
            <v>49</v>
          </cell>
          <cell r="AI909">
            <v>71</v>
          </cell>
          <cell r="AJ909">
            <v>46</v>
          </cell>
          <cell r="AK909">
            <v>73</v>
          </cell>
          <cell r="AL909">
            <v>47</v>
          </cell>
          <cell r="AM909">
            <v>70</v>
          </cell>
          <cell r="AN909">
            <v>43</v>
          </cell>
          <cell r="AO909">
            <v>71</v>
          </cell>
          <cell r="AP909">
            <v>51</v>
          </cell>
          <cell r="AQ909">
            <v>73</v>
          </cell>
          <cell r="AR909">
            <v>50</v>
          </cell>
          <cell r="AS909">
            <v>71</v>
          </cell>
          <cell r="AT909">
            <v>45</v>
          </cell>
          <cell r="AU909">
            <v>71</v>
          </cell>
          <cell r="AV909">
            <v>49</v>
          </cell>
          <cell r="AW909">
            <v>73</v>
          </cell>
          <cell r="AX909">
            <v>50</v>
          </cell>
          <cell r="AY909">
            <v>78</v>
          </cell>
          <cell r="AZ909">
            <v>50</v>
          </cell>
          <cell r="BA909">
            <v>74</v>
          </cell>
          <cell r="BB909">
            <v>46</v>
          </cell>
          <cell r="BC909">
            <v>73</v>
          </cell>
          <cell r="BD909">
            <v>48</v>
          </cell>
          <cell r="BE909">
            <v>75</v>
          </cell>
          <cell r="BF909">
            <v>52</v>
          </cell>
          <cell r="BG909">
            <v>74</v>
          </cell>
          <cell r="BH909">
            <v>50</v>
          </cell>
          <cell r="BI909">
            <v>76</v>
          </cell>
          <cell r="BJ909">
            <v>51</v>
          </cell>
          <cell r="BK909">
            <v>78</v>
          </cell>
          <cell r="BL909">
            <v>56</v>
          </cell>
          <cell r="BM909">
            <v>76</v>
          </cell>
          <cell r="BN909">
            <v>50</v>
          </cell>
          <cell r="BO909">
            <v>79</v>
          </cell>
          <cell r="BP909">
            <v>53</v>
          </cell>
          <cell r="BQ909">
            <v>78</v>
          </cell>
          <cell r="BR909">
            <v>56</v>
          </cell>
          <cell r="BS909">
            <v>78</v>
          </cell>
          <cell r="BT909">
            <v>50</v>
          </cell>
          <cell r="BU909">
            <v>80</v>
          </cell>
          <cell r="BV909">
            <v>54</v>
          </cell>
          <cell r="BW909">
            <v>80</v>
          </cell>
          <cell r="BX909">
            <v>54</v>
          </cell>
          <cell r="BY909">
            <v>82</v>
          </cell>
          <cell r="BZ909">
            <v>55</v>
          </cell>
          <cell r="CA909">
            <v>86</v>
          </cell>
          <cell r="CB909">
            <v>55</v>
          </cell>
          <cell r="CC909">
            <v>85</v>
          </cell>
          <cell r="CD909">
            <v>60</v>
          </cell>
          <cell r="CE909">
            <v>84</v>
          </cell>
          <cell r="CF909">
            <v>58</v>
          </cell>
          <cell r="CG909">
            <v>88</v>
          </cell>
          <cell r="CH909">
            <v>56</v>
          </cell>
          <cell r="CI909">
            <v>86</v>
          </cell>
          <cell r="CJ909">
            <v>60</v>
          </cell>
          <cell r="CK909">
            <v>91</v>
          </cell>
          <cell r="CL909">
            <v>65</v>
          </cell>
          <cell r="CM909">
            <v>90</v>
          </cell>
          <cell r="CN909">
            <v>65</v>
          </cell>
          <cell r="CO909">
            <v>88</v>
          </cell>
          <cell r="CP909">
            <v>67</v>
          </cell>
          <cell r="CQ909">
            <v>89</v>
          </cell>
          <cell r="CR909">
            <v>69</v>
          </cell>
          <cell r="CS909">
            <v>86</v>
          </cell>
          <cell r="CT909">
            <v>70</v>
          </cell>
          <cell r="CU909">
            <v>86</v>
          </cell>
          <cell r="CV909">
            <v>72</v>
          </cell>
          <cell r="CW909">
            <v>88</v>
          </cell>
          <cell r="CX909">
            <v>75</v>
          </cell>
        </row>
        <row r="910">
          <cell r="B910">
            <v>37034</v>
          </cell>
          <cell r="C910">
            <v>88</v>
          </cell>
          <cell r="D910">
            <v>68</v>
          </cell>
          <cell r="E910">
            <v>85</v>
          </cell>
          <cell r="F910">
            <v>62</v>
          </cell>
          <cell r="G910">
            <v>81</v>
          </cell>
          <cell r="H910">
            <v>58</v>
          </cell>
          <cell r="I910">
            <v>82</v>
          </cell>
          <cell r="J910">
            <v>59</v>
          </cell>
          <cell r="K910">
            <v>87</v>
          </cell>
          <cell r="L910">
            <v>63</v>
          </cell>
          <cell r="M910">
            <v>86</v>
          </cell>
          <cell r="N910">
            <v>63</v>
          </cell>
          <cell r="O910">
            <v>89</v>
          </cell>
          <cell r="P910">
            <v>66</v>
          </cell>
          <cell r="Q910">
            <v>89</v>
          </cell>
          <cell r="R910">
            <v>69</v>
          </cell>
          <cell r="S910">
            <v>60</v>
          </cell>
          <cell r="T910">
            <v>40</v>
          </cell>
          <cell r="U910">
            <v>66</v>
          </cell>
          <cell r="V910">
            <v>44</v>
          </cell>
          <cell r="W910">
            <v>67</v>
          </cell>
          <cell r="X910">
            <v>40</v>
          </cell>
          <cell r="Y910">
            <v>64</v>
          </cell>
          <cell r="Z910">
            <v>47</v>
          </cell>
          <cell r="AA910">
            <v>68</v>
          </cell>
          <cell r="AB910">
            <v>46</v>
          </cell>
          <cell r="AC910">
            <v>70</v>
          </cell>
          <cell r="AD910">
            <v>45</v>
          </cell>
          <cell r="AE910">
            <v>66</v>
          </cell>
          <cell r="AF910">
            <v>50</v>
          </cell>
          <cell r="AG910">
            <v>64</v>
          </cell>
          <cell r="AH910">
            <v>45</v>
          </cell>
          <cell r="AI910">
            <v>65</v>
          </cell>
          <cell r="AJ910">
            <v>44</v>
          </cell>
          <cell r="AK910">
            <v>67</v>
          </cell>
          <cell r="AL910">
            <v>45</v>
          </cell>
          <cell r="AM910">
            <v>67</v>
          </cell>
          <cell r="AN910">
            <v>42</v>
          </cell>
          <cell r="AO910">
            <v>67</v>
          </cell>
          <cell r="AP910">
            <v>52</v>
          </cell>
          <cell r="AQ910">
            <v>69</v>
          </cell>
          <cell r="AR910">
            <v>51</v>
          </cell>
          <cell r="AS910">
            <v>67</v>
          </cell>
          <cell r="AT910">
            <v>46</v>
          </cell>
          <cell r="AU910">
            <v>68</v>
          </cell>
          <cell r="AV910">
            <v>47</v>
          </cell>
          <cell r="AW910">
            <v>70</v>
          </cell>
          <cell r="AX910">
            <v>48</v>
          </cell>
          <cell r="AY910">
            <v>75</v>
          </cell>
          <cell r="AZ910">
            <v>48</v>
          </cell>
          <cell r="BA910">
            <v>69</v>
          </cell>
          <cell r="BB910">
            <v>45</v>
          </cell>
          <cell r="BC910">
            <v>68</v>
          </cell>
          <cell r="BD910">
            <v>47</v>
          </cell>
          <cell r="BE910">
            <v>70</v>
          </cell>
          <cell r="BF910">
            <v>51</v>
          </cell>
          <cell r="BG910">
            <v>69</v>
          </cell>
          <cell r="BH910">
            <v>49</v>
          </cell>
          <cell r="BI910">
            <v>72</v>
          </cell>
          <cell r="BJ910">
            <v>52</v>
          </cell>
          <cell r="BK910">
            <v>74</v>
          </cell>
          <cell r="BL910">
            <v>56</v>
          </cell>
          <cell r="BM910">
            <v>73</v>
          </cell>
          <cell r="BN910">
            <v>51</v>
          </cell>
          <cell r="BO910">
            <v>76</v>
          </cell>
          <cell r="BP910">
            <v>54</v>
          </cell>
          <cell r="BQ910">
            <v>75</v>
          </cell>
          <cell r="BR910">
            <v>57</v>
          </cell>
          <cell r="BS910">
            <v>78</v>
          </cell>
          <cell r="BT910">
            <v>52</v>
          </cell>
          <cell r="BU910">
            <v>80</v>
          </cell>
          <cell r="BV910">
            <v>56</v>
          </cell>
          <cell r="BW910">
            <v>80</v>
          </cell>
          <cell r="BX910">
            <v>56</v>
          </cell>
          <cell r="BY910">
            <v>83</v>
          </cell>
          <cell r="BZ910">
            <v>60</v>
          </cell>
          <cell r="CA910">
            <v>87</v>
          </cell>
          <cell r="CB910">
            <v>60</v>
          </cell>
          <cell r="CC910">
            <v>86</v>
          </cell>
          <cell r="CD910">
            <v>65</v>
          </cell>
          <cell r="CE910">
            <v>85</v>
          </cell>
          <cell r="CF910">
            <v>63</v>
          </cell>
          <cell r="CG910">
            <v>89</v>
          </cell>
          <cell r="CH910">
            <v>61</v>
          </cell>
          <cell r="CI910">
            <v>87</v>
          </cell>
          <cell r="CJ910">
            <v>65</v>
          </cell>
          <cell r="CK910">
            <v>91</v>
          </cell>
          <cell r="CL910">
            <v>64</v>
          </cell>
          <cell r="CM910">
            <v>90</v>
          </cell>
          <cell r="CN910">
            <v>64</v>
          </cell>
          <cell r="CO910">
            <v>88</v>
          </cell>
          <cell r="CP910">
            <v>66</v>
          </cell>
          <cell r="CQ910">
            <v>89</v>
          </cell>
          <cell r="CR910">
            <v>68</v>
          </cell>
          <cell r="CS910">
            <v>85</v>
          </cell>
          <cell r="CT910">
            <v>69</v>
          </cell>
          <cell r="CU910">
            <v>85</v>
          </cell>
          <cell r="CV910">
            <v>71</v>
          </cell>
          <cell r="CW910">
            <v>87</v>
          </cell>
          <cell r="CX910">
            <v>74</v>
          </cell>
        </row>
        <row r="911">
          <cell r="B911">
            <v>37035</v>
          </cell>
          <cell r="C911">
            <v>88</v>
          </cell>
          <cell r="D911">
            <v>68</v>
          </cell>
          <cell r="E911">
            <v>85</v>
          </cell>
          <cell r="F911">
            <v>64</v>
          </cell>
          <cell r="G911">
            <v>81</v>
          </cell>
          <cell r="H911">
            <v>60</v>
          </cell>
          <cell r="I911">
            <v>82</v>
          </cell>
          <cell r="J911">
            <v>61</v>
          </cell>
          <cell r="K911">
            <v>88</v>
          </cell>
          <cell r="L911">
            <v>64</v>
          </cell>
          <cell r="M911">
            <v>87</v>
          </cell>
          <cell r="N911">
            <v>65</v>
          </cell>
          <cell r="O911">
            <v>90</v>
          </cell>
          <cell r="P911">
            <v>68</v>
          </cell>
          <cell r="Q911">
            <v>90</v>
          </cell>
          <cell r="R911">
            <v>71</v>
          </cell>
          <cell r="S911">
            <v>61</v>
          </cell>
          <cell r="T911">
            <v>41</v>
          </cell>
          <cell r="U911">
            <v>66</v>
          </cell>
          <cell r="V911">
            <v>44</v>
          </cell>
          <cell r="W911">
            <v>67</v>
          </cell>
          <cell r="X911">
            <v>40</v>
          </cell>
          <cell r="Y911">
            <v>64</v>
          </cell>
          <cell r="Z911">
            <v>47</v>
          </cell>
          <cell r="AA911">
            <v>68</v>
          </cell>
          <cell r="AB911">
            <v>46</v>
          </cell>
          <cell r="AC911">
            <v>70</v>
          </cell>
          <cell r="AD911">
            <v>45</v>
          </cell>
          <cell r="AE911">
            <v>67</v>
          </cell>
          <cell r="AF911">
            <v>52</v>
          </cell>
          <cell r="AG911">
            <v>65</v>
          </cell>
          <cell r="AH911">
            <v>47</v>
          </cell>
          <cell r="AI911">
            <v>66</v>
          </cell>
          <cell r="AJ911">
            <v>44</v>
          </cell>
          <cell r="AK911">
            <v>68</v>
          </cell>
          <cell r="AL911">
            <v>45</v>
          </cell>
          <cell r="AM911">
            <v>67</v>
          </cell>
          <cell r="AN911">
            <v>43</v>
          </cell>
          <cell r="AO911">
            <v>68</v>
          </cell>
          <cell r="AP911">
            <v>52</v>
          </cell>
          <cell r="AQ911">
            <v>70</v>
          </cell>
          <cell r="AR911">
            <v>51</v>
          </cell>
          <cell r="AS911">
            <v>68</v>
          </cell>
          <cell r="AT911">
            <v>46</v>
          </cell>
          <cell r="AU911">
            <v>71</v>
          </cell>
          <cell r="AV911">
            <v>50</v>
          </cell>
          <cell r="AW911">
            <v>73</v>
          </cell>
          <cell r="AX911">
            <v>51</v>
          </cell>
          <cell r="AY911">
            <v>78</v>
          </cell>
          <cell r="AZ911">
            <v>51</v>
          </cell>
          <cell r="BA911">
            <v>71</v>
          </cell>
          <cell r="BB911">
            <v>47</v>
          </cell>
          <cell r="BC911">
            <v>70</v>
          </cell>
          <cell r="BD911">
            <v>49</v>
          </cell>
          <cell r="BE911">
            <v>72</v>
          </cell>
          <cell r="BF911">
            <v>53</v>
          </cell>
          <cell r="BG911">
            <v>71</v>
          </cell>
          <cell r="BH911">
            <v>51</v>
          </cell>
          <cell r="BI911">
            <v>74</v>
          </cell>
          <cell r="BJ911">
            <v>54</v>
          </cell>
          <cell r="BK911">
            <v>76</v>
          </cell>
          <cell r="BL911">
            <v>59</v>
          </cell>
          <cell r="BM911">
            <v>76</v>
          </cell>
          <cell r="BN911">
            <v>53</v>
          </cell>
          <cell r="BO911">
            <v>79</v>
          </cell>
          <cell r="BP911">
            <v>56</v>
          </cell>
          <cell r="BQ911">
            <v>78</v>
          </cell>
          <cell r="BR911">
            <v>59</v>
          </cell>
          <cell r="BS911">
            <v>78</v>
          </cell>
          <cell r="BT911">
            <v>54</v>
          </cell>
          <cell r="BU911">
            <v>80</v>
          </cell>
          <cell r="BV911">
            <v>58</v>
          </cell>
          <cell r="BW911">
            <v>80</v>
          </cell>
          <cell r="BX911">
            <v>58</v>
          </cell>
          <cell r="BY911">
            <v>82</v>
          </cell>
          <cell r="BZ911">
            <v>62</v>
          </cell>
          <cell r="CA911">
            <v>86</v>
          </cell>
          <cell r="CB911">
            <v>62</v>
          </cell>
          <cell r="CC911">
            <v>85</v>
          </cell>
          <cell r="CD911">
            <v>67</v>
          </cell>
          <cell r="CE911">
            <v>84</v>
          </cell>
          <cell r="CF911">
            <v>65</v>
          </cell>
          <cell r="CG911">
            <v>88</v>
          </cell>
          <cell r="CH911">
            <v>63</v>
          </cell>
          <cell r="CI911">
            <v>86</v>
          </cell>
          <cell r="CJ911">
            <v>67</v>
          </cell>
          <cell r="CK911">
            <v>92</v>
          </cell>
          <cell r="CL911">
            <v>68</v>
          </cell>
          <cell r="CM911">
            <v>91</v>
          </cell>
          <cell r="CN911">
            <v>68</v>
          </cell>
          <cell r="CO911">
            <v>89</v>
          </cell>
          <cell r="CP911">
            <v>70</v>
          </cell>
          <cell r="CQ911">
            <v>90</v>
          </cell>
          <cell r="CR911">
            <v>72</v>
          </cell>
          <cell r="CS911">
            <v>85</v>
          </cell>
          <cell r="CT911">
            <v>71</v>
          </cell>
          <cell r="CU911">
            <v>85</v>
          </cell>
          <cell r="CV911">
            <v>73</v>
          </cell>
          <cell r="CW911">
            <v>87</v>
          </cell>
          <cell r="CX911">
            <v>76</v>
          </cell>
        </row>
        <row r="912">
          <cell r="B912">
            <v>37036</v>
          </cell>
          <cell r="C912">
            <v>91</v>
          </cell>
          <cell r="D912">
            <v>71</v>
          </cell>
          <cell r="E912">
            <v>88</v>
          </cell>
          <cell r="F912">
            <v>66</v>
          </cell>
          <cell r="G912">
            <v>84</v>
          </cell>
          <cell r="H912">
            <v>62</v>
          </cell>
          <cell r="I912">
            <v>85</v>
          </cell>
          <cell r="J912">
            <v>63</v>
          </cell>
          <cell r="K912">
            <v>90</v>
          </cell>
          <cell r="L912">
            <v>65</v>
          </cell>
          <cell r="M912">
            <v>89</v>
          </cell>
          <cell r="N912">
            <v>66</v>
          </cell>
          <cell r="O912">
            <v>92</v>
          </cell>
          <cell r="P912">
            <v>69</v>
          </cell>
          <cell r="Q912">
            <v>92</v>
          </cell>
          <cell r="R912">
            <v>72</v>
          </cell>
          <cell r="S912">
            <v>61</v>
          </cell>
          <cell r="T912">
            <v>41</v>
          </cell>
          <cell r="U912">
            <v>66</v>
          </cell>
          <cell r="V912">
            <v>44</v>
          </cell>
          <cell r="W912">
            <v>67</v>
          </cell>
          <cell r="X912">
            <v>40</v>
          </cell>
          <cell r="Y912">
            <v>64</v>
          </cell>
          <cell r="Z912">
            <v>47</v>
          </cell>
          <cell r="AA912">
            <v>68</v>
          </cell>
          <cell r="AB912">
            <v>46</v>
          </cell>
          <cell r="AC912">
            <v>70</v>
          </cell>
          <cell r="AD912">
            <v>45</v>
          </cell>
          <cell r="AE912">
            <v>75</v>
          </cell>
          <cell r="AF912">
            <v>59</v>
          </cell>
          <cell r="AG912">
            <v>73</v>
          </cell>
          <cell r="AH912">
            <v>54</v>
          </cell>
          <cell r="AI912">
            <v>72</v>
          </cell>
          <cell r="AJ912">
            <v>51</v>
          </cell>
          <cell r="AK912">
            <v>74</v>
          </cell>
          <cell r="AL912">
            <v>52</v>
          </cell>
          <cell r="AM912">
            <v>69</v>
          </cell>
          <cell r="AN912">
            <v>44</v>
          </cell>
          <cell r="AO912">
            <v>68</v>
          </cell>
          <cell r="AP912">
            <v>52</v>
          </cell>
          <cell r="AQ912">
            <v>70</v>
          </cell>
          <cell r="AR912">
            <v>51</v>
          </cell>
          <cell r="AS912">
            <v>68</v>
          </cell>
          <cell r="AT912">
            <v>46</v>
          </cell>
          <cell r="AU912">
            <v>75</v>
          </cell>
          <cell r="AV912">
            <v>54</v>
          </cell>
          <cell r="AW912">
            <v>77</v>
          </cell>
          <cell r="AX912">
            <v>55</v>
          </cell>
          <cell r="AY912">
            <v>82</v>
          </cell>
          <cell r="AZ912">
            <v>55</v>
          </cell>
          <cell r="BA912">
            <v>73</v>
          </cell>
          <cell r="BB912">
            <v>48</v>
          </cell>
          <cell r="BC912">
            <v>72</v>
          </cell>
          <cell r="BD912">
            <v>50</v>
          </cell>
          <cell r="BE912">
            <v>74</v>
          </cell>
          <cell r="BF912">
            <v>53</v>
          </cell>
          <cell r="BG912">
            <v>73</v>
          </cell>
          <cell r="BH912">
            <v>51</v>
          </cell>
          <cell r="BI912">
            <v>77</v>
          </cell>
          <cell r="BJ912">
            <v>55</v>
          </cell>
          <cell r="BK912">
            <v>80</v>
          </cell>
          <cell r="BL912">
            <v>60</v>
          </cell>
          <cell r="BM912">
            <v>79</v>
          </cell>
          <cell r="BN912">
            <v>56</v>
          </cell>
          <cell r="BO912">
            <v>82</v>
          </cell>
          <cell r="BP912">
            <v>59</v>
          </cell>
          <cell r="BQ912">
            <v>81</v>
          </cell>
          <cell r="BR912">
            <v>62</v>
          </cell>
          <cell r="BS912">
            <v>82</v>
          </cell>
          <cell r="BT912">
            <v>58</v>
          </cell>
          <cell r="BU912">
            <v>84</v>
          </cell>
          <cell r="BV912">
            <v>62</v>
          </cell>
          <cell r="BW912">
            <v>84</v>
          </cell>
          <cell r="BX912">
            <v>62</v>
          </cell>
          <cell r="BY912">
            <v>84</v>
          </cell>
          <cell r="BZ912">
            <v>63</v>
          </cell>
          <cell r="CA912">
            <v>88</v>
          </cell>
          <cell r="CB912">
            <v>63</v>
          </cell>
          <cell r="CC912">
            <v>87</v>
          </cell>
          <cell r="CD912">
            <v>68</v>
          </cell>
          <cell r="CE912">
            <v>86</v>
          </cell>
          <cell r="CF912">
            <v>66</v>
          </cell>
          <cell r="CG912">
            <v>90</v>
          </cell>
          <cell r="CH912">
            <v>64</v>
          </cell>
          <cell r="CI912">
            <v>88</v>
          </cell>
          <cell r="CJ912">
            <v>68</v>
          </cell>
          <cell r="CK912">
            <v>95</v>
          </cell>
          <cell r="CL912">
            <v>68</v>
          </cell>
          <cell r="CM912">
            <v>94</v>
          </cell>
          <cell r="CN912">
            <v>68</v>
          </cell>
          <cell r="CO912">
            <v>92</v>
          </cell>
          <cell r="CP912">
            <v>70</v>
          </cell>
          <cell r="CQ912">
            <v>93</v>
          </cell>
          <cell r="CR912">
            <v>72</v>
          </cell>
          <cell r="CS912">
            <v>87</v>
          </cell>
          <cell r="CT912">
            <v>71</v>
          </cell>
          <cell r="CU912">
            <v>87</v>
          </cell>
          <cell r="CV912">
            <v>73</v>
          </cell>
          <cell r="CW912">
            <v>89</v>
          </cell>
          <cell r="CX912">
            <v>76</v>
          </cell>
        </row>
        <row r="913">
          <cell r="B913">
            <v>37037</v>
          </cell>
          <cell r="C913">
            <v>84</v>
          </cell>
          <cell r="D913">
            <v>64</v>
          </cell>
          <cell r="E913">
            <v>82</v>
          </cell>
          <cell r="F913">
            <v>60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87</v>
          </cell>
          <cell r="L913">
            <v>63</v>
          </cell>
          <cell r="M913">
            <v>83</v>
          </cell>
          <cell r="N913">
            <v>61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67</v>
          </cell>
          <cell r="T913">
            <v>47</v>
          </cell>
          <cell r="U913">
            <v>71</v>
          </cell>
          <cell r="V913">
            <v>49</v>
          </cell>
          <cell r="W913">
            <v>72</v>
          </cell>
          <cell r="X913">
            <v>45</v>
          </cell>
          <cell r="Y913">
            <v>71</v>
          </cell>
          <cell r="Z913">
            <v>54</v>
          </cell>
          <cell r="AA913">
            <v>71</v>
          </cell>
          <cell r="AB913">
            <v>51</v>
          </cell>
          <cell r="AC913">
            <v>75</v>
          </cell>
          <cell r="AD913">
            <v>51</v>
          </cell>
          <cell r="AE913">
            <v>0</v>
          </cell>
          <cell r="AF913">
            <v>0</v>
          </cell>
          <cell r="AG913">
            <v>70</v>
          </cell>
          <cell r="AH913">
            <v>51</v>
          </cell>
          <cell r="AI913">
            <v>71</v>
          </cell>
          <cell r="AJ913">
            <v>49</v>
          </cell>
          <cell r="AK913">
            <v>0</v>
          </cell>
          <cell r="AL913">
            <v>0</v>
          </cell>
          <cell r="AM913">
            <v>73</v>
          </cell>
          <cell r="AN913">
            <v>49</v>
          </cell>
          <cell r="AO913">
            <v>74</v>
          </cell>
          <cell r="AP913">
            <v>58</v>
          </cell>
          <cell r="AQ913">
            <v>77</v>
          </cell>
          <cell r="AR913">
            <v>57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74</v>
          </cell>
          <cell r="AX913">
            <v>52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75</v>
          </cell>
          <cell r="BD913">
            <v>53</v>
          </cell>
          <cell r="BE913">
            <v>77</v>
          </cell>
          <cell r="BF913">
            <v>56</v>
          </cell>
          <cell r="BG913">
            <v>76</v>
          </cell>
          <cell r="BH913">
            <v>56</v>
          </cell>
          <cell r="BI913">
            <v>78</v>
          </cell>
          <cell r="BJ913">
            <v>56</v>
          </cell>
          <cell r="BK913">
            <v>80</v>
          </cell>
          <cell r="BL913">
            <v>61</v>
          </cell>
          <cell r="BM913">
            <v>0</v>
          </cell>
          <cell r="BN913">
            <v>0</v>
          </cell>
          <cell r="BO913">
            <v>81</v>
          </cell>
          <cell r="BP913">
            <v>58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81</v>
          </cell>
          <cell r="BX913">
            <v>58</v>
          </cell>
          <cell r="BY913">
            <v>81</v>
          </cell>
          <cell r="BZ913">
            <v>60</v>
          </cell>
          <cell r="CA913">
            <v>85</v>
          </cell>
          <cell r="CB913">
            <v>61</v>
          </cell>
          <cell r="CC913">
            <v>0</v>
          </cell>
          <cell r="CD913">
            <v>0</v>
          </cell>
          <cell r="CE913">
            <v>82</v>
          </cell>
          <cell r="CF913">
            <v>62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89</v>
          </cell>
          <cell r="CR913">
            <v>68</v>
          </cell>
          <cell r="CS913">
            <v>89</v>
          </cell>
          <cell r="CT913">
            <v>68</v>
          </cell>
          <cell r="CU913">
            <v>0</v>
          </cell>
          <cell r="CV913">
            <v>0</v>
          </cell>
          <cell r="CW913">
            <v>87</v>
          </cell>
          <cell r="CX913">
            <v>71</v>
          </cell>
        </row>
        <row r="914">
          <cell r="B914">
            <v>37038</v>
          </cell>
          <cell r="C914">
            <v>84</v>
          </cell>
          <cell r="D914">
            <v>64</v>
          </cell>
          <cell r="E914">
            <v>83</v>
          </cell>
          <cell r="F914">
            <v>61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87</v>
          </cell>
          <cell r="L914">
            <v>64</v>
          </cell>
          <cell r="M914">
            <v>84</v>
          </cell>
          <cell r="N914">
            <v>61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68</v>
          </cell>
          <cell r="T914">
            <v>47</v>
          </cell>
          <cell r="U914">
            <v>71</v>
          </cell>
          <cell r="V914">
            <v>50</v>
          </cell>
          <cell r="W914">
            <v>73</v>
          </cell>
          <cell r="X914">
            <v>46</v>
          </cell>
          <cell r="Y914">
            <v>71</v>
          </cell>
          <cell r="Z914">
            <v>54</v>
          </cell>
          <cell r="AA914">
            <v>72</v>
          </cell>
          <cell r="AB914">
            <v>51</v>
          </cell>
          <cell r="AC914">
            <v>76</v>
          </cell>
          <cell r="AD914">
            <v>52</v>
          </cell>
          <cell r="AE914">
            <v>0</v>
          </cell>
          <cell r="AF914">
            <v>0</v>
          </cell>
          <cell r="AG914">
            <v>70</v>
          </cell>
          <cell r="AH914">
            <v>51</v>
          </cell>
          <cell r="AI914">
            <v>72</v>
          </cell>
          <cell r="AJ914">
            <v>50</v>
          </cell>
          <cell r="AK914">
            <v>0</v>
          </cell>
          <cell r="AL914">
            <v>0</v>
          </cell>
          <cell r="AM914">
            <v>74</v>
          </cell>
          <cell r="AN914">
            <v>49</v>
          </cell>
          <cell r="AO914">
            <v>74</v>
          </cell>
          <cell r="AP914">
            <v>58</v>
          </cell>
          <cell r="AQ914">
            <v>77</v>
          </cell>
          <cell r="AR914">
            <v>58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75</v>
          </cell>
          <cell r="AX914">
            <v>52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75</v>
          </cell>
          <cell r="BD914">
            <v>53</v>
          </cell>
          <cell r="BE914">
            <v>77</v>
          </cell>
          <cell r="BF914">
            <v>57</v>
          </cell>
          <cell r="BG914">
            <v>77</v>
          </cell>
          <cell r="BH914">
            <v>57</v>
          </cell>
          <cell r="BI914">
            <v>78</v>
          </cell>
          <cell r="BJ914">
            <v>57</v>
          </cell>
          <cell r="BK914">
            <v>80</v>
          </cell>
          <cell r="BL914">
            <v>61</v>
          </cell>
          <cell r="BM914">
            <v>0</v>
          </cell>
          <cell r="BN914">
            <v>0</v>
          </cell>
          <cell r="BO914">
            <v>81</v>
          </cell>
          <cell r="BP914">
            <v>58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81</v>
          </cell>
          <cell r="BX914">
            <v>58</v>
          </cell>
          <cell r="BY914">
            <v>82</v>
          </cell>
          <cell r="BZ914">
            <v>61</v>
          </cell>
          <cell r="CA914">
            <v>86</v>
          </cell>
          <cell r="CB914">
            <v>62</v>
          </cell>
          <cell r="CC914">
            <v>0</v>
          </cell>
          <cell r="CD914">
            <v>0</v>
          </cell>
          <cell r="CE914">
            <v>83</v>
          </cell>
          <cell r="CF914">
            <v>62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89</v>
          </cell>
          <cell r="CR914">
            <v>69</v>
          </cell>
          <cell r="CS914">
            <v>89</v>
          </cell>
          <cell r="CT914">
            <v>69</v>
          </cell>
          <cell r="CU914">
            <v>0</v>
          </cell>
          <cell r="CV914">
            <v>0</v>
          </cell>
          <cell r="CW914">
            <v>87</v>
          </cell>
          <cell r="CX914">
            <v>72</v>
          </cell>
        </row>
        <row r="915">
          <cell r="B915">
            <v>37039</v>
          </cell>
          <cell r="C915">
            <v>84</v>
          </cell>
          <cell r="D915">
            <v>65</v>
          </cell>
          <cell r="E915">
            <v>83</v>
          </cell>
          <cell r="F915">
            <v>61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88</v>
          </cell>
          <cell r="L915">
            <v>64</v>
          </cell>
          <cell r="M915">
            <v>84</v>
          </cell>
          <cell r="N915">
            <v>62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68</v>
          </cell>
          <cell r="T915">
            <v>48</v>
          </cell>
          <cell r="U915">
            <v>72</v>
          </cell>
          <cell r="V915">
            <v>50</v>
          </cell>
          <cell r="W915">
            <v>73</v>
          </cell>
          <cell r="X915">
            <v>46</v>
          </cell>
          <cell r="Y915">
            <v>72</v>
          </cell>
          <cell r="Z915">
            <v>55</v>
          </cell>
          <cell r="AA915">
            <v>72</v>
          </cell>
          <cell r="AB915">
            <v>52</v>
          </cell>
          <cell r="AC915">
            <v>76</v>
          </cell>
          <cell r="AD915">
            <v>52</v>
          </cell>
          <cell r="AE915">
            <v>0</v>
          </cell>
          <cell r="AF915">
            <v>0</v>
          </cell>
          <cell r="AG915">
            <v>71</v>
          </cell>
          <cell r="AH915">
            <v>52</v>
          </cell>
          <cell r="AI915">
            <v>72</v>
          </cell>
          <cell r="AJ915">
            <v>50</v>
          </cell>
          <cell r="AK915">
            <v>0</v>
          </cell>
          <cell r="AL915">
            <v>0</v>
          </cell>
          <cell r="AM915">
            <v>74</v>
          </cell>
          <cell r="AN915">
            <v>49</v>
          </cell>
          <cell r="AO915">
            <v>75</v>
          </cell>
          <cell r="AP915">
            <v>59</v>
          </cell>
          <cell r="AQ915">
            <v>78</v>
          </cell>
          <cell r="AR915">
            <v>58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75</v>
          </cell>
          <cell r="AX915">
            <v>53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75</v>
          </cell>
          <cell r="BD915">
            <v>53</v>
          </cell>
          <cell r="BE915">
            <v>78</v>
          </cell>
          <cell r="BF915">
            <v>57</v>
          </cell>
          <cell r="BG915">
            <v>77</v>
          </cell>
          <cell r="BH915">
            <v>57</v>
          </cell>
          <cell r="BI915">
            <v>79</v>
          </cell>
          <cell r="BJ915">
            <v>57</v>
          </cell>
          <cell r="BK915">
            <v>81</v>
          </cell>
          <cell r="BL915">
            <v>62</v>
          </cell>
          <cell r="BM915">
            <v>0</v>
          </cell>
          <cell r="BN915">
            <v>0</v>
          </cell>
          <cell r="BO915">
            <v>82</v>
          </cell>
          <cell r="BP915">
            <v>59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81</v>
          </cell>
          <cell r="BX915">
            <v>59</v>
          </cell>
          <cell r="BY915">
            <v>82</v>
          </cell>
          <cell r="BZ915">
            <v>61</v>
          </cell>
          <cell r="CA915">
            <v>86</v>
          </cell>
          <cell r="CB915">
            <v>62</v>
          </cell>
          <cell r="CC915">
            <v>0</v>
          </cell>
          <cell r="CD915">
            <v>0</v>
          </cell>
          <cell r="CE915">
            <v>83</v>
          </cell>
          <cell r="CF915">
            <v>63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89</v>
          </cell>
          <cell r="CR915">
            <v>69</v>
          </cell>
          <cell r="CS915">
            <v>89</v>
          </cell>
          <cell r="CT915">
            <v>69</v>
          </cell>
          <cell r="CU915">
            <v>0</v>
          </cell>
          <cell r="CV915">
            <v>0</v>
          </cell>
          <cell r="CW915">
            <v>87</v>
          </cell>
          <cell r="CX915">
            <v>72</v>
          </cell>
        </row>
        <row r="916">
          <cell r="B916">
            <v>37040</v>
          </cell>
          <cell r="C916">
            <v>85</v>
          </cell>
          <cell r="D916">
            <v>65</v>
          </cell>
          <cell r="E916">
            <v>83</v>
          </cell>
          <cell r="F916">
            <v>61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88</v>
          </cell>
          <cell r="L916">
            <v>64</v>
          </cell>
          <cell r="M916">
            <v>84</v>
          </cell>
          <cell r="N916">
            <v>62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68</v>
          </cell>
          <cell r="T916">
            <v>48</v>
          </cell>
          <cell r="U916">
            <v>72</v>
          </cell>
          <cell r="V916">
            <v>50</v>
          </cell>
          <cell r="W916">
            <v>73</v>
          </cell>
          <cell r="X916">
            <v>46</v>
          </cell>
          <cell r="Y916">
            <v>72</v>
          </cell>
          <cell r="Z916">
            <v>55</v>
          </cell>
          <cell r="AA916">
            <v>72</v>
          </cell>
          <cell r="AB916">
            <v>52</v>
          </cell>
          <cell r="AC916">
            <v>76</v>
          </cell>
          <cell r="AD916">
            <v>52</v>
          </cell>
          <cell r="AE916">
            <v>0</v>
          </cell>
          <cell r="AF916">
            <v>0</v>
          </cell>
          <cell r="AG916">
            <v>71</v>
          </cell>
          <cell r="AH916">
            <v>52</v>
          </cell>
          <cell r="AI916">
            <v>72</v>
          </cell>
          <cell r="AJ916">
            <v>50</v>
          </cell>
          <cell r="AK916">
            <v>0</v>
          </cell>
          <cell r="AL916">
            <v>0</v>
          </cell>
          <cell r="AM916">
            <v>74</v>
          </cell>
          <cell r="AN916">
            <v>50</v>
          </cell>
          <cell r="AO916">
            <v>75</v>
          </cell>
          <cell r="AP916">
            <v>59</v>
          </cell>
          <cell r="AQ916">
            <v>78</v>
          </cell>
          <cell r="AR916">
            <v>58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75</v>
          </cell>
          <cell r="AX916">
            <v>53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75</v>
          </cell>
          <cell r="BD916">
            <v>54</v>
          </cell>
          <cell r="BE916">
            <v>78</v>
          </cell>
          <cell r="BF916">
            <v>57</v>
          </cell>
          <cell r="BG916">
            <v>77</v>
          </cell>
          <cell r="BH916">
            <v>57</v>
          </cell>
          <cell r="BI916">
            <v>79</v>
          </cell>
          <cell r="BJ916">
            <v>57</v>
          </cell>
          <cell r="BK916">
            <v>81</v>
          </cell>
          <cell r="BL916">
            <v>62</v>
          </cell>
          <cell r="BM916">
            <v>0</v>
          </cell>
          <cell r="BN916">
            <v>0</v>
          </cell>
          <cell r="BO916">
            <v>82</v>
          </cell>
          <cell r="BP916">
            <v>59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82</v>
          </cell>
          <cell r="BX916">
            <v>59</v>
          </cell>
          <cell r="BY916">
            <v>82</v>
          </cell>
          <cell r="BZ916">
            <v>61</v>
          </cell>
          <cell r="CA916">
            <v>86</v>
          </cell>
          <cell r="CB916">
            <v>62</v>
          </cell>
          <cell r="CC916">
            <v>0</v>
          </cell>
          <cell r="CD916">
            <v>0</v>
          </cell>
          <cell r="CE916">
            <v>83</v>
          </cell>
          <cell r="CF916">
            <v>63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89</v>
          </cell>
          <cell r="CR916">
            <v>69</v>
          </cell>
          <cell r="CS916">
            <v>89</v>
          </cell>
          <cell r="CT916">
            <v>69</v>
          </cell>
          <cell r="CU916">
            <v>0</v>
          </cell>
          <cell r="CV916">
            <v>0</v>
          </cell>
          <cell r="CW916">
            <v>87</v>
          </cell>
          <cell r="CX916">
            <v>72</v>
          </cell>
        </row>
        <row r="917">
          <cell r="B917">
            <v>37041</v>
          </cell>
          <cell r="C917">
            <v>85</v>
          </cell>
          <cell r="D917">
            <v>65</v>
          </cell>
          <cell r="E917">
            <v>83</v>
          </cell>
          <cell r="F917">
            <v>61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88</v>
          </cell>
          <cell r="L917">
            <v>64</v>
          </cell>
          <cell r="M917">
            <v>84</v>
          </cell>
          <cell r="N917">
            <v>62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68</v>
          </cell>
          <cell r="T917">
            <v>48</v>
          </cell>
          <cell r="U917">
            <v>72</v>
          </cell>
          <cell r="V917">
            <v>50</v>
          </cell>
          <cell r="W917">
            <v>73</v>
          </cell>
          <cell r="X917">
            <v>46</v>
          </cell>
          <cell r="Y917">
            <v>72</v>
          </cell>
          <cell r="Z917">
            <v>55</v>
          </cell>
          <cell r="AA917">
            <v>72</v>
          </cell>
          <cell r="AB917">
            <v>52</v>
          </cell>
          <cell r="AC917">
            <v>76</v>
          </cell>
          <cell r="AD917">
            <v>52</v>
          </cell>
          <cell r="AE917">
            <v>0</v>
          </cell>
          <cell r="AF917">
            <v>0</v>
          </cell>
          <cell r="AG917">
            <v>71</v>
          </cell>
          <cell r="AH917">
            <v>52</v>
          </cell>
          <cell r="AI917">
            <v>72</v>
          </cell>
          <cell r="AJ917">
            <v>50</v>
          </cell>
          <cell r="AK917">
            <v>0</v>
          </cell>
          <cell r="AL917">
            <v>0</v>
          </cell>
          <cell r="AM917">
            <v>75</v>
          </cell>
          <cell r="AN917">
            <v>50</v>
          </cell>
          <cell r="AO917">
            <v>75</v>
          </cell>
          <cell r="AP917">
            <v>59</v>
          </cell>
          <cell r="AQ917">
            <v>78</v>
          </cell>
          <cell r="AR917">
            <v>58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75</v>
          </cell>
          <cell r="AX917">
            <v>53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76</v>
          </cell>
          <cell r="BD917">
            <v>54</v>
          </cell>
          <cell r="BE917">
            <v>78</v>
          </cell>
          <cell r="BF917">
            <v>57</v>
          </cell>
          <cell r="BG917">
            <v>77</v>
          </cell>
          <cell r="BH917">
            <v>57</v>
          </cell>
          <cell r="BI917">
            <v>79</v>
          </cell>
          <cell r="BJ917">
            <v>57</v>
          </cell>
          <cell r="BK917">
            <v>81</v>
          </cell>
          <cell r="BL917">
            <v>62</v>
          </cell>
          <cell r="BM917">
            <v>0</v>
          </cell>
          <cell r="BN917">
            <v>0</v>
          </cell>
          <cell r="BO917">
            <v>82</v>
          </cell>
          <cell r="BP917">
            <v>59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82</v>
          </cell>
          <cell r="BX917">
            <v>59</v>
          </cell>
          <cell r="BY917">
            <v>82</v>
          </cell>
          <cell r="BZ917">
            <v>61</v>
          </cell>
          <cell r="CA917">
            <v>86</v>
          </cell>
          <cell r="CB917">
            <v>62</v>
          </cell>
          <cell r="CC917">
            <v>0</v>
          </cell>
          <cell r="CD917">
            <v>0</v>
          </cell>
          <cell r="CE917">
            <v>83</v>
          </cell>
          <cell r="CF917">
            <v>63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89</v>
          </cell>
          <cell r="CR917">
            <v>69</v>
          </cell>
          <cell r="CS917">
            <v>89</v>
          </cell>
          <cell r="CT917">
            <v>69</v>
          </cell>
          <cell r="CU917">
            <v>0</v>
          </cell>
          <cell r="CV917">
            <v>0</v>
          </cell>
          <cell r="CW917">
            <v>87</v>
          </cell>
          <cell r="CX917">
            <v>72</v>
          </cell>
        </row>
        <row r="918">
          <cell r="B918">
            <v>37042</v>
          </cell>
          <cell r="C918">
            <v>85</v>
          </cell>
          <cell r="D918">
            <v>65</v>
          </cell>
          <cell r="E918">
            <v>83</v>
          </cell>
          <cell r="F918">
            <v>61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88</v>
          </cell>
          <cell r="L918">
            <v>64</v>
          </cell>
          <cell r="M918">
            <v>84</v>
          </cell>
          <cell r="N918">
            <v>62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69</v>
          </cell>
          <cell r="T918">
            <v>48</v>
          </cell>
          <cell r="U918">
            <v>72</v>
          </cell>
          <cell r="V918">
            <v>51</v>
          </cell>
          <cell r="W918">
            <v>74</v>
          </cell>
          <cell r="X918">
            <v>47</v>
          </cell>
          <cell r="Y918">
            <v>72</v>
          </cell>
          <cell r="Z918">
            <v>55</v>
          </cell>
          <cell r="AA918">
            <v>73</v>
          </cell>
          <cell r="AB918">
            <v>53</v>
          </cell>
          <cell r="AC918">
            <v>76</v>
          </cell>
          <cell r="AD918">
            <v>53</v>
          </cell>
          <cell r="AE918">
            <v>0</v>
          </cell>
          <cell r="AF918">
            <v>0</v>
          </cell>
          <cell r="AG918">
            <v>71</v>
          </cell>
          <cell r="AH918">
            <v>52</v>
          </cell>
          <cell r="AI918">
            <v>72</v>
          </cell>
          <cell r="AJ918">
            <v>51</v>
          </cell>
          <cell r="AK918">
            <v>0</v>
          </cell>
          <cell r="AL918">
            <v>0</v>
          </cell>
          <cell r="AM918">
            <v>75</v>
          </cell>
          <cell r="AN918">
            <v>50</v>
          </cell>
          <cell r="AO918">
            <v>75</v>
          </cell>
          <cell r="AP918">
            <v>59</v>
          </cell>
          <cell r="AQ918">
            <v>78</v>
          </cell>
          <cell r="AR918">
            <v>59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75</v>
          </cell>
          <cell r="AX918">
            <v>53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76</v>
          </cell>
          <cell r="BD918">
            <v>55</v>
          </cell>
          <cell r="BE918">
            <v>78</v>
          </cell>
          <cell r="BF918">
            <v>58</v>
          </cell>
          <cell r="BG918">
            <v>78</v>
          </cell>
          <cell r="BH918">
            <v>58</v>
          </cell>
          <cell r="BI918">
            <v>79</v>
          </cell>
          <cell r="BJ918">
            <v>58</v>
          </cell>
          <cell r="BK918">
            <v>81</v>
          </cell>
          <cell r="BL918">
            <v>62</v>
          </cell>
          <cell r="BM918">
            <v>0</v>
          </cell>
          <cell r="BN918">
            <v>0</v>
          </cell>
          <cell r="BO918">
            <v>82</v>
          </cell>
          <cell r="BP918">
            <v>59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82</v>
          </cell>
          <cell r="BX918">
            <v>60</v>
          </cell>
          <cell r="BY918">
            <v>82</v>
          </cell>
          <cell r="BZ918">
            <v>62</v>
          </cell>
          <cell r="CA918">
            <v>86</v>
          </cell>
          <cell r="CB918">
            <v>63</v>
          </cell>
          <cell r="CC918">
            <v>0</v>
          </cell>
          <cell r="CD918">
            <v>0</v>
          </cell>
          <cell r="CE918">
            <v>83</v>
          </cell>
          <cell r="CF918">
            <v>63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89</v>
          </cell>
          <cell r="CR918">
            <v>69</v>
          </cell>
          <cell r="CS918">
            <v>89</v>
          </cell>
          <cell r="CT918">
            <v>69</v>
          </cell>
          <cell r="CU918">
            <v>0</v>
          </cell>
          <cell r="CV918">
            <v>0</v>
          </cell>
          <cell r="CW918">
            <v>87</v>
          </cell>
          <cell r="CX918">
            <v>72</v>
          </cell>
        </row>
        <row r="919">
          <cell r="B919">
            <v>37043</v>
          </cell>
          <cell r="C919">
            <v>86</v>
          </cell>
          <cell r="D919">
            <v>66</v>
          </cell>
          <cell r="E919">
            <v>84</v>
          </cell>
          <cell r="F919">
            <v>62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89</v>
          </cell>
          <cell r="L919">
            <v>65</v>
          </cell>
          <cell r="M919">
            <v>85</v>
          </cell>
          <cell r="N919">
            <v>63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69</v>
          </cell>
          <cell r="T919">
            <v>49</v>
          </cell>
          <cell r="U919">
            <v>73</v>
          </cell>
          <cell r="V919">
            <v>51</v>
          </cell>
          <cell r="W919">
            <v>74</v>
          </cell>
          <cell r="X919">
            <v>47</v>
          </cell>
          <cell r="Y919">
            <v>73</v>
          </cell>
          <cell r="Z919">
            <v>56</v>
          </cell>
          <cell r="AA919">
            <v>73</v>
          </cell>
          <cell r="AB919">
            <v>53</v>
          </cell>
          <cell r="AC919">
            <v>77</v>
          </cell>
          <cell r="AD919">
            <v>53</v>
          </cell>
          <cell r="AE919">
            <v>0</v>
          </cell>
          <cell r="AF919">
            <v>0</v>
          </cell>
          <cell r="AG919">
            <v>72</v>
          </cell>
          <cell r="AH919">
            <v>53</v>
          </cell>
          <cell r="AI919">
            <v>73</v>
          </cell>
          <cell r="AJ919">
            <v>51</v>
          </cell>
          <cell r="AK919">
            <v>0</v>
          </cell>
          <cell r="AL919">
            <v>0</v>
          </cell>
          <cell r="AM919">
            <v>75</v>
          </cell>
          <cell r="AN919">
            <v>51</v>
          </cell>
          <cell r="AO919">
            <v>76</v>
          </cell>
          <cell r="AP919">
            <v>60</v>
          </cell>
          <cell r="AQ919">
            <v>79</v>
          </cell>
          <cell r="AR919">
            <v>59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76</v>
          </cell>
          <cell r="AX919">
            <v>54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76</v>
          </cell>
          <cell r="BD919">
            <v>55</v>
          </cell>
          <cell r="BE919">
            <v>79</v>
          </cell>
          <cell r="BF919">
            <v>58</v>
          </cell>
          <cell r="BG919">
            <v>78</v>
          </cell>
          <cell r="BH919">
            <v>58</v>
          </cell>
          <cell r="BI919">
            <v>80</v>
          </cell>
          <cell r="BJ919">
            <v>58</v>
          </cell>
          <cell r="BK919">
            <v>82</v>
          </cell>
          <cell r="BL919">
            <v>63</v>
          </cell>
          <cell r="BM919">
            <v>0</v>
          </cell>
          <cell r="BN919">
            <v>0</v>
          </cell>
          <cell r="BO919">
            <v>83</v>
          </cell>
          <cell r="BP919">
            <v>60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82</v>
          </cell>
          <cell r="BX919">
            <v>60</v>
          </cell>
          <cell r="BY919">
            <v>83</v>
          </cell>
          <cell r="BZ919">
            <v>62</v>
          </cell>
          <cell r="CA919">
            <v>87</v>
          </cell>
          <cell r="CB919">
            <v>63</v>
          </cell>
          <cell r="CC919">
            <v>0</v>
          </cell>
          <cell r="CD919">
            <v>0</v>
          </cell>
          <cell r="CE919">
            <v>84</v>
          </cell>
          <cell r="CF919">
            <v>64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90</v>
          </cell>
          <cell r="CR919">
            <v>70</v>
          </cell>
          <cell r="CS919">
            <v>90</v>
          </cell>
          <cell r="CT919">
            <v>70</v>
          </cell>
          <cell r="CU919">
            <v>0</v>
          </cell>
          <cell r="CV919">
            <v>0</v>
          </cell>
          <cell r="CW919">
            <v>87</v>
          </cell>
          <cell r="CX919">
            <v>72</v>
          </cell>
        </row>
        <row r="920">
          <cell r="B920">
            <v>37044</v>
          </cell>
          <cell r="C920">
            <v>86</v>
          </cell>
          <cell r="D920">
            <v>66</v>
          </cell>
          <cell r="E920">
            <v>84</v>
          </cell>
          <cell r="F920">
            <v>62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89</v>
          </cell>
          <cell r="L920">
            <v>65</v>
          </cell>
          <cell r="M920">
            <v>85</v>
          </cell>
          <cell r="N920">
            <v>63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70</v>
          </cell>
          <cell r="T920">
            <v>49</v>
          </cell>
          <cell r="U920">
            <v>73</v>
          </cell>
          <cell r="V920">
            <v>52</v>
          </cell>
          <cell r="W920">
            <v>75</v>
          </cell>
          <cell r="X920">
            <v>48</v>
          </cell>
          <cell r="Y920">
            <v>73</v>
          </cell>
          <cell r="Z920">
            <v>56</v>
          </cell>
          <cell r="AA920">
            <v>74</v>
          </cell>
          <cell r="AB920">
            <v>54</v>
          </cell>
          <cell r="AC920">
            <v>77</v>
          </cell>
          <cell r="AD920">
            <v>54</v>
          </cell>
          <cell r="AE920">
            <v>0</v>
          </cell>
          <cell r="AF920">
            <v>0</v>
          </cell>
          <cell r="AG920">
            <v>72</v>
          </cell>
          <cell r="AH920">
            <v>53</v>
          </cell>
          <cell r="AI920">
            <v>73</v>
          </cell>
          <cell r="AJ920">
            <v>52</v>
          </cell>
          <cell r="AK920">
            <v>0</v>
          </cell>
          <cell r="AL920">
            <v>0</v>
          </cell>
          <cell r="AM920">
            <v>75</v>
          </cell>
          <cell r="AN920">
            <v>51</v>
          </cell>
          <cell r="AO920">
            <v>76</v>
          </cell>
          <cell r="AP920">
            <v>60</v>
          </cell>
          <cell r="AQ920">
            <v>79</v>
          </cell>
          <cell r="AR920">
            <v>60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76</v>
          </cell>
          <cell r="AX920">
            <v>54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77</v>
          </cell>
          <cell r="BD920">
            <v>55</v>
          </cell>
          <cell r="BE920">
            <v>79</v>
          </cell>
          <cell r="BF920">
            <v>59</v>
          </cell>
          <cell r="BG920">
            <v>79</v>
          </cell>
          <cell r="BH920">
            <v>59</v>
          </cell>
          <cell r="BI920">
            <v>80</v>
          </cell>
          <cell r="BJ920">
            <v>59</v>
          </cell>
          <cell r="BK920">
            <v>82</v>
          </cell>
          <cell r="BL920">
            <v>63</v>
          </cell>
          <cell r="BM920">
            <v>0</v>
          </cell>
          <cell r="BN920">
            <v>0</v>
          </cell>
          <cell r="BO920">
            <v>83</v>
          </cell>
          <cell r="BP920">
            <v>60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82</v>
          </cell>
          <cell r="BX920">
            <v>60</v>
          </cell>
          <cell r="BY920">
            <v>83</v>
          </cell>
          <cell r="BZ920">
            <v>63</v>
          </cell>
          <cell r="CA920">
            <v>87</v>
          </cell>
          <cell r="CB920">
            <v>64</v>
          </cell>
          <cell r="CC920">
            <v>0</v>
          </cell>
          <cell r="CD920">
            <v>0</v>
          </cell>
          <cell r="CE920">
            <v>84</v>
          </cell>
          <cell r="CF920">
            <v>64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90</v>
          </cell>
          <cell r="CR920">
            <v>70</v>
          </cell>
          <cell r="CS920">
            <v>90</v>
          </cell>
          <cell r="CT920">
            <v>70</v>
          </cell>
          <cell r="CU920">
            <v>0</v>
          </cell>
          <cell r="CV920">
            <v>0</v>
          </cell>
          <cell r="CW920">
            <v>87</v>
          </cell>
          <cell r="CX920">
            <v>72</v>
          </cell>
        </row>
        <row r="921">
          <cell r="B921">
            <v>37045</v>
          </cell>
          <cell r="C921">
            <v>86</v>
          </cell>
          <cell r="D921">
            <v>66</v>
          </cell>
          <cell r="E921">
            <v>84</v>
          </cell>
          <cell r="F921">
            <v>62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89</v>
          </cell>
          <cell r="L921">
            <v>65</v>
          </cell>
          <cell r="M921">
            <v>85</v>
          </cell>
          <cell r="N921">
            <v>63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70</v>
          </cell>
          <cell r="T921">
            <v>49</v>
          </cell>
          <cell r="U921">
            <v>73</v>
          </cell>
          <cell r="V921">
            <v>52</v>
          </cell>
          <cell r="W921">
            <v>75</v>
          </cell>
          <cell r="X921">
            <v>48</v>
          </cell>
          <cell r="Y921">
            <v>73</v>
          </cell>
          <cell r="Z921">
            <v>56</v>
          </cell>
          <cell r="AA921">
            <v>74</v>
          </cell>
          <cell r="AB921">
            <v>54</v>
          </cell>
          <cell r="AC921">
            <v>77</v>
          </cell>
          <cell r="AD921">
            <v>54</v>
          </cell>
          <cell r="AE921">
            <v>0</v>
          </cell>
          <cell r="AF921">
            <v>0</v>
          </cell>
          <cell r="AG921">
            <v>72</v>
          </cell>
          <cell r="AH921">
            <v>53</v>
          </cell>
          <cell r="AI921">
            <v>73</v>
          </cell>
          <cell r="AJ921">
            <v>52</v>
          </cell>
          <cell r="AK921">
            <v>0</v>
          </cell>
          <cell r="AL921">
            <v>0</v>
          </cell>
          <cell r="AM921">
            <v>76</v>
          </cell>
          <cell r="AN921">
            <v>51</v>
          </cell>
          <cell r="AO921">
            <v>76</v>
          </cell>
          <cell r="AP921">
            <v>60</v>
          </cell>
          <cell r="AQ921">
            <v>79</v>
          </cell>
          <cell r="AR921">
            <v>60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76</v>
          </cell>
          <cell r="AX921">
            <v>54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77</v>
          </cell>
          <cell r="BD921">
            <v>55</v>
          </cell>
          <cell r="BE921">
            <v>79</v>
          </cell>
          <cell r="BF921">
            <v>59</v>
          </cell>
          <cell r="BG921">
            <v>79</v>
          </cell>
          <cell r="BH921">
            <v>59</v>
          </cell>
          <cell r="BI921">
            <v>80</v>
          </cell>
          <cell r="BJ921">
            <v>59</v>
          </cell>
          <cell r="BK921">
            <v>82</v>
          </cell>
          <cell r="BL921">
            <v>63</v>
          </cell>
          <cell r="BM921">
            <v>0</v>
          </cell>
          <cell r="BN921">
            <v>0</v>
          </cell>
          <cell r="BO921">
            <v>83</v>
          </cell>
          <cell r="BP921">
            <v>60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83</v>
          </cell>
          <cell r="BX921">
            <v>61</v>
          </cell>
          <cell r="BY921">
            <v>83</v>
          </cell>
          <cell r="BZ921">
            <v>63</v>
          </cell>
          <cell r="CA921">
            <v>87</v>
          </cell>
          <cell r="CB921">
            <v>64</v>
          </cell>
          <cell r="CC921">
            <v>0</v>
          </cell>
          <cell r="CD921">
            <v>0</v>
          </cell>
          <cell r="CE921">
            <v>84</v>
          </cell>
          <cell r="CF921">
            <v>64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90</v>
          </cell>
          <cell r="CR921">
            <v>70</v>
          </cell>
          <cell r="CS921">
            <v>90</v>
          </cell>
          <cell r="CT921">
            <v>70</v>
          </cell>
          <cell r="CU921">
            <v>0</v>
          </cell>
          <cell r="CV921">
            <v>0</v>
          </cell>
          <cell r="CW921">
            <v>87</v>
          </cell>
          <cell r="CX921">
            <v>72</v>
          </cell>
        </row>
        <row r="922">
          <cell r="B922">
            <v>37046</v>
          </cell>
          <cell r="C922">
            <v>87</v>
          </cell>
          <cell r="D922">
            <v>66</v>
          </cell>
          <cell r="E922">
            <v>84</v>
          </cell>
          <cell r="F922">
            <v>62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89</v>
          </cell>
          <cell r="L922">
            <v>65</v>
          </cell>
          <cell r="M922">
            <v>85</v>
          </cell>
          <cell r="N922">
            <v>63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70</v>
          </cell>
          <cell r="T922">
            <v>49</v>
          </cell>
          <cell r="U922">
            <v>73</v>
          </cell>
          <cell r="V922">
            <v>52</v>
          </cell>
          <cell r="W922">
            <v>75</v>
          </cell>
          <cell r="X922">
            <v>48</v>
          </cell>
          <cell r="Y922">
            <v>73</v>
          </cell>
          <cell r="Z922">
            <v>56</v>
          </cell>
          <cell r="AA922">
            <v>74</v>
          </cell>
          <cell r="AB922">
            <v>54</v>
          </cell>
          <cell r="AC922">
            <v>77</v>
          </cell>
          <cell r="AD922">
            <v>54</v>
          </cell>
          <cell r="AE922">
            <v>0</v>
          </cell>
          <cell r="AF922">
            <v>0</v>
          </cell>
          <cell r="AG922">
            <v>72</v>
          </cell>
          <cell r="AH922">
            <v>53</v>
          </cell>
          <cell r="AI922">
            <v>73</v>
          </cell>
          <cell r="AJ922">
            <v>52</v>
          </cell>
          <cell r="AK922">
            <v>0</v>
          </cell>
          <cell r="AL922">
            <v>0</v>
          </cell>
          <cell r="AM922">
            <v>76</v>
          </cell>
          <cell r="AN922">
            <v>52</v>
          </cell>
          <cell r="AO922">
            <v>76</v>
          </cell>
          <cell r="AP922">
            <v>60</v>
          </cell>
          <cell r="AQ922">
            <v>79</v>
          </cell>
          <cell r="AR922">
            <v>60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76</v>
          </cell>
          <cell r="AX922">
            <v>54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77</v>
          </cell>
          <cell r="BD922">
            <v>56</v>
          </cell>
          <cell r="BE922">
            <v>79</v>
          </cell>
          <cell r="BF922">
            <v>59</v>
          </cell>
          <cell r="BG922">
            <v>79</v>
          </cell>
          <cell r="BH922">
            <v>59</v>
          </cell>
          <cell r="BI922">
            <v>80</v>
          </cell>
          <cell r="BJ922">
            <v>59</v>
          </cell>
          <cell r="BK922">
            <v>82</v>
          </cell>
          <cell r="BL922">
            <v>63</v>
          </cell>
          <cell r="BM922">
            <v>0</v>
          </cell>
          <cell r="BN922">
            <v>0</v>
          </cell>
          <cell r="BO922">
            <v>83</v>
          </cell>
          <cell r="BP922">
            <v>60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83</v>
          </cell>
          <cell r="BX922">
            <v>61</v>
          </cell>
          <cell r="BY922">
            <v>83</v>
          </cell>
          <cell r="BZ922">
            <v>63</v>
          </cell>
          <cell r="CA922">
            <v>87</v>
          </cell>
          <cell r="CB922">
            <v>64</v>
          </cell>
          <cell r="CC922">
            <v>0</v>
          </cell>
          <cell r="CD922">
            <v>0</v>
          </cell>
          <cell r="CE922">
            <v>84</v>
          </cell>
          <cell r="CF922">
            <v>64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90</v>
          </cell>
          <cell r="CR922">
            <v>70</v>
          </cell>
          <cell r="CS922">
            <v>90</v>
          </cell>
          <cell r="CT922">
            <v>70</v>
          </cell>
          <cell r="CU922">
            <v>0</v>
          </cell>
          <cell r="CV922">
            <v>0</v>
          </cell>
          <cell r="CW922">
            <v>87</v>
          </cell>
          <cell r="CX922">
            <v>72</v>
          </cell>
        </row>
        <row r="923">
          <cell r="B923">
            <v>37047</v>
          </cell>
          <cell r="C923">
            <v>87</v>
          </cell>
          <cell r="D923">
            <v>67</v>
          </cell>
          <cell r="E923">
            <v>84</v>
          </cell>
          <cell r="F923">
            <v>62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89</v>
          </cell>
          <cell r="L923">
            <v>65</v>
          </cell>
          <cell r="M923">
            <v>85</v>
          </cell>
          <cell r="N923">
            <v>63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70</v>
          </cell>
          <cell r="T923">
            <v>50</v>
          </cell>
          <cell r="U923">
            <v>73</v>
          </cell>
          <cell r="V923">
            <v>52</v>
          </cell>
          <cell r="W923">
            <v>75</v>
          </cell>
          <cell r="X923">
            <v>49</v>
          </cell>
          <cell r="Y923">
            <v>74</v>
          </cell>
          <cell r="Z923">
            <v>56</v>
          </cell>
          <cell r="AA923">
            <v>74</v>
          </cell>
          <cell r="AB923">
            <v>54</v>
          </cell>
          <cell r="AC923">
            <v>78</v>
          </cell>
          <cell r="AD923">
            <v>54</v>
          </cell>
          <cell r="AE923">
            <v>0</v>
          </cell>
          <cell r="AF923">
            <v>0</v>
          </cell>
          <cell r="AG923">
            <v>73</v>
          </cell>
          <cell r="AH923">
            <v>54</v>
          </cell>
          <cell r="AI923">
            <v>73</v>
          </cell>
          <cell r="AJ923">
            <v>52</v>
          </cell>
          <cell r="AK923">
            <v>0</v>
          </cell>
          <cell r="AL923">
            <v>0</v>
          </cell>
          <cell r="AM923">
            <v>76</v>
          </cell>
          <cell r="AN923">
            <v>52</v>
          </cell>
          <cell r="AO923">
            <v>76</v>
          </cell>
          <cell r="AP923">
            <v>61</v>
          </cell>
          <cell r="AQ923">
            <v>80</v>
          </cell>
          <cell r="AR923">
            <v>60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77</v>
          </cell>
          <cell r="AX923">
            <v>54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77</v>
          </cell>
          <cell r="BD923">
            <v>56</v>
          </cell>
          <cell r="BE923">
            <v>79</v>
          </cell>
          <cell r="BF923">
            <v>59</v>
          </cell>
          <cell r="BG923">
            <v>79</v>
          </cell>
          <cell r="BH923">
            <v>59</v>
          </cell>
          <cell r="BI923">
            <v>81</v>
          </cell>
          <cell r="BJ923">
            <v>59</v>
          </cell>
          <cell r="BK923">
            <v>82</v>
          </cell>
          <cell r="BL923">
            <v>64</v>
          </cell>
          <cell r="BM923">
            <v>0</v>
          </cell>
          <cell r="BN923">
            <v>0</v>
          </cell>
          <cell r="BO923">
            <v>83</v>
          </cell>
          <cell r="BP923">
            <v>60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83</v>
          </cell>
          <cell r="BX923">
            <v>61</v>
          </cell>
          <cell r="BY923">
            <v>84</v>
          </cell>
          <cell r="BZ923">
            <v>63</v>
          </cell>
          <cell r="CA923">
            <v>87</v>
          </cell>
          <cell r="CB923">
            <v>64</v>
          </cell>
          <cell r="CC923">
            <v>0</v>
          </cell>
          <cell r="CD923">
            <v>0</v>
          </cell>
          <cell r="CE923">
            <v>84</v>
          </cell>
          <cell r="CF923">
            <v>64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90</v>
          </cell>
          <cell r="CR923">
            <v>70</v>
          </cell>
          <cell r="CS923">
            <v>90</v>
          </cell>
          <cell r="CT923">
            <v>70</v>
          </cell>
          <cell r="CU923">
            <v>0</v>
          </cell>
          <cell r="CV923">
            <v>0</v>
          </cell>
          <cell r="CW923">
            <v>87</v>
          </cell>
          <cell r="CX923">
            <v>72</v>
          </cell>
        </row>
        <row r="924">
          <cell r="B924">
            <v>37048</v>
          </cell>
          <cell r="C924">
            <v>87</v>
          </cell>
          <cell r="D924">
            <v>67</v>
          </cell>
          <cell r="E924">
            <v>85</v>
          </cell>
          <cell r="F924">
            <v>63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90</v>
          </cell>
          <cell r="L924">
            <v>66</v>
          </cell>
          <cell r="M924">
            <v>86</v>
          </cell>
          <cell r="N924">
            <v>64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71</v>
          </cell>
          <cell r="T924">
            <v>50</v>
          </cell>
          <cell r="U924">
            <v>74</v>
          </cell>
          <cell r="V924">
            <v>53</v>
          </cell>
          <cell r="W924">
            <v>76</v>
          </cell>
          <cell r="X924">
            <v>49</v>
          </cell>
          <cell r="Y924">
            <v>74</v>
          </cell>
          <cell r="Z924">
            <v>57</v>
          </cell>
          <cell r="AA924">
            <v>75</v>
          </cell>
          <cell r="AB924">
            <v>55</v>
          </cell>
          <cell r="AC924">
            <v>78</v>
          </cell>
          <cell r="AD924">
            <v>55</v>
          </cell>
          <cell r="AE924">
            <v>0</v>
          </cell>
          <cell r="AF924">
            <v>0</v>
          </cell>
          <cell r="AG924">
            <v>73</v>
          </cell>
          <cell r="AH924">
            <v>54</v>
          </cell>
          <cell r="AI924">
            <v>74</v>
          </cell>
          <cell r="AJ924">
            <v>53</v>
          </cell>
          <cell r="AK924">
            <v>0</v>
          </cell>
          <cell r="AL924">
            <v>0</v>
          </cell>
          <cell r="AM924">
            <v>77</v>
          </cell>
          <cell r="AN924">
            <v>52</v>
          </cell>
          <cell r="AO924">
            <v>77</v>
          </cell>
          <cell r="AP924">
            <v>61</v>
          </cell>
          <cell r="AQ924">
            <v>80</v>
          </cell>
          <cell r="AR924">
            <v>61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77</v>
          </cell>
          <cell r="AX924">
            <v>55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78</v>
          </cell>
          <cell r="BD924">
            <v>56</v>
          </cell>
          <cell r="BE924">
            <v>80</v>
          </cell>
          <cell r="BF924">
            <v>60</v>
          </cell>
          <cell r="BG924">
            <v>80</v>
          </cell>
          <cell r="BH924">
            <v>60</v>
          </cell>
          <cell r="BI924">
            <v>81</v>
          </cell>
          <cell r="BJ924">
            <v>60</v>
          </cell>
          <cell r="BK924">
            <v>83</v>
          </cell>
          <cell r="BL924">
            <v>64</v>
          </cell>
          <cell r="BM924">
            <v>0</v>
          </cell>
          <cell r="BN924">
            <v>0</v>
          </cell>
          <cell r="BO924">
            <v>84</v>
          </cell>
          <cell r="BP924">
            <v>61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83</v>
          </cell>
          <cell r="BX924">
            <v>61</v>
          </cell>
          <cell r="BY924">
            <v>84</v>
          </cell>
          <cell r="BZ924">
            <v>64</v>
          </cell>
          <cell r="CA924">
            <v>88</v>
          </cell>
          <cell r="CB924">
            <v>65</v>
          </cell>
          <cell r="CC924">
            <v>0</v>
          </cell>
          <cell r="CD924">
            <v>0</v>
          </cell>
          <cell r="CE924">
            <v>85</v>
          </cell>
          <cell r="CF924">
            <v>65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90</v>
          </cell>
          <cell r="CR924">
            <v>71</v>
          </cell>
          <cell r="CS924">
            <v>90</v>
          </cell>
          <cell r="CT924">
            <v>71</v>
          </cell>
          <cell r="CU924">
            <v>0</v>
          </cell>
          <cell r="CV924">
            <v>0</v>
          </cell>
          <cell r="CW924">
            <v>88</v>
          </cell>
          <cell r="CX924">
            <v>73</v>
          </cell>
        </row>
        <row r="925">
          <cell r="B925">
            <v>37049</v>
          </cell>
          <cell r="C925">
            <v>88</v>
          </cell>
          <cell r="D925">
            <v>67</v>
          </cell>
          <cell r="E925">
            <v>85</v>
          </cell>
          <cell r="F925">
            <v>63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90</v>
          </cell>
          <cell r="L925">
            <v>66</v>
          </cell>
          <cell r="M925">
            <v>86</v>
          </cell>
          <cell r="N925">
            <v>64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71</v>
          </cell>
          <cell r="T925">
            <v>51</v>
          </cell>
          <cell r="U925">
            <v>74</v>
          </cell>
          <cell r="V925">
            <v>53</v>
          </cell>
          <cell r="W925">
            <v>76</v>
          </cell>
          <cell r="X925">
            <v>50</v>
          </cell>
          <cell r="Y925">
            <v>75</v>
          </cell>
          <cell r="Z925">
            <v>57</v>
          </cell>
          <cell r="AA925">
            <v>75</v>
          </cell>
          <cell r="AB925">
            <v>55</v>
          </cell>
          <cell r="AC925">
            <v>79</v>
          </cell>
          <cell r="AD925">
            <v>55</v>
          </cell>
          <cell r="AE925">
            <v>0</v>
          </cell>
          <cell r="AF925">
            <v>0</v>
          </cell>
          <cell r="AG925">
            <v>74</v>
          </cell>
          <cell r="AH925">
            <v>55</v>
          </cell>
          <cell r="AI925">
            <v>74</v>
          </cell>
          <cell r="AJ925">
            <v>53</v>
          </cell>
          <cell r="AK925">
            <v>0</v>
          </cell>
          <cell r="AL925">
            <v>0</v>
          </cell>
          <cell r="AM925">
            <v>77</v>
          </cell>
          <cell r="AN925">
            <v>52</v>
          </cell>
          <cell r="AO925">
            <v>77</v>
          </cell>
          <cell r="AP925">
            <v>62</v>
          </cell>
          <cell r="AQ925">
            <v>81</v>
          </cell>
          <cell r="AR925">
            <v>61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78</v>
          </cell>
          <cell r="AX925">
            <v>55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78</v>
          </cell>
          <cell r="BD925">
            <v>57</v>
          </cell>
          <cell r="BE925">
            <v>80</v>
          </cell>
          <cell r="BF925">
            <v>60</v>
          </cell>
          <cell r="BG925">
            <v>80</v>
          </cell>
          <cell r="BH925">
            <v>60</v>
          </cell>
          <cell r="BI925">
            <v>82</v>
          </cell>
          <cell r="BJ925">
            <v>60</v>
          </cell>
          <cell r="BK925">
            <v>83</v>
          </cell>
          <cell r="BL925">
            <v>65</v>
          </cell>
          <cell r="BM925">
            <v>0</v>
          </cell>
          <cell r="BN925">
            <v>0</v>
          </cell>
          <cell r="BO925">
            <v>84</v>
          </cell>
          <cell r="BP925">
            <v>61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84</v>
          </cell>
          <cell r="BX925">
            <v>62</v>
          </cell>
          <cell r="BY925">
            <v>85</v>
          </cell>
          <cell r="BZ925">
            <v>64</v>
          </cell>
          <cell r="CA925">
            <v>88</v>
          </cell>
          <cell r="CB925">
            <v>65</v>
          </cell>
          <cell r="CC925">
            <v>0</v>
          </cell>
          <cell r="CD925">
            <v>0</v>
          </cell>
          <cell r="CE925">
            <v>85</v>
          </cell>
          <cell r="CF925">
            <v>65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90</v>
          </cell>
          <cell r="CR925">
            <v>71</v>
          </cell>
          <cell r="CS925">
            <v>90</v>
          </cell>
          <cell r="CT925">
            <v>71</v>
          </cell>
          <cell r="CU925">
            <v>0</v>
          </cell>
          <cell r="CV925">
            <v>0</v>
          </cell>
          <cell r="CW925">
            <v>88</v>
          </cell>
          <cell r="CX925">
            <v>73</v>
          </cell>
        </row>
        <row r="926">
          <cell r="B926">
            <v>37050</v>
          </cell>
          <cell r="C926">
            <v>88</v>
          </cell>
          <cell r="D926">
            <v>67</v>
          </cell>
          <cell r="E926">
            <v>85</v>
          </cell>
          <cell r="F926">
            <v>63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90</v>
          </cell>
          <cell r="L926">
            <v>66</v>
          </cell>
          <cell r="M926">
            <v>86</v>
          </cell>
          <cell r="N926">
            <v>64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71</v>
          </cell>
          <cell r="T926">
            <v>51</v>
          </cell>
          <cell r="U926">
            <v>74</v>
          </cell>
          <cell r="V926">
            <v>53</v>
          </cell>
          <cell r="W926">
            <v>76</v>
          </cell>
          <cell r="X926">
            <v>50</v>
          </cell>
          <cell r="Y926">
            <v>75</v>
          </cell>
          <cell r="Z926">
            <v>57</v>
          </cell>
          <cell r="AA926">
            <v>75</v>
          </cell>
          <cell r="AB926">
            <v>55</v>
          </cell>
          <cell r="AC926">
            <v>79</v>
          </cell>
          <cell r="AD926">
            <v>55</v>
          </cell>
          <cell r="AE926">
            <v>0</v>
          </cell>
          <cell r="AF926">
            <v>0</v>
          </cell>
          <cell r="AG926">
            <v>74</v>
          </cell>
          <cell r="AH926">
            <v>55</v>
          </cell>
          <cell r="AI926">
            <v>74</v>
          </cell>
          <cell r="AJ926">
            <v>53</v>
          </cell>
          <cell r="AK926">
            <v>0</v>
          </cell>
          <cell r="AL926">
            <v>0</v>
          </cell>
          <cell r="AM926">
            <v>77</v>
          </cell>
          <cell r="AN926">
            <v>53</v>
          </cell>
          <cell r="AO926">
            <v>77</v>
          </cell>
          <cell r="AP926">
            <v>62</v>
          </cell>
          <cell r="AQ926">
            <v>81</v>
          </cell>
          <cell r="AR926">
            <v>61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78</v>
          </cell>
          <cell r="AX926">
            <v>55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78</v>
          </cell>
          <cell r="BD926">
            <v>57</v>
          </cell>
          <cell r="BE926">
            <v>80</v>
          </cell>
          <cell r="BF926">
            <v>60</v>
          </cell>
          <cell r="BG926">
            <v>80</v>
          </cell>
          <cell r="BH926">
            <v>60</v>
          </cell>
          <cell r="BI926">
            <v>82</v>
          </cell>
          <cell r="BJ926">
            <v>60</v>
          </cell>
          <cell r="BK926">
            <v>83</v>
          </cell>
          <cell r="BL926">
            <v>65</v>
          </cell>
          <cell r="BM926">
            <v>0</v>
          </cell>
          <cell r="BN926">
            <v>0</v>
          </cell>
          <cell r="BO926">
            <v>84</v>
          </cell>
          <cell r="BP926">
            <v>61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84</v>
          </cell>
          <cell r="BX926">
            <v>62</v>
          </cell>
          <cell r="BY926">
            <v>85</v>
          </cell>
          <cell r="BZ926">
            <v>64</v>
          </cell>
          <cell r="CA926">
            <v>88</v>
          </cell>
          <cell r="CB926">
            <v>65</v>
          </cell>
          <cell r="CC926">
            <v>0</v>
          </cell>
          <cell r="CD926">
            <v>0</v>
          </cell>
          <cell r="CE926">
            <v>85</v>
          </cell>
          <cell r="CF926">
            <v>65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90</v>
          </cell>
          <cell r="CR926">
            <v>71</v>
          </cell>
          <cell r="CS926">
            <v>90</v>
          </cell>
          <cell r="CT926">
            <v>71</v>
          </cell>
          <cell r="CU926">
            <v>0</v>
          </cell>
          <cell r="CV926">
            <v>0</v>
          </cell>
          <cell r="CW926">
            <v>88</v>
          </cell>
          <cell r="CX926">
            <v>73</v>
          </cell>
        </row>
        <row r="927">
          <cell r="B927">
            <v>37051</v>
          </cell>
          <cell r="C927">
            <v>88</v>
          </cell>
          <cell r="D927">
            <v>68</v>
          </cell>
          <cell r="E927">
            <v>85</v>
          </cell>
          <cell r="F927">
            <v>63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90</v>
          </cell>
          <cell r="L927">
            <v>66</v>
          </cell>
          <cell r="M927">
            <v>86</v>
          </cell>
          <cell r="N927">
            <v>64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71</v>
          </cell>
          <cell r="T927">
            <v>51</v>
          </cell>
          <cell r="U927">
            <v>74</v>
          </cell>
          <cell r="V927">
            <v>53</v>
          </cell>
          <cell r="W927">
            <v>76</v>
          </cell>
          <cell r="X927">
            <v>50</v>
          </cell>
          <cell r="Y927">
            <v>75</v>
          </cell>
          <cell r="Z927">
            <v>57</v>
          </cell>
          <cell r="AA927">
            <v>75</v>
          </cell>
          <cell r="AB927">
            <v>55</v>
          </cell>
          <cell r="AC927">
            <v>79</v>
          </cell>
          <cell r="AD927">
            <v>55</v>
          </cell>
          <cell r="AE927">
            <v>0</v>
          </cell>
          <cell r="AF927">
            <v>0</v>
          </cell>
          <cell r="AG927">
            <v>74</v>
          </cell>
          <cell r="AH927">
            <v>55</v>
          </cell>
          <cell r="AI927">
            <v>74</v>
          </cell>
          <cell r="AJ927">
            <v>53</v>
          </cell>
          <cell r="AK927">
            <v>0</v>
          </cell>
          <cell r="AL927">
            <v>0</v>
          </cell>
          <cell r="AM927">
            <v>77</v>
          </cell>
          <cell r="AN927">
            <v>53</v>
          </cell>
          <cell r="AO927">
            <v>77</v>
          </cell>
          <cell r="AP927">
            <v>62</v>
          </cell>
          <cell r="AQ927">
            <v>81</v>
          </cell>
          <cell r="AR927">
            <v>61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78</v>
          </cell>
          <cell r="AX927">
            <v>55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79</v>
          </cell>
          <cell r="BD927">
            <v>57</v>
          </cell>
          <cell r="BE927">
            <v>80</v>
          </cell>
          <cell r="BF927">
            <v>60</v>
          </cell>
          <cell r="BG927">
            <v>80</v>
          </cell>
          <cell r="BH927">
            <v>60</v>
          </cell>
          <cell r="BI927">
            <v>82</v>
          </cell>
          <cell r="BJ927">
            <v>60</v>
          </cell>
          <cell r="BK927">
            <v>83</v>
          </cell>
          <cell r="BL927">
            <v>65</v>
          </cell>
          <cell r="BM927">
            <v>0</v>
          </cell>
          <cell r="BN927">
            <v>0</v>
          </cell>
          <cell r="BO927">
            <v>84</v>
          </cell>
          <cell r="BP927">
            <v>61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84</v>
          </cell>
          <cell r="BX927">
            <v>62</v>
          </cell>
          <cell r="BY927">
            <v>85</v>
          </cell>
          <cell r="BZ927">
            <v>64</v>
          </cell>
          <cell r="CA927">
            <v>88</v>
          </cell>
          <cell r="CB927">
            <v>65</v>
          </cell>
          <cell r="CC927">
            <v>0</v>
          </cell>
          <cell r="CD927">
            <v>0</v>
          </cell>
          <cell r="CE927">
            <v>85</v>
          </cell>
          <cell r="CF927">
            <v>65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90</v>
          </cell>
          <cell r="CR927">
            <v>71</v>
          </cell>
          <cell r="CS927">
            <v>90</v>
          </cell>
          <cell r="CT927">
            <v>71</v>
          </cell>
          <cell r="CU927">
            <v>0</v>
          </cell>
          <cell r="CV927">
            <v>0</v>
          </cell>
          <cell r="CW927">
            <v>88</v>
          </cell>
          <cell r="CX927">
            <v>73</v>
          </cell>
        </row>
        <row r="928">
          <cell r="B928">
            <v>37052</v>
          </cell>
          <cell r="C928">
            <v>88</v>
          </cell>
          <cell r="D928">
            <v>68</v>
          </cell>
          <cell r="E928">
            <v>85</v>
          </cell>
          <cell r="F928">
            <v>63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90</v>
          </cell>
          <cell r="L928">
            <v>66</v>
          </cell>
          <cell r="M928">
            <v>86</v>
          </cell>
          <cell r="N928">
            <v>64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71</v>
          </cell>
          <cell r="T928">
            <v>51</v>
          </cell>
          <cell r="U928">
            <v>75</v>
          </cell>
          <cell r="V928">
            <v>53</v>
          </cell>
          <cell r="W928">
            <v>76</v>
          </cell>
          <cell r="X928">
            <v>50</v>
          </cell>
          <cell r="Y928">
            <v>75</v>
          </cell>
          <cell r="Z928">
            <v>58</v>
          </cell>
          <cell r="AA928">
            <v>76</v>
          </cell>
          <cell r="AB928">
            <v>56</v>
          </cell>
          <cell r="AC928">
            <v>79</v>
          </cell>
          <cell r="AD928">
            <v>56</v>
          </cell>
          <cell r="AE928">
            <v>0</v>
          </cell>
          <cell r="AF928">
            <v>0</v>
          </cell>
          <cell r="AG928">
            <v>74</v>
          </cell>
          <cell r="AH928">
            <v>55</v>
          </cell>
          <cell r="AI928">
            <v>75</v>
          </cell>
          <cell r="AJ928">
            <v>53</v>
          </cell>
          <cell r="AK928">
            <v>0</v>
          </cell>
          <cell r="AL928">
            <v>0</v>
          </cell>
          <cell r="AM928">
            <v>78</v>
          </cell>
          <cell r="AN928">
            <v>53</v>
          </cell>
          <cell r="AO928">
            <v>78</v>
          </cell>
          <cell r="AP928">
            <v>62</v>
          </cell>
          <cell r="AQ928">
            <v>81</v>
          </cell>
          <cell r="AR928">
            <v>62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78</v>
          </cell>
          <cell r="AX928">
            <v>56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79</v>
          </cell>
          <cell r="BD928">
            <v>58</v>
          </cell>
          <cell r="BE928">
            <v>80</v>
          </cell>
          <cell r="BF928">
            <v>61</v>
          </cell>
          <cell r="BG928">
            <v>80</v>
          </cell>
          <cell r="BH928">
            <v>60</v>
          </cell>
          <cell r="BI928">
            <v>82</v>
          </cell>
          <cell r="BJ928">
            <v>61</v>
          </cell>
          <cell r="BK928">
            <v>83</v>
          </cell>
          <cell r="BL928">
            <v>65</v>
          </cell>
          <cell r="BM928">
            <v>0</v>
          </cell>
          <cell r="BN928">
            <v>0</v>
          </cell>
          <cell r="BO928">
            <v>84</v>
          </cell>
          <cell r="BP928">
            <v>61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84</v>
          </cell>
          <cell r="BX928">
            <v>62</v>
          </cell>
          <cell r="BY928">
            <v>85</v>
          </cell>
          <cell r="BZ928">
            <v>64</v>
          </cell>
          <cell r="CA928">
            <v>88</v>
          </cell>
          <cell r="CB928">
            <v>65</v>
          </cell>
          <cell r="CC928">
            <v>0</v>
          </cell>
          <cell r="CD928">
            <v>0</v>
          </cell>
          <cell r="CE928">
            <v>85</v>
          </cell>
          <cell r="CF928">
            <v>65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90</v>
          </cell>
          <cell r="CR928">
            <v>71</v>
          </cell>
          <cell r="CS928">
            <v>90</v>
          </cell>
          <cell r="CT928">
            <v>71</v>
          </cell>
          <cell r="CU928">
            <v>0</v>
          </cell>
          <cell r="CV928">
            <v>0</v>
          </cell>
          <cell r="CW928">
            <v>88</v>
          </cell>
          <cell r="CX928">
            <v>73</v>
          </cell>
        </row>
        <row r="929">
          <cell r="B929">
            <v>37053</v>
          </cell>
          <cell r="C929">
            <v>89</v>
          </cell>
          <cell r="D929">
            <v>68</v>
          </cell>
          <cell r="E929">
            <v>86</v>
          </cell>
          <cell r="F929">
            <v>64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90</v>
          </cell>
          <cell r="L929">
            <v>67</v>
          </cell>
          <cell r="M929">
            <v>87</v>
          </cell>
          <cell r="N929">
            <v>65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72</v>
          </cell>
          <cell r="T929">
            <v>52</v>
          </cell>
          <cell r="U929">
            <v>75</v>
          </cell>
          <cell r="V929">
            <v>54</v>
          </cell>
          <cell r="W929">
            <v>77</v>
          </cell>
          <cell r="X929">
            <v>51</v>
          </cell>
          <cell r="Y929">
            <v>76</v>
          </cell>
          <cell r="Z929">
            <v>58</v>
          </cell>
          <cell r="AA929">
            <v>76</v>
          </cell>
          <cell r="AB929">
            <v>56</v>
          </cell>
          <cell r="AC929">
            <v>80</v>
          </cell>
          <cell r="AD929">
            <v>56</v>
          </cell>
          <cell r="AE929">
            <v>0</v>
          </cell>
          <cell r="AF929">
            <v>0</v>
          </cell>
          <cell r="AG929">
            <v>75</v>
          </cell>
          <cell r="AH929">
            <v>56</v>
          </cell>
          <cell r="AI929">
            <v>75</v>
          </cell>
          <cell r="AJ929">
            <v>54</v>
          </cell>
          <cell r="AK929">
            <v>0</v>
          </cell>
          <cell r="AL929">
            <v>0</v>
          </cell>
          <cell r="AM929">
            <v>78</v>
          </cell>
          <cell r="AN929">
            <v>54</v>
          </cell>
          <cell r="AO929">
            <v>78</v>
          </cell>
          <cell r="AP929">
            <v>63</v>
          </cell>
          <cell r="AQ929">
            <v>82</v>
          </cell>
          <cell r="AR929">
            <v>62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79</v>
          </cell>
          <cell r="AX929">
            <v>56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79</v>
          </cell>
          <cell r="BD929">
            <v>58</v>
          </cell>
          <cell r="BE929">
            <v>81</v>
          </cell>
          <cell r="BF929">
            <v>61</v>
          </cell>
          <cell r="BG929">
            <v>81</v>
          </cell>
          <cell r="BH929">
            <v>61</v>
          </cell>
          <cell r="BI929">
            <v>83</v>
          </cell>
          <cell r="BJ929">
            <v>61</v>
          </cell>
          <cell r="BK929">
            <v>84</v>
          </cell>
          <cell r="BL929">
            <v>66</v>
          </cell>
          <cell r="BM929">
            <v>0</v>
          </cell>
          <cell r="BN929">
            <v>0</v>
          </cell>
          <cell r="BO929">
            <v>85</v>
          </cell>
          <cell r="BP929">
            <v>62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84</v>
          </cell>
          <cell r="BX929">
            <v>63</v>
          </cell>
          <cell r="BY929">
            <v>86</v>
          </cell>
          <cell r="BZ929">
            <v>65</v>
          </cell>
          <cell r="CA929">
            <v>89</v>
          </cell>
          <cell r="CB929">
            <v>66</v>
          </cell>
          <cell r="CC929">
            <v>0</v>
          </cell>
          <cell r="CD929">
            <v>0</v>
          </cell>
          <cell r="CE929">
            <v>86</v>
          </cell>
          <cell r="CF929">
            <v>66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90</v>
          </cell>
          <cell r="CR929">
            <v>72</v>
          </cell>
          <cell r="CS929">
            <v>90</v>
          </cell>
          <cell r="CT929">
            <v>72</v>
          </cell>
          <cell r="CU929">
            <v>0</v>
          </cell>
          <cell r="CV929">
            <v>0</v>
          </cell>
          <cell r="CW929">
            <v>88</v>
          </cell>
          <cell r="CX929">
            <v>73</v>
          </cell>
        </row>
        <row r="930">
          <cell r="B930">
            <v>37054</v>
          </cell>
          <cell r="C930">
            <v>89</v>
          </cell>
          <cell r="D930">
            <v>68</v>
          </cell>
          <cell r="E930">
            <v>86</v>
          </cell>
          <cell r="F930">
            <v>64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90</v>
          </cell>
          <cell r="L930">
            <v>67</v>
          </cell>
          <cell r="M930">
            <v>87</v>
          </cell>
          <cell r="N930">
            <v>65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72</v>
          </cell>
          <cell r="T930">
            <v>52</v>
          </cell>
          <cell r="U930">
            <v>76</v>
          </cell>
          <cell r="V930">
            <v>54</v>
          </cell>
          <cell r="W930">
            <v>77</v>
          </cell>
          <cell r="X930">
            <v>51</v>
          </cell>
          <cell r="Y930">
            <v>76</v>
          </cell>
          <cell r="Z930">
            <v>59</v>
          </cell>
          <cell r="AA930">
            <v>77</v>
          </cell>
          <cell r="AB930">
            <v>57</v>
          </cell>
          <cell r="AC930">
            <v>80</v>
          </cell>
          <cell r="AD930">
            <v>57</v>
          </cell>
          <cell r="AE930">
            <v>0</v>
          </cell>
          <cell r="AF930">
            <v>0</v>
          </cell>
          <cell r="AG930">
            <v>75</v>
          </cell>
          <cell r="AH930">
            <v>56</v>
          </cell>
          <cell r="AI930">
            <v>76</v>
          </cell>
          <cell r="AJ930">
            <v>54</v>
          </cell>
          <cell r="AK930">
            <v>0</v>
          </cell>
          <cell r="AL930">
            <v>0</v>
          </cell>
          <cell r="AM930">
            <v>78</v>
          </cell>
          <cell r="AN930">
            <v>54</v>
          </cell>
          <cell r="AO930">
            <v>79</v>
          </cell>
          <cell r="AP930">
            <v>63</v>
          </cell>
          <cell r="AQ930">
            <v>82</v>
          </cell>
          <cell r="AR930">
            <v>63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79</v>
          </cell>
          <cell r="AX930">
            <v>57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79</v>
          </cell>
          <cell r="BD930">
            <v>58</v>
          </cell>
          <cell r="BE930">
            <v>81</v>
          </cell>
          <cell r="BF930">
            <v>62</v>
          </cell>
          <cell r="BG930">
            <v>81</v>
          </cell>
          <cell r="BH930">
            <v>61</v>
          </cell>
          <cell r="BI930">
            <v>83</v>
          </cell>
          <cell r="BJ930">
            <v>62</v>
          </cell>
          <cell r="BK930">
            <v>84</v>
          </cell>
          <cell r="BL930">
            <v>66</v>
          </cell>
          <cell r="BM930">
            <v>0</v>
          </cell>
          <cell r="BN930">
            <v>0</v>
          </cell>
          <cell r="BO930">
            <v>85</v>
          </cell>
          <cell r="BP930">
            <v>62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85</v>
          </cell>
          <cell r="BX930">
            <v>63</v>
          </cell>
          <cell r="BY930">
            <v>86</v>
          </cell>
          <cell r="BZ930">
            <v>65</v>
          </cell>
          <cell r="CA930">
            <v>89</v>
          </cell>
          <cell r="CB930">
            <v>66</v>
          </cell>
          <cell r="CC930">
            <v>0</v>
          </cell>
          <cell r="CD930">
            <v>0</v>
          </cell>
          <cell r="CE930">
            <v>86</v>
          </cell>
          <cell r="CF930">
            <v>66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90</v>
          </cell>
          <cell r="CR930">
            <v>72</v>
          </cell>
          <cell r="CS930">
            <v>90</v>
          </cell>
          <cell r="CT930">
            <v>72</v>
          </cell>
          <cell r="CU930">
            <v>0</v>
          </cell>
          <cell r="CV930">
            <v>0</v>
          </cell>
          <cell r="CW930">
            <v>88</v>
          </cell>
          <cell r="CX930">
            <v>73</v>
          </cell>
        </row>
        <row r="931">
          <cell r="B931">
            <v>37055</v>
          </cell>
          <cell r="C931">
            <v>89</v>
          </cell>
          <cell r="D931">
            <v>68</v>
          </cell>
          <cell r="E931">
            <v>86</v>
          </cell>
          <cell r="F931">
            <v>64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90</v>
          </cell>
          <cell r="L931">
            <v>67</v>
          </cell>
          <cell r="M931">
            <v>87</v>
          </cell>
          <cell r="N931">
            <v>65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72</v>
          </cell>
          <cell r="T931">
            <v>52</v>
          </cell>
          <cell r="U931">
            <v>76</v>
          </cell>
          <cell r="V931">
            <v>54</v>
          </cell>
          <cell r="W931">
            <v>77</v>
          </cell>
          <cell r="X931">
            <v>51</v>
          </cell>
          <cell r="Y931">
            <v>76</v>
          </cell>
          <cell r="Z931">
            <v>59</v>
          </cell>
          <cell r="AA931">
            <v>77</v>
          </cell>
          <cell r="AB931">
            <v>57</v>
          </cell>
          <cell r="AC931">
            <v>80</v>
          </cell>
          <cell r="AD931">
            <v>57</v>
          </cell>
          <cell r="AE931">
            <v>0</v>
          </cell>
          <cell r="AF931">
            <v>0</v>
          </cell>
          <cell r="AG931">
            <v>75</v>
          </cell>
          <cell r="AH931">
            <v>56</v>
          </cell>
          <cell r="AI931">
            <v>76</v>
          </cell>
          <cell r="AJ931">
            <v>54</v>
          </cell>
          <cell r="AK931">
            <v>0</v>
          </cell>
          <cell r="AL931">
            <v>0</v>
          </cell>
          <cell r="AM931">
            <v>79</v>
          </cell>
          <cell r="AN931">
            <v>54</v>
          </cell>
          <cell r="AO931">
            <v>79</v>
          </cell>
          <cell r="AP931">
            <v>63</v>
          </cell>
          <cell r="AQ931">
            <v>82</v>
          </cell>
          <cell r="AR931">
            <v>63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79</v>
          </cell>
          <cell r="AX931">
            <v>57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80</v>
          </cell>
          <cell r="BD931">
            <v>58</v>
          </cell>
          <cell r="BE931">
            <v>81</v>
          </cell>
          <cell r="BF931">
            <v>62</v>
          </cell>
          <cell r="BG931">
            <v>81</v>
          </cell>
          <cell r="BH931">
            <v>61</v>
          </cell>
          <cell r="BI931">
            <v>83</v>
          </cell>
          <cell r="BJ931">
            <v>62</v>
          </cell>
          <cell r="BK931">
            <v>84</v>
          </cell>
          <cell r="BL931">
            <v>66</v>
          </cell>
          <cell r="BM931">
            <v>0</v>
          </cell>
          <cell r="BN931">
            <v>0</v>
          </cell>
          <cell r="BO931">
            <v>85</v>
          </cell>
          <cell r="BP931">
            <v>62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85</v>
          </cell>
          <cell r="BX931">
            <v>63</v>
          </cell>
          <cell r="BY931">
            <v>86</v>
          </cell>
          <cell r="BZ931">
            <v>65</v>
          </cell>
          <cell r="CA931">
            <v>89</v>
          </cell>
          <cell r="CB931">
            <v>66</v>
          </cell>
          <cell r="CC931">
            <v>0</v>
          </cell>
          <cell r="CD931">
            <v>0</v>
          </cell>
          <cell r="CE931">
            <v>86</v>
          </cell>
          <cell r="CF931">
            <v>66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90</v>
          </cell>
          <cell r="CR931">
            <v>72</v>
          </cell>
          <cell r="CS931">
            <v>90</v>
          </cell>
          <cell r="CT931">
            <v>72</v>
          </cell>
          <cell r="CU931">
            <v>0</v>
          </cell>
          <cell r="CV931">
            <v>0</v>
          </cell>
          <cell r="CW931">
            <v>88</v>
          </cell>
          <cell r="CX931">
            <v>73</v>
          </cell>
        </row>
        <row r="932">
          <cell r="B932">
            <v>37056</v>
          </cell>
          <cell r="C932">
            <v>89</v>
          </cell>
          <cell r="D932">
            <v>69</v>
          </cell>
          <cell r="E932">
            <v>86</v>
          </cell>
          <cell r="F932">
            <v>64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90</v>
          </cell>
          <cell r="L932">
            <v>67</v>
          </cell>
          <cell r="M932">
            <v>87</v>
          </cell>
          <cell r="N932">
            <v>65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72</v>
          </cell>
          <cell r="T932">
            <v>52</v>
          </cell>
          <cell r="U932">
            <v>76</v>
          </cell>
          <cell r="V932">
            <v>54</v>
          </cell>
          <cell r="W932">
            <v>77</v>
          </cell>
          <cell r="X932">
            <v>51</v>
          </cell>
          <cell r="Y932">
            <v>76</v>
          </cell>
          <cell r="Z932">
            <v>59</v>
          </cell>
          <cell r="AA932">
            <v>77</v>
          </cell>
          <cell r="AB932">
            <v>57</v>
          </cell>
          <cell r="AC932">
            <v>80</v>
          </cell>
          <cell r="AD932">
            <v>57</v>
          </cell>
          <cell r="AE932">
            <v>0</v>
          </cell>
          <cell r="AF932">
            <v>0</v>
          </cell>
          <cell r="AG932">
            <v>75</v>
          </cell>
          <cell r="AH932">
            <v>56</v>
          </cell>
          <cell r="AI932">
            <v>76</v>
          </cell>
          <cell r="AJ932">
            <v>54</v>
          </cell>
          <cell r="AK932">
            <v>0</v>
          </cell>
          <cell r="AL932">
            <v>0</v>
          </cell>
          <cell r="AM932">
            <v>79</v>
          </cell>
          <cell r="AN932">
            <v>54</v>
          </cell>
          <cell r="AO932">
            <v>79</v>
          </cell>
          <cell r="AP932">
            <v>63</v>
          </cell>
          <cell r="AQ932">
            <v>82</v>
          </cell>
          <cell r="AR932">
            <v>63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79</v>
          </cell>
          <cell r="AX932">
            <v>57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80</v>
          </cell>
          <cell r="BD932">
            <v>59</v>
          </cell>
          <cell r="BE932">
            <v>81</v>
          </cell>
          <cell r="BF932">
            <v>62</v>
          </cell>
          <cell r="BG932">
            <v>81</v>
          </cell>
          <cell r="BH932">
            <v>61</v>
          </cell>
          <cell r="BI932">
            <v>83</v>
          </cell>
          <cell r="BJ932">
            <v>62</v>
          </cell>
          <cell r="BK932">
            <v>84</v>
          </cell>
          <cell r="BL932">
            <v>66</v>
          </cell>
          <cell r="BM932">
            <v>0</v>
          </cell>
          <cell r="BN932">
            <v>0</v>
          </cell>
          <cell r="BO932">
            <v>85</v>
          </cell>
          <cell r="BP932">
            <v>62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85</v>
          </cell>
          <cell r="BX932">
            <v>63</v>
          </cell>
          <cell r="BY932">
            <v>86</v>
          </cell>
          <cell r="BZ932">
            <v>65</v>
          </cell>
          <cell r="CA932">
            <v>89</v>
          </cell>
          <cell r="CB932">
            <v>66</v>
          </cell>
          <cell r="CC932">
            <v>0</v>
          </cell>
          <cell r="CD932">
            <v>0</v>
          </cell>
          <cell r="CE932">
            <v>86</v>
          </cell>
          <cell r="CF932">
            <v>66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90</v>
          </cell>
          <cell r="CR932">
            <v>72</v>
          </cell>
          <cell r="CS932">
            <v>90</v>
          </cell>
          <cell r="CT932">
            <v>72</v>
          </cell>
          <cell r="CU932">
            <v>0</v>
          </cell>
          <cell r="CV932">
            <v>0</v>
          </cell>
          <cell r="CW932">
            <v>88</v>
          </cell>
          <cell r="CX932">
            <v>73</v>
          </cell>
        </row>
        <row r="933">
          <cell r="B933">
            <v>37057</v>
          </cell>
          <cell r="C933">
            <v>90</v>
          </cell>
          <cell r="D933">
            <v>69</v>
          </cell>
          <cell r="E933">
            <v>86</v>
          </cell>
          <cell r="F933">
            <v>65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90</v>
          </cell>
          <cell r="L933">
            <v>67</v>
          </cell>
          <cell r="M933">
            <v>87</v>
          </cell>
          <cell r="N933">
            <v>65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73</v>
          </cell>
          <cell r="T933">
            <v>52</v>
          </cell>
          <cell r="U933">
            <v>76</v>
          </cell>
          <cell r="V933">
            <v>55</v>
          </cell>
          <cell r="W933">
            <v>77</v>
          </cell>
          <cell r="X933">
            <v>51</v>
          </cell>
          <cell r="Y933">
            <v>76</v>
          </cell>
          <cell r="Z933">
            <v>59</v>
          </cell>
          <cell r="AA933">
            <v>77</v>
          </cell>
          <cell r="AB933">
            <v>57</v>
          </cell>
          <cell r="AC933">
            <v>80</v>
          </cell>
          <cell r="AD933">
            <v>57</v>
          </cell>
          <cell r="AE933">
            <v>0</v>
          </cell>
          <cell r="AF933">
            <v>0</v>
          </cell>
          <cell r="AG933">
            <v>75</v>
          </cell>
          <cell r="AH933">
            <v>57</v>
          </cell>
          <cell r="AI933">
            <v>76</v>
          </cell>
          <cell r="AJ933">
            <v>54</v>
          </cell>
          <cell r="AK933">
            <v>0</v>
          </cell>
          <cell r="AL933">
            <v>0</v>
          </cell>
          <cell r="AM933">
            <v>79</v>
          </cell>
          <cell r="AN933">
            <v>55</v>
          </cell>
          <cell r="AO933">
            <v>79</v>
          </cell>
          <cell r="AP933">
            <v>63</v>
          </cell>
          <cell r="AQ933">
            <v>82</v>
          </cell>
          <cell r="AR933">
            <v>63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79</v>
          </cell>
          <cell r="AX933">
            <v>57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80</v>
          </cell>
          <cell r="BD933">
            <v>59</v>
          </cell>
          <cell r="BE933">
            <v>82</v>
          </cell>
          <cell r="BF933">
            <v>62</v>
          </cell>
          <cell r="BG933">
            <v>81</v>
          </cell>
          <cell r="BH933">
            <v>62</v>
          </cell>
          <cell r="BI933">
            <v>83</v>
          </cell>
          <cell r="BJ933">
            <v>62</v>
          </cell>
          <cell r="BK933">
            <v>85</v>
          </cell>
          <cell r="BL933">
            <v>66</v>
          </cell>
          <cell r="BM933">
            <v>0</v>
          </cell>
          <cell r="BN933">
            <v>0</v>
          </cell>
          <cell r="BO933">
            <v>85</v>
          </cell>
          <cell r="BP933">
            <v>63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85</v>
          </cell>
          <cell r="BX933">
            <v>64</v>
          </cell>
          <cell r="BY933">
            <v>86</v>
          </cell>
          <cell r="BZ933">
            <v>65</v>
          </cell>
          <cell r="CA933">
            <v>89</v>
          </cell>
          <cell r="CB933">
            <v>66</v>
          </cell>
          <cell r="CC933">
            <v>0</v>
          </cell>
          <cell r="CD933">
            <v>0</v>
          </cell>
          <cell r="CE933">
            <v>86</v>
          </cell>
          <cell r="CF933">
            <v>66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90</v>
          </cell>
          <cell r="CR933">
            <v>72</v>
          </cell>
          <cell r="CS933">
            <v>90</v>
          </cell>
          <cell r="CT933">
            <v>72</v>
          </cell>
          <cell r="CU933">
            <v>0</v>
          </cell>
          <cell r="CV933">
            <v>0</v>
          </cell>
          <cell r="CW933">
            <v>88</v>
          </cell>
          <cell r="CX933">
            <v>73</v>
          </cell>
        </row>
        <row r="934">
          <cell r="B934">
            <v>37058</v>
          </cell>
          <cell r="C934">
            <v>90</v>
          </cell>
          <cell r="D934">
            <v>69</v>
          </cell>
          <cell r="E934">
            <v>87</v>
          </cell>
          <cell r="F934">
            <v>65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91</v>
          </cell>
          <cell r="L934">
            <v>68</v>
          </cell>
          <cell r="M934">
            <v>88</v>
          </cell>
          <cell r="N934">
            <v>66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73</v>
          </cell>
          <cell r="T934">
            <v>53</v>
          </cell>
          <cell r="U934">
            <v>77</v>
          </cell>
          <cell r="V934">
            <v>55</v>
          </cell>
          <cell r="W934">
            <v>78</v>
          </cell>
          <cell r="X934">
            <v>52</v>
          </cell>
          <cell r="Y934">
            <v>77</v>
          </cell>
          <cell r="Z934">
            <v>60</v>
          </cell>
          <cell r="AA934">
            <v>78</v>
          </cell>
          <cell r="AB934">
            <v>58</v>
          </cell>
          <cell r="AC934">
            <v>81</v>
          </cell>
          <cell r="AD934">
            <v>58</v>
          </cell>
          <cell r="AE934">
            <v>0</v>
          </cell>
          <cell r="AF934">
            <v>0</v>
          </cell>
          <cell r="AG934">
            <v>76</v>
          </cell>
          <cell r="AH934">
            <v>57</v>
          </cell>
          <cell r="AI934">
            <v>77</v>
          </cell>
          <cell r="AJ934">
            <v>55</v>
          </cell>
          <cell r="AK934">
            <v>0</v>
          </cell>
          <cell r="AL934">
            <v>0</v>
          </cell>
          <cell r="AM934">
            <v>79</v>
          </cell>
          <cell r="AN934">
            <v>55</v>
          </cell>
          <cell r="AO934">
            <v>80</v>
          </cell>
          <cell r="AP934">
            <v>64</v>
          </cell>
          <cell r="AQ934">
            <v>83</v>
          </cell>
          <cell r="AR934">
            <v>64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80</v>
          </cell>
          <cell r="AX934">
            <v>58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80</v>
          </cell>
          <cell r="BD934">
            <v>59</v>
          </cell>
          <cell r="BE934">
            <v>82</v>
          </cell>
          <cell r="BF934">
            <v>63</v>
          </cell>
          <cell r="BG934">
            <v>82</v>
          </cell>
          <cell r="BH934">
            <v>62</v>
          </cell>
          <cell r="BI934">
            <v>84</v>
          </cell>
          <cell r="BJ934">
            <v>63</v>
          </cell>
          <cell r="BK934">
            <v>85</v>
          </cell>
          <cell r="BL934">
            <v>67</v>
          </cell>
          <cell r="BM934">
            <v>0</v>
          </cell>
          <cell r="BN934">
            <v>0</v>
          </cell>
          <cell r="BO934">
            <v>86</v>
          </cell>
          <cell r="BP934">
            <v>63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85</v>
          </cell>
          <cell r="BX934">
            <v>64</v>
          </cell>
          <cell r="BY934">
            <v>87</v>
          </cell>
          <cell r="BZ934">
            <v>66</v>
          </cell>
          <cell r="CA934">
            <v>89</v>
          </cell>
          <cell r="CB934">
            <v>67</v>
          </cell>
          <cell r="CC934">
            <v>0</v>
          </cell>
          <cell r="CD934">
            <v>0</v>
          </cell>
          <cell r="CE934">
            <v>86</v>
          </cell>
          <cell r="CF934">
            <v>67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91</v>
          </cell>
          <cell r="CR934">
            <v>72</v>
          </cell>
          <cell r="CS934">
            <v>91</v>
          </cell>
          <cell r="CT934">
            <v>72</v>
          </cell>
          <cell r="CU934">
            <v>0</v>
          </cell>
          <cell r="CV934">
            <v>0</v>
          </cell>
          <cell r="CW934">
            <v>88</v>
          </cell>
          <cell r="CX934">
            <v>74</v>
          </cell>
        </row>
        <row r="935">
          <cell r="B935">
            <v>37059</v>
          </cell>
          <cell r="C935">
            <v>90</v>
          </cell>
          <cell r="D935">
            <v>69</v>
          </cell>
          <cell r="E935">
            <v>87</v>
          </cell>
          <cell r="F935">
            <v>66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91</v>
          </cell>
          <cell r="L935">
            <v>68</v>
          </cell>
          <cell r="M935">
            <v>88</v>
          </cell>
          <cell r="N935">
            <v>66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74</v>
          </cell>
          <cell r="T935">
            <v>53</v>
          </cell>
          <cell r="U935">
            <v>77</v>
          </cell>
          <cell r="V935">
            <v>56</v>
          </cell>
          <cell r="W935">
            <v>78</v>
          </cell>
          <cell r="X935">
            <v>52</v>
          </cell>
          <cell r="Y935">
            <v>77</v>
          </cell>
          <cell r="Z935">
            <v>60</v>
          </cell>
          <cell r="AA935">
            <v>78</v>
          </cell>
          <cell r="AB935">
            <v>58</v>
          </cell>
          <cell r="AC935">
            <v>81</v>
          </cell>
          <cell r="AD935">
            <v>58</v>
          </cell>
          <cell r="AE935">
            <v>0</v>
          </cell>
          <cell r="AF935">
            <v>0</v>
          </cell>
          <cell r="AG935">
            <v>76</v>
          </cell>
          <cell r="AH935">
            <v>58</v>
          </cell>
          <cell r="AI935">
            <v>77</v>
          </cell>
          <cell r="AJ935">
            <v>55</v>
          </cell>
          <cell r="AK935">
            <v>0</v>
          </cell>
          <cell r="AL935">
            <v>0</v>
          </cell>
          <cell r="AM935">
            <v>80</v>
          </cell>
          <cell r="AN935">
            <v>55</v>
          </cell>
          <cell r="AO935">
            <v>80</v>
          </cell>
          <cell r="AP935">
            <v>64</v>
          </cell>
          <cell r="AQ935">
            <v>83</v>
          </cell>
          <cell r="AR935">
            <v>64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80</v>
          </cell>
          <cell r="AX935">
            <v>58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80</v>
          </cell>
          <cell r="BD935">
            <v>59</v>
          </cell>
          <cell r="BE935">
            <v>83</v>
          </cell>
          <cell r="BF935">
            <v>63</v>
          </cell>
          <cell r="BG935">
            <v>82</v>
          </cell>
          <cell r="BH935">
            <v>63</v>
          </cell>
          <cell r="BI935">
            <v>84</v>
          </cell>
          <cell r="BJ935">
            <v>63</v>
          </cell>
          <cell r="BK935">
            <v>86</v>
          </cell>
          <cell r="BL935">
            <v>67</v>
          </cell>
          <cell r="BM935">
            <v>0</v>
          </cell>
          <cell r="BN935">
            <v>0</v>
          </cell>
          <cell r="BO935">
            <v>86</v>
          </cell>
          <cell r="BP935">
            <v>64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85</v>
          </cell>
          <cell r="BX935">
            <v>64</v>
          </cell>
          <cell r="BY935">
            <v>87</v>
          </cell>
          <cell r="BZ935">
            <v>66</v>
          </cell>
          <cell r="CA935">
            <v>89</v>
          </cell>
          <cell r="CB935">
            <v>67</v>
          </cell>
          <cell r="CC935">
            <v>0</v>
          </cell>
          <cell r="CD935">
            <v>0</v>
          </cell>
          <cell r="CE935">
            <v>86</v>
          </cell>
          <cell r="CF935">
            <v>67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91</v>
          </cell>
          <cell r="CR935">
            <v>72</v>
          </cell>
          <cell r="CS935">
            <v>91</v>
          </cell>
          <cell r="CT935">
            <v>72</v>
          </cell>
          <cell r="CU935">
            <v>0</v>
          </cell>
          <cell r="CV935">
            <v>0</v>
          </cell>
          <cell r="CW935">
            <v>88</v>
          </cell>
          <cell r="CX935">
            <v>74</v>
          </cell>
        </row>
        <row r="936">
          <cell r="B936">
            <v>37060</v>
          </cell>
          <cell r="C936">
            <v>90</v>
          </cell>
          <cell r="D936">
            <v>70</v>
          </cell>
          <cell r="E936">
            <v>87</v>
          </cell>
          <cell r="F936">
            <v>66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91</v>
          </cell>
          <cell r="L936">
            <v>68</v>
          </cell>
          <cell r="M936">
            <v>88</v>
          </cell>
          <cell r="N936">
            <v>66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74</v>
          </cell>
          <cell r="T936">
            <v>53</v>
          </cell>
          <cell r="U936">
            <v>77</v>
          </cell>
          <cell r="V936">
            <v>56</v>
          </cell>
          <cell r="W936">
            <v>78</v>
          </cell>
          <cell r="X936">
            <v>52</v>
          </cell>
          <cell r="Y936">
            <v>77</v>
          </cell>
          <cell r="Z936">
            <v>60</v>
          </cell>
          <cell r="AA936">
            <v>78</v>
          </cell>
          <cell r="AB936">
            <v>58</v>
          </cell>
          <cell r="AC936">
            <v>81</v>
          </cell>
          <cell r="AD936">
            <v>58</v>
          </cell>
          <cell r="AE936">
            <v>0</v>
          </cell>
          <cell r="AF936">
            <v>0</v>
          </cell>
          <cell r="AG936">
            <v>76</v>
          </cell>
          <cell r="AH936">
            <v>58</v>
          </cell>
          <cell r="AI936">
            <v>77</v>
          </cell>
          <cell r="AJ936">
            <v>55</v>
          </cell>
          <cell r="AK936">
            <v>0</v>
          </cell>
          <cell r="AL936">
            <v>0</v>
          </cell>
          <cell r="AM936">
            <v>80</v>
          </cell>
          <cell r="AN936">
            <v>55</v>
          </cell>
          <cell r="AO936">
            <v>80</v>
          </cell>
          <cell r="AP936">
            <v>64</v>
          </cell>
          <cell r="AQ936">
            <v>83</v>
          </cell>
          <cell r="AR936">
            <v>64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80</v>
          </cell>
          <cell r="AX936">
            <v>58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81</v>
          </cell>
          <cell r="BD936">
            <v>60</v>
          </cell>
          <cell r="BE936">
            <v>83</v>
          </cell>
          <cell r="BF936">
            <v>63</v>
          </cell>
          <cell r="BG936">
            <v>82</v>
          </cell>
          <cell r="BH936">
            <v>63</v>
          </cell>
          <cell r="BI936">
            <v>84</v>
          </cell>
          <cell r="BJ936">
            <v>63</v>
          </cell>
          <cell r="BK936">
            <v>86</v>
          </cell>
          <cell r="BL936">
            <v>67</v>
          </cell>
          <cell r="BM936">
            <v>0</v>
          </cell>
          <cell r="BN936">
            <v>0</v>
          </cell>
          <cell r="BO936">
            <v>86</v>
          </cell>
          <cell r="BP936">
            <v>64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86</v>
          </cell>
          <cell r="BX936">
            <v>64</v>
          </cell>
          <cell r="BY936">
            <v>87</v>
          </cell>
          <cell r="BZ936">
            <v>66</v>
          </cell>
          <cell r="CA936">
            <v>89</v>
          </cell>
          <cell r="CB936">
            <v>67</v>
          </cell>
          <cell r="CC936">
            <v>0</v>
          </cell>
          <cell r="CD936">
            <v>0</v>
          </cell>
          <cell r="CE936">
            <v>86</v>
          </cell>
          <cell r="CF936">
            <v>67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91</v>
          </cell>
          <cell r="CR936">
            <v>72</v>
          </cell>
          <cell r="CS936">
            <v>91</v>
          </cell>
          <cell r="CT936">
            <v>72</v>
          </cell>
          <cell r="CU936">
            <v>0</v>
          </cell>
          <cell r="CV936">
            <v>0</v>
          </cell>
          <cell r="CW936">
            <v>88</v>
          </cell>
          <cell r="CX936">
            <v>74</v>
          </cell>
        </row>
        <row r="937">
          <cell r="B937">
            <v>37061</v>
          </cell>
          <cell r="C937">
            <v>90</v>
          </cell>
          <cell r="D937">
            <v>70</v>
          </cell>
          <cell r="E937">
            <v>87</v>
          </cell>
          <cell r="F937">
            <v>66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91</v>
          </cell>
          <cell r="L937">
            <v>68</v>
          </cell>
          <cell r="M937">
            <v>88</v>
          </cell>
          <cell r="N937">
            <v>66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74</v>
          </cell>
          <cell r="T937">
            <v>53</v>
          </cell>
          <cell r="U937">
            <v>77</v>
          </cell>
          <cell r="V937">
            <v>56</v>
          </cell>
          <cell r="W937">
            <v>78</v>
          </cell>
          <cell r="X937">
            <v>52</v>
          </cell>
          <cell r="Y937">
            <v>77</v>
          </cell>
          <cell r="Z937">
            <v>60</v>
          </cell>
          <cell r="AA937">
            <v>78</v>
          </cell>
          <cell r="AB937">
            <v>58</v>
          </cell>
          <cell r="AC937">
            <v>81</v>
          </cell>
          <cell r="AD937">
            <v>58</v>
          </cell>
          <cell r="AE937">
            <v>0</v>
          </cell>
          <cell r="AF937">
            <v>0</v>
          </cell>
          <cell r="AG937">
            <v>76</v>
          </cell>
          <cell r="AH937">
            <v>58</v>
          </cell>
          <cell r="AI937">
            <v>77</v>
          </cell>
          <cell r="AJ937">
            <v>55</v>
          </cell>
          <cell r="AK937">
            <v>0</v>
          </cell>
          <cell r="AL937">
            <v>0</v>
          </cell>
          <cell r="AM937">
            <v>80</v>
          </cell>
          <cell r="AN937">
            <v>56</v>
          </cell>
          <cell r="AO937">
            <v>80</v>
          </cell>
          <cell r="AP937">
            <v>64</v>
          </cell>
          <cell r="AQ937">
            <v>83</v>
          </cell>
          <cell r="AR937">
            <v>64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80</v>
          </cell>
          <cell r="AX937">
            <v>58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81</v>
          </cell>
          <cell r="BD937">
            <v>60</v>
          </cell>
          <cell r="BE937">
            <v>83</v>
          </cell>
          <cell r="BF937">
            <v>63</v>
          </cell>
          <cell r="BG937">
            <v>82</v>
          </cell>
          <cell r="BH937">
            <v>63</v>
          </cell>
          <cell r="BI937">
            <v>84</v>
          </cell>
          <cell r="BJ937">
            <v>63</v>
          </cell>
          <cell r="BK937">
            <v>86</v>
          </cell>
          <cell r="BL937">
            <v>67</v>
          </cell>
          <cell r="BM937">
            <v>0</v>
          </cell>
          <cell r="BN937">
            <v>0</v>
          </cell>
          <cell r="BO937">
            <v>86</v>
          </cell>
          <cell r="BP937">
            <v>64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86</v>
          </cell>
          <cell r="BX937">
            <v>65</v>
          </cell>
          <cell r="BY937">
            <v>87</v>
          </cell>
          <cell r="BZ937">
            <v>66</v>
          </cell>
          <cell r="CA937">
            <v>89</v>
          </cell>
          <cell r="CB937">
            <v>67</v>
          </cell>
          <cell r="CC937">
            <v>0</v>
          </cell>
          <cell r="CD937">
            <v>0</v>
          </cell>
          <cell r="CE937">
            <v>86</v>
          </cell>
          <cell r="CF937">
            <v>67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91</v>
          </cell>
          <cell r="CR937">
            <v>72</v>
          </cell>
          <cell r="CS937">
            <v>91</v>
          </cell>
          <cell r="CT937">
            <v>72</v>
          </cell>
          <cell r="CU937">
            <v>0</v>
          </cell>
          <cell r="CV937">
            <v>0</v>
          </cell>
          <cell r="CW937">
            <v>88</v>
          </cell>
          <cell r="CX937">
            <v>74</v>
          </cell>
        </row>
        <row r="938">
          <cell r="B938">
            <v>37062</v>
          </cell>
          <cell r="C938">
            <v>90</v>
          </cell>
          <cell r="D938">
            <v>70</v>
          </cell>
          <cell r="E938">
            <v>87</v>
          </cell>
          <cell r="F938">
            <v>66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91</v>
          </cell>
          <cell r="L938">
            <v>68</v>
          </cell>
          <cell r="M938">
            <v>88</v>
          </cell>
          <cell r="N938">
            <v>66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74</v>
          </cell>
          <cell r="T938">
            <v>53</v>
          </cell>
          <cell r="U938">
            <v>77</v>
          </cell>
          <cell r="V938">
            <v>56</v>
          </cell>
          <cell r="W938">
            <v>78</v>
          </cell>
          <cell r="X938">
            <v>52</v>
          </cell>
          <cell r="Y938">
            <v>78</v>
          </cell>
          <cell r="Z938">
            <v>60</v>
          </cell>
          <cell r="AA938">
            <v>78</v>
          </cell>
          <cell r="AB938">
            <v>58</v>
          </cell>
          <cell r="AC938">
            <v>81</v>
          </cell>
          <cell r="AD938">
            <v>58</v>
          </cell>
          <cell r="AE938">
            <v>0</v>
          </cell>
          <cell r="AF938">
            <v>0</v>
          </cell>
          <cell r="AG938">
            <v>76</v>
          </cell>
          <cell r="AH938">
            <v>58</v>
          </cell>
          <cell r="AI938">
            <v>77</v>
          </cell>
          <cell r="AJ938">
            <v>55</v>
          </cell>
          <cell r="AK938">
            <v>0</v>
          </cell>
          <cell r="AL938">
            <v>0</v>
          </cell>
          <cell r="AM938">
            <v>80</v>
          </cell>
          <cell r="AN938">
            <v>56</v>
          </cell>
          <cell r="AO938">
            <v>80</v>
          </cell>
          <cell r="AP938">
            <v>64</v>
          </cell>
          <cell r="AQ938">
            <v>83</v>
          </cell>
          <cell r="AR938">
            <v>64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80</v>
          </cell>
          <cell r="AX938">
            <v>58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81</v>
          </cell>
          <cell r="BD938">
            <v>60</v>
          </cell>
          <cell r="BE938">
            <v>83</v>
          </cell>
          <cell r="BF938">
            <v>63</v>
          </cell>
          <cell r="BG938">
            <v>82</v>
          </cell>
          <cell r="BH938">
            <v>63</v>
          </cell>
          <cell r="BI938">
            <v>84</v>
          </cell>
          <cell r="BJ938">
            <v>63</v>
          </cell>
          <cell r="BK938">
            <v>86</v>
          </cell>
          <cell r="BL938">
            <v>68</v>
          </cell>
          <cell r="BM938">
            <v>0</v>
          </cell>
          <cell r="BN938">
            <v>0</v>
          </cell>
          <cell r="BO938">
            <v>86</v>
          </cell>
          <cell r="BP938">
            <v>64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86</v>
          </cell>
          <cell r="BX938">
            <v>65</v>
          </cell>
          <cell r="BY938">
            <v>87</v>
          </cell>
          <cell r="BZ938">
            <v>66</v>
          </cell>
          <cell r="CA938">
            <v>89</v>
          </cell>
          <cell r="CB938">
            <v>67</v>
          </cell>
          <cell r="CC938">
            <v>0</v>
          </cell>
          <cell r="CD938">
            <v>0</v>
          </cell>
          <cell r="CE938">
            <v>86</v>
          </cell>
          <cell r="CF938">
            <v>67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91</v>
          </cell>
          <cell r="CR938">
            <v>72</v>
          </cell>
          <cell r="CS938">
            <v>91</v>
          </cell>
          <cell r="CT938">
            <v>72</v>
          </cell>
          <cell r="CU938">
            <v>0</v>
          </cell>
          <cell r="CV938">
            <v>0</v>
          </cell>
          <cell r="CW938">
            <v>88</v>
          </cell>
          <cell r="CX938">
            <v>74</v>
          </cell>
        </row>
        <row r="939">
          <cell r="B939">
            <v>37063</v>
          </cell>
          <cell r="C939">
            <v>91</v>
          </cell>
          <cell r="D939">
            <v>70</v>
          </cell>
          <cell r="E939">
            <v>88</v>
          </cell>
          <cell r="F939">
            <v>66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92</v>
          </cell>
          <cell r="L939">
            <v>69</v>
          </cell>
          <cell r="M939">
            <v>89</v>
          </cell>
          <cell r="N939">
            <v>67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75</v>
          </cell>
          <cell r="T939">
            <v>54</v>
          </cell>
          <cell r="U939">
            <v>78</v>
          </cell>
          <cell r="V939">
            <v>57</v>
          </cell>
          <cell r="W939">
            <v>79</v>
          </cell>
          <cell r="X939">
            <v>53</v>
          </cell>
          <cell r="Y939">
            <v>78</v>
          </cell>
          <cell r="Z939">
            <v>61</v>
          </cell>
          <cell r="AA939">
            <v>79</v>
          </cell>
          <cell r="AB939">
            <v>59</v>
          </cell>
          <cell r="AC939">
            <v>82</v>
          </cell>
          <cell r="AD939">
            <v>59</v>
          </cell>
          <cell r="AE939">
            <v>0</v>
          </cell>
          <cell r="AF939">
            <v>0</v>
          </cell>
          <cell r="AG939">
            <v>77</v>
          </cell>
          <cell r="AH939">
            <v>59</v>
          </cell>
          <cell r="AI939">
            <v>78</v>
          </cell>
          <cell r="AJ939">
            <v>56</v>
          </cell>
          <cell r="AK939">
            <v>0</v>
          </cell>
          <cell r="AL939">
            <v>0</v>
          </cell>
          <cell r="AM939">
            <v>80</v>
          </cell>
          <cell r="AN939">
            <v>56</v>
          </cell>
          <cell r="AO939">
            <v>81</v>
          </cell>
          <cell r="AP939">
            <v>65</v>
          </cell>
          <cell r="AQ939">
            <v>84</v>
          </cell>
          <cell r="AR939">
            <v>65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81</v>
          </cell>
          <cell r="AX939">
            <v>59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81</v>
          </cell>
          <cell r="BD939">
            <v>60</v>
          </cell>
          <cell r="BE939">
            <v>84</v>
          </cell>
          <cell r="BF939">
            <v>64</v>
          </cell>
          <cell r="BG939">
            <v>83</v>
          </cell>
          <cell r="BH939">
            <v>64</v>
          </cell>
          <cell r="BI939">
            <v>85</v>
          </cell>
          <cell r="BJ939">
            <v>64</v>
          </cell>
          <cell r="BK939">
            <v>86</v>
          </cell>
          <cell r="BL939">
            <v>68</v>
          </cell>
          <cell r="BM939">
            <v>0</v>
          </cell>
          <cell r="BN939">
            <v>0</v>
          </cell>
          <cell r="BO939">
            <v>87</v>
          </cell>
          <cell r="BP939">
            <v>65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86</v>
          </cell>
          <cell r="BX939">
            <v>65</v>
          </cell>
          <cell r="BY939">
            <v>87</v>
          </cell>
          <cell r="BZ939">
            <v>67</v>
          </cell>
          <cell r="CA939">
            <v>90</v>
          </cell>
          <cell r="CB939">
            <v>68</v>
          </cell>
          <cell r="CC939">
            <v>0</v>
          </cell>
          <cell r="CD939">
            <v>0</v>
          </cell>
          <cell r="CE939">
            <v>87</v>
          </cell>
          <cell r="CF939">
            <v>68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91</v>
          </cell>
          <cell r="CR939">
            <v>73</v>
          </cell>
          <cell r="CS939">
            <v>91</v>
          </cell>
          <cell r="CT939">
            <v>73</v>
          </cell>
          <cell r="CU939">
            <v>0</v>
          </cell>
          <cell r="CV939">
            <v>0</v>
          </cell>
          <cell r="CW939">
            <v>89</v>
          </cell>
          <cell r="CX939">
            <v>74</v>
          </cell>
        </row>
        <row r="940">
          <cell r="B940">
            <v>37064</v>
          </cell>
          <cell r="C940">
            <v>91</v>
          </cell>
          <cell r="D940">
            <v>70</v>
          </cell>
          <cell r="E940">
            <v>88</v>
          </cell>
          <cell r="F940">
            <v>66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92</v>
          </cell>
          <cell r="L940">
            <v>69</v>
          </cell>
          <cell r="M940">
            <v>89</v>
          </cell>
          <cell r="N940">
            <v>67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75</v>
          </cell>
          <cell r="T940">
            <v>54</v>
          </cell>
          <cell r="U940">
            <v>78</v>
          </cell>
          <cell r="V940">
            <v>57</v>
          </cell>
          <cell r="W940">
            <v>79</v>
          </cell>
          <cell r="X940">
            <v>53</v>
          </cell>
          <cell r="Y940">
            <v>79</v>
          </cell>
          <cell r="Z940">
            <v>61</v>
          </cell>
          <cell r="AA940">
            <v>79</v>
          </cell>
          <cell r="AB940">
            <v>59</v>
          </cell>
          <cell r="AC940">
            <v>82</v>
          </cell>
          <cell r="AD940">
            <v>59</v>
          </cell>
          <cell r="AE940">
            <v>0</v>
          </cell>
          <cell r="AF940">
            <v>0</v>
          </cell>
          <cell r="AG940">
            <v>77</v>
          </cell>
          <cell r="AH940">
            <v>59</v>
          </cell>
          <cell r="AI940">
            <v>78</v>
          </cell>
          <cell r="AJ940">
            <v>56</v>
          </cell>
          <cell r="AK940">
            <v>0</v>
          </cell>
          <cell r="AL940">
            <v>0</v>
          </cell>
          <cell r="AM940">
            <v>81</v>
          </cell>
          <cell r="AN940">
            <v>56</v>
          </cell>
          <cell r="AO940">
            <v>81</v>
          </cell>
          <cell r="AP940">
            <v>65</v>
          </cell>
          <cell r="AQ940">
            <v>84</v>
          </cell>
          <cell r="AR940">
            <v>65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81</v>
          </cell>
          <cell r="AX940">
            <v>59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82</v>
          </cell>
          <cell r="BD940">
            <v>60</v>
          </cell>
          <cell r="BE940">
            <v>84</v>
          </cell>
          <cell r="BF940">
            <v>64</v>
          </cell>
          <cell r="BG940">
            <v>83</v>
          </cell>
          <cell r="BH940">
            <v>64</v>
          </cell>
          <cell r="BI940">
            <v>85</v>
          </cell>
          <cell r="BJ940">
            <v>64</v>
          </cell>
          <cell r="BK940">
            <v>86</v>
          </cell>
          <cell r="BL940">
            <v>69</v>
          </cell>
          <cell r="BM940">
            <v>0</v>
          </cell>
          <cell r="BN940">
            <v>0</v>
          </cell>
          <cell r="BO940">
            <v>87</v>
          </cell>
          <cell r="BP940">
            <v>65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86</v>
          </cell>
          <cell r="BX940">
            <v>65</v>
          </cell>
          <cell r="BY940">
            <v>87</v>
          </cell>
          <cell r="BZ940">
            <v>67</v>
          </cell>
          <cell r="CA940">
            <v>90</v>
          </cell>
          <cell r="CB940">
            <v>68</v>
          </cell>
          <cell r="CC940">
            <v>0</v>
          </cell>
          <cell r="CD940">
            <v>0</v>
          </cell>
          <cell r="CE940">
            <v>87</v>
          </cell>
          <cell r="CF940">
            <v>68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91</v>
          </cell>
          <cell r="CR940">
            <v>73</v>
          </cell>
          <cell r="CS940">
            <v>91</v>
          </cell>
          <cell r="CT940">
            <v>73</v>
          </cell>
          <cell r="CU940">
            <v>0</v>
          </cell>
          <cell r="CV940">
            <v>0</v>
          </cell>
          <cell r="CW940">
            <v>89</v>
          </cell>
          <cell r="CX940">
            <v>74</v>
          </cell>
        </row>
        <row r="941">
          <cell r="B941">
            <v>37065</v>
          </cell>
          <cell r="C941">
            <v>91</v>
          </cell>
          <cell r="D941">
            <v>70</v>
          </cell>
          <cell r="E941">
            <v>88</v>
          </cell>
          <cell r="F941">
            <v>66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92</v>
          </cell>
          <cell r="L941">
            <v>69</v>
          </cell>
          <cell r="M941">
            <v>89</v>
          </cell>
          <cell r="N941">
            <v>67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75</v>
          </cell>
          <cell r="T941">
            <v>54</v>
          </cell>
          <cell r="U941">
            <v>78</v>
          </cell>
          <cell r="V941">
            <v>57</v>
          </cell>
          <cell r="W941">
            <v>79</v>
          </cell>
          <cell r="X941">
            <v>53</v>
          </cell>
          <cell r="Y941">
            <v>79</v>
          </cell>
          <cell r="Z941">
            <v>61</v>
          </cell>
          <cell r="AA941">
            <v>79</v>
          </cell>
          <cell r="AB941">
            <v>59</v>
          </cell>
          <cell r="AC941">
            <v>82</v>
          </cell>
          <cell r="AD941">
            <v>59</v>
          </cell>
          <cell r="AE941">
            <v>0</v>
          </cell>
          <cell r="AF941">
            <v>0</v>
          </cell>
          <cell r="AG941">
            <v>77</v>
          </cell>
          <cell r="AH941">
            <v>59</v>
          </cell>
          <cell r="AI941">
            <v>78</v>
          </cell>
          <cell r="AJ941">
            <v>56</v>
          </cell>
          <cell r="AK941">
            <v>0</v>
          </cell>
          <cell r="AL941">
            <v>0</v>
          </cell>
          <cell r="AM941">
            <v>81</v>
          </cell>
          <cell r="AN941">
            <v>56</v>
          </cell>
          <cell r="AO941">
            <v>81</v>
          </cell>
          <cell r="AP941">
            <v>65</v>
          </cell>
          <cell r="AQ941">
            <v>84</v>
          </cell>
          <cell r="AR941">
            <v>65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81</v>
          </cell>
          <cell r="AX941">
            <v>59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82</v>
          </cell>
          <cell r="BD941">
            <v>61</v>
          </cell>
          <cell r="BE941">
            <v>84</v>
          </cell>
          <cell r="BF941">
            <v>64</v>
          </cell>
          <cell r="BG941">
            <v>83</v>
          </cell>
          <cell r="BH941">
            <v>64</v>
          </cell>
          <cell r="BI941">
            <v>85</v>
          </cell>
          <cell r="BJ941">
            <v>64</v>
          </cell>
          <cell r="BK941">
            <v>86</v>
          </cell>
          <cell r="BL941">
            <v>69</v>
          </cell>
          <cell r="BM941">
            <v>0</v>
          </cell>
          <cell r="BN941">
            <v>0</v>
          </cell>
          <cell r="BO941">
            <v>87</v>
          </cell>
          <cell r="BP941">
            <v>65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86</v>
          </cell>
          <cell r="BX941">
            <v>65</v>
          </cell>
          <cell r="BY941">
            <v>87</v>
          </cell>
          <cell r="BZ941">
            <v>67</v>
          </cell>
          <cell r="CA941">
            <v>90</v>
          </cell>
          <cell r="CB941">
            <v>68</v>
          </cell>
          <cell r="CC941">
            <v>0</v>
          </cell>
          <cell r="CD941">
            <v>0</v>
          </cell>
          <cell r="CE941">
            <v>87</v>
          </cell>
          <cell r="CF941">
            <v>68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0</v>
          </cell>
          <cell r="CN941">
            <v>0</v>
          </cell>
          <cell r="CO941">
            <v>0</v>
          </cell>
          <cell r="CP941">
            <v>0</v>
          </cell>
          <cell r="CQ941">
            <v>91</v>
          </cell>
          <cell r="CR941">
            <v>73</v>
          </cell>
          <cell r="CS941">
            <v>91</v>
          </cell>
          <cell r="CT941">
            <v>73</v>
          </cell>
          <cell r="CU941">
            <v>0</v>
          </cell>
          <cell r="CV941">
            <v>0</v>
          </cell>
          <cell r="CW941">
            <v>89</v>
          </cell>
          <cell r="CX941">
            <v>74</v>
          </cell>
        </row>
        <row r="942">
          <cell r="B942">
            <v>37066</v>
          </cell>
          <cell r="C942">
            <v>91</v>
          </cell>
          <cell r="D942">
            <v>71</v>
          </cell>
          <cell r="E942">
            <v>88</v>
          </cell>
          <cell r="F942">
            <v>66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92</v>
          </cell>
          <cell r="L942">
            <v>69</v>
          </cell>
          <cell r="M942">
            <v>89</v>
          </cell>
          <cell r="N942">
            <v>67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75</v>
          </cell>
          <cell r="T942">
            <v>54</v>
          </cell>
          <cell r="U942">
            <v>78</v>
          </cell>
          <cell r="V942">
            <v>57</v>
          </cell>
          <cell r="W942">
            <v>79</v>
          </cell>
          <cell r="X942">
            <v>53</v>
          </cell>
          <cell r="Y942">
            <v>79</v>
          </cell>
          <cell r="Z942">
            <v>61</v>
          </cell>
          <cell r="AA942">
            <v>79</v>
          </cell>
          <cell r="AB942">
            <v>59</v>
          </cell>
          <cell r="AC942">
            <v>82</v>
          </cell>
          <cell r="AD942">
            <v>59</v>
          </cell>
          <cell r="AE942">
            <v>0</v>
          </cell>
          <cell r="AF942">
            <v>0</v>
          </cell>
          <cell r="AG942">
            <v>77</v>
          </cell>
          <cell r="AH942">
            <v>59</v>
          </cell>
          <cell r="AI942">
            <v>78</v>
          </cell>
          <cell r="AJ942">
            <v>56</v>
          </cell>
          <cell r="AK942">
            <v>0</v>
          </cell>
          <cell r="AL942">
            <v>0</v>
          </cell>
          <cell r="AM942">
            <v>81</v>
          </cell>
          <cell r="AN942">
            <v>57</v>
          </cell>
          <cell r="AO942">
            <v>81</v>
          </cell>
          <cell r="AP942">
            <v>65</v>
          </cell>
          <cell r="AQ942">
            <v>84</v>
          </cell>
          <cell r="AR942">
            <v>65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81</v>
          </cell>
          <cell r="AX942">
            <v>59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82</v>
          </cell>
          <cell r="BD942">
            <v>61</v>
          </cell>
          <cell r="BE942">
            <v>84</v>
          </cell>
          <cell r="BF942">
            <v>64</v>
          </cell>
          <cell r="BG942">
            <v>83</v>
          </cell>
          <cell r="BH942">
            <v>64</v>
          </cell>
          <cell r="BI942">
            <v>85</v>
          </cell>
          <cell r="BJ942">
            <v>64</v>
          </cell>
          <cell r="BK942">
            <v>86</v>
          </cell>
          <cell r="BL942">
            <v>69</v>
          </cell>
          <cell r="BM942">
            <v>0</v>
          </cell>
          <cell r="BN942">
            <v>0</v>
          </cell>
          <cell r="BO942">
            <v>87</v>
          </cell>
          <cell r="BP942">
            <v>65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86</v>
          </cell>
          <cell r="BX942">
            <v>66</v>
          </cell>
          <cell r="BY942">
            <v>87</v>
          </cell>
          <cell r="BZ942">
            <v>67</v>
          </cell>
          <cell r="CA942">
            <v>90</v>
          </cell>
          <cell r="CB942">
            <v>68</v>
          </cell>
          <cell r="CC942">
            <v>0</v>
          </cell>
          <cell r="CD942">
            <v>0</v>
          </cell>
          <cell r="CE942">
            <v>87</v>
          </cell>
          <cell r="CF942">
            <v>68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91</v>
          </cell>
          <cell r="CR942">
            <v>73</v>
          </cell>
          <cell r="CS942">
            <v>91</v>
          </cell>
          <cell r="CT942">
            <v>73</v>
          </cell>
          <cell r="CU942">
            <v>0</v>
          </cell>
          <cell r="CV942">
            <v>0</v>
          </cell>
          <cell r="CW942">
            <v>89</v>
          </cell>
          <cell r="CX942">
            <v>74</v>
          </cell>
        </row>
        <row r="943">
          <cell r="B943">
            <v>37067</v>
          </cell>
          <cell r="C943">
            <v>91</v>
          </cell>
          <cell r="D943">
            <v>71</v>
          </cell>
          <cell r="E943">
            <v>88</v>
          </cell>
          <cell r="F943">
            <v>66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92</v>
          </cell>
          <cell r="L943">
            <v>69</v>
          </cell>
          <cell r="M943">
            <v>89</v>
          </cell>
          <cell r="N943">
            <v>67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75</v>
          </cell>
          <cell r="T943">
            <v>55</v>
          </cell>
          <cell r="U943">
            <v>78</v>
          </cell>
          <cell r="V943">
            <v>57</v>
          </cell>
          <cell r="W943">
            <v>79</v>
          </cell>
          <cell r="X943">
            <v>53</v>
          </cell>
          <cell r="Y943">
            <v>79</v>
          </cell>
          <cell r="Z943">
            <v>62</v>
          </cell>
          <cell r="AA943">
            <v>79</v>
          </cell>
          <cell r="AB943">
            <v>59</v>
          </cell>
          <cell r="AC943">
            <v>82</v>
          </cell>
          <cell r="AD943">
            <v>59</v>
          </cell>
          <cell r="AE943">
            <v>0</v>
          </cell>
          <cell r="AF943">
            <v>0</v>
          </cell>
          <cell r="AG943">
            <v>77</v>
          </cell>
          <cell r="AH943">
            <v>59</v>
          </cell>
          <cell r="AI943">
            <v>78</v>
          </cell>
          <cell r="AJ943">
            <v>56</v>
          </cell>
          <cell r="AK943">
            <v>0</v>
          </cell>
          <cell r="AL943">
            <v>0</v>
          </cell>
          <cell r="AM943">
            <v>81</v>
          </cell>
          <cell r="AN943">
            <v>57</v>
          </cell>
          <cell r="AO943">
            <v>81</v>
          </cell>
          <cell r="AP943">
            <v>66</v>
          </cell>
          <cell r="AQ943">
            <v>84</v>
          </cell>
          <cell r="AR943">
            <v>65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81</v>
          </cell>
          <cell r="AX943">
            <v>59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82</v>
          </cell>
          <cell r="BD943">
            <v>61</v>
          </cell>
          <cell r="BE943">
            <v>84</v>
          </cell>
          <cell r="BF943">
            <v>64</v>
          </cell>
          <cell r="BG943">
            <v>83</v>
          </cell>
          <cell r="BH943">
            <v>64</v>
          </cell>
          <cell r="BI943">
            <v>85</v>
          </cell>
          <cell r="BJ943">
            <v>64</v>
          </cell>
          <cell r="BK943">
            <v>86</v>
          </cell>
          <cell r="BL943">
            <v>69</v>
          </cell>
          <cell r="BM943">
            <v>0</v>
          </cell>
          <cell r="BN943">
            <v>0</v>
          </cell>
          <cell r="BO943">
            <v>87</v>
          </cell>
          <cell r="BP943">
            <v>65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87</v>
          </cell>
          <cell r="BX943">
            <v>66</v>
          </cell>
          <cell r="BY943">
            <v>87</v>
          </cell>
          <cell r="BZ943">
            <v>67</v>
          </cell>
          <cell r="CA943">
            <v>90</v>
          </cell>
          <cell r="CB943">
            <v>68</v>
          </cell>
          <cell r="CC943">
            <v>0</v>
          </cell>
          <cell r="CD943">
            <v>0</v>
          </cell>
          <cell r="CE943">
            <v>87</v>
          </cell>
          <cell r="CF943">
            <v>68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91</v>
          </cell>
          <cell r="CR943">
            <v>73</v>
          </cell>
          <cell r="CS943">
            <v>91</v>
          </cell>
          <cell r="CT943">
            <v>73</v>
          </cell>
          <cell r="CU943">
            <v>0</v>
          </cell>
          <cell r="CV943">
            <v>0</v>
          </cell>
          <cell r="CW943">
            <v>89</v>
          </cell>
          <cell r="CX943">
            <v>74</v>
          </cell>
        </row>
        <row r="944">
          <cell r="B944">
            <v>37068</v>
          </cell>
          <cell r="C944">
            <v>91</v>
          </cell>
          <cell r="D944">
            <v>71</v>
          </cell>
          <cell r="E944">
            <v>88</v>
          </cell>
          <cell r="F944">
            <v>67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92</v>
          </cell>
          <cell r="L944">
            <v>69</v>
          </cell>
          <cell r="M944">
            <v>89</v>
          </cell>
          <cell r="N944">
            <v>68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76</v>
          </cell>
          <cell r="T944">
            <v>55</v>
          </cell>
          <cell r="U944">
            <v>79</v>
          </cell>
          <cell r="V944">
            <v>58</v>
          </cell>
          <cell r="W944">
            <v>80</v>
          </cell>
          <cell r="X944">
            <v>54</v>
          </cell>
          <cell r="Y944">
            <v>80</v>
          </cell>
          <cell r="Z944">
            <v>62</v>
          </cell>
          <cell r="AA944">
            <v>80</v>
          </cell>
          <cell r="AB944">
            <v>60</v>
          </cell>
          <cell r="AC944">
            <v>83</v>
          </cell>
          <cell r="AD944">
            <v>60</v>
          </cell>
          <cell r="AE944">
            <v>0</v>
          </cell>
          <cell r="AF944">
            <v>0</v>
          </cell>
          <cell r="AG944">
            <v>78</v>
          </cell>
          <cell r="AH944">
            <v>60</v>
          </cell>
          <cell r="AI944">
            <v>79</v>
          </cell>
          <cell r="AJ944">
            <v>57</v>
          </cell>
          <cell r="AK944">
            <v>0</v>
          </cell>
          <cell r="AL944">
            <v>0</v>
          </cell>
          <cell r="AM944">
            <v>82</v>
          </cell>
          <cell r="AN944">
            <v>57</v>
          </cell>
          <cell r="AO944">
            <v>82</v>
          </cell>
          <cell r="AP944">
            <v>66</v>
          </cell>
          <cell r="AQ944">
            <v>85</v>
          </cell>
          <cell r="AR944">
            <v>66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81</v>
          </cell>
          <cell r="AX944">
            <v>60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82</v>
          </cell>
          <cell r="BD944">
            <v>61</v>
          </cell>
          <cell r="BE944">
            <v>84</v>
          </cell>
          <cell r="BF944">
            <v>65</v>
          </cell>
          <cell r="BG944">
            <v>84</v>
          </cell>
          <cell r="BH944">
            <v>65</v>
          </cell>
          <cell r="BI944">
            <v>86</v>
          </cell>
          <cell r="BJ944">
            <v>65</v>
          </cell>
          <cell r="BK944">
            <v>87</v>
          </cell>
          <cell r="BL944">
            <v>70</v>
          </cell>
          <cell r="BM944">
            <v>0</v>
          </cell>
          <cell r="BN944">
            <v>0</v>
          </cell>
          <cell r="BO944">
            <v>87</v>
          </cell>
          <cell r="BP944">
            <v>66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87</v>
          </cell>
          <cell r="BX944">
            <v>66</v>
          </cell>
          <cell r="BY944">
            <v>88</v>
          </cell>
          <cell r="BZ944">
            <v>68</v>
          </cell>
          <cell r="CA944">
            <v>91</v>
          </cell>
          <cell r="CB944">
            <v>68</v>
          </cell>
          <cell r="CC944">
            <v>0</v>
          </cell>
          <cell r="CD944">
            <v>0</v>
          </cell>
          <cell r="CE944">
            <v>87</v>
          </cell>
          <cell r="CF944">
            <v>68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91</v>
          </cell>
          <cell r="CR944">
            <v>73</v>
          </cell>
          <cell r="CS944">
            <v>91</v>
          </cell>
          <cell r="CT944">
            <v>73</v>
          </cell>
          <cell r="CU944">
            <v>0</v>
          </cell>
          <cell r="CV944">
            <v>0</v>
          </cell>
          <cell r="CW944">
            <v>89</v>
          </cell>
          <cell r="CX944">
            <v>74</v>
          </cell>
        </row>
        <row r="945">
          <cell r="B945">
            <v>37069</v>
          </cell>
          <cell r="C945">
            <v>91</v>
          </cell>
          <cell r="D945">
            <v>71</v>
          </cell>
          <cell r="E945">
            <v>88</v>
          </cell>
          <cell r="F945">
            <v>67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92</v>
          </cell>
          <cell r="L945">
            <v>69</v>
          </cell>
          <cell r="M945">
            <v>89</v>
          </cell>
          <cell r="N945">
            <v>68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76</v>
          </cell>
          <cell r="T945">
            <v>56</v>
          </cell>
          <cell r="U945">
            <v>79</v>
          </cell>
          <cell r="V945">
            <v>58</v>
          </cell>
          <cell r="W945">
            <v>80</v>
          </cell>
          <cell r="X945">
            <v>54</v>
          </cell>
          <cell r="Y945">
            <v>80</v>
          </cell>
          <cell r="Z945">
            <v>63</v>
          </cell>
          <cell r="AA945">
            <v>80</v>
          </cell>
          <cell r="AB945">
            <v>60</v>
          </cell>
          <cell r="AC945">
            <v>83</v>
          </cell>
          <cell r="AD945">
            <v>60</v>
          </cell>
          <cell r="AE945">
            <v>0</v>
          </cell>
          <cell r="AF945">
            <v>0</v>
          </cell>
          <cell r="AG945">
            <v>78</v>
          </cell>
          <cell r="AH945">
            <v>60</v>
          </cell>
          <cell r="AI945">
            <v>79</v>
          </cell>
          <cell r="AJ945">
            <v>57</v>
          </cell>
          <cell r="AK945">
            <v>0</v>
          </cell>
          <cell r="AL945">
            <v>0</v>
          </cell>
          <cell r="AM945">
            <v>82</v>
          </cell>
          <cell r="AN945">
            <v>57</v>
          </cell>
          <cell r="AO945">
            <v>82</v>
          </cell>
          <cell r="AP945">
            <v>67</v>
          </cell>
          <cell r="AQ945">
            <v>85</v>
          </cell>
          <cell r="AR945">
            <v>66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81</v>
          </cell>
          <cell r="AX945">
            <v>60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83</v>
          </cell>
          <cell r="BD945">
            <v>62</v>
          </cell>
          <cell r="BE945">
            <v>84</v>
          </cell>
          <cell r="BF945">
            <v>65</v>
          </cell>
          <cell r="BG945">
            <v>84</v>
          </cell>
          <cell r="BH945">
            <v>65</v>
          </cell>
          <cell r="BI945">
            <v>86</v>
          </cell>
          <cell r="BJ945">
            <v>65</v>
          </cell>
          <cell r="BK945">
            <v>87</v>
          </cell>
          <cell r="BL945">
            <v>70</v>
          </cell>
          <cell r="BM945">
            <v>0</v>
          </cell>
          <cell r="BN945">
            <v>0</v>
          </cell>
          <cell r="BO945">
            <v>87</v>
          </cell>
          <cell r="BP945">
            <v>66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87</v>
          </cell>
          <cell r="BX945">
            <v>66</v>
          </cell>
          <cell r="BY945">
            <v>88</v>
          </cell>
          <cell r="BZ945">
            <v>68</v>
          </cell>
          <cell r="CA945">
            <v>91</v>
          </cell>
          <cell r="CB945">
            <v>68</v>
          </cell>
          <cell r="CC945">
            <v>0</v>
          </cell>
          <cell r="CD945">
            <v>0</v>
          </cell>
          <cell r="CE945">
            <v>87</v>
          </cell>
          <cell r="CF945">
            <v>68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91</v>
          </cell>
          <cell r="CR945">
            <v>73</v>
          </cell>
          <cell r="CS945">
            <v>91</v>
          </cell>
          <cell r="CT945">
            <v>73</v>
          </cell>
          <cell r="CU945">
            <v>0</v>
          </cell>
          <cell r="CV945">
            <v>0</v>
          </cell>
          <cell r="CW945">
            <v>89</v>
          </cell>
          <cell r="CX945">
            <v>74</v>
          </cell>
        </row>
        <row r="946">
          <cell r="B946">
            <v>37070</v>
          </cell>
          <cell r="C946">
            <v>91</v>
          </cell>
          <cell r="D946">
            <v>71</v>
          </cell>
          <cell r="E946">
            <v>88</v>
          </cell>
          <cell r="F946">
            <v>67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92</v>
          </cell>
          <cell r="L946">
            <v>69</v>
          </cell>
          <cell r="M946">
            <v>89</v>
          </cell>
          <cell r="N946">
            <v>68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76</v>
          </cell>
          <cell r="T946">
            <v>56</v>
          </cell>
          <cell r="U946">
            <v>79</v>
          </cell>
          <cell r="V946">
            <v>58</v>
          </cell>
          <cell r="W946">
            <v>80</v>
          </cell>
          <cell r="X946">
            <v>54</v>
          </cell>
          <cell r="Y946">
            <v>80</v>
          </cell>
          <cell r="Z946">
            <v>63</v>
          </cell>
          <cell r="AA946">
            <v>80</v>
          </cell>
          <cell r="AB946">
            <v>60</v>
          </cell>
          <cell r="AC946">
            <v>83</v>
          </cell>
          <cell r="AD946">
            <v>60</v>
          </cell>
          <cell r="AE946">
            <v>0</v>
          </cell>
          <cell r="AF946">
            <v>0</v>
          </cell>
          <cell r="AG946">
            <v>78</v>
          </cell>
          <cell r="AH946">
            <v>60</v>
          </cell>
          <cell r="AI946">
            <v>79</v>
          </cell>
          <cell r="AJ946">
            <v>57</v>
          </cell>
          <cell r="AK946">
            <v>0</v>
          </cell>
          <cell r="AL946">
            <v>0</v>
          </cell>
          <cell r="AM946">
            <v>82</v>
          </cell>
          <cell r="AN946">
            <v>58</v>
          </cell>
          <cell r="AO946">
            <v>82</v>
          </cell>
          <cell r="AP946">
            <v>67</v>
          </cell>
          <cell r="AQ946">
            <v>85</v>
          </cell>
          <cell r="AR946">
            <v>66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81</v>
          </cell>
          <cell r="AX946">
            <v>60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83</v>
          </cell>
          <cell r="BD946">
            <v>62</v>
          </cell>
          <cell r="BE946">
            <v>84</v>
          </cell>
          <cell r="BF946">
            <v>65</v>
          </cell>
          <cell r="BG946">
            <v>84</v>
          </cell>
          <cell r="BH946">
            <v>65</v>
          </cell>
          <cell r="BI946">
            <v>86</v>
          </cell>
          <cell r="BJ946">
            <v>65</v>
          </cell>
          <cell r="BK946">
            <v>87</v>
          </cell>
          <cell r="BL946">
            <v>70</v>
          </cell>
          <cell r="BM946">
            <v>0</v>
          </cell>
          <cell r="BN946">
            <v>0</v>
          </cell>
          <cell r="BO946">
            <v>87</v>
          </cell>
          <cell r="BP946">
            <v>66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87</v>
          </cell>
          <cell r="BX946">
            <v>66</v>
          </cell>
          <cell r="BY946">
            <v>88</v>
          </cell>
          <cell r="BZ946">
            <v>68</v>
          </cell>
          <cell r="CA946">
            <v>91</v>
          </cell>
          <cell r="CB946">
            <v>68</v>
          </cell>
          <cell r="CC946">
            <v>0</v>
          </cell>
          <cell r="CD946">
            <v>0</v>
          </cell>
          <cell r="CE946">
            <v>87</v>
          </cell>
          <cell r="CF946">
            <v>68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91</v>
          </cell>
          <cell r="CR946">
            <v>73</v>
          </cell>
          <cell r="CS946">
            <v>91</v>
          </cell>
          <cell r="CT946">
            <v>73</v>
          </cell>
          <cell r="CU946">
            <v>0</v>
          </cell>
          <cell r="CV946">
            <v>0</v>
          </cell>
          <cell r="CW946">
            <v>89</v>
          </cell>
          <cell r="CX946">
            <v>74</v>
          </cell>
        </row>
        <row r="947">
          <cell r="B947">
            <v>37071</v>
          </cell>
          <cell r="C947">
            <v>92</v>
          </cell>
          <cell r="D947">
            <v>71</v>
          </cell>
          <cell r="E947">
            <v>88</v>
          </cell>
          <cell r="F947">
            <v>67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92</v>
          </cell>
          <cell r="L947">
            <v>69</v>
          </cell>
          <cell r="M947">
            <v>89</v>
          </cell>
          <cell r="N947">
            <v>68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76</v>
          </cell>
          <cell r="T947">
            <v>56</v>
          </cell>
          <cell r="U947">
            <v>79</v>
          </cell>
          <cell r="V947">
            <v>58</v>
          </cell>
          <cell r="W947">
            <v>80</v>
          </cell>
          <cell r="X947">
            <v>54</v>
          </cell>
          <cell r="Y947">
            <v>80</v>
          </cell>
          <cell r="Z947">
            <v>63</v>
          </cell>
          <cell r="AA947">
            <v>80</v>
          </cell>
          <cell r="AB947">
            <v>60</v>
          </cell>
          <cell r="AC947">
            <v>83</v>
          </cell>
          <cell r="AD947">
            <v>60</v>
          </cell>
          <cell r="AE947">
            <v>0</v>
          </cell>
          <cell r="AF947">
            <v>0</v>
          </cell>
          <cell r="AG947">
            <v>78</v>
          </cell>
          <cell r="AH947">
            <v>60</v>
          </cell>
          <cell r="AI947">
            <v>79</v>
          </cell>
          <cell r="AJ947">
            <v>57</v>
          </cell>
          <cell r="AK947">
            <v>0</v>
          </cell>
          <cell r="AL947">
            <v>0</v>
          </cell>
          <cell r="AM947">
            <v>82</v>
          </cell>
          <cell r="AN947">
            <v>58</v>
          </cell>
          <cell r="AO947">
            <v>82</v>
          </cell>
          <cell r="AP947">
            <v>67</v>
          </cell>
          <cell r="AQ947">
            <v>85</v>
          </cell>
          <cell r="AR947">
            <v>66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81</v>
          </cell>
          <cell r="AX947">
            <v>60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83</v>
          </cell>
          <cell r="BD947">
            <v>62</v>
          </cell>
          <cell r="BE947">
            <v>84</v>
          </cell>
          <cell r="BF947">
            <v>65</v>
          </cell>
          <cell r="BG947">
            <v>84</v>
          </cell>
          <cell r="BH947">
            <v>65</v>
          </cell>
          <cell r="BI947">
            <v>86</v>
          </cell>
          <cell r="BJ947">
            <v>65</v>
          </cell>
          <cell r="BK947">
            <v>87</v>
          </cell>
          <cell r="BL947">
            <v>70</v>
          </cell>
          <cell r="BM947">
            <v>0</v>
          </cell>
          <cell r="BN947">
            <v>0</v>
          </cell>
          <cell r="BO947">
            <v>87</v>
          </cell>
          <cell r="BP947">
            <v>66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87</v>
          </cell>
          <cell r="BX947">
            <v>66</v>
          </cell>
          <cell r="BY947">
            <v>88</v>
          </cell>
          <cell r="BZ947">
            <v>68</v>
          </cell>
          <cell r="CA947">
            <v>91</v>
          </cell>
          <cell r="CB947">
            <v>68</v>
          </cell>
          <cell r="CC947">
            <v>0</v>
          </cell>
          <cell r="CD947">
            <v>0</v>
          </cell>
          <cell r="CE947">
            <v>87</v>
          </cell>
          <cell r="CF947">
            <v>68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91</v>
          </cell>
          <cell r="CR947">
            <v>73</v>
          </cell>
          <cell r="CS947">
            <v>91</v>
          </cell>
          <cell r="CT947">
            <v>73</v>
          </cell>
          <cell r="CU947">
            <v>0</v>
          </cell>
          <cell r="CV947">
            <v>0</v>
          </cell>
          <cell r="CW947">
            <v>89</v>
          </cell>
          <cell r="CX947">
            <v>74</v>
          </cell>
        </row>
        <row r="948">
          <cell r="B948">
            <v>37072</v>
          </cell>
          <cell r="C948">
            <v>92</v>
          </cell>
          <cell r="D948">
            <v>72</v>
          </cell>
          <cell r="E948">
            <v>88</v>
          </cell>
          <cell r="F948">
            <v>67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92</v>
          </cell>
          <cell r="L948">
            <v>69</v>
          </cell>
          <cell r="M948">
            <v>89</v>
          </cell>
          <cell r="N948">
            <v>68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76</v>
          </cell>
          <cell r="T948">
            <v>56</v>
          </cell>
          <cell r="U948">
            <v>79</v>
          </cell>
          <cell r="V948">
            <v>58</v>
          </cell>
          <cell r="W948">
            <v>80</v>
          </cell>
          <cell r="X948">
            <v>54</v>
          </cell>
          <cell r="Y948">
            <v>80</v>
          </cell>
          <cell r="Z948">
            <v>63</v>
          </cell>
          <cell r="AA948">
            <v>80</v>
          </cell>
          <cell r="AB948">
            <v>61</v>
          </cell>
          <cell r="AC948">
            <v>83</v>
          </cell>
          <cell r="AD948">
            <v>60</v>
          </cell>
          <cell r="AE948">
            <v>0</v>
          </cell>
          <cell r="AF948">
            <v>0</v>
          </cell>
          <cell r="AG948">
            <v>78</v>
          </cell>
          <cell r="AH948">
            <v>60</v>
          </cell>
          <cell r="AI948">
            <v>79</v>
          </cell>
          <cell r="AJ948">
            <v>57</v>
          </cell>
          <cell r="AK948">
            <v>0</v>
          </cell>
          <cell r="AL948">
            <v>0</v>
          </cell>
          <cell r="AM948">
            <v>82</v>
          </cell>
          <cell r="AN948">
            <v>58</v>
          </cell>
          <cell r="AO948">
            <v>82</v>
          </cell>
          <cell r="AP948">
            <v>67</v>
          </cell>
          <cell r="AQ948">
            <v>85</v>
          </cell>
          <cell r="AR948">
            <v>66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81</v>
          </cell>
          <cell r="AX948">
            <v>60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83</v>
          </cell>
          <cell r="BD948">
            <v>62</v>
          </cell>
          <cell r="BE948">
            <v>84</v>
          </cell>
          <cell r="BF948">
            <v>65</v>
          </cell>
          <cell r="BG948">
            <v>84</v>
          </cell>
          <cell r="BH948">
            <v>65</v>
          </cell>
          <cell r="BI948">
            <v>86</v>
          </cell>
          <cell r="BJ948">
            <v>65</v>
          </cell>
          <cell r="BK948">
            <v>87</v>
          </cell>
          <cell r="BL948">
            <v>70</v>
          </cell>
          <cell r="BM948">
            <v>0</v>
          </cell>
          <cell r="BN948">
            <v>0</v>
          </cell>
          <cell r="BO948">
            <v>87</v>
          </cell>
          <cell r="BP948">
            <v>66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87</v>
          </cell>
          <cell r="BX948">
            <v>67</v>
          </cell>
          <cell r="BY948">
            <v>88</v>
          </cell>
          <cell r="BZ948">
            <v>68</v>
          </cell>
          <cell r="CA948">
            <v>91</v>
          </cell>
          <cell r="CB948">
            <v>68</v>
          </cell>
          <cell r="CC948">
            <v>0</v>
          </cell>
          <cell r="CD948">
            <v>0</v>
          </cell>
          <cell r="CE948">
            <v>87</v>
          </cell>
          <cell r="CF948">
            <v>68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91</v>
          </cell>
          <cell r="CR948">
            <v>73</v>
          </cell>
          <cell r="CS948">
            <v>91</v>
          </cell>
          <cell r="CT948">
            <v>73</v>
          </cell>
          <cell r="CU948">
            <v>0</v>
          </cell>
          <cell r="CV948">
            <v>0</v>
          </cell>
          <cell r="CW948">
            <v>89</v>
          </cell>
          <cell r="CX948">
            <v>74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0L"/>
      <sheetName val="Z0"/>
      <sheetName val="Z1"/>
      <sheetName val="Z2"/>
      <sheetName val="Z3"/>
      <sheetName val="Z4"/>
      <sheetName val="Z5"/>
      <sheetName val="Z6"/>
      <sheetName val="SUMMARY"/>
      <sheetName val="Masterlist"/>
      <sheetName val="Copyarea"/>
      <sheetName val="1"/>
      <sheetName val="Ops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Meter #</v>
          </cell>
          <cell r="B2" t="str">
            <v xml:space="preserve"> Loc Name</v>
          </cell>
          <cell r="C2" t="str">
            <v xml:space="preserve"> Zone</v>
          </cell>
          <cell r="D2" t="str">
            <v>R/D</v>
          </cell>
          <cell r="E2" t="str">
            <v>MAX CAP</v>
          </cell>
          <cell r="F2">
            <v>37025</v>
          </cell>
          <cell r="G2">
            <v>37024</v>
          </cell>
          <cell r="H2">
            <v>37023</v>
          </cell>
          <cell r="I2">
            <v>37022</v>
          </cell>
          <cell r="J2">
            <v>37021</v>
          </cell>
          <cell r="K2">
            <v>37020</v>
          </cell>
          <cell r="L2">
            <v>37019</v>
          </cell>
          <cell r="M2">
            <v>37018</v>
          </cell>
          <cell r="N2">
            <v>37017</v>
          </cell>
          <cell r="O2">
            <v>37016</v>
          </cell>
          <cell r="P2">
            <v>37015</v>
          </cell>
          <cell r="Q2">
            <v>37014</v>
          </cell>
          <cell r="R2">
            <v>37013</v>
          </cell>
          <cell r="S2">
            <v>37012</v>
          </cell>
          <cell r="T2">
            <v>37011</v>
          </cell>
          <cell r="U2">
            <v>37010</v>
          </cell>
          <cell r="V2">
            <v>37009</v>
          </cell>
          <cell r="W2">
            <v>37008</v>
          </cell>
          <cell r="X2">
            <v>37007</v>
          </cell>
          <cell r="Y2">
            <v>37006</v>
          </cell>
          <cell r="Z2">
            <v>37005</v>
          </cell>
          <cell r="AA2">
            <v>37004</v>
          </cell>
          <cell r="AB2">
            <v>37003</v>
          </cell>
          <cell r="AC2">
            <v>37002</v>
          </cell>
          <cell r="AD2">
            <v>37001</v>
          </cell>
          <cell r="AE2">
            <v>37000</v>
          </cell>
          <cell r="AF2">
            <v>36999</v>
          </cell>
          <cell r="AG2">
            <v>36998</v>
          </cell>
          <cell r="AH2">
            <v>36997</v>
          </cell>
          <cell r="AI2">
            <v>36996</v>
          </cell>
          <cell r="AJ2">
            <v>36995</v>
          </cell>
          <cell r="AK2">
            <v>36994</v>
          </cell>
          <cell r="AL2">
            <v>36993</v>
          </cell>
        </row>
        <row r="3">
          <cell r="A3">
            <v>713</v>
          </cell>
          <cell r="B3" t="str">
            <v xml:space="preserve"> AMERICAN-WATTS CREEK DEHYD              </v>
          </cell>
          <cell r="C3">
            <v>1</v>
          </cell>
          <cell r="D3" t="str">
            <v xml:space="preserve"> R    </v>
          </cell>
          <cell r="E3">
            <v>10752</v>
          </cell>
          <cell r="F3">
            <v>150</v>
          </cell>
          <cell r="G3">
            <v>150</v>
          </cell>
          <cell r="H3">
            <v>175</v>
          </cell>
          <cell r="I3">
            <v>150</v>
          </cell>
          <cell r="J3">
            <v>150</v>
          </cell>
          <cell r="K3">
            <v>150</v>
          </cell>
          <cell r="L3">
            <v>150</v>
          </cell>
          <cell r="M3">
            <v>150</v>
          </cell>
          <cell r="N3">
            <v>150</v>
          </cell>
          <cell r="O3">
            <v>150</v>
          </cell>
          <cell r="P3">
            <v>150</v>
          </cell>
          <cell r="Q3">
            <v>150</v>
          </cell>
          <cell r="R3">
            <v>150</v>
          </cell>
          <cell r="S3">
            <v>150</v>
          </cell>
          <cell r="T3">
            <v>175</v>
          </cell>
          <cell r="U3">
            <v>175</v>
          </cell>
          <cell r="V3">
            <v>175</v>
          </cell>
          <cell r="W3">
            <v>175</v>
          </cell>
          <cell r="X3">
            <v>175</v>
          </cell>
          <cell r="Y3">
            <v>175</v>
          </cell>
          <cell r="Z3">
            <v>175</v>
          </cell>
          <cell r="AA3">
            <v>175</v>
          </cell>
          <cell r="AB3">
            <v>175</v>
          </cell>
          <cell r="AC3">
            <v>175</v>
          </cell>
          <cell r="AD3">
            <v>175</v>
          </cell>
          <cell r="AE3">
            <v>175</v>
          </cell>
          <cell r="AF3">
            <v>175</v>
          </cell>
          <cell r="AG3">
            <v>175</v>
          </cell>
          <cell r="AH3">
            <v>175</v>
          </cell>
          <cell r="AI3">
            <v>175</v>
          </cell>
          <cell r="AJ3">
            <v>175</v>
          </cell>
          <cell r="AK3">
            <v>175</v>
          </cell>
          <cell r="AL3">
            <v>175</v>
          </cell>
          <cell r="AM3">
            <v>175</v>
          </cell>
          <cell r="AN3">
            <v>175</v>
          </cell>
          <cell r="AO3">
            <v>175</v>
          </cell>
          <cell r="AP3">
            <v>175</v>
          </cell>
          <cell r="AQ3">
            <v>175</v>
          </cell>
          <cell r="AR3">
            <v>175</v>
          </cell>
          <cell r="AS3">
            <v>175</v>
          </cell>
          <cell r="AT3">
            <v>175</v>
          </cell>
          <cell r="AU3">
            <v>175</v>
          </cell>
          <cell r="AV3">
            <v>175</v>
          </cell>
          <cell r="AW3">
            <v>175</v>
          </cell>
          <cell r="AX3">
            <v>175</v>
          </cell>
          <cell r="AY3">
            <v>175</v>
          </cell>
          <cell r="AZ3">
            <v>175</v>
          </cell>
          <cell r="BA3">
            <v>175</v>
          </cell>
          <cell r="BB3">
            <v>175</v>
          </cell>
          <cell r="BC3">
            <v>175</v>
          </cell>
          <cell r="BD3">
            <v>175</v>
          </cell>
          <cell r="BE3">
            <v>175</v>
          </cell>
          <cell r="BF3">
            <v>175</v>
          </cell>
          <cell r="BG3">
            <v>175</v>
          </cell>
          <cell r="BH3">
            <v>175</v>
          </cell>
          <cell r="BI3">
            <v>175</v>
          </cell>
          <cell r="BJ3">
            <v>175</v>
          </cell>
          <cell r="BK3">
            <v>175</v>
          </cell>
          <cell r="BL3">
            <v>175</v>
          </cell>
          <cell r="BM3">
            <v>175</v>
          </cell>
          <cell r="BN3">
            <v>175</v>
          </cell>
          <cell r="BO3">
            <v>175</v>
          </cell>
          <cell r="BP3">
            <v>175</v>
          </cell>
          <cell r="BQ3">
            <v>175</v>
          </cell>
          <cell r="BR3">
            <v>175</v>
          </cell>
          <cell r="BS3">
            <v>175</v>
          </cell>
          <cell r="BT3">
            <v>175</v>
          </cell>
          <cell r="BU3">
            <v>175</v>
          </cell>
          <cell r="BV3">
            <v>175</v>
          </cell>
          <cell r="BW3">
            <v>175</v>
          </cell>
          <cell r="BX3">
            <v>175</v>
          </cell>
          <cell r="BY3">
            <v>175</v>
          </cell>
          <cell r="BZ3">
            <v>175</v>
          </cell>
          <cell r="CA3">
            <v>175</v>
          </cell>
          <cell r="CB3">
            <v>175</v>
          </cell>
          <cell r="CC3">
            <v>150</v>
          </cell>
          <cell r="CD3">
            <v>150</v>
          </cell>
          <cell r="CE3">
            <v>150</v>
          </cell>
          <cell r="CF3">
            <v>150</v>
          </cell>
          <cell r="CG3">
            <v>150</v>
          </cell>
          <cell r="CH3">
            <v>150</v>
          </cell>
          <cell r="CI3">
            <v>150</v>
          </cell>
          <cell r="CJ3">
            <v>150</v>
          </cell>
          <cell r="CK3">
            <v>150</v>
          </cell>
          <cell r="CL3">
            <v>150</v>
          </cell>
          <cell r="CM3">
            <v>150</v>
          </cell>
          <cell r="CN3">
            <v>150</v>
          </cell>
          <cell r="CO3">
            <v>150</v>
          </cell>
          <cell r="CP3">
            <v>150</v>
          </cell>
          <cell r="CQ3">
            <v>150</v>
          </cell>
          <cell r="CR3">
            <v>150</v>
          </cell>
          <cell r="CS3">
            <v>150</v>
          </cell>
          <cell r="CT3">
            <v>150</v>
          </cell>
          <cell r="CU3">
            <v>150</v>
          </cell>
          <cell r="CV3">
            <v>150</v>
          </cell>
          <cell r="CW3">
            <v>150</v>
          </cell>
          <cell r="CX3">
            <v>150</v>
          </cell>
          <cell r="CY3">
            <v>150</v>
          </cell>
          <cell r="CZ3">
            <v>150</v>
          </cell>
          <cell r="DA3">
            <v>150</v>
          </cell>
          <cell r="DB3">
            <v>150</v>
          </cell>
          <cell r="DC3">
            <v>150</v>
          </cell>
          <cell r="DD3">
            <v>150</v>
          </cell>
          <cell r="DE3">
            <v>175</v>
          </cell>
          <cell r="DF3">
            <v>175</v>
          </cell>
          <cell r="DG3">
            <v>175</v>
          </cell>
          <cell r="DH3">
            <v>175</v>
          </cell>
          <cell r="DI3">
            <v>175</v>
          </cell>
          <cell r="DJ3">
            <v>175</v>
          </cell>
          <cell r="DK3">
            <v>175</v>
          </cell>
        </row>
        <row r="4">
          <cell r="A4">
            <v>794</v>
          </cell>
          <cell r="B4" t="str">
            <v xml:space="preserve"> NORTHWEST-SULLIGENT ALA                 </v>
          </cell>
          <cell r="C4">
            <v>1</v>
          </cell>
          <cell r="D4" t="str">
            <v xml:space="preserve"> D    </v>
          </cell>
          <cell r="E4">
            <v>6263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</row>
        <row r="5">
          <cell r="A5">
            <v>795</v>
          </cell>
          <cell r="B5" t="str">
            <v xml:space="preserve"> CENTRAL-FLORENCE ALA                    </v>
          </cell>
          <cell r="C5">
            <v>1</v>
          </cell>
          <cell r="D5" t="str">
            <v xml:space="preserve"> D    </v>
          </cell>
          <cell r="E5">
            <v>10629</v>
          </cell>
          <cell r="F5">
            <v>600</v>
          </cell>
          <cell r="G5">
            <v>600</v>
          </cell>
          <cell r="H5">
            <v>1000</v>
          </cell>
          <cell r="I5">
            <v>600</v>
          </cell>
          <cell r="J5">
            <v>600</v>
          </cell>
          <cell r="K5">
            <v>600</v>
          </cell>
          <cell r="L5">
            <v>600</v>
          </cell>
          <cell r="M5">
            <v>600</v>
          </cell>
          <cell r="N5">
            <v>600</v>
          </cell>
          <cell r="O5">
            <v>600</v>
          </cell>
          <cell r="P5">
            <v>600</v>
          </cell>
          <cell r="Q5">
            <v>600</v>
          </cell>
          <cell r="R5">
            <v>600</v>
          </cell>
          <cell r="S5">
            <v>600</v>
          </cell>
          <cell r="T5">
            <v>1000</v>
          </cell>
          <cell r="U5">
            <v>1000</v>
          </cell>
          <cell r="V5">
            <v>1000</v>
          </cell>
          <cell r="W5">
            <v>1000</v>
          </cell>
          <cell r="X5">
            <v>1000</v>
          </cell>
          <cell r="Y5">
            <v>1000</v>
          </cell>
          <cell r="Z5">
            <v>1000</v>
          </cell>
          <cell r="AA5">
            <v>1000</v>
          </cell>
          <cell r="AB5">
            <v>1000</v>
          </cell>
          <cell r="AC5">
            <v>1000</v>
          </cell>
          <cell r="AD5">
            <v>1000</v>
          </cell>
          <cell r="AE5">
            <v>1000</v>
          </cell>
          <cell r="AF5">
            <v>1000</v>
          </cell>
          <cell r="AG5">
            <v>1000</v>
          </cell>
          <cell r="AH5">
            <v>1000</v>
          </cell>
          <cell r="AI5">
            <v>1000</v>
          </cell>
          <cell r="AJ5">
            <v>1000</v>
          </cell>
          <cell r="AK5">
            <v>1000</v>
          </cell>
          <cell r="AL5">
            <v>1000</v>
          </cell>
          <cell r="AM5">
            <v>1000</v>
          </cell>
          <cell r="AN5">
            <v>1000</v>
          </cell>
          <cell r="AO5">
            <v>1000</v>
          </cell>
          <cell r="AP5">
            <v>1000</v>
          </cell>
          <cell r="AQ5">
            <v>1000</v>
          </cell>
          <cell r="AR5">
            <v>1000</v>
          </cell>
          <cell r="AS5">
            <v>1000</v>
          </cell>
          <cell r="AT5">
            <v>1000</v>
          </cell>
          <cell r="AU5">
            <v>1000</v>
          </cell>
          <cell r="AV5">
            <v>1000</v>
          </cell>
          <cell r="AW5">
            <v>1000</v>
          </cell>
          <cell r="AX5">
            <v>1000</v>
          </cell>
          <cell r="AY5">
            <v>1000</v>
          </cell>
          <cell r="AZ5">
            <v>1000</v>
          </cell>
          <cell r="BA5">
            <v>1000</v>
          </cell>
          <cell r="BB5">
            <v>1000</v>
          </cell>
          <cell r="BC5">
            <v>1000</v>
          </cell>
          <cell r="BD5">
            <v>1000</v>
          </cell>
          <cell r="BE5">
            <v>1000</v>
          </cell>
          <cell r="BF5">
            <v>1000</v>
          </cell>
          <cell r="BG5">
            <v>1000</v>
          </cell>
          <cell r="BH5">
            <v>1000</v>
          </cell>
          <cell r="BI5">
            <v>1000</v>
          </cell>
          <cell r="BJ5">
            <v>1000</v>
          </cell>
          <cell r="BK5">
            <v>1000</v>
          </cell>
          <cell r="BL5">
            <v>1000</v>
          </cell>
          <cell r="BM5">
            <v>1000</v>
          </cell>
          <cell r="BN5">
            <v>1000</v>
          </cell>
          <cell r="BO5">
            <v>1000</v>
          </cell>
          <cell r="BP5">
            <v>1000</v>
          </cell>
          <cell r="BQ5">
            <v>1000</v>
          </cell>
          <cell r="BR5">
            <v>1000</v>
          </cell>
          <cell r="BS5">
            <v>1000</v>
          </cell>
          <cell r="BT5">
            <v>1000</v>
          </cell>
          <cell r="BU5">
            <v>1000</v>
          </cell>
          <cell r="BV5">
            <v>1000</v>
          </cell>
          <cell r="BW5">
            <v>1000</v>
          </cell>
          <cell r="BX5">
            <v>1000</v>
          </cell>
          <cell r="BY5">
            <v>1000</v>
          </cell>
          <cell r="BZ5">
            <v>1000</v>
          </cell>
          <cell r="CA5">
            <v>1000</v>
          </cell>
          <cell r="CB5">
            <v>1000</v>
          </cell>
          <cell r="CC5">
            <v>1000</v>
          </cell>
          <cell r="CD5">
            <v>1000</v>
          </cell>
          <cell r="CE5">
            <v>1500</v>
          </cell>
          <cell r="CF5">
            <v>1500</v>
          </cell>
          <cell r="CG5">
            <v>1500</v>
          </cell>
          <cell r="CH5">
            <v>2000</v>
          </cell>
          <cell r="CI5">
            <v>2000</v>
          </cell>
          <cell r="CJ5">
            <v>1000</v>
          </cell>
          <cell r="CK5">
            <v>1000</v>
          </cell>
          <cell r="CL5">
            <v>1000</v>
          </cell>
          <cell r="CM5">
            <v>1000</v>
          </cell>
          <cell r="CN5">
            <v>1000</v>
          </cell>
          <cell r="CO5">
            <v>1000</v>
          </cell>
          <cell r="CP5">
            <v>1000</v>
          </cell>
          <cell r="CQ5">
            <v>1000</v>
          </cell>
          <cell r="CR5">
            <v>1000</v>
          </cell>
          <cell r="CS5">
            <v>1000</v>
          </cell>
          <cell r="CT5">
            <v>1000</v>
          </cell>
          <cell r="CU5">
            <v>1000</v>
          </cell>
          <cell r="CV5">
            <v>1000</v>
          </cell>
          <cell r="CW5">
            <v>1000</v>
          </cell>
          <cell r="CX5">
            <v>1000</v>
          </cell>
          <cell r="CY5">
            <v>1000</v>
          </cell>
          <cell r="CZ5">
            <v>1000</v>
          </cell>
          <cell r="DA5">
            <v>1000</v>
          </cell>
          <cell r="DB5">
            <v>1000</v>
          </cell>
          <cell r="DC5">
            <v>1000</v>
          </cell>
          <cell r="DD5">
            <v>1000</v>
          </cell>
          <cell r="DE5">
            <v>1500</v>
          </cell>
          <cell r="DF5">
            <v>1500</v>
          </cell>
          <cell r="DG5">
            <v>1500</v>
          </cell>
          <cell r="DH5">
            <v>1500</v>
          </cell>
          <cell r="DI5">
            <v>1500</v>
          </cell>
          <cell r="DJ5">
            <v>1500</v>
          </cell>
          <cell r="DK5">
            <v>1500</v>
          </cell>
        </row>
        <row r="6">
          <cell r="A6">
            <v>859</v>
          </cell>
          <cell r="B6" t="str">
            <v xml:space="preserve"> VINA-ALA                                </v>
          </cell>
          <cell r="C6">
            <v>1</v>
          </cell>
          <cell r="D6" t="str">
            <v xml:space="preserve"> D    </v>
          </cell>
          <cell r="E6">
            <v>6510</v>
          </cell>
          <cell r="F6">
            <v>1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  <cell r="S6">
            <v>1</v>
          </cell>
          <cell r="T6">
            <v>1</v>
          </cell>
          <cell r="U6">
            <v>1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  <cell r="AD6">
            <v>1</v>
          </cell>
          <cell r="AE6">
            <v>1</v>
          </cell>
          <cell r="AF6">
            <v>1</v>
          </cell>
          <cell r="AG6">
            <v>1</v>
          </cell>
          <cell r="AH6">
            <v>1</v>
          </cell>
          <cell r="AI6">
            <v>1</v>
          </cell>
          <cell r="AJ6">
            <v>1</v>
          </cell>
          <cell r="AK6">
            <v>1</v>
          </cell>
          <cell r="AL6">
            <v>1</v>
          </cell>
          <cell r="AM6">
            <v>1</v>
          </cell>
          <cell r="AN6">
            <v>1</v>
          </cell>
          <cell r="AO6">
            <v>1</v>
          </cell>
          <cell r="AP6">
            <v>1</v>
          </cell>
          <cell r="AQ6">
            <v>1</v>
          </cell>
          <cell r="AR6">
            <v>25</v>
          </cell>
          <cell r="AS6">
            <v>25</v>
          </cell>
          <cell r="AT6">
            <v>25</v>
          </cell>
          <cell r="AU6">
            <v>25</v>
          </cell>
          <cell r="AV6">
            <v>25</v>
          </cell>
          <cell r="AW6">
            <v>25</v>
          </cell>
          <cell r="AX6">
            <v>75</v>
          </cell>
          <cell r="AY6">
            <v>75</v>
          </cell>
          <cell r="AZ6">
            <v>75</v>
          </cell>
          <cell r="BA6">
            <v>75</v>
          </cell>
          <cell r="BB6">
            <v>75</v>
          </cell>
          <cell r="BC6">
            <v>75</v>
          </cell>
          <cell r="BD6">
            <v>75</v>
          </cell>
          <cell r="BE6">
            <v>75</v>
          </cell>
          <cell r="BF6">
            <v>75</v>
          </cell>
          <cell r="BG6">
            <v>75</v>
          </cell>
          <cell r="BH6">
            <v>75</v>
          </cell>
          <cell r="BI6">
            <v>75</v>
          </cell>
          <cell r="BJ6">
            <v>75</v>
          </cell>
          <cell r="BK6">
            <v>75</v>
          </cell>
          <cell r="BL6">
            <v>75</v>
          </cell>
          <cell r="BM6">
            <v>75</v>
          </cell>
          <cell r="BN6">
            <v>75</v>
          </cell>
          <cell r="BO6">
            <v>75</v>
          </cell>
          <cell r="BP6">
            <v>25</v>
          </cell>
          <cell r="BQ6">
            <v>25</v>
          </cell>
          <cell r="BR6">
            <v>25</v>
          </cell>
          <cell r="BS6">
            <v>25</v>
          </cell>
          <cell r="BT6">
            <v>25</v>
          </cell>
          <cell r="BU6">
            <v>25</v>
          </cell>
          <cell r="BV6">
            <v>25</v>
          </cell>
          <cell r="BW6">
            <v>25</v>
          </cell>
          <cell r="BX6">
            <v>25</v>
          </cell>
          <cell r="BY6">
            <v>25</v>
          </cell>
          <cell r="BZ6">
            <v>25</v>
          </cell>
          <cell r="CA6">
            <v>25</v>
          </cell>
          <cell r="CB6">
            <v>25</v>
          </cell>
          <cell r="CC6">
            <v>75</v>
          </cell>
          <cell r="CD6">
            <v>75</v>
          </cell>
          <cell r="CE6">
            <v>75</v>
          </cell>
          <cell r="CF6">
            <v>75</v>
          </cell>
          <cell r="CG6">
            <v>75</v>
          </cell>
          <cell r="CH6">
            <v>75</v>
          </cell>
          <cell r="CI6">
            <v>75</v>
          </cell>
          <cell r="CJ6">
            <v>75</v>
          </cell>
          <cell r="CK6">
            <v>75</v>
          </cell>
          <cell r="CL6">
            <v>75</v>
          </cell>
          <cell r="CM6">
            <v>75</v>
          </cell>
          <cell r="CN6">
            <v>75</v>
          </cell>
          <cell r="CO6">
            <v>75</v>
          </cell>
          <cell r="CP6">
            <v>75</v>
          </cell>
          <cell r="CQ6">
            <v>75</v>
          </cell>
          <cell r="CR6">
            <v>75</v>
          </cell>
          <cell r="CS6">
            <v>75</v>
          </cell>
          <cell r="CT6">
            <v>75</v>
          </cell>
          <cell r="CU6">
            <v>75</v>
          </cell>
          <cell r="CV6">
            <v>75</v>
          </cell>
          <cell r="CW6">
            <v>75</v>
          </cell>
          <cell r="CX6">
            <v>75</v>
          </cell>
          <cell r="CY6">
            <v>75</v>
          </cell>
          <cell r="CZ6">
            <v>75</v>
          </cell>
          <cell r="DA6">
            <v>75</v>
          </cell>
          <cell r="DB6">
            <v>75</v>
          </cell>
          <cell r="DC6">
            <v>75</v>
          </cell>
          <cell r="DD6">
            <v>75</v>
          </cell>
          <cell r="DE6">
            <v>50</v>
          </cell>
          <cell r="DF6">
            <v>50</v>
          </cell>
          <cell r="DG6">
            <v>50</v>
          </cell>
          <cell r="DH6">
            <v>50</v>
          </cell>
          <cell r="DI6">
            <v>50</v>
          </cell>
          <cell r="DJ6">
            <v>150</v>
          </cell>
          <cell r="DK6">
            <v>150</v>
          </cell>
        </row>
        <row r="7">
          <cell r="A7">
            <v>944</v>
          </cell>
          <cell r="B7" t="str">
            <v xml:space="preserve"> NORTH - CHEROKEE ALABAMA SALES #2       </v>
          </cell>
          <cell r="C7">
            <v>1</v>
          </cell>
          <cell r="D7" t="str">
            <v xml:space="preserve"> D    </v>
          </cell>
          <cell r="E7">
            <v>28730</v>
          </cell>
          <cell r="F7">
            <v>16700</v>
          </cell>
          <cell r="G7">
            <v>16700</v>
          </cell>
          <cell r="H7">
            <v>16700</v>
          </cell>
          <cell r="I7">
            <v>16700</v>
          </cell>
          <cell r="J7">
            <v>16700</v>
          </cell>
          <cell r="K7">
            <v>16700</v>
          </cell>
          <cell r="L7">
            <v>16700</v>
          </cell>
          <cell r="M7">
            <v>16700</v>
          </cell>
          <cell r="N7">
            <v>16700</v>
          </cell>
          <cell r="O7">
            <v>16700</v>
          </cell>
          <cell r="P7">
            <v>16700</v>
          </cell>
          <cell r="Q7">
            <v>16700</v>
          </cell>
          <cell r="R7">
            <v>16700</v>
          </cell>
          <cell r="S7">
            <v>16700</v>
          </cell>
          <cell r="T7">
            <v>16000</v>
          </cell>
          <cell r="U7">
            <v>16000</v>
          </cell>
          <cell r="V7">
            <v>16000</v>
          </cell>
          <cell r="W7">
            <v>16000</v>
          </cell>
          <cell r="X7">
            <v>16000</v>
          </cell>
          <cell r="Y7">
            <v>16700</v>
          </cell>
          <cell r="Z7">
            <v>16700</v>
          </cell>
          <cell r="AA7">
            <v>16700</v>
          </cell>
          <cell r="AB7">
            <v>16700</v>
          </cell>
          <cell r="AC7">
            <v>16700</v>
          </cell>
          <cell r="AD7">
            <v>16700</v>
          </cell>
          <cell r="AE7">
            <v>16700</v>
          </cell>
          <cell r="AF7">
            <v>16700</v>
          </cell>
          <cell r="AG7">
            <v>16700</v>
          </cell>
          <cell r="AH7">
            <v>16700</v>
          </cell>
          <cell r="AI7">
            <v>16700</v>
          </cell>
          <cell r="AJ7">
            <v>16700</v>
          </cell>
          <cell r="AK7">
            <v>16700</v>
          </cell>
          <cell r="AL7">
            <v>16700</v>
          </cell>
          <cell r="AM7">
            <v>16700</v>
          </cell>
          <cell r="AN7">
            <v>16700</v>
          </cell>
          <cell r="AO7">
            <v>16700</v>
          </cell>
          <cell r="AP7">
            <v>16700</v>
          </cell>
          <cell r="AQ7">
            <v>16700</v>
          </cell>
          <cell r="AR7">
            <v>16700</v>
          </cell>
          <cell r="AS7">
            <v>16700</v>
          </cell>
          <cell r="AT7">
            <v>16700</v>
          </cell>
          <cell r="AU7">
            <v>16700</v>
          </cell>
          <cell r="AV7">
            <v>16700</v>
          </cell>
          <cell r="AW7">
            <v>16700</v>
          </cell>
          <cell r="AX7">
            <v>16500</v>
          </cell>
          <cell r="AY7">
            <v>16500</v>
          </cell>
          <cell r="AZ7">
            <v>16500</v>
          </cell>
          <cell r="BA7">
            <v>16500</v>
          </cell>
          <cell r="BB7">
            <v>16500</v>
          </cell>
          <cell r="BC7">
            <v>16500</v>
          </cell>
          <cell r="BD7">
            <v>16500</v>
          </cell>
          <cell r="BE7">
            <v>16500</v>
          </cell>
          <cell r="BF7">
            <v>16500</v>
          </cell>
          <cell r="BG7">
            <v>16500</v>
          </cell>
          <cell r="BH7">
            <v>16500</v>
          </cell>
          <cell r="BI7">
            <v>16500</v>
          </cell>
          <cell r="BJ7">
            <v>16500</v>
          </cell>
          <cell r="BK7">
            <v>16500</v>
          </cell>
          <cell r="BL7">
            <v>16500</v>
          </cell>
          <cell r="BM7">
            <v>16500</v>
          </cell>
          <cell r="BN7">
            <v>16500</v>
          </cell>
          <cell r="BO7">
            <v>16500</v>
          </cell>
          <cell r="BP7">
            <v>16500</v>
          </cell>
          <cell r="BQ7">
            <v>16500</v>
          </cell>
          <cell r="BR7">
            <v>16500</v>
          </cell>
          <cell r="BS7">
            <v>16500</v>
          </cell>
          <cell r="BT7">
            <v>16500</v>
          </cell>
          <cell r="BU7">
            <v>16500</v>
          </cell>
          <cell r="BV7">
            <v>16500</v>
          </cell>
          <cell r="BW7">
            <v>16500</v>
          </cell>
          <cell r="BX7">
            <v>16500</v>
          </cell>
          <cell r="BY7">
            <v>16500</v>
          </cell>
          <cell r="BZ7">
            <v>16500</v>
          </cell>
          <cell r="CA7">
            <v>16500</v>
          </cell>
          <cell r="CB7">
            <v>16500</v>
          </cell>
          <cell r="CC7">
            <v>17800</v>
          </cell>
          <cell r="CD7">
            <v>17800</v>
          </cell>
          <cell r="CE7">
            <v>17800</v>
          </cell>
          <cell r="CF7">
            <v>17800</v>
          </cell>
          <cell r="CG7">
            <v>17800</v>
          </cell>
          <cell r="CH7">
            <v>17800</v>
          </cell>
          <cell r="CI7">
            <v>17800</v>
          </cell>
          <cell r="CJ7">
            <v>16500</v>
          </cell>
          <cell r="CK7">
            <v>13000</v>
          </cell>
          <cell r="CL7">
            <v>13000</v>
          </cell>
          <cell r="CM7">
            <v>13000</v>
          </cell>
          <cell r="CN7">
            <v>13000</v>
          </cell>
          <cell r="CO7">
            <v>13000</v>
          </cell>
          <cell r="CP7">
            <v>13000</v>
          </cell>
          <cell r="CQ7">
            <v>13000</v>
          </cell>
          <cell r="CR7">
            <v>13000</v>
          </cell>
          <cell r="CS7">
            <v>13000</v>
          </cell>
          <cell r="CT7">
            <v>13000</v>
          </cell>
          <cell r="CU7">
            <v>13000</v>
          </cell>
          <cell r="CV7">
            <v>13000</v>
          </cell>
          <cell r="CW7">
            <v>13000</v>
          </cell>
          <cell r="CX7">
            <v>13000</v>
          </cell>
          <cell r="CY7">
            <v>13000</v>
          </cell>
          <cell r="CZ7">
            <v>16500</v>
          </cell>
          <cell r="DA7">
            <v>16500</v>
          </cell>
          <cell r="DB7">
            <v>16500</v>
          </cell>
          <cell r="DC7">
            <v>16500</v>
          </cell>
          <cell r="DD7">
            <v>16500</v>
          </cell>
          <cell r="DE7">
            <v>16500</v>
          </cell>
          <cell r="DF7">
            <v>1200</v>
          </cell>
          <cell r="DG7">
            <v>1200</v>
          </cell>
          <cell r="DH7">
            <v>1200</v>
          </cell>
          <cell r="DI7">
            <v>1200</v>
          </cell>
          <cell r="DJ7">
            <v>1200</v>
          </cell>
          <cell r="DK7">
            <v>1200</v>
          </cell>
        </row>
        <row r="8">
          <cell r="A8">
            <v>1202</v>
          </cell>
          <cell r="B8" t="str">
            <v xml:space="preserve"> ARKANSAS-MONTROSE ARK                   </v>
          </cell>
          <cell r="C8">
            <v>1</v>
          </cell>
          <cell r="D8" t="str">
            <v xml:space="preserve"> D    </v>
          </cell>
          <cell r="E8">
            <v>1013</v>
          </cell>
          <cell r="F8">
            <v>74</v>
          </cell>
          <cell r="G8">
            <v>74</v>
          </cell>
          <cell r="H8">
            <v>147</v>
          </cell>
          <cell r="I8">
            <v>74</v>
          </cell>
          <cell r="J8">
            <v>74</v>
          </cell>
          <cell r="K8">
            <v>74</v>
          </cell>
          <cell r="L8">
            <v>74</v>
          </cell>
          <cell r="M8">
            <v>74</v>
          </cell>
          <cell r="N8">
            <v>74</v>
          </cell>
          <cell r="O8">
            <v>74</v>
          </cell>
          <cell r="P8">
            <v>74</v>
          </cell>
          <cell r="Q8">
            <v>74</v>
          </cell>
          <cell r="R8">
            <v>74</v>
          </cell>
          <cell r="S8">
            <v>74</v>
          </cell>
          <cell r="T8">
            <v>49</v>
          </cell>
          <cell r="U8">
            <v>49</v>
          </cell>
          <cell r="V8">
            <v>49</v>
          </cell>
          <cell r="W8">
            <v>49</v>
          </cell>
          <cell r="X8">
            <v>147</v>
          </cell>
          <cell r="Y8">
            <v>147</v>
          </cell>
          <cell r="Z8">
            <v>147</v>
          </cell>
          <cell r="AA8">
            <v>147</v>
          </cell>
          <cell r="AB8">
            <v>147</v>
          </cell>
          <cell r="AC8">
            <v>147</v>
          </cell>
          <cell r="AD8">
            <v>147</v>
          </cell>
          <cell r="AE8">
            <v>147</v>
          </cell>
          <cell r="AF8">
            <v>147</v>
          </cell>
          <cell r="AG8">
            <v>147</v>
          </cell>
          <cell r="AH8">
            <v>147</v>
          </cell>
          <cell r="AI8">
            <v>147</v>
          </cell>
          <cell r="AJ8">
            <v>147</v>
          </cell>
          <cell r="AK8">
            <v>147</v>
          </cell>
          <cell r="AL8">
            <v>147</v>
          </cell>
          <cell r="AM8">
            <v>147</v>
          </cell>
          <cell r="AN8">
            <v>147</v>
          </cell>
          <cell r="AO8">
            <v>147</v>
          </cell>
          <cell r="AP8">
            <v>147</v>
          </cell>
          <cell r="AQ8">
            <v>147</v>
          </cell>
          <cell r="AR8">
            <v>147</v>
          </cell>
          <cell r="AS8">
            <v>147</v>
          </cell>
          <cell r="AT8">
            <v>147</v>
          </cell>
          <cell r="AU8">
            <v>147</v>
          </cell>
          <cell r="AV8">
            <v>147</v>
          </cell>
          <cell r="AW8">
            <v>147</v>
          </cell>
          <cell r="AX8">
            <v>98</v>
          </cell>
          <cell r="AY8">
            <v>98</v>
          </cell>
          <cell r="AZ8">
            <v>98</v>
          </cell>
          <cell r="BA8">
            <v>98</v>
          </cell>
          <cell r="BB8">
            <v>98</v>
          </cell>
          <cell r="BC8">
            <v>98</v>
          </cell>
          <cell r="BD8">
            <v>98</v>
          </cell>
          <cell r="BE8">
            <v>98</v>
          </cell>
          <cell r="BF8">
            <v>98</v>
          </cell>
          <cell r="BG8">
            <v>98</v>
          </cell>
          <cell r="BH8">
            <v>98</v>
          </cell>
          <cell r="BI8">
            <v>98</v>
          </cell>
          <cell r="BJ8">
            <v>98</v>
          </cell>
          <cell r="BK8">
            <v>98</v>
          </cell>
          <cell r="BL8">
            <v>98</v>
          </cell>
          <cell r="BM8">
            <v>98</v>
          </cell>
          <cell r="BN8">
            <v>98</v>
          </cell>
          <cell r="BO8">
            <v>98</v>
          </cell>
          <cell r="BP8">
            <v>98</v>
          </cell>
          <cell r="BQ8">
            <v>98</v>
          </cell>
          <cell r="BR8">
            <v>98</v>
          </cell>
          <cell r="BS8">
            <v>98</v>
          </cell>
          <cell r="BT8">
            <v>98</v>
          </cell>
          <cell r="BU8">
            <v>98</v>
          </cell>
          <cell r="BV8">
            <v>98</v>
          </cell>
          <cell r="BW8">
            <v>98</v>
          </cell>
          <cell r="BX8">
            <v>98</v>
          </cell>
          <cell r="BY8">
            <v>98</v>
          </cell>
          <cell r="BZ8">
            <v>98</v>
          </cell>
          <cell r="CA8">
            <v>98</v>
          </cell>
          <cell r="CB8">
            <v>98</v>
          </cell>
          <cell r="CC8">
            <v>221</v>
          </cell>
          <cell r="CD8">
            <v>221</v>
          </cell>
          <cell r="CE8">
            <v>221</v>
          </cell>
          <cell r="CF8">
            <v>221</v>
          </cell>
          <cell r="CG8">
            <v>221</v>
          </cell>
          <cell r="CH8">
            <v>221</v>
          </cell>
          <cell r="CI8">
            <v>221</v>
          </cell>
          <cell r="CJ8">
            <v>221</v>
          </cell>
          <cell r="CK8">
            <v>221</v>
          </cell>
          <cell r="CL8">
            <v>221</v>
          </cell>
          <cell r="CM8">
            <v>221</v>
          </cell>
          <cell r="CN8">
            <v>221</v>
          </cell>
          <cell r="CO8">
            <v>221</v>
          </cell>
          <cell r="CP8">
            <v>221</v>
          </cell>
          <cell r="CQ8">
            <v>221</v>
          </cell>
          <cell r="CR8">
            <v>221</v>
          </cell>
          <cell r="CS8">
            <v>221</v>
          </cell>
          <cell r="CT8">
            <v>221</v>
          </cell>
          <cell r="CU8">
            <v>221</v>
          </cell>
          <cell r="CV8">
            <v>221</v>
          </cell>
          <cell r="CW8">
            <v>221</v>
          </cell>
          <cell r="CX8">
            <v>221</v>
          </cell>
          <cell r="CY8">
            <v>221</v>
          </cell>
          <cell r="CZ8">
            <v>221</v>
          </cell>
          <cell r="DA8">
            <v>221</v>
          </cell>
          <cell r="DB8">
            <v>221</v>
          </cell>
          <cell r="DC8">
            <v>221</v>
          </cell>
          <cell r="DD8">
            <v>221</v>
          </cell>
          <cell r="DE8">
            <v>539</v>
          </cell>
          <cell r="DF8">
            <v>539</v>
          </cell>
          <cell r="DG8">
            <v>539</v>
          </cell>
          <cell r="DH8">
            <v>539</v>
          </cell>
          <cell r="DI8">
            <v>539</v>
          </cell>
          <cell r="DJ8">
            <v>539</v>
          </cell>
          <cell r="DK8">
            <v>539</v>
          </cell>
        </row>
        <row r="9">
          <cell r="A9">
            <v>1891</v>
          </cell>
          <cell r="B9" t="str">
            <v>Nat. Fuel @ Crawford</v>
          </cell>
          <cell r="C9">
            <v>4</v>
          </cell>
          <cell r="D9" t="str">
            <v xml:space="preserve"> D    </v>
          </cell>
          <cell r="E9">
            <v>23548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3000</v>
          </cell>
          <cell r="AG9">
            <v>3000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3000</v>
          </cell>
          <cell r="BB9">
            <v>3000</v>
          </cell>
          <cell r="BC9">
            <v>3000</v>
          </cell>
          <cell r="BD9">
            <v>5000</v>
          </cell>
          <cell r="BE9">
            <v>5000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3000</v>
          </cell>
          <cell r="BK9">
            <v>3000</v>
          </cell>
          <cell r="BL9">
            <v>3000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5000</v>
          </cell>
          <cell r="BT9">
            <v>5000</v>
          </cell>
          <cell r="BU9">
            <v>5000</v>
          </cell>
          <cell r="BV9">
            <v>5000</v>
          </cell>
          <cell r="BW9">
            <v>5000</v>
          </cell>
          <cell r="BX9">
            <v>4564</v>
          </cell>
          <cell r="BY9">
            <v>5000</v>
          </cell>
          <cell r="BZ9">
            <v>5000</v>
          </cell>
          <cell r="CA9">
            <v>5000</v>
          </cell>
          <cell r="CB9">
            <v>5000</v>
          </cell>
          <cell r="CC9">
            <v>5000</v>
          </cell>
          <cell r="CD9">
            <v>5000</v>
          </cell>
          <cell r="CE9">
            <v>3000</v>
          </cell>
          <cell r="CF9">
            <v>0</v>
          </cell>
          <cell r="CG9">
            <v>3000</v>
          </cell>
          <cell r="CH9">
            <v>3000</v>
          </cell>
          <cell r="CI9">
            <v>6500</v>
          </cell>
          <cell r="CJ9">
            <v>3500</v>
          </cell>
          <cell r="CK9">
            <v>3500</v>
          </cell>
          <cell r="CL9">
            <v>3500</v>
          </cell>
          <cell r="CM9">
            <v>3500</v>
          </cell>
          <cell r="CN9">
            <v>3500</v>
          </cell>
          <cell r="CO9">
            <v>2500</v>
          </cell>
          <cell r="CP9">
            <v>2500</v>
          </cell>
          <cell r="CQ9">
            <v>2500</v>
          </cell>
          <cell r="CR9">
            <v>5000</v>
          </cell>
          <cell r="CS9">
            <v>5000</v>
          </cell>
          <cell r="CT9">
            <v>5000</v>
          </cell>
          <cell r="CU9">
            <v>5000</v>
          </cell>
          <cell r="CV9">
            <v>0</v>
          </cell>
          <cell r="CW9">
            <v>5000</v>
          </cell>
          <cell r="CX9">
            <v>5000</v>
          </cell>
          <cell r="CY9">
            <v>5000</v>
          </cell>
          <cell r="CZ9">
            <v>5000</v>
          </cell>
          <cell r="DA9">
            <v>5000</v>
          </cell>
          <cell r="DB9">
            <v>5000</v>
          </cell>
          <cell r="DC9">
            <v>5000</v>
          </cell>
          <cell r="DD9">
            <v>0</v>
          </cell>
          <cell r="DE9">
            <v>3000</v>
          </cell>
          <cell r="DF9">
            <v>3000</v>
          </cell>
          <cell r="DG9">
            <v>5000</v>
          </cell>
          <cell r="DH9">
            <v>5000</v>
          </cell>
          <cell r="DI9">
            <v>5000</v>
          </cell>
          <cell r="DJ9">
            <v>3000</v>
          </cell>
          <cell r="DK9">
            <v>7000</v>
          </cell>
        </row>
        <row r="10">
          <cell r="A10">
            <v>2864</v>
          </cell>
          <cell r="B10" t="str">
            <v>YANKEE GAS SERVICE CO</v>
          </cell>
          <cell r="C10">
            <v>6</v>
          </cell>
          <cell r="D10" t="str">
            <v xml:space="preserve"> D    </v>
          </cell>
          <cell r="E10">
            <v>52088</v>
          </cell>
          <cell r="F10">
            <v>2042</v>
          </cell>
          <cell r="G10">
            <v>948</v>
          </cell>
          <cell r="H10">
            <v>2003</v>
          </cell>
          <cell r="I10">
            <v>874</v>
          </cell>
          <cell r="J10">
            <v>980</v>
          </cell>
          <cell r="K10">
            <v>1083</v>
          </cell>
          <cell r="L10">
            <v>4216</v>
          </cell>
          <cell r="M10">
            <v>1216</v>
          </cell>
          <cell r="N10">
            <v>1133</v>
          </cell>
          <cell r="O10">
            <v>1120</v>
          </cell>
          <cell r="P10">
            <v>1216</v>
          </cell>
          <cell r="Q10">
            <v>1354</v>
          </cell>
          <cell r="R10">
            <v>1349</v>
          </cell>
          <cell r="S10">
            <v>762</v>
          </cell>
          <cell r="T10">
            <v>958</v>
          </cell>
          <cell r="U10">
            <v>958</v>
          </cell>
          <cell r="V10">
            <v>1094</v>
          </cell>
          <cell r="W10">
            <v>1612</v>
          </cell>
          <cell r="X10">
            <v>1677</v>
          </cell>
          <cell r="Y10">
            <v>1726</v>
          </cell>
          <cell r="Z10">
            <v>1441</v>
          </cell>
          <cell r="AA10">
            <v>1311</v>
          </cell>
          <cell r="AB10">
            <v>1337</v>
          </cell>
          <cell r="AC10">
            <v>1376</v>
          </cell>
          <cell r="AD10">
            <v>1771</v>
          </cell>
          <cell r="AE10">
            <v>1955</v>
          </cell>
          <cell r="AF10">
            <v>8011</v>
          </cell>
          <cell r="AG10">
            <v>7320</v>
          </cell>
          <cell r="AH10">
            <v>1769</v>
          </cell>
          <cell r="AI10">
            <v>2137</v>
          </cell>
          <cell r="AJ10">
            <v>2164</v>
          </cell>
          <cell r="AK10">
            <v>2138</v>
          </cell>
          <cell r="AL10">
            <v>3213</v>
          </cell>
          <cell r="AM10">
            <v>3114</v>
          </cell>
          <cell r="AN10">
            <v>4079</v>
          </cell>
          <cell r="AO10">
            <v>2003</v>
          </cell>
          <cell r="AP10">
            <v>1935</v>
          </cell>
          <cell r="AQ10">
            <v>1989</v>
          </cell>
          <cell r="AR10">
            <v>5163</v>
          </cell>
          <cell r="AS10">
            <v>9565</v>
          </cell>
          <cell r="AT10">
            <v>5052</v>
          </cell>
          <cell r="AU10">
            <v>9085</v>
          </cell>
          <cell r="AV10">
            <v>2485</v>
          </cell>
          <cell r="AW10">
            <v>2422</v>
          </cell>
          <cell r="AX10">
            <v>3943</v>
          </cell>
          <cell r="AY10">
            <v>7089</v>
          </cell>
          <cell r="AZ10">
            <v>4366</v>
          </cell>
          <cell r="BA10">
            <v>5355</v>
          </cell>
          <cell r="BB10">
            <v>5415</v>
          </cell>
          <cell r="BC10">
            <v>6337</v>
          </cell>
          <cell r="BD10">
            <v>4883</v>
          </cell>
          <cell r="BE10">
            <v>4828</v>
          </cell>
          <cell r="BF10">
            <v>8835</v>
          </cell>
          <cell r="BG10">
            <v>6202</v>
          </cell>
          <cell r="BH10">
            <v>6129</v>
          </cell>
          <cell r="BI10">
            <v>6415</v>
          </cell>
          <cell r="BJ10">
            <v>5186</v>
          </cell>
          <cell r="BK10">
            <v>5380</v>
          </cell>
          <cell r="BL10">
            <v>5380</v>
          </cell>
          <cell r="BM10">
            <v>5537</v>
          </cell>
          <cell r="BN10">
            <v>5097</v>
          </cell>
          <cell r="BO10">
            <v>5904</v>
          </cell>
          <cell r="BP10">
            <v>5636</v>
          </cell>
          <cell r="BQ10">
            <v>5803</v>
          </cell>
          <cell r="BR10">
            <v>7068</v>
          </cell>
          <cell r="BS10">
            <v>7191</v>
          </cell>
          <cell r="BT10">
            <v>7270</v>
          </cell>
          <cell r="BU10">
            <v>6923</v>
          </cell>
          <cell r="BV10">
            <v>9399</v>
          </cell>
          <cell r="BW10">
            <v>9726</v>
          </cell>
          <cell r="BX10">
            <v>9317</v>
          </cell>
          <cell r="BY10">
            <v>9369</v>
          </cell>
          <cell r="BZ10">
            <v>9479</v>
          </cell>
          <cell r="CA10">
            <v>9808</v>
          </cell>
          <cell r="CB10">
            <v>8821</v>
          </cell>
          <cell r="CC10">
            <v>11723</v>
          </cell>
          <cell r="CD10">
            <v>8692</v>
          </cell>
          <cell r="CE10">
            <v>9804</v>
          </cell>
          <cell r="CF10">
            <v>8281</v>
          </cell>
          <cell r="CG10">
            <v>9185</v>
          </cell>
          <cell r="CH10">
            <v>11908</v>
          </cell>
          <cell r="CI10">
            <v>14409</v>
          </cell>
          <cell r="CJ10">
            <v>9842</v>
          </cell>
          <cell r="CK10">
            <v>3155</v>
          </cell>
          <cell r="CL10">
            <v>5677</v>
          </cell>
          <cell r="CM10">
            <v>8174</v>
          </cell>
          <cell r="CN10">
            <v>5928</v>
          </cell>
          <cell r="CO10">
            <v>8720</v>
          </cell>
          <cell r="CP10">
            <v>8720</v>
          </cell>
          <cell r="CQ10">
            <v>8690</v>
          </cell>
          <cell r="CR10">
            <v>8709</v>
          </cell>
          <cell r="CS10">
            <v>6310</v>
          </cell>
          <cell r="CT10">
            <v>6371</v>
          </cell>
          <cell r="CU10">
            <v>6310</v>
          </cell>
          <cell r="CV10">
            <v>6674</v>
          </cell>
          <cell r="CW10">
            <v>6653</v>
          </cell>
          <cell r="CX10">
            <v>8712</v>
          </cell>
          <cell r="CY10">
            <v>11642</v>
          </cell>
          <cell r="CZ10">
            <v>8897</v>
          </cell>
          <cell r="DA10">
            <v>8897</v>
          </cell>
          <cell r="DB10">
            <v>8897</v>
          </cell>
          <cell r="DC10">
            <v>8919</v>
          </cell>
          <cell r="DD10">
            <v>8693</v>
          </cell>
          <cell r="DE10">
            <v>9021</v>
          </cell>
          <cell r="DF10">
            <v>8922</v>
          </cell>
          <cell r="DG10">
            <v>7755</v>
          </cell>
          <cell r="DH10">
            <v>7755</v>
          </cell>
          <cell r="DI10">
            <v>7755</v>
          </cell>
          <cell r="DJ10">
            <v>7755</v>
          </cell>
          <cell r="DK10">
            <v>10007</v>
          </cell>
        </row>
        <row r="11">
          <cell r="A11">
            <v>2865</v>
          </cell>
          <cell r="B11" t="str">
            <v>YANKEE GAS SERVICE CO</v>
          </cell>
          <cell r="C11">
            <v>6</v>
          </cell>
          <cell r="D11" t="str">
            <v xml:space="preserve"> D    </v>
          </cell>
          <cell r="E11">
            <v>47529</v>
          </cell>
          <cell r="F11">
            <v>6625</v>
          </cell>
          <cell r="G11">
            <v>6625</v>
          </cell>
          <cell r="H11">
            <v>12249</v>
          </cell>
          <cell r="I11">
            <v>6625</v>
          </cell>
          <cell r="J11">
            <v>6625</v>
          </cell>
          <cell r="K11">
            <v>6625</v>
          </cell>
          <cell r="L11">
            <v>6625</v>
          </cell>
          <cell r="M11">
            <v>6625</v>
          </cell>
          <cell r="N11">
            <v>6625</v>
          </cell>
          <cell r="O11">
            <v>6625</v>
          </cell>
          <cell r="P11">
            <v>6625</v>
          </cell>
          <cell r="Q11">
            <v>6625</v>
          </cell>
          <cell r="R11">
            <v>6625</v>
          </cell>
          <cell r="S11">
            <v>6625</v>
          </cell>
          <cell r="T11">
            <v>12249</v>
          </cell>
          <cell r="U11">
            <v>12249</v>
          </cell>
          <cell r="V11">
            <v>12249</v>
          </cell>
          <cell r="W11">
            <v>10081</v>
          </cell>
          <cell r="X11">
            <v>12249</v>
          </cell>
          <cell r="Y11">
            <v>12249</v>
          </cell>
          <cell r="Z11">
            <v>2249</v>
          </cell>
          <cell r="AA11">
            <v>2249</v>
          </cell>
          <cell r="AB11">
            <v>2249</v>
          </cell>
          <cell r="AC11">
            <v>2249</v>
          </cell>
          <cell r="AD11">
            <v>4081</v>
          </cell>
          <cell r="AE11">
            <v>12249</v>
          </cell>
          <cell r="AF11">
            <v>12249</v>
          </cell>
          <cell r="AG11">
            <v>14249</v>
          </cell>
          <cell r="AH11">
            <v>5081</v>
          </cell>
          <cell r="AI11">
            <v>5081</v>
          </cell>
          <cell r="AJ11">
            <v>5081</v>
          </cell>
          <cell r="AK11">
            <v>5081</v>
          </cell>
          <cell r="AL11">
            <v>8081</v>
          </cell>
          <cell r="AM11">
            <v>13249</v>
          </cell>
          <cell r="AN11">
            <v>14249</v>
          </cell>
          <cell r="AO11">
            <v>12249</v>
          </cell>
          <cell r="AP11">
            <v>12249</v>
          </cell>
          <cell r="AQ11">
            <v>12249</v>
          </cell>
          <cell r="AR11">
            <v>14249</v>
          </cell>
          <cell r="AS11">
            <v>12249</v>
          </cell>
          <cell r="AT11">
            <v>5081</v>
          </cell>
          <cell r="AU11">
            <v>5081</v>
          </cell>
          <cell r="AV11">
            <v>3716</v>
          </cell>
          <cell r="AW11">
            <v>3716</v>
          </cell>
          <cell r="AX11">
            <v>9969</v>
          </cell>
          <cell r="AY11">
            <v>9969</v>
          </cell>
          <cell r="AZ11">
            <v>9969</v>
          </cell>
          <cell r="BA11">
            <v>9969</v>
          </cell>
          <cell r="BB11">
            <v>9969</v>
          </cell>
          <cell r="BC11">
            <v>9969</v>
          </cell>
          <cell r="BD11">
            <v>9969</v>
          </cell>
          <cell r="BE11">
            <v>9969</v>
          </cell>
          <cell r="BF11">
            <v>9969</v>
          </cell>
          <cell r="BG11">
            <v>9969</v>
          </cell>
          <cell r="BH11">
            <v>9969</v>
          </cell>
          <cell r="BI11">
            <v>9969</v>
          </cell>
          <cell r="BJ11">
            <v>9969</v>
          </cell>
          <cell r="BK11">
            <v>9969</v>
          </cell>
          <cell r="BL11">
            <v>9969</v>
          </cell>
          <cell r="BM11">
            <v>9969</v>
          </cell>
          <cell r="BN11">
            <v>8969</v>
          </cell>
          <cell r="BO11">
            <v>9969</v>
          </cell>
          <cell r="BP11">
            <v>7969</v>
          </cell>
          <cell r="BQ11">
            <v>7969</v>
          </cell>
          <cell r="BR11">
            <v>7969</v>
          </cell>
          <cell r="BS11">
            <v>7969</v>
          </cell>
          <cell r="BT11">
            <v>7969</v>
          </cell>
          <cell r="BU11">
            <v>9969</v>
          </cell>
          <cell r="BV11">
            <v>5969</v>
          </cell>
          <cell r="BW11">
            <v>8969</v>
          </cell>
          <cell r="BX11">
            <v>9969</v>
          </cell>
          <cell r="BY11">
            <v>9969</v>
          </cell>
          <cell r="BZ11">
            <v>9969</v>
          </cell>
          <cell r="CA11">
            <v>5137</v>
          </cell>
          <cell r="CB11">
            <v>12562</v>
          </cell>
          <cell r="CC11">
            <v>9969</v>
          </cell>
          <cell r="CD11">
            <v>9969</v>
          </cell>
          <cell r="CE11">
            <v>9969</v>
          </cell>
          <cell r="CF11">
            <v>9969</v>
          </cell>
          <cell r="CG11">
            <v>9969</v>
          </cell>
          <cell r="CH11">
            <v>9969</v>
          </cell>
          <cell r="CI11">
            <v>9969</v>
          </cell>
          <cell r="CJ11">
            <v>9969</v>
          </cell>
          <cell r="CK11">
            <v>7969</v>
          </cell>
          <cell r="CL11">
            <v>9969</v>
          </cell>
          <cell r="CM11">
            <v>7978</v>
          </cell>
          <cell r="CN11">
            <v>9969</v>
          </cell>
          <cell r="CO11">
            <v>9969</v>
          </cell>
          <cell r="CP11">
            <v>9969</v>
          </cell>
          <cell r="CQ11">
            <v>9969</v>
          </cell>
          <cell r="CR11">
            <v>9969</v>
          </cell>
          <cell r="CS11">
            <v>9969</v>
          </cell>
          <cell r="CT11">
            <v>9969</v>
          </cell>
          <cell r="CU11">
            <v>9969</v>
          </cell>
          <cell r="CV11">
            <v>0</v>
          </cell>
          <cell r="CW11">
            <v>7969</v>
          </cell>
          <cell r="CX11">
            <v>9969</v>
          </cell>
          <cell r="CY11">
            <v>9969</v>
          </cell>
          <cell r="CZ11">
            <v>9969</v>
          </cell>
          <cell r="DA11">
            <v>9969</v>
          </cell>
          <cell r="DB11">
            <v>9969</v>
          </cell>
          <cell r="DC11">
            <v>9969</v>
          </cell>
          <cell r="DD11">
            <v>9969</v>
          </cell>
          <cell r="DE11">
            <v>9969</v>
          </cell>
          <cell r="DF11">
            <v>9969</v>
          </cell>
          <cell r="DG11">
            <v>9969</v>
          </cell>
          <cell r="DH11">
            <v>9969</v>
          </cell>
          <cell r="DI11">
            <v>9969</v>
          </cell>
          <cell r="DJ11">
            <v>9969</v>
          </cell>
          <cell r="DK11">
            <v>9969</v>
          </cell>
        </row>
        <row r="12">
          <cell r="A12">
            <v>2867</v>
          </cell>
          <cell r="B12" t="str">
            <v>YANKEE GAS SERVICE CO</v>
          </cell>
          <cell r="C12">
            <v>6</v>
          </cell>
          <cell r="D12" t="str">
            <v xml:space="preserve"> D    </v>
          </cell>
          <cell r="E12">
            <v>48193</v>
          </cell>
          <cell r="F12">
            <v>3338</v>
          </cell>
          <cell r="G12">
            <v>2158</v>
          </cell>
          <cell r="H12">
            <v>7369</v>
          </cell>
          <cell r="I12">
            <v>1730</v>
          </cell>
          <cell r="J12">
            <v>1820</v>
          </cell>
          <cell r="K12">
            <v>1897</v>
          </cell>
          <cell r="L12">
            <v>3239</v>
          </cell>
          <cell r="M12">
            <v>3099</v>
          </cell>
          <cell r="N12">
            <v>3187</v>
          </cell>
          <cell r="O12">
            <v>1889</v>
          </cell>
          <cell r="P12">
            <v>1750</v>
          </cell>
          <cell r="Q12">
            <v>1765</v>
          </cell>
          <cell r="R12">
            <v>1762</v>
          </cell>
          <cell r="S12">
            <v>1756</v>
          </cell>
          <cell r="T12">
            <v>4918</v>
          </cell>
          <cell r="U12">
            <v>4918</v>
          </cell>
          <cell r="V12">
            <v>4559</v>
          </cell>
          <cell r="W12">
            <v>4997</v>
          </cell>
          <cell r="X12">
            <v>5095</v>
          </cell>
          <cell r="Y12">
            <v>5137</v>
          </cell>
          <cell r="Z12">
            <v>5493</v>
          </cell>
          <cell r="AA12">
            <v>5813</v>
          </cell>
          <cell r="AB12">
            <v>5221</v>
          </cell>
          <cell r="AC12">
            <v>3536</v>
          </cell>
          <cell r="AD12">
            <v>5253</v>
          </cell>
          <cell r="AE12">
            <v>6971</v>
          </cell>
          <cell r="AF12">
            <v>7932</v>
          </cell>
          <cell r="AG12">
            <v>8971</v>
          </cell>
          <cell r="AH12">
            <v>5521</v>
          </cell>
          <cell r="AI12">
            <v>5300</v>
          </cell>
          <cell r="AJ12">
            <v>4866</v>
          </cell>
          <cell r="AK12">
            <v>4847</v>
          </cell>
          <cell r="AL12">
            <v>6165</v>
          </cell>
          <cell r="AM12">
            <v>6354</v>
          </cell>
          <cell r="AN12">
            <v>7329</v>
          </cell>
          <cell r="AO12">
            <v>7369</v>
          </cell>
          <cell r="AP12">
            <v>7227</v>
          </cell>
          <cell r="AQ12">
            <v>6767</v>
          </cell>
          <cell r="AR12">
            <v>7596</v>
          </cell>
          <cell r="AS12">
            <v>5567</v>
          </cell>
          <cell r="AT12">
            <v>7583</v>
          </cell>
          <cell r="AU12">
            <v>7607</v>
          </cell>
          <cell r="AV12">
            <v>7131</v>
          </cell>
          <cell r="AW12">
            <v>7120</v>
          </cell>
          <cell r="AX12">
            <v>13396</v>
          </cell>
          <cell r="AY12">
            <v>12213</v>
          </cell>
          <cell r="AZ12">
            <v>11972</v>
          </cell>
          <cell r="BA12">
            <v>13837</v>
          </cell>
          <cell r="BB12">
            <v>13873</v>
          </cell>
          <cell r="BC12">
            <v>12959</v>
          </cell>
          <cell r="BD12">
            <v>12930</v>
          </cell>
          <cell r="BE12">
            <v>12489</v>
          </cell>
          <cell r="BF12">
            <v>13040</v>
          </cell>
          <cell r="BG12">
            <v>13069</v>
          </cell>
          <cell r="BH12">
            <v>11374</v>
          </cell>
          <cell r="BI12">
            <v>11628</v>
          </cell>
          <cell r="BJ12">
            <v>13292</v>
          </cell>
          <cell r="BK12">
            <v>12441</v>
          </cell>
          <cell r="BL12">
            <v>13694</v>
          </cell>
          <cell r="BM12">
            <v>12167</v>
          </cell>
          <cell r="BN12">
            <v>10523</v>
          </cell>
          <cell r="BO12">
            <v>11700</v>
          </cell>
          <cell r="BP12">
            <v>12129</v>
          </cell>
          <cell r="BQ12">
            <v>13539</v>
          </cell>
          <cell r="BR12">
            <v>11991</v>
          </cell>
          <cell r="BS12">
            <v>12083</v>
          </cell>
          <cell r="BT12">
            <v>12204</v>
          </cell>
          <cell r="BU12">
            <v>12183</v>
          </cell>
          <cell r="BV12">
            <v>12680</v>
          </cell>
          <cell r="BW12">
            <v>12726</v>
          </cell>
          <cell r="BX12">
            <v>12613</v>
          </cell>
          <cell r="BY12">
            <v>12152</v>
          </cell>
          <cell r="BZ12">
            <v>12234</v>
          </cell>
          <cell r="CA12">
            <v>12887</v>
          </cell>
          <cell r="CB12">
            <v>12897</v>
          </cell>
          <cell r="CC12">
            <v>15445</v>
          </cell>
          <cell r="CD12">
            <v>13407</v>
          </cell>
          <cell r="CE12">
            <v>14697</v>
          </cell>
          <cell r="CF12">
            <v>14623</v>
          </cell>
          <cell r="CG12">
            <v>14665</v>
          </cell>
          <cell r="CH12">
            <v>14737</v>
          </cell>
          <cell r="CI12">
            <v>14572</v>
          </cell>
          <cell r="CJ12">
            <v>14599</v>
          </cell>
          <cell r="CK12">
            <v>11744</v>
          </cell>
          <cell r="CL12">
            <v>15297</v>
          </cell>
          <cell r="CM12">
            <v>15237</v>
          </cell>
          <cell r="CN12">
            <v>14989</v>
          </cell>
          <cell r="CO12">
            <v>13420</v>
          </cell>
          <cell r="CP12">
            <v>13420</v>
          </cell>
          <cell r="CQ12">
            <v>13420</v>
          </cell>
          <cell r="CR12">
            <v>15549</v>
          </cell>
          <cell r="CS12">
            <v>15266</v>
          </cell>
          <cell r="CT12">
            <v>15211</v>
          </cell>
          <cell r="CU12">
            <v>15266</v>
          </cell>
          <cell r="CV12">
            <v>9919</v>
          </cell>
          <cell r="CW12">
            <v>11331</v>
          </cell>
          <cell r="CX12">
            <v>12724</v>
          </cell>
          <cell r="CY12">
            <v>12713</v>
          </cell>
          <cell r="CZ12">
            <v>14306</v>
          </cell>
          <cell r="DA12">
            <v>14306</v>
          </cell>
          <cell r="DB12">
            <v>14306</v>
          </cell>
          <cell r="DC12">
            <v>14017</v>
          </cell>
          <cell r="DD12">
            <v>12594</v>
          </cell>
          <cell r="DE12">
            <v>12976</v>
          </cell>
          <cell r="DF12">
            <v>12768</v>
          </cell>
          <cell r="DG12">
            <v>14234</v>
          </cell>
          <cell r="DH12">
            <v>14234</v>
          </cell>
          <cell r="DI12">
            <v>14234</v>
          </cell>
          <cell r="DJ12">
            <v>13184</v>
          </cell>
          <cell r="DK12">
            <v>14329</v>
          </cell>
        </row>
        <row r="13">
          <cell r="A13">
            <v>2870</v>
          </cell>
          <cell r="B13" t="str">
            <v>SOUTHERN CONNECTICUT GAS CO</v>
          </cell>
          <cell r="C13">
            <v>6</v>
          </cell>
          <cell r="D13" t="str">
            <v xml:space="preserve"> D    </v>
          </cell>
          <cell r="E13">
            <v>133465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</row>
        <row r="14">
          <cell r="A14">
            <v>2872</v>
          </cell>
          <cell r="B14" t="str">
            <v>YANKEE GAS SERVICE CO</v>
          </cell>
          <cell r="C14">
            <v>6</v>
          </cell>
          <cell r="D14" t="str">
            <v xml:space="preserve"> D    </v>
          </cell>
          <cell r="E14">
            <v>44624</v>
          </cell>
          <cell r="F14">
            <v>2665</v>
          </cell>
          <cell r="G14">
            <v>1620</v>
          </cell>
          <cell r="H14">
            <v>5214</v>
          </cell>
          <cell r="I14">
            <v>1604</v>
          </cell>
          <cell r="J14">
            <v>1586</v>
          </cell>
          <cell r="K14">
            <v>1602</v>
          </cell>
          <cell r="L14">
            <v>4061</v>
          </cell>
          <cell r="M14">
            <v>5061</v>
          </cell>
          <cell r="N14">
            <v>7106</v>
          </cell>
          <cell r="O14">
            <v>3038</v>
          </cell>
          <cell r="P14">
            <v>1982</v>
          </cell>
          <cell r="Q14">
            <v>1854</v>
          </cell>
          <cell r="R14">
            <v>2852</v>
          </cell>
          <cell r="S14">
            <v>1449</v>
          </cell>
          <cell r="T14">
            <v>1676</v>
          </cell>
          <cell r="U14">
            <v>1676</v>
          </cell>
          <cell r="V14">
            <v>3740</v>
          </cell>
          <cell r="W14">
            <v>4962</v>
          </cell>
          <cell r="X14">
            <v>5076</v>
          </cell>
          <cell r="Y14">
            <v>5099</v>
          </cell>
          <cell r="Z14">
            <v>4881</v>
          </cell>
          <cell r="AA14">
            <v>1979</v>
          </cell>
          <cell r="AB14">
            <v>3753</v>
          </cell>
          <cell r="AC14">
            <v>1728</v>
          </cell>
          <cell r="AD14">
            <v>5500</v>
          </cell>
          <cell r="AE14">
            <v>7578</v>
          </cell>
          <cell r="AF14">
            <v>14379</v>
          </cell>
          <cell r="AG14">
            <v>8265</v>
          </cell>
          <cell r="AH14">
            <v>8199</v>
          </cell>
          <cell r="AI14">
            <v>6690</v>
          </cell>
          <cell r="AJ14">
            <v>5157</v>
          </cell>
          <cell r="AK14">
            <v>5145</v>
          </cell>
          <cell r="AL14">
            <v>5317</v>
          </cell>
          <cell r="AM14">
            <v>5510</v>
          </cell>
          <cell r="AN14">
            <v>5242</v>
          </cell>
          <cell r="AO14">
            <v>5214</v>
          </cell>
          <cell r="AP14">
            <v>5250</v>
          </cell>
          <cell r="AQ14">
            <v>5275</v>
          </cell>
          <cell r="AR14">
            <v>7249</v>
          </cell>
          <cell r="AS14">
            <v>10850</v>
          </cell>
          <cell r="AT14">
            <v>7735</v>
          </cell>
          <cell r="AU14">
            <v>7894</v>
          </cell>
          <cell r="AV14">
            <v>12299</v>
          </cell>
          <cell r="AW14">
            <v>12663</v>
          </cell>
          <cell r="AX14">
            <v>8371</v>
          </cell>
          <cell r="AY14">
            <v>7769</v>
          </cell>
          <cell r="AZ14">
            <v>8331</v>
          </cell>
          <cell r="BA14">
            <v>10629</v>
          </cell>
          <cell r="BB14">
            <v>10620</v>
          </cell>
          <cell r="BC14">
            <v>10716</v>
          </cell>
          <cell r="BD14">
            <v>10728</v>
          </cell>
          <cell r="BE14">
            <v>11082</v>
          </cell>
          <cell r="BF14">
            <v>10734</v>
          </cell>
          <cell r="BG14">
            <v>10752</v>
          </cell>
          <cell r="BH14">
            <v>8367</v>
          </cell>
          <cell r="BI14">
            <v>8445</v>
          </cell>
          <cell r="BJ14">
            <v>7436</v>
          </cell>
          <cell r="BK14">
            <v>7748</v>
          </cell>
          <cell r="BL14">
            <v>10700</v>
          </cell>
          <cell r="BM14">
            <v>12889</v>
          </cell>
          <cell r="BN14">
            <v>3913</v>
          </cell>
          <cell r="BO14">
            <v>5746</v>
          </cell>
          <cell r="BP14">
            <v>6810</v>
          </cell>
          <cell r="BQ14">
            <v>7771</v>
          </cell>
          <cell r="BR14">
            <v>7780</v>
          </cell>
          <cell r="BS14">
            <v>7838</v>
          </cell>
          <cell r="BT14">
            <v>8503</v>
          </cell>
          <cell r="BU14">
            <v>8790</v>
          </cell>
          <cell r="BV14">
            <v>12838</v>
          </cell>
          <cell r="BW14">
            <v>12867</v>
          </cell>
          <cell r="BX14">
            <v>9626</v>
          </cell>
          <cell r="BY14">
            <v>9651</v>
          </cell>
          <cell r="BZ14">
            <v>9702</v>
          </cell>
          <cell r="CA14">
            <v>12905</v>
          </cell>
          <cell r="CB14">
            <v>13212</v>
          </cell>
          <cell r="CC14">
            <v>14256</v>
          </cell>
          <cell r="CD14">
            <v>7924</v>
          </cell>
          <cell r="CE14">
            <v>9251</v>
          </cell>
          <cell r="CF14">
            <v>9205</v>
          </cell>
          <cell r="CG14">
            <v>9231</v>
          </cell>
          <cell r="CH14">
            <v>13277</v>
          </cell>
          <cell r="CI14">
            <v>14369</v>
          </cell>
          <cell r="CJ14">
            <v>14307</v>
          </cell>
          <cell r="CK14">
            <v>6743</v>
          </cell>
          <cell r="CL14">
            <v>8679</v>
          </cell>
          <cell r="CM14">
            <v>10361</v>
          </cell>
          <cell r="CN14">
            <v>10394</v>
          </cell>
          <cell r="CO14">
            <v>8037</v>
          </cell>
          <cell r="CP14">
            <v>8037</v>
          </cell>
          <cell r="CQ14">
            <v>8037</v>
          </cell>
          <cell r="CR14">
            <v>10023</v>
          </cell>
          <cell r="CS14">
            <v>10049</v>
          </cell>
          <cell r="CT14">
            <v>10291</v>
          </cell>
          <cell r="CU14">
            <v>10049</v>
          </cell>
          <cell r="CV14">
            <v>6116</v>
          </cell>
          <cell r="CW14">
            <v>7963</v>
          </cell>
          <cell r="CX14">
            <v>8139</v>
          </cell>
          <cell r="CY14">
            <v>9358</v>
          </cell>
          <cell r="CZ14">
            <v>11603</v>
          </cell>
          <cell r="DA14">
            <v>11603</v>
          </cell>
          <cell r="DB14">
            <v>11603</v>
          </cell>
          <cell r="DC14">
            <v>10968</v>
          </cell>
          <cell r="DD14">
            <v>8023</v>
          </cell>
          <cell r="DE14">
            <v>8413</v>
          </cell>
          <cell r="DF14">
            <v>8409</v>
          </cell>
          <cell r="DG14">
            <v>11492</v>
          </cell>
          <cell r="DH14">
            <v>11492</v>
          </cell>
          <cell r="DI14">
            <v>11492</v>
          </cell>
          <cell r="DJ14">
            <v>12481</v>
          </cell>
          <cell r="DK14">
            <v>12506</v>
          </cell>
        </row>
        <row r="15">
          <cell r="A15">
            <v>2882</v>
          </cell>
          <cell r="B15" t="str">
            <v>CONNECTICUT NATURAL GAS CORP</v>
          </cell>
          <cell r="C15">
            <v>6</v>
          </cell>
          <cell r="D15" t="str">
            <v xml:space="preserve"> D    </v>
          </cell>
          <cell r="E15">
            <v>44402</v>
          </cell>
          <cell r="F15">
            <v>53</v>
          </cell>
          <cell r="G15">
            <v>363</v>
          </cell>
          <cell r="H15">
            <v>2235</v>
          </cell>
          <cell r="I15">
            <v>560</v>
          </cell>
          <cell r="J15">
            <v>542</v>
          </cell>
          <cell r="K15">
            <v>213</v>
          </cell>
          <cell r="L15">
            <v>124</v>
          </cell>
          <cell r="M15">
            <v>341</v>
          </cell>
          <cell r="N15">
            <v>0</v>
          </cell>
          <cell r="O15">
            <v>61</v>
          </cell>
          <cell r="P15">
            <v>807</v>
          </cell>
          <cell r="Q15">
            <v>588</v>
          </cell>
          <cell r="R15">
            <v>588</v>
          </cell>
          <cell r="S15">
            <v>589</v>
          </cell>
          <cell r="T15">
            <v>935</v>
          </cell>
          <cell r="U15">
            <v>935</v>
          </cell>
          <cell r="V15">
            <v>0</v>
          </cell>
          <cell r="W15">
            <v>702</v>
          </cell>
          <cell r="X15">
            <v>116</v>
          </cell>
          <cell r="Y15">
            <v>0</v>
          </cell>
          <cell r="Z15">
            <v>21215</v>
          </cell>
          <cell r="AA15">
            <v>13576</v>
          </cell>
          <cell r="AB15">
            <v>13678</v>
          </cell>
          <cell r="AC15">
            <v>3449</v>
          </cell>
          <cell r="AD15">
            <v>7214</v>
          </cell>
          <cell r="AE15">
            <v>1943</v>
          </cell>
          <cell r="AF15">
            <v>8483</v>
          </cell>
          <cell r="AG15">
            <v>1912</v>
          </cell>
          <cell r="AH15">
            <v>4147</v>
          </cell>
          <cell r="AI15">
            <v>6651</v>
          </cell>
          <cell r="AJ15">
            <v>6776</v>
          </cell>
          <cell r="AK15">
            <v>4924</v>
          </cell>
          <cell r="AL15">
            <v>5510</v>
          </cell>
          <cell r="AM15">
            <v>16286</v>
          </cell>
          <cell r="AN15">
            <v>13630</v>
          </cell>
          <cell r="AO15">
            <v>2235</v>
          </cell>
          <cell r="AP15">
            <v>1339</v>
          </cell>
          <cell r="AQ15">
            <v>1062</v>
          </cell>
          <cell r="AR15">
            <v>1042</v>
          </cell>
          <cell r="AS15">
            <v>14732</v>
          </cell>
          <cell r="AT15">
            <v>29694</v>
          </cell>
          <cell r="AU15">
            <v>29539</v>
          </cell>
          <cell r="AV15">
            <v>29769</v>
          </cell>
          <cell r="AW15">
            <v>24976</v>
          </cell>
          <cell r="AX15">
            <v>14643</v>
          </cell>
          <cell r="AY15">
            <v>14569</v>
          </cell>
          <cell r="AZ15">
            <v>14801</v>
          </cell>
          <cell r="BA15">
            <v>14527</v>
          </cell>
          <cell r="BB15">
            <v>14022</v>
          </cell>
          <cell r="BC15">
            <v>14060</v>
          </cell>
          <cell r="BD15">
            <v>14135</v>
          </cell>
          <cell r="BE15">
            <v>13332</v>
          </cell>
          <cell r="BF15">
            <v>14265</v>
          </cell>
          <cell r="BG15">
            <v>14071</v>
          </cell>
          <cell r="BH15">
            <v>14582</v>
          </cell>
          <cell r="BI15">
            <v>14445</v>
          </cell>
          <cell r="BJ15">
            <v>14388</v>
          </cell>
          <cell r="BK15">
            <v>14359</v>
          </cell>
          <cell r="BL15">
            <v>14350</v>
          </cell>
          <cell r="BM15">
            <v>14343</v>
          </cell>
          <cell r="BN15">
            <v>14704</v>
          </cell>
          <cell r="BO15">
            <v>14220</v>
          </cell>
          <cell r="BP15">
            <v>13218</v>
          </cell>
          <cell r="BQ15">
            <v>13419</v>
          </cell>
          <cell r="BR15">
            <v>13126</v>
          </cell>
          <cell r="BS15">
            <v>12848</v>
          </cell>
          <cell r="BT15">
            <v>12732</v>
          </cell>
          <cell r="BU15">
            <v>12621</v>
          </cell>
          <cell r="BV15">
            <v>12479</v>
          </cell>
          <cell r="BW15">
            <v>12477</v>
          </cell>
          <cell r="BX15">
            <v>12479</v>
          </cell>
          <cell r="BY15">
            <v>12600</v>
          </cell>
          <cell r="BZ15">
            <v>12081</v>
          </cell>
          <cell r="CA15">
            <v>11880</v>
          </cell>
          <cell r="CB15">
            <v>11683</v>
          </cell>
          <cell r="CC15">
            <v>12330</v>
          </cell>
          <cell r="CD15">
            <v>13072</v>
          </cell>
          <cell r="CE15">
            <v>13179</v>
          </cell>
          <cell r="CF15">
            <v>13666</v>
          </cell>
          <cell r="CG15">
            <v>13038</v>
          </cell>
          <cell r="CH15">
            <v>12792</v>
          </cell>
          <cell r="CI15">
            <v>12381</v>
          </cell>
          <cell r="CJ15">
            <v>12314</v>
          </cell>
          <cell r="CK15">
            <v>12524</v>
          </cell>
          <cell r="CL15">
            <v>12679</v>
          </cell>
          <cell r="CM15">
            <v>13150</v>
          </cell>
          <cell r="CN15">
            <v>12985</v>
          </cell>
          <cell r="CO15">
            <v>13295</v>
          </cell>
          <cell r="CP15">
            <v>13295</v>
          </cell>
          <cell r="CQ15">
            <v>13239</v>
          </cell>
          <cell r="CR15">
            <v>13226</v>
          </cell>
          <cell r="CS15">
            <v>12624</v>
          </cell>
          <cell r="CT15">
            <v>12273</v>
          </cell>
          <cell r="CU15">
            <v>12624</v>
          </cell>
          <cell r="CV15">
            <v>14069</v>
          </cell>
          <cell r="CW15">
            <v>13435</v>
          </cell>
          <cell r="CX15">
            <v>12888</v>
          </cell>
          <cell r="CY15">
            <v>13044</v>
          </cell>
          <cell r="CZ15">
            <v>13245</v>
          </cell>
          <cell r="DA15">
            <v>13245</v>
          </cell>
          <cell r="DB15">
            <v>13245</v>
          </cell>
          <cell r="DC15">
            <v>12574</v>
          </cell>
          <cell r="DD15">
            <v>13091</v>
          </cell>
          <cell r="DE15">
            <v>13578</v>
          </cell>
          <cell r="DF15">
            <v>13635</v>
          </cell>
          <cell r="DG15">
            <v>13082</v>
          </cell>
          <cell r="DH15">
            <v>13082</v>
          </cell>
          <cell r="DI15">
            <v>13082</v>
          </cell>
          <cell r="DJ15">
            <v>12771</v>
          </cell>
          <cell r="DK15">
            <v>12262</v>
          </cell>
        </row>
        <row r="16">
          <cell r="A16">
            <v>2883</v>
          </cell>
          <cell r="B16" t="str">
            <v>CONNECTICUT NATURAL GAS CORP</v>
          </cell>
          <cell r="C16">
            <v>6</v>
          </cell>
          <cell r="D16" t="str">
            <v xml:space="preserve"> D    </v>
          </cell>
          <cell r="E16">
            <v>21275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</row>
        <row r="17">
          <cell r="A17">
            <v>2885</v>
          </cell>
          <cell r="B17" t="str">
            <v>CONNECTICUT NATURAL GAS CORP</v>
          </cell>
          <cell r="C17">
            <v>6</v>
          </cell>
          <cell r="D17" t="str">
            <v xml:space="preserve"> D    </v>
          </cell>
          <cell r="E17">
            <v>193988</v>
          </cell>
          <cell r="F17">
            <v>15694</v>
          </cell>
          <cell r="G17">
            <v>12710</v>
          </cell>
          <cell r="H17">
            <v>12822</v>
          </cell>
          <cell r="I17">
            <v>27126</v>
          </cell>
          <cell r="J17">
            <v>15060</v>
          </cell>
          <cell r="K17">
            <v>17738</v>
          </cell>
          <cell r="L17">
            <v>15284</v>
          </cell>
          <cell r="M17">
            <v>15335</v>
          </cell>
          <cell r="N17">
            <v>14104</v>
          </cell>
          <cell r="O17">
            <v>13454</v>
          </cell>
          <cell r="P17">
            <v>14485</v>
          </cell>
          <cell r="Q17">
            <v>14810</v>
          </cell>
          <cell r="R17">
            <v>14715</v>
          </cell>
          <cell r="S17">
            <v>13607</v>
          </cell>
          <cell r="T17">
            <v>25900</v>
          </cell>
          <cell r="U17">
            <v>25900</v>
          </cell>
          <cell r="V17">
            <v>24354</v>
          </cell>
          <cell r="W17">
            <v>29934</v>
          </cell>
          <cell r="X17">
            <v>26563</v>
          </cell>
          <cell r="Y17">
            <v>31093</v>
          </cell>
          <cell r="Z17">
            <v>29799</v>
          </cell>
          <cell r="AA17">
            <v>29900</v>
          </cell>
          <cell r="AB17">
            <v>27944</v>
          </cell>
          <cell r="AC17">
            <v>27754</v>
          </cell>
          <cell r="AD17">
            <v>30272</v>
          </cell>
          <cell r="AE17">
            <v>25409</v>
          </cell>
          <cell r="AF17">
            <v>22964</v>
          </cell>
          <cell r="AG17">
            <v>27944</v>
          </cell>
          <cell r="AH17">
            <v>31959</v>
          </cell>
          <cell r="AI17">
            <v>29585</v>
          </cell>
          <cell r="AJ17">
            <v>29134</v>
          </cell>
          <cell r="AK17">
            <v>25557</v>
          </cell>
          <cell r="AL17">
            <v>20557</v>
          </cell>
          <cell r="AM17">
            <v>17311</v>
          </cell>
          <cell r="AN17">
            <v>29703</v>
          </cell>
          <cell r="AO17">
            <v>12822</v>
          </cell>
          <cell r="AP17">
            <v>19794</v>
          </cell>
          <cell r="AQ17">
            <v>39443</v>
          </cell>
          <cell r="AR17">
            <v>24128</v>
          </cell>
          <cell r="AS17">
            <v>27614</v>
          </cell>
          <cell r="AT17">
            <v>22671</v>
          </cell>
          <cell r="AU17">
            <v>23884</v>
          </cell>
          <cell r="AV17">
            <v>23538</v>
          </cell>
          <cell r="AW17">
            <v>21407</v>
          </cell>
          <cell r="AX17">
            <v>22141</v>
          </cell>
          <cell r="AY17">
            <v>28905</v>
          </cell>
          <cell r="AZ17">
            <v>34392</v>
          </cell>
          <cell r="BA17">
            <v>37563</v>
          </cell>
          <cell r="BB17">
            <v>33454</v>
          </cell>
          <cell r="BC17">
            <v>37341</v>
          </cell>
          <cell r="BD17">
            <v>43411</v>
          </cell>
          <cell r="BE17">
            <v>40702</v>
          </cell>
          <cell r="BF17">
            <v>50950</v>
          </cell>
          <cell r="BG17">
            <v>42547</v>
          </cell>
          <cell r="BH17">
            <v>32016</v>
          </cell>
          <cell r="BI17">
            <v>37964</v>
          </cell>
          <cell r="BJ17">
            <v>42923</v>
          </cell>
          <cell r="BK17">
            <v>40913</v>
          </cell>
          <cell r="BL17">
            <v>40655</v>
          </cell>
          <cell r="BM17">
            <v>36693</v>
          </cell>
          <cell r="BN17">
            <v>36589</v>
          </cell>
          <cell r="BO17">
            <v>36803</v>
          </cell>
          <cell r="BP17">
            <v>44013</v>
          </cell>
          <cell r="BQ17">
            <v>43712</v>
          </cell>
          <cell r="BR17">
            <v>41861</v>
          </cell>
          <cell r="BS17">
            <v>42502</v>
          </cell>
          <cell r="BT17">
            <v>38310</v>
          </cell>
          <cell r="BU17">
            <v>43344</v>
          </cell>
          <cell r="BV17">
            <v>49923</v>
          </cell>
          <cell r="BW17">
            <v>50411</v>
          </cell>
          <cell r="BX17">
            <v>43907</v>
          </cell>
          <cell r="BY17">
            <v>41943</v>
          </cell>
          <cell r="BZ17">
            <v>42004</v>
          </cell>
          <cell r="CA17">
            <v>39984</v>
          </cell>
          <cell r="CB17">
            <v>51308</v>
          </cell>
          <cell r="CC17">
            <v>53355</v>
          </cell>
          <cell r="CD17">
            <v>41320</v>
          </cell>
          <cell r="CE17">
            <v>39496</v>
          </cell>
          <cell r="CF17">
            <v>37099</v>
          </cell>
          <cell r="CG17">
            <v>37139</v>
          </cell>
          <cell r="CH17">
            <v>50561</v>
          </cell>
          <cell r="CI17">
            <v>48192</v>
          </cell>
          <cell r="CJ17">
            <v>48323</v>
          </cell>
          <cell r="CK17">
            <v>42548</v>
          </cell>
          <cell r="CL17">
            <v>42473</v>
          </cell>
          <cell r="CM17">
            <v>46040</v>
          </cell>
          <cell r="CN17">
            <v>45796</v>
          </cell>
          <cell r="CO17">
            <v>34444</v>
          </cell>
          <cell r="CP17">
            <v>34444</v>
          </cell>
          <cell r="CQ17">
            <v>36337</v>
          </cell>
          <cell r="CR17">
            <v>36378</v>
          </cell>
          <cell r="CS17">
            <v>51413</v>
          </cell>
          <cell r="CT17">
            <v>51481</v>
          </cell>
          <cell r="CU17">
            <v>51413</v>
          </cell>
          <cell r="CV17">
            <v>30760</v>
          </cell>
          <cell r="CW17">
            <v>41473</v>
          </cell>
          <cell r="CX17">
            <v>52842</v>
          </cell>
          <cell r="CY17">
            <v>47825</v>
          </cell>
          <cell r="CZ17">
            <v>52754</v>
          </cell>
          <cell r="DA17">
            <v>52754</v>
          </cell>
          <cell r="DB17">
            <v>52754</v>
          </cell>
          <cell r="DC17">
            <v>41824</v>
          </cell>
          <cell r="DD17">
            <v>39572</v>
          </cell>
          <cell r="DE17">
            <v>36354</v>
          </cell>
          <cell r="DF17">
            <v>35909</v>
          </cell>
          <cell r="DG17">
            <v>41741</v>
          </cell>
          <cell r="DH17">
            <v>41741</v>
          </cell>
          <cell r="DI17">
            <v>41741</v>
          </cell>
          <cell r="DJ17">
            <v>49743</v>
          </cell>
          <cell r="DK17">
            <v>43521</v>
          </cell>
        </row>
        <row r="18">
          <cell r="A18">
            <v>2886</v>
          </cell>
          <cell r="B18" t="str">
            <v>CONNECTICUT NATURAL GAS CORP</v>
          </cell>
          <cell r="C18">
            <v>6</v>
          </cell>
          <cell r="D18" t="str">
            <v xml:space="preserve"> D    </v>
          </cell>
          <cell r="E18">
            <v>33812</v>
          </cell>
          <cell r="F18">
            <v>0</v>
          </cell>
          <cell r="G18">
            <v>0</v>
          </cell>
          <cell r="H18">
            <v>0</v>
          </cell>
          <cell r="I18">
            <v>209</v>
          </cell>
          <cell r="J18">
            <v>15544</v>
          </cell>
          <cell r="K18">
            <v>22657</v>
          </cell>
          <cell r="L18">
            <v>17881</v>
          </cell>
          <cell r="M18">
            <v>26833</v>
          </cell>
          <cell r="N18">
            <v>26833</v>
          </cell>
          <cell r="O18">
            <v>26833</v>
          </cell>
          <cell r="P18">
            <v>23683</v>
          </cell>
          <cell r="Q18">
            <v>24227</v>
          </cell>
          <cell r="R18">
            <v>22733</v>
          </cell>
          <cell r="S18">
            <v>5727</v>
          </cell>
          <cell r="T18">
            <v>17797</v>
          </cell>
          <cell r="U18">
            <v>17797</v>
          </cell>
          <cell r="V18">
            <v>17797</v>
          </cell>
          <cell r="W18">
            <v>15442</v>
          </cell>
          <cell r="X18">
            <v>3000</v>
          </cell>
          <cell r="Y18">
            <v>16229</v>
          </cell>
          <cell r="Z18">
            <v>0</v>
          </cell>
          <cell r="AA18">
            <v>0</v>
          </cell>
          <cell r="AB18">
            <v>0</v>
          </cell>
          <cell r="AC18">
            <v>6486</v>
          </cell>
          <cell r="AD18">
            <v>18452</v>
          </cell>
          <cell r="AE18">
            <v>32597</v>
          </cell>
          <cell r="AF18">
            <v>8773</v>
          </cell>
          <cell r="AG18">
            <v>9672</v>
          </cell>
          <cell r="AH18">
            <v>3000</v>
          </cell>
          <cell r="AI18">
            <v>3000</v>
          </cell>
          <cell r="AJ18">
            <v>3000</v>
          </cell>
          <cell r="AK18">
            <v>3000</v>
          </cell>
          <cell r="AL18">
            <v>7873</v>
          </cell>
          <cell r="AM18">
            <v>32807</v>
          </cell>
          <cell r="AN18">
            <v>28873</v>
          </cell>
          <cell r="AO18">
            <v>0</v>
          </cell>
          <cell r="AP18">
            <v>0</v>
          </cell>
          <cell r="AQ18">
            <v>0</v>
          </cell>
          <cell r="AR18">
            <v>12375</v>
          </cell>
          <cell r="AS18">
            <v>9915</v>
          </cell>
          <cell r="AT18">
            <v>0</v>
          </cell>
          <cell r="AU18">
            <v>9915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1055</v>
          </cell>
          <cell r="BW18">
            <v>1055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1055</v>
          </cell>
          <cell r="CC18">
            <v>1055</v>
          </cell>
          <cell r="CD18">
            <v>1055</v>
          </cell>
          <cell r="CE18">
            <v>1055</v>
          </cell>
          <cell r="CF18">
            <v>1055</v>
          </cell>
          <cell r="CG18">
            <v>1055</v>
          </cell>
          <cell r="CH18">
            <v>1055</v>
          </cell>
          <cell r="CI18">
            <v>1055</v>
          </cell>
          <cell r="CJ18">
            <v>1055</v>
          </cell>
          <cell r="CK18">
            <v>0</v>
          </cell>
          <cell r="CL18">
            <v>0</v>
          </cell>
          <cell r="CM18">
            <v>0</v>
          </cell>
          <cell r="CN18">
            <v>1055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1055</v>
          </cell>
          <cell r="CT18">
            <v>1055</v>
          </cell>
          <cell r="CU18">
            <v>1055</v>
          </cell>
          <cell r="CV18">
            <v>0</v>
          </cell>
          <cell r="CW18">
            <v>1055</v>
          </cell>
          <cell r="CX18">
            <v>1055</v>
          </cell>
          <cell r="CY18">
            <v>1055</v>
          </cell>
          <cell r="CZ18">
            <v>1055</v>
          </cell>
          <cell r="DA18">
            <v>1055</v>
          </cell>
          <cell r="DB18">
            <v>1055</v>
          </cell>
          <cell r="DC18">
            <v>1055</v>
          </cell>
          <cell r="DD18">
            <v>1055</v>
          </cell>
          <cell r="DE18">
            <v>0</v>
          </cell>
          <cell r="DF18">
            <v>0</v>
          </cell>
          <cell r="DG18">
            <v>1055</v>
          </cell>
          <cell r="DH18">
            <v>1055</v>
          </cell>
          <cell r="DI18">
            <v>1055</v>
          </cell>
          <cell r="DJ18">
            <v>1055</v>
          </cell>
          <cell r="DK18">
            <v>1055</v>
          </cell>
        </row>
        <row r="19">
          <cell r="A19">
            <v>2900</v>
          </cell>
          <cell r="B19" t="str">
            <v>YANKEE GAS SERVICE CO</v>
          </cell>
          <cell r="C19">
            <v>6</v>
          </cell>
          <cell r="D19" t="str">
            <v xml:space="preserve"> D    </v>
          </cell>
          <cell r="E19">
            <v>21984</v>
          </cell>
          <cell r="F19">
            <v>2608</v>
          </cell>
          <cell r="G19">
            <v>1056</v>
          </cell>
          <cell r="H19">
            <v>1905</v>
          </cell>
          <cell r="I19">
            <v>1298</v>
          </cell>
          <cell r="J19">
            <v>3561</v>
          </cell>
          <cell r="K19">
            <v>3377</v>
          </cell>
          <cell r="L19">
            <v>1003</v>
          </cell>
          <cell r="M19">
            <v>1228</v>
          </cell>
          <cell r="N19">
            <v>1541</v>
          </cell>
          <cell r="O19">
            <v>1489</v>
          </cell>
          <cell r="P19">
            <v>785</v>
          </cell>
          <cell r="Q19">
            <v>760</v>
          </cell>
          <cell r="R19">
            <v>799</v>
          </cell>
          <cell r="S19">
            <v>2464</v>
          </cell>
          <cell r="T19">
            <v>585</v>
          </cell>
          <cell r="U19">
            <v>585</v>
          </cell>
          <cell r="V19">
            <v>1074</v>
          </cell>
          <cell r="W19">
            <v>727</v>
          </cell>
          <cell r="X19">
            <v>2504</v>
          </cell>
          <cell r="Y19">
            <v>3044</v>
          </cell>
          <cell r="Z19">
            <v>3621</v>
          </cell>
          <cell r="AA19">
            <v>1557</v>
          </cell>
          <cell r="AB19">
            <v>1140</v>
          </cell>
          <cell r="AC19">
            <v>1329</v>
          </cell>
          <cell r="AD19">
            <v>4707</v>
          </cell>
          <cell r="AE19">
            <v>9774</v>
          </cell>
          <cell r="AF19">
            <v>10531</v>
          </cell>
          <cell r="AG19">
            <v>5775</v>
          </cell>
          <cell r="AH19">
            <v>6827</v>
          </cell>
          <cell r="AI19">
            <v>4107</v>
          </cell>
          <cell r="AJ19">
            <v>4151</v>
          </cell>
          <cell r="AK19">
            <v>3763</v>
          </cell>
          <cell r="AL19">
            <v>4807</v>
          </cell>
          <cell r="AM19">
            <v>5571</v>
          </cell>
          <cell r="AN19">
            <v>4924</v>
          </cell>
          <cell r="AO19">
            <v>1905</v>
          </cell>
          <cell r="AP19">
            <v>2547</v>
          </cell>
          <cell r="AQ19">
            <v>3244</v>
          </cell>
          <cell r="AR19">
            <v>7203</v>
          </cell>
          <cell r="AS19">
            <v>3502</v>
          </cell>
          <cell r="AT19">
            <v>12647</v>
          </cell>
          <cell r="AU19">
            <v>12935</v>
          </cell>
          <cell r="AV19">
            <v>10686</v>
          </cell>
          <cell r="AW19">
            <v>11990</v>
          </cell>
          <cell r="AX19">
            <v>5277</v>
          </cell>
          <cell r="AY19">
            <v>6563</v>
          </cell>
          <cell r="AZ19">
            <v>5508</v>
          </cell>
          <cell r="BA19">
            <v>10112</v>
          </cell>
          <cell r="BB19">
            <v>11025</v>
          </cell>
          <cell r="BC19">
            <v>12743</v>
          </cell>
          <cell r="BD19">
            <v>6519</v>
          </cell>
          <cell r="BE19">
            <v>5724</v>
          </cell>
          <cell r="BF19">
            <v>11035</v>
          </cell>
          <cell r="BG19">
            <v>9982</v>
          </cell>
          <cell r="BH19">
            <v>9024</v>
          </cell>
          <cell r="BI19">
            <v>9195</v>
          </cell>
          <cell r="BJ19">
            <v>7550</v>
          </cell>
          <cell r="BK19">
            <v>7605</v>
          </cell>
          <cell r="BL19">
            <v>7467</v>
          </cell>
          <cell r="BM19">
            <v>7079</v>
          </cell>
          <cell r="BN19">
            <v>6881</v>
          </cell>
          <cell r="BO19">
            <v>12762</v>
          </cell>
          <cell r="BP19">
            <v>12932</v>
          </cell>
          <cell r="BQ19">
            <v>12660</v>
          </cell>
          <cell r="BR19">
            <v>11475</v>
          </cell>
          <cell r="BS19">
            <v>12257</v>
          </cell>
          <cell r="BT19">
            <v>12875</v>
          </cell>
          <cell r="BU19">
            <v>13143</v>
          </cell>
          <cell r="BV19">
            <v>15851</v>
          </cell>
          <cell r="BW19">
            <v>15837</v>
          </cell>
          <cell r="BX19">
            <v>13956</v>
          </cell>
          <cell r="BY19">
            <v>13365</v>
          </cell>
          <cell r="BZ19">
            <v>13424</v>
          </cell>
          <cell r="CA19">
            <v>16216</v>
          </cell>
          <cell r="CB19">
            <v>15652</v>
          </cell>
          <cell r="CC19">
            <v>13383</v>
          </cell>
          <cell r="CD19">
            <v>10349</v>
          </cell>
          <cell r="CE19">
            <v>9751</v>
          </cell>
          <cell r="CF19">
            <v>9258</v>
          </cell>
          <cell r="CG19">
            <v>11846</v>
          </cell>
          <cell r="CH19">
            <v>10638</v>
          </cell>
          <cell r="CI19">
            <v>13370</v>
          </cell>
          <cell r="CJ19">
            <v>10691</v>
          </cell>
          <cell r="CK19">
            <v>16160</v>
          </cell>
          <cell r="CL19">
            <v>18252</v>
          </cell>
          <cell r="CM19">
            <v>20293</v>
          </cell>
          <cell r="CN19">
            <v>17988</v>
          </cell>
          <cell r="CO19">
            <v>10168</v>
          </cell>
          <cell r="CP19">
            <v>10168</v>
          </cell>
          <cell r="CQ19">
            <v>9941</v>
          </cell>
          <cell r="CR19">
            <v>9467</v>
          </cell>
          <cell r="CS19">
            <v>13041</v>
          </cell>
          <cell r="CT19">
            <v>13134</v>
          </cell>
          <cell r="CU19">
            <v>13041</v>
          </cell>
          <cell r="CV19">
            <v>12660</v>
          </cell>
          <cell r="CW19">
            <v>7270</v>
          </cell>
          <cell r="CX19">
            <v>7581</v>
          </cell>
          <cell r="CY19">
            <v>9782</v>
          </cell>
          <cell r="CZ19">
            <v>9791</v>
          </cell>
          <cell r="DA19">
            <v>9791</v>
          </cell>
          <cell r="DB19">
            <v>9791</v>
          </cell>
          <cell r="DC19">
            <v>12108</v>
          </cell>
          <cell r="DD19">
            <v>9270</v>
          </cell>
          <cell r="DE19">
            <v>9555</v>
          </cell>
          <cell r="DF19">
            <v>9551</v>
          </cell>
          <cell r="DG19">
            <v>10183</v>
          </cell>
          <cell r="DH19">
            <v>10183</v>
          </cell>
          <cell r="DI19">
            <v>10183</v>
          </cell>
          <cell r="DJ19">
            <v>9435</v>
          </cell>
          <cell r="DK19">
            <v>11713</v>
          </cell>
        </row>
        <row r="20">
          <cell r="A20">
            <v>2907</v>
          </cell>
          <cell r="B20" t="str">
            <v>ALGONQUIN @ New Haven</v>
          </cell>
          <cell r="C20">
            <v>6</v>
          </cell>
          <cell r="D20" t="str">
            <v xml:space="preserve"> R    </v>
          </cell>
          <cell r="E20">
            <v>64304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</row>
        <row r="21">
          <cell r="A21">
            <v>2931</v>
          </cell>
          <cell r="B21" t="str">
            <v>YANKEE GAS SERVICE CO</v>
          </cell>
          <cell r="C21">
            <v>6</v>
          </cell>
          <cell r="D21" t="str">
            <v xml:space="preserve"> D    </v>
          </cell>
          <cell r="E21">
            <v>22146</v>
          </cell>
          <cell r="F21">
            <v>1622</v>
          </cell>
          <cell r="G21">
            <v>618</v>
          </cell>
          <cell r="H21">
            <v>1769</v>
          </cell>
          <cell r="I21">
            <v>1592</v>
          </cell>
          <cell r="J21">
            <v>2592</v>
          </cell>
          <cell r="K21">
            <v>2542</v>
          </cell>
          <cell r="L21">
            <v>1643</v>
          </cell>
          <cell r="M21">
            <v>1643</v>
          </cell>
          <cell r="N21">
            <v>1645</v>
          </cell>
          <cell r="O21">
            <v>1647</v>
          </cell>
          <cell r="P21">
            <v>2643</v>
          </cell>
          <cell r="Q21">
            <v>1614</v>
          </cell>
          <cell r="R21">
            <v>642</v>
          </cell>
          <cell r="S21">
            <v>5598</v>
          </cell>
          <cell r="T21">
            <v>1133</v>
          </cell>
          <cell r="U21">
            <v>1133</v>
          </cell>
          <cell r="V21">
            <v>1139</v>
          </cell>
          <cell r="W21">
            <v>1897</v>
          </cell>
          <cell r="X21">
            <v>1898</v>
          </cell>
          <cell r="Y21">
            <v>1900</v>
          </cell>
          <cell r="Z21">
            <v>1892</v>
          </cell>
          <cell r="AA21">
            <v>1962</v>
          </cell>
          <cell r="AB21">
            <v>1963</v>
          </cell>
          <cell r="AC21">
            <v>1964</v>
          </cell>
          <cell r="AD21">
            <v>1968</v>
          </cell>
          <cell r="AE21">
            <v>7171</v>
          </cell>
          <cell r="AF21">
            <v>6176</v>
          </cell>
          <cell r="AG21">
            <v>1776</v>
          </cell>
          <cell r="AH21">
            <v>3252</v>
          </cell>
          <cell r="AI21">
            <v>1770</v>
          </cell>
          <cell r="AJ21">
            <v>1771</v>
          </cell>
          <cell r="AK21">
            <v>1770</v>
          </cell>
          <cell r="AL21">
            <v>1773</v>
          </cell>
          <cell r="AM21">
            <v>1773</v>
          </cell>
          <cell r="AN21">
            <v>1771</v>
          </cell>
          <cell r="AO21">
            <v>1769</v>
          </cell>
          <cell r="AP21">
            <v>1772</v>
          </cell>
          <cell r="AQ21">
            <v>1774</v>
          </cell>
          <cell r="AR21">
            <v>3254</v>
          </cell>
          <cell r="AS21">
            <v>1774</v>
          </cell>
          <cell r="AT21">
            <v>7863</v>
          </cell>
          <cell r="AU21">
            <v>7864</v>
          </cell>
          <cell r="AV21">
            <v>6386</v>
          </cell>
          <cell r="AW21">
            <v>6363</v>
          </cell>
          <cell r="AX21">
            <v>1966</v>
          </cell>
          <cell r="AY21">
            <v>3670</v>
          </cell>
          <cell r="AZ21">
            <v>2560</v>
          </cell>
          <cell r="BA21">
            <v>6257</v>
          </cell>
          <cell r="BB21">
            <v>6259</v>
          </cell>
          <cell r="BC21">
            <v>8433</v>
          </cell>
          <cell r="BD21">
            <v>3951</v>
          </cell>
          <cell r="BE21">
            <v>3425</v>
          </cell>
          <cell r="BF21">
            <v>4488</v>
          </cell>
          <cell r="BG21">
            <v>4489</v>
          </cell>
          <cell r="BH21">
            <v>3769</v>
          </cell>
          <cell r="BI21">
            <v>3969</v>
          </cell>
          <cell r="BJ21">
            <v>3398</v>
          </cell>
          <cell r="BK21">
            <v>3668</v>
          </cell>
          <cell r="BL21">
            <v>1969</v>
          </cell>
          <cell r="BM21">
            <v>2268</v>
          </cell>
          <cell r="BN21">
            <v>3878</v>
          </cell>
          <cell r="BO21">
            <v>6179</v>
          </cell>
          <cell r="BP21">
            <v>2178</v>
          </cell>
          <cell r="BQ21">
            <v>2177</v>
          </cell>
          <cell r="BR21">
            <v>2178</v>
          </cell>
          <cell r="BS21">
            <v>2182</v>
          </cell>
          <cell r="BT21">
            <v>3660</v>
          </cell>
          <cell r="BU21">
            <v>3659</v>
          </cell>
          <cell r="BV21">
            <v>5527</v>
          </cell>
          <cell r="BW21">
            <v>3664</v>
          </cell>
          <cell r="BX21">
            <v>2179</v>
          </cell>
          <cell r="BY21">
            <v>2181</v>
          </cell>
          <cell r="BZ21">
            <v>2185</v>
          </cell>
          <cell r="CA21">
            <v>3667</v>
          </cell>
          <cell r="CB21">
            <v>3024</v>
          </cell>
          <cell r="CC21">
            <v>5155</v>
          </cell>
          <cell r="CD21">
            <v>3651</v>
          </cell>
          <cell r="CE21">
            <v>3671</v>
          </cell>
          <cell r="CF21">
            <v>3332</v>
          </cell>
          <cell r="CG21">
            <v>4864</v>
          </cell>
          <cell r="CH21">
            <v>3653</v>
          </cell>
          <cell r="CI21">
            <v>5154</v>
          </cell>
          <cell r="CJ21">
            <v>3292</v>
          </cell>
          <cell r="CK21">
            <v>13011</v>
          </cell>
          <cell r="CL21">
            <v>13010</v>
          </cell>
          <cell r="CM21">
            <v>14491</v>
          </cell>
          <cell r="CN21">
            <v>13015</v>
          </cell>
          <cell r="CO21">
            <v>3576</v>
          </cell>
          <cell r="CP21">
            <v>3576</v>
          </cell>
          <cell r="CQ21">
            <v>3575</v>
          </cell>
          <cell r="CR21">
            <v>4464</v>
          </cell>
          <cell r="CS21">
            <v>6020</v>
          </cell>
          <cell r="CT21">
            <v>13809</v>
          </cell>
          <cell r="CU21">
            <v>6020</v>
          </cell>
          <cell r="CV21">
            <v>8636</v>
          </cell>
          <cell r="CW21">
            <v>3078</v>
          </cell>
          <cell r="CX21">
            <v>3080</v>
          </cell>
          <cell r="CY21">
            <v>4579</v>
          </cell>
          <cell r="CZ21">
            <v>4576</v>
          </cell>
          <cell r="DA21">
            <v>4576</v>
          </cell>
          <cell r="DB21">
            <v>4576</v>
          </cell>
          <cell r="DC21">
            <v>4581</v>
          </cell>
          <cell r="DD21">
            <v>3078</v>
          </cell>
          <cell r="DE21">
            <v>3012</v>
          </cell>
          <cell r="DF21">
            <v>5438</v>
          </cell>
          <cell r="DG21">
            <v>3036</v>
          </cell>
          <cell r="DH21">
            <v>3036</v>
          </cell>
          <cell r="DI21">
            <v>3036</v>
          </cell>
          <cell r="DJ21">
            <v>3117</v>
          </cell>
          <cell r="DK21">
            <v>4849</v>
          </cell>
        </row>
        <row r="22">
          <cell r="A22">
            <v>5996</v>
          </cell>
          <cell r="B22" t="str">
            <v>TEXAS GAS @ Allen</v>
          </cell>
          <cell r="C22">
            <v>2</v>
          </cell>
          <cell r="D22" t="str">
            <v xml:space="preserve"> D    </v>
          </cell>
          <cell r="E22">
            <v>6538</v>
          </cell>
          <cell r="F22">
            <v>522</v>
          </cell>
          <cell r="G22">
            <v>522</v>
          </cell>
          <cell r="H22">
            <v>960</v>
          </cell>
          <cell r="I22">
            <v>522</v>
          </cell>
          <cell r="J22">
            <v>611</v>
          </cell>
          <cell r="K22">
            <v>611</v>
          </cell>
          <cell r="L22">
            <v>611</v>
          </cell>
          <cell r="M22">
            <v>611</v>
          </cell>
          <cell r="N22">
            <v>611</v>
          </cell>
          <cell r="O22">
            <v>611</v>
          </cell>
          <cell r="P22">
            <v>611</v>
          </cell>
          <cell r="Q22">
            <v>611</v>
          </cell>
          <cell r="R22">
            <v>611</v>
          </cell>
          <cell r="S22">
            <v>611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486</v>
          </cell>
          <cell r="Y22">
            <v>486</v>
          </cell>
          <cell r="Z22">
            <v>486</v>
          </cell>
          <cell r="AA22">
            <v>486</v>
          </cell>
          <cell r="AB22">
            <v>486</v>
          </cell>
          <cell r="AC22">
            <v>486</v>
          </cell>
          <cell r="AD22">
            <v>486</v>
          </cell>
          <cell r="AE22">
            <v>486</v>
          </cell>
          <cell r="AF22">
            <v>486</v>
          </cell>
          <cell r="AG22">
            <v>486</v>
          </cell>
          <cell r="AH22">
            <v>486</v>
          </cell>
          <cell r="AI22">
            <v>486</v>
          </cell>
          <cell r="AJ22">
            <v>486</v>
          </cell>
          <cell r="AK22">
            <v>486</v>
          </cell>
          <cell r="AL22">
            <v>486</v>
          </cell>
          <cell r="AM22">
            <v>486</v>
          </cell>
          <cell r="AN22">
            <v>960</v>
          </cell>
          <cell r="AO22">
            <v>960</v>
          </cell>
          <cell r="AP22">
            <v>960</v>
          </cell>
          <cell r="AQ22">
            <v>1300</v>
          </cell>
          <cell r="AR22">
            <v>1300</v>
          </cell>
          <cell r="AS22">
            <v>1300</v>
          </cell>
          <cell r="AT22">
            <v>1300</v>
          </cell>
          <cell r="AU22">
            <v>1300</v>
          </cell>
          <cell r="AV22">
            <v>1300</v>
          </cell>
          <cell r="AW22">
            <v>1300</v>
          </cell>
          <cell r="AX22">
            <v>405</v>
          </cell>
          <cell r="AY22">
            <v>405</v>
          </cell>
          <cell r="AZ22">
            <v>405</v>
          </cell>
          <cell r="BA22">
            <v>405</v>
          </cell>
          <cell r="BB22">
            <v>1405</v>
          </cell>
          <cell r="BC22">
            <v>1405</v>
          </cell>
          <cell r="BD22">
            <v>1405</v>
          </cell>
          <cell r="BE22">
            <v>1405</v>
          </cell>
          <cell r="BF22">
            <v>1405</v>
          </cell>
          <cell r="BG22">
            <v>1405</v>
          </cell>
          <cell r="BH22">
            <v>1405</v>
          </cell>
          <cell r="BI22">
            <v>1405</v>
          </cell>
          <cell r="BJ22">
            <v>1405</v>
          </cell>
          <cell r="BK22">
            <v>1405</v>
          </cell>
          <cell r="BL22">
            <v>1405</v>
          </cell>
          <cell r="BM22">
            <v>1405</v>
          </cell>
          <cell r="BN22">
            <v>1405</v>
          </cell>
          <cell r="BO22">
            <v>1405</v>
          </cell>
          <cell r="BP22">
            <v>1250</v>
          </cell>
          <cell r="BQ22">
            <v>1250</v>
          </cell>
          <cell r="BR22">
            <v>1250</v>
          </cell>
          <cell r="BS22">
            <v>1250</v>
          </cell>
          <cell r="BT22">
            <v>1250</v>
          </cell>
          <cell r="BU22">
            <v>1250</v>
          </cell>
          <cell r="BV22">
            <v>1250</v>
          </cell>
          <cell r="BW22">
            <v>1250</v>
          </cell>
          <cell r="BX22">
            <v>1250</v>
          </cell>
          <cell r="BY22">
            <v>1250</v>
          </cell>
          <cell r="BZ22">
            <v>1250</v>
          </cell>
          <cell r="CA22">
            <v>1250</v>
          </cell>
          <cell r="CB22">
            <v>1250</v>
          </cell>
          <cell r="CC22">
            <v>1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500</v>
          </cell>
          <cell r="CI22">
            <v>500</v>
          </cell>
          <cell r="CJ22">
            <v>500</v>
          </cell>
          <cell r="CK22">
            <v>500</v>
          </cell>
          <cell r="CL22">
            <v>500</v>
          </cell>
          <cell r="CM22">
            <v>500</v>
          </cell>
          <cell r="CN22">
            <v>500</v>
          </cell>
          <cell r="CO22">
            <v>1200</v>
          </cell>
          <cell r="CP22">
            <v>1200</v>
          </cell>
          <cell r="CQ22">
            <v>1200</v>
          </cell>
          <cell r="CR22">
            <v>1660</v>
          </cell>
          <cell r="CS22">
            <v>1660</v>
          </cell>
          <cell r="CT22">
            <v>1660</v>
          </cell>
          <cell r="CU22">
            <v>1660</v>
          </cell>
          <cell r="CV22">
            <v>1660</v>
          </cell>
          <cell r="CW22">
            <v>1660</v>
          </cell>
          <cell r="CX22">
            <v>1800</v>
          </cell>
          <cell r="CY22">
            <v>1800</v>
          </cell>
          <cell r="CZ22">
            <v>1800</v>
          </cell>
          <cell r="DA22">
            <v>1800</v>
          </cell>
          <cell r="DB22">
            <v>1800</v>
          </cell>
          <cell r="DC22">
            <v>1800</v>
          </cell>
          <cell r="DD22">
            <v>1800</v>
          </cell>
          <cell r="DE22">
            <v>900</v>
          </cell>
          <cell r="DF22">
            <v>900</v>
          </cell>
          <cell r="DG22">
            <v>900</v>
          </cell>
          <cell r="DH22">
            <v>900</v>
          </cell>
          <cell r="DI22">
            <v>900</v>
          </cell>
          <cell r="DJ22">
            <v>900</v>
          </cell>
          <cell r="DK22">
            <v>900</v>
          </cell>
        </row>
        <row r="23">
          <cell r="A23">
            <v>6015</v>
          </cell>
          <cell r="B23" t="str">
            <v>TEXAS GAS @ Barren</v>
          </cell>
          <cell r="C23">
            <v>2</v>
          </cell>
          <cell r="D23" t="str">
            <v xml:space="preserve"> D    </v>
          </cell>
          <cell r="E23">
            <v>23500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</row>
        <row r="24">
          <cell r="A24">
            <v>6040</v>
          </cell>
          <cell r="B24" t="str">
            <v>TECO @ Boyd</v>
          </cell>
          <cell r="C24">
            <v>2</v>
          </cell>
          <cell r="D24" t="str">
            <v xml:space="preserve"> D    </v>
          </cell>
          <cell r="E24">
            <v>110568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</row>
        <row r="25">
          <cell r="A25">
            <v>6054</v>
          </cell>
          <cell r="B25" t="str">
            <v xml:space="preserve"> WESTERN-PERRYVILLE KY                   </v>
          </cell>
          <cell r="C25">
            <v>2</v>
          </cell>
          <cell r="D25" t="str">
            <v xml:space="preserve"> D    </v>
          </cell>
          <cell r="E25">
            <v>1017</v>
          </cell>
          <cell r="F25">
            <v>75</v>
          </cell>
          <cell r="G25">
            <v>75</v>
          </cell>
          <cell r="H25">
            <v>200</v>
          </cell>
          <cell r="I25">
            <v>75</v>
          </cell>
          <cell r="J25">
            <v>75</v>
          </cell>
          <cell r="K25">
            <v>75</v>
          </cell>
          <cell r="L25">
            <v>75</v>
          </cell>
          <cell r="M25">
            <v>75</v>
          </cell>
          <cell r="N25">
            <v>75</v>
          </cell>
          <cell r="O25">
            <v>75</v>
          </cell>
          <cell r="P25">
            <v>75</v>
          </cell>
          <cell r="Q25">
            <v>75</v>
          </cell>
          <cell r="R25">
            <v>75</v>
          </cell>
          <cell r="S25">
            <v>75</v>
          </cell>
          <cell r="T25">
            <v>200</v>
          </cell>
          <cell r="U25">
            <v>200</v>
          </cell>
          <cell r="V25">
            <v>200</v>
          </cell>
          <cell r="W25">
            <v>196</v>
          </cell>
          <cell r="X25">
            <v>200</v>
          </cell>
          <cell r="Y25">
            <v>200</v>
          </cell>
          <cell r="Z25">
            <v>200</v>
          </cell>
          <cell r="AA25">
            <v>200</v>
          </cell>
          <cell r="AB25">
            <v>200</v>
          </cell>
          <cell r="AC25">
            <v>200</v>
          </cell>
          <cell r="AD25">
            <v>200</v>
          </cell>
          <cell r="AE25">
            <v>200</v>
          </cell>
          <cell r="AF25">
            <v>200</v>
          </cell>
          <cell r="AG25">
            <v>200</v>
          </cell>
          <cell r="AH25">
            <v>200</v>
          </cell>
          <cell r="AI25">
            <v>200</v>
          </cell>
          <cell r="AJ25">
            <v>200</v>
          </cell>
          <cell r="AK25">
            <v>200</v>
          </cell>
          <cell r="AL25">
            <v>200</v>
          </cell>
          <cell r="AM25">
            <v>200</v>
          </cell>
          <cell r="AN25">
            <v>200</v>
          </cell>
          <cell r="AO25">
            <v>200</v>
          </cell>
          <cell r="AP25">
            <v>200</v>
          </cell>
          <cell r="AQ25">
            <v>200</v>
          </cell>
          <cell r="AR25">
            <v>200</v>
          </cell>
          <cell r="AS25">
            <v>200</v>
          </cell>
          <cell r="AT25">
            <v>200</v>
          </cell>
          <cell r="AU25">
            <v>200</v>
          </cell>
          <cell r="AV25">
            <v>200</v>
          </cell>
          <cell r="AW25">
            <v>200</v>
          </cell>
          <cell r="AX25">
            <v>200</v>
          </cell>
          <cell r="AY25">
            <v>200</v>
          </cell>
          <cell r="AZ25">
            <v>200</v>
          </cell>
          <cell r="BA25">
            <v>200</v>
          </cell>
          <cell r="BB25">
            <v>200</v>
          </cell>
          <cell r="BC25">
            <v>200</v>
          </cell>
          <cell r="BD25">
            <v>200</v>
          </cell>
          <cell r="BE25">
            <v>200</v>
          </cell>
          <cell r="BF25">
            <v>200</v>
          </cell>
          <cell r="BG25">
            <v>200</v>
          </cell>
          <cell r="BH25">
            <v>200</v>
          </cell>
          <cell r="BI25">
            <v>200</v>
          </cell>
          <cell r="BJ25">
            <v>200</v>
          </cell>
          <cell r="BK25">
            <v>200</v>
          </cell>
          <cell r="BL25">
            <v>200</v>
          </cell>
          <cell r="BM25">
            <v>200</v>
          </cell>
          <cell r="BN25">
            <v>200</v>
          </cell>
          <cell r="BO25">
            <v>200</v>
          </cell>
          <cell r="BP25">
            <v>200</v>
          </cell>
          <cell r="BQ25">
            <v>200</v>
          </cell>
          <cell r="BR25">
            <v>200</v>
          </cell>
          <cell r="BS25">
            <v>200</v>
          </cell>
          <cell r="BT25">
            <v>200</v>
          </cell>
          <cell r="BU25">
            <v>200</v>
          </cell>
          <cell r="BV25">
            <v>200</v>
          </cell>
          <cell r="BW25">
            <v>200</v>
          </cell>
          <cell r="BX25">
            <v>200</v>
          </cell>
          <cell r="BY25">
            <v>200</v>
          </cell>
          <cell r="BZ25">
            <v>200</v>
          </cell>
          <cell r="CA25">
            <v>200</v>
          </cell>
          <cell r="CB25">
            <v>200</v>
          </cell>
          <cell r="CC25">
            <v>250</v>
          </cell>
          <cell r="CD25">
            <v>250</v>
          </cell>
          <cell r="CE25">
            <v>250</v>
          </cell>
          <cell r="CF25">
            <v>250</v>
          </cell>
          <cell r="CG25">
            <v>250</v>
          </cell>
          <cell r="CH25">
            <v>250</v>
          </cell>
          <cell r="CI25">
            <v>250</v>
          </cell>
          <cell r="CJ25">
            <v>250</v>
          </cell>
          <cell r="CK25">
            <v>250</v>
          </cell>
          <cell r="CL25">
            <v>250</v>
          </cell>
          <cell r="CM25">
            <v>250</v>
          </cell>
          <cell r="CN25">
            <v>250</v>
          </cell>
          <cell r="CO25">
            <v>250</v>
          </cell>
          <cell r="CP25">
            <v>250</v>
          </cell>
          <cell r="CQ25">
            <v>250</v>
          </cell>
          <cell r="CR25">
            <v>250</v>
          </cell>
          <cell r="CS25">
            <v>250</v>
          </cell>
          <cell r="CT25">
            <v>250</v>
          </cell>
          <cell r="CU25">
            <v>250</v>
          </cell>
          <cell r="CV25">
            <v>250</v>
          </cell>
          <cell r="CW25">
            <v>250</v>
          </cell>
          <cell r="CX25">
            <v>250</v>
          </cell>
          <cell r="CY25">
            <v>250</v>
          </cell>
          <cell r="CZ25">
            <v>250</v>
          </cell>
          <cell r="DA25">
            <v>250</v>
          </cell>
          <cell r="DB25">
            <v>250</v>
          </cell>
          <cell r="DC25">
            <v>250</v>
          </cell>
          <cell r="DD25">
            <v>250</v>
          </cell>
          <cell r="DE25">
            <v>200</v>
          </cell>
          <cell r="DF25">
            <v>200</v>
          </cell>
          <cell r="DG25">
            <v>200</v>
          </cell>
          <cell r="DH25">
            <v>200</v>
          </cell>
          <cell r="DI25">
            <v>200</v>
          </cell>
          <cell r="DJ25">
            <v>200</v>
          </cell>
          <cell r="DK25">
            <v>200</v>
          </cell>
        </row>
        <row r="26">
          <cell r="A26">
            <v>6055</v>
          </cell>
          <cell r="B26" t="str">
            <v xml:space="preserve"> WESTERN-HARRODBURG KY                   </v>
          </cell>
          <cell r="C26">
            <v>2</v>
          </cell>
          <cell r="D26" t="str">
            <v xml:space="preserve"> D    </v>
          </cell>
          <cell r="E26">
            <v>11416</v>
          </cell>
          <cell r="F26">
            <v>1165</v>
          </cell>
          <cell r="G26">
            <v>1165</v>
          </cell>
          <cell r="H26">
            <v>1824</v>
          </cell>
          <cell r="I26">
            <v>1165</v>
          </cell>
          <cell r="J26">
            <v>1165</v>
          </cell>
          <cell r="K26">
            <v>1165</v>
          </cell>
          <cell r="L26">
            <v>1165</v>
          </cell>
          <cell r="M26">
            <v>1165</v>
          </cell>
          <cell r="N26">
            <v>1165</v>
          </cell>
          <cell r="O26">
            <v>1165</v>
          </cell>
          <cell r="P26">
            <v>1165</v>
          </cell>
          <cell r="Q26">
            <v>1165</v>
          </cell>
          <cell r="R26">
            <v>1165</v>
          </cell>
          <cell r="S26">
            <v>1165</v>
          </cell>
          <cell r="T26">
            <v>824</v>
          </cell>
          <cell r="U26">
            <v>824</v>
          </cell>
          <cell r="V26">
            <v>824</v>
          </cell>
          <cell r="W26">
            <v>810</v>
          </cell>
          <cell r="X26">
            <v>1824</v>
          </cell>
          <cell r="Y26">
            <v>1824</v>
          </cell>
          <cell r="Z26">
            <v>1824</v>
          </cell>
          <cell r="AA26">
            <v>1824</v>
          </cell>
          <cell r="AB26">
            <v>1824</v>
          </cell>
          <cell r="AC26">
            <v>1824</v>
          </cell>
          <cell r="AD26">
            <v>1824</v>
          </cell>
          <cell r="AE26">
            <v>1824</v>
          </cell>
          <cell r="AF26">
            <v>1824</v>
          </cell>
          <cell r="AG26">
            <v>1824</v>
          </cell>
          <cell r="AH26">
            <v>1824</v>
          </cell>
          <cell r="AI26">
            <v>1824</v>
          </cell>
          <cell r="AJ26">
            <v>1824</v>
          </cell>
          <cell r="AK26">
            <v>1824</v>
          </cell>
          <cell r="AL26">
            <v>1824</v>
          </cell>
          <cell r="AM26">
            <v>1824</v>
          </cell>
          <cell r="AN26">
            <v>1824</v>
          </cell>
          <cell r="AO26">
            <v>1824</v>
          </cell>
          <cell r="AP26">
            <v>1824</v>
          </cell>
          <cell r="AQ26">
            <v>1824</v>
          </cell>
          <cell r="AR26">
            <v>1824</v>
          </cell>
          <cell r="AS26">
            <v>1824</v>
          </cell>
          <cell r="AT26">
            <v>1824</v>
          </cell>
          <cell r="AU26">
            <v>1824</v>
          </cell>
          <cell r="AV26">
            <v>1824</v>
          </cell>
          <cell r="AW26">
            <v>1824</v>
          </cell>
          <cell r="AX26">
            <v>3071</v>
          </cell>
          <cell r="AY26">
            <v>3071</v>
          </cell>
          <cell r="AZ26">
            <v>3071</v>
          </cell>
          <cell r="BA26">
            <v>3071</v>
          </cell>
          <cell r="BB26">
            <v>3071</v>
          </cell>
          <cell r="BC26">
            <v>3071</v>
          </cell>
          <cell r="BD26">
            <v>3071</v>
          </cell>
          <cell r="BE26">
            <v>3071</v>
          </cell>
          <cell r="BF26">
            <v>3071</v>
          </cell>
          <cell r="BG26">
            <v>3071</v>
          </cell>
          <cell r="BH26">
            <v>3071</v>
          </cell>
          <cell r="BI26">
            <v>3071</v>
          </cell>
          <cell r="BJ26">
            <v>3071</v>
          </cell>
          <cell r="BK26">
            <v>3071</v>
          </cell>
          <cell r="BL26">
            <v>3071</v>
          </cell>
          <cell r="BM26">
            <v>3071</v>
          </cell>
          <cell r="BN26">
            <v>3071</v>
          </cell>
          <cell r="BO26">
            <v>3071</v>
          </cell>
          <cell r="BP26">
            <v>3071</v>
          </cell>
          <cell r="BQ26">
            <v>3071</v>
          </cell>
          <cell r="BR26">
            <v>3071</v>
          </cell>
          <cell r="BS26">
            <v>3071</v>
          </cell>
          <cell r="BT26">
            <v>3071</v>
          </cell>
          <cell r="BU26">
            <v>3071</v>
          </cell>
          <cell r="BV26">
            <v>3071</v>
          </cell>
          <cell r="BW26">
            <v>3071</v>
          </cell>
          <cell r="BX26">
            <v>3071</v>
          </cell>
          <cell r="BY26">
            <v>3071</v>
          </cell>
          <cell r="BZ26">
            <v>3071</v>
          </cell>
          <cell r="CA26">
            <v>3071</v>
          </cell>
          <cell r="CB26">
            <v>3071</v>
          </cell>
          <cell r="CC26">
            <v>4065</v>
          </cell>
          <cell r="CD26">
            <v>4065</v>
          </cell>
          <cell r="CE26">
            <v>4065</v>
          </cell>
          <cell r="CF26">
            <v>4065</v>
          </cell>
          <cell r="CG26">
            <v>4065</v>
          </cell>
          <cell r="CH26">
            <v>4065</v>
          </cell>
          <cell r="CI26">
            <v>4065</v>
          </cell>
          <cell r="CJ26">
            <v>4065</v>
          </cell>
          <cell r="CK26">
            <v>4065</v>
          </cell>
          <cell r="CL26">
            <v>4065</v>
          </cell>
          <cell r="CM26">
            <v>4065</v>
          </cell>
          <cell r="CN26">
            <v>4065</v>
          </cell>
          <cell r="CO26">
            <v>4065</v>
          </cell>
          <cell r="CP26">
            <v>4065</v>
          </cell>
          <cell r="CQ26">
            <v>4065</v>
          </cell>
          <cell r="CR26">
            <v>4065</v>
          </cell>
          <cell r="CS26">
            <v>4065</v>
          </cell>
          <cell r="CT26">
            <v>4065</v>
          </cell>
          <cell r="CU26">
            <v>4065</v>
          </cell>
          <cell r="CV26">
            <v>4065</v>
          </cell>
          <cell r="CW26">
            <v>4065</v>
          </cell>
          <cell r="CX26">
            <v>4065</v>
          </cell>
          <cell r="CY26">
            <v>4065</v>
          </cell>
          <cell r="CZ26">
            <v>4065</v>
          </cell>
          <cell r="DA26">
            <v>4065</v>
          </cell>
          <cell r="DB26">
            <v>4065</v>
          </cell>
          <cell r="DC26">
            <v>4065</v>
          </cell>
          <cell r="DD26">
            <v>4065</v>
          </cell>
          <cell r="DE26">
            <v>1822</v>
          </cell>
          <cell r="DF26">
            <v>1822</v>
          </cell>
          <cell r="DG26">
            <v>1822</v>
          </cell>
          <cell r="DH26">
            <v>1822</v>
          </cell>
          <cell r="DI26">
            <v>1822</v>
          </cell>
          <cell r="DJ26">
            <v>1592</v>
          </cell>
          <cell r="DK26">
            <v>1592</v>
          </cell>
        </row>
        <row r="27">
          <cell r="A27">
            <v>6056</v>
          </cell>
          <cell r="B27" t="str">
            <v xml:space="preserve"> WESTERN-DANVILLE KY                     </v>
          </cell>
          <cell r="C27">
            <v>2</v>
          </cell>
          <cell r="D27" t="str">
            <v xml:space="preserve"> D    </v>
          </cell>
          <cell r="E27">
            <v>25681</v>
          </cell>
          <cell r="F27">
            <v>6945</v>
          </cell>
          <cell r="G27">
            <v>7306</v>
          </cell>
          <cell r="H27">
            <v>5375</v>
          </cell>
          <cell r="I27">
            <v>7306</v>
          </cell>
          <cell r="J27">
            <v>10897</v>
          </cell>
          <cell r="K27">
            <v>11184</v>
          </cell>
          <cell r="L27">
            <v>11184</v>
          </cell>
          <cell r="M27">
            <v>11184</v>
          </cell>
          <cell r="N27">
            <v>11184</v>
          </cell>
          <cell r="O27">
            <v>11184</v>
          </cell>
          <cell r="P27">
            <v>11184</v>
          </cell>
          <cell r="Q27">
            <v>11184</v>
          </cell>
          <cell r="R27">
            <v>11184</v>
          </cell>
          <cell r="S27">
            <v>4701</v>
          </cell>
          <cell r="T27">
            <v>5037</v>
          </cell>
          <cell r="U27">
            <v>5037</v>
          </cell>
          <cell r="V27">
            <v>4784</v>
          </cell>
          <cell r="W27">
            <v>4780</v>
          </cell>
          <cell r="X27">
            <v>4785</v>
          </cell>
          <cell r="Y27">
            <v>4370</v>
          </cell>
          <cell r="Z27">
            <v>5568</v>
          </cell>
          <cell r="AA27">
            <v>5568</v>
          </cell>
          <cell r="AB27">
            <v>5568</v>
          </cell>
          <cell r="AC27">
            <v>5568</v>
          </cell>
          <cell r="AD27">
            <v>5568</v>
          </cell>
          <cell r="AE27">
            <v>5568</v>
          </cell>
          <cell r="AF27">
            <v>5608</v>
          </cell>
          <cell r="AG27">
            <v>5773</v>
          </cell>
          <cell r="AH27">
            <v>7518</v>
          </cell>
          <cell r="AI27">
            <v>7518</v>
          </cell>
          <cell r="AJ27">
            <v>7518</v>
          </cell>
          <cell r="AK27">
            <v>7518</v>
          </cell>
          <cell r="AL27">
            <v>5316</v>
          </cell>
          <cell r="AM27">
            <v>5316</v>
          </cell>
          <cell r="AN27">
            <v>5316</v>
          </cell>
          <cell r="AO27">
            <v>5375</v>
          </cell>
          <cell r="AP27">
            <v>5375</v>
          </cell>
          <cell r="AQ27">
            <v>5361</v>
          </cell>
          <cell r="AR27">
            <v>5361</v>
          </cell>
          <cell r="AS27">
            <v>5361</v>
          </cell>
          <cell r="AT27">
            <v>7578</v>
          </cell>
          <cell r="AU27">
            <v>7578</v>
          </cell>
          <cell r="AV27">
            <v>7578</v>
          </cell>
          <cell r="AW27">
            <v>7578</v>
          </cell>
          <cell r="AX27">
            <v>9330</v>
          </cell>
          <cell r="AY27">
            <v>9327</v>
          </cell>
          <cell r="AZ27">
            <v>9327</v>
          </cell>
          <cell r="BA27">
            <v>9252</v>
          </cell>
          <cell r="BB27">
            <v>9252</v>
          </cell>
          <cell r="BC27">
            <v>9252</v>
          </cell>
          <cell r="BD27">
            <v>9213</v>
          </cell>
          <cell r="BE27">
            <v>9213</v>
          </cell>
          <cell r="BF27">
            <v>9287</v>
          </cell>
          <cell r="BG27">
            <v>9287</v>
          </cell>
          <cell r="BH27">
            <v>9460</v>
          </cell>
          <cell r="BI27">
            <v>9460</v>
          </cell>
          <cell r="BJ27">
            <v>9460</v>
          </cell>
          <cell r="BK27">
            <v>9463</v>
          </cell>
          <cell r="BL27">
            <v>9463</v>
          </cell>
          <cell r="BM27">
            <v>9355</v>
          </cell>
          <cell r="BN27">
            <v>9328</v>
          </cell>
          <cell r="BO27">
            <v>9636</v>
          </cell>
          <cell r="BP27">
            <v>9636</v>
          </cell>
          <cell r="BQ27">
            <v>9636</v>
          </cell>
          <cell r="BR27">
            <v>9639</v>
          </cell>
          <cell r="BS27">
            <v>9639</v>
          </cell>
          <cell r="BT27">
            <v>9636</v>
          </cell>
          <cell r="BU27">
            <v>9636</v>
          </cell>
          <cell r="BV27">
            <v>9636</v>
          </cell>
          <cell r="BW27">
            <v>12831</v>
          </cell>
          <cell r="BX27">
            <v>13309</v>
          </cell>
          <cell r="BY27">
            <v>13312</v>
          </cell>
          <cell r="BZ27">
            <v>13312</v>
          </cell>
          <cell r="CA27">
            <v>13309</v>
          </cell>
          <cell r="CB27">
            <v>8309</v>
          </cell>
          <cell r="CC27">
            <v>9721</v>
          </cell>
          <cell r="CD27">
            <v>9721</v>
          </cell>
          <cell r="CE27">
            <v>9721</v>
          </cell>
          <cell r="CF27">
            <v>9721</v>
          </cell>
          <cell r="CG27">
            <v>9721</v>
          </cell>
          <cell r="CH27">
            <v>9721</v>
          </cell>
          <cell r="CI27">
            <v>9721</v>
          </cell>
          <cell r="CJ27">
            <v>9830</v>
          </cell>
          <cell r="CK27">
            <v>9867</v>
          </cell>
          <cell r="CL27">
            <v>9867</v>
          </cell>
          <cell r="CM27">
            <v>9445</v>
          </cell>
          <cell r="CN27">
            <v>9867</v>
          </cell>
          <cell r="CO27">
            <v>10217</v>
          </cell>
          <cell r="CP27">
            <v>10217</v>
          </cell>
          <cell r="CQ27">
            <v>10217</v>
          </cell>
          <cell r="CR27">
            <v>10217</v>
          </cell>
          <cell r="CS27">
            <v>10217</v>
          </cell>
          <cell r="CT27">
            <v>10217</v>
          </cell>
          <cell r="CU27">
            <v>10217</v>
          </cell>
          <cell r="CV27">
            <v>10217</v>
          </cell>
          <cell r="CW27">
            <v>9767</v>
          </cell>
          <cell r="CX27">
            <v>9767</v>
          </cell>
          <cell r="CY27">
            <v>9767</v>
          </cell>
          <cell r="CZ27">
            <v>9767</v>
          </cell>
          <cell r="DA27">
            <v>9767</v>
          </cell>
          <cell r="DB27">
            <v>9767</v>
          </cell>
          <cell r="DC27">
            <v>9767</v>
          </cell>
          <cell r="DD27">
            <v>9767</v>
          </cell>
          <cell r="DE27">
            <v>12281</v>
          </cell>
          <cell r="DF27">
            <v>12281</v>
          </cell>
          <cell r="DG27">
            <v>12281</v>
          </cell>
          <cell r="DH27">
            <v>12281</v>
          </cell>
          <cell r="DI27">
            <v>12281</v>
          </cell>
          <cell r="DJ27">
            <v>12186</v>
          </cell>
          <cell r="DK27">
            <v>11911</v>
          </cell>
        </row>
        <row r="28">
          <cell r="A28">
            <v>6100</v>
          </cell>
          <cell r="B28" t="str">
            <v xml:space="preserve"> GRAYSON-KY                              </v>
          </cell>
          <cell r="C28">
            <v>2</v>
          </cell>
          <cell r="D28" t="str">
            <v xml:space="preserve"> D    </v>
          </cell>
          <cell r="E28">
            <v>5729</v>
          </cell>
          <cell r="F28">
            <v>619</v>
          </cell>
          <cell r="G28">
            <v>619</v>
          </cell>
          <cell r="H28">
            <v>1036</v>
          </cell>
          <cell r="I28">
            <v>619</v>
          </cell>
          <cell r="J28">
            <v>619</v>
          </cell>
          <cell r="K28">
            <v>619</v>
          </cell>
          <cell r="L28">
            <v>619</v>
          </cell>
          <cell r="M28">
            <v>619</v>
          </cell>
          <cell r="N28">
            <v>619</v>
          </cell>
          <cell r="O28">
            <v>619</v>
          </cell>
          <cell r="P28">
            <v>619</v>
          </cell>
          <cell r="Q28">
            <v>619</v>
          </cell>
          <cell r="R28">
            <v>619</v>
          </cell>
          <cell r="S28">
            <v>619</v>
          </cell>
          <cell r="T28">
            <v>1036</v>
          </cell>
          <cell r="U28">
            <v>1036</v>
          </cell>
          <cell r="V28">
            <v>1036</v>
          </cell>
          <cell r="W28">
            <v>1036</v>
          </cell>
          <cell r="X28">
            <v>1036</v>
          </cell>
          <cell r="Y28">
            <v>1036</v>
          </cell>
          <cell r="Z28">
            <v>1036</v>
          </cell>
          <cell r="AA28">
            <v>1036</v>
          </cell>
          <cell r="AB28">
            <v>1036</v>
          </cell>
          <cell r="AC28">
            <v>1036</v>
          </cell>
          <cell r="AD28">
            <v>1036</v>
          </cell>
          <cell r="AE28">
            <v>1036</v>
          </cell>
          <cell r="AF28">
            <v>1036</v>
          </cell>
          <cell r="AG28">
            <v>1036</v>
          </cell>
          <cell r="AH28">
            <v>1036</v>
          </cell>
          <cell r="AI28">
            <v>1036</v>
          </cell>
          <cell r="AJ28">
            <v>1036</v>
          </cell>
          <cell r="AK28">
            <v>1036</v>
          </cell>
          <cell r="AL28">
            <v>1036</v>
          </cell>
          <cell r="AM28">
            <v>1036</v>
          </cell>
          <cell r="AN28">
            <v>1036</v>
          </cell>
          <cell r="AO28">
            <v>1036</v>
          </cell>
          <cell r="AP28">
            <v>1036</v>
          </cell>
          <cell r="AQ28">
            <v>1036</v>
          </cell>
          <cell r="AR28">
            <v>1036</v>
          </cell>
          <cell r="AS28">
            <v>1036</v>
          </cell>
          <cell r="AT28">
            <v>1036</v>
          </cell>
          <cell r="AU28">
            <v>844</v>
          </cell>
          <cell r="AV28">
            <v>1036</v>
          </cell>
          <cell r="AW28">
            <v>1036</v>
          </cell>
          <cell r="AX28">
            <v>285</v>
          </cell>
          <cell r="AY28">
            <v>1051</v>
          </cell>
          <cell r="AZ28">
            <v>955</v>
          </cell>
          <cell r="BA28">
            <v>572</v>
          </cell>
          <cell r="BB28">
            <v>285</v>
          </cell>
          <cell r="BC28">
            <v>477</v>
          </cell>
          <cell r="BD28">
            <v>477</v>
          </cell>
          <cell r="BE28">
            <v>477</v>
          </cell>
          <cell r="BF28">
            <v>477</v>
          </cell>
          <cell r="BG28">
            <v>477</v>
          </cell>
          <cell r="BH28">
            <v>477</v>
          </cell>
          <cell r="BI28">
            <v>477</v>
          </cell>
          <cell r="BJ28">
            <v>477</v>
          </cell>
          <cell r="BK28">
            <v>477</v>
          </cell>
          <cell r="BL28">
            <v>477</v>
          </cell>
          <cell r="BM28">
            <v>477</v>
          </cell>
          <cell r="BN28">
            <v>477</v>
          </cell>
          <cell r="BO28">
            <v>477</v>
          </cell>
          <cell r="BP28">
            <v>477</v>
          </cell>
          <cell r="BQ28">
            <v>477</v>
          </cell>
          <cell r="BR28">
            <v>477</v>
          </cell>
          <cell r="BS28">
            <v>477</v>
          </cell>
          <cell r="BT28">
            <v>477</v>
          </cell>
          <cell r="BU28">
            <v>477</v>
          </cell>
          <cell r="BV28">
            <v>477</v>
          </cell>
          <cell r="BW28">
            <v>477</v>
          </cell>
          <cell r="BX28">
            <v>477</v>
          </cell>
          <cell r="BY28">
            <v>477</v>
          </cell>
          <cell r="BZ28">
            <v>477</v>
          </cell>
          <cell r="CA28">
            <v>477</v>
          </cell>
          <cell r="CB28">
            <v>477</v>
          </cell>
          <cell r="CC28">
            <v>840</v>
          </cell>
          <cell r="CD28">
            <v>840</v>
          </cell>
          <cell r="CE28">
            <v>840</v>
          </cell>
          <cell r="CF28">
            <v>840</v>
          </cell>
          <cell r="CG28">
            <v>840</v>
          </cell>
          <cell r="CH28">
            <v>840</v>
          </cell>
          <cell r="CI28">
            <v>840</v>
          </cell>
          <cell r="CJ28">
            <v>840</v>
          </cell>
          <cell r="CK28">
            <v>840</v>
          </cell>
          <cell r="CL28">
            <v>840</v>
          </cell>
          <cell r="CM28">
            <v>840</v>
          </cell>
          <cell r="CN28">
            <v>840</v>
          </cell>
          <cell r="CO28">
            <v>840</v>
          </cell>
          <cell r="CP28">
            <v>840</v>
          </cell>
          <cell r="CQ28">
            <v>840</v>
          </cell>
          <cell r="CR28">
            <v>840</v>
          </cell>
          <cell r="CS28">
            <v>840</v>
          </cell>
          <cell r="CT28">
            <v>840</v>
          </cell>
          <cell r="CU28">
            <v>840</v>
          </cell>
          <cell r="CV28">
            <v>840</v>
          </cell>
          <cell r="CW28">
            <v>840</v>
          </cell>
          <cell r="CX28">
            <v>840</v>
          </cell>
          <cell r="CY28">
            <v>840</v>
          </cell>
          <cell r="CZ28">
            <v>840</v>
          </cell>
          <cell r="DA28">
            <v>840</v>
          </cell>
          <cell r="DB28">
            <v>840</v>
          </cell>
          <cell r="DC28">
            <v>840</v>
          </cell>
          <cell r="DD28">
            <v>840</v>
          </cell>
          <cell r="DE28">
            <v>1532</v>
          </cell>
          <cell r="DF28">
            <v>1532</v>
          </cell>
          <cell r="DG28">
            <v>1532</v>
          </cell>
          <cell r="DH28">
            <v>1532</v>
          </cell>
          <cell r="DI28">
            <v>1532</v>
          </cell>
          <cell r="DJ28">
            <v>1532</v>
          </cell>
          <cell r="DK28">
            <v>1532</v>
          </cell>
        </row>
        <row r="29">
          <cell r="A29">
            <v>6162</v>
          </cell>
          <cell r="B29" t="str">
            <v xml:space="preserve"> DELTA-NICHOLASVILLE KY                  </v>
          </cell>
          <cell r="C29">
            <v>2</v>
          </cell>
          <cell r="D29" t="str">
            <v xml:space="preserve"> D    </v>
          </cell>
          <cell r="E29">
            <v>34424</v>
          </cell>
          <cell r="F29">
            <v>850</v>
          </cell>
          <cell r="G29">
            <v>850</v>
          </cell>
          <cell r="H29">
            <v>2650</v>
          </cell>
          <cell r="I29">
            <v>850</v>
          </cell>
          <cell r="J29">
            <v>850</v>
          </cell>
          <cell r="K29">
            <v>850</v>
          </cell>
          <cell r="L29">
            <v>850</v>
          </cell>
          <cell r="M29">
            <v>850</v>
          </cell>
          <cell r="N29">
            <v>850</v>
          </cell>
          <cell r="O29">
            <v>850</v>
          </cell>
          <cell r="P29">
            <v>850</v>
          </cell>
          <cell r="Q29">
            <v>850</v>
          </cell>
          <cell r="R29">
            <v>850</v>
          </cell>
          <cell r="S29">
            <v>850</v>
          </cell>
          <cell r="T29">
            <v>2650</v>
          </cell>
          <cell r="U29">
            <v>2650</v>
          </cell>
          <cell r="V29">
            <v>2650</v>
          </cell>
          <cell r="W29">
            <v>2650</v>
          </cell>
          <cell r="X29">
            <v>2650</v>
          </cell>
          <cell r="Y29">
            <v>2650</v>
          </cell>
          <cell r="Z29">
            <v>2650</v>
          </cell>
          <cell r="AA29">
            <v>2650</v>
          </cell>
          <cell r="AB29">
            <v>2650</v>
          </cell>
          <cell r="AC29">
            <v>2650</v>
          </cell>
          <cell r="AD29">
            <v>2650</v>
          </cell>
          <cell r="AE29">
            <v>2650</v>
          </cell>
          <cell r="AF29">
            <v>2650</v>
          </cell>
          <cell r="AG29">
            <v>2650</v>
          </cell>
          <cell r="AH29">
            <v>2650</v>
          </cell>
          <cell r="AI29">
            <v>2650</v>
          </cell>
          <cell r="AJ29">
            <v>2650</v>
          </cell>
          <cell r="AK29">
            <v>2650</v>
          </cell>
          <cell r="AL29">
            <v>2650</v>
          </cell>
          <cell r="AM29">
            <v>2650</v>
          </cell>
          <cell r="AN29">
            <v>2650</v>
          </cell>
          <cell r="AO29">
            <v>2650</v>
          </cell>
          <cell r="AP29">
            <v>2650</v>
          </cell>
          <cell r="AQ29">
            <v>2650</v>
          </cell>
          <cell r="AR29">
            <v>2650</v>
          </cell>
          <cell r="AS29">
            <v>2650</v>
          </cell>
          <cell r="AT29">
            <v>2650</v>
          </cell>
          <cell r="AU29">
            <v>2650</v>
          </cell>
          <cell r="AV29">
            <v>2650</v>
          </cell>
          <cell r="AW29">
            <v>2650</v>
          </cell>
          <cell r="AX29">
            <v>4735</v>
          </cell>
          <cell r="AY29">
            <v>4735</v>
          </cell>
          <cell r="AZ29">
            <v>4735</v>
          </cell>
          <cell r="BA29">
            <v>4735</v>
          </cell>
          <cell r="BB29">
            <v>4735</v>
          </cell>
          <cell r="BC29">
            <v>4723</v>
          </cell>
          <cell r="BD29">
            <v>4723</v>
          </cell>
          <cell r="BE29">
            <v>4723</v>
          </cell>
          <cell r="BF29">
            <v>4736</v>
          </cell>
          <cell r="BG29">
            <v>4736</v>
          </cell>
          <cell r="BH29">
            <v>4736</v>
          </cell>
          <cell r="BI29">
            <v>4736</v>
          </cell>
          <cell r="BJ29">
            <v>4736</v>
          </cell>
          <cell r="BK29">
            <v>4736</v>
          </cell>
          <cell r="BL29">
            <v>4736</v>
          </cell>
          <cell r="BM29">
            <v>4736</v>
          </cell>
          <cell r="BN29">
            <v>4736</v>
          </cell>
          <cell r="BO29">
            <v>4736</v>
          </cell>
          <cell r="BP29">
            <v>4736</v>
          </cell>
          <cell r="BQ29">
            <v>4736</v>
          </cell>
          <cell r="BR29">
            <v>4736</v>
          </cell>
          <cell r="BS29">
            <v>4736</v>
          </cell>
          <cell r="BT29">
            <v>4736</v>
          </cell>
          <cell r="BU29">
            <v>4736</v>
          </cell>
          <cell r="BV29">
            <v>4736</v>
          </cell>
          <cell r="BW29">
            <v>4736</v>
          </cell>
          <cell r="BX29">
            <v>4736</v>
          </cell>
          <cell r="BY29">
            <v>4736</v>
          </cell>
          <cell r="BZ29">
            <v>4736</v>
          </cell>
          <cell r="CA29">
            <v>4736</v>
          </cell>
          <cell r="CB29">
            <v>4736</v>
          </cell>
          <cell r="CC29">
            <v>5659</v>
          </cell>
          <cell r="CD29">
            <v>5659</v>
          </cell>
          <cell r="CE29">
            <v>5659</v>
          </cell>
          <cell r="CF29">
            <v>5659</v>
          </cell>
          <cell r="CG29">
            <v>5659</v>
          </cell>
          <cell r="CH29">
            <v>5659</v>
          </cell>
          <cell r="CI29">
            <v>5659</v>
          </cell>
          <cell r="CJ29">
            <v>5646</v>
          </cell>
          <cell r="CK29">
            <v>5559</v>
          </cell>
          <cell r="CL29">
            <v>5559</v>
          </cell>
          <cell r="CM29">
            <v>5559</v>
          </cell>
          <cell r="CN29">
            <v>5559</v>
          </cell>
          <cell r="CO29">
            <v>5559</v>
          </cell>
          <cell r="CP29">
            <v>5559</v>
          </cell>
          <cell r="CQ29">
            <v>5359</v>
          </cell>
          <cell r="CR29">
            <v>5559</v>
          </cell>
          <cell r="CS29">
            <v>5359</v>
          </cell>
          <cell r="CT29">
            <v>5359</v>
          </cell>
          <cell r="CU29">
            <v>5359</v>
          </cell>
          <cell r="CV29">
            <v>5359</v>
          </cell>
          <cell r="CW29">
            <v>5559</v>
          </cell>
          <cell r="CX29">
            <v>5559</v>
          </cell>
          <cell r="CY29">
            <v>5559</v>
          </cell>
          <cell r="CZ29">
            <v>5359</v>
          </cell>
          <cell r="DA29">
            <v>5359</v>
          </cell>
          <cell r="DB29">
            <v>5359</v>
          </cell>
          <cell r="DC29">
            <v>5559</v>
          </cell>
          <cell r="DD29">
            <v>5559</v>
          </cell>
          <cell r="DE29">
            <v>8260</v>
          </cell>
          <cell r="DF29">
            <v>6959</v>
          </cell>
          <cell r="DG29">
            <v>6959</v>
          </cell>
          <cell r="DH29">
            <v>6959</v>
          </cell>
          <cell r="DI29">
            <v>6959</v>
          </cell>
          <cell r="DJ29">
            <v>6959</v>
          </cell>
          <cell r="DK29">
            <v>6959</v>
          </cell>
        </row>
        <row r="30">
          <cell r="A30">
            <v>6176</v>
          </cell>
          <cell r="B30" t="str">
            <v xml:space="preserve"> WESTERN-GREENSBURG KY                   </v>
          </cell>
          <cell r="C30">
            <v>2</v>
          </cell>
          <cell r="D30" t="str">
            <v xml:space="preserve"> D    </v>
          </cell>
          <cell r="E30">
            <v>3458</v>
          </cell>
          <cell r="F30">
            <v>300</v>
          </cell>
          <cell r="G30">
            <v>300</v>
          </cell>
          <cell r="H30">
            <v>449</v>
          </cell>
          <cell r="I30">
            <v>300</v>
          </cell>
          <cell r="J30">
            <v>300</v>
          </cell>
          <cell r="K30">
            <v>300</v>
          </cell>
          <cell r="L30">
            <v>300</v>
          </cell>
          <cell r="M30">
            <v>300</v>
          </cell>
          <cell r="N30">
            <v>300</v>
          </cell>
          <cell r="O30">
            <v>300</v>
          </cell>
          <cell r="P30">
            <v>300</v>
          </cell>
          <cell r="Q30">
            <v>300</v>
          </cell>
          <cell r="R30">
            <v>300</v>
          </cell>
          <cell r="S30">
            <v>300</v>
          </cell>
          <cell r="T30">
            <v>450</v>
          </cell>
          <cell r="U30">
            <v>450</v>
          </cell>
          <cell r="V30">
            <v>450</v>
          </cell>
          <cell r="W30">
            <v>442</v>
          </cell>
          <cell r="X30">
            <v>450</v>
          </cell>
          <cell r="Y30">
            <v>450</v>
          </cell>
          <cell r="Z30">
            <v>450</v>
          </cell>
          <cell r="AA30">
            <v>450</v>
          </cell>
          <cell r="AB30">
            <v>450</v>
          </cell>
          <cell r="AC30">
            <v>450</v>
          </cell>
          <cell r="AD30">
            <v>450</v>
          </cell>
          <cell r="AE30">
            <v>450</v>
          </cell>
          <cell r="AF30">
            <v>450</v>
          </cell>
          <cell r="AG30">
            <v>450</v>
          </cell>
          <cell r="AH30">
            <v>450</v>
          </cell>
          <cell r="AI30">
            <v>450</v>
          </cell>
          <cell r="AJ30">
            <v>450</v>
          </cell>
          <cell r="AK30">
            <v>450</v>
          </cell>
          <cell r="AL30">
            <v>450</v>
          </cell>
          <cell r="AM30">
            <v>450</v>
          </cell>
          <cell r="AN30">
            <v>450</v>
          </cell>
          <cell r="AO30">
            <v>449</v>
          </cell>
          <cell r="AP30">
            <v>449</v>
          </cell>
          <cell r="AQ30">
            <v>450</v>
          </cell>
          <cell r="AR30">
            <v>450</v>
          </cell>
          <cell r="AS30">
            <v>450</v>
          </cell>
          <cell r="AT30">
            <v>450</v>
          </cell>
          <cell r="AU30">
            <v>450</v>
          </cell>
          <cell r="AV30">
            <v>450</v>
          </cell>
          <cell r="AW30">
            <v>450</v>
          </cell>
          <cell r="AX30">
            <v>450</v>
          </cell>
          <cell r="AY30">
            <v>450</v>
          </cell>
          <cell r="AZ30">
            <v>450</v>
          </cell>
          <cell r="BA30">
            <v>450</v>
          </cell>
          <cell r="BB30">
            <v>450</v>
          </cell>
          <cell r="BC30">
            <v>450</v>
          </cell>
          <cell r="BD30">
            <v>450</v>
          </cell>
          <cell r="BE30">
            <v>450</v>
          </cell>
          <cell r="BF30">
            <v>450</v>
          </cell>
          <cell r="BG30">
            <v>450</v>
          </cell>
          <cell r="BH30">
            <v>450</v>
          </cell>
          <cell r="BI30">
            <v>450</v>
          </cell>
          <cell r="BJ30">
            <v>450</v>
          </cell>
          <cell r="BK30">
            <v>450</v>
          </cell>
          <cell r="BL30">
            <v>450</v>
          </cell>
          <cell r="BM30">
            <v>450</v>
          </cell>
          <cell r="BN30">
            <v>450</v>
          </cell>
          <cell r="BO30">
            <v>450</v>
          </cell>
          <cell r="BP30">
            <v>450</v>
          </cell>
          <cell r="BQ30">
            <v>450</v>
          </cell>
          <cell r="BR30">
            <v>450</v>
          </cell>
          <cell r="BS30">
            <v>450</v>
          </cell>
          <cell r="BT30">
            <v>450</v>
          </cell>
          <cell r="BU30">
            <v>450</v>
          </cell>
          <cell r="BV30">
            <v>450</v>
          </cell>
          <cell r="BW30">
            <v>450</v>
          </cell>
          <cell r="BX30">
            <v>450</v>
          </cell>
          <cell r="BY30">
            <v>450</v>
          </cell>
          <cell r="BZ30">
            <v>450</v>
          </cell>
          <cell r="CA30">
            <v>450</v>
          </cell>
          <cell r="CB30">
            <v>450</v>
          </cell>
          <cell r="CC30">
            <v>1000</v>
          </cell>
          <cell r="CD30">
            <v>1000</v>
          </cell>
          <cell r="CE30">
            <v>1000</v>
          </cell>
          <cell r="CF30">
            <v>1000</v>
          </cell>
          <cell r="CG30">
            <v>1000</v>
          </cell>
          <cell r="CH30">
            <v>1000</v>
          </cell>
          <cell r="CI30">
            <v>1000</v>
          </cell>
          <cell r="CJ30">
            <v>1000</v>
          </cell>
          <cell r="CK30">
            <v>1000</v>
          </cell>
          <cell r="CL30">
            <v>1000</v>
          </cell>
          <cell r="CM30">
            <v>1000</v>
          </cell>
          <cell r="CN30">
            <v>1000</v>
          </cell>
          <cell r="CO30">
            <v>1000</v>
          </cell>
          <cell r="CP30">
            <v>1000</v>
          </cell>
          <cell r="CQ30">
            <v>1000</v>
          </cell>
          <cell r="CR30">
            <v>1000</v>
          </cell>
          <cell r="CS30">
            <v>1000</v>
          </cell>
          <cell r="CT30">
            <v>1000</v>
          </cell>
          <cell r="CU30">
            <v>1000</v>
          </cell>
          <cell r="CV30">
            <v>1000</v>
          </cell>
          <cell r="CW30">
            <v>1000</v>
          </cell>
          <cell r="CX30">
            <v>1000</v>
          </cell>
          <cell r="CY30">
            <v>1000</v>
          </cell>
          <cell r="CZ30">
            <v>1000</v>
          </cell>
          <cell r="DA30">
            <v>1000</v>
          </cell>
          <cell r="DB30">
            <v>1000</v>
          </cell>
          <cell r="DC30">
            <v>1000</v>
          </cell>
          <cell r="DD30">
            <v>1000</v>
          </cell>
          <cell r="DE30">
            <v>1000</v>
          </cell>
          <cell r="DF30">
            <v>1000</v>
          </cell>
          <cell r="DG30">
            <v>1000</v>
          </cell>
          <cell r="DH30">
            <v>1000</v>
          </cell>
          <cell r="DI30">
            <v>1000</v>
          </cell>
          <cell r="DJ30">
            <v>1000</v>
          </cell>
          <cell r="DK30">
            <v>1000</v>
          </cell>
        </row>
        <row r="31">
          <cell r="A31">
            <v>6180</v>
          </cell>
          <cell r="B31" t="str">
            <v>TECO @ Greenup</v>
          </cell>
          <cell r="C31">
            <v>2</v>
          </cell>
          <cell r="D31" t="str">
            <v xml:space="preserve"> D    </v>
          </cell>
          <cell r="E31">
            <v>102872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9164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10223</v>
          </cell>
          <cell r="AQ31">
            <v>10223</v>
          </cell>
          <cell r="AR31">
            <v>10223</v>
          </cell>
          <cell r="AS31">
            <v>10223</v>
          </cell>
          <cell r="AT31">
            <v>10223</v>
          </cell>
          <cell r="AU31">
            <v>10223</v>
          </cell>
          <cell r="AV31">
            <v>10223</v>
          </cell>
          <cell r="AW31">
            <v>10223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7459</v>
          </cell>
          <cell r="CD31">
            <v>11036</v>
          </cell>
          <cell r="CE31">
            <v>11036</v>
          </cell>
          <cell r="CF31">
            <v>11036</v>
          </cell>
          <cell r="CG31">
            <v>11036</v>
          </cell>
          <cell r="CH31">
            <v>3131</v>
          </cell>
          <cell r="CI31">
            <v>3131</v>
          </cell>
          <cell r="CJ31">
            <v>7193</v>
          </cell>
          <cell r="CK31">
            <v>7459</v>
          </cell>
          <cell r="CL31">
            <v>7459</v>
          </cell>
          <cell r="CM31">
            <v>7459</v>
          </cell>
          <cell r="CN31">
            <v>7459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13536</v>
          </cell>
          <cell r="CZ31">
            <v>13536</v>
          </cell>
          <cell r="DA31">
            <v>13536</v>
          </cell>
          <cell r="DB31">
            <v>13536</v>
          </cell>
          <cell r="DC31">
            <v>13536</v>
          </cell>
          <cell r="DD31">
            <v>13536</v>
          </cell>
          <cell r="DE31">
            <v>5631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6931</v>
          </cell>
          <cell r="DK31">
            <v>6931</v>
          </cell>
        </row>
        <row r="32">
          <cell r="A32">
            <v>6304</v>
          </cell>
          <cell r="B32" t="str">
            <v xml:space="preserve"> WESTERN-HUSTONVILLE KY                  </v>
          </cell>
          <cell r="C32">
            <v>2</v>
          </cell>
          <cell r="D32" t="str">
            <v xml:space="preserve"> D    </v>
          </cell>
          <cell r="E32">
            <v>1372</v>
          </cell>
          <cell r="F32">
            <v>75</v>
          </cell>
          <cell r="G32">
            <v>75</v>
          </cell>
          <cell r="H32">
            <v>200</v>
          </cell>
          <cell r="I32">
            <v>75</v>
          </cell>
          <cell r="J32">
            <v>75</v>
          </cell>
          <cell r="K32">
            <v>75</v>
          </cell>
          <cell r="L32">
            <v>75</v>
          </cell>
          <cell r="M32">
            <v>75</v>
          </cell>
          <cell r="N32">
            <v>75</v>
          </cell>
          <cell r="O32">
            <v>75</v>
          </cell>
          <cell r="P32">
            <v>75</v>
          </cell>
          <cell r="Q32">
            <v>75</v>
          </cell>
          <cell r="R32">
            <v>75</v>
          </cell>
          <cell r="S32">
            <v>75</v>
          </cell>
          <cell r="T32">
            <v>200</v>
          </cell>
          <cell r="U32">
            <v>200</v>
          </cell>
          <cell r="V32">
            <v>200</v>
          </cell>
          <cell r="W32">
            <v>196</v>
          </cell>
          <cell r="X32">
            <v>200</v>
          </cell>
          <cell r="Y32">
            <v>200</v>
          </cell>
          <cell r="Z32">
            <v>200</v>
          </cell>
          <cell r="AA32">
            <v>200</v>
          </cell>
          <cell r="AB32">
            <v>200</v>
          </cell>
          <cell r="AC32">
            <v>200</v>
          </cell>
          <cell r="AD32">
            <v>200</v>
          </cell>
          <cell r="AE32">
            <v>200</v>
          </cell>
          <cell r="AF32">
            <v>200</v>
          </cell>
          <cell r="AG32">
            <v>200</v>
          </cell>
          <cell r="AH32">
            <v>200</v>
          </cell>
          <cell r="AI32">
            <v>200</v>
          </cell>
          <cell r="AJ32">
            <v>200</v>
          </cell>
          <cell r="AK32">
            <v>200</v>
          </cell>
          <cell r="AL32">
            <v>200</v>
          </cell>
          <cell r="AM32">
            <v>200</v>
          </cell>
          <cell r="AN32">
            <v>200</v>
          </cell>
          <cell r="AO32">
            <v>200</v>
          </cell>
          <cell r="AP32">
            <v>200</v>
          </cell>
          <cell r="AQ32">
            <v>200</v>
          </cell>
          <cell r="AR32">
            <v>200</v>
          </cell>
          <cell r="AS32">
            <v>200</v>
          </cell>
          <cell r="AT32">
            <v>200</v>
          </cell>
          <cell r="AU32">
            <v>200</v>
          </cell>
          <cell r="AV32">
            <v>200</v>
          </cell>
          <cell r="AW32">
            <v>200</v>
          </cell>
          <cell r="AX32">
            <v>200</v>
          </cell>
          <cell r="AY32">
            <v>200</v>
          </cell>
          <cell r="AZ32">
            <v>200</v>
          </cell>
          <cell r="BA32">
            <v>200</v>
          </cell>
          <cell r="BB32">
            <v>200</v>
          </cell>
          <cell r="BC32">
            <v>200</v>
          </cell>
          <cell r="BD32">
            <v>200</v>
          </cell>
          <cell r="BE32">
            <v>200</v>
          </cell>
          <cell r="BF32">
            <v>200</v>
          </cell>
          <cell r="BG32">
            <v>200</v>
          </cell>
          <cell r="BH32">
            <v>200</v>
          </cell>
          <cell r="BI32">
            <v>200</v>
          </cell>
          <cell r="BJ32">
            <v>200</v>
          </cell>
          <cell r="BK32">
            <v>200</v>
          </cell>
          <cell r="BL32">
            <v>200</v>
          </cell>
          <cell r="BM32">
            <v>200</v>
          </cell>
          <cell r="BN32">
            <v>200</v>
          </cell>
          <cell r="BO32">
            <v>200</v>
          </cell>
          <cell r="BP32">
            <v>200</v>
          </cell>
          <cell r="BQ32">
            <v>200</v>
          </cell>
          <cell r="BR32">
            <v>200</v>
          </cell>
          <cell r="BS32">
            <v>200</v>
          </cell>
          <cell r="BT32">
            <v>200</v>
          </cell>
          <cell r="BU32">
            <v>200</v>
          </cell>
          <cell r="BV32">
            <v>200</v>
          </cell>
          <cell r="BW32">
            <v>200</v>
          </cell>
          <cell r="BX32">
            <v>200</v>
          </cell>
          <cell r="BY32">
            <v>200</v>
          </cell>
          <cell r="BZ32">
            <v>200</v>
          </cell>
          <cell r="CA32">
            <v>200</v>
          </cell>
          <cell r="CB32">
            <v>200</v>
          </cell>
          <cell r="CC32">
            <v>250</v>
          </cell>
          <cell r="CD32">
            <v>250</v>
          </cell>
          <cell r="CE32">
            <v>250</v>
          </cell>
          <cell r="CF32">
            <v>250</v>
          </cell>
          <cell r="CG32">
            <v>250</v>
          </cell>
          <cell r="CH32">
            <v>250</v>
          </cell>
          <cell r="CI32">
            <v>250</v>
          </cell>
          <cell r="CJ32">
            <v>250</v>
          </cell>
          <cell r="CK32">
            <v>250</v>
          </cell>
          <cell r="CL32">
            <v>250</v>
          </cell>
          <cell r="CM32">
            <v>250</v>
          </cell>
          <cell r="CN32">
            <v>250</v>
          </cell>
          <cell r="CO32">
            <v>250</v>
          </cell>
          <cell r="CP32">
            <v>250</v>
          </cell>
          <cell r="CQ32">
            <v>250</v>
          </cell>
          <cell r="CR32">
            <v>250</v>
          </cell>
          <cell r="CS32">
            <v>250</v>
          </cell>
          <cell r="CT32">
            <v>250</v>
          </cell>
          <cell r="CU32">
            <v>250</v>
          </cell>
          <cell r="CV32">
            <v>250</v>
          </cell>
          <cell r="CW32">
            <v>250</v>
          </cell>
          <cell r="CX32">
            <v>250</v>
          </cell>
          <cell r="CY32">
            <v>250</v>
          </cell>
          <cell r="CZ32">
            <v>250</v>
          </cell>
          <cell r="DA32">
            <v>250</v>
          </cell>
          <cell r="DB32">
            <v>250</v>
          </cell>
          <cell r="DC32">
            <v>250</v>
          </cell>
          <cell r="DD32">
            <v>250</v>
          </cell>
          <cell r="DE32">
            <v>200</v>
          </cell>
          <cell r="DF32">
            <v>200</v>
          </cell>
          <cell r="DG32">
            <v>200</v>
          </cell>
          <cell r="DH32">
            <v>200</v>
          </cell>
          <cell r="DI32">
            <v>200</v>
          </cell>
          <cell r="DJ32">
            <v>200</v>
          </cell>
          <cell r="DK32">
            <v>200</v>
          </cell>
        </row>
        <row r="33">
          <cell r="A33">
            <v>6326</v>
          </cell>
          <cell r="B33" t="str">
            <v xml:space="preserve"> DELTA-BEREA KY                          </v>
          </cell>
          <cell r="C33">
            <v>2</v>
          </cell>
          <cell r="D33" t="str">
            <v xml:space="preserve"> D    </v>
          </cell>
          <cell r="E33">
            <v>21828</v>
          </cell>
          <cell r="F33">
            <v>5940</v>
          </cell>
          <cell r="G33">
            <v>5940</v>
          </cell>
          <cell r="H33">
            <v>5100</v>
          </cell>
          <cell r="I33">
            <v>5940</v>
          </cell>
          <cell r="J33">
            <v>5940</v>
          </cell>
          <cell r="K33">
            <v>5940</v>
          </cell>
          <cell r="L33">
            <v>5940</v>
          </cell>
          <cell r="M33">
            <v>5940</v>
          </cell>
          <cell r="N33">
            <v>5940</v>
          </cell>
          <cell r="O33">
            <v>5940</v>
          </cell>
          <cell r="P33">
            <v>5940</v>
          </cell>
          <cell r="Q33">
            <v>5940</v>
          </cell>
          <cell r="R33">
            <v>5940</v>
          </cell>
          <cell r="S33">
            <v>5940</v>
          </cell>
          <cell r="T33">
            <v>5500</v>
          </cell>
          <cell r="U33">
            <v>5500</v>
          </cell>
          <cell r="V33">
            <v>5500</v>
          </cell>
          <cell r="W33">
            <v>5600</v>
          </cell>
          <cell r="X33">
            <v>5599</v>
          </cell>
          <cell r="Y33">
            <v>5500</v>
          </cell>
          <cell r="Z33">
            <v>5500</v>
          </cell>
          <cell r="AA33">
            <v>5600</v>
          </cell>
          <cell r="AB33">
            <v>5600</v>
          </cell>
          <cell r="AC33">
            <v>5600</v>
          </cell>
          <cell r="AD33">
            <v>5500</v>
          </cell>
          <cell r="AE33">
            <v>5500</v>
          </cell>
          <cell r="AF33">
            <v>5200</v>
          </cell>
          <cell r="AG33">
            <v>5000</v>
          </cell>
          <cell r="AH33">
            <v>5100</v>
          </cell>
          <cell r="AI33">
            <v>5100</v>
          </cell>
          <cell r="AJ33">
            <v>5100</v>
          </cell>
          <cell r="AK33">
            <v>5100</v>
          </cell>
          <cell r="AL33">
            <v>5000</v>
          </cell>
          <cell r="AM33">
            <v>5000</v>
          </cell>
          <cell r="AN33">
            <v>5000</v>
          </cell>
          <cell r="AO33">
            <v>5100</v>
          </cell>
          <cell r="AP33">
            <v>5100</v>
          </cell>
          <cell r="AQ33">
            <v>5100</v>
          </cell>
          <cell r="AR33">
            <v>5200</v>
          </cell>
          <cell r="AS33">
            <v>5200</v>
          </cell>
          <cell r="AT33">
            <v>5100</v>
          </cell>
          <cell r="AU33">
            <v>5200</v>
          </cell>
          <cell r="AV33">
            <v>5000</v>
          </cell>
          <cell r="AW33">
            <v>5000</v>
          </cell>
          <cell r="AX33">
            <v>7368</v>
          </cell>
          <cell r="AY33">
            <v>7368</v>
          </cell>
          <cell r="AZ33">
            <v>7368</v>
          </cell>
          <cell r="BA33">
            <v>7368</v>
          </cell>
          <cell r="BB33">
            <v>7468</v>
          </cell>
          <cell r="BC33">
            <v>5950</v>
          </cell>
          <cell r="BD33">
            <v>5950</v>
          </cell>
          <cell r="BE33">
            <v>5950</v>
          </cell>
          <cell r="BF33">
            <v>7958</v>
          </cell>
          <cell r="BG33">
            <v>7758</v>
          </cell>
          <cell r="BH33">
            <v>7858</v>
          </cell>
          <cell r="BI33">
            <v>7858</v>
          </cell>
          <cell r="BJ33">
            <v>7958</v>
          </cell>
          <cell r="BK33">
            <v>7958</v>
          </cell>
          <cell r="BL33">
            <v>7958</v>
          </cell>
          <cell r="BM33">
            <v>7958</v>
          </cell>
          <cell r="BN33">
            <v>7858</v>
          </cell>
          <cell r="BO33">
            <v>7758</v>
          </cell>
          <cell r="BP33">
            <v>7858</v>
          </cell>
          <cell r="BQ33">
            <v>7758</v>
          </cell>
          <cell r="BR33">
            <v>7758</v>
          </cell>
          <cell r="BS33">
            <v>7758</v>
          </cell>
          <cell r="BT33">
            <v>7658</v>
          </cell>
          <cell r="BU33">
            <v>7658</v>
          </cell>
          <cell r="BV33">
            <v>7658</v>
          </cell>
          <cell r="BW33">
            <v>7558</v>
          </cell>
          <cell r="BX33">
            <v>7958</v>
          </cell>
          <cell r="BY33">
            <v>7958</v>
          </cell>
          <cell r="BZ33">
            <v>7958</v>
          </cell>
          <cell r="CA33">
            <v>7858</v>
          </cell>
          <cell r="CB33">
            <v>7558</v>
          </cell>
          <cell r="CC33">
            <v>7276</v>
          </cell>
          <cell r="CD33">
            <v>7276</v>
          </cell>
          <cell r="CE33">
            <v>7276</v>
          </cell>
          <cell r="CF33">
            <v>7276</v>
          </cell>
          <cell r="CG33">
            <v>7276</v>
          </cell>
          <cell r="CH33">
            <v>7276</v>
          </cell>
          <cell r="CI33">
            <v>7276</v>
          </cell>
          <cell r="CJ33">
            <v>7276</v>
          </cell>
          <cell r="CK33">
            <v>7276</v>
          </cell>
          <cell r="CL33">
            <v>7276</v>
          </cell>
          <cell r="CM33">
            <v>7276</v>
          </cell>
          <cell r="CN33">
            <v>7276</v>
          </cell>
          <cell r="CO33">
            <v>7276</v>
          </cell>
          <cell r="CP33">
            <v>7276</v>
          </cell>
          <cell r="CQ33">
            <v>6776</v>
          </cell>
          <cell r="CR33">
            <v>7276</v>
          </cell>
          <cell r="CS33">
            <v>7076</v>
          </cell>
          <cell r="CT33">
            <v>7076</v>
          </cell>
          <cell r="CU33">
            <v>7076</v>
          </cell>
          <cell r="CV33">
            <v>7276</v>
          </cell>
          <cell r="CW33">
            <v>7276</v>
          </cell>
          <cell r="CX33">
            <v>7276</v>
          </cell>
          <cell r="CY33">
            <v>7276</v>
          </cell>
          <cell r="CZ33">
            <v>7176</v>
          </cell>
          <cell r="DA33">
            <v>7176</v>
          </cell>
          <cell r="DB33">
            <v>7176</v>
          </cell>
          <cell r="DC33">
            <v>7276</v>
          </cell>
          <cell r="DD33">
            <v>10227</v>
          </cell>
          <cell r="DE33">
            <v>9614</v>
          </cell>
          <cell r="DF33">
            <v>9364</v>
          </cell>
          <cell r="DG33">
            <v>9364</v>
          </cell>
          <cell r="DH33">
            <v>9364</v>
          </cell>
          <cell r="DI33">
            <v>9364</v>
          </cell>
          <cell r="DJ33">
            <v>9364</v>
          </cell>
          <cell r="DK33">
            <v>9364</v>
          </cell>
        </row>
        <row r="34">
          <cell r="A34">
            <v>6337</v>
          </cell>
          <cell r="B34" t="str">
            <v xml:space="preserve"> WESTERN-LEBANON KY                      </v>
          </cell>
          <cell r="C34">
            <v>2</v>
          </cell>
          <cell r="D34" t="str">
            <v xml:space="preserve"> D    </v>
          </cell>
          <cell r="E34">
            <v>12336</v>
          </cell>
          <cell r="F34">
            <v>1428</v>
          </cell>
          <cell r="G34">
            <v>1267</v>
          </cell>
          <cell r="H34">
            <v>2593</v>
          </cell>
          <cell r="I34">
            <v>1267</v>
          </cell>
          <cell r="J34">
            <v>1267</v>
          </cell>
          <cell r="K34">
            <v>1251</v>
          </cell>
          <cell r="L34">
            <v>1239</v>
          </cell>
          <cell r="M34">
            <v>1251</v>
          </cell>
          <cell r="N34">
            <v>1251</v>
          </cell>
          <cell r="O34">
            <v>1251</v>
          </cell>
          <cell r="P34">
            <v>1261</v>
          </cell>
          <cell r="Q34">
            <v>1261</v>
          </cell>
          <cell r="R34">
            <v>1261</v>
          </cell>
          <cell r="S34">
            <v>1264</v>
          </cell>
          <cell r="T34">
            <v>945</v>
          </cell>
          <cell r="U34">
            <v>945</v>
          </cell>
          <cell r="V34">
            <v>875</v>
          </cell>
          <cell r="W34">
            <v>1069</v>
          </cell>
          <cell r="X34">
            <v>2086</v>
          </cell>
          <cell r="Y34">
            <v>2196</v>
          </cell>
          <cell r="Z34">
            <v>2196</v>
          </cell>
          <cell r="AA34">
            <v>2291</v>
          </cell>
          <cell r="AB34">
            <v>2221</v>
          </cell>
          <cell r="AC34">
            <v>2221</v>
          </cell>
          <cell r="AD34">
            <v>2291</v>
          </cell>
          <cell r="AE34">
            <v>2314</v>
          </cell>
          <cell r="AF34">
            <v>2414</v>
          </cell>
          <cell r="AG34">
            <v>2444</v>
          </cell>
          <cell r="AH34">
            <v>2444</v>
          </cell>
          <cell r="AI34">
            <v>2374</v>
          </cell>
          <cell r="AJ34">
            <v>2374</v>
          </cell>
          <cell r="AK34">
            <v>2411</v>
          </cell>
          <cell r="AL34">
            <v>2436</v>
          </cell>
          <cell r="AM34">
            <v>2486</v>
          </cell>
          <cell r="AN34">
            <v>2451</v>
          </cell>
          <cell r="AO34">
            <v>2593</v>
          </cell>
          <cell r="AP34">
            <v>2593</v>
          </cell>
          <cell r="AQ34">
            <v>2594</v>
          </cell>
          <cell r="AR34">
            <v>2594</v>
          </cell>
          <cell r="AS34">
            <v>2594</v>
          </cell>
          <cell r="AT34">
            <v>2594</v>
          </cell>
          <cell r="AU34">
            <v>2594</v>
          </cell>
          <cell r="AV34">
            <v>2594</v>
          </cell>
          <cell r="AW34">
            <v>2524</v>
          </cell>
          <cell r="AX34">
            <v>5869</v>
          </cell>
          <cell r="AY34">
            <v>5929</v>
          </cell>
          <cell r="AZ34">
            <v>4015</v>
          </cell>
          <cell r="BA34">
            <v>3990</v>
          </cell>
          <cell r="BB34">
            <v>6762</v>
          </cell>
          <cell r="BC34">
            <v>3990</v>
          </cell>
          <cell r="BD34">
            <v>3972</v>
          </cell>
          <cell r="BE34">
            <v>3972</v>
          </cell>
          <cell r="BF34">
            <v>6727</v>
          </cell>
          <cell r="BG34">
            <v>6727</v>
          </cell>
          <cell r="BH34">
            <v>6673</v>
          </cell>
          <cell r="BI34">
            <v>6673</v>
          </cell>
          <cell r="BJ34">
            <v>6673</v>
          </cell>
          <cell r="BK34">
            <v>6613</v>
          </cell>
          <cell r="BL34">
            <v>6613</v>
          </cell>
          <cell r="BM34">
            <v>6673</v>
          </cell>
          <cell r="BN34">
            <v>6723</v>
          </cell>
          <cell r="BO34">
            <v>6416</v>
          </cell>
          <cell r="BP34">
            <v>6416</v>
          </cell>
          <cell r="BQ34">
            <v>6416</v>
          </cell>
          <cell r="BR34">
            <v>6356</v>
          </cell>
          <cell r="BS34">
            <v>6356</v>
          </cell>
          <cell r="BT34">
            <v>6416</v>
          </cell>
          <cell r="BU34">
            <v>6416</v>
          </cell>
          <cell r="BV34">
            <v>6416</v>
          </cell>
          <cell r="BW34">
            <v>6416</v>
          </cell>
          <cell r="BX34">
            <v>6416</v>
          </cell>
          <cell r="BY34">
            <v>6355</v>
          </cell>
          <cell r="BZ34">
            <v>6355</v>
          </cell>
          <cell r="CA34">
            <v>6416</v>
          </cell>
          <cell r="CB34">
            <v>3644</v>
          </cell>
          <cell r="CC34">
            <v>4446</v>
          </cell>
          <cell r="CD34">
            <v>4446</v>
          </cell>
          <cell r="CE34">
            <v>4446</v>
          </cell>
          <cell r="CF34">
            <v>4371</v>
          </cell>
          <cell r="CG34">
            <v>4371</v>
          </cell>
          <cell r="CH34">
            <v>4446</v>
          </cell>
          <cell r="CI34">
            <v>4468</v>
          </cell>
          <cell r="CJ34">
            <v>4493</v>
          </cell>
          <cell r="CK34">
            <v>4854</v>
          </cell>
          <cell r="CL34">
            <v>4854</v>
          </cell>
          <cell r="CM34">
            <v>4779</v>
          </cell>
          <cell r="CN34">
            <v>4779</v>
          </cell>
          <cell r="CO34">
            <v>4994</v>
          </cell>
          <cell r="CP34">
            <v>4994</v>
          </cell>
          <cell r="CQ34">
            <v>4994</v>
          </cell>
          <cell r="CR34">
            <v>4994</v>
          </cell>
          <cell r="CS34">
            <v>4994</v>
          </cell>
          <cell r="CT34">
            <v>4919</v>
          </cell>
          <cell r="CU34">
            <v>4994</v>
          </cell>
          <cell r="CV34">
            <v>4863</v>
          </cell>
          <cell r="CW34">
            <v>4863</v>
          </cell>
          <cell r="CX34">
            <v>4863</v>
          </cell>
          <cell r="CY34">
            <v>4863</v>
          </cell>
          <cell r="CZ34">
            <v>4863</v>
          </cell>
          <cell r="DA34">
            <v>4863</v>
          </cell>
          <cell r="DB34">
            <v>4863</v>
          </cell>
          <cell r="DC34">
            <v>4863</v>
          </cell>
          <cell r="DD34">
            <v>4863</v>
          </cell>
          <cell r="DE34">
            <v>2978</v>
          </cell>
          <cell r="DF34">
            <v>2978</v>
          </cell>
          <cell r="DG34">
            <v>2978</v>
          </cell>
          <cell r="DH34">
            <v>2978</v>
          </cell>
          <cell r="DI34">
            <v>2978</v>
          </cell>
          <cell r="DJ34">
            <v>3074</v>
          </cell>
          <cell r="DK34">
            <v>3074</v>
          </cell>
        </row>
        <row r="35">
          <cell r="A35">
            <v>6368</v>
          </cell>
          <cell r="B35" t="str">
            <v xml:space="preserve"> DELTA-JEFFERSONVILLE KY                 </v>
          </cell>
          <cell r="C35">
            <v>2</v>
          </cell>
          <cell r="D35" t="str">
            <v xml:space="preserve"> D    </v>
          </cell>
          <cell r="E35">
            <v>1099</v>
          </cell>
          <cell r="F35">
            <v>25</v>
          </cell>
          <cell r="G35">
            <v>25</v>
          </cell>
          <cell r="H35">
            <v>25</v>
          </cell>
          <cell r="I35">
            <v>25</v>
          </cell>
          <cell r="J35">
            <v>25</v>
          </cell>
          <cell r="K35">
            <v>25</v>
          </cell>
          <cell r="L35">
            <v>25</v>
          </cell>
          <cell r="M35">
            <v>25</v>
          </cell>
          <cell r="N35">
            <v>25</v>
          </cell>
          <cell r="O35">
            <v>25</v>
          </cell>
          <cell r="P35">
            <v>25</v>
          </cell>
          <cell r="Q35">
            <v>25</v>
          </cell>
          <cell r="R35">
            <v>25</v>
          </cell>
          <cell r="S35">
            <v>25</v>
          </cell>
          <cell r="T35">
            <v>25</v>
          </cell>
          <cell r="U35">
            <v>25</v>
          </cell>
          <cell r="V35">
            <v>25</v>
          </cell>
          <cell r="W35">
            <v>25</v>
          </cell>
          <cell r="X35">
            <v>25</v>
          </cell>
          <cell r="Y35">
            <v>25</v>
          </cell>
          <cell r="Z35">
            <v>25</v>
          </cell>
          <cell r="AA35">
            <v>25</v>
          </cell>
          <cell r="AB35">
            <v>25</v>
          </cell>
          <cell r="AC35">
            <v>25</v>
          </cell>
          <cell r="AD35">
            <v>25</v>
          </cell>
          <cell r="AE35">
            <v>25</v>
          </cell>
          <cell r="AF35">
            <v>25</v>
          </cell>
          <cell r="AG35">
            <v>25</v>
          </cell>
          <cell r="AH35">
            <v>25</v>
          </cell>
          <cell r="AI35">
            <v>25</v>
          </cell>
          <cell r="AJ35">
            <v>25</v>
          </cell>
          <cell r="AK35">
            <v>25</v>
          </cell>
          <cell r="AL35">
            <v>25</v>
          </cell>
          <cell r="AM35">
            <v>25</v>
          </cell>
          <cell r="AN35">
            <v>25</v>
          </cell>
          <cell r="AO35">
            <v>25</v>
          </cell>
          <cell r="AP35">
            <v>25</v>
          </cell>
          <cell r="AQ35">
            <v>25</v>
          </cell>
          <cell r="AR35">
            <v>25</v>
          </cell>
          <cell r="AS35">
            <v>25</v>
          </cell>
          <cell r="AT35">
            <v>25</v>
          </cell>
          <cell r="AU35">
            <v>25</v>
          </cell>
          <cell r="AV35">
            <v>25</v>
          </cell>
          <cell r="AW35">
            <v>25</v>
          </cell>
          <cell r="AX35">
            <v>246</v>
          </cell>
          <cell r="AY35">
            <v>246</v>
          </cell>
          <cell r="AZ35">
            <v>246</v>
          </cell>
          <cell r="BA35">
            <v>246</v>
          </cell>
          <cell r="BB35">
            <v>246</v>
          </cell>
          <cell r="BC35">
            <v>246</v>
          </cell>
          <cell r="BD35">
            <v>246</v>
          </cell>
          <cell r="BE35">
            <v>246</v>
          </cell>
          <cell r="BF35">
            <v>246</v>
          </cell>
          <cell r="BG35">
            <v>246</v>
          </cell>
          <cell r="BH35">
            <v>246</v>
          </cell>
          <cell r="BI35">
            <v>246</v>
          </cell>
          <cell r="BJ35">
            <v>246</v>
          </cell>
          <cell r="BK35">
            <v>246</v>
          </cell>
          <cell r="BL35">
            <v>246</v>
          </cell>
          <cell r="BM35">
            <v>246</v>
          </cell>
          <cell r="BN35">
            <v>246</v>
          </cell>
          <cell r="BO35">
            <v>246</v>
          </cell>
          <cell r="BP35">
            <v>246</v>
          </cell>
          <cell r="BQ35">
            <v>246</v>
          </cell>
          <cell r="BR35">
            <v>246</v>
          </cell>
          <cell r="BS35">
            <v>246</v>
          </cell>
          <cell r="BT35">
            <v>246</v>
          </cell>
          <cell r="BU35">
            <v>246</v>
          </cell>
          <cell r="BV35">
            <v>246</v>
          </cell>
          <cell r="BW35">
            <v>246</v>
          </cell>
          <cell r="BX35">
            <v>246</v>
          </cell>
          <cell r="BY35">
            <v>246</v>
          </cell>
          <cell r="BZ35">
            <v>246</v>
          </cell>
          <cell r="CA35">
            <v>246</v>
          </cell>
          <cell r="CB35">
            <v>246</v>
          </cell>
          <cell r="CC35">
            <v>250</v>
          </cell>
          <cell r="CD35">
            <v>250</v>
          </cell>
          <cell r="CE35">
            <v>250</v>
          </cell>
          <cell r="CF35">
            <v>250</v>
          </cell>
          <cell r="CG35">
            <v>250</v>
          </cell>
          <cell r="CH35">
            <v>250</v>
          </cell>
          <cell r="CI35">
            <v>250</v>
          </cell>
          <cell r="CJ35">
            <v>250</v>
          </cell>
          <cell r="CK35">
            <v>250</v>
          </cell>
          <cell r="CL35">
            <v>250</v>
          </cell>
          <cell r="CM35">
            <v>250</v>
          </cell>
          <cell r="CN35">
            <v>250</v>
          </cell>
          <cell r="CO35">
            <v>250</v>
          </cell>
          <cell r="CP35">
            <v>250</v>
          </cell>
          <cell r="CQ35">
            <v>250</v>
          </cell>
          <cell r="CR35">
            <v>250</v>
          </cell>
          <cell r="CS35">
            <v>250</v>
          </cell>
          <cell r="CT35">
            <v>250</v>
          </cell>
          <cell r="CU35">
            <v>250</v>
          </cell>
          <cell r="CV35">
            <v>250</v>
          </cell>
          <cell r="CW35">
            <v>250</v>
          </cell>
          <cell r="CX35">
            <v>250</v>
          </cell>
          <cell r="CY35">
            <v>250</v>
          </cell>
          <cell r="CZ35">
            <v>250</v>
          </cell>
          <cell r="DA35">
            <v>250</v>
          </cell>
          <cell r="DB35">
            <v>250</v>
          </cell>
          <cell r="DC35">
            <v>250</v>
          </cell>
          <cell r="DD35">
            <v>250</v>
          </cell>
          <cell r="DE35">
            <v>25</v>
          </cell>
          <cell r="DF35">
            <v>25</v>
          </cell>
          <cell r="DG35">
            <v>25</v>
          </cell>
          <cell r="DH35">
            <v>25</v>
          </cell>
          <cell r="DI35">
            <v>25</v>
          </cell>
          <cell r="DJ35">
            <v>25</v>
          </cell>
          <cell r="DK35">
            <v>25</v>
          </cell>
        </row>
        <row r="36">
          <cell r="A36">
            <v>6425</v>
          </cell>
          <cell r="B36" t="str">
            <v>COLUMBIA GULF@Rowan</v>
          </cell>
          <cell r="C36">
            <v>2</v>
          </cell>
          <cell r="D36" t="str">
            <v xml:space="preserve"> D    </v>
          </cell>
          <cell r="E36">
            <v>65733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</row>
        <row r="37">
          <cell r="A37">
            <v>6438</v>
          </cell>
          <cell r="B37" t="str">
            <v xml:space="preserve"> WESTERN-CAMPBELLSVILLE KY               </v>
          </cell>
          <cell r="C37">
            <v>2</v>
          </cell>
          <cell r="D37" t="str">
            <v xml:space="preserve"> D    </v>
          </cell>
          <cell r="E37">
            <v>9120</v>
          </cell>
          <cell r="F37">
            <v>1000</v>
          </cell>
          <cell r="G37">
            <v>1000</v>
          </cell>
          <cell r="H37">
            <v>1500</v>
          </cell>
          <cell r="I37">
            <v>1000</v>
          </cell>
          <cell r="J37">
            <v>1000</v>
          </cell>
          <cell r="K37">
            <v>1000</v>
          </cell>
          <cell r="L37">
            <v>1000</v>
          </cell>
          <cell r="M37">
            <v>1000</v>
          </cell>
          <cell r="N37">
            <v>1000</v>
          </cell>
          <cell r="O37">
            <v>1000</v>
          </cell>
          <cell r="P37">
            <v>1000</v>
          </cell>
          <cell r="Q37">
            <v>1000</v>
          </cell>
          <cell r="R37">
            <v>1000</v>
          </cell>
          <cell r="S37">
            <v>1000</v>
          </cell>
          <cell r="T37">
            <v>500</v>
          </cell>
          <cell r="U37">
            <v>500</v>
          </cell>
          <cell r="V37">
            <v>500</v>
          </cell>
          <cell r="W37">
            <v>491</v>
          </cell>
          <cell r="X37">
            <v>1500</v>
          </cell>
          <cell r="Y37">
            <v>1500</v>
          </cell>
          <cell r="Z37">
            <v>1500</v>
          </cell>
          <cell r="AA37">
            <v>1500</v>
          </cell>
          <cell r="AB37">
            <v>1500</v>
          </cell>
          <cell r="AC37">
            <v>1500</v>
          </cell>
          <cell r="AD37">
            <v>1500</v>
          </cell>
          <cell r="AE37">
            <v>1500</v>
          </cell>
          <cell r="AF37">
            <v>1500</v>
          </cell>
          <cell r="AG37">
            <v>1500</v>
          </cell>
          <cell r="AH37">
            <v>1500</v>
          </cell>
          <cell r="AI37">
            <v>1500</v>
          </cell>
          <cell r="AJ37">
            <v>1500</v>
          </cell>
          <cell r="AK37">
            <v>1500</v>
          </cell>
          <cell r="AL37">
            <v>1500</v>
          </cell>
          <cell r="AM37">
            <v>1500</v>
          </cell>
          <cell r="AN37">
            <v>1500</v>
          </cell>
          <cell r="AO37">
            <v>1500</v>
          </cell>
          <cell r="AP37">
            <v>1500</v>
          </cell>
          <cell r="AQ37">
            <v>1500</v>
          </cell>
          <cell r="AR37">
            <v>1500</v>
          </cell>
          <cell r="AS37">
            <v>1500</v>
          </cell>
          <cell r="AT37">
            <v>1500</v>
          </cell>
          <cell r="AU37">
            <v>1500</v>
          </cell>
          <cell r="AV37">
            <v>1500</v>
          </cell>
          <cell r="AW37">
            <v>1500</v>
          </cell>
          <cell r="AX37">
            <v>1263</v>
          </cell>
          <cell r="AY37">
            <v>1263</v>
          </cell>
          <cell r="AZ37">
            <v>1263</v>
          </cell>
          <cell r="BA37">
            <v>1263</v>
          </cell>
          <cell r="BB37">
            <v>2000</v>
          </cell>
          <cell r="BC37">
            <v>2000</v>
          </cell>
          <cell r="BD37">
            <v>2000</v>
          </cell>
          <cell r="BE37">
            <v>2000</v>
          </cell>
          <cell r="BF37">
            <v>2000</v>
          </cell>
          <cell r="BG37">
            <v>2000</v>
          </cell>
          <cell r="BH37">
            <v>2000</v>
          </cell>
          <cell r="BI37">
            <v>2000</v>
          </cell>
          <cell r="BJ37">
            <v>2000</v>
          </cell>
          <cell r="BK37">
            <v>2000</v>
          </cell>
          <cell r="BL37">
            <v>2000</v>
          </cell>
          <cell r="BM37">
            <v>2000</v>
          </cell>
          <cell r="BN37">
            <v>2000</v>
          </cell>
          <cell r="BO37">
            <v>2000</v>
          </cell>
          <cell r="BP37">
            <v>2000</v>
          </cell>
          <cell r="BQ37">
            <v>2000</v>
          </cell>
          <cell r="BR37">
            <v>2000</v>
          </cell>
          <cell r="BS37">
            <v>2000</v>
          </cell>
          <cell r="BT37">
            <v>2000</v>
          </cell>
          <cell r="BU37">
            <v>2000</v>
          </cell>
          <cell r="BV37">
            <v>2000</v>
          </cell>
          <cell r="BW37">
            <v>2000</v>
          </cell>
          <cell r="BX37">
            <v>2000</v>
          </cell>
          <cell r="BY37">
            <v>2000</v>
          </cell>
          <cell r="BZ37">
            <v>2000</v>
          </cell>
          <cell r="CA37">
            <v>2000</v>
          </cell>
          <cell r="CB37">
            <v>2000</v>
          </cell>
          <cell r="CC37">
            <v>3500</v>
          </cell>
          <cell r="CD37">
            <v>3500</v>
          </cell>
          <cell r="CE37">
            <v>3500</v>
          </cell>
          <cell r="CF37">
            <v>3500</v>
          </cell>
          <cell r="CG37">
            <v>3500</v>
          </cell>
          <cell r="CH37">
            <v>3500</v>
          </cell>
          <cell r="CI37">
            <v>3500</v>
          </cell>
          <cell r="CJ37">
            <v>3500</v>
          </cell>
          <cell r="CK37">
            <v>3500</v>
          </cell>
          <cell r="CL37">
            <v>3500</v>
          </cell>
          <cell r="CM37">
            <v>3500</v>
          </cell>
          <cell r="CN37">
            <v>3500</v>
          </cell>
          <cell r="CO37">
            <v>3500</v>
          </cell>
          <cell r="CP37">
            <v>3500</v>
          </cell>
          <cell r="CQ37">
            <v>3500</v>
          </cell>
          <cell r="CR37">
            <v>3500</v>
          </cell>
          <cell r="CS37">
            <v>3500</v>
          </cell>
          <cell r="CT37">
            <v>3500</v>
          </cell>
          <cell r="CU37">
            <v>3500</v>
          </cell>
          <cell r="CV37">
            <v>3500</v>
          </cell>
          <cell r="CW37">
            <v>3500</v>
          </cell>
          <cell r="CX37">
            <v>3500</v>
          </cell>
          <cell r="CY37">
            <v>3500</v>
          </cell>
          <cell r="CZ37">
            <v>3500</v>
          </cell>
          <cell r="DA37">
            <v>3500</v>
          </cell>
          <cell r="DB37">
            <v>3500</v>
          </cell>
          <cell r="DC37">
            <v>3500</v>
          </cell>
          <cell r="DD37">
            <v>3500</v>
          </cell>
          <cell r="DE37">
            <v>6244</v>
          </cell>
          <cell r="DF37">
            <v>6244</v>
          </cell>
          <cell r="DG37">
            <v>6244</v>
          </cell>
          <cell r="DH37">
            <v>6244</v>
          </cell>
          <cell r="DI37">
            <v>6244</v>
          </cell>
          <cell r="DJ37">
            <v>6244</v>
          </cell>
          <cell r="DK37">
            <v>6244</v>
          </cell>
        </row>
        <row r="38">
          <cell r="A38">
            <v>6620</v>
          </cell>
          <cell r="B38" t="str">
            <v>TECO @ Egan</v>
          </cell>
          <cell r="C38" t="str">
            <v xml:space="preserve"> 0L   </v>
          </cell>
          <cell r="D38" t="str">
            <v xml:space="preserve"> D    </v>
          </cell>
          <cell r="E38">
            <v>134517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</row>
        <row r="39">
          <cell r="A39">
            <v>6766</v>
          </cell>
          <cell r="B39" t="str">
            <v>TRANSCO@Allen</v>
          </cell>
          <cell r="C39" t="str">
            <v xml:space="preserve"> 0L   </v>
          </cell>
          <cell r="D39" t="str">
            <v xml:space="preserve"> R    </v>
          </cell>
          <cell r="E39">
            <v>223184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</row>
        <row r="40">
          <cell r="A40">
            <v>6767</v>
          </cell>
          <cell r="B40" t="str">
            <v xml:space="preserve"> DBL-HARMONY CHURCH DEHYD                </v>
          </cell>
          <cell r="C40" t="str">
            <v xml:space="preserve"> 0L   </v>
          </cell>
          <cell r="D40" t="str">
            <v xml:space="preserve"> R    </v>
          </cell>
          <cell r="E40">
            <v>12654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</row>
        <row r="41">
          <cell r="A41">
            <v>6768</v>
          </cell>
          <cell r="B41" t="str">
            <v xml:space="preserve"> ELIZABETH-ELIZABETH LA EMER             </v>
          </cell>
          <cell r="C41" t="str">
            <v xml:space="preserve"> 0L   </v>
          </cell>
          <cell r="D41" t="str">
            <v xml:space="preserve"> D    </v>
          </cell>
          <cell r="E41">
            <v>5974</v>
          </cell>
          <cell r="F41">
            <v>126</v>
          </cell>
          <cell r="G41">
            <v>126</v>
          </cell>
          <cell r="H41">
            <v>335</v>
          </cell>
          <cell r="I41">
            <v>126</v>
          </cell>
          <cell r="J41">
            <v>126</v>
          </cell>
          <cell r="K41">
            <v>126</v>
          </cell>
          <cell r="L41">
            <v>126</v>
          </cell>
          <cell r="M41">
            <v>126</v>
          </cell>
          <cell r="N41">
            <v>126</v>
          </cell>
          <cell r="O41">
            <v>126</v>
          </cell>
          <cell r="P41">
            <v>126</v>
          </cell>
          <cell r="Q41">
            <v>126</v>
          </cell>
          <cell r="R41">
            <v>126</v>
          </cell>
          <cell r="S41">
            <v>126</v>
          </cell>
          <cell r="T41">
            <v>95</v>
          </cell>
          <cell r="U41">
            <v>95</v>
          </cell>
          <cell r="V41">
            <v>95</v>
          </cell>
          <cell r="W41">
            <v>95</v>
          </cell>
          <cell r="X41">
            <v>95</v>
          </cell>
          <cell r="Y41">
            <v>95</v>
          </cell>
          <cell r="Z41">
            <v>95</v>
          </cell>
          <cell r="AA41">
            <v>95</v>
          </cell>
          <cell r="AB41">
            <v>95</v>
          </cell>
          <cell r="AC41">
            <v>95</v>
          </cell>
          <cell r="AD41">
            <v>95</v>
          </cell>
          <cell r="AE41">
            <v>95</v>
          </cell>
          <cell r="AF41">
            <v>95</v>
          </cell>
          <cell r="AG41">
            <v>95</v>
          </cell>
          <cell r="AH41">
            <v>95</v>
          </cell>
          <cell r="AI41">
            <v>95</v>
          </cell>
          <cell r="AJ41">
            <v>95</v>
          </cell>
          <cell r="AK41">
            <v>95</v>
          </cell>
          <cell r="AL41">
            <v>95</v>
          </cell>
          <cell r="AM41">
            <v>95</v>
          </cell>
          <cell r="AN41">
            <v>335</v>
          </cell>
          <cell r="AO41">
            <v>335</v>
          </cell>
          <cell r="AP41">
            <v>335</v>
          </cell>
          <cell r="AQ41">
            <v>135</v>
          </cell>
          <cell r="AR41">
            <v>135</v>
          </cell>
          <cell r="AS41">
            <v>135</v>
          </cell>
          <cell r="AT41">
            <v>135</v>
          </cell>
          <cell r="AU41">
            <v>135</v>
          </cell>
          <cell r="AV41">
            <v>135</v>
          </cell>
          <cell r="AW41">
            <v>135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75</v>
          </cell>
          <cell r="BC41">
            <v>75</v>
          </cell>
          <cell r="BD41">
            <v>75</v>
          </cell>
          <cell r="BE41">
            <v>75</v>
          </cell>
          <cell r="BF41">
            <v>75</v>
          </cell>
          <cell r="BG41">
            <v>75</v>
          </cell>
          <cell r="BH41">
            <v>75</v>
          </cell>
          <cell r="BI41">
            <v>75</v>
          </cell>
          <cell r="BJ41">
            <v>75</v>
          </cell>
          <cell r="BK41">
            <v>75</v>
          </cell>
          <cell r="BL41">
            <v>75</v>
          </cell>
          <cell r="BM41">
            <v>75</v>
          </cell>
          <cell r="BN41">
            <v>75</v>
          </cell>
          <cell r="BO41">
            <v>75</v>
          </cell>
          <cell r="BP41">
            <v>75</v>
          </cell>
          <cell r="BQ41">
            <v>75</v>
          </cell>
          <cell r="BR41">
            <v>75</v>
          </cell>
          <cell r="BS41">
            <v>75</v>
          </cell>
          <cell r="BT41">
            <v>75</v>
          </cell>
          <cell r="BU41">
            <v>75</v>
          </cell>
          <cell r="BV41">
            <v>75</v>
          </cell>
          <cell r="BW41">
            <v>75</v>
          </cell>
          <cell r="BX41">
            <v>75</v>
          </cell>
          <cell r="BY41">
            <v>75</v>
          </cell>
          <cell r="BZ41">
            <v>75</v>
          </cell>
          <cell r="CA41">
            <v>75</v>
          </cell>
          <cell r="CB41">
            <v>75</v>
          </cell>
          <cell r="CC41">
            <v>100</v>
          </cell>
          <cell r="CD41">
            <v>100</v>
          </cell>
          <cell r="CE41">
            <v>100</v>
          </cell>
          <cell r="CF41">
            <v>100</v>
          </cell>
          <cell r="CG41">
            <v>100</v>
          </cell>
          <cell r="CH41">
            <v>100</v>
          </cell>
          <cell r="CI41">
            <v>100</v>
          </cell>
          <cell r="CJ41">
            <v>100</v>
          </cell>
          <cell r="CK41">
            <v>100</v>
          </cell>
          <cell r="CL41">
            <v>100</v>
          </cell>
          <cell r="CM41">
            <v>100</v>
          </cell>
          <cell r="CN41">
            <v>100</v>
          </cell>
          <cell r="CO41">
            <v>50</v>
          </cell>
          <cell r="CP41">
            <v>50</v>
          </cell>
          <cell r="CQ41">
            <v>50</v>
          </cell>
          <cell r="CR41">
            <v>50</v>
          </cell>
          <cell r="CS41">
            <v>50</v>
          </cell>
          <cell r="CT41">
            <v>50</v>
          </cell>
          <cell r="CU41">
            <v>50</v>
          </cell>
          <cell r="CV41">
            <v>50</v>
          </cell>
          <cell r="CW41">
            <v>50</v>
          </cell>
          <cell r="CX41">
            <v>108</v>
          </cell>
          <cell r="CY41">
            <v>108</v>
          </cell>
          <cell r="CZ41">
            <v>108</v>
          </cell>
          <cell r="DA41">
            <v>108</v>
          </cell>
          <cell r="DB41">
            <v>108</v>
          </cell>
          <cell r="DC41">
            <v>108</v>
          </cell>
          <cell r="DD41">
            <v>108</v>
          </cell>
          <cell r="DE41">
            <v>108</v>
          </cell>
          <cell r="DF41">
            <v>108</v>
          </cell>
          <cell r="DG41">
            <v>108</v>
          </cell>
          <cell r="DH41">
            <v>108</v>
          </cell>
          <cell r="DI41">
            <v>108</v>
          </cell>
          <cell r="DJ41">
            <v>108</v>
          </cell>
          <cell r="DK41">
            <v>108</v>
          </cell>
        </row>
        <row r="42">
          <cell r="A42">
            <v>6770</v>
          </cell>
          <cell r="B42" t="str">
            <v>TETCO@Allen</v>
          </cell>
          <cell r="C42" t="str">
            <v xml:space="preserve"> 0L   </v>
          </cell>
          <cell r="D42" t="str">
            <v xml:space="preserve"> R    </v>
          </cell>
          <cell r="E42">
            <v>245104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</row>
        <row r="43">
          <cell r="A43">
            <v>7230</v>
          </cell>
          <cell r="B43" t="str">
            <v xml:space="preserve"> BELL CITY                               </v>
          </cell>
          <cell r="C43" t="str">
            <v xml:space="preserve"> 0L   </v>
          </cell>
          <cell r="D43" t="str">
            <v xml:space="preserve"> R    </v>
          </cell>
          <cell r="E43">
            <v>23007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</row>
        <row r="44">
          <cell r="A44">
            <v>7231</v>
          </cell>
          <cell r="B44" t="str">
            <v>SABINE @ Calcasieu</v>
          </cell>
          <cell r="C44" t="str">
            <v xml:space="preserve"> 0L   </v>
          </cell>
          <cell r="D44" t="str">
            <v xml:space="preserve"> R    </v>
          </cell>
          <cell r="E44">
            <v>196932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</row>
        <row r="45">
          <cell r="A45">
            <v>7235</v>
          </cell>
          <cell r="B45" t="str">
            <v xml:space="preserve"> BECKWITH CREEK TRANS                    </v>
          </cell>
          <cell r="C45" t="str">
            <v xml:space="preserve"> 0L   </v>
          </cell>
          <cell r="D45" t="str">
            <v xml:space="preserve"> D    </v>
          </cell>
          <cell r="E45">
            <v>144812</v>
          </cell>
          <cell r="F45">
            <v>0</v>
          </cell>
          <cell r="G45">
            <v>0</v>
          </cell>
          <cell r="H45">
            <v>5000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5000</v>
          </cell>
          <cell r="AP45">
            <v>5000</v>
          </cell>
          <cell r="AQ45">
            <v>5000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10000</v>
          </cell>
        </row>
        <row r="46">
          <cell r="A46">
            <v>7238</v>
          </cell>
          <cell r="B46" t="str">
            <v xml:space="preserve">BONAIRE DEHYD TRANSPORT                 </v>
          </cell>
          <cell r="C46" t="str">
            <v xml:space="preserve"> 0L   </v>
          </cell>
          <cell r="D46" t="str">
            <v xml:space="preserve"> D    </v>
          </cell>
          <cell r="E46">
            <v>23500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</row>
        <row r="47">
          <cell r="A47">
            <v>7530</v>
          </cell>
          <cell r="B47" t="str">
            <v xml:space="preserve"> COLUMBIA GULF @ CAMERON</v>
          </cell>
          <cell r="C47" t="str">
            <v xml:space="preserve"> 0L   </v>
          </cell>
          <cell r="D47" t="str">
            <v xml:space="preserve"> R    </v>
          </cell>
          <cell r="E47">
            <v>198443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</row>
        <row r="48">
          <cell r="A48">
            <v>7542</v>
          </cell>
          <cell r="B48" t="str">
            <v xml:space="preserve"> PHILLIPS-HOG BAYOU DEHYD                </v>
          </cell>
          <cell r="C48" t="str">
            <v xml:space="preserve"> 0L   </v>
          </cell>
          <cell r="D48" t="str">
            <v xml:space="preserve"> R    </v>
          </cell>
          <cell r="E48">
            <v>22788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</row>
        <row r="49">
          <cell r="A49">
            <v>7550</v>
          </cell>
          <cell r="B49" t="str">
            <v xml:space="preserve"> GIBBSTOWN DEHYDRATION                   </v>
          </cell>
          <cell r="C49" t="str">
            <v xml:space="preserve"> 0L   </v>
          </cell>
          <cell r="D49" t="str">
            <v xml:space="preserve"> R    </v>
          </cell>
          <cell r="E49">
            <v>31452</v>
          </cell>
          <cell r="F49">
            <v>14590</v>
          </cell>
          <cell r="G49">
            <v>14590</v>
          </cell>
          <cell r="H49">
            <v>13166</v>
          </cell>
          <cell r="I49">
            <v>14490</v>
          </cell>
          <cell r="J49">
            <v>14490</v>
          </cell>
          <cell r="K49">
            <v>13089</v>
          </cell>
          <cell r="L49">
            <v>13089</v>
          </cell>
          <cell r="M49">
            <v>13089</v>
          </cell>
          <cell r="N49">
            <v>13089</v>
          </cell>
          <cell r="O49">
            <v>13089</v>
          </cell>
          <cell r="P49">
            <v>13089</v>
          </cell>
          <cell r="Q49">
            <v>13089</v>
          </cell>
          <cell r="R49">
            <v>13089</v>
          </cell>
          <cell r="S49">
            <v>13089</v>
          </cell>
          <cell r="T49">
            <v>15400</v>
          </cell>
          <cell r="U49">
            <v>15400</v>
          </cell>
          <cell r="V49">
            <v>15400</v>
          </cell>
          <cell r="W49">
            <v>20800</v>
          </cell>
          <cell r="X49">
            <v>15800</v>
          </cell>
          <cell r="Y49">
            <v>13100</v>
          </cell>
          <cell r="Z49">
            <v>13100</v>
          </cell>
          <cell r="AA49">
            <v>15000</v>
          </cell>
          <cell r="AB49">
            <v>15000</v>
          </cell>
          <cell r="AC49">
            <v>15000</v>
          </cell>
          <cell r="AD49">
            <v>15700</v>
          </cell>
          <cell r="AE49">
            <v>15700</v>
          </cell>
          <cell r="AF49">
            <v>15700</v>
          </cell>
          <cell r="AG49">
            <v>15700</v>
          </cell>
          <cell r="AH49">
            <v>15700</v>
          </cell>
          <cell r="AI49">
            <v>15700</v>
          </cell>
          <cell r="AJ49">
            <v>15700</v>
          </cell>
          <cell r="AK49">
            <v>15700</v>
          </cell>
          <cell r="AL49">
            <v>13166</v>
          </cell>
          <cell r="AM49">
            <v>13166</v>
          </cell>
          <cell r="AN49">
            <v>13166</v>
          </cell>
          <cell r="AO49">
            <v>13166</v>
          </cell>
          <cell r="AP49">
            <v>13166</v>
          </cell>
          <cell r="AQ49">
            <v>13166</v>
          </cell>
          <cell r="AR49">
            <v>12441</v>
          </cell>
          <cell r="AS49">
            <v>12441</v>
          </cell>
          <cell r="AT49">
            <v>12441</v>
          </cell>
          <cell r="AU49">
            <v>12441</v>
          </cell>
          <cell r="AV49">
            <v>12441</v>
          </cell>
          <cell r="AW49">
            <v>12441</v>
          </cell>
          <cell r="AX49">
            <v>21738</v>
          </cell>
          <cell r="AY49">
            <v>21738</v>
          </cell>
          <cell r="AZ49">
            <v>14738</v>
          </cell>
          <cell r="BA49">
            <v>14738</v>
          </cell>
          <cell r="BB49">
            <v>14738</v>
          </cell>
          <cell r="BC49">
            <v>14738</v>
          </cell>
          <cell r="BD49">
            <v>14738</v>
          </cell>
          <cell r="BE49">
            <v>14738</v>
          </cell>
          <cell r="BF49">
            <v>14738</v>
          </cell>
          <cell r="BG49">
            <v>14738</v>
          </cell>
          <cell r="BH49">
            <v>14738</v>
          </cell>
          <cell r="BI49">
            <v>14738</v>
          </cell>
          <cell r="BJ49">
            <v>14738</v>
          </cell>
          <cell r="BK49">
            <v>14738</v>
          </cell>
          <cell r="BL49">
            <v>14738</v>
          </cell>
          <cell r="BM49">
            <v>14738</v>
          </cell>
          <cell r="BN49">
            <v>14738</v>
          </cell>
          <cell r="BO49">
            <v>18200</v>
          </cell>
          <cell r="BP49">
            <v>14200</v>
          </cell>
          <cell r="BQ49">
            <v>14200</v>
          </cell>
          <cell r="BR49">
            <v>14200</v>
          </cell>
          <cell r="BS49">
            <v>14200</v>
          </cell>
          <cell r="BT49">
            <v>14200</v>
          </cell>
          <cell r="BU49">
            <v>7883</v>
          </cell>
          <cell r="BV49">
            <v>7883</v>
          </cell>
          <cell r="BW49">
            <v>7883</v>
          </cell>
          <cell r="BX49">
            <v>7883</v>
          </cell>
          <cell r="BY49">
            <v>7883</v>
          </cell>
          <cell r="BZ49">
            <v>7883</v>
          </cell>
          <cell r="CA49">
            <v>7883</v>
          </cell>
          <cell r="CB49">
            <v>7883</v>
          </cell>
          <cell r="CC49">
            <v>10843</v>
          </cell>
          <cell r="CD49">
            <v>10843</v>
          </cell>
          <cell r="CE49">
            <v>10843</v>
          </cell>
          <cell r="CF49">
            <v>10843</v>
          </cell>
          <cell r="CG49">
            <v>10843</v>
          </cell>
          <cell r="CH49">
            <v>11343</v>
          </cell>
          <cell r="CI49">
            <v>10843</v>
          </cell>
          <cell r="CJ49">
            <v>10843</v>
          </cell>
          <cell r="CK49">
            <v>10843</v>
          </cell>
          <cell r="CL49">
            <v>10843</v>
          </cell>
          <cell r="CM49">
            <v>10843</v>
          </cell>
          <cell r="CN49">
            <v>10843</v>
          </cell>
          <cell r="CO49">
            <v>10843</v>
          </cell>
          <cell r="CP49">
            <v>10843</v>
          </cell>
          <cell r="CQ49">
            <v>10843</v>
          </cell>
          <cell r="CR49">
            <v>10843</v>
          </cell>
          <cell r="CS49">
            <v>10843</v>
          </cell>
          <cell r="CT49">
            <v>10843</v>
          </cell>
          <cell r="CU49">
            <v>10843</v>
          </cell>
          <cell r="CV49">
            <v>10843</v>
          </cell>
          <cell r="CW49">
            <v>10843</v>
          </cell>
          <cell r="CX49">
            <v>10843</v>
          </cell>
          <cell r="CY49">
            <v>10843</v>
          </cell>
          <cell r="CZ49">
            <v>10843</v>
          </cell>
          <cell r="DA49">
            <v>10843</v>
          </cell>
          <cell r="DB49">
            <v>10843</v>
          </cell>
          <cell r="DC49">
            <v>10843</v>
          </cell>
          <cell r="DD49">
            <v>10843</v>
          </cell>
          <cell r="DE49">
            <v>3825</v>
          </cell>
          <cell r="DF49">
            <v>3825</v>
          </cell>
          <cell r="DG49">
            <v>3825</v>
          </cell>
          <cell r="DH49">
            <v>3825</v>
          </cell>
          <cell r="DI49">
            <v>3825</v>
          </cell>
          <cell r="DJ49">
            <v>3735</v>
          </cell>
          <cell r="DK49">
            <v>10000</v>
          </cell>
        </row>
        <row r="50">
          <cell r="A50">
            <v>7558</v>
          </cell>
          <cell r="B50" t="str">
            <v xml:space="preserve"> VALLEY-HACKBERRY DEHYD TRANS            </v>
          </cell>
          <cell r="C50" t="str">
            <v xml:space="preserve"> 0L   </v>
          </cell>
          <cell r="D50" t="str">
            <v xml:space="preserve"> R    </v>
          </cell>
          <cell r="E50">
            <v>11335</v>
          </cell>
          <cell r="F50">
            <v>750</v>
          </cell>
          <cell r="G50">
            <v>750</v>
          </cell>
          <cell r="H50">
            <v>700</v>
          </cell>
          <cell r="I50">
            <v>750</v>
          </cell>
          <cell r="J50">
            <v>750</v>
          </cell>
          <cell r="K50">
            <v>750</v>
          </cell>
          <cell r="L50">
            <v>750</v>
          </cell>
          <cell r="M50">
            <v>750</v>
          </cell>
          <cell r="N50">
            <v>750</v>
          </cell>
          <cell r="O50">
            <v>750</v>
          </cell>
          <cell r="P50">
            <v>750</v>
          </cell>
          <cell r="Q50">
            <v>750</v>
          </cell>
          <cell r="R50">
            <v>750</v>
          </cell>
          <cell r="S50">
            <v>750</v>
          </cell>
          <cell r="T50">
            <v>700</v>
          </cell>
          <cell r="U50">
            <v>700</v>
          </cell>
          <cell r="V50">
            <v>700</v>
          </cell>
          <cell r="W50">
            <v>700</v>
          </cell>
          <cell r="X50">
            <v>700</v>
          </cell>
          <cell r="Y50">
            <v>700</v>
          </cell>
          <cell r="Z50">
            <v>700</v>
          </cell>
          <cell r="AA50">
            <v>700</v>
          </cell>
          <cell r="AB50">
            <v>700</v>
          </cell>
          <cell r="AC50">
            <v>700</v>
          </cell>
          <cell r="AD50">
            <v>700</v>
          </cell>
          <cell r="AE50">
            <v>1700</v>
          </cell>
          <cell r="AF50">
            <v>1700</v>
          </cell>
          <cell r="AG50">
            <v>700</v>
          </cell>
          <cell r="AH50">
            <v>700</v>
          </cell>
          <cell r="AI50">
            <v>700</v>
          </cell>
          <cell r="AJ50">
            <v>700</v>
          </cell>
          <cell r="AK50">
            <v>700</v>
          </cell>
          <cell r="AL50">
            <v>700</v>
          </cell>
          <cell r="AM50">
            <v>700</v>
          </cell>
          <cell r="AN50">
            <v>700</v>
          </cell>
          <cell r="AO50">
            <v>700</v>
          </cell>
          <cell r="AP50">
            <v>700</v>
          </cell>
          <cell r="AQ50">
            <v>700</v>
          </cell>
          <cell r="AR50">
            <v>700</v>
          </cell>
          <cell r="AS50">
            <v>700</v>
          </cell>
          <cell r="AT50">
            <v>700</v>
          </cell>
          <cell r="AU50">
            <v>0</v>
          </cell>
          <cell r="AV50">
            <v>0</v>
          </cell>
          <cell r="AW50">
            <v>0</v>
          </cell>
          <cell r="AX50">
            <v>700</v>
          </cell>
          <cell r="AY50">
            <v>700</v>
          </cell>
          <cell r="AZ50">
            <v>700</v>
          </cell>
          <cell r="BA50">
            <v>700</v>
          </cell>
          <cell r="BB50">
            <v>700</v>
          </cell>
          <cell r="BC50">
            <v>700</v>
          </cell>
          <cell r="BD50">
            <v>700</v>
          </cell>
          <cell r="BE50">
            <v>700</v>
          </cell>
          <cell r="BF50">
            <v>700</v>
          </cell>
          <cell r="BG50">
            <v>700</v>
          </cell>
          <cell r="BH50">
            <v>700</v>
          </cell>
          <cell r="BI50">
            <v>700</v>
          </cell>
          <cell r="BJ50">
            <v>700</v>
          </cell>
          <cell r="BK50">
            <v>700</v>
          </cell>
          <cell r="BL50">
            <v>700</v>
          </cell>
          <cell r="BM50">
            <v>700</v>
          </cell>
          <cell r="BN50">
            <v>700</v>
          </cell>
          <cell r="BO50">
            <v>700</v>
          </cell>
          <cell r="BP50">
            <v>700</v>
          </cell>
          <cell r="BQ50">
            <v>700</v>
          </cell>
          <cell r="BR50">
            <v>700</v>
          </cell>
          <cell r="BS50">
            <v>700</v>
          </cell>
          <cell r="BT50">
            <v>700</v>
          </cell>
          <cell r="BU50">
            <v>700</v>
          </cell>
          <cell r="BV50">
            <v>700</v>
          </cell>
          <cell r="BW50">
            <v>700</v>
          </cell>
          <cell r="BX50">
            <v>700</v>
          </cell>
          <cell r="BY50">
            <v>700</v>
          </cell>
          <cell r="BZ50">
            <v>700</v>
          </cell>
          <cell r="CA50">
            <v>700</v>
          </cell>
          <cell r="CB50">
            <v>700</v>
          </cell>
          <cell r="CC50">
            <v>670</v>
          </cell>
          <cell r="CD50">
            <v>670</v>
          </cell>
          <cell r="CE50">
            <v>670</v>
          </cell>
          <cell r="CF50">
            <v>670</v>
          </cell>
          <cell r="CG50">
            <v>670</v>
          </cell>
          <cell r="CH50">
            <v>4160</v>
          </cell>
          <cell r="CI50">
            <v>450</v>
          </cell>
          <cell r="CJ50">
            <v>450</v>
          </cell>
          <cell r="CK50">
            <v>450</v>
          </cell>
          <cell r="CL50">
            <v>450</v>
          </cell>
          <cell r="CM50">
            <v>450</v>
          </cell>
          <cell r="CN50">
            <v>450</v>
          </cell>
          <cell r="CO50">
            <v>450</v>
          </cell>
          <cell r="CP50">
            <v>450</v>
          </cell>
          <cell r="CQ50">
            <v>450</v>
          </cell>
          <cell r="CR50">
            <v>450</v>
          </cell>
          <cell r="CS50">
            <v>450</v>
          </cell>
          <cell r="CT50">
            <v>450</v>
          </cell>
          <cell r="CU50">
            <v>450</v>
          </cell>
          <cell r="CV50">
            <v>700</v>
          </cell>
          <cell r="CW50">
            <v>700</v>
          </cell>
          <cell r="CX50">
            <v>700</v>
          </cell>
          <cell r="CY50">
            <v>700</v>
          </cell>
          <cell r="CZ50">
            <v>700</v>
          </cell>
          <cell r="DA50">
            <v>700</v>
          </cell>
          <cell r="DB50">
            <v>700</v>
          </cell>
          <cell r="DC50">
            <v>700</v>
          </cell>
          <cell r="DD50">
            <v>700</v>
          </cell>
          <cell r="DE50">
            <v>700</v>
          </cell>
          <cell r="DF50">
            <v>700</v>
          </cell>
          <cell r="DG50">
            <v>700</v>
          </cell>
          <cell r="DH50">
            <v>700</v>
          </cell>
          <cell r="DI50">
            <v>700</v>
          </cell>
          <cell r="DJ50">
            <v>700</v>
          </cell>
          <cell r="DK50">
            <v>700</v>
          </cell>
        </row>
        <row r="51">
          <cell r="A51">
            <v>7869</v>
          </cell>
          <cell r="B51" t="str">
            <v xml:space="preserve"> FRAN - GROGAN DEHYD TRANSPORT           </v>
          </cell>
          <cell r="C51">
            <v>0</v>
          </cell>
          <cell r="D51" t="str">
            <v xml:space="preserve"> R    </v>
          </cell>
          <cell r="E51">
            <v>11503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</row>
        <row r="52">
          <cell r="A52">
            <v>7874</v>
          </cell>
          <cell r="B52" t="str">
            <v xml:space="preserve"> MICHIGAN-GROGAN FIELD                   </v>
          </cell>
          <cell r="C52">
            <v>0</v>
          </cell>
          <cell r="D52" t="str">
            <v xml:space="preserve"> R    </v>
          </cell>
          <cell r="E52">
            <v>10420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</row>
        <row r="53">
          <cell r="A53">
            <v>7878</v>
          </cell>
          <cell r="B53" t="str">
            <v xml:space="preserve">PLEASANT HILL TRANSPORT                 </v>
          </cell>
          <cell r="C53">
            <v>0</v>
          </cell>
          <cell r="D53" t="str">
            <v xml:space="preserve"> D    </v>
          </cell>
          <cell r="E53">
            <v>48664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</row>
        <row r="54">
          <cell r="A54">
            <v>7879</v>
          </cell>
          <cell r="B54" t="str">
            <v xml:space="preserve"> FITE-BRUSHY BAYOU FIELD                 </v>
          </cell>
          <cell r="C54">
            <v>0</v>
          </cell>
          <cell r="D54" t="str">
            <v xml:space="preserve"> R    </v>
          </cell>
          <cell r="E54">
            <v>11586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</row>
        <row r="55">
          <cell r="A55">
            <v>7881</v>
          </cell>
          <cell r="B55" t="str">
            <v xml:space="preserve"> NABORTON DEHYD-D N BELL #1              </v>
          </cell>
          <cell r="C55">
            <v>0</v>
          </cell>
          <cell r="D55" t="str">
            <v xml:space="preserve"> R    </v>
          </cell>
          <cell r="E55">
            <v>11657</v>
          </cell>
          <cell r="F55">
            <v>10</v>
          </cell>
          <cell r="G55">
            <v>10</v>
          </cell>
          <cell r="H55">
            <v>20</v>
          </cell>
          <cell r="I55">
            <v>10</v>
          </cell>
          <cell r="J55">
            <v>10</v>
          </cell>
          <cell r="K55">
            <v>10</v>
          </cell>
          <cell r="L55">
            <v>10</v>
          </cell>
          <cell r="M55">
            <v>10</v>
          </cell>
          <cell r="N55">
            <v>10</v>
          </cell>
          <cell r="O55">
            <v>10</v>
          </cell>
          <cell r="P55">
            <v>10</v>
          </cell>
          <cell r="Q55">
            <v>10</v>
          </cell>
          <cell r="R55">
            <v>10</v>
          </cell>
          <cell r="S55">
            <v>10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20</v>
          </cell>
          <cell r="AH55">
            <v>20</v>
          </cell>
          <cell r="AI55">
            <v>20</v>
          </cell>
          <cell r="AJ55">
            <v>20</v>
          </cell>
          <cell r="AK55">
            <v>20</v>
          </cell>
          <cell r="AL55">
            <v>20</v>
          </cell>
          <cell r="AM55">
            <v>20</v>
          </cell>
          <cell r="AN55">
            <v>20</v>
          </cell>
          <cell r="AO55">
            <v>20</v>
          </cell>
          <cell r="AP55">
            <v>20</v>
          </cell>
          <cell r="AQ55">
            <v>20</v>
          </cell>
          <cell r="AR55">
            <v>20</v>
          </cell>
          <cell r="AS55">
            <v>20</v>
          </cell>
          <cell r="AT55">
            <v>20</v>
          </cell>
          <cell r="AU55">
            <v>20</v>
          </cell>
          <cell r="AV55">
            <v>20</v>
          </cell>
          <cell r="AW55">
            <v>20</v>
          </cell>
          <cell r="AX55">
            <v>10</v>
          </cell>
          <cell r="AY55">
            <v>10</v>
          </cell>
          <cell r="AZ55">
            <v>10</v>
          </cell>
          <cell r="BA55">
            <v>10</v>
          </cell>
          <cell r="BB55">
            <v>10</v>
          </cell>
          <cell r="BC55">
            <v>10</v>
          </cell>
          <cell r="BD55">
            <v>10</v>
          </cell>
          <cell r="BE55">
            <v>10</v>
          </cell>
          <cell r="BF55">
            <v>10</v>
          </cell>
          <cell r="BG55">
            <v>10</v>
          </cell>
          <cell r="BH55">
            <v>10</v>
          </cell>
          <cell r="BI55">
            <v>10</v>
          </cell>
          <cell r="BJ55">
            <v>10</v>
          </cell>
          <cell r="BK55">
            <v>10</v>
          </cell>
          <cell r="BL55">
            <v>10</v>
          </cell>
          <cell r="BM55">
            <v>10</v>
          </cell>
          <cell r="BN55">
            <v>10</v>
          </cell>
          <cell r="BO55">
            <v>10</v>
          </cell>
          <cell r="BP55">
            <v>10</v>
          </cell>
          <cell r="BQ55">
            <v>10</v>
          </cell>
          <cell r="BR55">
            <v>10</v>
          </cell>
          <cell r="BS55">
            <v>10</v>
          </cell>
          <cell r="BT55">
            <v>10</v>
          </cell>
          <cell r="BU55">
            <v>10</v>
          </cell>
          <cell r="BV55">
            <v>10</v>
          </cell>
          <cell r="BW55">
            <v>10</v>
          </cell>
          <cell r="BX55">
            <v>10</v>
          </cell>
          <cell r="BY55">
            <v>10</v>
          </cell>
          <cell r="BZ55">
            <v>10</v>
          </cell>
          <cell r="CA55">
            <v>10</v>
          </cell>
          <cell r="CB55">
            <v>10</v>
          </cell>
          <cell r="CC55">
            <v>20</v>
          </cell>
          <cell r="CD55">
            <v>20</v>
          </cell>
          <cell r="CE55">
            <v>20</v>
          </cell>
          <cell r="CF55">
            <v>20</v>
          </cell>
          <cell r="CG55">
            <v>20</v>
          </cell>
          <cell r="CH55">
            <v>20</v>
          </cell>
          <cell r="CI55">
            <v>20</v>
          </cell>
          <cell r="CJ55">
            <v>20</v>
          </cell>
          <cell r="CK55">
            <v>20</v>
          </cell>
          <cell r="CL55">
            <v>20</v>
          </cell>
          <cell r="CM55">
            <v>20</v>
          </cell>
          <cell r="CN55">
            <v>20</v>
          </cell>
          <cell r="CO55">
            <v>20</v>
          </cell>
          <cell r="CP55">
            <v>20</v>
          </cell>
          <cell r="CQ55">
            <v>20</v>
          </cell>
          <cell r="CR55">
            <v>20</v>
          </cell>
          <cell r="CS55">
            <v>20</v>
          </cell>
          <cell r="CT55">
            <v>20</v>
          </cell>
          <cell r="CU55">
            <v>20</v>
          </cell>
          <cell r="CV55">
            <v>20</v>
          </cell>
          <cell r="CW55">
            <v>20</v>
          </cell>
          <cell r="CX55">
            <v>20</v>
          </cell>
          <cell r="CY55">
            <v>20</v>
          </cell>
          <cell r="CZ55">
            <v>20</v>
          </cell>
          <cell r="DA55">
            <v>20</v>
          </cell>
          <cell r="DB55">
            <v>20</v>
          </cell>
          <cell r="DC55">
            <v>20</v>
          </cell>
          <cell r="DD55">
            <v>20</v>
          </cell>
          <cell r="DE55">
            <v>20</v>
          </cell>
          <cell r="DF55">
            <v>20</v>
          </cell>
          <cell r="DG55">
            <v>20</v>
          </cell>
          <cell r="DH55">
            <v>20</v>
          </cell>
          <cell r="DI55">
            <v>20</v>
          </cell>
          <cell r="DJ55">
            <v>20</v>
          </cell>
          <cell r="DK55">
            <v>20</v>
          </cell>
        </row>
        <row r="56">
          <cell r="A56">
            <v>7882</v>
          </cell>
          <cell r="B56" t="str">
            <v xml:space="preserve"> C&amp;J- PATTISON #1 DEHYD                  </v>
          </cell>
          <cell r="C56">
            <v>0</v>
          </cell>
          <cell r="D56" t="str">
            <v xml:space="preserve"> R    </v>
          </cell>
          <cell r="E56">
            <v>3087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</row>
        <row r="57">
          <cell r="A57">
            <v>7883</v>
          </cell>
          <cell r="B57" t="str">
            <v xml:space="preserve"> FREDONIA - SPIDER DEHYD                 </v>
          </cell>
          <cell r="C57">
            <v>0</v>
          </cell>
          <cell r="D57" t="str">
            <v xml:space="preserve"> R    </v>
          </cell>
          <cell r="E57">
            <v>11741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</row>
        <row r="58">
          <cell r="A58">
            <v>7884</v>
          </cell>
          <cell r="B58" t="str">
            <v xml:space="preserve"> HOPKINS - MAGNESS #1 DEHYD              </v>
          </cell>
          <cell r="C58">
            <v>0</v>
          </cell>
          <cell r="D58" t="str">
            <v xml:space="preserve"> R    </v>
          </cell>
          <cell r="E58">
            <v>3127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</row>
        <row r="59">
          <cell r="A59">
            <v>8085</v>
          </cell>
          <cell r="B59" t="str">
            <v xml:space="preserve"> LOUISIANA-TRANSYLVANIA LA               </v>
          </cell>
          <cell r="C59">
            <v>1</v>
          </cell>
          <cell r="D59" t="str">
            <v xml:space="preserve"> D    </v>
          </cell>
          <cell r="E59">
            <v>4045</v>
          </cell>
          <cell r="F59">
            <v>20</v>
          </cell>
          <cell r="G59">
            <v>20</v>
          </cell>
          <cell r="H59">
            <v>20</v>
          </cell>
          <cell r="I59">
            <v>20</v>
          </cell>
          <cell r="J59">
            <v>20</v>
          </cell>
          <cell r="K59">
            <v>20</v>
          </cell>
          <cell r="L59">
            <v>20</v>
          </cell>
          <cell r="M59">
            <v>20</v>
          </cell>
          <cell r="N59">
            <v>20</v>
          </cell>
          <cell r="O59">
            <v>20</v>
          </cell>
          <cell r="P59">
            <v>20</v>
          </cell>
          <cell r="Q59">
            <v>20</v>
          </cell>
          <cell r="R59">
            <v>20</v>
          </cell>
          <cell r="S59">
            <v>20</v>
          </cell>
          <cell r="T59">
            <v>20</v>
          </cell>
          <cell r="U59">
            <v>20</v>
          </cell>
          <cell r="V59">
            <v>20</v>
          </cell>
          <cell r="W59">
            <v>20</v>
          </cell>
          <cell r="X59">
            <v>20</v>
          </cell>
          <cell r="Y59">
            <v>20</v>
          </cell>
          <cell r="Z59">
            <v>20</v>
          </cell>
          <cell r="AA59">
            <v>20</v>
          </cell>
          <cell r="AB59">
            <v>20</v>
          </cell>
          <cell r="AC59">
            <v>20</v>
          </cell>
          <cell r="AD59">
            <v>20</v>
          </cell>
          <cell r="AE59">
            <v>20</v>
          </cell>
          <cell r="AF59">
            <v>20</v>
          </cell>
          <cell r="AG59">
            <v>20</v>
          </cell>
          <cell r="AH59">
            <v>20</v>
          </cell>
          <cell r="AI59">
            <v>20</v>
          </cell>
          <cell r="AJ59">
            <v>20</v>
          </cell>
          <cell r="AK59">
            <v>20</v>
          </cell>
          <cell r="AL59">
            <v>20</v>
          </cell>
          <cell r="AM59">
            <v>20</v>
          </cell>
          <cell r="AN59">
            <v>20</v>
          </cell>
          <cell r="AO59">
            <v>20</v>
          </cell>
          <cell r="AP59">
            <v>20</v>
          </cell>
          <cell r="AQ59">
            <v>20</v>
          </cell>
          <cell r="AR59">
            <v>20</v>
          </cell>
          <cell r="AS59">
            <v>20</v>
          </cell>
          <cell r="AT59">
            <v>20</v>
          </cell>
          <cell r="AU59">
            <v>20</v>
          </cell>
          <cell r="AV59">
            <v>20</v>
          </cell>
          <cell r="AW59">
            <v>20</v>
          </cell>
          <cell r="AX59">
            <v>20</v>
          </cell>
          <cell r="AY59">
            <v>20</v>
          </cell>
          <cell r="AZ59">
            <v>20</v>
          </cell>
          <cell r="BA59">
            <v>20</v>
          </cell>
          <cell r="BB59">
            <v>20</v>
          </cell>
          <cell r="BC59">
            <v>20</v>
          </cell>
          <cell r="BD59">
            <v>20</v>
          </cell>
          <cell r="BE59">
            <v>20</v>
          </cell>
          <cell r="BF59">
            <v>20</v>
          </cell>
          <cell r="BG59">
            <v>20</v>
          </cell>
          <cell r="BH59">
            <v>20</v>
          </cell>
          <cell r="BI59">
            <v>20</v>
          </cell>
          <cell r="BJ59">
            <v>20</v>
          </cell>
          <cell r="BK59">
            <v>20</v>
          </cell>
          <cell r="BL59">
            <v>20</v>
          </cell>
          <cell r="BM59">
            <v>20</v>
          </cell>
          <cell r="BN59">
            <v>20</v>
          </cell>
          <cell r="BO59">
            <v>20</v>
          </cell>
          <cell r="BP59">
            <v>20</v>
          </cell>
          <cell r="BQ59">
            <v>20</v>
          </cell>
          <cell r="BR59">
            <v>20</v>
          </cell>
          <cell r="BS59">
            <v>20</v>
          </cell>
          <cell r="BT59">
            <v>20</v>
          </cell>
          <cell r="BU59">
            <v>20</v>
          </cell>
          <cell r="BV59">
            <v>20</v>
          </cell>
          <cell r="BW59">
            <v>20</v>
          </cell>
          <cell r="BX59">
            <v>20</v>
          </cell>
          <cell r="BY59">
            <v>20</v>
          </cell>
          <cell r="BZ59">
            <v>20</v>
          </cell>
          <cell r="CA59">
            <v>20</v>
          </cell>
          <cell r="CB59">
            <v>20</v>
          </cell>
          <cell r="CC59">
            <v>30</v>
          </cell>
          <cell r="CD59">
            <v>30</v>
          </cell>
          <cell r="CE59">
            <v>30</v>
          </cell>
          <cell r="CF59">
            <v>30</v>
          </cell>
          <cell r="CG59">
            <v>30</v>
          </cell>
          <cell r="CH59">
            <v>30</v>
          </cell>
          <cell r="CI59">
            <v>30</v>
          </cell>
          <cell r="CJ59">
            <v>30</v>
          </cell>
          <cell r="CK59">
            <v>30</v>
          </cell>
          <cell r="CL59">
            <v>30</v>
          </cell>
          <cell r="CM59">
            <v>30</v>
          </cell>
          <cell r="CN59">
            <v>30</v>
          </cell>
          <cell r="CO59">
            <v>30</v>
          </cell>
          <cell r="CP59">
            <v>30</v>
          </cell>
          <cell r="CQ59">
            <v>30</v>
          </cell>
          <cell r="CR59">
            <v>20</v>
          </cell>
          <cell r="CS59">
            <v>20</v>
          </cell>
          <cell r="CT59">
            <v>20</v>
          </cell>
          <cell r="CU59">
            <v>20</v>
          </cell>
          <cell r="CV59">
            <v>20</v>
          </cell>
          <cell r="CW59">
            <v>20</v>
          </cell>
          <cell r="CX59">
            <v>20</v>
          </cell>
          <cell r="CY59">
            <v>20</v>
          </cell>
          <cell r="CZ59">
            <v>20</v>
          </cell>
          <cell r="DA59">
            <v>20</v>
          </cell>
          <cell r="DB59">
            <v>20</v>
          </cell>
          <cell r="DC59">
            <v>20</v>
          </cell>
          <cell r="DD59">
            <v>20</v>
          </cell>
          <cell r="DE59">
            <v>20</v>
          </cell>
          <cell r="DF59">
            <v>20</v>
          </cell>
          <cell r="DG59">
            <v>20</v>
          </cell>
          <cell r="DH59">
            <v>20</v>
          </cell>
          <cell r="DI59">
            <v>20</v>
          </cell>
          <cell r="DJ59">
            <v>20</v>
          </cell>
          <cell r="DK59">
            <v>20</v>
          </cell>
        </row>
        <row r="60">
          <cell r="A60">
            <v>8164</v>
          </cell>
          <cell r="B60" t="str">
            <v xml:space="preserve"> LOUISIANA-CROWVILLE LA                  </v>
          </cell>
          <cell r="C60">
            <v>1</v>
          </cell>
          <cell r="D60" t="str">
            <v xml:space="preserve"> D    </v>
          </cell>
          <cell r="E60">
            <v>3374</v>
          </cell>
          <cell r="F60">
            <v>20</v>
          </cell>
          <cell r="G60">
            <v>20</v>
          </cell>
          <cell r="H60">
            <v>20</v>
          </cell>
          <cell r="I60">
            <v>20</v>
          </cell>
          <cell r="J60">
            <v>20</v>
          </cell>
          <cell r="K60">
            <v>20</v>
          </cell>
          <cell r="L60">
            <v>20</v>
          </cell>
          <cell r="M60">
            <v>20</v>
          </cell>
          <cell r="N60">
            <v>20</v>
          </cell>
          <cell r="O60">
            <v>20</v>
          </cell>
          <cell r="P60">
            <v>20</v>
          </cell>
          <cell r="Q60">
            <v>20</v>
          </cell>
          <cell r="R60">
            <v>20</v>
          </cell>
          <cell r="S60">
            <v>20</v>
          </cell>
          <cell r="T60">
            <v>20</v>
          </cell>
          <cell r="U60">
            <v>20</v>
          </cell>
          <cell r="V60">
            <v>20</v>
          </cell>
          <cell r="W60">
            <v>20</v>
          </cell>
          <cell r="X60">
            <v>20</v>
          </cell>
          <cell r="Y60">
            <v>20</v>
          </cell>
          <cell r="Z60">
            <v>20</v>
          </cell>
          <cell r="AA60">
            <v>20</v>
          </cell>
          <cell r="AB60">
            <v>20</v>
          </cell>
          <cell r="AC60">
            <v>20</v>
          </cell>
          <cell r="AD60">
            <v>20</v>
          </cell>
          <cell r="AE60">
            <v>20</v>
          </cell>
          <cell r="AF60">
            <v>20</v>
          </cell>
          <cell r="AG60">
            <v>20</v>
          </cell>
          <cell r="AH60">
            <v>20</v>
          </cell>
          <cell r="AI60">
            <v>20</v>
          </cell>
          <cell r="AJ60">
            <v>20</v>
          </cell>
          <cell r="AK60">
            <v>20</v>
          </cell>
          <cell r="AL60">
            <v>20</v>
          </cell>
          <cell r="AM60">
            <v>20</v>
          </cell>
          <cell r="AN60">
            <v>20</v>
          </cell>
          <cell r="AO60">
            <v>20</v>
          </cell>
          <cell r="AP60">
            <v>20</v>
          </cell>
          <cell r="AQ60">
            <v>20</v>
          </cell>
          <cell r="AR60">
            <v>20</v>
          </cell>
          <cell r="AS60">
            <v>20</v>
          </cell>
          <cell r="AT60">
            <v>20</v>
          </cell>
          <cell r="AU60">
            <v>20</v>
          </cell>
          <cell r="AV60">
            <v>20</v>
          </cell>
          <cell r="AW60">
            <v>20</v>
          </cell>
          <cell r="AX60">
            <v>20</v>
          </cell>
          <cell r="AY60">
            <v>20</v>
          </cell>
          <cell r="AZ60">
            <v>20</v>
          </cell>
          <cell r="BA60">
            <v>20</v>
          </cell>
          <cell r="BB60">
            <v>20</v>
          </cell>
          <cell r="BC60">
            <v>20</v>
          </cell>
          <cell r="BD60">
            <v>20</v>
          </cell>
          <cell r="BE60">
            <v>20</v>
          </cell>
          <cell r="BF60">
            <v>20</v>
          </cell>
          <cell r="BG60">
            <v>20</v>
          </cell>
          <cell r="BH60">
            <v>20</v>
          </cell>
          <cell r="BI60">
            <v>20</v>
          </cell>
          <cell r="BJ60">
            <v>20</v>
          </cell>
          <cell r="BK60">
            <v>20</v>
          </cell>
          <cell r="BL60">
            <v>20</v>
          </cell>
          <cell r="BM60">
            <v>20</v>
          </cell>
          <cell r="BN60">
            <v>20</v>
          </cell>
          <cell r="BO60">
            <v>20</v>
          </cell>
          <cell r="BP60">
            <v>20</v>
          </cell>
          <cell r="BQ60">
            <v>20</v>
          </cell>
          <cell r="BR60">
            <v>20</v>
          </cell>
          <cell r="BS60">
            <v>20</v>
          </cell>
          <cell r="BT60">
            <v>20</v>
          </cell>
          <cell r="BU60">
            <v>20</v>
          </cell>
          <cell r="BV60">
            <v>20</v>
          </cell>
          <cell r="BW60">
            <v>20</v>
          </cell>
          <cell r="BX60">
            <v>20</v>
          </cell>
          <cell r="BY60">
            <v>20</v>
          </cell>
          <cell r="BZ60">
            <v>20</v>
          </cell>
          <cell r="CA60">
            <v>20</v>
          </cell>
          <cell r="CB60">
            <v>20</v>
          </cell>
          <cell r="CC60">
            <v>30</v>
          </cell>
          <cell r="CD60">
            <v>30</v>
          </cell>
          <cell r="CE60">
            <v>30</v>
          </cell>
          <cell r="CF60">
            <v>30</v>
          </cell>
          <cell r="CG60">
            <v>30</v>
          </cell>
          <cell r="CH60">
            <v>30</v>
          </cell>
          <cell r="CI60">
            <v>30</v>
          </cell>
          <cell r="CJ60">
            <v>30</v>
          </cell>
          <cell r="CK60">
            <v>30</v>
          </cell>
          <cell r="CL60">
            <v>30</v>
          </cell>
          <cell r="CM60">
            <v>30</v>
          </cell>
          <cell r="CN60">
            <v>30</v>
          </cell>
          <cell r="CO60">
            <v>30</v>
          </cell>
          <cell r="CP60">
            <v>30</v>
          </cell>
          <cell r="CQ60">
            <v>30</v>
          </cell>
          <cell r="CR60">
            <v>20</v>
          </cell>
          <cell r="CS60">
            <v>20</v>
          </cell>
          <cell r="CT60">
            <v>20</v>
          </cell>
          <cell r="CU60">
            <v>20</v>
          </cell>
          <cell r="CV60">
            <v>20</v>
          </cell>
          <cell r="CW60">
            <v>20</v>
          </cell>
          <cell r="CX60">
            <v>20</v>
          </cell>
          <cell r="CY60">
            <v>20</v>
          </cell>
          <cell r="CZ60">
            <v>20</v>
          </cell>
          <cell r="DA60">
            <v>20</v>
          </cell>
          <cell r="DB60">
            <v>20</v>
          </cell>
          <cell r="DC60">
            <v>20</v>
          </cell>
          <cell r="DD60">
            <v>20</v>
          </cell>
          <cell r="DE60">
            <v>20</v>
          </cell>
          <cell r="DF60">
            <v>20</v>
          </cell>
          <cell r="DG60">
            <v>20</v>
          </cell>
          <cell r="DH60">
            <v>20</v>
          </cell>
          <cell r="DI60">
            <v>20</v>
          </cell>
          <cell r="DJ60">
            <v>20</v>
          </cell>
          <cell r="DK60">
            <v>20</v>
          </cell>
        </row>
        <row r="61">
          <cell r="A61">
            <v>8166</v>
          </cell>
          <cell r="B61" t="str">
            <v xml:space="preserve">MID-FRANKLIN PARISH LA SALES            </v>
          </cell>
          <cell r="C61">
            <v>1</v>
          </cell>
          <cell r="D61" t="str">
            <v xml:space="preserve"> D    </v>
          </cell>
          <cell r="E61">
            <v>54224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</row>
        <row r="62">
          <cell r="A62">
            <v>8214</v>
          </cell>
          <cell r="B62" t="str">
            <v xml:space="preserve"> MISSION-JEFFERSON ISLAND DEHYD          </v>
          </cell>
          <cell r="C62" t="str">
            <v xml:space="preserve"> 0L   </v>
          </cell>
          <cell r="D62" t="str">
            <v xml:space="preserve"> R    </v>
          </cell>
          <cell r="E62">
            <v>10585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</row>
        <row r="63">
          <cell r="A63">
            <v>8502</v>
          </cell>
          <cell r="B63" t="str">
            <v xml:space="preserve"> STONE-CUT-OFF DEHYD LA ROSE             </v>
          </cell>
          <cell r="C63" t="str">
            <v xml:space="preserve"> 0L   </v>
          </cell>
          <cell r="D63" t="str">
            <v xml:space="preserve"> R    </v>
          </cell>
          <cell r="E63">
            <v>32088</v>
          </cell>
          <cell r="F63">
            <v>1100</v>
          </cell>
          <cell r="G63">
            <v>1100</v>
          </cell>
          <cell r="H63">
            <v>1000</v>
          </cell>
          <cell r="I63">
            <v>1100</v>
          </cell>
          <cell r="J63">
            <v>700</v>
          </cell>
          <cell r="K63">
            <v>700</v>
          </cell>
          <cell r="L63">
            <v>700</v>
          </cell>
          <cell r="M63">
            <v>1200</v>
          </cell>
          <cell r="N63">
            <v>1200</v>
          </cell>
          <cell r="O63">
            <v>1200</v>
          </cell>
          <cell r="P63">
            <v>1600</v>
          </cell>
          <cell r="Q63">
            <v>1600</v>
          </cell>
          <cell r="R63">
            <v>1600</v>
          </cell>
          <cell r="S63">
            <v>1600</v>
          </cell>
          <cell r="T63">
            <v>300</v>
          </cell>
          <cell r="U63">
            <v>300</v>
          </cell>
          <cell r="V63">
            <v>300</v>
          </cell>
          <cell r="W63">
            <v>1300</v>
          </cell>
          <cell r="X63">
            <v>1300</v>
          </cell>
          <cell r="Y63">
            <v>1600</v>
          </cell>
          <cell r="Z63">
            <v>1600</v>
          </cell>
          <cell r="AA63">
            <v>1600</v>
          </cell>
          <cell r="AB63">
            <v>1600</v>
          </cell>
          <cell r="AC63">
            <v>1600</v>
          </cell>
          <cell r="AD63">
            <v>1600</v>
          </cell>
          <cell r="AE63">
            <v>1300</v>
          </cell>
          <cell r="AF63">
            <v>1300</v>
          </cell>
          <cell r="AG63">
            <v>1300</v>
          </cell>
          <cell r="AH63">
            <v>1200</v>
          </cell>
          <cell r="AI63">
            <v>1200</v>
          </cell>
          <cell r="AJ63">
            <v>1200</v>
          </cell>
          <cell r="AK63">
            <v>1200</v>
          </cell>
          <cell r="AL63">
            <v>1200</v>
          </cell>
          <cell r="AM63">
            <v>1200</v>
          </cell>
          <cell r="AN63">
            <v>1200</v>
          </cell>
          <cell r="AO63">
            <v>1000</v>
          </cell>
          <cell r="AP63">
            <v>1000</v>
          </cell>
          <cell r="AQ63">
            <v>1000</v>
          </cell>
          <cell r="AR63">
            <v>1000</v>
          </cell>
          <cell r="AS63">
            <v>1000</v>
          </cell>
          <cell r="AT63">
            <v>1000</v>
          </cell>
          <cell r="AU63">
            <v>1000</v>
          </cell>
          <cell r="AV63">
            <v>1000</v>
          </cell>
          <cell r="AW63">
            <v>1000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500</v>
          </cell>
          <cell r="BD63">
            <v>500</v>
          </cell>
          <cell r="BE63">
            <v>500</v>
          </cell>
          <cell r="BF63">
            <v>500</v>
          </cell>
          <cell r="BG63">
            <v>500</v>
          </cell>
          <cell r="BH63">
            <v>1400</v>
          </cell>
          <cell r="BI63">
            <v>1400</v>
          </cell>
          <cell r="BJ63">
            <v>1400</v>
          </cell>
          <cell r="BK63">
            <v>1400</v>
          </cell>
          <cell r="BL63">
            <v>1400</v>
          </cell>
          <cell r="BM63">
            <v>650</v>
          </cell>
          <cell r="BN63">
            <v>650</v>
          </cell>
          <cell r="BO63">
            <v>350</v>
          </cell>
          <cell r="BP63">
            <v>350</v>
          </cell>
          <cell r="BQ63">
            <v>350</v>
          </cell>
          <cell r="BR63">
            <v>350</v>
          </cell>
          <cell r="BS63">
            <v>350</v>
          </cell>
          <cell r="BT63">
            <v>300</v>
          </cell>
          <cell r="BU63">
            <v>300</v>
          </cell>
          <cell r="BV63">
            <v>300</v>
          </cell>
          <cell r="BW63">
            <v>300</v>
          </cell>
          <cell r="BX63">
            <v>1500</v>
          </cell>
          <cell r="BY63">
            <v>1500</v>
          </cell>
          <cell r="BZ63">
            <v>1500</v>
          </cell>
          <cell r="CA63">
            <v>1500</v>
          </cell>
          <cell r="CB63">
            <v>1500</v>
          </cell>
          <cell r="CC63">
            <v>500</v>
          </cell>
          <cell r="CD63">
            <v>500</v>
          </cell>
          <cell r="CE63">
            <v>500</v>
          </cell>
          <cell r="CF63">
            <v>500</v>
          </cell>
          <cell r="CG63">
            <v>500</v>
          </cell>
          <cell r="CH63">
            <v>500</v>
          </cell>
          <cell r="CI63">
            <v>1150</v>
          </cell>
          <cell r="CJ63">
            <v>1150</v>
          </cell>
          <cell r="CK63">
            <v>1150</v>
          </cell>
          <cell r="CL63">
            <v>1150</v>
          </cell>
          <cell r="CM63">
            <v>1150</v>
          </cell>
          <cell r="CN63">
            <v>1150</v>
          </cell>
          <cell r="CO63">
            <v>700</v>
          </cell>
          <cell r="CP63">
            <v>700</v>
          </cell>
          <cell r="CQ63">
            <v>1000</v>
          </cell>
          <cell r="CR63">
            <v>1000</v>
          </cell>
          <cell r="CS63">
            <v>1000</v>
          </cell>
          <cell r="CT63">
            <v>1000</v>
          </cell>
          <cell r="CU63">
            <v>1000</v>
          </cell>
          <cell r="CV63">
            <v>1000</v>
          </cell>
          <cell r="CW63">
            <v>1300</v>
          </cell>
          <cell r="CX63">
            <v>1300</v>
          </cell>
          <cell r="CY63">
            <v>1300</v>
          </cell>
          <cell r="CZ63">
            <v>1500</v>
          </cell>
          <cell r="DA63">
            <v>1500</v>
          </cell>
          <cell r="DB63">
            <v>1500</v>
          </cell>
          <cell r="DC63">
            <v>1500</v>
          </cell>
          <cell r="DD63">
            <v>1500</v>
          </cell>
          <cell r="DE63">
            <v>1000</v>
          </cell>
          <cell r="DF63">
            <v>1000</v>
          </cell>
          <cell r="DG63">
            <v>1100</v>
          </cell>
          <cell r="DH63">
            <v>1100</v>
          </cell>
          <cell r="DI63">
            <v>1100</v>
          </cell>
          <cell r="DJ63">
            <v>1400</v>
          </cell>
          <cell r="DK63">
            <v>1400</v>
          </cell>
        </row>
        <row r="64">
          <cell r="A64">
            <v>8567</v>
          </cell>
          <cell r="B64" t="str">
            <v xml:space="preserve"> PHILLIPS-LAKE ARTHUR PLANT DEHYD        </v>
          </cell>
          <cell r="C64" t="str">
            <v xml:space="preserve"> 0L   </v>
          </cell>
          <cell r="D64" t="str">
            <v xml:space="preserve"> R    </v>
          </cell>
          <cell r="E64">
            <v>297538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</row>
        <row r="65">
          <cell r="A65">
            <v>8569</v>
          </cell>
          <cell r="B65" t="str">
            <v xml:space="preserve"> BACA-WELSH DEHYD                        </v>
          </cell>
          <cell r="C65" t="str">
            <v xml:space="preserve"> 0L   </v>
          </cell>
          <cell r="D65" t="str">
            <v xml:space="preserve"> R    </v>
          </cell>
          <cell r="E65">
            <v>6530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</row>
        <row r="66">
          <cell r="A66">
            <v>8571</v>
          </cell>
          <cell r="B66" t="str">
            <v xml:space="preserve"> KING - WOODLAWN DEHY                    </v>
          </cell>
          <cell r="C66" t="str">
            <v xml:space="preserve"> 0L   </v>
          </cell>
          <cell r="D66" t="str">
            <v xml:space="preserve"> R    </v>
          </cell>
          <cell r="E66">
            <v>2980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</row>
        <row r="67">
          <cell r="A67">
            <v>8572</v>
          </cell>
          <cell r="B67" t="str">
            <v>TRUNKLINE @ Jefferson</v>
          </cell>
          <cell r="C67" t="str">
            <v xml:space="preserve"> 0L   </v>
          </cell>
          <cell r="D67" t="str">
            <v xml:space="preserve"> D    </v>
          </cell>
          <cell r="E67">
            <v>556643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450000</v>
          </cell>
          <cell r="BH67">
            <v>450000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</row>
        <row r="68">
          <cell r="A68">
            <v>8573</v>
          </cell>
          <cell r="B68" t="str">
            <v xml:space="preserve"> EQUINOX - JENNINGS LA DEHYD TRANS       </v>
          </cell>
          <cell r="C68" t="str">
            <v xml:space="preserve"> 0L   </v>
          </cell>
          <cell r="D68" t="str">
            <v xml:space="preserve"> R    </v>
          </cell>
          <cell r="E68">
            <v>10473</v>
          </cell>
          <cell r="F68">
            <v>110</v>
          </cell>
          <cell r="G68">
            <v>110</v>
          </cell>
          <cell r="H68">
            <v>200</v>
          </cell>
          <cell r="I68">
            <v>110</v>
          </cell>
          <cell r="J68">
            <v>110</v>
          </cell>
          <cell r="K68">
            <v>110</v>
          </cell>
          <cell r="L68">
            <v>50</v>
          </cell>
          <cell r="M68">
            <v>50</v>
          </cell>
          <cell r="N68">
            <v>50</v>
          </cell>
          <cell r="O68">
            <v>50</v>
          </cell>
          <cell r="P68">
            <v>50</v>
          </cell>
          <cell r="Q68">
            <v>50</v>
          </cell>
          <cell r="R68">
            <v>50</v>
          </cell>
          <cell r="S68">
            <v>50</v>
          </cell>
          <cell r="T68">
            <v>200</v>
          </cell>
          <cell r="U68">
            <v>200</v>
          </cell>
          <cell r="V68">
            <v>200</v>
          </cell>
          <cell r="W68">
            <v>200</v>
          </cell>
          <cell r="X68">
            <v>200</v>
          </cell>
          <cell r="Y68">
            <v>200</v>
          </cell>
          <cell r="Z68">
            <v>200</v>
          </cell>
          <cell r="AA68">
            <v>200</v>
          </cell>
          <cell r="AB68">
            <v>200</v>
          </cell>
          <cell r="AC68">
            <v>200</v>
          </cell>
          <cell r="AD68">
            <v>200</v>
          </cell>
          <cell r="AE68">
            <v>200</v>
          </cell>
          <cell r="AF68">
            <v>200</v>
          </cell>
          <cell r="AG68">
            <v>200</v>
          </cell>
          <cell r="AH68">
            <v>200</v>
          </cell>
          <cell r="AI68">
            <v>200</v>
          </cell>
          <cell r="AJ68">
            <v>200</v>
          </cell>
          <cell r="AK68">
            <v>200</v>
          </cell>
          <cell r="AL68">
            <v>200</v>
          </cell>
          <cell r="AM68">
            <v>200</v>
          </cell>
          <cell r="AN68">
            <v>200</v>
          </cell>
          <cell r="AO68">
            <v>200</v>
          </cell>
          <cell r="AP68">
            <v>200</v>
          </cell>
          <cell r="AQ68">
            <v>200</v>
          </cell>
          <cell r="AR68">
            <v>200</v>
          </cell>
          <cell r="AS68">
            <v>200</v>
          </cell>
          <cell r="AT68">
            <v>335</v>
          </cell>
          <cell r="AU68">
            <v>335</v>
          </cell>
          <cell r="AV68">
            <v>335</v>
          </cell>
          <cell r="AW68">
            <v>335</v>
          </cell>
          <cell r="AX68">
            <v>150</v>
          </cell>
          <cell r="AY68">
            <v>150</v>
          </cell>
          <cell r="AZ68">
            <v>75</v>
          </cell>
          <cell r="BA68">
            <v>75</v>
          </cell>
          <cell r="BB68">
            <v>75</v>
          </cell>
          <cell r="BC68">
            <v>75</v>
          </cell>
          <cell r="BD68">
            <v>75</v>
          </cell>
          <cell r="BE68">
            <v>75</v>
          </cell>
          <cell r="BF68">
            <v>275</v>
          </cell>
          <cell r="BG68">
            <v>275</v>
          </cell>
          <cell r="BH68">
            <v>275</v>
          </cell>
          <cell r="BI68">
            <v>275</v>
          </cell>
          <cell r="BJ68">
            <v>400</v>
          </cell>
          <cell r="BK68">
            <v>400</v>
          </cell>
          <cell r="BL68">
            <v>400</v>
          </cell>
          <cell r="BM68">
            <v>400</v>
          </cell>
          <cell r="BN68">
            <v>400</v>
          </cell>
          <cell r="BO68">
            <v>400</v>
          </cell>
          <cell r="BP68">
            <v>400</v>
          </cell>
          <cell r="BQ68">
            <v>320</v>
          </cell>
          <cell r="BR68">
            <v>320</v>
          </cell>
          <cell r="BS68">
            <v>320</v>
          </cell>
          <cell r="BT68">
            <v>320</v>
          </cell>
          <cell r="BU68">
            <v>320</v>
          </cell>
          <cell r="BV68">
            <v>320</v>
          </cell>
          <cell r="BW68">
            <v>320</v>
          </cell>
          <cell r="BX68">
            <v>320</v>
          </cell>
          <cell r="BY68">
            <v>320</v>
          </cell>
          <cell r="BZ68">
            <v>320</v>
          </cell>
          <cell r="CA68">
            <v>320</v>
          </cell>
          <cell r="CB68">
            <v>320</v>
          </cell>
          <cell r="CC68">
            <v>330</v>
          </cell>
          <cell r="CD68">
            <v>330</v>
          </cell>
          <cell r="CE68">
            <v>330</v>
          </cell>
          <cell r="CF68">
            <v>330</v>
          </cell>
          <cell r="CG68">
            <v>330</v>
          </cell>
          <cell r="CH68">
            <v>330</v>
          </cell>
          <cell r="CI68">
            <v>135</v>
          </cell>
          <cell r="CJ68">
            <v>135</v>
          </cell>
          <cell r="CK68">
            <v>135</v>
          </cell>
          <cell r="CL68">
            <v>135</v>
          </cell>
          <cell r="CM68">
            <v>135</v>
          </cell>
          <cell r="CN68">
            <v>135</v>
          </cell>
          <cell r="CO68">
            <v>135</v>
          </cell>
          <cell r="CP68">
            <v>135</v>
          </cell>
          <cell r="CQ68">
            <v>135</v>
          </cell>
          <cell r="CR68">
            <v>135</v>
          </cell>
          <cell r="CS68">
            <v>135</v>
          </cell>
          <cell r="CT68">
            <v>135</v>
          </cell>
          <cell r="CU68">
            <v>135</v>
          </cell>
          <cell r="CV68">
            <v>135</v>
          </cell>
          <cell r="CW68">
            <v>135</v>
          </cell>
          <cell r="CX68">
            <v>135</v>
          </cell>
          <cell r="CY68">
            <v>135</v>
          </cell>
          <cell r="CZ68">
            <v>135</v>
          </cell>
          <cell r="DA68">
            <v>135</v>
          </cell>
          <cell r="DB68">
            <v>135</v>
          </cell>
          <cell r="DC68">
            <v>135</v>
          </cell>
          <cell r="DD68">
            <v>135</v>
          </cell>
          <cell r="DE68">
            <v>170</v>
          </cell>
          <cell r="DF68">
            <v>170</v>
          </cell>
          <cell r="DG68">
            <v>170</v>
          </cell>
          <cell r="DH68">
            <v>170</v>
          </cell>
          <cell r="DI68">
            <v>170</v>
          </cell>
          <cell r="DJ68">
            <v>170</v>
          </cell>
          <cell r="DK68">
            <v>170</v>
          </cell>
        </row>
        <row r="69">
          <cell r="A69">
            <v>8827</v>
          </cell>
          <cell r="B69" t="str">
            <v xml:space="preserve"> HARBOR-LITTLE TEMPLE-NETTIE JONES #1    </v>
          </cell>
          <cell r="C69" t="str">
            <v xml:space="preserve"> 0L   </v>
          </cell>
          <cell r="D69" t="str">
            <v xml:space="preserve"> R    </v>
          </cell>
          <cell r="E69">
            <v>2692</v>
          </cell>
          <cell r="F69">
            <v>0</v>
          </cell>
          <cell r="G69">
            <v>0</v>
          </cell>
          <cell r="H69">
            <v>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</row>
        <row r="70">
          <cell r="A70">
            <v>8828</v>
          </cell>
          <cell r="B70" t="str">
            <v xml:space="preserve"> HARBOR - LITTLE TEMPLE GASLIFT          </v>
          </cell>
          <cell r="C70" t="str">
            <v xml:space="preserve"> 0L   </v>
          </cell>
          <cell r="D70" t="str">
            <v xml:space="preserve"> D    </v>
          </cell>
          <cell r="E70">
            <v>2493</v>
          </cell>
          <cell r="F70">
            <v>0</v>
          </cell>
          <cell r="G70">
            <v>0</v>
          </cell>
          <cell r="H70">
            <v>10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10</v>
          </cell>
          <cell r="U70">
            <v>10</v>
          </cell>
          <cell r="V70">
            <v>10</v>
          </cell>
          <cell r="W70">
            <v>10</v>
          </cell>
          <cell r="X70">
            <v>10</v>
          </cell>
          <cell r="Y70">
            <v>10</v>
          </cell>
          <cell r="Z70">
            <v>10</v>
          </cell>
          <cell r="AA70">
            <v>10</v>
          </cell>
          <cell r="AB70">
            <v>10</v>
          </cell>
          <cell r="AC70">
            <v>10</v>
          </cell>
          <cell r="AD70">
            <v>10</v>
          </cell>
          <cell r="AE70">
            <v>10</v>
          </cell>
          <cell r="AF70">
            <v>10</v>
          </cell>
          <cell r="AG70">
            <v>10</v>
          </cell>
          <cell r="AH70">
            <v>10</v>
          </cell>
          <cell r="AI70">
            <v>10</v>
          </cell>
          <cell r="AJ70">
            <v>10</v>
          </cell>
          <cell r="AK70">
            <v>10</v>
          </cell>
          <cell r="AL70">
            <v>10</v>
          </cell>
          <cell r="AM70">
            <v>10</v>
          </cell>
          <cell r="AN70">
            <v>10</v>
          </cell>
          <cell r="AO70">
            <v>10</v>
          </cell>
          <cell r="AP70">
            <v>10</v>
          </cell>
          <cell r="AQ70">
            <v>10</v>
          </cell>
          <cell r="AR70">
            <v>10</v>
          </cell>
          <cell r="AS70">
            <v>10</v>
          </cell>
          <cell r="AT70">
            <v>10</v>
          </cell>
          <cell r="AU70">
            <v>10</v>
          </cell>
          <cell r="AV70">
            <v>10</v>
          </cell>
          <cell r="AW70">
            <v>10</v>
          </cell>
          <cell r="AX70">
            <v>11</v>
          </cell>
          <cell r="AY70">
            <v>11</v>
          </cell>
          <cell r="AZ70">
            <v>11</v>
          </cell>
          <cell r="BA70">
            <v>11</v>
          </cell>
          <cell r="BB70">
            <v>11</v>
          </cell>
          <cell r="BC70">
            <v>11</v>
          </cell>
          <cell r="BD70">
            <v>11</v>
          </cell>
          <cell r="BE70">
            <v>11</v>
          </cell>
          <cell r="BF70">
            <v>11</v>
          </cell>
          <cell r="BG70">
            <v>11</v>
          </cell>
          <cell r="BH70">
            <v>11</v>
          </cell>
          <cell r="BI70">
            <v>11</v>
          </cell>
          <cell r="BJ70">
            <v>11</v>
          </cell>
          <cell r="BK70">
            <v>11</v>
          </cell>
          <cell r="BL70">
            <v>11</v>
          </cell>
          <cell r="BM70">
            <v>11</v>
          </cell>
          <cell r="BN70">
            <v>11</v>
          </cell>
          <cell r="BO70">
            <v>11</v>
          </cell>
          <cell r="BP70">
            <v>11</v>
          </cell>
          <cell r="BQ70">
            <v>11</v>
          </cell>
          <cell r="BR70">
            <v>11</v>
          </cell>
          <cell r="BS70">
            <v>11</v>
          </cell>
          <cell r="BT70">
            <v>11</v>
          </cell>
          <cell r="BU70">
            <v>11</v>
          </cell>
          <cell r="BV70">
            <v>11</v>
          </cell>
          <cell r="BW70">
            <v>11</v>
          </cell>
          <cell r="BX70">
            <v>11</v>
          </cell>
          <cell r="BY70">
            <v>11</v>
          </cell>
          <cell r="BZ70">
            <v>11</v>
          </cell>
          <cell r="CA70">
            <v>11</v>
          </cell>
          <cell r="CB70">
            <v>11</v>
          </cell>
          <cell r="CC70">
            <v>11</v>
          </cell>
          <cell r="CD70">
            <v>11</v>
          </cell>
          <cell r="CE70">
            <v>11</v>
          </cell>
          <cell r="CF70">
            <v>11</v>
          </cell>
          <cell r="CG70">
            <v>11</v>
          </cell>
          <cell r="CH70">
            <v>11</v>
          </cell>
          <cell r="CI70">
            <v>11</v>
          </cell>
          <cell r="CJ70">
            <v>11</v>
          </cell>
          <cell r="CK70">
            <v>11</v>
          </cell>
          <cell r="CL70">
            <v>11</v>
          </cell>
          <cell r="CM70">
            <v>11</v>
          </cell>
          <cell r="CN70">
            <v>11</v>
          </cell>
          <cell r="CO70">
            <v>11</v>
          </cell>
          <cell r="CP70">
            <v>11</v>
          </cell>
          <cell r="CQ70">
            <v>11</v>
          </cell>
          <cell r="CR70">
            <v>11</v>
          </cell>
          <cell r="CS70">
            <v>11</v>
          </cell>
          <cell r="CT70">
            <v>11</v>
          </cell>
          <cell r="CU70">
            <v>11</v>
          </cell>
          <cell r="CV70">
            <v>11</v>
          </cell>
          <cell r="CW70">
            <v>11</v>
          </cell>
          <cell r="CX70">
            <v>11</v>
          </cell>
          <cell r="CY70">
            <v>11</v>
          </cell>
          <cell r="CZ70">
            <v>11</v>
          </cell>
          <cell r="DA70">
            <v>11</v>
          </cell>
          <cell r="DB70">
            <v>11</v>
          </cell>
          <cell r="DC70">
            <v>11</v>
          </cell>
          <cell r="DD70">
            <v>11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</row>
        <row r="71">
          <cell r="A71">
            <v>8832</v>
          </cell>
          <cell r="B71" t="str">
            <v xml:space="preserve"> BAY JAQUE DEHYDRATION                   </v>
          </cell>
          <cell r="C71" t="str">
            <v xml:space="preserve"> 0L   </v>
          </cell>
          <cell r="D71" t="str">
            <v xml:space="preserve"> R    </v>
          </cell>
          <cell r="E71">
            <v>3060</v>
          </cell>
          <cell r="F71">
            <v>175</v>
          </cell>
          <cell r="G71">
            <v>175</v>
          </cell>
          <cell r="H71">
            <v>175</v>
          </cell>
          <cell r="I71">
            <v>175</v>
          </cell>
          <cell r="J71">
            <v>175</v>
          </cell>
          <cell r="K71">
            <v>175</v>
          </cell>
          <cell r="L71">
            <v>175</v>
          </cell>
          <cell r="M71">
            <v>175</v>
          </cell>
          <cell r="N71">
            <v>175</v>
          </cell>
          <cell r="O71">
            <v>175</v>
          </cell>
          <cell r="P71">
            <v>175</v>
          </cell>
          <cell r="Q71">
            <v>175</v>
          </cell>
          <cell r="R71">
            <v>175</v>
          </cell>
          <cell r="S71">
            <v>175</v>
          </cell>
          <cell r="T71">
            <v>175</v>
          </cell>
          <cell r="U71">
            <v>175</v>
          </cell>
          <cell r="V71">
            <v>175</v>
          </cell>
          <cell r="W71">
            <v>175</v>
          </cell>
          <cell r="X71">
            <v>175</v>
          </cell>
          <cell r="Y71">
            <v>175</v>
          </cell>
          <cell r="Z71">
            <v>175</v>
          </cell>
          <cell r="AA71">
            <v>175</v>
          </cell>
          <cell r="AB71">
            <v>175</v>
          </cell>
          <cell r="AC71">
            <v>175</v>
          </cell>
          <cell r="AD71">
            <v>175</v>
          </cell>
          <cell r="AE71">
            <v>175</v>
          </cell>
          <cell r="AF71">
            <v>175</v>
          </cell>
          <cell r="AG71">
            <v>175</v>
          </cell>
          <cell r="AH71">
            <v>175</v>
          </cell>
          <cell r="AI71">
            <v>175</v>
          </cell>
          <cell r="AJ71">
            <v>175</v>
          </cell>
          <cell r="AK71">
            <v>175</v>
          </cell>
          <cell r="AL71">
            <v>175</v>
          </cell>
          <cell r="AM71">
            <v>175</v>
          </cell>
          <cell r="AN71">
            <v>175</v>
          </cell>
          <cell r="AO71">
            <v>175</v>
          </cell>
          <cell r="AP71">
            <v>175</v>
          </cell>
          <cell r="AQ71">
            <v>175</v>
          </cell>
          <cell r="AR71">
            <v>175</v>
          </cell>
          <cell r="AS71">
            <v>175</v>
          </cell>
          <cell r="AT71">
            <v>0</v>
          </cell>
          <cell r="AU71">
            <v>175</v>
          </cell>
          <cell r="AV71">
            <v>175</v>
          </cell>
          <cell r="AW71">
            <v>175</v>
          </cell>
          <cell r="AX71">
            <v>175</v>
          </cell>
          <cell r="AY71">
            <v>175</v>
          </cell>
          <cell r="AZ71">
            <v>175</v>
          </cell>
          <cell r="BA71">
            <v>175</v>
          </cell>
          <cell r="BB71">
            <v>300</v>
          </cell>
          <cell r="BC71">
            <v>300</v>
          </cell>
          <cell r="BD71">
            <v>300</v>
          </cell>
          <cell r="BE71">
            <v>300</v>
          </cell>
          <cell r="BF71">
            <v>180</v>
          </cell>
          <cell r="BG71">
            <v>180</v>
          </cell>
          <cell r="BH71">
            <v>180</v>
          </cell>
          <cell r="BI71">
            <v>180</v>
          </cell>
          <cell r="BJ71">
            <v>180</v>
          </cell>
          <cell r="BK71">
            <v>180</v>
          </cell>
          <cell r="BL71">
            <v>180</v>
          </cell>
          <cell r="BM71">
            <v>180</v>
          </cell>
          <cell r="BN71">
            <v>180</v>
          </cell>
          <cell r="BO71">
            <v>180</v>
          </cell>
          <cell r="BP71">
            <v>100</v>
          </cell>
          <cell r="BQ71">
            <v>100</v>
          </cell>
          <cell r="BR71">
            <v>100</v>
          </cell>
          <cell r="BS71">
            <v>100</v>
          </cell>
          <cell r="BT71">
            <v>100</v>
          </cell>
          <cell r="BU71">
            <v>100</v>
          </cell>
          <cell r="BV71">
            <v>100</v>
          </cell>
          <cell r="BW71">
            <v>100</v>
          </cell>
          <cell r="BX71">
            <v>100</v>
          </cell>
          <cell r="BY71">
            <v>100</v>
          </cell>
          <cell r="BZ71">
            <v>100</v>
          </cell>
          <cell r="CA71">
            <v>100</v>
          </cell>
          <cell r="CB71">
            <v>100</v>
          </cell>
          <cell r="CC71">
            <v>150</v>
          </cell>
          <cell r="CD71">
            <v>150</v>
          </cell>
          <cell r="CE71">
            <v>150</v>
          </cell>
          <cell r="CF71">
            <v>150</v>
          </cell>
          <cell r="CG71">
            <v>150</v>
          </cell>
          <cell r="CH71">
            <v>150</v>
          </cell>
          <cell r="CI71">
            <v>150</v>
          </cell>
          <cell r="CJ71">
            <v>150</v>
          </cell>
          <cell r="CK71">
            <v>300</v>
          </cell>
          <cell r="CL71">
            <v>300</v>
          </cell>
          <cell r="CM71">
            <v>300</v>
          </cell>
          <cell r="CN71">
            <v>300</v>
          </cell>
          <cell r="CO71">
            <v>200</v>
          </cell>
          <cell r="CP71">
            <v>200</v>
          </cell>
          <cell r="CQ71">
            <v>100</v>
          </cell>
          <cell r="CR71">
            <v>100</v>
          </cell>
          <cell r="CS71">
            <v>100</v>
          </cell>
          <cell r="CT71">
            <v>100</v>
          </cell>
          <cell r="CU71">
            <v>100</v>
          </cell>
          <cell r="CV71">
            <v>100</v>
          </cell>
          <cell r="CW71">
            <v>250</v>
          </cell>
          <cell r="CX71">
            <v>250</v>
          </cell>
          <cell r="CY71">
            <v>250</v>
          </cell>
          <cell r="CZ71">
            <v>250</v>
          </cell>
          <cell r="DA71">
            <v>250</v>
          </cell>
          <cell r="DB71">
            <v>250</v>
          </cell>
          <cell r="DC71">
            <v>250</v>
          </cell>
          <cell r="DD71">
            <v>250</v>
          </cell>
          <cell r="DE71">
            <v>250</v>
          </cell>
          <cell r="DF71">
            <v>250</v>
          </cell>
          <cell r="DG71">
            <v>250</v>
          </cell>
          <cell r="DH71">
            <v>250</v>
          </cell>
          <cell r="DI71">
            <v>250</v>
          </cell>
          <cell r="DJ71">
            <v>250</v>
          </cell>
          <cell r="DK71">
            <v>250</v>
          </cell>
        </row>
        <row r="72">
          <cell r="A72">
            <v>8833</v>
          </cell>
          <cell r="B72" t="str">
            <v xml:space="preserve"> BAY JAQUE-LL AND E A-1 DEHYD            </v>
          </cell>
          <cell r="C72" t="str">
            <v xml:space="preserve"> 0L   </v>
          </cell>
          <cell r="D72" t="str">
            <v xml:space="preserve"> R    </v>
          </cell>
          <cell r="E72">
            <v>3057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</row>
        <row r="73">
          <cell r="A73">
            <v>8835</v>
          </cell>
          <cell r="B73" t="str">
            <v xml:space="preserve"> EXXON-BULLY CAMP DEHYD                  </v>
          </cell>
          <cell r="C73" t="str">
            <v xml:space="preserve"> 0L   </v>
          </cell>
          <cell r="D73" t="str">
            <v xml:space="preserve"> R    </v>
          </cell>
          <cell r="E73">
            <v>11595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</row>
        <row r="74">
          <cell r="A74">
            <v>8838</v>
          </cell>
          <cell r="B74" t="str">
            <v xml:space="preserve"> GULF-BISHOP-BULLY CAMP LAFORT TRANS     </v>
          </cell>
          <cell r="C74" t="str">
            <v xml:space="preserve"> 0L   </v>
          </cell>
          <cell r="D74" t="str">
            <v xml:space="preserve"> R    </v>
          </cell>
          <cell r="E74">
            <v>2749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</row>
        <row r="75">
          <cell r="A75">
            <v>8839</v>
          </cell>
          <cell r="B75" t="str">
            <v xml:space="preserve"> TEXAS-BULLY CAMP DEHYD                  </v>
          </cell>
          <cell r="C75" t="str">
            <v xml:space="preserve"> 0L   </v>
          </cell>
          <cell r="D75" t="str">
            <v xml:space="preserve"> R    </v>
          </cell>
          <cell r="E75">
            <v>11595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</row>
        <row r="76">
          <cell r="A76">
            <v>8840</v>
          </cell>
          <cell r="B76" t="str">
            <v xml:space="preserve"> BADGER-BULLY CAMP 3 DEHYD               </v>
          </cell>
          <cell r="C76" t="str">
            <v xml:space="preserve"> 0L   </v>
          </cell>
          <cell r="D76" t="str">
            <v xml:space="preserve"> R    </v>
          </cell>
          <cell r="E76">
            <v>6026</v>
          </cell>
          <cell r="F76">
            <v>205</v>
          </cell>
          <cell r="G76">
            <v>205</v>
          </cell>
          <cell r="H76">
            <v>75</v>
          </cell>
          <cell r="I76">
            <v>205</v>
          </cell>
          <cell r="J76">
            <v>205</v>
          </cell>
          <cell r="K76">
            <v>205</v>
          </cell>
          <cell r="L76">
            <v>205</v>
          </cell>
          <cell r="M76">
            <v>205</v>
          </cell>
          <cell r="N76">
            <v>205</v>
          </cell>
          <cell r="O76">
            <v>205</v>
          </cell>
          <cell r="P76">
            <v>205</v>
          </cell>
          <cell r="Q76">
            <v>205</v>
          </cell>
          <cell r="R76">
            <v>205</v>
          </cell>
          <cell r="S76">
            <v>205</v>
          </cell>
          <cell r="T76">
            <v>75</v>
          </cell>
          <cell r="U76">
            <v>75</v>
          </cell>
          <cell r="V76">
            <v>75</v>
          </cell>
          <cell r="W76">
            <v>75</v>
          </cell>
          <cell r="X76">
            <v>75</v>
          </cell>
          <cell r="Y76">
            <v>75</v>
          </cell>
          <cell r="Z76">
            <v>75</v>
          </cell>
          <cell r="AA76">
            <v>75</v>
          </cell>
          <cell r="AB76">
            <v>75</v>
          </cell>
          <cell r="AC76">
            <v>75</v>
          </cell>
          <cell r="AD76">
            <v>75</v>
          </cell>
          <cell r="AE76">
            <v>75</v>
          </cell>
          <cell r="AF76">
            <v>75</v>
          </cell>
          <cell r="AG76">
            <v>75</v>
          </cell>
          <cell r="AH76">
            <v>75</v>
          </cell>
          <cell r="AI76">
            <v>75</v>
          </cell>
          <cell r="AJ76">
            <v>75</v>
          </cell>
          <cell r="AK76">
            <v>75</v>
          </cell>
          <cell r="AL76">
            <v>75</v>
          </cell>
          <cell r="AM76">
            <v>75</v>
          </cell>
          <cell r="AN76">
            <v>75</v>
          </cell>
          <cell r="AO76">
            <v>75</v>
          </cell>
          <cell r="AP76">
            <v>75</v>
          </cell>
          <cell r="AQ76">
            <v>75</v>
          </cell>
          <cell r="AR76">
            <v>75</v>
          </cell>
          <cell r="AS76">
            <v>75</v>
          </cell>
          <cell r="AT76">
            <v>75</v>
          </cell>
          <cell r="AU76">
            <v>75</v>
          </cell>
          <cell r="AV76">
            <v>75</v>
          </cell>
          <cell r="AW76">
            <v>75</v>
          </cell>
          <cell r="AX76">
            <v>75</v>
          </cell>
          <cell r="AY76">
            <v>75</v>
          </cell>
          <cell r="AZ76">
            <v>75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</row>
        <row r="77">
          <cell r="A77">
            <v>8843</v>
          </cell>
          <cell r="B77" t="str">
            <v xml:space="preserve"> CHEVRON-BAY MARCHAND DEHYD LA ROSE      </v>
          </cell>
          <cell r="C77" t="str">
            <v xml:space="preserve"> 0L   </v>
          </cell>
          <cell r="D77" t="str">
            <v xml:space="preserve"> R    </v>
          </cell>
          <cell r="E77">
            <v>30708</v>
          </cell>
          <cell r="F77">
            <v>7205</v>
          </cell>
          <cell r="G77">
            <v>7205</v>
          </cell>
          <cell r="H77">
            <v>14076</v>
          </cell>
          <cell r="I77">
            <v>7205</v>
          </cell>
          <cell r="J77">
            <v>9204</v>
          </cell>
          <cell r="K77">
            <v>9204</v>
          </cell>
          <cell r="L77">
            <v>15204</v>
          </cell>
          <cell r="M77">
            <v>15204</v>
          </cell>
          <cell r="N77">
            <v>15204</v>
          </cell>
          <cell r="O77">
            <v>15204</v>
          </cell>
          <cell r="P77">
            <v>15204</v>
          </cell>
          <cell r="Q77">
            <v>15204</v>
          </cell>
          <cell r="R77">
            <v>15204</v>
          </cell>
          <cell r="S77">
            <v>15204</v>
          </cell>
          <cell r="T77">
            <v>15501</v>
          </cell>
          <cell r="U77">
            <v>15501</v>
          </cell>
          <cell r="V77">
            <v>15501</v>
          </cell>
          <cell r="W77">
            <v>17556</v>
          </cell>
          <cell r="X77">
            <v>17556</v>
          </cell>
          <cell r="Y77">
            <v>16556</v>
          </cell>
          <cell r="Z77">
            <v>20556</v>
          </cell>
          <cell r="AA77">
            <v>12555</v>
          </cell>
          <cell r="AB77">
            <v>12555</v>
          </cell>
          <cell r="AC77">
            <v>12555</v>
          </cell>
          <cell r="AD77">
            <v>12555</v>
          </cell>
          <cell r="AE77">
            <v>12555</v>
          </cell>
          <cell r="AF77">
            <v>15055</v>
          </cell>
          <cell r="AG77">
            <v>15055</v>
          </cell>
          <cell r="AH77">
            <v>15556</v>
          </cell>
          <cell r="AI77">
            <v>15556</v>
          </cell>
          <cell r="AJ77">
            <v>15556</v>
          </cell>
          <cell r="AK77">
            <v>15556</v>
          </cell>
          <cell r="AL77">
            <v>15556</v>
          </cell>
          <cell r="AM77">
            <v>15556</v>
          </cell>
          <cell r="AN77">
            <v>15556</v>
          </cell>
          <cell r="AO77">
            <v>14076</v>
          </cell>
          <cell r="AP77">
            <v>14076</v>
          </cell>
          <cell r="AQ77">
            <v>14076</v>
          </cell>
          <cell r="AR77">
            <v>14775</v>
          </cell>
          <cell r="AS77">
            <v>14775</v>
          </cell>
          <cell r="AT77">
            <v>14775</v>
          </cell>
          <cell r="AU77">
            <v>7775</v>
          </cell>
          <cell r="AV77">
            <v>16291</v>
          </cell>
          <cell r="AW77">
            <v>16291</v>
          </cell>
          <cell r="AX77">
            <v>14580</v>
          </cell>
          <cell r="AY77">
            <v>14580</v>
          </cell>
          <cell r="AZ77">
            <v>14580</v>
          </cell>
          <cell r="BA77">
            <v>14580</v>
          </cell>
          <cell r="BB77">
            <v>18580</v>
          </cell>
          <cell r="BC77">
            <v>17580</v>
          </cell>
          <cell r="BD77">
            <v>17580</v>
          </cell>
          <cell r="BE77">
            <v>17580</v>
          </cell>
          <cell r="BF77">
            <v>15980</v>
          </cell>
          <cell r="BG77">
            <v>15980</v>
          </cell>
          <cell r="BH77">
            <v>16980</v>
          </cell>
          <cell r="BI77">
            <v>16980</v>
          </cell>
          <cell r="BJ77">
            <v>19980</v>
          </cell>
          <cell r="BK77">
            <v>19980</v>
          </cell>
          <cell r="BL77">
            <v>19980</v>
          </cell>
          <cell r="BM77">
            <v>16980</v>
          </cell>
          <cell r="BN77">
            <v>16980</v>
          </cell>
          <cell r="BO77">
            <v>16980</v>
          </cell>
          <cell r="BP77">
            <v>16980</v>
          </cell>
          <cell r="BQ77">
            <v>16980</v>
          </cell>
          <cell r="BR77">
            <v>16980</v>
          </cell>
          <cell r="BS77">
            <v>16980</v>
          </cell>
          <cell r="BT77">
            <v>16980</v>
          </cell>
          <cell r="BU77">
            <v>16980</v>
          </cell>
          <cell r="BV77">
            <v>16980</v>
          </cell>
          <cell r="BW77">
            <v>11980</v>
          </cell>
          <cell r="BX77">
            <v>11980</v>
          </cell>
          <cell r="BY77">
            <v>11980</v>
          </cell>
          <cell r="BZ77">
            <v>11980</v>
          </cell>
          <cell r="CA77">
            <v>11980</v>
          </cell>
          <cell r="CB77">
            <v>11980</v>
          </cell>
          <cell r="CC77">
            <v>11555</v>
          </cell>
          <cell r="CD77">
            <v>11555</v>
          </cell>
          <cell r="CE77">
            <v>9555</v>
          </cell>
          <cell r="CF77">
            <v>9555</v>
          </cell>
          <cell r="CG77">
            <v>9555</v>
          </cell>
          <cell r="CH77">
            <v>12055</v>
          </cell>
          <cell r="CI77">
            <v>12055</v>
          </cell>
          <cell r="CJ77">
            <v>12055</v>
          </cell>
          <cell r="CK77">
            <v>14555</v>
          </cell>
          <cell r="CL77">
            <v>14555</v>
          </cell>
          <cell r="CM77">
            <v>14555</v>
          </cell>
          <cell r="CN77">
            <v>14555</v>
          </cell>
          <cell r="CO77">
            <v>10410</v>
          </cell>
          <cell r="CP77">
            <v>10410</v>
          </cell>
          <cell r="CQ77">
            <v>10410</v>
          </cell>
          <cell r="CR77">
            <v>19592</v>
          </cell>
          <cell r="CS77">
            <v>19592</v>
          </cell>
          <cell r="CT77">
            <v>19592</v>
          </cell>
          <cell r="CU77">
            <v>19592</v>
          </cell>
          <cell r="CV77">
            <v>8592</v>
          </cell>
          <cell r="CW77">
            <v>8592</v>
          </cell>
          <cell r="CX77">
            <v>8592</v>
          </cell>
          <cell r="CY77">
            <v>13092</v>
          </cell>
          <cell r="CZ77">
            <v>13092</v>
          </cell>
          <cell r="DA77">
            <v>13092</v>
          </cell>
          <cell r="DB77">
            <v>13092</v>
          </cell>
          <cell r="DC77">
            <v>13092</v>
          </cell>
          <cell r="DD77">
            <v>13092</v>
          </cell>
          <cell r="DE77">
            <v>14230</v>
          </cell>
          <cell r="DF77">
            <v>14230</v>
          </cell>
          <cell r="DG77">
            <v>6230</v>
          </cell>
          <cell r="DH77">
            <v>6230</v>
          </cell>
          <cell r="DI77">
            <v>6230</v>
          </cell>
          <cell r="DJ77">
            <v>7230</v>
          </cell>
          <cell r="DK77">
            <v>7230</v>
          </cell>
        </row>
        <row r="78">
          <cell r="A78">
            <v>8847</v>
          </cell>
          <cell r="B78" t="str">
            <v xml:space="preserve"> GRAND ISLE BLOCK 24&amp;25 DEHYDRATION      </v>
          </cell>
          <cell r="C78" t="str">
            <v xml:space="preserve"> 0L   </v>
          </cell>
          <cell r="D78" t="str">
            <v xml:space="preserve"> R    </v>
          </cell>
          <cell r="E78">
            <v>50610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</row>
        <row r="79">
          <cell r="A79">
            <v>8850</v>
          </cell>
          <cell r="B79" t="str">
            <v>COLUMBIA GULF@LaFourche</v>
          </cell>
          <cell r="C79" t="str">
            <v xml:space="preserve"> 0L   </v>
          </cell>
          <cell r="D79" t="str">
            <v xml:space="preserve"> D    </v>
          </cell>
          <cell r="E79">
            <v>147526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</row>
        <row r="80">
          <cell r="A80">
            <v>8851</v>
          </cell>
          <cell r="B80" t="str">
            <v xml:space="preserve"> COLUMBIA-S TIMBALIER BLK 37 EXCH        </v>
          </cell>
          <cell r="C80" t="str">
            <v xml:space="preserve"> 0L   </v>
          </cell>
          <cell r="D80" t="str">
            <v xml:space="preserve"> D    </v>
          </cell>
          <cell r="E80">
            <v>344495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</row>
        <row r="81">
          <cell r="A81">
            <v>9250</v>
          </cell>
          <cell r="B81" t="str">
            <v xml:space="preserve"> PROVENCAL-LA                            </v>
          </cell>
          <cell r="C81">
            <v>1</v>
          </cell>
          <cell r="D81" t="str">
            <v xml:space="preserve"> D    </v>
          </cell>
          <cell r="E81">
            <v>3077</v>
          </cell>
          <cell r="F81">
            <v>100</v>
          </cell>
          <cell r="G81">
            <v>100</v>
          </cell>
          <cell r="H81">
            <v>292</v>
          </cell>
          <cell r="I81">
            <v>100</v>
          </cell>
          <cell r="J81">
            <v>100</v>
          </cell>
          <cell r="K81">
            <v>100</v>
          </cell>
          <cell r="L81">
            <v>100</v>
          </cell>
          <cell r="M81">
            <v>100</v>
          </cell>
          <cell r="N81">
            <v>100</v>
          </cell>
          <cell r="O81">
            <v>100</v>
          </cell>
          <cell r="P81">
            <v>100</v>
          </cell>
          <cell r="Q81">
            <v>100</v>
          </cell>
          <cell r="R81">
            <v>100</v>
          </cell>
          <cell r="S81">
            <v>100</v>
          </cell>
          <cell r="T81">
            <v>80</v>
          </cell>
          <cell r="U81">
            <v>80</v>
          </cell>
          <cell r="V81">
            <v>80</v>
          </cell>
          <cell r="W81">
            <v>80</v>
          </cell>
          <cell r="X81">
            <v>80</v>
          </cell>
          <cell r="Y81">
            <v>80</v>
          </cell>
          <cell r="Z81">
            <v>80</v>
          </cell>
          <cell r="AA81">
            <v>80</v>
          </cell>
          <cell r="AB81">
            <v>80</v>
          </cell>
          <cell r="AC81">
            <v>80</v>
          </cell>
          <cell r="AD81">
            <v>80</v>
          </cell>
          <cell r="AE81">
            <v>80</v>
          </cell>
          <cell r="AF81">
            <v>80</v>
          </cell>
          <cell r="AG81">
            <v>80</v>
          </cell>
          <cell r="AH81">
            <v>80</v>
          </cell>
          <cell r="AI81">
            <v>80</v>
          </cell>
          <cell r="AJ81">
            <v>80</v>
          </cell>
          <cell r="AK81">
            <v>80</v>
          </cell>
          <cell r="AL81">
            <v>80</v>
          </cell>
          <cell r="AM81">
            <v>80</v>
          </cell>
          <cell r="AN81">
            <v>292</v>
          </cell>
          <cell r="AO81">
            <v>292</v>
          </cell>
          <cell r="AP81">
            <v>292</v>
          </cell>
          <cell r="AQ81">
            <v>115</v>
          </cell>
          <cell r="AR81">
            <v>115</v>
          </cell>
          <cell r="AS81">
            <v>115</v>
          </cell>
          <cell r="AT81">
            <v>115</v>
          </cell>
          <cell r="AU81">
            <v>115</v>
          </cell>
          <cell r="AV81">
            <v>115</v>
          </cell>
          <cell r="AW81">
            <v>115</v>
          </cell>
          <cell r="AX81">
            <v>90</v>
          </cell>
          <cell r="AY81">
            <v>90</v>
          </cell>
          <cell r="AZ81">
            <v>90</v>
          </cell>
          <cell r="BA81">
            <v>90</v>
          </cell>
          <cell r="BB81">
            <v>90</v>
          </cell>
          <cell r="BC81">
            <v>90</v>
          </cell>
          <cell r="BD81">
            <v>90</v>
          </cell>
          <cell r="BE81">
            <v>90</v>
          </cell>
          <cell r="BF81">
            <v>90</v>
          </cell>
          <cell r="BG81">
            <v>90</v>
          </cell>
          <cell r="BH81">
            <v>90</v>
          </cell>
          <cell r="BI81">
            <v>90</v>
          </cell>
          <cell r="BJ81">
            <v>90</v>
          </cell>
          <cell r="BK81">
            <v>90</v>
          </cell>
          <cell r="BL81">
            <v>90</v>
          </cell>
          <cell r="BM81">
            <v>90</v>
          </cell>
          <cell r="BN81">
            <v>90</v>
          </cell>
          <cell r="BO81">
            <v>90</v>
          </cell>
          <cell r="BP81">
            <v>90</v>
          </cell>
          <cell r="BQ81">
            <v>90</v>
          </cell>
          <cell r="BR81">
            <v>90</v>
          </cell>
          <cell r="BS81">
            <v>90</v>
          </cell>
          <cell r="BT81">
            <v>90</v>
          </cell>
          <cell r="BU81">
            <v>90</v>
          </cell>
          <cell r="BV81">
            <v>90</v>
          </cell>
          <cell r="BW81">
            <v>90</v>
          </cell>
          <cell r="BX81">
            <v>90</v>
          </cell>
          <cell r="BY81">
            <v>90</v>
          </cell>
          <cell r="BZ81">
            <v>90</v>
          </cell>
          <cell r="CA81">
            <v>90</v>
          </cell>
          <cell r="CB81">
            <v>90</v>
          </cell>
          <cell r="CC81">
            <v>40</v>
          </cell>
          <cell r="CD81">
            <v>40</v>
          </cell>
          <cell r="CE81">
            <v>40</v>
          </cell>
          <cell r="CF81">
            <v>40</v>
          </cell>
          <cell r="CG81">
            <v>40</v>
          </cell>
          <cell r="CH81">
            <v>40</v>
          </cell>
          <cell r="CI81">
            <v>40</v>
          </cell>
          <cell r="CJ81">
            <v>40</v>
          </cell>
          <cell r="CK81">
            <v>40</v>
          </cell>
          <cell r="CL81">
            <v>40</v>
          </cell>
          <cell r="CM81">
            <v>40</v>
          </cell>
          <cell r="CN81">
            <v>40</v>
          </cell>
          <cell r="CO81">
            <v>100</v>
          </cell>
          <cell r="CP81">
            <v>100</v>
          </cell>
          <cell r="CQ81">
            <v>100</v>
          </cell>
          <cell r="CR81">
            <v>100</v>
          </cell>
          <cell r="CS81">
            <v>100</v>
          </cell>
          <cell r="CT81">
            <v>100</v>
          </cell>
          <cell r="CU81">
            <v>100</v>
          </cell>
          <cell r="CV81">
            <v>100</v>
          </cell>
          <cell r="CW81">
            <v>100</v>
          </cell>
          <cell r="CX81">
            <v>193</v>
          </cell>
          <cell r="CY81">
            <v>193</v>
          </cell>
          <cell r="CZ81">
            <v>193</v>
          </cell>
          <cell r="DA81">
            <v>193</v>
          </cell>
          <cell r="DB81">
            <v>193</v>
          </cell>
          <cell r="DC81">
            <v>193</v>
          </cell>
          <cell r="DD81">
            <v>193</v>
          </cell>
          <cell r="DE81">
            <v>193</v>
          </cell>
          <cell r="DF81">
            <v>193</v>
          </cell>
          <cell r="DG81">
            <v>193</v>
          </cell>
          <cell r="DH81">
            <v>193</v>
          </cell>
          <cell r="DI81">
            <v>193</v>
          </cell>
          <cell r="DJ81">
            <v>193</v>
          </cell>
          <cell r="DK81">
            <v>193</v>
          </cell>
        </row>
        <row r="82">
          <cell r="A82">
            <v>9311</v>
          </cell>
          <cell r="B82" t="str">
            <v>KOCH GATEWAY @ Quachita</v>
          </cell>
          <cell r="C82">
            <v>1</v>
          </cell>
          <cell r="D82" t="str">
            <v xml:space="preserve"> D    </v>
          </cell>
          <cell r="E82">
            <v>217438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</row>
        <row r="83">
          <cell r="A83">
            <v>9314</v>
          </cell>
          <cell r="B83" t="str">
            <v>RELIANT @ Quachita</v>
          </cell>
          <cell r="C83">
            <v>1</v>
          </cell>
          <cell r="D83" t="str">
            <v xml:space="preserve"> D    </v>
          </cell>
          <cell r="E83">
            <v>38372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</row>
        <row r="84">
          <cell r="A84">
            <v>9413</v>
          </cell>
          <cell r="B84" t="str">
            <v xml:space="preserve"> SATURDAY ISLAND DEHYD TRANSPORT         </v>
          </cell>
          <cell r="C84" t="str">
            <v xml:space="preserve"> 0L   </v>
          </cell>
          <cell r="D84" t="str">
            <v xml:space="preserve"> R    </v>
          </cell>
          <cell r="E84">
            <v>5798</v>
          </cell>
          <cell r="F84">
            <v>0</v>
          </cell>
          <cell r="G84">
            <v>0</v>
          </cell>
          <cell r="H84">
            <v>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</row>
        <row r="85">
          <cell r="A85">
            <v>9414</v>
          </cell>
          <cell r="B85" t="str">
            <v xml:space="preserve"> SAMSON-LSGC-BAY BATISTE TRANS           </v>
          </cell>
          <cell r="C85" t="str">
            <v xml:space="preserve"> 0L   </v>
          </cell>
          <cell r="D85" t="str">
            <v xml:space="preserve"> R    </v>
          </cell>
          <cell r="E85">
            <v>12297</v>
          </cell>
          <cell r="F85">
            <v>5800</v>
          </cell>
          <cell r="G85">
            <v>5800</v>
          </cell>
          <cell r="H85">
            <v>5700</v>
          </cell>
          <cell r="I85">
            <v>5800</v>
          </cell>
          <cell r="J85">
            <v>5800</v>
          </cell>
          <cell r="K85">
            <v>5800</v>
          </cell>
          <cell r="L85">
            <v>5800</v>
          </cell>
          <cell r="M85">
            <v>5800</v>
          </cell>
          <cell r="N85">
            <v>5800</v>
          </cell>
          <cell r="O85">
            <v>5800</v>
          </cell>
          <cell r="P85">
            <v>5800</v>
          </cell>
          <cell r="Q85">
            <v>5800</v>
          </cell>
          <cell r="R85">
            <v>5800</v>
          </cell>
          <cell r="S85">
            <v>5800</v>
          </cell>
          <cell r="T85">
            <v>5850</v>
          </cell>
          <cell r="U85">
            <v>5850</v>
          </cell>
          <cell r="V85">
            <v>5850</v>
          </cell>
          <cell r="W85">
            <v>5850</v>
          </cell>
          <cell r="X85">
            <v>5850</v>
          </cell>
          <cell r="Y85">
            <v>5850</v>
          </cell>
          <cell r="Z85">
            <v>5850</v>
          </cell>
          <cell r="AA85">
            <v>5850</v>
          </cell>
          <cell r="AB85">
            <v>5850</v>
          </cell>
          <cell r="AC85">
            <v>5850</v>
          </cell>
          <cell r="AD85">
            <v>5850</v>
          </cell>
          <cell r="AE85">
            <v>5850</v>
          </cell>
          <cell r="AF85">
            <v>5850</v>
          </cell>
          <cell r="AG85">
            <v>5850</v>
          </cell>
          <cell r="AH85">
            <v>5850</v>
          </cell>
          <cell r="AI85">
            <v>5850</v>
          </cell>
          <cell r="AJ85">
            <v>5850</v>
          </cell>
          <cell r="AK85">
            <v>5850</v>
          </cell>
          <cell r="AL85">
            <v>5850</v>
          </cell>
          <cell r="AM85">
            <v>5850</v>
          </cell>
          <cell r="AN85">
            <v>5850</v>
          </cell>
          <cell r="AO85">
            <v>5700</v>
          </cell>
          <cell r="AP85">
            <v>5700</v>
          </cell>
          <cell r="AQ85">
            <v>5700</v>
          </cell>
          <cell r="AR85">
            <v>5700</v>
          </cell>
          <cell r="AS85">
            <v>5700</v>
          </cell>
          <cell r="AT85">
            <v>5700</v>
          </cell>
          <cell r="AU85">
            <v>5700</v>
          </cell>
          <cell r="AV85">
            <v>5700</v>
          </cell>
          <cell r="AW85">
            <v>5700</v>
          </cell>
          <cell r="AX85">
            <v>6000</v>
          </cell>
          <cell r="AY85">
            <v>6000</v>
          </cell>
          <cell r="AZ85">
            <v>5300</v>
          </cell>
          <cell r="BA85">
            <v>5300</v>
          </cell>
          <cell r="BB85">
            <v>5300</v>
          </cell>
          <cell r="BC85">
            <v>5300</v>
          </cell>
          <cell r="BD85">
            <v>5300</v>
          </cell>
          <cell r="BE85">
            <v>5300</v>
          </cell>
          <cell r="BF85">
            <v>5300</v>
          </cell>
          <cell r="BG85">
            <v>5300</v>
          </cell>
          <cell r="BH85">
            <v>5300</v>
          </cell>
          <cell r="BI85">
            <v>5850</v>
          </cell>
          <cell r="BJ85">
            <v>5850</v>
          </cell>
          <cell r="BK85">
            <v>5850</v>
          </cell>
          <cell r="BL85">
            <v>5850</v>
          </cell>
          <cell r="BM85">
            <v>5850</v>
          </cell>
          <cell r="BN85">
            <v>5850</v>
          </cell>
          <cell r="BO85">
            <v>5850</v>
          </cell>
          <cell r="BP85">
            <v>5850</v>
          </cell>
          <cell r="BQ85">
            <v>5850</v>
          </cell>
          <cell r="BR85">
            <v>5850</v>
          </cell>
          <cell r="BS85">
            <v>5850</v>
          </cell>
          <cell r="BT85">
            <v>5850</v>
          </cell>
          <cell r="BU85">
            <v>5850</v>
          </cell>
          <cell r="BV85">
            <v>5850</v>
          </cell>
          <cell r="BW85">
            <v>5850</v>
          </cell>
          <cell r="BX85">
            <v>5850</v>
          </cell>
          <cell r="BY85">
            <v>5850</v>
          </cell>
          <cell r="BZ85">
            <v>5850</v>
          </cell>
          <cell r="CA85">
            <v>5850</v>
          </cell>
          <cell r="CB85">
            <v>5850</v>
          </cell>
          <cell r="CC85">
            <v>6100</v>
          </cell>
          <cell r="CD85">
            <v>6100</v>
          </cell>
          <cell r="CE85">
            <v>6100</v>
          </cell>
          <cell r="CF85">
            <v>6100</v>
          </cell>
          <cell r="CG85">
            <v>6100</v>
          </cell>
          <cell r="CH85">
            <v>6100</v>
          </cell>
          <cell r="CI85">
            <v>6100</v>
          </cell>
          <cell r="CJ85">
            <v>6100</v>
          </cell>
          <cell r="CK85">
            <v>6100</v>
          </cell>
          <cell r="CL85">
            <v>6100</v>
          </cell>
          <cell r="CM85">
            <v>6100</v>
          </cell>
          <cell r="CN85">
            <v>6100</v>
          </cell>
          <cell r="CO85">
            <v>5850</v>
          </cell>
          <cell r="CP85">
            <v>5850</v>
          </cell>
          <cell r="CQ85">
            <v>5850</v>
          </cell>
          <cell r="CR85">
            <v>5850</v>
          </cell>
          <cell r="CS85">
            <v>5850</v>
          </cell>
          <cell r="CT85">
            <v>5850</v>
          </cell>
          <cell r="CU85">
            <v>5850</v>
          </cell>
          <cell r="CV85">
            <v>5500</v>
          </cell>
          <cell r="CW85">
            <v>5500</v>
          </cell>
          <cell r="CX85">
            <v>5500</v>
          </cell>
          <cell r="CY85">
            <v>5500</v>
          </cell>
          <cell r="CZ85">
            <v>5500</v>
          </cell>
          <cell r="DA85">
            <v>5500</v>
          </cell>
          <cell r="DB85">
            <v>5500</v>
          </cell>
          <cell r="DC85">
            <v>5500</v>
          </cell>
          <cell r="DD85">
            <v>5500</v>
          </cell>
          <cell r="DE85">
            <v>6200</v>
          </cell>
          <cell r="DF85">
            <v>6200</v>
          </cell>
          <cell r="DG85">
            <v>5600</v>
          </cell>
          <cell r="DH85">
            <v>5600</v>
          </cell>
          <cell r="DI85">
            <v>5600</v>
          </cell>
          <cell r="DJ85">
            <v>5600</v>
          </cell>
          <cell r="DK85">
            <v>5600</v>
          </cell>
        </row>
        <row r="86">
          <cell r="A86">
            <v>9416</v>
          </cell>
          <cell r="B86" t="str">
            <v xml:space="preserve"> DALEN-GARDEN ISLAND BAY DEHYD           </v>
          </cell>
          <cell r="C86" t="str">
            <v xml:space="preserve"> 0L   </v>
          </cell>
          <cell r="D86" t="str">
            <v xml:space="preserve"> R    </v>
          </cell>
          <cell r="E86">
            <v>11048</v>
          </cell>
          <cell r="F86">
            <v>293</v>
          </cell>
          <cell r="G86">
            <v>293</v>
          </cell>
          <cell r="H86">
            <v>320</v>
          </cell>
          <cell r="I86">
            <v>293</v>
          </cell>
          <cell r="J86">
            <v>293</v>
          </cell>
          <cell r="K86">
            <v>293</v>
          </cell>
          <cell r="L86">
            <v>293</v>
          </cell>
          <cell r="M86">
            <v>293</v>
          </cell>
          <cell r="N86">
            <v>293</v>
          </cell>
          <cell r="O86">
            <v>293</v>
          </cell>
          <cell r="P86">
            <v>293</v>
          </cell>
          <cell r="Q86">
            <v>293</v>
          </cell>
          <cell r="R86">
            <v>293</v>
          </cell>
          <cell r="S86">
            <v>293</v>
          </cell>
          <cell r="T86">
            <v>350</v>
          </cell>
          <cell r="U86">
            <v>350</v>
          </cell>
          <cell r="V86">
            <v>350</v>
          </cell>
          <cell r="W86">
            <v>350</v>
          </cell>
          <cell r="X86">
            <v>350</v>
          </cell>
          <cell r="Y86">
            <v>350</v>
          </cell>
          <cell r="Z86">
            <v>350</v>
          </cell>
          <cell r="AA86">
            <v>350</v>
          </cell>
          <cell r="AB86">
            <v>350</v>
          </cell>
          <cell r="AC86">
            <v>350</v>
          </cell>
          <cell r="AD86">
            <v>350</v>
          </cell>
          <cell r="AE86">
            <v>350</v>
          </cell>
          <cell r="AF86">
            <v>350</v>
          </cell>
          <cell r="AG86">
            <v>320</v>
          </cell>
          <cell r="AH86">
            <v>320</v>
          </cell>
          <cell r="AI86">
            <v>320</v>
          </cell>
          <cell r="AJ86">
            <v>320</v>
          </cell>
          <cell r="AK86">
            <v>320</v>
          </cell>
          <cell r="AL86">
            <v>320</v>
          </cell>
          <cell r="AM86">
            <v>320</v>
          </cell>
          <cell r="AN86">
            <v>320</v>
          </cell>
          <cell r="AO86">
            <v>320</v>
          </cell>
          <cell r="AP86">
            <v>320</v>
          </cell>
          <cell r="AQ86">
            <v>320</v>
          </cell>
          <cell r="AR86">
            <v>234</v>
          </cell>
          <cell r="AS86">
            <v>234</v>
          </cell>
          <cell r="AT86">
            <v>234</v>
          </cell>
          <cell r="AU86">
            <v>234</v>
          </cell>
          <cell r="AV86">
            <v>234</v>
          </cell>
          <cell r="AW86">
            <v>234</v>
          </cell>
          <cell r="AX86">
            <v>325</v>
          </cell>
          <cell r="AY86">
            <v>325</v>
          </cell>
          <cell r="AZ86">
            <v>325</v>
          </cell>
          <cell r="BA86">
            <v>325</v>
          </cell>
          <cell r="BB86">
            <v>325</v>
          </cell>
          <cell r="BC86">
            <v>325</v>
          </cell>
          <cell r="BD86">
            <v>325</v>
          </cell>
          <cell r="BE86">
            <v>325</v>
          </cell>
          <cell r="BF86">
            <v>325</v>
          </cell>
          <cell r="BG86">
            <v>325</v>
          </cell>
          <cell r="BH86">
            <v>325</v>
          </cell>
          <cell r="BI86">
            <v>232</v>
          </cell>
          <cell r="BJ86">
            <v>232</v>
          </cell>
          <cell r="BK86">
            <v>232</v>
          </cell>
          <cell r="BL86">
            <v>232</v>
          </cell>
          <cell r="BM86">
            <v>232</v>
          </cell>
          <cell r="BN86">
            <v>232</v>
          </cell>
          <cell r="BO86">
            <v>232</v>
          </cell>
          <cell r="BP86">
            <v>232</v>
          </cell>
          <cell r="BQ86">
            <v>232</v>
          </cell>
          <cell r="BR86">
            <v>232</v>
          </cell>
          <cell r="BS86">
            <v>232</v>
          </cell>
          <cell r="BT86">
            <v>232</v>
          </cell>
          <cell r="BU86">
            <v>232</v>
          </cell>
          <cell r="BV86">
            <v>232</v>
          </cell>
          <cell r="BW86">
            <v>232</v>
          </cell>
          <cell r="BX86">
            <v>232</v>
          </cell>
          <cell r="BY86">
            <v>232</v>
          </cell>
          <cell r="BZ86">
            <v>232</v>
          </cell>
          <cell r="CA86">
            <v>232</v>
          </cell>
          <cell r="CB86">
            <v>232</v>
          </cell>
          <cell r="CC86">
            <v>165</v>
          </cell>
          <cell r="CD86">
            <v>165</v>
          </cell>
          <cell r="CE86">
            <v>165</v>
          </cell>
          <cell r="CF86">
            <v>165</v>
          </cell>
          <cell r="CG86">
            <v>165</v>
          </cell>
          <cell r="CH86">
            <v>165</v>
          </cell>
          <cell r="CI86">
            <v>232</v>
          </cell>
          <cell r="CJ86">
            <v>232</v>
          </cell>
          <cell r="CK86">
            <v>232</v>
          </cell>
          <cell r="CL86">
            <v>232</v>
          </cell>
          <cell r="CM86">
            <v>232</v>
          </cell>
          <cell r="CN86">
            <v>232</v>
          </cell>
          <cell r="CO86">
            <v>232</v>
          </cell>
          <cell r="CP86">
            <v>232</v>
          </cell>
          <cell r="CQ86">
            <v>232</v>
          </cell>
          <cell r="CR86">
            <v>232</v>
          </cell>
          <cell r="CS86">
            <v>232</v>
          </cell>
          <cell r="CT86">
            <v>232</v>
          </cell>
          <cell r="CU86">
            <v>232</v>
          </cell>
          <cell r="CV86">
            <v>232</v>
          </cell>
          <cell r="CW86">
            <v>232</v>
          </cell>
          <cell r="CX86">
            <v>232</v>
          </cell>
          <cell r="CY86">
            <v>232</v>
          </cell>
          <cell r="CZ86">
            <v>232</v>
          </cell>
          <cell r="DA86">
            <v>232</v>
          </cell>
          <cell r="DB86">
            <v>232</v>
          </cell>
          <cell r="DC86">
            <v>232</v>
          </cell>
          <cell r="DD86">
            <v>232</v>
          </cell>
          <cell r="DE86">
            <v>232</v>
          </cell>
          <cell r="DF86">
            <v>232</v>
          </cell>
          <cell r="DG86">
            <v>232</v>
          </cell>
          <cell r="DH86">
            <v>232</v>
          </cell>
          <cell r="DI86">
            <v>232</v>
          </cell>
          <cell r="DJ86">
            <v>232</v>
          </cell>
          <cell r="DK86">
            <v>232</v>
          </cell>
        </row>
        <row r="87">
          <cell r="A87">
            <v>9423</v>
          </cell>
          <cell r="B87" t="str">
            <v xml:space="preserve"> SOUTH PASS BLOCK 6 DEHYDRATION HALTER IS</v>
          </cell>
          <cell r="C87" t="str">
            <v xml:space="preserve"> 0L   </v>
          </cell>
          <cell r="D87" t="str">
            <v xml:space="preserve"> R    </v>
          </cell>
          <cell r="E87">
            <v>14434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</row>
        <row r="88">
          <cell r="A88">
            <v>9424</v>
          </cell>
          <cell r="B88" t="str">
            <v xml:space="preserve">  DELTA DUCK CLUB DEHYD LAKE WASH        </v>
          </cell>
          <cell r="C88" t="str">
            <v xml:space="preserve"> 0L   </v>
          </cell>
          <cell r="D88" t="str">
            <v xml:space="preserve"> R    </v>
          </cell>
          <cell r="E88">
            <v>47709</v>
          </cell>
          <cell r="F88">
            <v>5002</v>
          </cell>
          <cell r="G88">
            <v>5002</v>
          </cell>
          <cell r="H88">
            <v>1</v>
          </cell>
          <cell r="I88">
            <v>5002</v>
          </cell>
          <cell r="J88">
            <v>5002</v>
          </cell>
          <cell r="K88">
            <v>4002</v>
          </cell>
          <cell r="L88">
            <v>4002</v>
          </cell>
          <cell r="M88">
            <v>2</v>
          </cell>
          <cell r="N88">
            <v>2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  <cell r="S88">
            <v>2500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2500</v>
          </cell>
          <cell r="AF88">
            <v>1</v>
          </cell>
          <cell r="AG88">
            <v>1</v>
          </cell>
          <cell r="AH88">
            <v>1</v>
          </cell>
          <cell r="AI88">
            <v>1</v>
          </cell>
          <cell r="AJ88">
            <v>1</v>
          </cell>
          <cell r="AK88">
            <v>1</v>
          </cell>
          <cell r="AL88">
            <v>1</v>
          </cell>
          <cell r="AM88">
            <v>1</v>
          </cell>
          <cell r="AN88">
            <v>1</v>
          </cell>
          <cell r="AO88">
            <v>1</v>
          </cell>
          <cell r="AP88">
            <v>1</v>
          </cell>
          <cell r="AQ88">
            <v>1</v>
          </cell>
          <cell r="AR88">
            <v>1</v>
          </cell>
          <cell r="AS88">
            <v>1</v>
          </cell>
          <cell r="AT88">
            <v>1</v>
          </cell>
          <cell r="AU88">
            <v>1</v>
          </cell>
          <cell r="AV88">
            <v>2500</v>
          </cell>
          <cell r="AW88">
            <v>2500</v>
          </cell>
          <cell r="AX88">
            <v>1</v>
          </cell>
          <cell r="AY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>
            <v>1</v>
          </cell>
          <cell r="CF88">
            <v>1</v>
          </cell>
          <cell r="CG88">
            <v>1</v>
          </cell>
          <cell r="CH88">
            <v>1</v>
          </cell>
          <cell r="CI88">
            <v>1</v>
          </cell>
          <cell r="CJ88">
            <v>1</v>
          </cell>
          <cell r="CK88">
            <v>1</v>
          </cell>
          <cell r="CL88">
            <v>1</v>
          </cell>
          <cell r="CM88">
            <v>1</v>
          </cell>
          <cell r="CN88">
            <v>1</v>
          </cell>
          <cell r="CO88">
            <v>1</v>
          </cell>
          <cell r="CP88">
            <v>1</v>
          </cell>
          <cell r="CQ88">
            <v>1</v>
          </cell>
          <cell r="CR88">
            <v>1</v>
          </cell>
          <cell r="CS88">
            <v>1</v>
          </cell>
          <cell r="CT88">
            <v>1</v>
          </cell>
          <cell r="CU88">
            <v>1</v>
          </cell>
          <cell r="CV88">
            <v>1</v>
          </cell>
          <cell r="CW88">
            <v>1</v>
          </cell>
          <cell r="CX88">
            <v>1</v>
          </cell>
          <cell r="CY88">
            <v>1</v>
          </cell>
          <cell r="CZ88">
            <v>1</v>
          </cell>
          <cell r="DA88">
            <v>1</v>
          </cell>
          <cell r="DB88">
            <v>1</v>
          </cell>
          <cell r="DC88">
            <v>1</v>
          </cell>
          <cell r="DD88">
            <v>1</v>
          </cell>
          <cell r="DE88">
            <v>2</v>
          </cell>
          <cell r="DF88">
            <v>2</v>
          </cell>
          <cell r="DG88">
            <v>2</v>
          </cell>
          <cell r="DH88">
            <v>2</v>
          </cell>
          <cell r="DI88">
            <v>2</v>
          </cell>
          <cell r="DJ88">
            <v>2</v>
          </cell>
          <cell r="DK88">
            <v>2</v>
          </cell>
        </row>
        <row r="89">
          <cell r="A89">
            <v>9430</v>
          </cell>
          <cell r="B89" t="str">
            <v xml:space="preserve"> BASTIAN BAY TRANSPORT                   </v>
          </cell>
          <cell r="C89" t="str">
            <v xml:space="preserve"> 0L   </v>
          </cell>
          <cell r="D89" t="str">
            <v xml:space="preserve"> R    </v>
          </cell>
          <cell r="E89">
            <v>82810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</row>
        <row r="90">
          <cell r="A90">
            <v>9441</v>
          </cell>
          <cell r="B90" t="str">
            <v>TETCO@Plaquemines</v>
          </cell>
          <cell r="C90" t="str">
            <v xml:space="preserve"> 0L   </v>
          </cell>
          <cell r="D90" t="str">
            <v xml:space="preserve"> R    </v>
          </cell>
          <cell r="E90">
            <v>128137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</row>
        <row r="91">
          <cell r="A91">
            <v>9448</v>
          </cell>
          <cell r="B91" t="str">
            <v xml:space="preserve"> HUNT -SOUTH LAKE WASHINGTON DEHYD       </v>
          </cell>
          <cell r="C91" t="str">
            <v xml:space="preserve"> 0L   </v>
          </cell>
          <cell r="D91" t="str">
            <v xml:space="preserve"> R    </v>
          </cell>
          <cell r="E91">
            <v>5949</v>
          </cell>
          <cell r="F91">
            <v>20</v>
          </cell>
          <cell r="G91">
            <v>20</v>
          </cell>
          <cell r="H91">
            <v>40</v>
          </cell>
          <cell r="I91">
            <v>20</v>
          </cell>
          <cell r="J91">
            <v>20</v>
          </cell>
          <cell r="K91">
            <v>20</v>
          </cell>
          <cell r="L91">
            <v>20</v>
          </cell>
          <cell r="M91">
            <v>20</v>
          </cell>
          <cell r="N91">
            <v>20</v>
          </cell>
          <cell r="O91">
            <v>20</v>
          </cell>
          <cell r="P91">
            <v>20</v>
          </cell>
          <cell r="Q91">
            <v>20</v>
          </cell>
          <cell r="R91">
            <v>20</v>
          </cell>
          <cell r="S91">
            <v>20</v>
          </cell>
          <cell r="T91">
            <v>40</v>
          </cell>
          <cell r="U91">
            <v>40</v>
          </cell>
          <cell r="V91">
            <v>40</v>
          </cell>
          <cell r="W91">
            <v>40</v>
          </cell>
          <cell r="X91">
            <v>40</v>
          </cell>
          <cell r="Y91">
            <v>40</v>
          </cell>
          <cell r="Z91">
            <v>40</v>
          </cell>
          <cell r="AA91">
            <v>40</v>
          </cell>
          <cell r="AB91">
            <v>40</v>
          </cell>
          <cell r="AC91">
            <v>40</v>
          </cell>
          <cell r="AD91">
            <v>40</v>
          </cell>
          <cell r="AE91">
            <v>40</v>
          </cell>
          <cell r="AF91">
            <v>40</v>
          </cell>
          <cell r="AG91">
            <v>40</v>
          </cell>
          <cell r="AH91">
            <v>40</v>
          </cell>
          <cell r="AI91">
            <v>40</v>
          </cell>
          <cell r="AJ91">
            <v>40</v>
          </cell>
          <cell r="AK91">
            <v>40</v>
          </cell>
          <cell r="AL91">
            <v>40</v>
          </cell>
          <cell r="AM91">
            <v>40</v>
          </cell>
          <cell r="AN91">
            <v>40</v>
          </cell>
          <cell r="AO91">
            <v>40</v>
          </cell>
          <cell r="AP91">
            <v>40</v>
          </cell>
          <cell r="AQ91">
            <v>40</v>
          </cell>
          <cell r="AR91">
            <v>40</v>
          </cell>
          <cell r="AS91">
            <v>40</v>
          </cell>
          <cell r="AT91">
            <v>40</v>
          </cell>
          <cell r="AU91">
            <v>40</v>
          </cell>
          <cell r="AV91">
            <v>40</v>
          </cell>
          <cell r="AW91">
            <v>40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</row>
        <row r="92">
          <cell r="A92">
            <v>9666</v>
          </cell>
          <cell r="B92" t="str">
            <v>KOCH GATEWAY @ Rapides</v>
          </cell>
          <cell r="C92" t="str">
            <v xml:space="preserve"> 0L   </v>
          </cell>
          <cell r="D92" t="str">
            <v xml:space="preserve"> D    </v>
          </cell>
          <cell r="E92">
            <v>4909</v>
          </cell>
          <cell r="F92">
            <v>51</v>
          </cell>
          <cell r="G92">
            <v>51</v>
          </cell>
          <cell r="H92">
            <v>62</v>
          </cell>
          <cell r="I92">
            <v>51</v>
          </cell>
          <cell r="J92">
            <v>51</v>
          </cell>
          <cell r="K92">
            <v>51</v>
          </cell>
          <cell r="L92">
            <v>51</v>
          </cell>
          <cell r="M92">
            <v>51</v>
          </cell>
          <cell r="N92">
            <v>51</v>
          </cell>
          <cell r="O92">
            <v>0</v>
          </cell>
          <cell r="P92">
            <v>51</v>
          </cell>
          <cell r="Q92">
            <v>0</v>
          </cell>
          <cell r="R92">
            <v>51</v>
          </cell>
          <cell r="S92">
            <v>47</v>
          </cell>
          <cell r="T92">
            <v>62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62</v>
          </cell>
          <cell r="AB92">
            <v>62</v>
          </cell>
          <cell r="AC92">
            <v>62</v>
          </cell>
          <cell r="AD92">
            <v>62</v>
          </cell>
          <cell r="AE92">
            <v>62</v>
          </cell>
          <cell r="AF92">
            <v>62</v>
          </cell>
          <cell r="AG92">
            <v>62</v>
          </cell>
          <cell r="AH92">
            <v>62</v>
          </cell>
          <cell r="AI92">
            <v>62</v>
          </cell>
          <cell r="AJ92">
            <v>62</v>
          </cell>
          <cell r="AK92">
            <v>62</v>
          </cell>
          <cell r="AL92">
            <v>62</v>
          </cell>
          <cell r="AM92">
            <v>62</v>
          </cell>
          <cell r="AN92">
            <v>62</v>
          </cell>
          <cell r="AO92">
            <v>62</v>
          </cell>
          <cell r="AP92">
            <v>62</v>
          </cell>
          <cell r="AQ92">
            <v>62</v>
          </cell>
          <cell r="AR92">
            <v>62</v>
          </cell>
          <cell r="AS92">
            <v>62</v>
          </cell>
          <cell r="AT92">
            <v>62</v>
          </cell>
          <cell r="AU92">
            <v>62</v>
          </cell>
          <cell r="AV92">
            <v>62</v>
          </cell>
          <cell r="AW92">
            <v>62</v>
          </cell>
          <cell r="AX92">
            <v>84</v>
          </cell>
          <cell r="AY92">
            <v>84</v>
          </cell>
          <cell r="AZ92">
            <v>84</v>
          </cell>
          <cell r="BA92">
            <v>84</v>
          </cell>
          <cell r="BB92">
            <v>84</v>
          </cell>
          <cell r="BC92">
            <v>84</v>
          </cell>
          <cell r="BD92">
            <v>84</v>
          </cell>
          <cell r="BE92">
            <v>84</v>
          </cell>
          <cell r="BF92">
            <v>84</v>
          </cell>
          <cell r="BG92">
            <v>84</v>
          </cell>
          <cell r="BH92">
            <v>84</v>
          </cell>
          <cell r="BI92">
            <v>84</v>
          </cell>
          <cell r="BJ92">
            <v>84</v>
          </cell>
          <cell r="BK92">
            <v>84</v>
          </cell>
          <cell r="BL92">
            <v>84</v>
          </cell>
          <cell r="BM92">
            <v>84</v>
          </cell>
          <cell r="BN92">
            <v>84</v>
          </cell>
          <cell r="BO92">
            <v>84</v>
          </cell>
          <cell r="BP92">
            <v>84</v>
          </cell>
          <cell r="BQ92">
            <v>84</v>
          </cell>
          <cell r="BR92">
            <v>84</v>
          </cell>
          <cell r="BS92">
            <v>84</v>
          </cell>
          <cell r="BT92">
            <v>84</v>
          </cell>
          <cell r="BU92">
            <v>84</v>
          </cell>
          <cell r="BV92">
            <v>84</v>
          </cell>
          <cell r="BW92">
            <v>84</v>
          </cell>
          <cell r="BX92">
            <v>84</v>
          </cell>
          <cell r="BY92">
            <v>84</v>
          </cell>
          <cell r="BZ92">
            <v>84</v>
          </cell>
          <cell r="CA92">
            <v>84</v>
          </cell>
          <cell r="CB92">
            <v>84</v>
          </cell>
          <cell r="CC92">
            <v>12</v>
          </cell>
          <cell r="CD92">
            <v>12</v>
          </cell>
          <cell r="CE92">
            <v>12</v>
          </cell>
          <cell r="CF92">
            <v>12</v>
          </cell>
          <cell r="CG92">
            <v>12</v>
          </cell>
          <cell r="CH92">
            <v>152</v>
          </cell>
          <cell r="CI92">
            <v>152</v>
          </cell>
          <cell r="CJ92">
            <v>152</v>
          </cell>
          <cell r="CK92">
            <v>152</v>
          </cell>
          <cell r="CL92">
            <v>152</v>
          </cell>
          <cell r="CM92">
            <v>152</v>
          </cell>
          <cell r="CN92">
            <v>152</v>
          </cell>
          <cell r="CO92">
            <v>152</v>
          </cell>
          <cell r="CP92">
            <v>152</v>
          </cell>
          <cell r="CQ92">
            <v>152</v>
          </cell>
          <cell r="CR92">
            <v>152</v>
          </cell>
          <cell r="CS92">
            <v>152</v>
          </cell>
          <cell r="CT92">
            <v>152</v>
          </cell>
          <cell r="CU92">
            <v>152</v>
          </cell>
          <cell r="CV92">
            <v>152</v>
          </cell>
          <cell r="CW92">
            <v>152</v>
          </cell>
          <cell r="CX92">
            <v>152</v>
          </cell>
          <cell r="CY92">
            <v>152</v>
          </cell>
          <cell r="CZ92">
            <v>152</v>
          </cell>
          <cell r="DA92">
            <v>152</v>
          </cell>
          <cell r="DB92">
            <v>152</v>
          </cell>
          <cell r="DC92">
            <v>152</v>
          </cell>
          <cell r="DD92">
            <v>152</v>
          </cell>
          <cell r="DE92">
            <v>272</v>
          </cell>
          <cell r="DF92">
            <v>272</v>
          </cell>
          <cell r="DG92">
            <v>272</v>
          </cell>
          <cell r="DH92">
            <v>272</v>
          </cell>
          <cell r="DI92">
            <v>272</v>
          </cell>
          <cell r="DJ92">
            <v>272</v>
          </cell>
          <cell r="DK92">
            <v>272</v>
          </cell>
        </row>
        <row r="93">
          <cell r="A93">
            <v>9669</v>
          </cell>
          <cell r="B93" t="str">
            <v xml:space="preserve"> FOREST HILL-LA                          </v>
          </cell>
          <cell r="C93" t="str">
            <v xml:space="preserve"> 0L   </v>
          </cell>
          <cell r="D93" t="str">
            <v xml:space="preserve"> D    </v>
          </cell>
          <cell r="E93">
            <v>3386</v>
          </cell>
          <cell r="F93">
            <v>162</v>
          </cell>
          <cell r="G93">
            <v>162</v>
          </cell>
          <cell r="H93">
            <v>485</v>
          </cell>
          <cell r="I93">
            <v>162</v>
          </cell>
          <cell r="J93">
            <v>162</v>
          </cell>
          <cell r="K93">
            <v>162</v>
          </cell>
          <cell r="L93">
            <v>162</v>
          </cell>
          <cell r="M93">
            <v>162</v>
          </cell>
          <cell r="N93">
            <v>162</v>
          </cell>
          <cell r="O93">
            <v>162</v>
          </cell>
          <cell r="P93">
            <v>162</v>
          </cell>
          <cell r="Q93">
            <v>162</v>
          </cell>
          <cell r="R93">
            <v>162</v>
          </cell>
          <cell r="S93">
            <v>162</v>
          </cell>
          <cell r="T93">
            <v>205</v>
          </cell>
          <cell r="U93">
            <v>205</v>
          </cell>
          <cell r="V93">
            <v>205</v>
          </cell>
          <cell r="W93">
            <v>205</v>
          </cell>
          <cell r="X93">
            <v>205</v>
          </cell>
          <cell r="Y93">
            <v>205</v>
          </cell>
          <cell r="Z93">
            <v>205</v>
          </cell>
          <cell r="AA93">
            <v>205</v>
          </cell>
          <cell r="AB93">
            <v>205</v>
          </cell>
          <cell r="AC93">
            <v>205</v>
          </cell>
          <cell r="AD93">
            <v>205</v>
          </cell>
          <cell r="AE93">
            <v>205</v>
          </cell>
          <cell r="AF93">
            <v>205</v>
          </cell>
          <cell r="AG93">
            <v>205</v>
          </cell>
          <cell r="AH93">
            <v>205</v>
          </cell>
          <cell r="AI93">
            <v>205</v>
          </cell>
          <cell r="AJ93">
            <v>205</v>
          </cell>
          <cell r="AK93">
            <v>205</v>
          </cell>
          <cell r="AL93">
            <v>205</v>
          </cell>
          <cell r="AM93">
            <v>205</v>
          </cell>
          <cell r="AN93">
            <v>485</v>
          </cell>
          <cell r="AO93">
            <v>485</v>
          </cell>
          <cell r="AP93">
            <v>485</v>
          </cell>
          <cell r="AQ93">
            <v>252</v>
          </cell>
          <cell r="AR93">
            <v>252</v>
          </cell>
          <cell r="AS93">
            <v>252</v>
          </cell>
          <cell r="AT93">
            <v>252</v>
          </cell>
          <cell r="AU93">
            <v>252</v>
          </cell>
          <cell r="AV93">
            <v>252</v>
          </cell>
          <cell r="AW93">
            <v>252</v>
          </cell>
          <cell r="AX93">
            <v>215</v>
          </cell>
          <cell r="AY93">
            <v>215</v>
          </cell>
          <cell r="AZ93">
            <v>215</v>
          </cell>
          <cell r="BA93">
            <v>215</v>
          </cell>
          <cell r="BB93">
            <v>215</v>
          </cell>
          <cell r="BC93">
            <v>215</v>
          </cell>
          <cell r="BD93">
            <v>215</v>
          </cell>
          <cell r="BE93">
            <v>215</v>
          </cell>
          <cell r="BF93">
            <v>215</v>
          </cell>
          <cell r="BG93">
            <v>215</v>
          </cell>
          <cell r="BH93">
            <v>215</v>
          </cell>
          <cell r="BI93">
            <v>215</v>
          </cell>
          <cell r="BJ93">
            <v>215</v>
          </cell>
          <cell r="BK93">
            <v>215</v>
          </cell>
          <cell r="BL93">
            <v>215</v>
          </cell>
          <cell r="BM93">
            <v>215</v>
          </cell>
          <cell r="BN93">
            <v>215</v>
          </cell>
          <cell r="BO93">
            <v>215</v>
          </cell>
          <cell r="BP93">
            <v>215</v>
          </cell>
          <cell r="BQ93">
            <v>215</v>
          </cell>
          <cell r="BR93">
            <v>215</v>
          </cell>
          <cell r="BS93">
            <v>215</v>
          </cell>
          <cell r="BT93">
            <v>215</v>
          </cell>
          <cell r="BU93">
            <v>215</v>
          </cell>
          <cell r="BV93">
            <v>215</v>
          </cell>
          <cell r="BW93">
            <v>215</v>
          </cell>
          <cell r="BX93">
            <v>215</v>
          </cell>
          <cell r="BY93">
            <v>215</v>
          </cell>
          <cell r="BZ93">
            <v>215</v>
          </cell>
          <cell r="CA93">
            <v>215</v>
          </cell>
          <cell r="CB93">
            <v>215</v>
          </cell>
          <cell r="CC93">
            <v>175</v>
          </cell>
          <cell r="CD93">
            <v>175</v>
          </cell>
          <cell r="CE93">
            <v>175</v>
          </cell>
          <cell r="CF93">
            <v>175</v>
          </cell>
          <cell r="CG93">
            <v>175</v>
          </cell>
          <cell r="CH93">
            <v>175</v>
          </cell>
          <cell r="CI93">
            <v>175</v>
          </cell>
          <cell r="CJ93">
            <v>175</v>
          </cell>
          <cell r="CK93">
            <v>175</v>
          </cell>
          <cell r="CL93">
            <v>175</v>
          </cell>
          <cell r="CM93">
            <v>175</v>
          </cell>
          <cell r="CN93">
            <v>175</v>
          </cell>
          <cell r="CO93">
            <v>200</v>
          </cell>
          <cell r="CP93">
            <v>200</v>
          </cell>
          <cell r="CQ93">
            <v>200</v>
          </cell>
          <cell r="CR93">
            <v>200</v>
          </cell>
          <cell r="CS93">
            <v>200</v>
          </cell>
          <cell r="CT93">
            <v>200</v>
          </cell>
          <cell r="CU93">
            <v>200</v>
          </cell>
          <cell r="CV93">
            <v>200</v>
          </cell>
          <cell r="CW93">
            <v>200</v>
          </cell>
          <cell r="CX93">
            <v>303</v>
          </cell>
          <cell r="CY93">
            <v>303</v>
          </cell>
          <cell r="CZ93">
            <v>303</v>
          </cell>
          <cell r="DA93">
            <v>303</v>
          </cell>
          <cell r="DB93">
            <v>303</v>
          </cell>
          <cell r="DC93">
            <v>303</v>
          </cell>
          <cell r="DD93">
            <v>303</v>
          </cell>
          <cell r="DE93">
            <v>303</v>
          </cell>
          <cell r="DF93">
            <v>303</v>
          </cell>
          <cell r="DG93">
            <v>303</v>
          </cell>
          <cell r="DH93">
            <v>303</v>
          </cell>
          <cell r="DI93">
            <v>303</v>
          </cell>
          <cell r="DJ93">
            <v>303</v>
          </cell>
          <cell r="DK93">
            <v>303</v>
          </cell>
        </row>
        <row r="94">
          <cell r="A94">
            <v>9778</v>
          </cell>
          <cell r="B94" t="str">
            <v xml:space="preserve"> LOUISIANA-ELOI BAY TRANSPORT            </v>
          </cell>
          <cell r="C94" t="str">
            <v xml:space="preserve"> 0L   </v>
          </cell>
          <cell r="D94" t="str">
            <v xml:space="preserve"> R    </v>
          </cell>
          <cell r="E94">
            <v>29491</v>
          </cell>
          <cell r="F94">
            <v>21456</v>
          </cell>
          <cell r="G94">
            <v>21456</v>
          </cell>
          <cell r="H94">
            <v>19839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19391</v>
          </cell>
          <cell r="O94">
            <v>19391</v>
          </cell>
          <cell r="P94">
            <v>19391</v>
          </cell>
          <cell r="Q94">
            <v>19391</v>
          </cell>
          <cell r="R94">
            <v>19391</v>
          </cell>
          <cell r="S94">
            <v>19391</v>
          </cell>
          <cell r="T94">
            <v>20639</v>
          </cell>
          <cell r="U94">
            <v>20639</v>
          </cell>
          <cell r="V94">
            <v>20639</v>
          </cell>
          <cell r="W94">
            <v>20639</v>
          </cell>
          <cell r="X94">
            <v>20839</v>
          </cell>
          <cell r="Y94">
            <v>22339</v>
          </cell>
          <cell r="Z94">
            <v>22339</v>
          </cell>
          <cell r="AA94">
            <v>19839</v>
          </cell>
          <cell r="AB94">
            <v>19839</v>
          </cell>
          <cell r="AC94">
            <v>19839</v>
          </cell>
          <cell r="AD94">
            <v>19339</v>
          </cell>
          <cell r="AE94">
            <v>19839</v>
          </cell>
          <cell r="AF94">
            <v>19339</v>
          </cell>
          <cell r="AG94">
            <v>19339</v>
          </cell>
          <cell r="AH94">
            <v>19839</v>
          </cell>
          <cell r="AI94">
            <v>19839</v>
          </cell>
          <cell r="AJ94">
            <v>19839</v>
          </cell>
          <cell r="AK94">
            <v>19839</v>
          </cell>
          <cell r="AL94">
            <v>20839</v>
          </cell>
          <cell r="AM94">
            <v>20839</v>
          </cell>
          <cell r="AN94">
            <v>19839</v>
          </cell>
          <cell r="AO94">
            <v>19839</v>
          </cell>
          <cell r="AP94">
            <v>19839</v>
          </cell>
          <cell r="AQ94">
            <v>19839</v>
          </cell>
          <cell r="AR94">
            <v>20154</v>
          </cell>
          <cell r="AS94">
            <v>19654</v>
          </cell>
          <cell r="AT94">
            <v>20354</v>
          </cell>
          <cell r="AU94">
            <v>19715</v>
          </cell>
          <cell r="AV94">
            <v>19715</v>
          </cell>
          <cell r="AW94">
            <v>19715</v>
          </cell>
          <cell r="AX94">
            <v>3120</v>
          </cell>
          <cell r="AY94">
            <v>12120</v>
          </cell>
          <cell r="AZ94">
            <v>12120</v>
          </cell>
          <cell r="BA94">
            <v>19120</v>
          </cell>
          <cell r="BB94">
            <v>19120</v>
          </cell>
          <cell r="BC94">
            <v>19620</v>
          </cell>
          <cell r="BD94">
            <v>19620</v>
          </cell>
          <cell r="BE94">
            <v>19620</v>
          </cell>
          <cell r="BF94">
            <v>17620</v>
          </cell>
          <cell r="BG94">
            <v>17620</v>
          </cell>
          <cell r="BH94">
            <v>17620</v>
          </cell>
          <cell r="BI94">
            <v>17620</v>
          </cell>
          <cell r="BJ94">
            <v>16620</v>
          </cell>
          <cell r="BK94">
            <v>16620</v>
          </cell>
          <cell r="BL94">
            <v>16620</v>
          </cell>
          <cell r="BM94">
            <v>16620</v>
          </cell>
          <cell r="BN94">
            <v>16620</v>
          </cell>
          <cell r="BO94">
            <v>16620</v>
          </cell>
          <cell r="BP94">
            <v>16620</v>
          </cell>
          <cell r="BQ94">
            <v>16620</v>
          </cell>
          <cell r="BR94">
            <v>16620</v>
          </cell>
          <cell r="BS94">
            <v>16620</v>
          </cell>
          <cell r="BT94">
            <v>16620</v>
          </cell>
          <cell r="BU94">
            <v>16620</v>
          </cell>
          <cell r="BV94">
            <v>16620</v>
          </cell>
          <cell r="BW94">
            <v>7620</v>
          </cell>
          <cell r="BX94">
            <v>7620</v>
          </cell>
          <cell r="BY94">
            <v>7620</v>
          </cell>
          <cell r="BZ94">
            <v>7620</v>
          </cell>
          <cell r="CA94">
            <v>16620</v>
          </cell>
          <cell r="CB94">
            <v>16620</v>
          </cell>
          <cell r="CC94">
            <v>21797</v>
          </cell>
          <cell r="CD94">
            <v>13797</v>
          </cell>
          <cell r="CE94">
            <v>13797</v>
          </cell>
          <cell r="CF94">
            <v>13797</v>
          </cell>
          <cell r="CG94">
            <v>13797</v>
          </cell>
          <cell r="CH94">
            <v>13797</v>
          </cell>
          <cell r="CI94">
            <v>13797</v>
          </cell>
          <cell r="CJ94">
            <v>15797</v>
          </cell>
          <cell r="CK94">
            <v>16497</v>
          </cell>
          <cell r="CL94">
            <v>16497</v>
          </cell>
          <cell r="CM94">
            <v>16497</v>
          </cell>
          <cell r="CN94">
            <v>16497</v>
          </cell>
          <cell r="CO94">
            <v>17497</v>
          </cell>
          <cell r="CP94">
            <v>17497</v>
          </cell>
          <cell r="CQ94">
            <v>17497</v>
          </cell>
          <cell r="CR94">
            <v>17497</v>
          </cell>
          <cell r="CS94">
            <v>17497</v>
          </cell>
          <cell r="CT94">
            <v>17497</v>
          </cell>
          <cell r="CU94">
            <v>17497</v>
          </cell>
          <cell r="CV94">
            <v>13497</v>
          </cell>
          <cell r="CW94">
            <v>13597</v>
          </cell>
          <cell r="CX94">
            <v>13597</v>
          </cell>
          <cell r="CY94">
            <v>13597</v>
          </cell>
          <cell r="CZ94">
            <v>13597</v>
          </cell>
          <cell r="DA94">
            <v>13597</v>
          </cell>
          <cell r="DB94">
            <v>13597</v>
          </cell>
          <cell r="DC94">
            <v>13597</v>
          </cell>
          <cell r="DD94">
            <v>13597</v>
          </cell>
          <cell r="DE94">
            <v>18507</v>
          </cell>
          <cell r="DF94">
            <v>18507</v>
          </cell>
          <cell r="DG94">
            <v>11007</v>
          </cell>
          <cell r="DH94">
            <v>11007</v>
          </cell>
          <cell r="DI94">
            <v>11007</v>
          </cell>
          <cell r="DJ94">
            <v>10007</v>
          </cell>
          <cell r="DK94">
            <v>7507</v>
          </cell>
        </row>
        <row r="95">
          <cell r="A95">
            <v>10243</v>
          </cell>
          <cell r="B95" t="str">
            <v xml:space="preserve">CYPRESS-PATTERSON, LA TRANS             </v>
          </cell>
          <cell r="C95" t="str">
            <v xml:space="preserve"> 0L   </v>
          </cell>
          <cell r="D95" t="str">
            <v xml:space="preserve"> D    </v>
          </cell>
          <cell r="E95">
            <v>39459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</row>
        <row r="96">
          <cell r="A96">
            <v>10246</v>
          </cell>
          <cell r="B96" t="str">
            <v>KOCH GATEWAY @ St.Mary</v>
          </cell>
          <cell r="C96" t="str">
            <v xml:space="preserve"> 0L   </v>
          </cell>
          <cell r="D96" t="str">
            <v xml:space="preserve"> D    </v>
          </cell>
          <cell r="E96">
            <v>215940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</row>
        <row r="97">
          <cell r="A97">
            <v>10249</v>
          </cell>
          <cell r="B97" t="str">
            <v xml:space="preserve">CENTERVILLE TRANSPORT  (Bi 1-1807)      </v>
          </cell>
          <cell r="C97" t="str">
            <v xml:space="preserve"> 0L   </v>
          </cell>
          <cell r="D97" t="str">
            <v xml:space="preserve"> D    </v>
          </cell>
          <cell r="E97">
            <v>48309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</row>
        <row r="98">
          <cell r="A98">
            <v>10250</v>
          </cell>
          <cell r="B98" t="str">
            <v>ACADIAN @ St. Mary</v>
          </cell>
          <cell r="C98" t="str">
            <v xml:space="preserve"> 0L   </v>
          </cell>
          <cell r="D98" t="str">
            <v xml:space="preserve"> R    </v>
          </cell>
          <cell r="E98">
            <v>81595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</row>
        <row r="99">
          <cell r="A99">
            <v>10566</v>
          </cell>
          <cell r="B99" t="str">
            <v xml:space="preserve"> PHILLIPS-FOUR ISLE DEHYDD               </v>
          </cell>
          <cell r="C99" t="str">
            <v xml:space="preserve"> 0L   </v>
          </cell>
          <cell r="D99" t="str">
            <v xml:space="preserve"> R    </v>
          </cell>
          <cell r="E99">
            <v>47898</v>
          </cell>
          <cell r="F99">
            <v>856</v>
          </cell>
          <cell r="G99">
            <v>856</v>
          </cell>
          <cell r="H99">
            <v>902</v>
          </cell>
          <cell r="I99">
            <v>856</v>
          </cell>
          <cell r="J99">
            <v>856</v>
          </cell>
          <cell r="K99">
            <v>856</v>
          </cell>
          <cell r="L99">
            <v>856</v>
          </cell>
          <cell r="M99">
            <v>856</v>
          </cell>
          <cell r="N99">
            <v>856</v>
          </cell>
          <cell r="O99">
            <v>856</v>
          </cell>
          <cell r="P99">
            <v>856</v>
          </cell>
          <cell r="Q99">
            <v>856</v>
          </cell>
          <cell r="R99">
            <v>856</v>
          </cell>
          <cell r="S99">
            <v>856</v>
          </cell>
          <cell r="T99">
            <v>2043</v>
          </cell>
          <cell r="U99">
            <v>2043</v>
          </cell>
          <cell r="V99">
            <v>2043</v>
          </cell>
          <cell r="W99">
            <v>2043</v>
          </cell>
          <cell r="X99">
            <v>843</v>
          </cell>
          <cell r="Y99">
            <v>843</v>
          </cell>
          <cell r="Z99">
            <v>843</v>
          </cell>
          <cell r="AA99">
            <v>843</v>
          </cell>
          <cell r="AB99">
            <v>843</v>
          </cell>
          <cell r="AC99">
            <v>843</v>
          </cell>
          <cell r="AD99">
            <v>843</v>
          </cell>
          <cell r="AE99">
            <v>843</v>
          </cell>
          <cell r="AF99">
            <v>843</v>
          </cell>
          <cell r="AG99">
            <v>660</v>
          </cell>
          <cell r="AH99">
            <v>660</v>
          </cell>
          <cell r="AI99">
            <v>660</v>
          </cell>
          <cell r="AJ99">
            <v>660</v>
          </cell>
          <cell r="AK99">
            <v>660</v>
          </cell>
          <cell r="AL99">
            <v>660</v>
          </cell>
          <cell r="AM99">
            <v>1860</v>
          </cell>
          <cell r="AN99">
            <v>1860</v>
          </cell>
          <cell r="AO99">
            <v>902</v>
          </cell>
          <cell r="AP99">
            <v>902</v>
          </cell>
          <cell r="AQ99">
            <v>902</v>
          </cell>
          <cell r="AR99">
            <v>902</v>
          </cell>
          <cell r="AS99">
            <v>902</v>
          </cell>
          <cell r="AT99">
            <v>902</v>
          </cell>
          <cell r="AU99">
            <v>902</v>
          </cell>
          <cell r="AV99">
            <v>902</v>
          </cell>
          <cell r="AW99">
            <v>902</v>
          </cell>
          <cell r="AX99">
            <v>593</v>
          </cell>
          <cell r="AY99">
            <v>593</v>
          </cell>
          <cell r="AZ99">
            <v>593</v>
          </cell>
          <cell r="BA99">
            <v>593</v>
          </cell>
          <cell r="BB99">
            <v>593</v>
          </cell>
          <cell r="BC99">
            <v>2457</v>
          </cell>
          <cell r="BD99">
            <v>2457</v>
          </cell>
          <cell r="BE99">
            <v>2457</v>
          </cell>
          <cell r="BF99">
            <v>2457</v>
          </cell>
          <cell r="BG99">
            <v>2457</v>
          </cell>
          <cell r="BH99">
            <v>2457</v>
          </cell>
          <cell r="BI99">
            <v>1930</v>
          </cell>
          <cell r="BJ99">
            <v>1930</v>
          </cell>
          <cell r="BK99">
            <v>1930</v>
          </cell>
          <cell r="BL99">
            <v>1930</v>
          </cell>
          <cell r="BM99">
            <v>1893</v>
          </cell>
          <cell r="BN99">
            <v>1893</v>
          </cell>
          <cell r="BO99">
            <v>893</v>
          </cell>
          <cell r="BP99">
            <v>1873</v>
          </cell>
          <cell r="BQ99">
            <v>1873</v>
          </cell>
          <cell r="BR99">
            <v>1873</v>
          </cell>
          <cell r="BS99">
            <v>1873</v>
          </cell>
          <cell r="BT99">
            <v>1873</v>
          </cell>
          <cell r="BU99">
            <v>1873</v>
          </cell>
          <cell r="BV99">
            <v>753</v>
          </cell>
          <cell r="BW99">
            <v>710</v>
          </cell>
          <cell r="BX99">
            <v>493</v>
          </cell>
          <cell r="BY99">
            <v>493</v>
          </cell>
          <cell r="BZ99">
            <v>493</v>
          </cell>
          <cell r="CA99">
            <v>493</v>
          </cell>
          <cell r="CB99">
            <v>493</v>
          </cell>
          <cell r="CC99">
            <v>704</v>
          </cell>
          <cell r="CD99">
            <v>704</v>
          </cell>
          <cell r="CE99">
            <v>1704</v>
          </cell>
          <cell r="CF99">
            <v>1575</v>
          </cell>
          <cell r="CG99">
            <v>1575</v>
          </cell>
          <cell r="CH99">
            <v>575</v>
          </cell>
          <cell r="CI99">
            <v>777</v>
          </cell>
          <cell r="CJ99">
            <v>777</v>
          </cell>
          <cell r="CK99">
            <v>1497</v>
          </cell>
          <cell r="CL99">
            <v>1446</v>
          </cell>
          <cell r="CM99">
            <v>1446</v>
          </cell>
          <cell r="CN99">
            <v>1446</v>
          </cell>
          <cell r="CO99">
            <v>1446</v>
          </cell>
          <cell r="CP99">
            <v>1446</v>
          </cell>
          <cell r="CQ99">
            <v>1632</v>
          </cell>
          <cell r="CR99">
            <v>1781</v>
          </cell>
          <cell r="CS99">
            <v>1781</v>
          </cell>
          <cell r="CT99">
            <v>1781</v>
          </cell>
          <cell r="CU99">
            <v>1781</v>
          </cell>
          <cell r="CV99">
            <v>1781</v>
          </cell>
          <cell r="CW99">
            <v>1712</v>
          </cell>
          <cell r="CX99">
            <v>1383</v>
          </cell>
          <cell r="CY99">
            <v>1849</v>
          </cell>
          <cell r="CZ99">
            <v>1949</v>
          </cell>
          <cell r="DA99">
            <v>1949</v>
          </cell>
          <cell r="DB99">
            <v>1949</v>
          </cell>
          <cell r="DC99">
            <v>1949</v>
          </cell>
          <cell r="DD99">
            <v>3149</v>
          </cell>
          <cell r="DE99">
            <v>1358</v>
          </cell>
          <cell r="DF99">
            <v>1358</v>
          </cell>
          <cell r="DG99">
            <v>1358</v>
          </cell>
          <cell r="DH99">
            <v>1358</v>
          </cell>
          <cell r="DI99">
            <v>1358</v>
          </cell>
          <cell r="DJ99">
            <v>1358</v>
          </cell>
          <cell r="DK99">
            <v>1358</v>
          </cell>
        </row>
        <row r="100">
          <cell r="A100">
            <v>10570</v>
          </cell>
          <cell r="B100" t="str">
            <v xml:space="preserve"> HUNT - S TIMBALIER BLK 121 CAL IS       </v>
          </cell>
          <cell r="C100" t="str">
            <v xml:space="preserve"> 0L   </v>
          </cell>
          <cell r="D100" t="str">
            <v xml:space="preserve"> R    </v>
          </cell>
          <cell r="E100">
            <v>32814</v>
          </cell>
          <cell r="F100">
            <v>1000</v>
          </cell>
          <cell r="G100">
            <v>1000</v>
          </cell>
          <cell r="H100">
            <v>1000</v>
          </cell>
          <cell r="I100">
            <v>1000</v>
          </cell>
          <cell r="J100">
            <v>1000</v>
          </cell>
          <cell r="K100">
            <v>1000</v>
          </cell>
          <cell r="L100">
            <v>1000</v>
          </cell>
          <cell r="M100">
            <v>1000</v>
          </cell>
          <cell r="N100">
            <v>1000</v>
          </cell>
          <cell r="O100">
            <v>1000</v>
          </cell>
          <cell r="P100">
            <v>1000</v>
          </cell>
          <cell r="Q100">
            <v>1000</v>
          </cell>
          <cell r="R100">
            <v>1000</v>
          </cell>
          <cell r="S100">
            <v>1000</v>
          </cell>
          <cell r="T100">
            <v>1012</v>
          </cell>
          <cell r="U100">
            <v>1012</v>
          </cell>
          <cell r="V100">
            <v>1012</v>
          </cell>
          <cell r="W100">
            <v>1012</v>
          </cell>
          <cell r="X100">
            <v>1012</v>
          </cell>
          <cell r="Y100">
            <v>1012</v>
          </cell>
          <cell r="Z100">
            <v>1012</v>
          </cell>
          <cell r="AA100">
            <v>1012</v>
          </cell>
          <cell r="AB100">
            <v>1012</v>
          </cell>
          <cell r="AC100">
            <v>1012</v>
          </cell>
          <cell r="AD100">
            <v>1012</v>
          </cell>
          <cell r="AE100">
            <v>1000</v>
          </cell>
          <cell r="AF100">
            <v>1000</v>
          </cell>
          <cell r="AG100">
            <v>1000</v>
          </cell>
          <cell r="AH100">
            <v>1000</v>
          </cell>
          <cell r="AI100">
            <v>1000</v>
          </cell>
          <cell r="AJ100">
            <v>1000</v>
          </cell>
          <cell r="AK100">
            <v>1000</v>
          </cell>
          <cell r="AL100">
            <v>1000</v>
          </cell>
          <cell r="AM100">
            <v>1000</v>
          </cell>
          <cell r="AN100">
            <v>1000</v>
          </cell>
          <cell r="AO100">
            <v>1000</v>
          </cell>
          <cell r="AP100">
            <v>1000</v>
          </cell>
          <cell r="AQ100">
            <v>1000</v>
          </cell>
          <cell r="AR100">
            <v>1000</v>
          </cell>
          <cell r="AS100">
            <v>1000</v>
          </cell>
          <cell r="AT100">
            <v>1000</v>
          </cell>
          <cell r="AU100">
            <v>1000</v>
          </cell>
          <cell r="AV100">
            <v>1000</v>
          </cell>
          <cell r="AW100">
            <v>1000</v>
          </cell>
          <cell r="AX100">
            <v>1000</v>
          </cell>
          <cell r="AY100">
            <v>1000</v>
          </cell>
          <cell r="AZ100">
            <v>1000</v>
          </cell>
          <cell r="BA100">
            <v>1000</v>
          </cell>
          <cell r="BB100">
            <v>1000</v>
          </cell>
          <cell r="BC100">
            <v>1000</v>
          </cell>
          <cell r="BD100">
            <v>1000</v>
          </cell>
          <cell r="BE100">
            <v>1000</v>
          </cell>
          <cell r="BF100">
            <v>1000</v>
          </cell>
          <cell r="BG100">
            <v>1000</v>
          </cell>
          <cell r="BH100">
            <v>1000</v>
          </cell>
          <cell r="BI100">
            <v>595</v>
          </cell>
          <cell r="BJ100">
            <v>595</v>
          </cell>
          <cell r="BK100">
            <v>595</v>
          </cell>
          <cell r="BL100">
            <v>595</v>
          </cell>
          <cell r="BM100">
            <v>595</v>
          </cell>
          <cell r="BN100">
            <v>595</v>
          </cell>
          <cell r="BO100">
            <v>595</v>
          </cell>
          <cell r="BP100">
            <v>595</v>
          </cell>
          <cell r="BQ100">
            <v>595</v>
          </cell>
          <cell r="BR100">
            <v>595</v>
          </cell>
          <cell r="BS100">
            <v>595</v>
          </cell>
          <cell r="BT100">
            <v>595</v>
          </cell>
          <cell r="BU100">
            <v>1000</v>
          </cell>
          <cell r="BV100">
            <v>1000</v>
          </cell>
          <cell r="BW100">
            <v>1000</v>
          </cell>
          <cell r="BX100">
            <v>1000</v>
          </cell>
          <cell r="BY100">
            <v>1000</v>
          </cell>
          <cell r="BZ100">
            <v>1000</v>
          </cell>
          <cell r="CA100">
            <v>1000</v>
          </cell>
          <cell r="CB100">
            <v>1000</v>
          </cell>
          <cell r="CC100">
            <v>2</v>
          </cell>
          <cell r="CD100">
            <v>601</v>
          </cell>
          <cell r="CE100">
            <v>601</v>
          </cell>
          <cell r="CF100">
            <v>601</v>
          </cell>
          <cell r="CG100">
            <v>601</v>
          </cell>
          <cell r="CH100">
            <v>601</v>
          </cell>
          <cell r="CI100">
            <v>601</v>
          </cell>
          <cell r="CJ100">
            <v>601</v>
          </cell>
          <cell r="CK100">
            <v>601</v>
          </cell>
          <cell r="CL100">
            <v>601</v>
          </cell>
          <cell r="CM100">
            <v>601</v>
          </cell>
          <cell r="CN100">
            <v>601</v>
          </cell>
          <cell r="CO100">
            <v>601</v>
          </cell>
          <cell r="CP100">
            <v>601</v>
          </cell>
          <cell r="CQ100">
            <v>1000</v>
          </cell>
          <cell r="CR100">
            <v>1000</v>
          </cell>
          <cell r="CS100">
            <v>1000</v>
          </cell>
          <cell r="CT100">
            <v>1000</v>
          </cell>
          <cell r="CU100">
            <v>1000</v>
          </cell>
          <cell r="CV100">
            <v>1000</v>
          </cell>
          <cell r="CW100">
            <v>1000</v>
          </cell>
          <cell r="CX100">
            <v>1000</v>
          </cell>
          <cell r="CY100">
            <v>1000</v>
          </cell>
          <cell r="CZ100">
            <v>1000</v>
          </cell>
          <cell r="DA100">
            <v>1000</v>
          </cell>
          <cell r="DB100">
            <v>1000</v>
          </cell>
          <cell r="DC100">
            <v>1000</v>
          </cell>
          <cell r="DD100">
            <v>1000</v>
          </cell>
          <cell r="DE100">
            <v>1000</v>
          </cell>
          <cell r="DF100">
            <v>1000</v>
          </cell>
          <cell r="DG100">
            <v>1000</v>
          </cell>
          <cell r="DH100">
            <v>1000</v>
          </cell>
          <cell r="DI100">
            <v>1000</v>
          </cell>
          <cell r="DJ100">
            <v>1000</v>
          </cell>
          <cell r="DK100">
            <v>1000</v>
          </cell>
        </row>
        <row r="101">
          <cell r="A101">
            <v>10571</v>
          </cell>
          <cell r="B101" t="str">
            <v xml:space="preserve"> ORYX-LAKE PELTO DEHYD                   </v>
          </cell>
          <cell r="C101" t="str">
            <v xml:space="preserve"> 0L   </v>
          </cell>
          <cell r="D101" t="str">
            <v xml:space="preserve"> R    </v>
          </cell>
          <cell r="E101">
            <v>62334</v>
          </cell>
          <cell r="F101">
            <v>6700</v>
          </cell>
          <cell r="G101">
            <v>6700</v>
          </cell>
          <cell r="H101">
            <v>1795</v>
          </cell>
          <cell r="I101">
            <v>6700</v>
          </cell>
          <cell r="J101">
            <v>7100</v>
          </cell>
          <cell r="K101">
            <v>7100</v>
          </cell>
          <cell r="L101">
            <v>8000</v>
          </cell>
          <cell r="M101">
            <v>8000</v>
          </cell>
          <cell r="N101">
            <v>8000</v>
          </cell>
          <cell r="O101">
            <v>8000</v>
          </cell>
          <cell r="P101">
            <v>8000</v>
          </cell>
          <cell r="Q101">
            <v>6000</v>
          </cell>
          <cell r="R101">
            <v>6000</v>
          </cell>
          <cell r="S101">
            <v>6000</v>
          </cell>
          <cell r="T101">
            <v>5500</v>
          </cell>
          <cell r="U101">
            <v>5500</v>
          </cell>
          <cell r="V101">
            <v>5500</v>
          </cell>
          <cell r="W101">
            <v>4500</v>
          </cell>
          <cell r="X101">
            <v>4500</v>
          </cell>
          <cell r="Y101">
            <v>4500</v>
          </cell>
          <cell r="Z101">
            <v>4500</v>
          </cell>
          <cell r="AA101">
            <v>3800</v>
          </cell>
          <cell r="AB101">
            <v>3800</v>
          </cell>
          <cell r="AC101">
            <v>3800</v>
          </cell>
          <cell r="AD101">
            <v>1000</v>
          </cell>
          <cell r="AE101">
            <v>1000</v>
          </cell>
          <cell r="AF101">
            <v>500</v>
          </cell>
          <cell r="AG101">
            <v>500</v>
          </cell>
          <cell r="AH101">
            <v>500</v>
          </cell>
          <cell r="AI101">
            <v>500</v>
          </cell>
          <cell r="AJ101">
            <v>500</v>
          </cell>
          <cell r="AK101">
            <v>500</v>
          </cell>
          <cell r="AL101">
            <v>500</v>
          </cell>
          <cell r="AM101">
            <v>1200</v>
          </cell>
          <cell r="AN101">
            <v>1200</v>
          </cell>
          <cell r="AO101">
            <v>1795</v>
          </cell>
          <cell r="AP101">
            <v>1795</v>
          </cell>
          <cell r="AQ101">
            <v>1795</v>
          </cell>
          <cell r="AR101">
            <v>1795</v>
          </cell>
          <cell r="AS101">
            <v>1795</v>
          </cell>
          <cell r="AT101">
            <v>1795</v>
          </cell>
          <cell r="AU101">
            <v>1795</v>
          </cell>
          <cell r="AV101">
            <v>1795</v>
          </cell>
          <cell r="AW101">
            <v>1795</v>
          </cell>
          <cell r="AX101">
            <v>1000</v>
          </cell>
          <cell r="AY101">
            <v>1000</v>
          </cell>
          <cell r="AZ101">
            <v>1000</v>
          </cell>
          <cell r="BA101">
            <v>1000</v>
          </cell>
          <cell r="BB101">
            <v>1000</v>
          </cell>
          <cell r="BC101">
            <v>1000</v>
          </cell>
          <cell r="BD101">
            <v>1000</v>
          </cell>
          <cell r="BE101">
            <v>1000</v>
          </cell>
          <cell r="BF101">
            <v>1000</v>
          </cell>
          <cell r="BG101">
            <v>1000</v>
          </cell>
          <cell r="BH101">
            <v>1000</v>
          </cell>
          <cell r="BI101">
            <v>2300</v>
          </cell>
          <cell r="BJ101">
            <v>2300</v>
          </cell>
          <cell r="BK101">
            <v>2300</v>
          </cell>
          <cell r="BL101">
            <v>2300</v>
          </cell>
          <cell r="BM101">
            <v>2300</v>
          </cell>
          <cell r="BN101">
            <v>2300</v>
          </cell>
          <cell r="BO101">
            <v>2300</v>
          </cell>
          <cell r="BP101">
            <v>2000</v>
          </cell>
          <cell r="BQ101">
            <v>2000</v>
          </cell>
          <cell r="BR101">
            <v>2000</v>
          </cell>
          <cell r="BS101">
            <v>2000</v>
          </cell>
          <cell r="BT101">
            <v>2000</v>
          </cell>
          <cell r="BU101">
            <v>2000</v>
          </cell>
          <cell r="BV101">
            <v>2000</v>
          </cell>
          <cell r="BW101">
            <v>2800</v>
          </cell>
          <cell r="BX101">
            <v>2800</v>
          </cell>
          <cell r="BY101">
            <v>2800</v>
          </cell>
          <cell r="BZ101">
            <v>2800</v>
          </cell>
          <cell r="CA101">
            <v>2800</v>
          </cell>
          <cell r="CB101">
            <v>2800</v>
          </cell>
          <cell r="CC101">
            <v>2717</v>
          </cell>
          <cell r="CD101">
            <v>2717</v>
          </cell>
          <cell r="CE101">
            <v>3500</v>
          </cell>
          <cell r="CF101">
            <v>3500</v>
          </cell>
          <cell r="CG101">
            <v>3500</v>
          </cell>
          <cell r="CH101">
            <v>3500</v>
          </cell>
          <cell r="CI101">
            <v>3500</v>
          </cell>
          <cell r="CJ101">
            <v>3000</v>
          </cell>
          <cell r="CK101">
            <v>3000</v>
          </cell>
          <cell r="CL101">
            <v>3000</v>
          </cell>
          <cell r="CM101">
            <v>3000</v>
          </cell>
          <cell r="CN101">
            <v>3000</v>
          </cell>
          <cell r="CO101">
            <v>3000</v>
          </cell>
          <cell r="CP101">
            <v>3000</v>
          </cell>
          <cell r="CQ101">
            <v>3000</v>
          </cell>
          <cell r="CR101">
            <v>3000</v>
          </cell>
          <cell r="CS101">
            <v>2200</v>
          </cell>
          <cell r="CT101">
            <v>2200</v>
          </cell>
          <cell r="CU101">
            <v>2200</v>
          </cell>
          <cell r="CV101">
            <v>2200</v>
          </cell>
          <cell r="CW101">
            <v>2200</v>
          </cell>
          <cell r="CX101">
            <v>2200</v>
          </cell>
          <cell r="CY101">
            <v>2200</v>
          </cell>
          <cell r="CZ101">
            <v>2200</v>
          </cell>
          <cell r="DA101">
            <v>2200</v>
          </cell>
          <cell r="DB101">
            <v>2200</v>
          </cell>
          <cell r="DC101">
            <v>2200</v>
          </cell>
          <cell r="DD101">
            <v>2200</v>
          </cell>
          <cell r="DE101">
            <v>3261</v>
          </cell>
          <cell r="DF101">
            <v>3261</v>
          </cell>
          <cell r="DG101">
            <v>2399</v>
          </cell>
          <cell r="DH101">
            <v>2399</v>
          </cell>
          <cell r="DI101">
            <v>2399</v>
          </cell>
          <cell r="DJ101">
            <v>2391</v>
          </cell>
          <cell r="DK101">
            <v>2043</v>
          </cell>
        </row>
        <row r="102">
          <cell r="A102">
            <v>10573</v>
          </cell>
          <cell r="B102" t="str">
            <v xml:space="preserve"> TENNECO-LAKE BARRE DEHYD                </v>
          </cell>
          <cell r="C102" t="str">
            <v xml:space="preserve"> 0L   </v>
          </cell>
          <cell r="D102" t="str">
            <v xml:space="preserve"> R    </v>
          </cell>
          <cell r="E102">
            <v>6071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</row>
        <row r="103">
          <cell r="A103">
            <v>10575</v>
          </cell>
          <cell r="B103" t="str">
            <v xml:space="preserve"> WRT - BAYOU PENCHANT DEHYD              </v>
          </cell>
          <cell r="C103" t="str">
            <v xml:space="preserve"> 0L   </v>
          </cell>
          <cell r="D103" t="str">
            <v xml:space="preserve"> R    </v>
          </cell>
          <cell r="E103">
            <v>13395</v>
          </cell>
          <cell r="F103">
            <v>1430</v>
          </cell>
          <cell r="G103">
            <v>1430</v>
          </cell>
          <cell r="H103">
            <v>1183</v>
          </cell>
          <cell r="I103">
            <v>1320</v>
          </cell>
          <cell r="J103">
            <v>1320</v>
          </cell>
          <cell r="K103">
            <v>1320</v>
          </cell>
          <cell r="L103">
            <v>1320</v>
          </cell>
          <cell r="M103">
            <v>1320</v>
          </cell>
          <cell r="N103">
            <v>1320</v>
          </cell>
          <cell r="O103">
            <v>1320</v>
          </cell>
          <cell r="P103">
            <v>1320</v>
          </cell>
          <cell r="Q103">
            <v>1320</v>
          </cell>
          <cell r="R103">
            <v>1320</v>
          </cell>
          <cell r="S103">
            <v>1320</v>
          </cell>
          <cell r="T103">
            <v>1300</v>
          </cell>
          <cell r="U103">
            <v>1300</v>
          </cell>
          <cell r="V103">
            <v>1300</v>
          </cell>
          <cell r="W103">
            <v>1400</v>
          </cell>
          <cell r="X103">
            <v>1300</v>
          </cell>
          <cell r="Y103">
            <v>303</v>
          </cell>
          <cell r="Z103">
            <v>303</v>
          </cell>
          <cell r="AA103">
            <v>1375</v>
          </cell>
          <cell r="AB103">
            <v>1375</v>
          </cell>
          <cell r="AC103">
            <v>1375</v>
          </cell>
          <cell r="AD103">
            <v>1375</v>
          </cell>
          <cell r="AE103">
            <v>1375</v>
          </cell>
          <cell r="AF103">
            <v>1375</v>
          </cell>
          <cell r="AG103">
            <v>1375</v>
          </cell>
          <cell r="AH103">
            <v>1375</v>
          </cell>
          <cell r="AI103">
            <v>1375</v>
          </cell>
          <cell r="AJ103">
            <v>1375</v>
          </cell>
          <cell r="AK103">
            <v>1375</v>
          </cell>
          <cell r="AL103">
            <v>1</v>
          </cell>
          <cell r="AM103">
            <v>1350</v>
          </cell>
          <cell r="AN103">
            <v>1083</v>
          </cell>
          <cell r="AO103">
            <v>1183</v>
          </cell>
          <cell r="AP103">
            <v>1183</v>
          </cell>
          <cell r="AQ103">
            <v>1083</v>
          </cell>
          <cell r="AR103">
            <v>1475</v>
          </cell>
          <cell r="AS103">
            <v>1375</v>
          </cell>
          <cell r="AT103">
            <v>1375</v>
          </cell>
          <cell r="AU103">
            <v>1375</v>
          </cell>
          <cell r="AV103">
            <v>1915</v>
          </cell>
          <cell r="AW103">
            <v>1375</v>
          </cell>
          <cell r="AX103">
            <v>1445</v>
          </cell>
          <cell r="AY103">
            <v>1445</v>
          </cell>
          <cell r="AZ103">
            <v>1445</v>
          </cell>
          <cell r="BA103">
            <v>1445</v>
          </cell>
          <cell r="BB103">
            <v>1445</v>
          </cell>
          <cell r="BC103">
            <v>1445</v>
          </cell>
          <cell r="BD103">
            <v>1445</v>
          </cell>
          <cell r="BE103">
            <v>1445</v>
          </cell>
          <cell r="BF103">
            <v>1445</v>
          </cell>
          <cell r="BG103">
            <v>1445</v>
          </cell>
          <cell r="BH103">
            <v>1445</v>
          </cell>
          <cell r="BI103">
            <v>1445</v>
          </cell>
          <cell r="BJ103">
            <v>1445</v>
          </cell>
          <cell r="BK103">
            <v>1445</v>
          </cell>
          <cell r="BL103">
            <v>1445</v>
          </cell>
          <cell r="BM103">
            <v>1445</v>
          </cell>
          <cell r="BN103">
            <v>1445</v>
          </cell>
          <cell r="BO103">
            <v>1445</v>
          </cell>
          <cell r="BP103">
            <v>1445</v>
          </cell>
          <cell r="BQ103">
            <v>1445</v>
          </cell>
          <cell r="BR103">
            <v>1445</v>
          </cell>
          <cell r="BS103">
            <v>1445</v>
          </cell>
          <cell r="BT103">
            <v>1445</v>
          </cell>
          <cell r="BU103">
            <v>1445</v>
          </cell>
          <cell r="BV103">
            <v>1595</v>
          </cell>
          <cell r="BW103">
            <v>1595</v>
          </cell>
          <cell r="BX103">
            <v>1595</v>
          </cell>
          <cell r="BY103">
            <v>1595</v>
          </cell>
          <cell r="BZ103">
            <v>1595</v>
          </cell>
          <cell r="CA103">
            <v>1595</v>
          </cell>
          <cell r="CB103">
            <v>1595</v>
          </cell>
          <cell r="CC103">
            <v>1595</v>
          </cell>
          <cell r="CD103">
            <v>1595</v>
          </cell>
          <cell r="CE103">
            <v>1595</v>
          </cell>
          <cell r="CF103">
            <v>1595</v>
          </cell>
          <cell r="CG103">
            <v>1595</v>
          </cell>
          <cell r="CH103">
            <v>1595</v>
          </cell>
          <cell r="CI103">
            <v>1595</v>
          </cell>
          <cell r="CJ103">
            <v>1595</v>
          </cell>
          <cell r="CK103">
            <v>1595</v>
          </cell>
          <cell r="CL103">
            <v>1595</v>
          </cell>
          <cell r="CM103">
            <v>1595</v>
          </cell>
          <cell r="CN103">
            <v>1595</v>
          </cell>
          <cell r="CO103">
            <v>497</v>
          </cell>
          <cell r="CP103">
            <v>497</v>
          </cell>
          <cell r="CQ103">
            <v>1595</v>
          </cell>
          <cell r="CR103">
            <v>1595</v>
          </cell>
          <cell r="CS103">
            <v>1595</v>
          </cell>
          <cell r="CT103">
            <v>1595</v>
          </cell>
          <cell r="CU103">
            <v>1595</v>
          </cell>
          <cell r="CV103">
            <v>1595</v>
          </cell>
          <cell r="CW103">
            <v>1595</v>
          </cell>
          <cell r="CX103">
            <v>1595</v>
          </cell>
          <cell r="CY103">
            <v>1595</v>
          </cell>
          <cell r="CZ103">
            <v>1595</v>
          </cell>
          <cell r="DA103">
            <v>1595</v>
          </cell>
          <cell r="DB103">
            <v>1595</v>
          </cell>
          <cell r="DC103">
            <v>1595</v>
          </cell>
          <cell r="DD103">
            <v>1595</v>
          </cell>
          <cell r="DE103">
            <v>904</v>
          </cell>
          <cell r="DF103">
            <v>1500</v>
          </cell>
          <cell r="DG103">
            <v>1500</v>
          </cell>
          <cell r="DH103">
            <v>1500</v>
          </cell>
          <cell r="DI103">
            <v>1500</v>
          </cell>
          <cell r="DJ103">
            <v>1500</v>
          </cell>
          <cell r="DK103">
            <v>1500</v>
          </cell>
        </row>
        <row r="104">
          <cell r="A104">
            <v>10577</v>
          </cell>
          <cell r="B104" t="str">
            <v xml:space="preserve"> TERRIER-BAYOU PENCHANT DEHYD            </v>
          </cell>
          <cell r="C104" t="str">
            <v xml:space="preserve"> 0L   </v>
          </cell>
          <cell r="D104" t="str">
            <v xml:space="preserve"> R    </v>
          </cell>
          <cell r="E104">
            <v>2901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150</v>
          </cell>
          <cell r="U104">
            <v>150</v>
          </cell>
          <cell r="V104">
            <v>150</v>
          </cell>
          <cell r="W104">
            <v>150</v>
          </cell>
          <cell r="X104">
            <v>150</v>
          </cell>
          <cell r="Y104">
            <v>150</v>
          </cell>
          <cell r="Z104">
            <v>150</v>
          </cell>
          <cell r="AA104">
            <v>150</v>
          </cell>
          <cell r="AB104">
            <v>150</v>
          </cell>
          <cell r="AC104">
            <v>150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40</v>
          </cell>
          <cell r="AY104">
            <v>40</v>
          </cell>
          <cell r="AZ104">
            <v>40</v>
          </cell>
          <cell r="BA104">
            <v>40</v>
          </cell>
          <cell r="BB104">
            <v>40</v>
          </cell>
          <cell r="BC104">
            <v>40</v>
          </cell>
          <cell r="BD104">
            <v>40</v>
          </cell>
          <cell r="BE104">
            <v>40</v>
          </cell>
          <cell r="BF104">
            <v>40</v>
          </cell>
          <cell r="BG104">
            <v>40</v>
          </cell>
          <cell r="BH104">
            <v>40</v>
          </cell>
          <cell r="BI104">
            <v>40</v>
          </cell>
          <cell r="BJ104">
            <v>40</v>
          </cell>
          <cell r="BK104">
            <v>40</v>
          </cell>
          <cell r="BL104">
            <v>40</v>
          </cell>
          <cell r="BM104">
            <v>40</v>
          </cell>
          <cell r="BN104">
            <v>40</v>
          </cell>
          <cell r="BO104">
            <v>40</v>
          </cell>
          <cell r="BP104">
            <v>40</v>
          </cell>
          <cell r="BQ104">
            <v>40</v>
          </cell>
          <cell r="BR104">
            <v>40</v>
          </cell>
          <cell r="BS104">
            <v>40</v>
          </cell>
          <cell r="BT104">
            <v>40</v>
          </cell>
          <cell r="BU104">
            <v>40</v>
          </cell>
          <cell r="BV104">
            <v>40</v>
          </cell>
          <cell r="BW104">
            <v>40</v>
          </cell>
          <cell r="BX104">
            <v>40</v>
          </cell>
          <cell r="BY104">
            <v>40</v>
          </cell>
          <cell r="BZ104">
            <v>40</v>
          </cell>
          <cell r="CA104">
            <v>40</v>
          </cell>
          <cell r="CB104">
            <v>40</v>
          </cell>
          <cell r="CC104">
            <v>40</v>
          </cell>
          <cell r="CD104">
            <v>40</v>
          </cell>
          <cell r="CE104">
            <v>40</v>
          </cell>
          <cell r="CF104">
            <v>40</v>
          </cell>
          <cell r="CG104">
            <v>40</v>
          </cell>
          <cell r="CH104">
            <v>40</v>
          </cell>
          <cell r="CI104">
            <v>40</v>
          </cell>
          <cell r="CJ104">
            <v>40</v>
          </cell>
          <cell r="CK104">
            <v>40</v>
          </cell>
          <cell r="CL104">
            <v>40</v>
          </cell>
          <cell r="CM104">
            <v>40</v>
          </cell>
          <cell r="CN104">
            <v>40</v>
          </cell>
          <cell r="CO104">
            <v>40</v>
          </cell>
          <cell r="CP104">
            <v>40</v>
          </cell>
          <cell r="CQ104">
            <v>40</v>
          </cell>
          <cell r="CR104">
            <v>40</v>
          </cell>
          <cell r="CS104">
            <v>40</v>
          </cell>
          <cell r="CT104">
            <v>40</v>
          </cell>
          <cell r="CU104">
            <v>40</v>
          </cell>
          <cell r="CV104">
            <v>40</v>
          </cell>
          <cell r="CW104">
            <v>40</v>
          </cell>
          <cell r="CX104">
            <v>40</v>
          </cell>
          <cell r="CY104">
            <v>40</v>
          </cell>
          <cell r="CZ104">
            <v>40</v>
          </cell>
          <cell r="DA104">
            <v>40</v>
          </cell>
          <cell r="DB104">
            <v>40</v>
          </cell>
          <cell r="DC104">
            <v>40</v>
          </cell>
          <cell r="DD104">
            <v>40</v>
          </cell>
          <cell r="DE104">
            <v>40</v>
          </cell>
          <cell r="DF104">
            <v>40</v>
          </cell>
          <cell r="DG104">
            <v>40</v>
          </cell>
          <cell r="DH104">
            <v>40</v>
          </cell>
          <cell r="DI104">
            <v>40</v>
          </cell>
          <cell r="DJ104">
            <v>40</v>
          </cell>
          <cell r="DK104">
            <v>40</v>
          </cell>
        </row>
        <row r="105">
          <cell r="A105">
            <v>10578</v>
          </cell>
          <cell r="B105" t="str">
            <v xml:space="preserve"> LOUISIANA-DEER ISLAND DEHYD             </v>
          </cell>
          <cell r="C105" t="str">
            <v xml:space="preserve"> 0L   </v>
          </cell>
          <cell r="D105" t="str">
            <v xml:space="preserve"> R    </v>
          </cell>
          <cell r="E105">
            <v>2893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</row>
        <row r="106">
          <cell r="A106">
            <v>10581</v>
          </cell>
          <cell r="B106" t="str">
            <v>TETCO @ Terrebonne</v>
          </cell>
          <cell r="C106" t="str">
            <v xml:space="preserve"> 0L   </v>
          </cell>
          <cell r="D106" t="str">
            <v xml:space="preserve"> D    </v>
          </cell>
          <cell r="E106">
            <v>183895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</row>
        <row r="107">
          <cell r="A107">
            <v>10863</v>
          </cell>
          <cell r="B107" t="str">
            <v>GULF ENERGY @ Vermillion</v>
          </cell>
          <cell r="C107" t="str">
            <v xml:space="preserve"> 0L   </v>
          </cell>
          <cell r="D107" t="str">
            <v xml:space="preserve"> R    </v>
          </cell>
          <cell r="E107">
            <v>13848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</row>
        <row r="108">
          <cell r="A108">
            <v>10867</v>
          </cell>
          <cell r="B108" t="str">
            <v xml:space="preserve"> TEXACO-GROSSE ISLE DEHYD                </v>
          </cell>
          <cell r="C108" t="str">
            <v xml:space="preserve"> 0L   </v>
          </cell>
          <cell r="D108" t="str">
            <v xml:space="preserve"> R    </v>
          </cell>
          <cell r="E108">
            <v>26551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</row>
        <row r="109">
          <cell r="A109">
            <v>10869</v>
          </cell>
          <cell r="B109" t="str">
            <v xml:space="preserve"> AMERADA-J B LANDRY DEHYD                </v>
          </cell>
          <cell r="C109" t="str">
            <v xml:space="preserve"> 0L   </v>
          </cell>
          <cell r="D109" t="str">
            <v xml:space="preserve"> R    </v>
          </cell>
          <cell r="E109">
            <v>10569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</row>
        <row r="110">
          <cell r="A110">
            <v>10995</v>
          </cell>
          <cell r="B110" t="str">
            <v xml:space="preserve"> PECAN ISLAND                            </v>
          </cell>
          <cell r="C110" t="str">
            <v xml:space="preserve"> 0L   </v>
          </cell>
          <cell r="D110" t="str">
            <v xml:space="preserve"> R    </v>
          </cell>
          <cell r="E110">
            <v>387479</v>
          </cell>
          <cell r="F110">
            <v>103101</v>
          </cell>
          <cell r="G110">
            <v>103101</v>
          </cell>
          <cell r="H110">
            <v>124854</v>
          </cell>
          <cell r="I110">
            <v>103101</v>
          </cell>
          <cell r="J110">
            <v>106118</v>
          </cell>
          <cell r="K110">
            <v>119451</v>
          </cell>
          <cell r="L110">
            <v>120051</v>
          </cell>
          <cell r="M110">
            <v>130873</v>
          </cell>
          <cell r="N110">
            <v>130873</v>
          </cell>
          <cell r="O110">
            <v>130873</v>
          </cell>
          <cell r="P110">
            <v>181151</v>
          </cell>
          <cell r="Q110">
            <v>186178</v>
          </cell>
          <cell r="R110">
            <v>186178</v>
          </cell>
          <cell r="S110">
            <v>176534</v>
          </cell>
          <cell r="T110">
            <v>139170</v>
          </cell>
          <cell r="U110">
            <v>139170</v>
          </cell>
          <cell r="V110">
            <v>139170</v>
          </cell>
          <cell r="W110">
            <v>139456</v>
          </cell>
          <cell r="X110">
            <v>124118</v>
          </cell>
          <cell r="Y110">
            <v>125474</v>
          </cell>
          <cell r="Z110">
            <v>126474</v>
          </cell>
          <cell r="AA110">
            <v>136529</v>
          </cell>
          <cell r="AB110">
            <v>136529</v>
          </cell>
          <cell r="AC110">
            <v>136529</v>
          </cell>
          <cell r="AD110">
            <v>133932</v>
          </cell>
          <cell r="AE110">
            <v>123374</v>
          </cell>
          <cell r="AF110">
            <v>123374</v>
          </cell>
          <cell r="AG110">
            <v>122874</v>
          </cell>
          <cell r="AH110">
            <v>137957</v>
          </cell>
          <cell r="AI110">
            <v>137957</v>
          </cell>
          <cell r="AJ110">
            <v>137957</v>
          </cell>
          <cell r="AK110">
            <v>148013</v>
          </cell>
          <cell r="AL110">
            <v>130882</v>
          </cell>
          <cell r="AM110">
            <v>130882</v>
          </cell>
          <cell r="AN110">
            <v>124854</v>
          </cell>
          <cell r="AO110">
            <v>124854</v>
          </cell>
          <cell r="AP110">
            <v>124854</v>
          </cell>
          <cell r="AQ110">
            <v>124854</v>
          </cell>
          <cell r="AR110">
            <v>124854</v>
          </cell>
          <cell r="AS110">
            <v>124854</v>
          </cell>
          <cell r="AT110">
            <v>124554</v>
          </cell>
          <cell r="AU110">
            <v>109471</v>
          </cell>
          <cell r="AV110">
            <v>0</v>
          </cell>
          <cell r="AW110">
            <v>123354</v>
          </cell>
          <cell r="AX110">
            <v>116880</v>
          </cell>
          <cell r="AY110">
            <v>116880</v>
          </cell>
          <cell r="AZ110">
            <v>116880</v>
          </cell>
          <cell r="BA110">
            <v>121407</v>
          </cell>
          <cell r="BB110">
            <v>126432</v>
          </cell>
          <cell r="BC110">
            <v>142511</v>
          </cell>
          <cell r="BD110">
            <v>137486</v>
          </cell>
          <cell r="BE110">
            <v>137486</v>
          </cell>
          <cell r="BF110">
            <v>137486</v>
          </cell>
          <cell r="BG110">
            <v>132461</v>
          </cell>
          <cell r="BH110">
            <v>132461</v>
          </cell>
          <cell r="BI110">
            <v>128637</v>
          </cell>
          <cell r="BJ110">
            <v>123612</v>
          </cell>
          <cell r="BK110">
            <v>123612</v>
          </cell>
          <cell r="BL110">
            <v>123612</v>
          </cell>
          <cell r="BM110">
            <v>123612</v>
          </cell>
          <cell r="BN110">
            <v>130946</v>
          </cell>
          <cell r="BO110">
            <v>130946</v>
          </cell>
          <cell r="BP110">
            <v>135442</v>
          </cell>
          <cell r="BQ110">
            <v>129413</v>
          </cell>
          <cell r="BR110">
            <v>129413</v>
          </cell>
          <cell r="BS110">
            <v>129413</v>
          </cell>
          <cell r="BT110">
            <v>129413</v>
          </cell>
          <cell r="BU110">
            <v>129413</v>
          </cell>
          <cell r="BV110">
            <v>124388</v>
          </cell>
          <cell r="BW110">
            <v>129388</v>
          </cell>
          <cell r="BX110">
            <v>129388</v>
          </cell>
          <cell r="BY110">
            <v>129388</v>
          </cell>
          <cell r="BZ110">
            <v>129388</v>
          </cell>
          <cell r="CA110">
            <v>129388</v>
          </cell>
          <cell r="CB110">
            <v>129388</v>
          </cell>
          <cell r="CC110">
            <v>136455</v>
          </cell>
          <cell r="CD110">
            <v>134421</v>
          </cell>
          <cell r="CE110">
            <v>130421</v>
          </cell>
          <cell r="CF110">
            <v>138460</v>
          </cell>
          <cell r="CG110">
            <v>138460</v>
          </cell>
          <cell r="CH110">
            <v>138460</v>
          </cell>
          <cell r="CI110">
            <v>136250</v>
          </cell>
          <cell r="CJ110">
            <v>136250</v>
          </cell>
          <cell r="CK110">
            <v>134240</v>
          </cell>
          <cell r="CL110">
            <v>134240</v>
          </cell>
          <cell r="CM110">
            <v>134240</v>
          </cell>
          <cell r="CN110">
            <v>134240</v>
          </cell>
          <cell r="CO110">
            <v>134435</v>
          </cell>
          <cell r="CP110">
            <v>134435</v>
          </cell>
          <cell r="CQ110">
            <v>129410</v>
          </cell>
          <cell r="CR110">
            <v>128910</v>
          </cell>
          <cell r="CS110">
            <v>133935</v>
          </cell>
          <cell r="CT110">
            <v>133935</v>
          </cell>
          <cell r="CU110">
            <v>133935</v>
          </cell>
          <cell r="CV110">
            <v>139535</v>
          </cell>
          <cell r="CW110">
            <v>141035</v>
          </cell>
          <cell r="CX110">
            <v>141035</v>
          </cell>
          <cell r="CY110">
            <v>139935</v>
          </cell>
          <cell r="CZ110">
            <v>139935</v>
          </cell>
          <cell r="DA110">
            <v>139935</v>
          </cell>
          <cell r="DB110">
            <v>139935</v>
          </cell>
          <cell r="DC110">
            <v>139921</v>
          </cell>
          <cell r="DD110">
            <v>138960</v>
          </cell>
          <cell r="DE110">
            <v>136048</v>
          </cell>
          <cell r="DF110">
            <v>146051</v>
          </cell>
          <cell r="DG110">
            <v>144099</v>
          </cell>
          <cell r="DH110">
            <v>144099</v>
          </cell>
          <cell r="DI110">
            <v>144099</v>
          </cell>
          <cell r="DJ110">
            <v>117026</v>
          </cell>
          <cell r="DK110">
            <v>117855</v>
          </cell>
        </row>
        <row r="111">
          <cell r="A111">
            <v>11001</v>
          </cell>
          <cell r="B111" t="str">
            <v xml:space="preserve"> WRIGHT                                  </v>
          </cell>
          <cell r="C111" t="str">
            <v xml:space="preserve"> 0L   </v>
          </cell>
          <cell r="D111" t="str">
            <v xml:space="preserve"> R    </v>
          </cell>
          <cell r="E111">
            <v>13188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</row>
        <row r="112">
          <cell r="A112">
            <v>11212</v>
          </cell>
          <cell r="B112" t="str">
            <v xml:space="preserve"> GAS UTILITY-1 PITKIN LA                 </v>
          </cell>
          <cell r="C112" t="str">
            <v xml:space="preserve"> 0L   </v>
          </cell>
          <cell r="D112" t="str">
            <v xml:space="preserve"> D    </v>
          </cell>
          <cell r="E112">
            <v>3701</v>
          </cell>
          <cell r="F112">
            <v>60</v>
          </cell>
          <cell r="G112">
            <v>60</v>
          </cell>
          <cell r="H112">
            <v>315</v>
          </cell>
          <cell r="I112">
            <v>60</v>
          </cell>
          <cell r="J112">
            <v>60</v>
          </cell>
          <cell r="K112">
            <v>60</v>
          </cell>
          <cell r="L112">
            <v>60</v>
          </cell>
          <cell r="M112">
            <v>60</v>
          </cell>
          <cell r="N112">
            <v>60</v>
          </cell>
          <cell r="O112">
            <v>60</v>
          </cell>
          <cell r="P112">
            <v>60</v>
          </cell>
          <cell r="Q112">
            <v>60</v>
          </cell>
          <cell r="R112">
            <v>60</v>
          </cell>
          <cell r="S112">
            <v>60</v>
          </cell>
          <cell r="T112">
            <v>9</v>
          </cell>
          <cell r="U112">
            <v>9</v>
          </cell>
          <cell r="V112">
            <v>9</v>
          </cell>
          <cell r="W112">
            <v>9</v>
          </cell>
          <cell r="X112">
            <v>9</v>
          </cell>
          <cell r="Y112">
            <v>9</v>
          </cell>
          <cell r="Z112">
            <v>9</v>
          </cell>
          <cell r="AA112">
            <v>9</v>
          </cell>
          <cell r="AB112">
            <v>9</v>
          </cell>
          <cell r="AC112">
            <v>9</v>
          </cell>
          <cell r="AD112">
            <v>9</v>
          </cell>
          <cell r="AE112">
            <v>9</v>
          </cell>
          <cell r="AF112">
            <v>9</v>
          </cell>
          <cell r="AG112">
            <v>9</v>
          </cell>
          <cell r="AH112">
            <v>9</v>
          </cell>
          <cell r="AI112">
            <v>9</v>
          </cell>
          <cell r="AJ112">
            <v>9</v>
          </cell>
          <cell r="AK112">
            <v>9</v>
          </cell>
          <cell r="AL112">
            <v>9</v>
          </cell>
          <cell r="AM112">
            <v>9</v>
          </cell>
          <cell r="AN112">
            <v>315</v>
          </cell>
          <cell r="AO112">
            <v>315</v>
          </cell>
          <cell r="AP112">
            <v>315</v>
          </cell>
          <cell r="AQ112">
            <v>60</v>
          </cell>
          <cell r="AR112">
            <v>60</v>
          </cell>
          <cell r="AS112">
            <v>60</v>
          </cell>
          <cell r="AT112">
            <v>60</v>
          </cell>
          <cell r="AU112">
            <v>60</v>
          </cell>
          <cell r="AV112">
            <v>60</v>
          </cell>
          <cell r="AW112">
            <v>60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120</v>
          </cell>
          <cell r="BC112">
            <v>120</v>
          </cell>
          <cell r="BD112">
            <v>120</v>
          </cell>
          <cell r="BE112">
            <v>120</v>
          </cell>
          <cell r="BF112">
            <v>120</v>
          </cell>
          <cell r="BG112">
            <v>120</v>
          </cell>
          <cell r="BH112">
            <v>120</v>
          </cell>
          <cell r="BI112">
            <v>120</v>
          </cell>
          <cell r="BJ112">
            <v>120</v>
          </cell>
          <cell r="BK112">
            <v>120</v>
          </cell>
          <cell r="BL112">
            <v>120</v>
          </cell>
          <cell r="BM112">
            <v>120</v>
          </cell>
          <cell r="BN112">
            <v>120</v>
          </cell>
          <cell r="BO112">
            <v>120</v>
          </cell>
          <cell r="BP112">
            <v>120</v>
          </cell>
          <cell r="BQ112">
            <v>120</v>
          </cell>
          <cell r="BR112">
            <v>120</v>
          </cell>
          <cell r="BS112">
            <v>120</v>
          </cell>
          <cell r="BT112">
            <v>120</v>
          </cell>
          <cell r="BU112">
            <v>120</v>
          </cell>
          <cell r="BV112">
            <v>120</v>
          </cell>
          <cell r="BW112">
            <v>120</v>
          </cell>
          <cell r="BX112">
            <v>120</v>
          </cell>
          <cell r="BY112">
            <v>120</v>
          </cell>
          <cell r="BZ112">
            <v>120</v>
          </cell>
          <cell r="CA112">
            <v>120</v>
          </cell>
          <cell r="CB112">
            <v>120</v>
          </cell>
          <cell r="CC112">
            <v>100</v>
          </cell>
          <cell r="CD112">
            <v>100</v>
          </cell>
          <cell r="CE112">
            <v>100</v>
          </cell>
          <cell r="CF112">
            <v>100</v>
          </cell>
          <cell r="CG112">
            <v>100</v>
          </cell>
          <cell r="CH112">
            <v>100</v>
          </cell>
          <cell r="CI112">
            <v>100</v>
          </cell>
          <cell r="CJ112">
            <v>100</v>
          </cell>
          <cell r="CK112">
            <v>100</v>
          </cell>
          <cell r="CL112">
            <v>100</v>
          </cell>
          <cell r="CM112">
            <v>100</v>
          </cell>
          <cell r="CN112">
            <v>100</v>
          </cell>
          <cell r="CO112">
            <v>100</v>
          </cell>
          <cell r="CP112">
            <v>100</v>
          </cell>
          <cell r="CQ112">
            <v>100</v>
          </cell>
          <cell r="CR112">
            <v>100</v>
          </cell>
          <cell r="CS112">
            <v>100</v>
          </cell>
          <cell r="CT112">
            <v>100</v>
          </cell>
          <cell r="CU112">
            <v>100</v>
          </cell>
          <cell r="CV112">
            <v>100</v>
          </cell>
          <cell r="CW112">
            <v>100</v>
          </cell>
          <cell r="CX112">
            <v>235</v>
          </cell>
          <cell r="CY112">
            <v>235</v>
          </cell>
          <cell r="CZ112">
            <v>235</v>
          </cell>
          <cell r="DA112">
            <v>235</v>
          </cell>
          <cell r="DB112">
            <v>235</v>
          </cell>
          <cell r="DC112">
            <v>235</v>
          </cell>
          <cell r="DD112">
            <v>235</v>
          </cell>
          <cell r="DE112">
            <v>235</v>
          </cell>
          <cell r="DF112">
            <v>235</v>
          </cell>
          <cell r="DG112">
            <v>235</v>
          </cell>
          <cell r="DH112">
            <v>235</v>
          </cell>
          <cell r="DI112">
            <v>235</v>
          </cell>
          <cell r="DJ112">
            <v>235</v>
          </cell>
          <cell r="DK112">
            <v>235</v>
          </cell>
        </row>
        <row r="113">
          <cell r="A113">
            <v>11364</v>
          </cell>
          <cell r="B113" t="str">
            <v xml:space="preserve"> FLASH/NORTHEAST-CLOVELLY DEHYD          </v>
          </cell>
          <cell r="C113" t="str">
            <v xml:space="preserve"> 0L   </v>
          </cell>
          <cell r="D113" t="str">
            <v xml:space="preserve"> R    </v>
          </cell>
          <cell r="E113">
            <v>11551</v>
          </cell>
          <cell r="F113">
            <v>1100</v>
          </cell>
          <cell r="G113">
            <v>1100</v>
          </cell>
          <cell r="H113">
            <v>1000</v>
          </cell>
          <cell r="I113">
            <v>1100</v>
          </cell>
          <cell r="J113">
            <v>1100</v>
          </cell>
          <cell r="K113">
            <v>1100</v>
          </cell>
          <cell r="L113">
            <v>1100</v>
          </cell>
          <cell r="M113">
            <v>1100</v>
          </cell>
          <cell r="N113">
            <v>1100</v>
          </cell>
          <cell r="O113">
            <v>1100</v>
          </cell>
          <cell r="P113">
            <v>1100</v>
          </cell>
          <cell r="Q113">
            <v>1100</v>
          </cell>
          <cell r="R113">
            <v>1100</v>
          </cell>
          <cell r="S113">
            <v>1100</v>
          </cell>
          <cell r="T113">
            <v>1350</v>
          </cell>
          <cell r="U113">
            <v>1350</v>
          </cell>
          <cell r="V113">
            <v>1350</v>
          </cell>
          <cell r="W113">
            <v>1350</v>
          </cell>
          <cell r="X113">
            <v>1350</v>
          </cell>
          <cell r="Y113">
            <v>965</v>
          </cell>
          <cell r="Z113">
            <v>1035</v>
          </cell>
          <cell r="AA113">
            <v>1035</v>
          </cell>
          <cell r="AB113">
            <v>1036</v>
          </cell>
          <cell r="AC113">
            <v>1035</v>
          </cell>
          <cell r="AD113">
            <v>1035</v>
          </cell>
          <cell r="AE113">
            <v>1035</v>
          </cell>
          <cell r="AF113">
            <v>915</v>
          </cell>
          <cell r="AG113">
            <v>1130</v>
          </cell>
          <cell r="AH113">
            <v>1130</v>
          </cell>
          <cell r="AI113">
            <v>1130</v>
          </cell>
          <cell r="AJ113">
            <v>1130</v>
          </cell>
          <cell r="AK113">
            <v>1130</v>
          </cell>
          <cell r="AL113">
            <v>1130</v>
          </cell>
          <cell r="AM113">
            <v>1130</v>
          </cell>
          <cell r="AN113">
            <v>1000</v>
          </cell>
          <cell r="AO113">
            <v>1000</v>
          </cell>
          <cell r="AP113">
            <v>1000</v>
          </cell>
          <cell r="AQ113">
            <v>1000</v>
          </cell>
          <cell r="AR113">
            <v>1000</v>
          </cell>
          <cell r="AS113">
            <v>1000</v>
          </cell>
          <cell r="AT113">
            <v>1000</v>
          </cell>
          <cell r="AU113">
            <v>1000</v>
          </cell>
          <cell r="AV113">
            <v>1000</v>
          </cell>
          <cell r="AW113">
            <v>1000</v>
          </cell>
          <cell r="AX113">
            <v>3000</v>
          </cell>
          <cell r="AY113">
            <v>3000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975</v>
          </cell>
          <cell r="BG113">
            <v>975</v>
          </cell>
          <cell r="BH113">
            <v>975</v>
          </cell>
          <cell r="BI113">
            <v>1050</v>
          </cell>
          <cell r="BJ113">
            <v>1050</v>
          </cell>
          <cell r="BK113">
            <v>1050</v>
          </cell>
          <cell r="BL113">
            <v>1050</v>
          </cell>
          <cell r="BM113">
            <v>1050</v>
          </cell>
          <cell r="BN113">
            <v>1050</v>
          </cell>
          <cell r="BO113">
            <v>1050</v>
          </cell>
          <cell r="BP113">
            <v>1050</v>
          </cell>
          <cell r="BQ113">
            <v>1050</v>
          </cell>
          <cell r="BR113">
            <v>1050</v>
          </cell>
          <cell r="BS113">
            <v>1050</v>
          </cell>
          <cell r="BT113">
            <v>1000</v>
          </cell>
          <cell r="BU113">
            <v>1000</v>
          </cell>
          <cell r="BV113">
            <v>1000</v>
          </cell>
          <cell r="BW113">
            <v>1000</v>
          </cell>
          <cell r="BX113">
            <v>1000</v>
          </cell>
          <cell r="BY113">
            <v>1000</v>
          </cell>
          <cell r="BZ113">
            <v>1000</v>
          </cell>
          <cell r="CA113">
            <v>1000</v>
          </cell>
          <cell r="CB113">
            <v>1000</v>
          </cell>
          <cell r="CC113">
            <v>2400</v>
          </cell>
          <cell r="CD113">
            <v>1350</v>
          </cell>
          <cell r="CE113">
            <v>1000</v>
          </cell>
          <cell r="CF113">
            <v>1000</v>
          </cell>
          <cell r="CG113">
            <v>1000</v>
          </cell>
          <cell r="CH113">
            <v>1000</v>
          </cell>
          <cell r="CI113">
            <v>1000</v>
          </cell>
          <cell r="CJ113">
            <v>1000</v>
          </cell>
          <cell r="CK113">
            <v>1000</v>
          </cell>
          <cell r="CL113">
            <v>1100</v>
          </cell>
          <cell r="CM113">
            <v>1100</v>
          </cell>
          <cell r="CN113">
            <v>1100</v>
          </cell>
          <cell r="CO113">
            <v>1100</v>
          </cell>
          <cell r="CP113">
            <v>1100</v>
          </cell>
          <cell r="CQ113">
            <v>1540</v>
          </cell>
          <cell r="CR113">
            <v>1540</v>
          </cell>
          <cell r="CS113">
            <v>1540</v>
          </cell>
          <cell r="CT113">
            <v>1540</v>
          </cell>
          <cell r="CU113">
            <v>1540</v>
          </cell>
          <cell r="CV113">
            <v>1540</v>
          </cell>
          <cell r="CW113">
            <v>950</v>
          </cell>
          <cell r="CX113">
            <v>950</v>
          </cell>
          <cell r="CY113">
            <v>950</v>
          </cell>
          <cell r="CZ113">
            <v>950</v>
          </cell>
          <cell r="DA113">
            <v>950</v>
          </cell>
          <cell r="DB113">
            <v>950</v>
          </cell>
          <cell r="DC113">
            <v>950</v>
          </cell>
          <cell r="DD113">
            <v>950</v>
          </cell>
          <cell r="DE113">
            <v>1200</v>
          </cell>
          <cell r="DF113">
            <v>1200</v>
          </cell>
          <cell r="DG113">
            <v>1200</v>
          </cell>
          <cell r="DH113">
            <v>1200</v>
          </cell>
          <cell r="DI113">
            <v>1200</v>
          </cell>
          <cell r="DJ113">
            <v>1200</v>
          </cell>
          <cell r="DK113">
            <v>1200</v>
          </cell>
        </row>
        <row r="114">
          <cell r="A114">
            <v>11421</v>
          </cell>
          <cell r="B114" t="str">
            <v>BERKSHIRE GAS CO</v>
          </cell>
          <cell r="C114">
            <v>6</v>
          </cell>
          <cell r="D114" t="str">
            <v xml:space="preserve"> D    </v>
          </cell>
          <cell r="E114">
            <v>28094</v>
          </cell>
          <cell r="F114">
            <v>1029</v>
          </cell>
          <cell r="G114">
            <v>1053</v>
          </cell>
          <cell r="H114">
            <v>1651</v>
          </cell>
          <cell r="I114">
            <v>945</v>
          </cell>
          <cell r="J114">
            <v>1027</v>
          </cell>
          <cell r="K114">
            <v>960</v>
          </cell>
          <cell r="L114">
            <v>718</v>
          </cell>
          <cell r="M114">
            <v>1027</v>
          </cell>
          <cell r="N114">
            <v>994</v>
          </cell>
          <cell r="O114">
            <v>1138</v>
          </cell>
          <cell r="P114">
            <v>881</v>
          </cell>
          <cell r="Q114">
            <v>915</v>
          </cell>
          <cell r="R114">
            <v>615</v>
          </cell>
          <cell r="S114">
            <v>565</v>
          </cell>
          <cell r="T114">
            <v>514</v>
          </cell>
          <cell r="U114">
            <v>514</v>
          </cell>
          <cell r="V114">
            <v>789</v>
          </cell>
          <cell r="W114">
            <v>719</v>
          </cell>
          <cell r="X114">
            <v>1194</v>
          </cell>
          <cell r="Y114">
            <v>1523</v>
          </cell>
          <cell r="Z114">
            <v>871</v>
          </cell>
          <cell r="AA114">
            <v>1129</v>
          </cell>
          <cell r="AB114">
            <v>886</v>
          </cell>
          <cell r="AC114">
            <v>1109</v>
          </cell>
          <cell r="AD114">
            <v>1429</v>
          </cell>
          <cell r="AE114">
            <v>1753</v>
          </cell>
          <cell r="AF114">
            <v>1897</v>
          </cell>
          <cell r="AG114">
            <v>1232</v>
          </cell>
          <cell r="AH114">
            <v>1627</v>
          </cell>
          <cell r="AI114">
            <v>1813</v>
          </cell>
          <cell r="AJ114">
            <v>1939</v>
          </cell>
          <cell r="AK114">
            <v>1573</v>
          </cell>
          <cell r="AL114">
            <v>1514</v>
          </cell>
          <cell r="AM114">
            <v>1676</v>
          </cell>
          <cell r="AN114">
            <v>1376</v>
          </cell>
          <cell r="AO114">
            <v>1651</v>
          </cell>
          <cell r="AP114">
            <v>1427</v>
          </cell>
          <cell r="AQ114">
            <v>1496</v>
          </cell>
          <cell r="AR114">
            <v>1972</v>
          </cell>
          <cell r="AS114">
            <v>1892</v>
          </cell>
          <cell r="AT114">
            <v>1724</v>
          </cell>
          <cell r="AU114">
            <v>1498</v>
          </cell>
          <cell r="AV114">
            <v>1627</v>
          </cell>
          <cell r="AW114">
            <v>1788</v>
          </cell>
          <cell r="AX114">
            <v>5665</v>
          </cell>
          <cell r="AY114">
            <v>6510</v>
          </cell>
          <cell r="AZ114">
            <v>6587</v>
          </cell>
          <cell r="BA114">
            <v>6692</v>
          </cell>
          <cell r="BB114">
            <v>5152</v>
          </cell>
          <cell r="BC114">
            <v>6032</v>
          </cell>
          <cell r="BD114">
            <v>6236</v>
          </cell>
          <cell r="BE114">
            <v>6273</v>
          </cell>
          <cell r="BF114">
            <v>6120</v>
          </cell>
          <cell r="BG114">
            <v>6369</v>
          </cell>
          <cell r="BH114">
            <v>5888</v>
          </cell>
          <cell r="BI114">
            <v>5886</v>
          </cell>
          <cell r="BJ114">
            <v>6405</v>
          </cell>
          <cell r="BK114">
            <v>6296</v>
          </cell>
          <cell r="BL114">
            <v>6346</v>
          </cell>
          <cell r="BM114">
            <v>6468</v>
          </cell>
          <cell r="BN114">
            <v>6431</v>
          </cell>
          <cell r="BO114">
            <v>5882</v>
          </cell>
          <cell r="BP114">
            <v>5915</v>
          </cell>
          <cell r="BQ114">
            <v>6249</v>
          </cell>
          <cell r="BR114">
            <v>6143</v>
          </cell>
          <cell r="BS114">
            <v>5995</v>
          </cell>
          <cell r="BT114">
            <v>6359</v>
          </cell>
          <cell r="BU114">
            <v>6323</v>
          </cell>
          <cell r="BV114">
            <v>7168</v>
          </cell>
          <cell r="BW114">
            <v>6896</v>
          </cell>
          <cell r="BX114">
            <v>7284</v>
          </cell>
          <cell r="BY114">
            <v>7322</v>
          </cell>
          <cell r="BZ114">
            <v>7493</v>
          </cell>
          <cell r="CA114">
            <v>7506</v>
          </cell>
          <cell r="CB114">
            <v>7180</v>
          </cell>
          <cell r="CC114">
            <v>6565</v>
          </cell>
          <cell r="CD114">
            <v>6146</v>
          </cell>
          <cell r="CE114">
            <v>6500</v>
          </cell>
          <cell r="CF114">
            <v>6323</v>
          </cell>
          <cell r="CG114">
            <v>6479</v>
          </cell>
          <cell r="CH114">
            <v>8105</v>
          </cell>
          <cell r="CI114">
            <v>6996</v>
          </cell>
          <cell r="CJ114">
            <v>6430</v>
          </cell>
          <cell r="CK114">
            <v>7149</v>
          </cell>
          <cell r="CL114">
            <v>7457</v>
          </cell>
          <cell r="CM114">
            <v>7642</v>
          </cell>
          <cell r="CN114">
            <v>7594</v>
          </cell>
          <cell r="CO114">
            <v>7486</v>
          </cell>
          <cell r="CP114">
            <v>7486</v>
          </cell>
          <cell r="CQ114">
            <v>7455</v>
          </cell>
          <cell r="CR114">
            <v>7130</v>
          </cell>
          <cell r="CS114">
            <v>7249</v>
          </cell>
          <cell r="CT114">
            <v>7571</v>
          </cell>
          <cell r="CU114">
            <v>7249</v>
          </cell>
          <cell r="CV114">
            <v>4666</v>
          </cell>
          <cell r="CW114">
            <v>6614</v>
          </cell>
          <cell r="CX114">
            <v>6508</v>
          </cell>
          <cell r="CY114">
            <v>6081</v>
          </cell>
          <cell r="CZ114">
            <v>6598</v>
          </cell>
          <cell r="DA114">
            <v>6598</v>
          </cell>
          <cell r="DB114">
            <v>6598</v>
          </cell>
          <cell r="DC114">
            <v>6431</v>
          </cell>
          <cell r="DD114">
            <v>7651</v>
          </cell>
          <cell r="DE114">
            <v>6228</v>
          </cell>
          <cell r="DF114">
            <v>5604</v>
          </cell>
          <cell r="DG114">
            <v>7466</v>
          </cell>
          <cell r="DH114">
            <v>7466</v>
          </cell>
          <cell r="DI114">
            <v>7466</v>
          </cell>
          <cell r="DJ114">
            <v>7741</v>
          </cell>
          <cell r="DK114">
            <v>5699</v>
          </cell>
        </row>
        <row r="115">
          <cell r="A115">
            <v>11439</v>
          </cell>
          <cell r="B115" t="str">
            <v xml:space="preserve">BAY STATE GAS </v>
          </cell>
          <cell r="C115">
            <v>6</v>
          </cell>
          <cell r="D115" t="str">
            <v xml:space="preserve"> D    </v>
          </cell>
          <cell r="E115">
            <v>45629</v>
          </cell>
          <cell r="F115">
            <v>17676</v>
          </cell>
          <cell r="G115">
            <v>16197</v>
          </cell>
          <cell r="H115">
            <v>14714</v>
          </cell>
          <cell r="I115">
            <v>16755</v>
          </cell>
          <cell r="J115">
            <v>17456</v>
          </cell>
          <cell r="K115">
            <v>18381</v>
          </cell>
          <cell r="L115">
            <v>18572</v>
          </cell>
          <cell r="M115">
            <v>18656</v>
          </cell>
          <cell r="N115">
            <v>18198</v>
          </cell>
          <cell r="O115">
            <v>18325</v>
          </cell>
          <cell r="P115">
            <v>17557</v>
          </cell>
          <cell r="Q115">
            <v>17225</v>
          </cell>
          <cell r="R115">
            <v>17483</v>
          </cell>
          <cell r="S115">
            <v>12444</v>
          </cell>
          <cell r="T115">
            <v>12840</v>
          </cell>
          <cell r="U115">
            <v>12840</v>
          </cell>
          <cell r="V115">
            <v>12425</v>
          </cell>
          <cell r="W115">
            <v>13757</v>
          </cell>
          <cell r="X115">
            <v>14026</v>
          </cell>
          <cell r="Y115">
            <v>14397</v>
          </cell>
          <cell r="Z115">
            <v>12436</v>
          </cell>
          <cell r="AA115">
            <v>13567</v>
          </cell>
          <cell r="AB115">
            <v>12249</v>
          </cell>
          <cell r="AC115">
            <v>12933</v>
          </cell>
          <cell r="AD115">
            <v>13992</v>
          </cell>
          <cell r="AE115">
            <v>15398</v>
          </cell>
          <cell r="AF115">
            <v>36222</v>
          </cell>
          <cell r="AG115">
            <v>10452</v>
          </cell>
          <cell r="AH115">
            <v>15319</v>
          </cell>
          <cell r="AI115">
            <v>13987</v>
          </cell>
          <cell r="AJ115">
            <v>13700</v>
          </cell>
          <cell r="AK115">
            <v>13308</v>
          </cell>
          <cell r="AL115">
            <v>15285</v>
          </cell>
          <cell r="AM115">
            <v>15433</v>
          </cell>
          <cell r="AN115">
            <v>15128</v>
          </cell>
          <cell r="AO115">
            <v>14714</v>
          </cell>
          <cell r="AP115">
            <v>13450</v>
          </cell>
          <cell r="AQ115">
            <v>14313</v>
          </cell>
          <cell r="AR115">
            <v>15506</v>
          </cell>
          <cell r="AS115">
            <v>16516</v>
          </cell>
          <cell r="AT115">
            <v>12324</v>
          </cell>
          <cell r="AU115">
            <v>17020</v>
          </cell>
          <cell r="AV115">
            <v>9971</v>
          </cell>
          <cell r="AW115">
            <v>9858</v>
          </cell>
          <cell r="AX115">
            <v>18654</v>
          </cell>
          <cell r="AY115">
            <v>19917</v>
          </cell>
          <cell r="AZ115">
            <v>20076</v>
          </cell>
          <cell r="BA115">
            <v>23264</v>
          </cell>
          <cell r="BB115">
            <v>20434</v>
          </cell>
          <cell r="BC115">
            <v>20694</v>
          </cell>
          <cell r="BD115">
            <v>18800</v>
          </cell>
          <cell r="BE115">
            <v>19297</v>
          </cell>
          <cell r="BF115">
            <v>18138</v>
          </cell>
          <cell r="BG115">
            <v>18070</v>
          </cell>
          <cell r="BH115">
            <v>17954</v>
          </cell>
          <cell r="BI115">
            <v>18395</v>
          </cell>
          <cell r="BJ115">
            <v>20286</v>
          </cell>
          <cell r="BK115">
            <v>20263</v>
          </cell>
          <cell r="BL115">
            <v>20273</v>
          </cell>
          <cell r="BM115">
            <v>21184</v>
          </cell>
          <cell r="BN115">
            <v>20879</v>
          </cell>
          <cell r="BO115">
            <v>21254</v>
          </cell>
          <cell r="BP115">
            <v>21287</v>
          </cell>
          <cell r="BQ115">
            <v>20623</v>
          </cell>
          <cell r="BR115">
            <v>19671</v>
          </cell>
          <cell r="BS115">
            <v>21086</v>
          </cell>
          <cell r="BT115">
            <v>22031</v>
          </cell>
          <cell r="BU115">
            <v>22267</v>
          </cell>
          <cell r="BV115">
            <v>25811</v>
          </cell>
          <cell r="BW115">
            <v>25572</v>
          </cell>
          <cell r="BX115">
            <v>25580</v>
          </cell>
          <cell r="BY115">
            <v>24885</v>
          </cell>
          <cell r="BZ115">
            <v>26315</v>
          </cell>
          <cell r="CA115">
            <v>23651</v>
          </cell>
          <cell r="CB115">
            <v>23921</v>
          </cell>
          <cell r="CC115">
            <v>23314</v>
          </cell>
          <cell r="CD115">
            <v>19714</v>
          </cell>
          <cell r="CE115">
            <v>22264</v>
          </cell>
          <cell r="CF115">
            <v>19317</v>
          </cell>
          <cell r="CG115">
            <v>20763</v>
          </cell>
          <cell r="CH115">
            <v>19880</v>
          </cell>
          <cell r="CI115">
            <v>21835</v>
          </cell>
          <cell r="CJ115">
            <v>17949</v>
          </cell>
          <cell r="CK115">
            <v>22377</v>
          </cell>
          <cell r="CL115">
            <v>20628</v>
          </cell>
          <cell r="CM115">
            <v>20817</v>
          </cell>
          <cell r="CN115">
            <v>21124</v>
          </cell>
          <cell r="CO115">
            <v>17132</v>
          </cell>
          <cell r="CP115">
            <v>17132</v>
          </cell>
          <cell r="CQ115">
            <v>18863</v>
          </cell>
          <cell r="CR115">
            <v>18307</v>
          </cell>
          <cell r="CS115">
            <v>20775</v>
          </cell>
          <cell r="CT115">
            <v>20831</v>
          </cell>
          <cell r="CU115">
            <v>20775</v>
          </cell>
          <cell r="CV115">
            <v>19406</v>
          </cell>
          <cell r="CW115">
            <v>20674</v>
          </cell>
          <cell r="CX115">
            <v>20701</v>
          </cell>
          <cell r="CY115">
            <v>17972</v>
          </cell>
          <cell r="CZ115">
            <v>18629</v>
          </cell>
          <cell r="DA115">
            <v>18629</v>
          </cell>
          <cell r="DB115">
            <v>18629</v>
          </cell>
          <cell r="DC115">
            <v>18598</v>
          </cell>
          <cell r="DD115">
            <v>17246</v>
          </cell>
          <cell r="DE115">
            <v>14144</v>
          </cell>
          <cell r="DF115">
            <v>22013</v>
          </cell>
          <cell r="DG115">
            <v>26082</v>
          </cell>
          <cell r="DH115">
            <v>26082</v>
          </cell>
          <cell r="DI115">
            <v>26082</v>
          </cell>
          <cell r="DJ115">
            <v>24220</v>
          </cell>
          <cell r="DK115">
            <v>25569</v>
          </cell>
        </row>
        <row r="116">
          <cell r="A116">
            <v>11440</v>
          </cell>
          <cell r="B116" t="str">
            <v>ESSEX COUNTY GAS CO</v>
          </cell>
          <cell r="C116">
            <v>6</v>
          </cell>
          <cell r="D116" t="str">
            <v xml:space="preserve"> D    </v>
          </cell>
          <cell r="E116">
            <v>76008</v>
          </cell>
          <cell r="F116">
            <v>23743</v>
          </cell>
          <cell r="G116">
            <v>18184</v>
          </cell>
          <cell r="H116">
            <v>34109</v>
          </cell>
          <cell r="I116">
            <v>18237</v>
          </cell>
          <cell r="J116">
            <v>18290</v>
          </cell>
          <cell r="K116">
            <v>18605</v>
          </cell>
          <cell r="L116">
            <v>18572</v>
          </cell>
          <cell r="M116">
            <v>21542</v>
          </cell>
          <cell r="N116">
            <v>26775</v>
          </cell>
          <cell r="O116">
            <v>26651</v>
          </cell>
          <cell r="P116">
            <v>18258</v>
          </cell>
          <cell r="Q116">
            <v>18313</v>
          </cell>
          <cell r="R116">
            <v>17618</v>
          </cell>
          <cell r="S116">
            <v>18213</v>
          </cell>
          <cell r="T116">
            <v>27875</v>
          </cell>
          <cell r="U116">
            <v>27875</v>
          </cell>
          <cell r="V116">
            <v>28160</v>
          </cell>
          <cell r="W116">
            <v>25014</v>
          </cell>
          <cell r="X116">
            <v>16922</v>
          </cell>
          <cell r="Y116">
            <v>21088</v>
          </cell>
          <cell r="Z116">
            <v>19835</v>
          </cell>
          <cell r="AA116">
            <v>20079</v>
          </cell>
          <cell r="AB116">
            <v>19827</v>
          </cell>
          <cell r="AC116">
            <v>24850</v>
          </cell>
          <cell r="AD116">
            <v>24068</v>
          </cell>
          <cell r="AE116">
            <v>38374</v>
          </cell>
          <cell r="AF116">
            <v>34482</v>
          </cell>
          <cell r="AG116">
            <v>38227</v>
          </cell>
          <cell r="AH116">
            <v>30362</v>
          </cell>
          <cell r="AI116">
            <v>38288</v>
          </cell>
          <cell r="AJ116">
            <v>30175</v>
          </cell>
          <cell r="AK116">
            <v>30077</v>
          </cell>
          <cell r="AL116">
            <v>38480</v>
          </cell>
          <cell r="AM116">
            <v>38496</v>
          </cell>
          <cell r="AN116">
            <v>35353</v>
          </cell>
          <cell r="AO116">
            <v>34109</v>
          </cell>
          <cell r="AP116">
            <v>37358</v>
          </cell>
          <cell r="AQ116">
            <v>37538</v>
          </cell>
          <cell r="AR116">
            <v>41450</v>
          </cell>
          <cell r="AS116">
            <v>47318</v>
          </cell>
          <cell r="AT116">
            <v>47489</v>
          </cell>
          <cell r="AU116">
            <v>47483</v>
          </cell>
          <cell r="AV116">
            <v>47392</v>
          </cell>
          <cell r="AW116">
            <v>47382</v>
          </cell>
          <cell r="AX116">
            <v>53414</v>
          </cell>
          <cell r="AY116">
            <v>53407</v>
          </cell>
          <cell r="AZ116">
            <v>53358</v>
          </cell>
          <cell r="BA116">
            <v>53345</v>
          </cell>
          <cell r="BB116">
            <v>57439</v>
          </cell>
          <cell r="BC116">
            <v>57544</v>
          </cell>
          <cell r="BD116">
            <v>57509</v>
          </cell>
          <cell r="BE116">
            <v>57851</v>
          </cell>
          <cell r="BF116">
            <v>48977</v>
          </cell>
          <cell r="BG116">
            <v>48358</v>
          </cell>
          <cell r="BH116">
            <v>48383</v>
          </cell>
          <cell r="BI116">
            <v>48477</v>
          </cell>
          <cell r="BJ116">
            <v>57471</v>
          </cell>
          <cell r="BK116">
            <v>57540</v>
          </cell>
          <cell r="BL116">
            <v>57541</v>
          </cell>
          <cell r="BM116">
            <v>57494</v>
          </cell>
          <cell r="BN116">
            <v>57354</v>
          </cell>
          <cell r="BO116">
            <v>57414</v>
          </cell>
          <cell r="BP116">
            <v>57437</v>
          </cell>
          <cell r="BQ116">
            <v>57410</v>
          </cell>
          <cell r="BR116">
            <v>57502</v>
          </cell>
          <cell r="BS116">
            <v>57641</v>
          </cell>
          <cell r="BT116">
            <v>57634</v>
          </cell>
          <cell r="BU116">
            <v>57648</v>
          </cell>
          <cell r="BV116">
            <v>57628</v>
          </cell>
          <cell r="BW116">
            <v>57677</v>
          </cell>
          <cell r="BX116">
            <v>57550</v>
          </cell>
          <cell r="BY116">
            <v>57713</v>
          </cell>
          <cell r="BZ116">
            <v>57907</v>
          </cell>
          <cell r="CA116">
            <v>58060</v>
          </cell>
          <cell r="CB116">
            <v>59979</v>
          </cell>
          <cell r="CC116">
            <v>57990</v>
          </cell>
          <cell r="CD116">
            <v>57695</v>
          </cell>
          <cell r="CE116">
            <v>57201</v>
          </cell>
          <cell r="CF116">
            <v>49456</v>
          </cell>
          <cell r="CG116">
            <v>57782</v>
          </cell>
          <cell r="CH116">
            <v>57726</v>
          </cell>
          <cell r="CI116">
            <v>57906</v>
          </cell>
          <cell r="CJ116">
            <v>49704</v>
          </cell>
          <cell r="CK116">
            <v>49659</v>
          </cell>
          <cell r="CL116">
            <v>50281</v>
          </cell>
          <cell r="CM116">
            <v>49791</v>
          </cell>
          <cell r="CN116">
            <v>49776</v>
          </cell>
          <cell r="CO116">
            <v>49585</v>
          </cell>
          <cell r="CP116">
            <v>49585</v>
          </cell>
          <cell r="CQ116">
            <v>49483</v>
          </cell>
          <cell r="CR116">
            <v>49502</v>
          </cell>
          <cell r="CS116">
            <v>54785</v>
          </cell>
          <cell r="CT116">
            <v>55128</v>
          </cell>
          <cell r="CU116">
            <v>54785</v>
          </cell>
          <cell r="CV116">
            <v>54095</v>
          </cell>
          <cell r="CW116">
            <v>55471</v>
          </cell>
          <cell r="CX116">
            <v>55577</v>
          </cell>
          <cell r="CY116">
            <v>52572</v>
          </cell>
          <cell r="CZ116">
            <v>53519</v>
          </cell>
          <cell r="DA116">
            <v>53519</v>
          </cell>
          <cell r="DB116">
            <v>53519</v>
          </cell>
          <cell r="DC116">
            <v>54697</v>
          </cell>
          <cell r="DD116">
            <v>55387</v>
          </cell>
          <cell r="DE116">
            <v>56459</v>
          </cell>
          <cell r="DF116">
            <v>53295</v>
          </cell>
          <cell r="DG116">
            <v>57798</v>
          </cell>
          <cell r="DH116">
            <v>57798</v>
          </cell>
          <cell r="DI116">
            <v>57798</v>
          </cell>
          <cell r="DJ116">
            <v>57771</v>
          </cell>
          <cell r="DK116">
            <v>57979</v>
          </cell>
        </row>
        <row r="117">
          <cell r="A117">
            <v>11447</v>
          </cell>
          <cell r="B117" t="str">
            <v xml:space="preserve"> WESTFIELD MASS                          </v>
          </cell>
          <cell r="C117">
            <v>6</v>
          </cell>
          <cell r="D117" t="str">
            <v xml:space="preserve"> D    </v>
          </cell>
          <cell r="E117">
            <v>12276</v>
          </cell>
          <cell r="F117">
            <v>2500</v>
          </cell>
          <cell r="G117">
            <v>2500</v>
          </cell>
          <cell r="H117">
            <v>3211</v>
          </cell>
          <cell r="I117">
            <v>2500</v>
          </cell>
          <cell r="J117">
            <v>2500</v>
          </cell>
          <cell r="K117">
            <v>2000</v>
          </cell>
          <cell r="L117">
            <v>2000</v>
          </cell>
          <cell r="M117">
            <v>2000</v>
          </cell>
          <cell r="N117">
            <v>2000</v>
          </cell>
          <cell r="O117">
            <v>2000</v>
          </cell>
          <cell r="P117">
            <v>2000</v>
          </cell>
          <cell r="Q117">
            <v>1000</v>
          </cell>
          <cell r="R117">
            <v>1000</v>
          </cell>
          <cell r="S117">
            <v>1000</v>
          </cell>
          <cell r="T117">
            <v>1583</v>
          </cell>
          <cell r="U117">
            <v>1583</v>
          </cell>
          <cell r="V117">
            <v>1583</v>
          </cell>
          <cell r="W117">
            <v>583</v>
          </cell>
          <cell r="X117">
            <v>583</v>
          </cell>
          <cell r="Y117">
            <v>1000</v>
          </cell>
          <cell r="Z117">
            <v>1000</v>
          </cell>
          <cell r="AA117">
            <v>3500</v>
          </cell>
          <cell r="AB117">
            <v>3500</v>
          </cell>
          <cell r="AC117">
            <v>3500</v>
          </cell>
          <cell r="AD117">
            <v>3500</v>
          </cell>
          <cell r="AE117">
            <v>3500</v>
          </cell>
          <cell r="AF117">
            <v>3500</v>
          </cell>
          <cell r="AG117">
            <v>4000</v>
          </cell>
          <cell r="AH117">
            <v>4000</v>
          </cell>
          <cell r="AI117">
            <v>4000</v>
          </cell>
          <cell r="AJ117">
            <v>4000</v>
          </cell>
          <cell r="AK117">
            <v>4000</v>
          </cell>
          <cell r="AL117">
            <v>4000</v>
          </cell>
          <cell r="AM117">
            <v>4000</v>
          </cell>
          <cell r="AN117">
            <v>4000</v>
          </cell>
          <cell r="AO117">
            <v>3211</v>
          </cell>
          <cell r="AP117">
            <v>3711</v>
          </cell>
          <cell r="AQ117">
            <v>4211</v>
          </cell>
          <cell r="AR117">
            <v>5211</v>
          </cell>
          <cell r="AS117">
            <v>5211</v>
          </cell>
          <cell r="AT117">
            <v>5211</v>
          </cell>
          <cell r="AU117">
            <v>5211</v>
          </cell>
          <cell r="AV117">
            <v>5211</v>
          </cell>
          <cell r="AW117">
            <v>5211</v>
          </cell>
          <cell r="AX117">
            <v>5211</v>
          </cell>
          <cell r="AY117">
            <v>5211</v>
          </cell>
          <cell r="AZ117">
            <v>5211</v>
          </cell>
          <cell r="BA117">
            <v>5211</v>
          </cell>
          <cell r="BB117">
            <v>5211</v>
          </cell>
          <cell r="BC117">
            <v>5211</v>
          </cell>
          <cell r="BD117">
            <v>5211</v>
          </cell>
          <cell r="BE117">
            <v>5211</v>
          </cell>
          <cell r="BF117">
            <v>5211</v>
          </cell>
          <cell r="BG117">
            <v>5211</v>
          </cell>
          <cell r="BH117">
            <v>5211</v>
          </cell>
          <cell r="BI117">
            <v>5211</v>
          </cell>
          <cell r="BJ117">
            <v>6044</v>
          </cell>
          <cell r="BK117">
            <v>6044</v>
          </cell>
          <cell r="BL117">
            <v>6044</v>
          </cell>
          <cell r="BM117">
            <v>5211</v>
          </cell>
          <cell r="BN117">
            <v>5211</v>
          </cell>
          <cell r="BO117">
            <v>6211</v>
          </cell>
          <cell r="BP117">
            <v>5211</v>
          </cell>
          <cell r="BQ117">
            <v>6211</v>
          </cell>
          <cell r="BR117">
            <v>6211</v>
          </cell>
          <cell r="BS117">
            <v>6211</v>
          </cell>
          <cell r="BT117">
            <v>5211</v>
          </cell>
          <cell r="BU117">
            <v>6211</v>
          </cell>
          <cell r="BV117">
            <v>5211</v>
          </cell>
          <cell r="BW117">
            <v>3</v>
          </cell>
          <cell r="BX117">
            <v>5211</v>
          </cell>
          <cell r="BY117">
            <v>5211</v>
          </cell>
          <cell r="BZ117">
            <v>5211</v>
          </cell>
          <cell r="CA117">
            <v>5211</v>
          </cell>
          <cell r="CB117">
            <v>5211</v>
          </cell>
          <cell r="CC117">
            <v>5711</v>
          </cell>
          <cell r="CD117">
            <v>5711</v>
          </cell>
          <cell r="CE117">
            <v>5711</v>
          </cell>
          <cell r="CF117">
            <v>5711</v>
          </cell>
          <cell r="CG117">
            <v>5711</v>
          </cell>
          <cell r="CH117">
            <v>5711</v>
          </cell>
          <cell r="CI117">
            <v>5711</v>
          </cell>
          <cell r="CJ117">
            <v>5711</v>
          </cell>
          <cell r="CK117">
            <v>5711</v>
          </cell>
          <cell r="CL117">
            <v>5711</v>
          </cell>
          <cell r="CM117">
            <v>5711</v>
          </cell>
          <cell r="CN117">
            <v>5711</v>
          </cell>
          <cell r="CO117">
            <v>5711</v>
          </cell>
          <cell r="CP117">
            <v>5711</v>
          </cell>
          <cell r="CQ117">
            <v>5711</v>
          </cell>
          <cell r="CR117">
            <v>5711</v>
          </cell>
          <cell r="CS117">
            <v>5711</v>
          </cell>
          <cell r="CT117">
            <v>5711</v>
          </cell>
          <cell r="CU117">
            <v>5711</v>
          </cell>
          <cell r="CV117">
            <v>5711</v>
          </cell>
          <cell r="CW117">
            <v>5711</v>
          </cell>
          <cell r="CX117">
            <v>4311</v>
          </cell>
          <cell r="CY117">
            <v>5711</v>
          </cell>
          <cell r="CZ117">
            <v>5711</v>
          </cell>
          <cell r="DA117">
            <v>5711</v>
          </cell>
          <cell r="DB117">
            <v>5711</v>
          </cell>
          <cell r="DC117">
            <v>7111</v>
          </cell>
          <cell r="DD117">
            <v>7111</v>
          </cell>
          <cell r="DE117">
            <v>5711</v>
          </cell>
          <cell r="DF117">
            <v>5711</v>
          </cell>
          <cell r="DG117">
            <v>5711</v>
          </cell>
          <cell r="DH117">
            <v>5711</v>
          </cell>
          <cell r="DI117">
            <v>5711</v>
          </cell>
          <cell r="DJ117">
            <v>5711</v>
          </cell>
          <cell r="DK117">
            <v>5711</v>
          </cell>
        </row>
        <row r="118">
          <cell r="A118">
            <v>11450</v>
          </cell>
          <cell r="B118" t="str">
            <v xml:space="preserve">BAY STATE GAS </v>
          </cell>
          <cell r="C118">
            <v>6</v>
          </cell>
          <cell r="D118" t="str">
            <v xml:space="preserve"> D    </v>
          </cell>
          <cell r="E118">
            <v>106479</v>
          </cell>
          <cell r="F118">
            <v>24860</v>
          </cell>
          <cell r="G118">
            <v>4860</v>
          </cell>
          <cell r="H118">
            <v>26312</v>
          </cell>
          <cell r="I118">
            <v>4860</v>
          </cell>
          <cell r="J118">
            <v>4860</v>
          </cell>
          <cell r="K118">
            <v>22018</v>
          </cell>
          <cell r="L118">
            <v>22018</v>
          </cell>
          <cell r="M118">
            <v>22018</v>
          </cell>
          <cell r="N118">
            <v>12141</v>
          </cell>
          <cell r="O118">
            <v>12141</v>
          </cell>
          <cell r="P118">
            <v>4860</v>
          </cell>
          <cell r="Q118">
            <v>10749</v>
          </cell>
          <cell r="R118">
            <v>8522</v>
          </cell>
          <cell r="S118">
            <v>14350</v>
          </cell>
          <cell r="T118">
            <v>11966</v>
          </cell>
          <cell r="U118">
            <v>11966</v>
          </cell>
          <cell r="V118">
            <v>16178</v>
          </cell>
          <cell r="W118">
            <v>11967</v>
          </cell>
          <cell r="X118">
            <v>4621</v>
          </cell>
          <cell r="Y118">
            <v>29621</v>
          </cell>
          <cell r="Z118">
            <v>14003</v>
          </cell>
          <cell r="AA118">
            <v>9553</v>
          </cell>
          <cell r="AB118">
            <v>9553</v>
          </cell>
          <cell r="AC118">
            <v>9553</v>
          </cell>
          <cell r="AD118">
            <v>20423</v>
          </cell>
          <cell r="AE118">
            <v>48146</v>
          </cell>
          <cell r="AF118">
            <v>21812</v>
          </cell>
          <cell r="AG118">
            <v>20423</v>
          </cell>
          <cell r="AH118">
            <v>45423</v>
          </cell>
          <cell r="AI118">
            <v>45423</v>
          </cell>
          <cell r="AJ118">
            <v>45423</v>
          </cell>
          <cell r="AK118">
            <v>30297</v>
          </cell>
          <cell r="AL118">
            <v>20423</v>
          </cell>
          <cell r="AM118">
            <v>40423</v>
          </cell>
          <cell r="AN118">
            <v>46312</v>
          </cell>
          <cell r="AO118">
            <v>26312</v>
          </cell>
          <cell r="AP118">
            <v>41312</v>
          </cell>
          <cell r="AQ118">
            <v>41312</v>
          </cell>
          <cell r="AR118">
            <v>26312</v>
          </cell>
          <cell r="AS118">
            <v>26312</v>
          </cell>
          <cell r="AT118">
            <v>56312</v>
          </cell>
          <cell r="AU118">
            <v>66312</v>
          </cell>
          <cell r="AV118">
            <v>26312</v>
          </cell>
          <cell r="AW118">
            <v>22392</v>
          </cell>
          <cell r="AX118">
            <v>26315</v>
          </cell>
          <cell r="AY118">
            <v>28302</v>
          </cell>
          <cell r="AZ118">
            <v>32485</v>
          </cell>
          <cell r="BA118">
            <v>41485</v>
          </cell>
          <cell r="BB118">
            <v>32485</v>
          </cell>
          <cell r="BC118">
            <v>57485</v>
          </cell>
          <cell r="BD118">
            <v>57485</v>
          </cell>
          <cell r="BE118">
            <v>32485</v>
          </cell>
          <cell r="BF118">
            <v>27415</v>
          </cell>
          <cell r="BG118">
            <v>27415</v>
          </cell>
          <cell r="BH118">
            <v>21302</v>
          </cell>
          <cell r="BI118">
            <v>27415</v>
          </cell>
          <cell r="BJ118">
            <v>32485</v>
          </cell>
          <cell r="BK118">
            <v>32485</v>
          </cell>
          <cell r="BL118">
            <v>32485</v>
          </cell>
          <cell r="BM118">
            <v>32485</v>
          </cell>
          <cell r="BN118">
            <v>32485</v>
          </cell>
          <cell r="BO118">
            <v>32485</v>
          </cell>
          <cell r="BP118">
            <v>41290</v>
          </cell>
          <cell r="BQ118">
            <v>41290</v>
          </cell>
          <cell r="BR118">
            <v>32485</v>
          </cell>
          <cell r="BS118">
            <v>32485</v>
          </cell>
          <cell r="BT118">
            <v>41290</v>
          </cell>
          <cell r="BU118">
            <v>41290</v>
          </cell>
          <cell r="BV118">
            <v>61290</v>
          </cell>
          <cell r="BW118">
            <v>66290</v>
          </cell>
          <cell r="BX118">
            <v>43934</v>
          </cell>
          <cell r="BY118">
            <v>43934</v>
          </cell>
          <cell r="BZ118">
            <v>55934</v>
          </cell>
          <cell r="CA118">
            <v>89859</v>
          </cell>
          <cell r="CB118">
            <v>59304</v>
          </cell>
          <cell r="CC118">
            <v>56793</v>
          </cell>
          <cell r="CD118">
            <v>60480</v>
          </cell>
          <cell r="CE118">
            <v>55900</v>
          </cell>
          <cell r="CF118">
            <v>55900</v>
          </cell>
          <cell r="CG118">
            <v>55900</v>
          </cell>
          <cell r="CH118">
            <v>55900</v>
          </cell>
          <cell r="CI118">
            <v>55900</v>
          </cell>
          <cell r="CJ118">
            <v>50900</v>
          </cell>
          <cell r="CK118">
            <v>50900</v>
          </cell>
          <cell r="CL118">
            <v>50900</v>
          </cell>
          <cell r="CM118">
            <v>50900</v>
          </cell>
          <cell r="CN118">
            <v>50900</v>
          </cell>
          <cell r="CO118">
            <v>32095</v>
          </cell>
          <cell r="CP118">
            <v>32095</v>
          </cell>
          <cell r="CQ118">
            <v>40900</v>
          </cell>
          <cell r="CR118">
            <v>46782</v>
          </cell>
          <cell r="CS118">
            <v>55587</v>
          </cell>
          <cell r="CT118">
            <v>55587</v>
          </cell>
          <cell r="CU118">
            <v>55587</v>
          </cell>
          <cell r="CV118">
            <v>25982</v>
          </cell>
          <cell r="CW118">
            <v>55534</v>
          </cell>
          <cell r="CX118">
            <v>56274</v>
          </cell>
          <cell r="CY118">
            <v>55587</v>
          </cell>
          <cell r="CZ118">
            <v>58113</v>
          </cell>
          <cell r="DA118">
            <v>58113</v>
          </cell>
          <cell r="DB118">
            <v>58113</v>
          </cell>
          <cell r="DC118">
            <v>58113</v>
          </cell>
          <cell r="DD118">
            <v>52247</v>
          </cell>
          <cell r="DE118">
            <v>50174</v>
          </cell>
          <cell r="DF118">
            <v>60174</v>
          </cell>
          <cell r="DG118">
            <v>69390</v>
          </cell>
          <cell r="DH118">
            <v>69390</v>
          </cell>
          <cell r="DI118">
            <v>69390</v>
          </cell>
          <cell r="DJ118">
            <v>73874</v>
          </cell>
          <cell r="DK118">
            <v>57207</v>
          </cell>
        </row>
        <row r="119">
          <cell r="A119">
            <v>11452</v>
          </cell>
          <cell r="B119" t="str">
            <v xml:space="preserve">BAY STATE GAS </v>
          </cell>
          <cell r="C119">
            <v>6</v>
          </cell>
          <cell r="D119" t="str">
            <v xml:space="preserve"> D    </v>
          </cell>
          <cell r="E119">
            <v>60910</v>
          </cell>
          <cell r="F119">
            <v>31760</v>
          </cell>
          <cell r="G119">
            <v>27285</v>
          </cell>
          <cell r="H119">
            <v>16282</v>
          </cell>
          <cell r="I119">
            <v>31024</v>
          </cell>
          <cell r="J119">
            <v>34395</v>
          </cell>
          <cell r="K119">
            <v>40252</v>
          </cell>
          <cell r="L119">
            <v>18787</v>
          </cell>
          <cell r="M119">
            <v>11029</v>
          </cell>
          <cell r="N119">
            <v>10994</v>
          </cell>
          <cell r="O119">
            <v>10143</v>
          </cell>
          <cell r="P119">
            <v>34475</v>
          </cell>
          <cell r="Q119">
            <v>27306</v>
          </cell>
          <cell r="R119">
            <v>9377</v>
          </cell>
          <cell r="S119">
            <v>6442</v>
          </cell>
          <cell r="T119">
            <v>8689</v>
          </cell>
          <cell r="U119">
            <v>8689</v>
          </cell>
          <cell r="V119">
            <v>8503</v>
          </cell>
          <cell r="W119">
            <v>10515</v>
          </cell>
          <cell r="X119">
            <v>12240</v>
          </cell>
          <cell r="Y119">
            <v>13301</v>
          </cell>
          <cell r="Z119">
            <v>9281</v>
          </cell>
          <cell r="AA119">
            <v>9411</v>
          </cell>
          <cell r="AB119">
            <v>8098</v>
          </cell>
          <cell r="AC119">
            <v>8347</v>
          </cell>
          <cell r="AD119">
            <v>11104</v>
          </cell>
          <cell r="AE119">
            <v>15964</v>
          </cell>
          <cell r="AF119">
            <v>18367</v>
          </cell>
          <cell r="AG119">
            <v>15536</v>
          </cell>
          <cell r="AH119">
            <v>15388</v>
          </cell>
          <cell r="AI119">
            <v>12283</v>
          </cell>
          <cell r="AJ119">
            <v>11529</v>
          </cell>
          <cell r="AK119">
            <v>11102</v>
          </cell>
          <cell r="AL119">
            <v>15562</v>
          </cell>
          <cell r="AM119">
            <v>16231</v>
          </cell>
          <cell r="AN119">
            <v>16538</v>
          </cell>
          <cell r="AO119">
            <v>16282</v>
          </cell>
          <cell r="AP119">
            <v>15009</v>
          </cell>
          <cell r="AQ119">
            <v>15898</v>
          </cell>
          <cell r="AR119">
            <v>15056</v>
          </cell>
          <cell r="AS119">
            <v>18514</v>
          </cell>
          <cell r="AT119">
            <v>20549</v>
          </cell>
          <cell r="AU119">
            <v>18193</v>
          </cell>
          <cell r="AV119">
            <v>19045</v>
          </cell>
          <cell r="AW119">
            <v>17730</v>
          </cell>
          <cell r="AX119">
            <v>16411</v>
          </cell>
          <cell r="AY119">
            <v>18982</v>
          </cell>
          <cell r="AZ119">
            <v>19202</v>
          </cell>
          <cell r="BA119">
            <v>19789</v>
          </cell>
          <cell r="BB119">
            <v>20349</v>
          </cell>
          <cell r="BC119">
            <v>13691</v>
          </cell>
          <cell r="BD119">
            <v>18702</v>
          </cell>
          <cell r="BE119">
            <v>17164</v>
          </cell>
          <cell r="BF119">
            <v>18908</v>
          </cell>
          <cell r="BG119">
            <v>18254</v>
          </cell>
          <cell r="BH119">
            <v>18949</v>
          </cell>
          <cell r="BI119">
            <v>19253</v>
          </cell>
          <cell r="BJ119">
            <v>20689</v>
          </cell>
          <cell r="BK119">
            <v>19426</v>
          </cell>
          <cell r="BL119">
            <v>18639</v>
          </cell>
          <cell r="BM119">
            <v>20465</v>
          </cell>
          <cell r="BN119">
            <v>18982</v>
          </cell>
          <cell r="BO119">
            <v>20202</v>
          </cell>
          <cell r="BP119">
            <v>21276</v>
          </cell>
          <cell r="BQ119">
            <v>21142</v>
          </cell>
          <cell r="BR119">
            <v>19419</v>
          </cell>
          <cell r="BS119">
            <v>20805</v>
          </cell>
          <cell r="BT119">
            <v>23022</v>
          </cell>
          <cell r="BU119">
            <v>24317</v>
          </cell>
          <cell r="BV119">
            <v>24572</v>
          </cell>
          <cell r="BW119">
            <v>26068</v>
          </cell>
          <cell r="BX119">
            <v>23165</v>
          </cell>
          <cell r="BY119">
            <v>23690</v>
          </cell>
          <cell r="BZ119">
            <v>24202</v>
          </cell>
          <cell r="CA119">
            <v>23940</v>
          </cell>
          <cell r="CB119">
            <v>26009</v>
          </cell>
          <cell r="CC119">
            <v>25646</v>
          </cell>
          <cell r="CD119">
            <v>24393</v>
          </cell>
          <cell r="CE119">
            <v>24471</v>
          </cell>
          <cell r="CF119">
            <v>21104</v>
          </cell>
          <cell r="CG119">
            <v>21510</v>
          </cell>
          <cell r="CH119">
            <v>24282</v>
          </cell>
          <cell r="CI119">
            <v>26030</v>
          </cell>
          <cell r="CJ119">
            <v>24786</v>
          </cell>
          <cell r="CK119">
            <v>24250</v>
          </cell>
          <cell r="CL119">
            <v>23777</v>
          </cell>
          <cell r="CM119">
            <v>23888</v>
          </cell>
          <cell r="CN119">
            <v>23987</v>
          </cell>
          <cell r="CO119">
            <v>22204</v>
          </cell>
          <cell r="CP119">
            <v>22204</v>
          </cell>
          <cell r="CQ119">
            <v>22669</v>
          </cell>
          <cell r="CR119">
            <v>23009</v>
          </cell>
          <cell r="CS119">
            <v>26178</v>
          </cell>
          <cell r="CT119">
            <v>26242</v>
          </cell>
          <cell r="CU119">
            <v>26178</v>
          </cell>
          <cell r="CV119">
            <v>18338</v>
          </cell>
          <cell r="CW119">
            <v>22596</v>
          </cell>
          <cell r="CX119">
            <v>24450</v>
          </cell>
          <cell r="CY119">
            <v>23004</v>
          </cell>
          <cell r="CZ119">
            <v>22009</v>
          </cell>
          <cell r="DA119">
            <v>22009</v>
          </cell>
          <cell r="DB119">
            <v>22009</v>
          </cell>
          <cell r="DC119">
            <v>24169</v>
          </cell>
          <cell r="DD119">
            <v>23179</v>
          </cell>
          <cell r="DE119">
            <v>21983</v>
          </cell>
          <cell r="DF119">
            <v>21998</v>
          </cell>
          <cell r="DG119">
            <v>26758</v>
          </cell>
          <cell r="DH119">
            <v>26758</v>
          </cell>
          <cell r="DI119">
            <v>26758</v>
          </cell>
          <cell r="DJ119">
            <v>25929</v>
          </cell>
          <cell r="DK119">
            <v>27043</v>
          </cell>
        </row>
        <row r="120">
          <cell r="A120">
            <v>11457</v>
          </cell>
          <cell r="B120" t="str">
            <v xml:space="preserve"> ALGONQUIN-THOMPSONVILLE CONN EXCH       </v>
          </cell>
          <cell r="C120">
            <v>6</v>
          </cell>
          <cell r="D120" t="str">
            <v xml:space="preserve"> D    </v>
          </cell>
          <cell r="E120">
            <v>19017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</row>
        <row r="121">
          <cell r="A121">
            <v>11463</v>
          </cell>
          <cell r="B121" t="str">
            <v>BERKSHIRE GAS CO</v>
          </cell>
          <cell r="C121">
            <v>6</v>
          </cell>
          <cell r="D121" t="str">
            <v xml:space="preserve"> D    </v>
          </cell>
          <cell r="E121">
            <v>19480</v>
          </cell>
          <cell r="F121">
            <v>4002</v>
          </cell>
          <cell r="G121">
            <v>3233</v>
          </cell>
          <cell r="H121">
            <v>4139</v>
          </cell>
          <cell r="I121">
            <v>3587</v>
          </cell>
          <cell r="J121">
            <v>3744</v>
          </cell>
          <cell r="K121">
            <v>4095</v>
          </cell>
          <cell r="L121">
            <v>4048</v>
          </cell>
          <cell r="M121">
            <v>4034</v>
          </cell>
          <cell r="N121">
            <v>3768</v>
          </cell>
          <cell r="O121">
            <v>3685</v>
          </cell>
          <cell r="P121">
            <v>3528</v>
          </cell>
          <cell r="Q121">
            <v>3463</v>
          </cell>
          <cell r="R121">
            <v>3385</v>
          </cell>
          <cell r="S121">
            <v>2385</v>
          </cell>
          <cell r="T121">
            <v>3638</v>
          </cell>
          <cell r="U121">
            <v>3638</v>
          </cell>
          <cell r="V121">
            <v>3750</v>
          </cell>
          <cell r="W121">
            <v>3866</v>
          </cell>
          <cell r="X121">
            <v>4139</v>
          </cell>
          <cell r="Y121">
            <v>4399</v>
          </cell>
          <cell r="Z121">
            <v>3930</v>
          </cell>
          <cell r="AA121">
            <v>4010</v>
          </cell>
          <cell r="AB121">
            <v>3605</v>
          </cell>
          <cell r="AC121">
            <v>3679</v>
          </cell>
          <cell r="AD121">
            <v>4137</v>
          </cell>
          <cell r="AE121">
            <v>4682</v>
          </cell>
          <cell r="AF121">
            <v>4782</v>
          </cell>
          <cell r="AG121">
            <v>3825</v>
          </cell>
          <cell r="AH121">
            <v>4075</v>
          </cell>
          <cell r="AI121">
            <v>3683</v>
          </cell>
          <cell r="AJ121">
            <v>3588</v>
          </cell>
          <cell r="AK121">
            <v>4014</v>
          </cell>
          <cell r="AL121">
            <v>4068</v>
          </cell>
          <cell r="AM121">
            <v>4052</v>
          </cell>
          <cell r="AN121">
            <v>4027</v>
          </cell>
          <cell r="AO121">
            <v>4139</v>
          </cell>
          <cell r="AP121">
            <v>3696</v>
          </cell>
          <cell r="AQ121">
            <v>3700</v>
          </cell>
          <cell r="AR121">
            <v>4185</v>
          </cell>
          <cell r="AS121">
            <v>4217</v>
          </cell>
          <cell r="AT121">
            <v>4316</v>
          </cell>
          <cell r="AU121">
            <v>4256</v>
          </cell>
          <cell r="AV121">
            <v>4332</v>
          </cell>
          <cell r="AW121">
            <v>3912</v>
          </cell>
          <cell r="AX121">
            <v>8967</v>
          </cell>
          <cell r="AY121">
            <v>10311</v>
          </cell>
          <cell r="AZ121">
            <v>9518</v>
          </cell>
          <cell r="BA121">
            <v>9835</v>
          </cell>
          <cell r="BB121">
            <v>8482</v>
          </cell>
          <cell r="BC121">
            <v>9205</v>
          </cell>
          <cell r="BD121">
            <v>8829</v>
          </cell>
          <cell r="BE121">
            <v>8664</v>
          </cell>
          <cell r="BF121">
            <v>8928</v>
          </cell>
          <cell r="BG121">
            <v>9113</v>
          </cell>
          <cell r="BH121">
            <v>9112</v>
          </cell>
          <cell r="BI121">
            <v>9274</v>
          </cell>
          <cell r="BJ121">
            <v>10221</v>
          </cell>
          <cell r="BK121">
            <v>9886</v>
          </cell>
          <cell r="BL121">
            <v>9724</v>
          </cell>
          <cell r="BM121">
            <v>9909</v>
          </cell>
          <cell r="BN121">
            <v>9878</v>
          </cell>
          <cell r="BO121">
            <v>10225</v>
          </cell>
          <cell r="BP121">
            <v>10188</v>
          </cell>
          <cell r="BQ121">
            <v>8919</v>
          </cell>
          <cell r="BR121">
            <v>8969</v>
          </cell>
          <cell r="BS121">
            <v>8821</v>
          </cell>
          <cell r="BT121">
            <v>10014</v>
          </cell>
          <cell r="BU121">
            <v>10269</v>
          </cell>
          <cell r="BV121">
            <v>11050</v>
          </cell>
          <cell r="BW121">
            <v>11060</v>
          </cell>
          <cell r="BX121">
            <v>10967</v>
          </cell>
          <cell r="BY121">
            <v>10880</v>
          </cell>
          <cell r="BZ121">
            <v>10836</v>
          </cell>
          <cell r="CA121">
            <v>10802</v>
          </cell>
          <cell r="CB121">
            <v>9545</v>
          </cell>
          <cell r="CC121">
            <v>11004</v>
          </cell>
          <cell r="CD121">
            <v>10855</v>
          </cell>
          <cell r="CE121">
            <v>10854</v>
          </cell>
          <cell r="CF121">
            <v>10659</v>
          </cell>
          <cell r="CG121">
            <v>10785</v>
          </cell>
          <cell r="CH121">
            <v>12388</v>
          </cell>
          <cell r="CI121">
            <v>11601</v>
          </cell>
          <cell r="CJ121">
            <v>11057</v>
          </cell>
          <cell r="CK121">
            <v>12300</v>
          </cell>
          <cell r="CL121">
            <v>12485</v>
          </cell>
          <cell r="CM121">
            <v>12518</v>
          </cell>
          <cell r="CN121">
            <v>12375</v>
          </cell>
          <cell r="CO121">
            <v>12564</v>
          </cell>
          <cell r="CP121">
            <v>12564</v>
          </cell>
          <cell r="CQ121">
            <v>12570</v>
          </cell>
          <cell r="CR121">
            <v>12603</v>
          </cell>
          <cell r="CS121">
            <v>12763</v>
          </cell>
          <cell r="CT121">
            <v>12578</v>
          </cell>
          <cell r="CU121">
            <v>12763</v>
          </cell>
          <cell r="CV121">
            <v>9487</v>
          </cell>
          <cell r="CW121">
            <v>11344</v>
          </cell>
          <cell r="CX121">
            <v>11585</v>
          </cell>
          <cell r="CY121">
            <v>11614</v>
          </cell>
          <cell r="CZ121">
            <v>11591</v>
          </cell>
          <cell r="DA121">
            <v>11591</v>
          </cell>
          <cell r="DB121">
            <v>11591</v>
          </cell>
          <cell r="DC121">
            <v>11519</v>
          </cell>
          <cell r="DD121">
            <v>12644</v>
          </cell>
          <cell r="DE121">
            <v>10644</v>
          </cell>
          <cell r="DF121">
            <v>10529</v>
          </cell>
          <cell r="DG121">
            <v>12126</v>
          </cell>
          <cell r="DH121">
            <v>12126</v>
          </cell>
          <cell r="DI121">
            <v>12126</v>
          </cell>
          <cell r="DJ121">
            <v>11925</v>
          </cell>
          <cell r="DK121">
            <v>8842</v>
          </cell>
        </row>
        <row r="122">
          <cell r="A122">
            <v>11464</v>
          </cell>
          <cell r="B122" t="str">
            <v xml:space="preserve">BAY STATE GAS </v>
          </cell>
          <cell r="C122">
            <v>6</v>
          </cell>
          <cell r="D122" t="str">
            <v xml:space="preserve"> D    </v>
          </cell>
          <cell r="E122">
            <v>8692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5254</v>
          </cell>
          <cell r="CD122">
            <v>5254</v>
          </cell>
          <cell r="CE122">
            <v>5254</v>
          </cell>
          <cell r="CF122">
            <v>5254</v>
          </cell>
          <cell r="CG122">
            <v>5254</v>
          </cell>
          <cell r="CH122">
            <v>5254</v>
          </cell>
          <cell r="CI122">
            <v>5254</v>
          </cell>
          <cell r="CJ122">
            <v>5254</v>
          </cell>
          <cell r="CK122">
            <v>5254</v>
          </cell>
          <cell r="CL122">
            <v>5254</v>
          </cell>
          <cell r="CM122">
            <v>5254</v>
          </cell>
          <cell r="CN122">
            <v>5254</v>
          </cell>
          <cell r="CO122">
            <v>5254</v>
          </cell>
          <cell r="CP122">
            <v>5254</v>
          </cell>
          <cell r="CQ122">
            <v>5254</v>
          </cell>
          <cell r="CR122">
            <v>5254</v>
          </cell>
          <cell r="CS122">
            <v>5254</v>
          </cell>
          <cell r="CT122">
            <v>5254</v>
          </cell>
          <cell r="CU122">
            <v>5254</v>
          </cell>
          <cell r="CV122">
            <v>5254</v>
          </cell>
          <cell r="CW122">
            <v>5254</v>
          </cell>
          <cell r="CX122">
            <v>5254</v>
          </cell>
          <cell r="CY122">
            <v>5254</v>
          </cell>
          <cell r="CZ122">
            <v>5254</v>
          </cell>
          <cell r="DA122">
            <v>5254</v>
          </cell>
          <cell r="DB122">
            <v>5254</v>
          </cell>
          <cell r="DC122">
            <v>5254</v>
          </cell>
          <cell r="DD122">
            <v>5254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</row>
        <row r="123">
          <cell r="A123">
            <v>11466</v>
          </cell>
          <cell r="B123" t="str">
            <v>COMMONWEALTH</v>
          </cell>
          <cell r="C123">
            <v>6</v>
          </cell>
          <cell r="D123" t="str">
            <v xml:space="preserve"> D    </v>
          </cell>
          <cell r="E123">
            <v>79381</v>
          </cell>
          <cell r="F123">
            <v>11000</v>
          </cell>
          <cell r="G123">
            <v>6000</v>
          </cell>
          <cell r="H123">
            <v>30000</v>
          </cell>
          <cell r="I123">
            <v>11000</v>
          </cell>
          <cell r="J123">
            <v>11000</v>
          </cell>
          <cell r="K123">
            <v>11000</v>
          </cell>
          <cell r="L123">
            <v>11000</v>
          </cell>
          <cell r="M123">
            <v>11000</v>
          </cell>
          <cell r="N123">
            <v>11000</v>
          </cell>
          <cell r="O123">
            <v>11000</v>
          </cell>
          <cell r="P123">
            <v>11000</v>
          </cell>
          <cell r="Q123">
            <v>11000</v>
          </cell>
          <cell r="R123">
            <v>11000</v>
          </cell>
          <cell r="S123">
            <v>6000</v>
          </cell>
          <cell r="T123">
            <v>15000</v>
          </cell>
          <cell r="U123">
            <v>15000</v>
          </cell>
          <cell r="V123">
            <v>15000</v>
          </cell>
          <cell r="W123">
            <v>15000</v>
          </cell>
          <cell r="X123">
            <v>14150</v>
          </cell>
          <cell r="Y123">
            <v>20000</v>
          </cell>
          <cell r="Z123">
            <v>10000</v>
          </cell>
          <cell r="AA123">
            <v>15000</v>
          </cell>
          <cell r="AB123">
            <v>15000</v>
          </cell>
          <cell r="AC123">
            <v>15000</v>
          </cell>
          <cell r="AD123">
            <v>15000</v>
          </cell>
          <cell r="AE123">
            <v>30000</v>
          </cell>
          <cell r="AF123">
            <v>30000</v>
          </cell>
          <cell r="AG123">
            <v>20000</v>
          </cell>
          <cell r="AH123">
            <v>20000</v>
          </cell>
          <cell r="AI123">
            <v>20000</v>
          </cell>
          <cell r="AJ123">
            <v>20000</v>
          </cell>
          <cell r="AK123">
            <v>20000</v>
          </cell>
          <cell r="AL123">
            <v>40000</v>
          </cell>
          <cell r="AM123">
            <v>40000</v>
          </cell>
          <cell r="AN123">
            <v>30000</v>
          </cell>
          <cell r="AO123">
            <v>30000</v>
          </cell>
          <cell r="AP123">
            <v>30000</v>
          </cell>
          <cell r="AQ123">
            <v>29999</v>
          </cell>
          <cell r="AR123">
            <v>41642</v>
          </cell>
          <cell r="AS123">
            <v>36642</v>
          </cell>
          <cell r="AT123">
            <v>51642</v>
          </cell>
          <cell r="AU123">
            <v>56242</v>
          </cell>
          <cell r="AV123">
            <v>46242</v>
          </cell>
          <cell r="AW123">
            <v>46242</v>
          </cell>
          <cell r="AX123">
            <v>46000</v>
          </cell>
          <cell r="AY123">
            <v>38999</v>
          </cell>
          <cell r="AZ123">
            <v>48000</v>
          </cell>
          <cell r="BA123">
            <v>48000</v>
          </cell>
          <cell r="BB123">
            <v>53000</v>
          </cell>
          <cell r="BC123">
            <v>30784</v>
          </cell>
          <cell r="BD123">
            <v>31000</v>
          </cell>
          <cell r="BE123">
            <v>31000</v>
          </cell>
          <cell r="BF123">
            <v>31001</v>
          </cell>
          <cell r="BG123">
            <v>31001</v>
          </cell>
          <cell r="BH123">
            <v>31002</v>
          </cell>
          <cell r="BI123">
            <v>31000</v>
          </cell>
          <cell r="BJ123">
            <v>62473</v>
          </cell>
          <cell r="BK123">
            <v>62473</v>
          </cell>
          <cell r="BL123">
            <v>62160</v>
          </cell>
          <cell r="BM123">
            <v>53474</v>
          </cell>
          <cell r="BN123">
            <v>43012</v>
          </cell>
          <cell r="BO123">
            <v>47472</v>
          </cell>
          <cell r="BP123">
            <v>47473</v>
          </cell>
          <cell r="BQ123">
            <v>47473</v>
          </cell>
          <cell r="BR123">
            <v>47473</v>
          </cell>
          <cell r="BS123">
            <v>54473</v>
          </cell>
          <cell r="BT123">
            <v>23249</v>
          </cell>
          <cell r="BU123">
            <v>23249</v>
          </cell>
          <cell r="BV123">
            <v>22167</v>
          </cell>
          <cell r="BW123">
            <v>12632</v>
          </cell>
          <cell r="BX123">
            <v>44875</v>
          </cell>
          <cell r="BY123">
            <v>54600</v>
          </cell>
          <cell r="BZ123">
            <v>64601</v>
          </cell>
          <cell r="CA123">
            <v>60564</v>
          </cell>
          <cell r="CB123">
            <v>62195</v>
          </cell>
          <cell r="CC123">
            <v>63805</v>
          </cell>
          <cell r="CD123">
            <v>67005</v>
          </cell>
          <cell r="CE123">
            <v>53842</v>
          </cell>
          <cell r="CF123">
            <v>53843</v>
          </cell>
          <cell r="CG123">
            <v>63804</v>
          </cell>
          <cell r="CH123">
            <v>54023</v>
          </cell>
          <cell r="CI123">
            <v>63805</v>
          </cell>
          <cell r="CJ123">
            <v>63805</v>
          </cell>
          <cell r="CK123">
            <v>63805</v>
          </cell>
          <cell r="CL123">
            <v>63805</v>
          </cell>
          <cell r="CM123">
            <v>63805</v>
          </cell>
          <cell r="CN123">
            <v>63805</v>
          </cell>
          <cell r="CO123">
            <v>63805</v>
          </cell>
          <cell r="CP123">
            <v>63805</v>
          </cell>
          <cell r="CQ123">
            <v>63805</v>
          </cell>
          <cell r="CR123">
            <v>63805</v>
          </cell>
          <cell r="CS123">
            <v>63805</v>
          </cell>
          <cell r="CT123">
            <v>63805</v>
          </cell>
          <cell r="CU123">
            <v>63805</v>
          </cell>
          <cell r="CV123">
            <v>46242</v>
          </cell>
          <cell r="CW123">
            <v>46242</v>
          </cell>
          <cell r="CX123">
            <v>63242</v>
          </cell>
          <cell r="CY123">
            <v>60242</v>
          </cell>
          <cell r="CZ123">
            <v>46242</v>
          </cell>
          <cell r="DA123">
            <v>46242</v>
          </cell>
          <cell r="DB123">
            <v>46242</v>
          </cell>
          <cell r="DC123">
            <v>63805</v>
          </cell>
          <cell r="DD123">
            <v>63805</v>
          </cell>
          <cell r="DE123">
            <v>56280</v>
          </cell>
          <cell r="DF123">
            <v>56280</v>
          </cell>
          <cell r="DG123">
            <v>58913</v>
          </cell>
          <cell r="DH123">
            <v>58913</v>
          </cell>
          <cell r="DI123">
            <v>58913</v>
          </cell>
          <cell r="DJ123">
            <v>63805</v>
          </cell>
          <cell r="DK123">
            <v>63805</v>
          </cell>
        </row>
        <row r="124">
          <cell r="A124">
            <v>11468</v>
          </cell>
          <cell r="B124" t="str">
            <v xml:space="preserve">COMMONWEALTH-HUDSON MASS                </v>
          </cell>
          <cell r="C124">
            <v>6</v>
          </cell>
          <cell r="D124" t="str">
            <v xml:space="preserve"> D    </v>
          </cell>
          <cell r="E124">
            <v>33907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</row>
        <row r="125">
          <cell r="A125">
            <v>11476</v>
          </cell>
          <cell r="B125" t="str">
            <v>COLONIAL GAS CO.- LOWELL DIV</v>
          </cell>
          <cell r="C125">
            <v>6</v>
          </cell>
          <cell r="D125" t="str">
            <v xml:space="preserve"> D    </v>
          </cell>
          <cell r="E125">
            <v>34260</v>
          </cell>
          <cell r="F125">
            <v>5822</v>
          </cell>
          <cell r="G125">
            <v>5822</v>
          </cell>
          <cell r="H125">
            <v>5822</v>
          </cell>
          <cell r="I125">
            <v>5822</v>
          </cell>
          <cell r="J125">
            <v>5822</v>
          </cell>
          <cell r="K125">
            <v>5822</v>
          </cell>
          <cell r="L125">
            <v>5822</v>
          </cell>
          <cell r="M125">
            <v>5822</v>
          </cell>
          <cell r="N125">
            <v>5822</v>
          </cell>
          <cell r="O125">
            <v>5822</v>
          </cell>
          <cell r="P125">
            <v>5822</v>
          </cell>
          <cell r="Q125">
            <v>5822</v>
          </cell>
          <cell r="R125">
            <v>5822</v>
          </cell>
          <cell r="S125">
            <v>5822</v>
          </cell>
          <cell r="T125">
            <v>5822</v>
          </cell>
          <cell r="U125">
            <v>5822</v>
          </cell>
          <cell r="V125">
            <v>5822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8298</v>
          </cell>
          <cell r="AD125">
            <v>0</v>
          </cell>
          <cell r="AE125">
            <v>5290</v>
          </cell>
          <cell r="AF125">
            <v>5822</v>
          </cell>
          <cell r="AG125">
            <v>5822</v>
          </cell>
          <cell r="AH125">
            <v>5822</v>
          </cell>
          <cell r="AI125">
            <v>5822</v>
          </cell>
          <cell r="AJ125">
            <v>5822</v>
          </cell>
          <cell r="AK125">
            <v>5822</v>
          </cell>
          <cell r="AL125">
            <v>5822</v>
          </cell>
          <cell r="AM125">
            <v>5822</v>
          </cell>
          <cell r="AN125">
            <v>5822</v>
          </cell>
          <cell r="AO125">
            <v>5822</v>
          </cell>
          <cell r="AP125">
            <v>5822</v>
          </cell>
          <cell r="AQ125">
            <v>5822</v>
          </cell>
          <cell r="AR125">
            <v>5822</v>
          </cell>
          <cell r="AS125">
            <v>5822</v>
          </cell>
          <cell r="AT125">
            <v>5822</v>
          </cell>
          <cell r="AU125">
            <v>5822</v>
          </cell>
          <cell r="AV125">
            <v>5807</v>
          </cell>
          <cell r="AW125">
            <v>5807</v>
          </cell>
          <cell r="AX125">
            <v>0</v>
          </cell>
          <cell r="AY125">
            <v>4816</v>
          </cell>
          <cell r="AZ125">
            <v>4816</v>
          </cell>
          <cell r="BA125">
            <v>0</v>
          </cell>
          <cell r="BB125">
            <v>0</v>
          </cell>
          <cell r="BC125">
            <v>5762</v>
          </cell>
          <cell r="BD125">
            <v>5762</v>
          </cell>
          <cell r="BE125">
            <v>5762</v>
          </cell>
          <cell r="BF125">
            <v>5762</v>
          </cell>
          <cell r="BG125">
            <v>5762</v>
          </cell>
          <cell r="BH125">
            <v>5762</v>
          </cell>
          <cell r="BI125">
            <v>5762</v>
          </cell>
          <cell r="BJ125">
            <v>5762</v>
          </cell>
          <cell r="BK125">
            <v>5762</v>
          </cell>
          <cell r="BL125">
            <v>5762</v>
          </cell>
          <cell r="BM125">
            <v>5762</v>
          </cell>
          <cell r="BN125">
            <v>5762</v>
          </cell>
          <cell r="BO125">
            <v>5762</v>
          </cell>
          <cell r="BP125">
            <v>5762</v>
          </cell>
          <cell r="BQ125">
            <v>5762</v>
          </cell>
          <cell r="BR125">
            <v>5762</v>
          </cell>
          <cell r="BS125">
            <v>5762</v>
          </cell>
          <cell r="BT125">
            <v>5762</v>
          </cell>
          <cell r="BU125">
            <v>5762</v>
          </cell>
          <cell r="BV125">
            <v>5762</v>
          </cell>
          <cell r="BW125">
            <v>5762</v>
          </cell>
          <cell r="BX125">
            <v>5762</v>
          </cell>
          <cell r="BY125">
            <v>5762</v>
          </cell>
          <cell r="BZ125">
            <v>5762</v>
          </cell>
          <cell r="CA125">
            <v>5762</v>
          </cell>
          <cell r="CB125">
            <v>5762</v>
          </cell>
          <cell r="CC125">
            <v>5762</v>
          </cell>
          <cell r="CD125">
            <v>5762</v>
          </cell>
          <cell r="CE125">
            <v>5762</v>
          </cell>
          <cell r="CF125">
            <v>5762</v>
          </cell>
          <cell r="CG125">
            <v>5762</v>
          </cell>
          <cell r="CH125">
            <v>5762</v>
          </cell>
          <cell r="CI125">
            <v>5762</v>
          </cell>
          <cell r="CJ125">
            <v>5762</v>
          </cell>
          <cell r="CK125">
            <v>5762</v>
          </cell>
          <cell r="CL125">
            <v>5762</v>
          </cell>
          <cell r="CM125">
            <v>5762</v>
          </cell>
          <cell r="CN125">
            <v>5762</v>
          </cell>
          <cell r="CO125">
            <v>5762</v>
          </cell>
          <cell r="CP125">
            <v>5762</v>
          </cell>
          <cell r="CQ125">
            <v>5762</v>
          </cell>
          <cell r="CR125">
            <v>5762</v>
          </cell>
          <cell r="CS125">
            <v>5762</v>
          </cell>
          <cell r="CT125">
            <v>5762</v>
          </cell>
          <cell r="CU125">
            <v>5762</v>
          </cell>
          <cell r="CV125">
            <v>5762</v>
          </cell>
          <cell r="CW125">
            <v>5762</v>
          </cell>
          <cell r="CX125">
            <v>5762</v>
          </cell>
          <cell r="CY125">
            <v>5762</v>
          </cell>
          <cell r="CZ125">
            <v>5762</v>
          </cell>
          <cell r="DA125">
            <v>5762</v>
          </cell>
          <cell r="DB125">
            <v>5762</v>
          </cell>
          <cell r="DC125">
            <v>5762</v>
          </cell>
          <cell r="DD125">
            <v>5762</v>
          </cell>
          <cell r="DE125">
            <v>5762</v>
          </cell>
          <cell r="DF125">
            <v>5762</v>
          </cell>
          <cell r="DG125">
            <v>5762</v>
          </cell>
          <cell r="DH125">
            <v>5762</v>
          </cell>
          <cell r="DI125">
            <v>5762</v>
          </cell>
          <cell r="DJ125">
            <v>5762</v>
          </cell>
          <cell r="DK125">
            <v>5762</v>
          </cell>
        </row>
        <row r="126">
          <cell r="A126">
            <v>11539</v>
          </cell>
          <cell r="B126" t="str">
            <v>BOSTON GAS @ Worcester</v>
          </cell>
          <cell r="C126">
            <v>6</v>
          </cell>
          <cell r="D126" t="str">
            <v xml:space="preserve"> D    </v>
          </cell>
          <cell r="E126">
            <v>15324</v>
          </cell>
          <cell r="F126">
            <v>1739</v>
          </cell>
          <cell r="G126">
            <v>480</v>
          </cell>
          <cell r="H126">
            <v>1093</v>
          </cell>
          <cell r="I126">
            <v>1070</v>
          </cell>
          <cell r="J126">
            <v>1130</v>
          </cell>
          <cell r="K126">
            <v>1737</v>
          </cell>
          <cell r="L126">
            <v>1544</v>
          </cell>
          <cell r="M126">
            <v>1269</v>
          </cell>
          <cell r="N126">
            <v>1359</v>
          </cell>
          <cell r="O126">
            <v>1075</v>
          </cell>
          <cell r="P126">
            <v>930</v>
          </cell>
          <cell r="Q126">
            <v>510</v>
          </cell>
          <cell r="R126">
            <v>513</v>
          </cell>
          <cell r="S126">
            <v>443</v>
          </cell>
          <cell r="T126">
            <v>674</v>
          </cell>
          <cell r="U126">
            <v>674</v>
          </cell>
          <cell r="V126">
            <v>1279</v>
          </cell>
          <cell r="W126">
            <v>1085</v>
          </cell>
          <cell r="X126">
            <v>1523</v>
          </cell>
          <cell r="Y126">
            <v>1569</v>
          </cell>
          <cell r="Z126">
            <v>653</v>
          </cell>
          <cell r="AA126">
            <v>1099</v>
          </cell>
          <cell r="AB126">
            <v>690</v>
          </cell>
          <cell r="AC126">
            <v>803</v>
          </cell>
          <cell r="AD126">
            <v>1356</v>
          </cell>
          <cell r="AE126">
            <v>1841</v>
          </cell>
          <cell r="AF126">
            <v>2270</v>
          </cell>
          <cell r="AG126">
            <v>1641</v>
          </cell>
          <cell r="AH126">
            <v>1775</v>
          </cell>
          <cell r="AI126">
            <v>1412</v>
          </cell>
          <cell r="AJ126">
            <v>1342</v>
          </cell>
          <cell r="AK126">
            <v>1293</v>
          </cell>
          <cell r="AL126">
            <v>1882</v>
          </cell>
          <cell r="AM126">
            <v>1882</v>
          </cell>
          <cell r="AN126">
            <v>1499</v>
          </cell>
          <cell r="AO126">
            <v>1093</v>
          </cell>
          <cell r="AP126">
            <v>1585</v>
          </cell>
          <cell r="AQ126">
            <v>1730</v>
          </cell>
          <cell r="AR126">
            <v>1862</v>
          </cell>
          <cell r="AS126">
            <v>1749</v>
          </cell>
          <cell r="AT126">
            <v>1973</v>
          </cell>
          <cell r="AU126">
            <v>1923</v>
          </cell>
          <cell r="AV126">
            <v>1773</v>
          </cell>
          <cell r="AW126">
            <v>1563</v>
          </cell>
          <cell r="AX126">
            <v>1519</v>
          </cell>
          <cell r="AY126">
            <v>1765</v>
          </cell>
          <cell r="AZ126">
            <v>1613</v>
          </cell>
          <cell r="BA126">
            <v>1638</v>
          </cell>
          <cell r="BB126">
            <v>1806</v>
          </cell>
          <cell r="BC126">
            <v>1913</v>
          </cell>
          <cell r="BD126">
            <v>1708</v>
          </cell>
          <cell r="BE126">
            <v>1465</v>
          </cell>
          <cell r="BF126">
            <v>1748</v>
          </cell>
          <cell r="BG126">
            <v>1709</v>
          </cell>
          <cell r="BH126">
            <v>1710</v>
          </cell>
          <cell r="BI126">
            <v>1722</v>
          </cell>
          <cell r="BJ126">
            <v>1722</v>
          </cell>
          <cell r="BK126">
            <v>1670</v>
          </cell>
          <cell r="BL126">
            <v>1614</v>
          </cell>
          <cell r="BM126">
            <v>1802</v>
          </cell>
          <cell r="BN126">
            <v>1593</v>
          </cell>
          <cell r="BO126">
            <v>1716</v>
          </cell>
          <cell r="BP126">
            <v>1716</v>
          </cell>
          <cell r="BQ126">
            <v>1531</v>
          </cell>
          <cell r="BR126">
            <v>1518</v>
          </cell>
          <cell r="BS126">
            <v>1542</v>
          </cell>
          <cell r="BT126">
            <v>1772</v>
          </cell>
          <cell r="BU126">
            <v>1517</v>
          </cell>
          <cell r="BV126">
            <v>1487</v>
          </cell>
          <cell r="BW126">
            <v>1725</v>
          </cell>
          <cell r="BX126">
            <v>1395</v>
          </cell>
          <cell r="BY126">
            <v>1599</v>
          </cell>
          <cell r="BZ126">
            <v>1486</v>
          </cell>
          <cell r="CA126">
            <v>2449</v>
          </cell>
          <cell r="CB126">
            <v>2422</v>
          </cell>
          <cell r="CC126">
            <v>1882</v>
          </cell>
          <cell r="CD126">
            <v>1498</v>
          </cell>
          <cell r="CE126">
            <v>1510</v>
          </cell>
          <cell r="CF126">
            <v>1040</v>
          </cell>
          <cell r="CG126">
            <v>1395</v>
          </cell>
          <cell r="CH126">
            <v>1515</v>
          </cell>
          <cell r="CI126">
            <v>1769</v>
          </cell>
          <cell r="CJ126">
            <v>1700</v>
          </cell>
          <cell r="CK126">
            <v>1547</v>
          </cell>
          <cell r="CL126">
            <v>1397</v>
          </cell>
          <cell r="CM126">
            <v>1487</v>
          </cell>
          <cell r="CN126">
            <v>1487</v>
          </cell>
          <cell r="CO126">
            <v>3308</v>
          </cell>
          <cell r="CP126">
            <v>3308</v>
          </cell>
          <cell r="CQ126">
            <v>1302</v>
          </cell>
          <cell r="CR126">
            <v>1309</v>
          </cell>
          <cell r="CS126">
            <v>1646</v>
          </cell>
          <cell r="CT126">
            <v>1918</v>
          </cell>
          <cell r="CU126">
            <v>1646</v>
          </cell>
          <cell r="CV126">
            <v>740</v>
          </cell>
          <cell r="CW126">
            <v>1351</v>
          </cell>
          <cell r="CX126">
            <v>1457</v>
          </cell>
          <cell r="CY126">
            <v>539</v>
          </cell>
          <cell r="CZ126">
            <v>1277</v>
          </cell>
          <cell r="DA126">
            <v>1277</v>
          </cell>
          <cell r="DB126">
            <v>1277</v>
          </cell>
          <cell r="DC126">
            <v>1419</v>
          </cell>
          <cell r="DD126">
            <v>1288</v>
          </cell>
          <cell r="DE126">
            <v>1092</v>
          </cell>
          <cell r="DF126">
            <v>907</v>
          </cell>
          <cell r="DG126">
            <v>1368</v>
          </cell>
          <cell r="DH126">
            <v>1368</v>
          </cell>
          <cell r="DI126">
            <v>1368</v>
          </cell>
          <cell r="DJ126">
            <v>1343</v>
          </cell>
          <cell r="DK126">
            <v>1510</v>
          </cell>
        </row>
        <row r="127">
          <cell r="A127">
            <v>11540</v>
          </cell>
          <cell r="B127" t="str">
            <v xml:space="preserve">COMMONWEALTH-WORCESTER MASS             </v>
          </cell>
          <cell r="C127">
            <v>6</v>
          </cell>
          <cell r="D127" t="str">
            <v xml:space="preserve"> D    </v>
          </cell>
          <cell r="E127">
            <v>126951</v>
          </cell>
          <cell r="F127">
            <v>20063</v>
          </cell>
          <cell r="G127">
            <v>13554</v>
          </cell>
          <cell r="H127">
            <v>20950</v>
          </cell>
          <cell r="I127">
            <v>15541</v>
          </cell>
          <cell r="J127">
            <v>17446</v>
          </cell>
          <cell r="K127">
            <v>17980</v>
          </cell>
          <cell r="L127">
            <v>18915</v>
          </cell>
          <cell r="M127">
            <v>19564</v>
          </cell>
          <cell r="N127">
            <v>17938</v>
          </cell>
          <cell r="O127">
            <v>15814</v>
          </cell>
          <cell r="P127">
            <v>16108</v>
          </cell>
          <cell r="Q127">
            <v>17103</v>
          </cell>
          <cell r="R127">
            <v>17712</v>
          </cell>
          <cell r="S127">
            <v>17465</v>
          </cell>
          <cell r="T127">
            <v>0</v>
          </cell>
          <cell r="U127">
            <v>0</v>
          </cell>
          <cell r="V127">
            <v>17264</v>
          </cell>
          <cell r="W127">
            <v>19563</v>
          </cell>
          <cell r="X127">
            <v>22707</v>
          </cell>
          <cell r="Y127">
            <v>23334</v>
          </cell>
          <cell r="Z127">
            <v>18037</v>
          </cell>
          <cell r="AA127">
            <v>19261</v>
          </cell>
          <cell r="AB127">
            <v>0</v>
          </cell>
          <cell r="AC127">
            <v>15450</v>
          </cell>
          <cell r="AD127">
            <v>19464</v>
          </cell>
          <cell r="AE127">
            <v>24371</v>
          </cell>
          <cell r="AF127">
            <v>25553</v>
          </cell>
          <cell r="AG127">
            <v>23022</v>
          </cell>
          <cell r="AH127">
            <v>22575</v>
          </cell>
          <cell r="AI127">
            <v>20636</v>
          </cell>
          <cell r="AJ127">
            <v>18727</v>
          </cell>
          <cell r="AK127">
            <v>18689</v>
          </cell>
          <cell r="AL127">
            <v>24649</v>
          </cell>
          <cell r="AM127">
            <v>25374</v>
          </cell>
          <cell r="AN127">
            <v>25002</v>
          </cell>
          <cell r="AO127">
            <v>20950</v>
          </cell>
          <cell r="AP127">
            <v>19684</v>
          </cell>
          <cell r="AQ127">
            <v>20156</v>
          </cell>
          <cell r="AR127">
            <v>34126</v>
          </cell>
          <cell r="AS127">
            <v>35103</v>
          </cell>
          <cell r="AT127">
            <v>34841</v>
          </cell>
          <cell r="AU127">
            <v>26992</v>
          </cell>
          <cell r="AV127">
            <v>26139</v>
          </cell>
          <cell r="AW127">
            <v>24267</v>
          </cell>
          <cell r="AX127">
            <v>21304</v>
          </cell>
          <cell r="AY127">
            <v>23708</v>
          </cell>
          <cell r="AZ127">
            <v>25167</v>
          </cell>
          <cell r="BA127">
            <v>26435</v>
          </cell>
          <cell r="BB127">
            <v>26777</v>
          </cell>
          <cell r="BC127">
            <v>42128</v>
          </cell>
          <cell r="BD127">
            <v>43619</v>
          </cell>
          <cell r="BE127">
            <v>36350</v>
          </cell>
          <cell r="BF127">
            <v>34169</v>
          </cell>
          <cell r="BG127">
            <v>36601</v>
          </cell>
          <cell r="BH127">
            <v>37302</v>
          </cell>
          <cell r="BI127">
            <v>44420</v>
          </cell>
          <cell r="BJ127">
            <v>34808</v>
          </cell>
          <cell r="BK127">
            <v>33956</v>
          </cell>
          <cell r="BL127">
            <v>32421</v>
          </cell>
          <cell r="BM127">
            <v>33659</v>
          </cell>
          <cell r="BN127">
            <v>36686</v>
          </cell>
          <cell r="BO127">
            <v>37650</v>
          </cell>
          <cell r="BP127">
            <v>37928</v>
          </cell>
          <cell r="BQ127">
            <v>37261</v>
          </cell>
          <cell r="BR127">
            <v>35946</v>
          </cell>
          <cell r="BS127">
            <v>36023</v>
          </cell>
          <cell r="BT127">
            <v>37154</v>
          </cell>
          <cell r="BU127">
            <v>39196</v>
          </cell>
          <cell r="BV127">
            <v>38858</v>
          </cell>
          <cell r="BW127">
            <v>39595</v>
          </cell>
          <cell r="BX127">
            <v>39954</v>
          </cell>
          <cell r="BY127">
            <v>38198</v>
          </cell>
          <cell r="BZ127">
            <v>38453</v>
          </cell>
          <cell r="CA127">
            <v>40901</v>
          </cell>
          <cell r="CB127">
            <v>42921</v>
          </cell>
          <cell r="CC127">
            <v>53233</v>
          </cell>
          <cell r="CD127">
            <v>40207</v>
          </cell>
          <cell r="CE127">
            <v>39260</v>
          </cell>
          <cell r="CF127">
            <v>36722</v>
          </cell>
          <cell r="CG127">
            <v>36110</v>
          </cell>
          <cell r="CH127">
            <v>39009</v>
          </cell>
          <cell r="CI127">
            <v>41275</v>
          </cell>
          <cell r="CJ127">
            <v>40663</v>
          </cell>
          <cell r="CK127">
            <v>39881</v>
          </cell>
          <cell r="CL127">
            <v>39497</v>
          </cell>
          <cell r="CM127">
            <v>39379</v>
          </cell>
          <cell r="CN127">
            <v>37230</v>
          </cell>
          <cell r="CO127">
            <v>38885</v>
          </cell>
          <cell r="CP127">
            <v>38885</v>
          </cell>
          <cell r="CQ127">
            <v>38586</v>
          </cell>
          <cell r="CR127">
            <v>38379</v>
          </cell>
          <cell r="CS127">
            <v>40746</v>
          </cell>
          <cell r="CT127">
            <v>42076</v>
          </cell>
          <cell r="CU127">
            <v>40746</v>
          </cell>
          <cell r="CV127">
            <v>23342</v>
          </cell>
          <cell r="CW127">
            <v>23917</v>
          </cell>
          <cell r="CX127">
            <v>27555</v>
          </cell>
          <cell r="CY127">
            <v>28038</v>
          </cell>
          <cell r="CZ127">
            <v>28928</v>
          </cell>
          <cell r="DA127">
            <v>28928</v>
          </cell>
          <cell r="DB127">
            <v>28928</v>
          </cell>
          <cell r="DC127">
            <v>39093</v>
          </cell>
          <cell r="DD127">
            <v>38946</v>
          </cell>
          <cell r="DE127">
            <v>26006</v>
          </cell>
          <cell r="DF127">
            <v>23668</v>
          </cell>
          <cell r="DG127">
            <v>36777</v>
          </cell>
          <cell r="DH127">
            <v>36777</v>
          </cell>
          <cell r="DI127">
            <v>36777</v>
          </cell>
          <cell r="DJ127">
            <v>35689</v>
          </cell>
          <cell r="DK127">
            <v>38302</v>
          </cell>
        </row>
        <row r="128">
          <cell r="A128">
            <v>11542</v>
          </cell>
          <cell r="B128" t="str">
            <v xml:space="preserve">COMMONWEALTH-FARNUMSVILLE MASS          </v>
          </cell>
          <cell r="C128">
            <v>6</v>
          </cell>
          <cell r="D128" t="str">
            <v xml:space="preserve"> D    </v>
          </cell>
          <cell r="E128">
            <v>15600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</row>
        <row r="129">
          <cell r="A129">
            <v>11543</v>
          </cell>
          <cell r="B129" t="str">
            <v xml:space="preserve"> GRANITE-BROCKTON SALES                  </v>
          </cell>
          <cell r="C129">
            <v>6</v>
          </cell>
          <cell r="D129" t="str">
            <v xml:space="preserve"> D    </v>
          </cell>
          <cell r="E129">
            <v>32670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</row>
        <row r="130">
          <cell r="A130">
            <v>11545</v>
          </cell>
          <cell r="B130" t="str">
            <v>ALGONQUIN @ Worcester</v>
          </cell>
          <cell r="C130">
            <v>6</v>
          </cell>
          <cell r="D130" t="str">
            <v xml:space="preserve"> R    </v>
          </cell>
          <cell r="E130">
            <v>76738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</row>
        <row r="131">
          <cell r="A131">
            <v>11547</v>
          </cell>
          <cell r="B131" t="str">
            <v>ALGONQUIN @ Worcester</v>
          </cell>
          <cell r="C131">
            <v>6</v>
          </cell>
          <cell r="D131" t="str">
            <v xml:space="preserve"> D    </v>
          </cell>
          <cell r="E131">
            <v>231120</v>
          </cell>
          <cell r="F131">
            <v>111922</v>
          </cell>
          <cell r="G131">
            <v>131989</v>
          </cell>
          <cell r="H131">
            <v>103485</v>
          </cell>
          <cell r="I131">
            <v>77790</v>
          </cell>
          <cell r="J131">
            <v>146449</v>
          </cell>
          <cell r="K131">
            <v>139216</v>
          </cell>
          <cell r="L131">
            <v>111397</v>
          </cell>
          <cell r="M131">
            <v>146476</v>
          </cell>
          <cell r="N131">
            <v>162435</v>
          </cell>
          <cell r="O131">
            <v>158452</v>
          </cell>
          <cell r="P131">
            <v>185585</v>
          </cell>
          <cell r="Q131">
            <v>159781</v>
          </cell>
          <cell r="R131">
            <v>192587</v>
          </cell>
          <cell r="S131">
            <v>171230</v>
          </cell>
          <cell r="T131">
            <v>99673</v>
          </cell>
          <cell r="U131">
            <v>99673</v>
          </cell>
          <cell r="V131">
            <v>79587</v>
          </cell>
          <cell r="W131">
            <v>73637</v>
          </cell>
          <cell r="X131">
            <v>91631</v>
          </cell>
          <cell r="Y131">
            <v>82050</v>
          </cell>
          <cell r="Z131">
            <v>56203</v>
          </cell>
          <cell r="AA131">
            <v>43575</v>
          </cell>
          <cell r="AB131">
            <v>43575</v>
          </cell>
          <cell r="AC131">
            <v>85888</v>
          </cell>
          <cell r="AD131">
            <v>59844</v>
          </cell>
          <cell r="AE131">
            <v>52984</v>
          </cell>
          <cell r="AF131">
            <v>80143</v>
          </cell>
          <cell r="AG131">
            <v>142468</v>
          </cell>
          <cell r="AH131">
            <v>147224</v>
          </cell>
          <cell r="AI131">
            <v>147385</v>
          </cell>
          <cell r="AJ131">
            <v>147224</v>
          </cell>
          <cell r="AK131">
            <v>147567</v>
          </cell>
          <cell r="AL131">
            <v>82681</v>
          </cell>
          <cell r="AM131">
            <v>109243</v>
          </cell>
          <cell r="AN131">
            <v>88205</v>
          </cell>
          <cell r="AO131">
            <v>103485</v>
          </cell>
          <cell r="AP131">
            <v>103485</v>
          </cell>
          <cell r="AQ131">
            <v>103690</v>
          </cell>
          <cell r="AR131">
            <v>89169</v>
          </cell>
          <cell r="AS131">
            <v>53706</v>
          </cell>
          <cell r="AT131">
            <v>43077</v>
          </cell>
          <cell r="AU131">
            <v>53430</v>
          </cell>
          <cell r="AV131">
            <v>55952</v>
          </cell>
          <cell r="AW131">
            <v>71076</v>
          </cell>
          <cell r="AX131">
            <v>105506</v>
          </cell>
          <cell r="AY131">
            <v>108961</v>
          </cell>
          <cell r="AZ131">
            <v>81378</v>
          </cell>
          <cell r="BA131">
            <v>104982</v>
          </cell>
          <cell r="BB131">
            <v>108686</v>
          </cell>
          <cell r="BC131">
            <v>108326</v>
          </cell>
          <cell r="BD131">
            <v>107990</v>
          </cell>
          <cell r="BE131">
            <v>107187</v>
          </cell>
          <cell r="BF131">
            <v>110371</v>
          </cell>
          <cell r="BG131">
            <v>107720</v>
          </cell>
          <cell r="BH131">
            <v>107312</v>
          </cell>
          <cell r="BI131">
            <v>107416</v>
          </cell>
          <cell r="BJ131">
            <v>115440</v>
          </cell>
          <cell r="BK131">
            <v>115343</v>
          </cell>
          <cell r="BL131">
            <v>114870</v>
          </cell>
          <cell r="BM131">
            <v>113602</v>
          </cell>
          <cell r="BN131">
            <v>107862</v>
          </cell>
          <cell r="BO131">
            <v>118476</v>
          </cell>
          <cell r="BP131">
            <v>111587</v>
          </cell>
          <cell r="BQ131">
            <v>103537</v>
          </cell>
          <cell r="BR131">
            <v>104351</v>
          </cell>
          <cell r="BS131">
            <v>104412</v>
          </cell>
          <cell r="BT131">
            <v>123526</v>
          </cell>
          <cell r="BU131">
            <v>155273</v>
          </cell>
          <cell r="BV131">
            <v>176417</v>
          </cell>
          <cell r="BW131">
            <v>203892</v>
          </cell>
          <cell r="BX131">
            <v>102228</v>
          </cell>
          <cell r="BY131">
            <v>102106</v>
          </cell>
          <cell r="BZ131">
            <v>102164</v>
          </cell>
          <cell r="CA131">
            <v>100868</v>
          </cell>
          <cell r="CB131">
            <v>123163</v>
          </cell>
          <cell r="CC131">
            <v>95308</v>
          </cell>
          <cell r="CD131">
            <v>87541</v>
          </cell>
          <cell r="CE131">
            <v>94787</v>
          </cell>
          <cell r="CF131">
            <v>94590</v>
          </cell>
          <cell r="CG131">
            <v>94120</v>
          </cell>
          <cell r="CH131">
            <v>88769</v>
          </cell>
          <cell r="CI131">
            <v>114063</v>
          </cell>
          <cell r="CJ131">
            <v>105397</v>
          </cell>
          <cell r="CK131">
            <v>90076</v>
          </cell>
          <cell r="CL131">
            <v>90245</v>
          </cell>
          <cell r="CM131">
            <v>93713</v>
          </cell>
          <cell r="CN131">
            <v>90245</v>
          </cell>
          <cell r="CO131">
            <v>99617</v>
          </cell>
          <cell r="CP131">
            <v>99617</v>
          </cell>
          <cell r="CQ131">
            <v>97519</v>
          </cell>
          <cell r="CR131">
            <v>105400</v>
          </cell>
          <cell r="CS131">
            <v>81452</v>
          </cell>
          <cell r="CT131">
            <v>77627</v>
          </cell>
          <cell r="CU131">
            <v>81452</v>
          </cell>
          <cell r="CV131">
            <v>75817</v>
          </cell>
          <cell r="CW131">
            <v>111454</v>
          </cell>
          <cell r="CX131">
            <v>105781</v>
          </cell>
          <cell r="CY131">
            <v>117662</v>
          </cell>
          <cell r="CZ131">
            <v>131591</v>
          </cell>
          <cell r="DA131">
            <v>131591</v>
          </cell>
          <cell r="DB131">
            <v>131591</v>
          </cell>
          <cell r="DC131">
            <v>147071</v>
          </cell>
          <cell r="DD131">
            <v>128502</v>
          </cell>
          <cell r="DE131">
            <v>104530</v>
          </cell>
          <cell r="DF131">
            <v>106676</v>
          </cell>
          <cell r="DG131">
            <v>127668</v>
          </cell>
          <cell r="DH131">
            <v>127668</v>
          </cell>
          <cell r="DI131">
            <v>127668</v>
          </cell>
          <cell r="DJ131">
            <v>118364</v>
          </cell>
          <cell r="DK131">
            <v>130141</v>
          </cell>
        </row>
        <row r="132">
          <cell r="A132">
            <v>11548</v>
          </cell>
          <cell r="B132" t="str">
            <v>BLACKSTONE GAS CO</v>
          </cell>
          <cell r="C132">
            <v>6</v>
          </cell>
          <cell r="D132" t="str">
            <v xml:space="preserve"> D    </v>
          </cell>
          <cell r="E132">
            <v>3949</v>
          </cell>
          <cell r="F132">
            <v>371</v>
          </cell>
          <cell r="G132">
            <v>371</v>
          </cell>
          <cell r="H132">
            <v>698</v>
          </cell>
          <cell r="I132">
            <v>371</v>
          </cell>
          <cell r="J132">
            <v>371</v>
          </cell>
          <cell r="K132">
            <v>371</v>
          </cell>
          <cell r="L132">
            <v>371</v>
          </cell>
          <cell r="M132">
            <v>371</v>
          </cell>
          <cell r="N132">
            <v>371</v>
          </cell>
          <cell r="O132">
            <v>371</v>
          </cell>
          <cell r="P132">
            <v>371</v>
          </cell>
          <cell r="Q132">
            <v>371</v>
          </cell>
          <cell r="R132">
            <v>371</v>
          </cell>
          <cell r="S132">
            <v>371</v>
          </cell>
          <cell r="T132">
            <v>215</v>
          </cell>
          <cell r="U132">
            <v>215</v>
          </cell>
          <cell r="V132">
            <v>215</v>
          </cell>
          <cell r="W132">
            <v>215</v>
          </cell>
          <cell r="X132">
            <v>215</v>
          </cell>
          <cell r="Y132">
            <v>215</v>
          </cell>
          <cell r="Z132">
            <v>215</v>
          </cell>
          <cell r="AA132">
            <v>215</v>
          </cell>
          <cell r="AB132">
            <v>215</v>
          </cell>
          <cell r="AC132">
            <v>215</v>
          </cell>
          <cell r="AD132">
            <v>215</v>
          </cell>
          <cell r="AE132">
            <v>215</v>
          </cell>
          <cell r="AF132">
            <v>215</v>
          </cell>
          <cell r="AG132">
            <v>215</v>
          </cell>
          <cell r="AH132">
            <v>215</v>
          </cell>
          <cell r="AI132">
            <v>215</v>
          </cell>
          <cell r="AJ132">
            <v>215</v>
          </cell>
          <cell r="AK132">
            <v>215</v>
          </cell>
          <cell r="AL132">
            <v>215</v>
          </cell>
          <cell r="AM132">
            <v>215</v>
          </cell>
          <cell r="AN132">
            <v>698</v>
          </cell>
          <cell r="AO132">
            <v>698</v>
          </cell>
          <cell r="AP132">
            <v>698</v>
          </cell>
          <cell r="AQ132">
            <v>698</v>
          </cell>
          <cell r="AR132">
            <v>698</v>
          </cell>
          <cell r="AS132">
            <v>698</v>
          </cell>
          <cell r="AT132">
            <v>698</v>
          </cell>
          <cell r="AU132">
            <v>698</v>
          </cell>
          <cell r="AV132">
            <v>698</v>
          </cell>
          <cell r="AW132">
            <v>698</v>
          </cell>
          <cell r="AX132">
            <v>908</v>
          </cell>
          <cell r="AY132">
            <v>908</v>
          </cell>
          <cell r="AZ132">
            <v>908</v>
          </cell>
          <cell r="BA132">
            <v>908</v>
          </cell>
          <cell r="BB132">
            <v>908</v>
          </cell>
          <cell r="BC132">
            <v>908</v>
          </cell>
          <cell r="BD132">
            <v>908</v>
          </cell>
          <cell r="BE132">
            <v>908</v>
          </cell>
          <cell r="BF132">
            <v>908</v>
          </cell>
          <cell r="BG132">
            <v>908</v>
          </cell>
          <cell r="BH132">
            <v>908</v>
          </cell>
          <cell r="BI132">
            <v>908</v>
          </cell>
          <cell r="BJ132">
            <v>908</v>
          </cell>
          <cell r="BK132">
            <v>908</v>
          </cell>
          <cell r="BL132">
            <v>908</v>
          </cell>
          <cell r="BM132">
            <v>908</v>
          </cell>
          <cell r="BN132">
            <v>908</v>
          </cell>
          <cell r="BO132">
            <v>908</v>
          </cell>
          <cell r="BP132">
            <v>908</v>
          </cell>
          <cell r="BQ132">
            <v>908</v>
          </cell>
          <cell r="BR132">
            <v>908</v>
          </cell>
          <cell r="BS132">
            <v>908</v>
          </cell>
          <cell r="BT132">
            <v>908</v>
          </cell>
          <cell r="BU132">
            <v>908</v>
          </cell>
          <cell r="BV132">
            <v>908</v>
          </cell>
          <cell r="BW132">
            <v>908</v>
          </cell>
          <cell r="BX132">
            <v>408</v>
          </cell>
          <cell r="BY132">
            <v>408</v>
          </cell>
          <cell r="BZ132">
            <v>408</v>
          </cell>
          <cell r="CA132">
            <v>408</v>
          </cell>
          <cell r="CB132">
            <v>408</v>
          </cell>
          <cell r="CC132">
            <v>1408</v>
          </cell>
          <cell r="CD132">
            <v>50</v>
          </cell>
          <cell r="CE132">
            <v>50</v>
          </cell>
          <cell r="CF132">
            <v>50</v>
          </cell>
          <cell r="CG132">
            <v>50</v>
          </cell>
          <cell r="CH132">
            <v>758</v>
          </cell>
          <cell r="CI132">
            <v>758</v>
          </cell>
          <cell r="CJ132">
            <v>758</v>
          </cell>
          <cell r="CK132">
            <v>758</v>
          </cell>
          <cell r="CL132">
            <v>758</v>
          </cell>
          <cell r="CM132">
            <v>758</v>
          </cell>
          <cell r="CN132">
            <v>758</v>
          </cell>
          <cell r="CO132">
            <v>758</v>
          </cell>
          <cell r="CP132">
            <v>758</v>
          </cell>
          <cell r="CQ132">
            <v>758</v>
          </cell>
          <cell r="CR132">
            <v>658</v>
          </cell>
          <cell r="CS132">
            <v>658</v>
          </cell>
          <cell r="CT132">
            <v>658</v>
          </cell>
          <cell r="CU132">
            <v>658</v>
          </cell>
          <cell r="CV132">
            <v>658</v>
          </cell>
          <cell r="CW132">
            <v>658</v>
          </cell>
          <cell r="CX132">
            <v>408</v>
          </cell>
          <cell r="CY132">
            <v>408</v>
          </cell>
          <cell r="CZ132">
            <v>408</v>
          </cell>
          <cell r="DA132">
            <v>408</v>
          </cell>
          <cell r="DB132">
            <v>408</v>
          </cell>
          <cell r="DC132">
            <v>408</v>
          </cell>
          <cell r="DD132">
            <v>408</v>
          </cell>
          <cell r="DE132">
            <v>1</v>
          </cell>
          <cell r="DF132">
            <v>1</v>
          </cell>
          <cell r="DG132">
            <v>1</v>
          </cell>
          <cell r="DH132">
            <v>1</v>
          </cell>
          <cell r="DI132">
            <v>1</v>
          </cell>
          <cell r="DJ132">
            <v>408</v>
          </cell>
          <cell r="DK132">
            <v>408</v>
          </cell>
        </row>
        <row r="133">
          <cell r="A133">
            <v>11556</v>
          </cell>
          <cell r="B133" t="str">
            <v xml:space="preserve"> FITCHBURG - MASS                        </v>
          </cell>
          <cell r="C133">
            <v>6</v>
          </cell>
          <cell r="D133" t="str">
            <v xml:space="preserve"> D    </v>
          </cell>
          <cell r="E133">
            <v>26350</v>
          </cell>
          <cell r="F133">
            <v>3523</v>
          </cell>
          <cell r="G133">
            <v>3251</v>
          </cell>
          <cell r="H133">
            <v>5428</v>
          </cell>
          <cell r="I133">
            <v>3301</v>
          </cell>
          <cell r="J133">
            <v>3441</v>
          </cell>
          <cell r="K133">
            <v>3491</v>
          </cell>
          <cell r="L133">
            <v>3396</v>
          </cell>
          <cell r="M133">
            <v>3403</v>
          </cell>
          <cell r="N133">
            <v>3296</v>
          </cell>
          <cell r="O133">
            <v>3216</v>
          </cell>
          <cell r="P133">
            <v>3269</v>
          </cell>
          <cell r="Q133">
            <v>3346</v>
          </cell>
          <cell r="R133">
            <v>1946</v>
          </cell>
          <cell r="S133">
            <v>1973</v>
          </cell>
          <cell r="T133">
            <v>4218</v>
          </cell>
          <cell r="U133">
            <v>4218</v>
          </cell>
          <cell r="V133">
            <v>4147</v>
          </cell>
          <cell r="W133">
            <v>4156</v>
          </cell>
          <cell r="X133">
            <v>4752</v>
          </cell>
          <cell r="Y133">
            <v>5012</v>
          </cell>
          <cell r="Z133">
            <v>4869</v>
          </cell>
          <cell r="AA133">
            <v>4914</v>
          </cell>
          <cell r="AB133">
            <v>4848</v>
          </cell>
          <cell r="AC133">
            <v>4702</v>
          </cell>
          <cell r="AD133">
            <v>5424</v>
          </cell>
          <cell r="AE133">
            <v>5842</v>
          </cell>
          <cell r="AF133">
            <v>7401</v>
          </cell>
          <cell r="AG133">
            <v>5889</v>
          </cell>
          <cell r="AH133">
            <v>5717</v>
          </cell>
          <cell r="AI133">
            <v>5669</v>
          </cell>
          <cell r="AJ133">
            <v>5394</v>
          </cell>
          <cell r="AK133">
            <v>5421</v>
          </cell>
          <cell r="AL133">
            <v>5688</v>
          </cell>
          <cell r="AM133">
            <v>7385</v>
          </cell>
          <cell r="AN133">
            <v>7347</v>
          </cell>
          <cell r="AO133">
            <v>5428</v>
          </cell>
          <cell r="AP133">
            <v>5666</v>
          </cell>
          <cell r="AQ133">
            <v>6801</v>
          </cell>
          <cell r="AR133">
            <v>8626</v>
          </cell>
          <cell r="AS133">
            <v>9207</v>
          </cell>
          <cell r="AT133">
            <v>13319</v>
          </cell>
          <cell r="AU133">
            <v>7838</v>
          </cell>
          <cell r="AV133">
            <v>12166</v>
          </cell>
          <cell r="AW133">
            <v>10868</v>
          </cell>
          <cell r="AX133">
            <v>9040</v>
          </cell>
          <cell r="AY133">
            <v>9239</v>
          </cell>
          <cell r="AZ133">
            <v>9352</v>
          </cell>
          <cell r="BA133">
            <v>10435</v>
          </cell>
          <cell r="BB133">
            <v>10507</v>
          </cell>
          <cell r="BC133">
            <v>10470</v>
          </cell>
          <cell r="BD133">
            <v>10393</v>
          </cell>
          <cell r="BE133">
            <v>9093</v>
          </cell>
          <cell r="BF133">
            <v>10352</v>
          </cell>
          <cell r="BG133">
            <v>9741</v>
          </cell>
          <cell r="BH133">
            <v>9694</v>
          </cell>
          <cell r="BI133">
            <v>10511</v>
          </cell>
          <cell r="BJ133">
            <v>10532</v>
          </cell>
          <cell r="BK133">
            <v>10414</v>
          </cell>
          <cell r="BL133">
            <v>10174</v>
          </cell>
          <cell r="BM133">
            <v>10318</v>
          </cell>
          <cell r="BN133">
            <v>10478</v>
          </cell>
          <cell r="BO133">
            <v>10507</v>
          </cell>
          <cell r="BP133">
            <v>10538</v>
          </cell>
          <cell r="BQ133">
            <v>9503</v>
          </cell>
          <cell r="BR133">
            <v>9451</v>
          </cell>
          <cell r="BS133">
            <v>10352</v>
          </cell>
          <cell r="BT133">
            <v>9525</v>
          </cell>
          <cell r="BU133">
            <v>9578</v>
          </cell>
          <cell r="BV133">
            <v>9646</v>
          </cell>
          <cell r="BW133">
            <v>9573</v>
          </cell>
          <cell r="BX133">
            <v>9682</v>
          </cell>
          <cell r="BY133">
            <v>9600</v>
          </cell>
          <cell r="BZ133">
            <v>9462</v>
          </cell>
          <cell r="CA133">
            <v>9743</v>
          </cell>
          <cell r="CB133">
            <v>11936</v>
          </cell>
          <cell r="CC133">
            <v>10539</v>
          </cell>
          <cell r="CD133">
            <v>10068</v>
          </cell>
          <cell r="CE133">
            <v>10223</v>
          </cell>
          <cell r="CF133">
            <v>10096</v>
          </cell>
          <cell r="CG133">
            <v>12944</v>
          </cell>
          <cell r="CH133">
            <v>12641</v>
          </cell>
          <cell r="CI133">
            <v>10481</v>
          </cell>
          <cell r="CJ133">
            <v>13011</v>
          </cell>
          <cell r="CK133">
            <v>12718</v>
          </cell>
          <cell r="CL133">
            <v>12794</v>
          </cell>
          <cell r="CM133">
            <v>12827</v>
          </cell>
          <cell r="CN133">
            <v>12519</v>
          </cell>
          <cell r="CO133">
            <v>12701</v>
          </cell>
          <cell r="CP133">
            <v>12701</v>
          </cell>
          <cell r="CQ133">
            <v>12684</v>
          </cell>
          <cell r="CR133">
            <v>12915</v>
          </cell>
          <cell r="CS133">
            <v>12974</v>
          </cell>
          <cell r="CT133">
            <v>12920</v>
          </cell>
          <cell r="CU133">
            <v>12974</v>
          </cell>
          <cell r="CV133">
            <v>12571</v>
          </cell>
          <cell r="CW133">
            <v>12788</v>
          </cell>
          <cell r="CX133">
            <v>12933</v>
          </cell>
          <cell r="CY133">
            <v>12950</v>
          </cell>
          <cell r="CZ133">
            <v>12912</v>
          </cell>
          <cell r="DA133">
            <v>12912</v>
          </cell>
          <cell r="DB133">
            <v>12912</v>
          </cell>
          <cell r="DC133">
            <v>12714</v>
          </cell>
          <cell r="DD133">
            <v>12790</v>
          </cell>
          <cell r="DE133">
            <v>13677</v>
          </cell>
          <cell r="DF133">
            <v>13860</v>
          </cell>
          <cell r="DG133">
            <v>14073</v>
          </cell>
          <cell r="DH133">
            <v>14073</v>
          </cell>
          <cell r="DI133">
            <v>14073</v>
          </cell>
          <cell r="DJ133">
            <v>13908</v>
          </cell>
          <cell r="DK133">
            <v>14203</v>
          </cell>
        </row>
        <row r="134">
          <cell r="A134">
            <v>12053</v>
          </cell>
          <cell r="B134" t="str">
            <v xml:space="preserve"> CORINTH-MISS #2                         </v>
          </cell>
          <cell r="C134">
            <v>1</v>
          </cell>
          <cell r="D134" t="str">
            <v xml:space="preserve"> D    </v>
          </cell>
          <cell r="E134">
            <v>26546</v>
          </cell>
          <cell r="F134">
            <v>2212</v>
          </cell>
          <cell r="G134">
            <v>2212</v>
          </cell>
          <cell r="H134">
            <v>2015</v>
          </cell>
          <cell r="I134">
            <v>2212</v>
          </cell>
          <cell r="J134">
            <v>2212</v>
          </cell>
          <cell r="K134">
            <v>2212</v>
          </cell>
          <cell r="L134">
            <v>2212</v>
          </cell>
          <cell r="M134">
            <v>2212</v>
          </cell>
          <cell r="N134">
            <v>2212</v>
          </cell>
          <cell r="O134">
            <v>2212</v>
          </cell>
          <cell r="P134">
            <v>2212</v>
          </cell>
          <cell r="Q134">
            <v>2212</v>
          </cell>
          <cell r="R134">
            <v>2212</v>
          </cell>
          <cell r="S134">
            <v>2212</v>
          </cell>
          <cell r="T134">
            <v>2443</v>
          </cell>
          <cell r="U134">
            <v>2443</v>
          </cell>
          <cell r="V134">
            <v>2443</v>
          </cell>
          <cell r="W134">
            <v>2443</v>
          </cell>
          <cell r="X134">
            <v>2443</v>
          </cell>
          <cell r="Y134">
            <v>2443</v>
          </cell>
          <cell r="Z134">
            <v>2443</v>
          </cell>
          <cell r="AA134">
            <v>2443</v>
          </cell>
          <cell r="AB134">
            <v>2443</v>
          </cell>
          <cell r="AC134">
            <v>2443</v>
          </cell>
          <cell r="AD134">
            <v>2310</v>
          </cell>
          <cell r="AE134">
            <v>2310</v>
          </cell>
          <cell r="AF134">
            <v>2310</v>
          </cell>
          <cell r="AG134">
            <v>2310</v>
          </cell>
          <cell r="AH134">
            <v>2310</v>
          </cell>
          <cell r="AI134">
            <v>2310</v>
          </cell>
          <cell r="AJ134">
            <v>2310</v>
          </cell>
          <cell r="AK134">
            <v>2310</v>
          </cell>
          <cell r="AL134">
            <v>2310</v>
          </cell>
          <cell r="AM134">
            <v>2015</v>
          </cell>
          <cell r="AN134">
            <v>2015</v>
          </cell>
          <cell r="AO134">
            <v>2015</v>
          </cell>
          <cell r="AP134">
            <v>2015</v>
          </cell>
          <cell r="AQ134">
            <v>2015</v>
          </cell>
          <cell r="AR134">
            <v>2015</v>
          </cell>
          <cell r="AS134">
            <v>2015</v>
          </cell>
          <cell r="AT134">
            <v>2015</v>
          </cell>
          <cell r="AU134">
            <v>2015</v>
          </cell>
          <cell r="AV134">
            <v>2015</v>
          </cell>
          <cell r="AW134">
            <v>2015</v>
          </cell>
          <cell r="AX134">
            <v>834</v>
          </cell>
          <cell r="AY134">
            <v>834</v>
          </cell>
          <cell r="AZ134">
            <v>834</v>
          </cell>
          <cell r="BA134">
            <v>834</v>
          </cell>
          <cell r="BB134">
            <v>834</v>
          </cell>
          <cell r="BC134">
            <v>834</v>
          </cell>
          <cell r="BD134">
            <v>834</v>
          </cell>
          <cell r="BE134">
            <v>834</v>
          </cell>
          <cell r="BF134">
            <v>834</v>
          </cell>
          <cell r="BG134">
            <v>834</v>
          </cell>
          <cell r="BH134">
            <v>834</v>
          </cell>
          <cell r="BI134">
            <v>1030</v>
          </cell>
          <cell r="BJ134">
            <v>1030</v>
          </cell>
          <cell r="BK134">
            <v>1030</v>
          </cell>
          <cell r="BL134">
            <v>1030</v>
          </cell>
          <cell r="BM134">
            <v>1030</v>
          </cell>
          <cell r="BN134">
            <v>1030</v>
          </cell>
          <cell r="BO134">
            <v>1030</v>
          </cell>
          <cell r="BP134">
            <v>1030</v>
          </cell>
          <cell r="BQ134">
            <v>1030</v>
          </cell>
          <cell r="BR134">
            <v>1030</v>
          </cell>
          <cell r="BS134">
            <v>1030</v>
          </cell>
          <cell r="BT134">
            <v>1030</v>
          </cell>
          <cell r="BU134">
            <v>1030</v>
          </cell>
          <cell r="BV134">
            <v>2992</v>
          </cell>
          <cell r="BW134">
            <v>2992</v>
          </cell>
          <cell r="BX134">
            <v>2992</v>
          </cell>
          <cell r="BY134">
            <v>2992</v>
          </cell>
          <cell r="BZ134">
            <v>2992</v>
          </cell>
          <cell r="CA134">
            <v>2992</v>
          </cell>
          <cell r="CB134">
            <v>2992</v>
          </cell>
          <cell r="CC134">
            <v>3826</v>
          </cell>
          <cell r="CD134">
            <v>3826</v>
          </cell>
          <cell r="CE134">
            <v>3826</v>
          </cell>
          <cell r="CF134">
            <v>3826</v>
          </cell>
          <cell r="CG134">
            <v>3826</v>
          </cell>
          <cell r="CH134">
            <v>3826</v>
          </cell>
          <cell r="CI134">
            <v>3826</v>
          </cell>
          <cell r="CJ134">
            <v>3826</v>
          </cell>
          <cell r="CK134">
            <v>3826</v>
          </cell>
          <cell r="CL134">
            <v>3826</v>
          </cell>
          <cell r="CM134">
            <v>3826</v>
          </cell>
          <cell r="CN134">
            <v>3826</v>
          </cell>
          <cell r="CO134">
            <v>2354</v>
          </cell>
          <cell r="CP134">
            <v>2354</v>
          </cell>
          <cell r="CQ134">
            <v>2354</v>
          </cell>
          <cell r="CR134">
            <v>2354</v>
          </cell>
          <cell r="CS134">
            <v>2354</v>
          </cell>
          <cell r="CT134">
            <v>2354</v>
          </cell>
          <cell r="CU134">
            <v>2354</v>
          </cell>
          <cell r="CV134">
            <v>2354</v>
          </cell>
          <cell r="CW134">
            <v>2354</v>
          </cell>
          <cell r="CX134">
            <v>2354</v>
          </cell>
          <cell r="CY134">
            <v>2354</v>
          </cell>
          <cell r="CZ134">
            <v>2354</v>
          </cell>
          <cell r="DA134">
            <v>2354</v>
          </cell>
          <cell r="DB134">
            <v>2354</v>
          </cell>
          <cell r="DC134">
            <v>2354</v>
          </cell>
          <cell r="DD134">
            <v>2354</v>
          </cell>
          <cell r="DE134">
            <v>3335</v>
          </cell>
          <cell r="DF134">
            <v>3335</v>
          </cell>
          <cell r="DG134">
            <v>3335</v>
          </cell>
          <cell r="DH134">
            <v>3335</v>
          </cell>
          <cell r="DI134">
            <v>3335</v>
          </cell>
          <cell r="DJ134">
            <v>3335</v>
          </cell>
          <cell r="DK134">
            <v>3335</v>
          </cell>
        </row>
        <row r="135">
          <cell r="A135">
            <v>12080</v>
          </cell>
          <cell r="B135" t="str">
            <v xml:space="preserve"> ASHLAND-MISS                            </v>
          </cell>
          <cell r="C135">
            <v>1</v>
          </cell>
          <cell r="D135" t="str">
            <v xml:space="preserve"> D    </v>
          </cell>
          <cell r="E135">
            <v>825</v>
          </cell>
          <cell r="F135">
            <v>49</v>
          </cell>
          <cell r="G135">
            <v>49</v>
          </cell>
          <cell r="H135">
            <v>147</v>
          </cell>
          <cell r="I135">
            <v>49</v>
          </cell>
          <cell r="J135">
            <v>49</v>
          </cell>
          <cell r="K135">
            <v>49</v>
          </cell>
          <cell r="L135">
            <v>49</v>
          </cell>
          <cell r="M135">
            <v>49</v>
          </cell>
          <cell r="N135">
            <v>49</v>
          </cell>
          <cell r="O135">
            <v>49</v>
          </cell>
          <cell r="P135">
            <v>49</v>
          </cell>
          <cell r="Q135">
            <v>49</v>
          </cell>
          <cell r="R135">
            <v>49</v>
          </cell>
          <cell r="S135">
            <v>49</v>
          </cell>
          <cell r="T135">
            <v>147</v>
          </cell>
          <cell r="U135">
            <v>147</v>
          </cell>
          <cell r="V135">
            <v>147</v>
          </cell>
          <cell r="W135">
            <v>147</v>
          </cell>
          <cell r="X135">
            <v>147</v>
          </cell>
          <cell r="Y135">
            <v>147</v>
          </cell>
          <cell r="Z135">
            <v>147</v>
          </cell>
          <cell r="AA135">
            <v>147</v>
          </cell>
          <cell r="AB135">
            <v>147</v>
          </cell>
          <cell r="AC135">
            <v>147</v>
          </cell>
          <cell r="AD135">
            <v>147</v>
          </cell>
          <cell r="AE135">
            <v>147</v>
          </cell>
          <cell r="AF135">
            <v>147</v>
          </cell>
          <cell r="AG135">
            <v>147</v>
          </cell>
          <cell r="AH135">
            <v>147</v>
          </cell>
          <cell r="AI135">
            <v>147</v>
          </cell>
          <cell r="AJ135">
            <v>147</v>
          </cell>
          <cell r="AK135">
            <v>147</v>
          </cell>
          <cell r="AL135">
            <v>147</v>
          </cell>
          <cell r="AM135">
            <v>147</v>
          </cell>
          <cell r="AN135">
            <v>147</v>
          </cell>
          <cell r="AO135">
            <v>147</v>
          </cell>
          <cell r="AP135">
            <v>147</v>
          </cell>
          <cell r="AQ135">
            <v>147</v>
          </cell>
          <cell r="AR135">
            <v>147</v>
          </cell>
          <cell r="AS135">
            <v>147</v>
          </cell>
          <cell r="AT135">
            <v>147</v>
          </cell>
          <cell r="AU135">
            <v>147</v>
          </cell>
          <cell r="AV135">
            <v>147</v>
          </cell>
          <cell r="AW135">
            <v>147</v>
          </cell>
          <cell r="AX135">
            <v>265</v>
          </cell>
          <cell r="AY135">
            <v>265</v>
          </cell>
          <cell r="AZ135">
            <v>265</v>
          </cell>
          <cell r="BA135">
            <v>265</v>
          </cell>
          <cell r="BB135">
            <v>265</v>
          </cell>
          <cell r="BC135">
            <v>363</v>
          </cell>
          <cell r="BD135">
            <v>363</v>
          </cell>
          <cell r="BE135">
            <v>363</v>
          </cell>
          <cell r="BF135">
            <v>265</v>
          </cell>
          <cell r="BG135">
            <v>265</v>
          </cell>
          <cell r="BH135">
            <v>265</v>
          </cell>
          <cell r="BI135">
            <v>167</v>
          </cell>
          <cell r="BJ135">
            <v>167</v>
          </cell>
          <cell r="BK135">
            <v>167</v>
          </cell>
          <cell r="BL135">
            <v>167</v>
          </cell>
          <cell r="BM135">
            <v>167</v>
          </cell>
          <cell r="BN135">
            <v>167</v>
          </cell>
          <cell r="BO135">
            <v>167</v>
          </cell>
          <cell r="BP135">
            <v>167</v>
          </cell>
          <cell r="BQ135">
            <v>167</v>
          </cell>
          <cell r="BR135">
            <v>380</v>
          </cell>
          <cell r="BS135">
            <v>167</v>
          </cell>
          <cell r="BT135">
            <v>167</v>
          </cell>
          <cell r="BU135">
            <v>167</v>
          </cell>
          <cell r="BV135">
            <v>167</v>
          </cell>
          <cell r="BW135">
            <v>167</v>
          </cell>
          <cell r="BX135">
            <v>98</v>
          </cell>
          <cell r="BY135">
            <v>98</v>
          </cell>
          <cell r="BZ135">
            <v>98</v>
          </cell>
          <cell r="CA135">
            <v>98</v>
          </cell>
          <cell r="CB135">
            <v>98</v>
          </cell>
          <cell r="CC135">
            <v>103</v>
          </cell>
          <cell r="CD135">
            <v>103</v>
          </cell>
          <cell r="CE135">
            <v>103</v>
          </cell>
          <cell r="CF135">
            <v>103</v>
          </cell>
          <cell r="CG135">
            <v>103</v>
          </cell>
          <cell r="CH135">
            <v>103</v>
          </cell>
          <cell r="CI135">
            <v>103</v>
          </cell>
          <cell r="CJ135">
            <v>103</v>
          </cell>
          <cell r="CK135">
            <v>5</v>
          </cell>
          <cell r="CL135">
            <v>5</v>
          </cell>
          <cell r="CM135">
            <v>5</v>
          </cell>
          <cell r="CN135">
            <v>5</v>
          </cell>
          <cell r="CO135">
            <v>5</v>
          </cell>
          <cell r="CP135">
            <v>5</v>
          </cell>
          <cell r="CQ135">
            <v>5</v>
          </cell>
          <cell r="CR135">
            <v>5</v>
          </cell>
          <cell r="CS135">
            <v>5</v>
          </cell>
          <cell r="CT135">
            <v>5</v>
          </cell>
          <cell r="CU135">
            <v>5</v>
          </cell>
          <cell r="CV135">
            <v>5</v>
          </cell>
          <cell r="CW135">
            <v>5</v>
          </cell>
          <cell r="CX135">
            <v>5</v>
          </cell>
          <cell r="CY135">
            <v>5</v>
          </cell>
          <cell r="CZ135">
            <v>5</v>
          </cell>
          <cell r="DA135">
            <v>5</v>
          </cell>
          <cell r="DB135">
            <v>5</v>
          </cell>
          <cell r="DC135">
            <v>5</v>
          </cell>
          <cell r="DD135">
            <v>5</v>
          </cell>
          <cell r="DE135">
            <v>830</v>
          </cell>
          <cell r="DF135">
            <v>830</v>
          </cell>
          <cell r="DG135">
            <v>830</v>
          </cell>
          <cell r="DH135">
            <v>830</v>
          </cell>
          <cell r="DI135">
            <v>830</v>
          </cell>
          <cell r="DJ135">
            <v>830</v>
          </cell>
          <cell r="DK135">
            <v>830</v>
          </cell>
        </row>
        <row r="136">
          <cell r="A136">
            <v>12084</v>
          </cell>
          <cell r="B136" t="str">
            <v>TRUNKLINE @ Bolivar</v>
          </cell>
          <cell r="C136">
            <v>1</v>
          </cell>
          <cell r="D136" t="str">
            <v xml:space="preserve"> R    </v>
          </cell>
          <cell r="E136">
            <v>91825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</row>
        <row r="137">
          <cell r="A137">
            <v>12187</v>
          </cell>
          <cell r="B137" t="str">
            <v xml:space="preserve"> ORYX-TATUM DEHYD                        </v>
          </cell>
          <cell r="C137">
            <v>1</v>
          </cell>
          <cell r="D137" t="str">
            <v xml:space="preserve"> R    </v>
          </cell>
          <cell r="E137">
            <v>56556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</row>
        <row r="138">
          <cell r="A138">
            <v>12213</v>
          </cell>
          <cell r="B138" t="str">
            <v xml:space="preserve"> VASTOR - SOUTH PASS 52A                 </v>
          </cell>
          <cell r="C138" t="str">
            <v xml:space="preserve"> 0L   </v>
          </cell>
          <cell r="D138" t="str">
            <v xml:space="preserve"> R    </v>
          </cell>
          <cell r="E138">
            <v>97380</v>
          </cell>
          <cell r="F138">
            <v>1801</v>
          </cell>
          <cell r="G138">
            <v>1801</v>
          </cell>
          <cell r="H138">
            <v>3884</v>
          </cell>
          <cell r="I138">
            <v>1801</v>
          </cell>
          <cell r="J138">
            <v>1801</v>
          </cell>
          <cell r="K138">
            <v>1801</v>
          </cell>
          <cell r="L138">
            <v>1801</v>
          </cell>
          <cell r="M138">
            <v>2490</v>
          </cell>
          <cell r="N138">
            <v>2490</v>
          </cell>
          <cell r="O138">
            <v>2490</v>
          </cell>
          <cell r="P138">
            <v>2490</v>
          </cell>
          <cell r="Q138">
            <v>3170</v>
          </cell>
          <cell r="R138">
            <v>3170</v>
          </cell>
          <cell r="S138">
            <v>3170</v>
          </cell>
          <cell r="T138">
            <v>4247</v>
          </cell>
          <cell r="U138">
            <v>4247</v>
          </cell>
          <cell r="V138">
            <v>4247</v>
          </cell>
          <cell r="W138">
            <v>3148</v>
          </cell>
          <cell r="X138">
            <v>3048</v>
          </cell>
          <cell r="Y138">
            <v>3048</v>
          </cell>
          <cell r="Z138">
            <v>3048</v>
          </cell>
          <cell r="AA138">
            <v>3884</v>
          </cell>
          <cell r="AB138">
            <v>3884</v>
          </cell>
          <cell r="AC138">
            <v>3884</v>
          </cell>
          <cell r="AD138">
            <v>3884</v>
          </cell>
          <cell r="AE138">
            <v>3884</v>
          </cell>
          <cell r="AF138">
            <v>3884</v>
          </cell>
          <cell r="AG138">
            <v>3884</v>
          </cell>
          <cell r="AH138">
            <v>3884</v>
          </cell>
          <cell r="AI138">
            <v>3884</v>
          </cell>
          <cell r="AJ138">
            <v>3884</v>
          </cell>
          <cell r="AK138">
            <v>3884</v>
          </cell>
          <cell r="AL138">
            <v>3884</v>
          </cell>
          <cell r="AM138">
            <v>3884</v>
          </cell>
          <cell r="AN138">
            <v>3884</v>
          </cell>
          <cell r="AO138">
            <v>3884</v>
          </cell>
          <cell r="AP138">
            <v>3884</v>
          </cell>
          <cell r="AQ138">
            <v>3884</v>
          </cell>
          <cell r="AR138">
            <v>3884</v>
          </cell>
          <cell r="AS138">
            <v>3884</v>
          </cell>
          <cell r="AT138">
            <v>3884</v>
          </cell>
          <cell r="AU138">
            <v>3884</v>
          </cell>
          <cell r="AV138">
            <v>1948</v>
          </cell>
          <cell r="AW138">
            <v>3927</v>
          </cell>
          <cell r="AX138">
            <v>4154</v>
          </cell>
          <cell r="AY138">
            <v>4154</v>
          </cell>
          <cell r="AZ138">
            <v>4154</v>
          </cell>
          <cell r="BA138">
            <v>4154</v>
          </cell>
          <cell r="BB138">
            <v>5354</v>
          </cell>
          <cell r="BC138">
            <v>5354</v>
          </cell>
          <cell r="BD138">
            <v>5354</v>
          </cell>
          <cell r="BE138">
            <v>5354</v>
          </cell>
          <cell r="BF138">
            <v>5354</v>
          </cell>
          <cell r="BG138">
            <v>5354</v>
          </cell>
          <cell r="BH138">
            <v>5354</v>
          </cell>
          <cell r="BI138">
            <v>5354</v>
          </cell>
          <cell r="BJ138">
            <v>5354</v>
          </cell>
          <cell r="BK138">
            <v>5354</v>
          </cell>
          <cell r="BL138">
            <v>5354</v>
          </cell>
          <cell r="BM138">
            <v>5354</v>
          </cell>
          <cell r="BN138">
            <v>5354</v>
          </cell>
          <cell r="BO138">
            <v>6401</v>
          </cell>
          <cell r="BP138">
            <v>5354</v>
          </cell>
          <cell r="BQ138">
            <v>6401</v>
          </cell>
          <cell r="BR138">
            <v>6401</v>
          </cell>
          <cell r="BS138">
            <v>6401</v>
          </cell>
          <cell r="BT138">
            <v>6401</v>
          </cell>
          <cell r="BU138">
            <v>6401</v>
          </cell>
          <cell r="BV138">
            <v>5354</v>
          </cell>
          <cell r="BW138">
            <v>5354</v>
          </cell>
          <cell r="BX138">
            <v>4307</v>
          </cell>
          <cell r="BY138">
            <v>4307</v>
          </cell>
          <cell r="BZ138">
            <v>4307</v>
          </cell>
          <cell r="CA138">
            <v>4307</v>
          </cell>
          <cell r="CB138">
            <v>3769</v>
          </cell>
          <cell r="CC138">
            <v>5801</v>
          </cell>
          <cell r="CD138">
            <v>7801</v>
          </cell>
          <cell r="CE138">
            <v>5801</v>
          </cell>
          <cell r="CF138">
            <v>5801</v>
          </cell>
          <cell r="CG138">
            <v>5801</v>
          </cell>
          <cell r="CH138">
            <v>5801</v>
          </cell>
          <cell r="CI138">
            <v>5801</v>
          </cell>
          <cell r="CJ138">
            <v>5801</v>
          </cell>
          <cell r="CK138">
            <v>5801</v>
          </cell>
          <cell r="CL138">
            <v>5801</v>
          </cell>
          <cell r="CM138">
            <v>5801</v>
          </cell>
          <cell r="CN138">
            <v>5801</v>
          </cell>
          <cell r="CO138">
            <v>5801</v>
          </cell>
          <cell r="CP138">
            <v>5801</v>
          </cell>
          <cell r="CQ138">
            <v>5801</v>
          </cell>
          <cell r="CR138">
            <v>7433</v>
          </cell>
          <cell r="CS138">
            <v>7433</v>
          </cell>
          <cell r="CT138">
            <v>7433</v>
          </cell>
          <cell r="CU138">
            <v>7433</v>
          </cell>
          <cell r="CV138">
            <v>7433</v>
          </cell>
          <cell r="CW138">
            <v>7433</v>
          </cell>
          <cell r="CX138">
            <v>7433</v>
          </cell>
          <cell r="CY138">
            <v>7433</v>
          </cell>
          <cell r="CZ138">
            <v>7433</v>
          </cell>
          <cell r="DA138">
            <v>7433</v>
          </cell>
          <cell r="DB138">
            <v>7433</v>
          </cell>
          <cell r="DC138">
            <v>7433</v>
          </cell>
          <cell r="DD138">
            <v>7433</v>
          </cell>
          <cell r="DE138">
            <v>7609</v>
          </cell>
          <cell r="DF138">
            <v>7609</v>
          </cell>
          <cell r="DG138">
            <v>7609</v>
          </cell>
          <cell r="DH138">
            <v>7609</v>
          </cell>
          <cell r="DI138">
            <v>7609</v>
          </cell>
          <cell r="DJ138">
            <v>7609</v>
          </cell>
          <cell r="DK138">
            <v>7609</v>
          </cell>
        </row>
        <row r="139">
          <cell r="A139">
            <v>12215</v>
          </cell>
          <cell r="B139" t="str">
            <v xml:space="preserve"> ARCO - BROWNDELL DEHYD                  </v>
          </cell>
          <cell r="C139">
            <v>0</v>
          </cell>
          <cell r="D139" t="str">
            <v xml:space="preserve"> R    </v>
          </cell>
          <cell r="E139">
            <v>10797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</row>
        <row r="140">
          <cell r="A140">
            <v>12216</v>
          </cell>
          <cell r="B140" t="str">
            <v xml:space="preserve"> ARCO - PINELAND DEHYD                   </v>
          </cell>
          <cell r="C140">
            <v>0</v>
          </cell>
          <cell r="D140" t="str">
            <v xml:space="preserve"> R    </v>
          </cell>
          <cell r="E140">
            <v>10701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</row>
        <row r="141">
          <cell r="A141">
            <v>12240</v>
          </cell>
          <cell r="B141" t="str">
            <v xml:space="preserve"> HOLCOMB-MISSISSIPPI                     </v>
          </cell>
          <cell r="C141">
            <v>1</v>
          </cell>
          <cell r="D141" t="str">
            <v xml:space="preserve"> D    </v>
          </cell>
          <cell r="E141">
            <v>1189</v>
          </cell>
          <cell r="F141">
            <v>10</v>
          </cell>
          <cell r="G141">
            <v>10</v>
          </cell>
          <cell r="H141">
            <v>25</v>
          </cell>
          <cell r="I141">
            <v>10</v>
          </cell>
          <cell r="J141">
            <v>10</v>
          </cell>
          <cell r="K141">
            <v>10</v>
          </cell>
          <cell r="L141">
            <v>10</v>
          </cell>
          <cell r="M141">
            <v>10</v>
          </cell>
          <cell r="N141">
            <v>10</v>
          </cell>
          <cell r="O141">
            <v>10</v>
          </cell>
          <cell r="P141">
            <v>10</v>
          </cell>
          <cell r="Q141">
            <v>25</v>
          </cell>
          <cell r="R141">
            <v>25</v>
          </cell>
          <cell r="S141">
            <v>25</v>
          </cell>
          <cell r="T141">
            <v>25</v>
          </cell>
          <cell r="U141">
            <v>25</v>
          </cell>
          <cell r="V141">
            <v>25</v>
          </cell>
          <cell r="W141">
            <v>25</v>
          </cell>
          <cell r="X141">
            <v>25</v>
          </cell>
          <cell r="Y141">
            <v>25</v>
          </cell>
          <cell r="Z141">
            <v>25</v>
          </cell>
          <cell r="AA141">
            <v>25</v>
          </cell>
          <cell r="AB141">
            <v>25</v>
          </cell>
          <cell r="AC141">
            <v>25</v>
          </cell>
          <cell r="AD141">
            <v>25</v>
          </cell>
          <cell r="AE141">
            <v>25</v>
          </cell>
          <cell r="AF141">
            <v>25</v>
          </cell>
          <cell r="AG141">
            <v>25</v>
          </cell>
          <cell r="AH141">
            <v>25</v>
          </cell>
          <cell r="AI141">
            <v>25</v>
          </cell>
          <cell r="AJ141">
            <v>25</v>
          </cell>
          <cell r="AK141">
            <v>25</v>
          </cell>
          <cell r="AL141">
            <v>25</v>
          </cell>
          <cell r="AM141">
            <v>25</v>
          </cell>
          <cell r="AN141">
            <v>25</v>
          </cell>
          <cell r="AO141">
            <v>25</v>
          </cell>
          <cell r="AP141">
            <v>25</v>
          </cell>
          <cell r="AQ141">
            <v>25</v>
          </cell>
          <cell r="AR141">
            <v>25</v>
          </cell>
          <cell r="AS141">
            <v>25</v>
          </cell>
          <cell r="AT141">
            <v>25</v>
          </cell>
          <cell r="AU141">
            <v>25</v>
          </cell>
          <cell r="AV141">
            <v>25</v>
          </cell>
          <cell r="AW141">
            <v>25</v>
          </cell>
          <cell r="AX141">
            <v>25</v>
          </cell>
          <cell r="AY141">
            <v>25</v>
          </cell>
          <cell r="AZ141">
            <v>25</v>
          </cell>
          <cell r="BA141">
            <v>25</v>
          </cell>
          <cell r="BB141">
            <v>25</v>
          </cell>
          <cell r="BC141">
            <v>25</v>
          </cell>
          <cell r="BD141">
            <v>25</v>
          </cell>
          <cell r="BE141">
            <v>25</v>
          </cell>
          <cell r="BF141">
            <v>25</v>
          </cell>
          <cell r="BG141">
            <v>25</v>
          </cell>
          <cell r="BH141">
            <v>25</v>
          </cell>
          <cell r="BI141">
            <v>25</v>
          </cell>
          <cell r="BJ141">
            <v>25</v>
          </cell>
          <cell r="BK141">
            <v>25</v>
          </cell>
          <cell r="BL141">
            <v>25</v>
          </cell>
          <cell r="BM141">
            <v>25</v>
          </cell>
          <cell r="BN141">
            <v>25</v>
          </cell>
          <cell r="BO141">
            <v>25</v>
          </cell>
          <cell r="BP141">
            <v>25</v>
          </cell>
          <cell r="BQ141">
            <v>25</v>
          </cell>
          <cell r="BR141">
            <v>25</v>
          </cell>
          <cell r="BS141">
            <v>25</v>
          </cell>
          <cell r="BT141">
            <v>25</v>
          </cell>
          <cell r="BU141">
            <v>25</v>
          </cell>
          <cell r="BV141">
            <v>25</v>
          </cell>
          <cell r="BW141">
            <v>25</v>
          </cell>
          <cell r="BX141">
            <v>25</v>
          </cell>
          <cell r="BY141">
            <v>25</v>
          </cell>
          <cell r="BZ141">
            <v>25</v>
          </cell>
          <cell r="CA141">
            <v>25</v>
          </cell>
          <cell r="CB141">
            <v>25</v>
          </cell>
          <cell r="CC141">
            <v>25</v>
          </cell>
          <cell r="CD141">
            <v>25</v>
          </cell>
          <cell r="CE141">
            <v>25</v>
          </cell>
          <cell r="CF141">
            <v>25</v>
          </cell>
          <cell r="CG141">
            <v>25</v>
          </cell>
          <cell r="CH141">
            <v>25</v>
          </cell>
          <cell r="CI141">
            <v>25</v>
          </cell>
          <cell r="CJ141">
            <v>25</v>
          </cell>
          <cell r="CK141">
            <v>25</v>
          </cell>
          <cell r="CL141">
            <v>25</v>
          </cell>
          <cell r="CM141">
            <v>25</v>
          </cell>
          <cell r="CN141">
            <v>25</v>
          </cell>
          <cell r="CO141">
            <v>25</v>
          </cell>
          <cell r="CP141">
            <v>25</v>
          </cell>
          <cell r="CQ141">
            <v>25</v>
          </cell>
          <cell r="CR141">
            <v>25</v>
          </cell>
          <cell r="CS141">
            <v>25</v>
          </cell>
          <cell r="CT141">
            <v>25</v>
          </cell>
          <cell r="CU141">
            <v>25</v>
          </cell>
          <cell r="CV141">
            <v>25</v>
          </cell>
          <cell r="CW141">
            <v>25</v>
          </cell>
          <cell r="CX141">
            <v>25</v>
          </cell>
          <cell r="CY141">
            <v>25</v>
          </cell>
          <cell r="CZ141">
            <v>25</v>
          </cell>
          <cell r="DA141">
            <v>25</v>
          </cell>
          <cell r="DB141">
            <v>25</v>
          </cell>
          <cell r="DC141">
            <v>25</v>
          </cell>
          <cell r="DD141">
            <v>0</v>
          </cell>
          <cell r="DE141">
            <v>15</v>
          </cell>
          <cell r="DF141">
            <v>15</v>
          </cell>
          <cell r="DG141">
            <v>15</v>
          </cell>
          <cell r="DH141">
            <v>15</v>
          </cell>
          <cell r="DI141">
            <v>15</v>
          </cell>
          <cell r="DJ141">
            <v>15</v>
          </cell>
          <cell r="DK141">
            <v>15</v>
          </cell>
        </row>
        <row r="142">
          <cell r="A142">
            <v>12246</v>
          </cell>
          <cell r="B142" t="str">
            <v xml:space="preserve"> TEXAS-WAVELAND DEHYD                    </v>
          </cell>
          <cell r="C142" t="str">
            <v xml:space="preserve"> 0L   </v>
          </cell>
          <cell r="D142" t="str">
            <v xml:space="preserve"> R    </v>
          </cell>
          <cell r="E142">
            <v>12594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</row>
        <row r="143">
          <cell r="A143">
            <v>12247</v>
          </cell>
          <cell r="B143" t="str">
            <v>KOCH GATEWAY @ Hancock</v>
          </cell>
          <cell r="C143" t="str">
            <v xml:space="preserve"> 0L   </v>
          </cell>
          <cell r="D143" t="str">
            <v xml:space="preserve"> R    </v>
          </cell>
          <cell r="E143">
            <v>321184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</row>
        <row r="144">
          <cell r="A144">
            <v>12248</v>
          </cell>
          <cell r="B144" t="str">
            <v xml:space="preserve"> KELLY-RHODA BROWN #1-CATAHOULA          </v>
          </cell>
          <cell r="C144" t="str">
            <v xml:space="preserve"> 0L   </v>
          </cell>
          <cell r="D144" t="str">
            <v xml:space="preserve"> R    </v>
          </cell>
          <cell r="E144">
            <v>50982</v>
          </cell>
          <cell r="F144">
            <v>450</v>
          </cell>
          <cell r="G144">
            <v>450</v>
          </cell>
          <cell r="H144">
            <v>450</v>
          </cell>
          <cell r="I144">
            <v>450</v>
          </cell>
          <cell r="J144">
            <v>450</v>
          </cell>
          <cell r="K144">
            <v>450</v>
          </cell>
          <cell r="L144">
            <v>450</v>
          </cell>
          <cell r="M144">
            <v>450</v>
          </cell>
          <cell r="N144">
            <v>450</v>
          </cell>
          <cell r="O144">
            <v>450</v>
          </cell>
          <cell r="P144">
            <v>450</v>
          </cell>
          <cell r="Q144">
            <v>450</v>
          </cell>
          <cell r="R144">
            <v>450</v>
          </cell>
          <cell r="S144">
            <v>450</v>
          </cell>
          <cell r="T144">
            <v>450</v>
          </cell>
          <cell r="U144">
            <v>450</v>
          </cell>
          <cell r="V144">
            <v>450</v>
          </cell>
          <cell r="W144">
            <v>450</v>
          </cell>
          <cell r="X144">
            <v>450</v>
          </cell>
          <cell r="Y144">
            <v>450</v>
          </cell>
          <cell r="Z144">
            <v>450</v>
          </cell>
          <cell r="AA144">
            <v>450</v>
          </cell>
          <cell r="AB144">
            <v>450</v>
          </cell>
          <cell r="AC144">
            <v>450</v>
          </cell>
          <cell r="AD144">
            <v>450</v>
          </cell>
          <cell r="AE144">
            <v>450</v>
          </cell>
          <cell r="AF144">
            <v>450</v>
          </cell>
          <cell r="AG144">
            <v>450</v>
          </cell>
          <cell r="AH144">
            <v>450</v>
          </cell>
          <cell r="AI144">
            <v>450</v>
          </cell>
          <cell r="AJ144">
            <v>450</v>
          </cell>
          <cell r="AK144">
            <v>450</v>
          </cell>
          <cell r="AL144">
            <v>450</v>
          </cell>
          <cell r="AM144">
            <v>450</v>
          </cell>
          <cell r="AN144">
            <v>450</v>
          </cell>
          <cell r="AO144">
            <v>450</v>
          </cell>
          <cell r="AP144">
            <v>450</v>
          </cell>
          <cell r="AQ144">
            <v>450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450</v>
          </cell>
          <cell r="AY144">
            <v>450</v>
          </cell>
          <cell r="AZ144">
            <v>450</v>
          </cell>
          <cell r="BA144">
            <v>450</v>
          </cell>
          <cell r="BB144">
            <v>450</v>
          </cell>
          <cell r="BC144">
            <v>450</v>
          </cell>
          <cell r="BD144">
            <v>450</v>
          </cell>
          <cell r="BE144">
            <v>450</v>
          </cell>
          <cell r="BF144">
            <v>450</v>
          </cell>
          <cell r="BG144">
            <v>450</v>
          </cell>
          <cell r="BH144">
            <v>450</v>
          </cell>
          <cell r="BI144">
            <v>450</v>
          </cell>
          <cell r="BJ144">
            <v>450</v>
          </cell>
          <cell r="BK144">
            <v>450</v>
          </cell>
          <cell r="BL144">
            <v>450</v>
          </cell>
          <cell r="BM144">
            <v>450</v>
          </cell>
          <cell r="BN144">
            <v>450</v>
          </cell>
          <cell r="BO144">
            <v>450</v>
          </cell>
          <cell r="BP144">
            <v>450</v>
          </cell>
          <cell r="BQ144">
            <v>450</v>
          </cell>
          <cell r="BR144">
            <v>450</v>
          </cell>
          <cell r="BS144">
            <v>450</v>
          </cell>
          <cell r="BT144">
            <v>450</v>
          </cell>
          <cell r="BU144">
            <v>450</v>
          </cell>
          <cell r="BV144">
            <v>450</v>
          </cell>
          <cell r="BW144">
            <v>450</v>
          </cell>
          <cell r="BX144">
            <v>450</v>
          </cell>
          <cell r="BY144">
            <v>450</v>
          </cell>
          <cell r="BZ144">
            <v>450</v>
          </cell>
          <cell r="CA144">
            <v>450</v>
          </cell>
          <cell r="CB144">
            <v>450</v>
          </cell>
          <cell r="CC144">
            <v>400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450</v>
          </cell>
          <cell r="DF144">
            <v>450</v>
          </cell>
          <cell r="DG144">
            <v>450</v>
          </cell>
          <cell r="DH144">
            <v>450</v>
          </cell>
          <cell r="DI144">
            <v>450</v>
          </cell>
          <cell r="DJ144">
            <v>450</v>
          </cell>
          <cell r="DK144">
            <v>450</v>
          </cell>
        </row>
        <row r="145">
          <cell r="A145">
            <v>12329</v>
          </cell>
          <cell r="B145" t="str">
            <v>TRANSCO @ Jasper</v>
          </cell>
          <cell r="C145">
            <v>1</v>
          </cell>
          <cell r="D145" t="str">
            <v xml:space="preserve"> R    </v>
          </cell>
          <cell r="E145">
            <v>112499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</row>
        <row r="146">
          <cell r="A146">
            <v>12330</v>
          </cell>
          <cell r="B146" t="str">
            <v xml:space="preserve"> STAFFORD SPRING  (Bi  1-1571)           </v>
          </cell>
          <cell r="C146">
            <v>1</v>
          </cell>
          <cell r="D146" t="str">
            <v xml:space="preserve"> D    </v>
          </cell>
          <cell r="E146">
            <v>66220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</row>
        <row r="147">
          <cell r="A147">
            <v>12389</v>
          </cell>
          <cell r="B147" t="str">
            <v xml:space="preserve"> J W OPERATING - MCLAURIN 7-16 #1        </v>
          </cell>
          <cell r="C147">
            <v>1</v>
          </cell>
          <cell r="D147" t="str">
            <v xml:space="preserve"> R    </v>
          </cell>
          <cell r="E147">
            <v>6926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</row>
        <row r="148">
          <cell r="A148">
            <v>12471</v>
          </cell>
          <cell r="B148" t="str">
            <v xml:space="preserve"> GREENWOOD MISSISSIPPI                   </v>
          </cell>
          <cell r="C148">
            <v>1</v>
          </cell>
          <cell r="D148" t="str">
            <v xml:space="preserve"> D    </v>
          </cell>
          <cell r="E148">
            <v>27499</v>
          </cell>
          <cell r="F148">
            <v>0</v>
          </cell>
          <cell r="G148">
            <v>0</v>
          </cell>
          <cell r="H148">
            <v>0</v>
          </cell>
          <cell r="I148">
            <v>2921</v>
          </cell>
          <cell r="J148">
            <v>1000</v>
          </cell>
          <cell r="K148">
            <v>2921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2921</v>
          </cell>
          <cell r="R148">
            <v>6116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992</v>
          </cell>
          <cell r="AV148">
            <v>992</v>
          </cell>
          <cell r="AW148">
            <v>992</v>
          </cell>
          <cell r="AX148">
            <v>3660</v>
          </cell>
          <cell r="AY148">
            <v>1660</v>
          </cell>
          <cell r="AZ148">
            <v>1160</v>
          </cell>
          <cell r="BA148">
            <v>4660</v>
          </cell>
          <cell r="BB148">
            <v>2660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3237</v>
          </cell>
          <cell r="BI148">
            <v>3237</v>
          </cell>
          <cell r="BJ148">
            <v>3500</v>
          </cell>
          <cell r="BK148">
            <v>3500</v>
          </cell>
          <cell r="BL148">
            <v>3500</v>
          </cell>
          <cell r="BM148">
            <v>3500</v>
          </cell>
          <cell r="BN148">
            <v>1500</v>
          </cell>
          <cell r="BO148">
            <v>1500</v>
          </cell>
          <cell r="BP148">
            <v>1500</v>
          </cell>
          <cell r="BQ148">
            <v>1500</v>
          </cell>
          <cell r="BR148">
            <v>1500</v>
          </cell>
          <cell r="BS148">
            <v>1500</v>
          </cell>
          <cell r="BT148">
            <v>3500</v>
          </cell>
          <cell r="BU148">
            <v>7842</v>
          </cell>
          <cell r="BV148">
            <v>11592</v>
          </cell>
          <cell r="BW148">
            <v>11592</v>
          </cell>
          <cell r="BX148">
            <v>11002</v>
          </cell>
          <cell r="BY148">
            <v>8751</v>
          </cell>
          <cell r="BZ148">
            <v>8751</v>
          </cell>
          <cell r="CA148">
            <v>8002</v>
          </cell>
          <cell r="CB148">
            <v>8002</v>
          </cell>
          <cell r="CC148">
            <v>8982</v>
          </cell>
          <cell r="CD148">
            <v>8982</v>
          </cell>
          <cell r="CE148">
            <v>4983</v>
          </cell>
          <cell r="CF148">
            <v>4983</v>
          </cell>
          <cell r="CG148">
            <v>4983</v>
          </cell>
          <cell r="CH148">
            <v>4983</v>
          </cell>
          <cell r="CI148">
            <v>0</v>
          </cell>
          <cell r="CJ148">
            <v>0</v>
          </cell>
          <cell r="CK148">
            <v>4569</v>
          </cell>
          <cell r="CL148">
            <v>4569</v>
          </cell>
          <cell r="CM148">
            <v>4569</v>
          </cell>
          <cell r="CN148">
            <v>4569</v>
          </cell>
          <cell r="CO148">
            <v>3584</v>
          </cell>
          <cell r="CP148">
            <v>3584</v>
          </cell>
          <cell r="CQ148">
            <v>3584</v>
          </cell>
          <cell r="CR148">
            <v>3584</v>
          </cell>
          <cell r="CS148">
            <v>1160</v>
          </cell>
          <cell r="CT148">
            <v>9160</v>
          </cell>
          <cell r="CU148">
            <v>1160</v>
          </cell>
          <cell r="CV148">
            <v>1160</v>
          </cell>
          <cell r="CW148">
            <v>1160</v>
          </cell>
          <cell r="CX148">
            <v>4500</v>
          </cell>
          <cell r="CY148">
            <v>8983</v>
          </cell>
          <cell r="CZ148">
            <v>11725</v>
          </cell>
          <cell r="DA148">
            <v>11725</v>
          </cell>
          <cell r="DB148">
            <v>11725</v>
          </cell>
          <cell r="DC148">
            <v>11725</v>
          </cell>
          <cell r="DD148">
            <v>11725</v>
          </cell>
          <cell r="DE148">
            <v>9909</v>
          </cell>
          <cell r="DF148">
            <v>909</v>
          </cell>
          <cell r="DG148">
            <v>5750</v>
          </cell>
          <cell r="DH148">
            <v>5750</v>
          </cell>
          <cell r="DI148">
            <v>5750</v>
          </cell>
          <cell r="DJ148">
            <v>12672</v>
          </cell>
          <cell r="DK148">
            <v>12672</v>
          </cell>
        </row>
        <row r="149">
          <cell r="A149">
            <v>12489</v>
          </cell>
          <cell r="B149" t="str">
            <v xml:space="preserve"> SOUTH MAPLE BRANCH-STEVENSON 17-15      </v>
          </cell>
          <cell r="C149">
            <v>1</v>
          </cell>
          <cell r="D149" t="str">
            <v xml:space="preserve"> R    </v>
          </cell>
          <cell r="E149">
            <v>12310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</row>
        <row r="150">
          <cell r="A150">
            <v>12491</v>
          </cell>
          <cell r="B150" t="str">
            <v xml:space="preserve"> PRUET-SOUTH MAPLE BRANCH-ALDRIDGE 18-9  </v>
          </cell>
          <cell r="C150" t="str">
            <v xml:space="preserve"> 0L   </v>
          </cell>
          <cell r="D150" t="str">
            <v xml:space="preserve"> R    </v>
          </cell>
          <cell r="E150">
            <v>12292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</row>
        <row r="151">
          <cell r="A151">
            <v>12493</v>
          </cell>
          <cell r="B151" t="str">
            <v xml:space="preserve"> MERRIMAC-S MAPLE BRANCH-HOLLIMAN 7-11   </v>
          </cell>
          <cell r="C151">
            <v>1</v>
          </cell>
          <cell r="D151" t="str">
            <v xml:space="preserve"> R    </v>
          </cell>
          <cell r="E151">
            <v>12292</v>
          </cell>
          <cell r="F151">
            <v>45</v>
          </cell>
          <cell r="G151">
            <v>45</v>
          </cell>
          <cell r="H151">
            <v>45</v>
          </cell>
          <cell r="I151">
            <v>45</v>
          </cell>
          <cell r="J151">
            <v>45</v>
          </cell>
          <cell r="K151">
            <v>45</v>
          </cell>
          <cell r="L151">
            <v>45</v>
          </cell>
          <cell r="M151">
            <v>45</v>
          </cell>
          <cell r="N151">
            <v>45</v>
          </cell>
          <cell r="O151">
            <v>45</v>
          </cell>
          <cell r="P151">
            <v>45</v>
          </cell>
          <cell r="Q151">
            <v>45</v>
          </cell>
          <cell r="R151">
            <v>45</v>
          </cell>
          <cell r="S151">
            <v>45</v>
          </cell>
          <cell r="T151">
            <v>45</v>
          </cell>
          <cell r="U151">
            <v>45</v>
          </cell>
          <cell r="V151">
            <v>45</v>
          </cell>
          <cell r="W151">
            <v>45</v>
          </cell>
          <cell r="X151">
            <v>45</v>
          </cell>
          <cell r="Y151">
            <v>45</v>
          </cell>
          <cell r="Z151">
            <v>45</v>
          </cell>
          <cell r="AA151">
            <v>45</v>
          </cell>
          <cell r="AB151">
            <v>45</v>
          </cell>
          <cell r="AC151">
            <v>45</v>
          </cell>
          <cell r="AD151">
            <v>45</v>
          </cell>
          <cell r="AE151">
            <v>45</v>
          </cell>
          <cell r="AF151">
            <v>45</v>
          </cell>
          <cell r="AG151">
            <v>45</v>
          </cell>
          <cell r="AH151">
            <v>45</v>
          </cell>
          <cell r="AI151">
            <v>45</v>
          </cell>
          <cell r="AJ151">
            <v>45</v>
          </cell>
          <cell r="AK151">
            <v>45</v>
          </cell>
          <cell r="AL151">
            <v>45</v>
          </cell>
          <cell r="AM151">
            <v>45</v>
          </cell>
          <cell r="AN151">
            <v>45</v>
          </cell>
          <cell r="AO151">
            <v>45</v>
          </cell>
          <cell r="AP151">
            <v>45</v>
          </cell>
          <cell r="AQ151">
            <v>45</v>
          </cell>
          <cell r="AR151">
            <v>45</v>
          </cell>
          <cell r="AS151">
            <v>45</v>
          </cell>
          <cell r="AT151">
            <v>45</v>
          </cell>
          <cell r="AU151">
            <v>45</v>
          </cell>
          <cell r="AV151">
            <v>45</v>
          </cell>
          <cell r="AW151">
            <v>45</v>
          </cell>
          <cell r="AX151">
            <v>45</v>
          </cell>
          <cell r="AY151">
            <v>45</v>
          </cell>
          <cell r="AZ151">
            <v>45</v>
          </cell>
          <cell r="BA151">
            <v>45</v>
          </cell>
          <cell r="BB151">
            <v>45</v>
          </cell>
          <cell r="BC151">
            <v>45</v>
          </cell>
          <cell r="BD151">
            <v>45</v>
          </cell>
          <cell r="BE151">
            <v>45</v>
          </cell>
          <cell r="BF151">
            <v>45</v>
          </cell>
          <cell r="BG151">
            <v>45</v>
          </cell>
          <cell r="BH151">
            <v>45</v>
          </cell>
          <cell r="BI151">
            <v>45</v>
          </cell>
          <cell r="BJ151">
            <v>45</v>
          </cell>
          <cell r="BK151">
            <v>45</v>
          </cell>
          <cell r="BL151">
            <v>45</v>
          </cell>
          <cell r="BM151">
            <v>45</v>
          </cell>
          <cell r="BN151">
            <v>45</v>
          </cell>
          <cell r="BO151">
            <v>45</v>
          </cell>
          <cell r="BP151">
            <v>45</v>
          </cell>
          <cell r="BQ151">
            <v>45</v>
          </cell>
          <cell r="BR151">
            <v>45</v>
          </cell>
          <cell r="BS151">
            <v>45</v>
          </cell>
          <cell r="BT151">
            <v>45</v>
          </cell>
          <cell r="BU151">
            <v>45</v>
          </cell>
          <cell r="BV151">
            <v>45</v>
          </cell>
          <cell r="BW151">
            <v>45</v>
          </cell>
          <cell r="BX151">
            <v>45</v>
          </cell>
          <cell r="BY151">
            <v>45</v>
          </cell>
          <cell r="BZ151">
            <v>45</v>
          </cell>
          <cell r="CA151">
            <v>45</v>
          </cell>
          <cell r="CB151">
            <v>45</v>
          </cell>
          <cell r="CC151">
            <v>45</v>
          </cell>
          <cell r="CD151">
            <v>45</v>
          </cell>
          <cell r="CE151">
            <v>45</v>
          </cell>
          <cell r="CF151">
            <v>45</v>
          </cell>
          <cell r="CG151">
            <v>45</v>
          </cell>
          <cell r="CH151">
            <v>45</v>
          </cell>
          <cell r="CI151">
            <v>45</v>
          </cell>
          <cell r="CJ151">
            <v>45</v>
          </cell>
          <cell r="CK151">
            <v>45</v>
          </cell>
          <cell r="CL151">
            <v>45</v>
          </cell>
          <cell r="CM151">
            <v>45</v>
          </cell>
          <cell r="CN151">
            <v>45</v>
          </cell>
          <cell r="CO151">
            <v>45</v>
          </cell>
          <cell r="CP151">
            <v>45</v>
          </cell>
          <cell r="CQ151">
            <v>45</v>
          </cell>
          <cell r="CR151">
            <v>45</v>
          </cell>
          <cell r="CS151">
            <v>45</v>
          </cell>
          <cell r="CT151">
            <v>45</v>
          </cell>
          <cell r="CU151">
            <v>45</v>
          </cell>
          <cell r="CV151">
            <v>45</v>
          </cell>
          <cell r="CW151">
            <v>45</v>
          </cell>
          <cell r="CX151">
            <v>45</v>
          </cell>
          <cell r="CY151">
            <v>45</v>
          </cell>
          <cell r="CZ151">
            <v>45</v>
          </cell>
          <cell r="DA151">
            <v>45</v>
          </cell>
          <cell r="DB151">
            <v>45</v>
          </cell>
          <cell r="DC151">
            <v>45</v>
          </cell>
          <cell r="DD151">
            <v>45</v>
          </cell>
          <cell r="DE151">
            <v>1</v>
          </cell>
          <cell r="DF151">
            <v>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</row>
        <row r="152">
          <cell r="A152">
            <v>12494</v>
          </cell>
          <cell r="B152" t="str">
            <v xml:space="preserve"> ROUNDTREE-STEENS EXCHANGE               </v>
          </cell>
          <cell r="C152">
            <v>1</v>
          </cell>
          <cell r="D152" t="str">
            <v xml:space="preserve"> R    </v>
          </cell>
          <cell r="E152">
            <v>12512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</row>
        <row r="153">
          <cell r="A153">
            <v>12495</v>
          </cell>
          <cell r="B153" t="str">
            <v xml:space="preserve"> CALEDONIA BLOCK 10-14                   </v>
          </cell>
          <cell r="C153">
            <v>1</v>
          </cell>
          <cell r="D153" t="str">
            <v xml:space="preserve"> R    </v>
          </cell>
          <cell r="E153">
            <v>12217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</row>
        <row r="154">
          <cell r="A154">
            <v>12497</v>
          </cell>
          <cell r="B154" t="str">
            <v xml:space="preserve"> ROUNDTREE-CALEDONIA-L SMITH 1-4 DEHYD   </v>
          </cell>
          <cell r="C154">
            <v>1</v>
          </cell>
          <cell r="D154" t="str">
            <v xml:space="preserve"> R    </v>
          </cell>
          <cell r="E154">
            <v>14941</v>
          </cell>
          <cell r="F154">
            <v>125</v>
          </cell>
          <cell r="G154">
            <v>125</v>
          </cell>
          <cell r="H154">
            <v>125</v>
          </cell>
          <cell r="I154">
            <v>125</v>
          </cell>
          <cell r="J154">
            <v>125</v>
          </cell>
          <cell r="K154">
            <v>125</v>
          </cell>
          <cell r="L154">
            <v>125</v>
          </cell>
          <cell r="M154">
            <v>125</v>
          </cell>
          <cell r="N154">
            <v>125</v>
          </cell>
          <cell r="O154">
            <v>125</v>
          </cell>
          <cell r="P154">
            <v>125</v>
          </cell>
          <cell r="Q154">
            <v>125</v>
          </cell>
          <cell r="R154">
            <v>125</v>
          </cell>
          <cell r="S154">
            <v>125</v>
          </cell>
          <cell r="T154">
            <v>125</v>
          </cell>
          <cell r="U154">
            <v>125</v>
          </cell>
          <cell r="V154">
            <v>125</v>
          </cell>
          <cell r="W154">
            <v>125</v>
          </cell>
          <cell r="X154">
            <v>125</v>
          </cell>
          <cell r="Y154">
            <v>125</v>
          </cell>
          <cell r="Z154">
            <v>125</v>
          </cell>
          <cell r="AA154">
            <v>125</v>
          </cell>
          <cell r="AB154">
            <v>125</v>
          </cell>
          <cell r="AC154">
            <v>125</v>
          </cell>
          <cell r="AD154">
            <v>125</v>
          </cell>
          <cell r="AE154">
            <v>125</v>
          </cell>
          <cell r="AF154">
            <v>125</v>
          </cell>
          <cell r="AG154">
            <v>125</v>
          </cell>
          <cell r="AH154">
            <v>125</v>
          </cell>
          <cell r="AI154">
            <v>125</v>
          </cell>
          <cell r="AJ154">
            <v>125</v>
          </cell>
          <cell r="AK154">
            <v>125</v>
          </cell>
          <cell r="AL154">
            <v>125</v>
          </cell>
          <cell r="AM154">
            <v>125</v>
          </cell>
          <cell r="AN154">
            <v>125</v>
          </cell>
          <cell r="AO154">
            <v>125</v>
          </cell>
          <cell r="AP154">
            <v>125</v>
          </cell>
          <cell r="AQ154">
            <v>125</v>
          </cell>
          <cell r="AR154">
            <v>125</v>
          </cell>
          <cell r="AS154">
            <v>125</v>
          </cell>
          <cell r="AT154">
            <v>125</v>
          </cell>
          <cell r="AU154">
            <v>125</v>
          </cell>
          <cell r="AV154">
            <v>125</v>
          </cell>
          <cell r="AW154">
            <v>125</v>
          </cell>
          <cell r="AX154">
            <v>150</v>
          </cell>
          <cell r="AY154">
            <v>150</v>
          </cell>
          <cell r="AZ154">
            <v>150</v>
          </cell>
          <cell r="BA154">
            <v>150</v>
          </cell>
          <cell r="BB154">
            <v>150</v>
          </cell>
          <cell r="BC154">
            <v>150</v>
          </cell>
          <cell r="BD154">
            <v>150</v>
          </cell>
          <cell r="BE154">
            <v>150</v>
          </cell>
          <cell r="BF154">
            <v>150</v>
          </cell>
          <cell r="BG154">
            <v>150</v>
          </cell>
          <cell r="BH154">
            <v>150</v>
          </cell>
          <cell r="BI154">
            <v>150</v>
          </cell>
          <cell r="BJ154">
            <v>150</v>
          </cell>
          <cell r="BK154">
            <v>150</v>
          </cell>
          <cell r="BL154">
            <v>150</v>
          </cell>
          <cell r="BM154">
            <v>150</v>
          </cell>
          <cell r="BN154">
            <v>150</v>
          </cell>
          <cell r="BO154">
            <v>150</v>
          </cell>
          <cell r="BP154">
            <v>150</v>
          </cell>
          <cell r="BQ154">
            <v>150</v>
          </cell>
          <cell r="BR154">
            <v>150</v>
          </cell>
          <cell r="BS154">
            <v>150</v>
          </cell>
          <cell r="BT154">
            <v>150</v>
          </cell>
          <cell r="BU154">
            <v>150</v>
          </cell>
          <cell r="BV154">
            <v>150</v>
          </cell>
          <cell r="BW154">
            <v>150</v>
          </cell>
          <cell r="BX154">
            <v>150</v>
          </cell>
          <cell r="BY154">
            <v>150</v>
          </cell>
          <cell r="BZ154">
            <v>150</v>
          </cell>
          <cell r="CA154">
            <v>150</v>
          </cell>
          <cell r="CB154">
            <v>150</v>
          </cell>
          <cell r="CC154">
            <v>150</v>
          </cell>
          <cell r="CD154">
            <v>150</v>
          </cell>
          <cell r="CE154">
            <v>150</v>
          </cell>
          <cell r="CF154">
            <v>150</v>
          </cell>
          <cell r="CG154">
            <v>150</v>
          </cell>
          <cell r="CH154">
            <v>150</v>
          </cell>
          <cell r="CI154">
            <v>150</v>
          </cell>
          <cell r="CJ154">
            <v>150</v>
          </cell>
          <cell r="CK154">
            <v>150</v>
          </cell>
          <cell r="CL154">
            <v>150</v>
          </cell>
          <cell r="CM154">
            <v>150</v>
          </cell>
          <cell r="CN154">
            <v>150</v>
          </cell>
          <cell r="CO154">
            <v>150</v>
          </cell>
          <cell r="CP154">
            <v>150</v>
          </cell>
          <cell r="CQ154">
            <v>150</v>
          </cell>
          <cell r="CR154">
            <v>150</v>
          </cell>
          <cell r="CS154">
            <v>150</v>
          </cell>
          <cell r="CT154">
            <v>150</v>
          </cell>
          <cell r="CU154">
            <v>150</v>
          </cell>
          <cell r="CV154">
            <v>150</v>
          </cell>
          <cell r="CW154">
            <v>150</v>
          </cell>
          <cell r="CX154">
            <v>150</v>
          </cell>
          <cell r="CY154">
            <v>150</v>
          </cell>
          <cell r="CZ154">
            <v>150</v>
          </cell>
          <cell r="DA154">
            <v>150</v>
          </cell>
          <cell r="DB154">
            <v>150</v>
          </cell>
          <cell r="DC154">
            <v>150</v>
          </cell>
          <cell r="DD154">
            <v>150</v>
          </cell>
          <cell r="DE154">
            <v>1</v>
          </cell>
          <cell r="DF154">
            <v>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</row>
        <row r="155">
          <cell r="A155">
            <v>12498</v>
          </cell>
          <cell r="B155" t="str">
            <v xml:space="preserve"> ROUNDTREE-CALEDONIA DEHYD               </v>
          </cell>
          <cell r="C155">
            <v>1</v>
          </cell>
          <cell r="D155" t="str">
            <v xml:space="preserve"> R    </v>
          </cell>
          <cell r="E155">
            <v>12196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</row>
        <row r="156">
          <cell r="A156">
            <v>12499</v>
          </cell>
          <cell r="B156" t="str">
            <v>SOUTHERN NAT GAS @ Lowndes</v>
          </cell>
          <cell r="C156">
            <v>1</v>
          </cell>
          <cell r="D156" t="str">
            <v xml:space="preserve"> R    </v>
          </cell>
          <cell r="E156">
            <v>95671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</row>
        <row r="157">
          <cell r="A157">
            <v>12535</v>
          </cell>
          <cell r="B157" t="str">
            <v xml:space="preserve"> HOLLY SPRINGS-MISS                      </v>
          </cell>
          <cell r="C157">
            <v>1</v>
          </cell>
          <cell r="D157" t="str">
            <v xml:space="preserve"> D    </v>
          </cell>
          <cell r="E157">
            <v>10873</v>
          </cell>
          <cell r="F157">
            <v>794</v>
          </cell>
          <cell r="G157">
            <v>794</v>
          </cell>
          <cell r="H157">
            <v>1180</v>
          </cell>
          <cell r="I157">
            <v>794</v>
          </cell>
          <cell r="J157">
            <v>794</v>
          </cell>
          <cell r="K157">
            <v>794</v>
          </cell>
          <cell r="L157">
            <v>794</v>
          </cell>
          <cell r="M157">
            <v>794</v>
          </cell>
          <cell r="N157">
            <v>794</v>
          </cell>
          <cell r="O157">
            <v>794</v>
          </cell>
          <cell r="P157">
            <v>794</v>
          </cell>
          <cell r="Q157">
            <v>794</v>
          </cell>
          <cell r="R157">
            <v>794</v>
          </cell>
          <cell r="S157">
            <v>794</v>
          </cell>
          <cell r="T157">
            <v>1180</v>
          </cell>
          <cell r="U157">
            <v>1180</v>
          </cell>
          <cell r="V157">
            <v>1180</v>
          </cell>
          <cell r="W157">
            <v>1180</v>
          </cell>
          <cell r="X157">
            <v>1180</v>
          </cell>
          <cell r="Y157">
            <v>1180</v>
          </cell>
          <cell r="Z157">
            <v>1180</v>
          </cell>
          <cell r="AA157">
            <v>1180</v>
          </cell>
          <cell r="AB157">
            <v>1180</v>
          </cell>
          <cell r="AC157">
            <v>1180</v>
          </cell>
          <cell r="AD157">
            <v>1180</v>
          </cell>
          <cell r="AE157">
            <v>1180</v>
          </cell>
          <cell r="AF157">
            <v>1180</v>
          </cell>
          <cell r="AG157">
            <v>1180</v>
          </cell>
          <cell r="AH157">
            <v>1180</v>
          </cell>
          <cell r="AI157">
            <v>1180</v>
          </cell>
          <cell r="AJ157">
            <v>1180</v>
          </cell>
          <cell r="AK157">
            <v>1180</v>
          </cell>
          <cell r="AL157">
            <v>1180</v>
          </cell>
          <cell r="AM157">
            <v>1180</v>
          </cell>
          <cell r="AN157">
            <v>1180</v>
          </cell>
          <cell r="AO157">
            <v>1180</v>
          </cell>
          <cell r="AP157">
            <v>1180</v>
          </cell>
          <cell r="AQ157">
            <v>1180</v>
          </cell>
          <cell r="AR157">
            <v>1180</v>
          </cell>
          <cell r="AS157">
            <v>1180</v>
          </cell>
          <cell r="AT157">
            <v>1180</v>
          </cell>
          <cell r="AU157">
            <v>1180</v>
          </cell>
          <cell r="AV157">
            <v>1180</v>
          </cell>
          <cell r="AW157">
            <v>1180</v>
          </cell>
          <cell r="AX157">
            <v>1804</v>
          </cell>
          <cell r="AY157">
            <v>1804</v>
          </cell>
          <cell r="AZ157">
            <v>1804</v>
          </cell>
          <cell r="BA157">
            <v>1804</v>
          </cell>
          <cell r="BB157">
            <v>1804</v>
          </cell>
          <cell r="BC157">
            <v>1804</v>
          </cell>
          <cell r="BD157">
            <v>1804</v>
          </cell>
          <cell r="BE157">
            <v>1804</v>
          </cell>
          <cell r="BF157">
            <v>1804</v>
          </cell>
          <cell r="BG157">
            <v>1804</v>
          </cell>
          <cell r="BH157">
            <v>1804</v>
          </cell>
          <cell r="BI157">
            <v>1804</v>
          </cell>
          <cell r="BJ157">
            <v>1804</v>
          </cell>
          <cell r="BK157">
            <v>1804</v>
          </cell>
          <cell r="BL157">
            <v>1804</v>
          </cell>
          <cell r="BM157">
            <v>1804</v>
          </cell>
          <cell r="BN157">
            <v>1804</v>
          </cell>
          <cell r="BO157">
            <v>1804</v>
          </cell>
          <cell r="BP157">
            <v>1804</v>
          </cell>
          <cell r="BQ157">
            <v>1804</v>
          </cell>
          <cell r="BR157">
            <v>1804</v>
          </cell>
          <cell r="BS157">
            <v>1804</v>
          </cell>
          <cell r="BT157">
            <v>1804</v>
          </cell>
          <cell r="BU157">
            <v>1804</v>
          </cell>
          <cell r="BV157">
            <v>1804</v>
          </cell>
          <cell r="BW157">
            <v>1804</v>
          </cell>
          <cell r="BX157">
            <v>1804</v>
          </cell>
          <cell r="BY157">
            <v>1804</v>
          </cell>
          <cell r="BZ157">
            <v>1804</v>
          </cell>
          <cell r="CA157">
            <v>1804</v>
          </cell>
          <cell r="CB157">
            <v>1804</v>
          </cell>
          <cell r="CC157">
            <v>2178</v>
          </cell>
          <cell r="CD157">
            <v>2178</v>
          </cell>
          <cell r="CE157">
            <v>2178</v>
          </cell>
          <cell r="CF157">
            <v>2178</v>
          </cell>
          <cell r="CG157">
            <v>2178</v>
          </cell>
          <cell r="CH157">
            <v>2178</v>
          </cell>
          <cell r="CI157">
            <v>2178</v>
          </cell>
          <cell r="CJ157">
            <v>2178</v>
          </cell>
          <cell r="CK157">
            <v>2178</v>
          </cell>
          <cell r="CL157">
            <v>2178</v>
          </cell>
          <cell r="CM157">
            <v>2178</v>
          </cell>
          <cell r="CN157">
            <v>2178</v>
          </cell>
          <cell r="CO157">
            <v>2178</v>
          </cell>
          <cell r="CP157">
            <v>2178</v>
          </cell>
          <cell r="CQ157">
            <v>2178</v>
          </cell>
          <cell r="CR157">
            <v>2178</v>
          </cell>
          <cell r="CS157">
            <v>2178</v>
          </cell>
          <cell r="CT157">
            <v>2178</v>
          </cell>
          <cell r="CU157">
            <v>2178</v>
          </cell>
          <cell r="CV157">
            <v>2178</v>
          </cell>
          <cell r="CW157">
            <v>2178</v>
          </cell>
          <cell r="CX157">
            <v>2178</v>
          </cell>
          <cell r="CY157">
            <v>2178</v>
          </cell>
          <cell r="CZ157">
            <v>2178</v>
          </cell>
          <cell r="DA157">
            <v>2178</v>
          </cell>
          <cell r="DB157">
            <v>2178</v>
          </cell>
          <cell r="DC157">
            <v>2178</v>
          </cell>
          <cell r="DD157">
            <v>2178</v>
          </cell>
          <cell r="DE157">
            <v>3050</v>
          </cell>
          <cell r="DF157">
            <v>3050</v>
          </cell>
          <cell r="DG157">
            <v>3050</v>
          </cell>
          <cell r="DH157">
            <v>3050</v>
          </cell>
          <cell r="DI157">
            <v>3050</v>
          </cell>
          <cell r="DJ157">
            <v>3050</v>
          </cell>
          <cell r="DK157">
            <v>3050</v>
          </cell>
        </row>
        <row r="158">
          <cell r="A158">
            <v>12537</v>
          </cell>
          <cell r="B158" t="str">
            <v xml:space="preserve"> KERR-HAMILTON MISS                      </v>
          </cell>
          <cell r="C158">
            <v>1</v>
          </cell>
          <cell r="D158" t="str">
            <v xml:space="preserve"> D    </v>
          </cell>
          <cell r="E158">
            <v>13914</v>
          </cell>
          <cell r="F158">
            <v>8600</v>
          </cell>
          <cell r="G158">
            <v>8600</v>
          </cell>
          <cell r="H158">
            <v>9000</v>
          </cell>
          <cell r="I158">
            <v>8600</v>
          </cell>
          <cell r="J158">
            <v>8600</v>
          </cell>
          <cell r="K158">
            <v>8600</v>
          </cell>
          <cell r="L158">
            <v>8600</v>
          </cell>
          <cell r="M158">
            <v>8600</v>
          </cell>
          <cell r="N158">
            <v>8600</v>
          </cell>
          <cell r="O158">
            <v>8600</v>
          </cell>
          <cell r="P158">
            <v>9000</v>
          </cell>
          <cell r="Q158">
            <v>9000</v>
          </cell>
          <cell r="R158">
            <v>9000</v>
          </cell>
          <cell r="S158">
            <v>9000</v>
          </cell>
          <cell r="T158">
            <v>7373</v>
          </cell>
          <cell r="U158">
            <v>7373</v>
          </cell>
          <cell r="V158">
            <v>7373</v>
          </cell>
          <cell r="W158">
            <v>7373</v>
          </cell>
          <cell r="X158">
            <v>7373</v>
          </cell>
          <cell r="Y158">
            <v>7373</v>
          </cell>
          <cell r="Z158">
            <v>7373</v>
          </cell>
          <cell r="AA158">
            <v>7373</v>
          </cell>
          <cell r="AB158">
            <v>7373</v>
          </cell>
          <cell r="AC158">
            <v>7373</v>
          </cell>
          <cell r="AD158">
            <v>7373</v>
          </cell>
          <cell r="AE158">
            <v>9000</v>
          </cell>
          <cell r="AF158">
            <v>9000</v>
          </cell>
          <cell r="AG158">
            <v>9000</v>
          </cell>
          <cell r="AH158">
            <v>9000</v>
          </cell>
          <cell r="AI158">
            <v>9000</v>
          </cell>
          <cell r="AJ158">
            <v>9000</v>
          </cell>
          <cell r="AK158">
            <v>9000</v>
          </cell>
          <cell r="AL158">
            <v>9000</v>
          </cell>
          <cell r="AM158">
            <v>9000</v>
          </cell>
          <cell r="AN158">
            <v>9000</v>
          </cell>
          <cell r="AO158">
            <v>9000</v>
          </cell>
          <cell r="AP158">
            <v>9000</v>
          </cell>
          <cell r="AQ158">
            <v>9000</v>
          </cell>
          <cell r="AR158">
            <v>10200</v>
          </cell>
          <cell r="AS158">
            <v>10200</v>
          </cell>
          <cell r="AT158">
            <v>10200</v>
          </cell>
          <cell r="AU158">
            <v>10200</v>
          </cell>
          <cell r="AV158">
            <v>10200</v>
          </cell>
          <cell r="AW158">
            <v>10200</v>
          </cell>
          <cell r="AX158">
            <v>9300</v>
          </cell>
          <cell r="AY158">
            <v>9300</v>
          </cell>
          <cell r="AZ158">
            <v>9300</v>
          </cell>
          <cell r="BA158">
            <v>9300</v>
          </cell>
          <cell r="BB158">
            <v>9300</v>
          </cell>
          <cell r="BC158">
            <v>10300</v>
          </cell>
          <cell r="BD158">
            <v>10300</v>
          </cell>
          <cell r="BE158">
            <v>10300</v>
          </cell>
          <cell r="BF158">
            <v>10300</v>
          </cell>
          <cell r="BG158">
            <v>10300</v>
          </cell>
          <cell r="BH158">
            <v>10300</v>
          </cell>
          <cell r="BI158">
            <v>10300</v>
          </cell>
          <cell r="BJ158">
            <v>10300</v>
          </cell>
          <cell r="BK158">
            <v>10300</v>
          </cell>
          <cell r="BL158">
            <v>10300</v>
          </cell>
          <cell r="BM158">
            <v>10300</v>
          </cell>
          <cell r="BN158">
            <v>10300</v>
          </cell>
          <cell r="BO158">
            <v>10300</v>
          </cell>
          <cell r="BP158">
            <v>10300</v>
          </cell>
          <cell r="BQ158">
            <v>10300</v>
          </cell>
          <cell r="BR158">
            <v>10300</v>
          </cell>
          <cell r="BS158">
            <v>10300</v>
          </cell>
          <cell r="BT158">
            <v>10300</v>
          </cell>
          <cell r="BU158">
            <v>10300</v>
          </cell>
          <cell r="BV158">
            <v>10300</v>
          </cell>
          <cell r="BW158">
            <v>10300</v>
          </cell>
          <cell r="BX158">
            <v>10300</v>
          </cell>
          <cell r="BY158">
            <v>10300</v>
          </cell>
          <cell r="BZ158">
            <v>10300</v>
          </cell>
          <cell r="CA158">
            <v>10300</v>
          </cell>
          <cell r="CB158">
            <v>10300</v>
          </cell>
          <cell r="CC158">
            <v>9950</v>
          </cell>
          <cell r="CD158">
            <v>9950</v>
          </cell>
          <cell r="CE158">
            <v>9950</v>
          </cell>
          <cell r="CF158">
            <v>9950</v>
          </cell>
          <cell r="CG158">
            <v>9950</v>
          </cell>
          <cell r="CH158">
            <v>9950</v>
          </cell>
          <cell r="CI158">
            <v>9950</v>
          </cell>
          <cell r="CJ158">
            <v>9950</v>
          </cell>
          <cell r="CK158">
            <v>9950</v>
          </cell>
          <cell r="CL158">
            <v>9950</v>
          </cell>
          <cell r="CM158">
            <v>9950</v>
          </cell>
          <cell r="CN158">
            <v>9950</v>
          </cell>
          <cell r="CO158">
            <v>9950</v>
          </cell>
          <cell r="CP158">
            <v>9950</v>
          </cell>
          <cell r="CQ158">
            <v>9950</v>
          </cell>
          <cell r="CR158">
            <v>9950</v>
          </cell>
          <cell r="CS158">
            <v>9950</v>
          </cell>
          <cell r="CT158">
            <v>9950</v>
          </cell>
          <cell r="CU158">
            <v>9950</v>
          </cell>
          <cell r="CV158">
            <v>9950</v>
          </cell>
          <cell r="CW158">
            <v>9950</v>
          </cell>
          <cell r="CX158">
            <v>9950</v>
          </cell>
          <cell r="CY158">
            <v>9950</v>
          </cell>
          <cell r="CZ158">
            <v>9950</v>
          </cell>
          <cell r="DA158">
            <v>9950</v>
          </cell>
          <cell r="DB158">
            <v>9950</v>
          </cell>
          <cell r="DC158">
            <v>9950</v>
          </cell>
          <cell r="DD158">
            <v>9950</v>
          </cell>
          <cell r="DE158">
            <v>9950</v>
          </cell>
          <cell r="DF158">
            <v>9950</v>
          </cell>
          <cell r="DG158">
            <v>9950</v>
          </cell>
          <cell r="DH158">
            <v>9950</v>
          </cell>
          <cell r="DI158">
            <v>9950</v>
          </cell>
          <cell r="DJ158">
            <v>9950</v>
          </cell>
          <cell r="DK158">
            <v>9950</v>
          </cell>
        </row>
        <row r="159">
          <cell r="A159">
            <v>274135</v>
          </cell>
          <cell r="B159" t="str">
            <v>DRACUT RECEIPT</v>
          </cell>
          <cell r="C159">
            <v>6</v>
          </cell>
          <cell r="D159" t="str">
            <v>R</v>
          </cell>
          <cell r="E159">
            <v>508714</v>
          </cell>
          <cell r="F159">
            <v>299488</v>
          </cell>
          <cell r="G159">
            <v>291803</v>
          </cell>
          <cell r="H159">
            <v>370204</v>
          </cell>
          <cell r="I159">
            <v>276685</v>
          </cell>
          <cell r="J159">
            <v>277278</v>
          </cell>
          <cell r="K159">
            <v>277865</v>
          </cell>
          <cell r="L159">
            <v>309988</v>
          </cell>
          <cell r="M159">
            <v>333007</v>
          </cell>
          <cell r="N159">
            <v>368858</v>
          </cell>
          <cell r="O159">
            <v>367902</v>
          </cell>
          <cell r="P159">
            <v>383576</v>
          </cell>
          <cell r="Q159">
            <v>398191</v>
          </cell>
          <cell r="R159">
            <v>381440</v>
          </cell>
          <cell r="S159">
            <v>335627</v>
          </cell>
          <cell r="T159">
            <v>306506</v>
          </cell>
          <cell r="U159">
            <v>306506</v>
          </cell>
          <cell r="V159">
            <v>309006</v>
          </cell>
          <cell r="W159">
            <v>255363</v>
          </cell>
          <cell r="X159">
            <v>202912</v>
          </cell>
          <cell r="Y159">
            <v>259397</v>
          </cell>
          <cell r="Z159">
            <v>75457</v>
          </cell>
          <cell r="AA159">
            <v>81507</v>
          </cell>
          <cell r="AB159">
            <v>110787</v>
          </cell>
          <cell r="AC159">
            <v>364082</v>
          </cell>
          <cell r="AD159">
            <v>252627</v>
          </cell>
          <cell r="AE159">
            <v>282906</v>
          </cell>
          <cell r="AF159">
            <v>322775</v>
          </cell>
          <cell r="AG159">
            <v>401384</v>
          </cell>
          <cell r="AH159">
            <v>356479</v>
          </cell>
          <cell r="AI159">
            <v>356478</v>
          </cell>
          <cell r="AJ159">
            <v>356479</v>
          </cell>
          <cell r="AK159">
            <v>382003</v>
          </cell>
          <cell r="AL159">
            <v>408790</v>
          </cell>
          <cell r="AM159">
            <v>398570</v>
          </cell>
          <cell r="AN159">
            <v>402675</v>
          </cell>
          <cell r="AO159">
            <v>370204</v>
          </cell>
          <cell r="AP159">
            <v>400313</v>
          </cell>
          <cell r="AQ159">
            <v>390407</v>
          </cell>
          <cell r="AR159">
            <v>373719</v>
          </cell>
          <cell r="AS159">
            <v>341740</v>
          </cell>
          <cell r="AT159">
            <v>324774</v>
          </cell>
          <cell r="AU159">
            <v>303900</v>
          </cell>
          <cell r="AV159">
            <v>292071</v>
          </cell>
          <cell r="AW159">
            <v>301810</v>
          </cell>
          <cell r="AX159">
            <v>87220</v>
          </cell>
          <cell r="AY159">
            <v>275243</v>
          </cell>
          <cell r="AZ159">
            <v>291588</v>
          </cell>
          <cell r="BA159">
            <v>157394</v>
          </cell>
          <cell r="BB159">
            <v>206054</v>
          </cell>
          <cell r="BC159">
            <v>350793</v>
          </cell>
          <cell r="BD159">
            <v>374489</v>
          </cell>
          <cell r="BE159">
            <v>375297</v>
          </cell>
          <cell r="BF159">
            <v>345256</v>
          </cell>
          <cell r="BG159">
            <v>350359</v>
          </cell>
          <cell r="BH159">
            <v>336327</v>
          </cell>
          <cell r="BI159">
            <v>370853</v>
          </cell>
          <cell r="BJ159">
            <v>369361</v>
          </cell>
          <cell r="BK159">
            <v>359642</v>
          </cell>
          <cell r="BL159">
            <v>369362</v>
          </cell>
          <cell r="BM159">
            <v>365182</v>
          </cell>
          <cell r="BN159">
            <v>372149</v>
          </cell>
          <cell r="BO159">
            <v>344532</v>
          </cell>
          <cell r="BP159">
            <v>357413</v>
          </cell>
          <cell r="BQ159">
            <v>359365</v>
          </cell>
          <cell r="BR159">
            <v>359366</v>
          </cell>
          <cell r="BS159">
            <v>359363</v>
          </cell>
          <cell r="BT159">
            <v>344247</v>
          </cell>
          <cell r="BU159">
            <v>399348</v>
          </cell>
          <cell r="BV159">
            <v>371265</v>
          </cell>
          <cell r="BW159">
            <v>302358</v>
          </cell>
          <cell r="BX159">
            <v>365311</v>
          </cell>
          <cell r="BY159">
            <v>357584</v>
          </cell>
          <cell r="BZ159">
            <v>359736</v>
          </cell>
          <cell r="CA159">
            <v>354061</v>
          </cell>
          <cell r="CB159">
            <v>332354</v>
          </cell>
          <cell r="CC159">
            <v>385143</v>
          </cell>
          <cell r="CD159">
            <v>342327</v>
          </cell>
          <cell r="CE159">
            <v>373259</v>
          </cell>
          <cell r="CF159">
            <v>373061</v>
          </cell>
          <cell r="CG159">
            <v>372583</v>
          </cell>
          <cell r="CH159">
            <v>365273</v>
          </cell>
          <cell r="CI159">
            <v>366254</v>
          </cell>
          <cell r="CJ159">
            <v>352152</v>
          </cell>
          <cell r="CK159">
            <v>345209</v>
          </cell>
          <cell r="CL159">
            <v>345207</v>
          </cell>
          <cell r="CM159">
            <v>340358</v>
          </cell>
          <cell r="CN159">
            <v>340356</v>
          </cell>
          <cell r="CO159">
            <v>410970</v>
          </cell>
          <cell r="CP159">
            <v>410970</v>
          </cell>
          <cell r="CQ159">
            <v>325191</v>
          </cell>
          <cell r="CR159">
            <v>289738</v>
          </cell>
          <cell r="CS159">
            <v>332780</v>
          </cell>
          <cell r="CT159">
            <v>322638</v>
          </cell>
          <cell r="CU159">
            <v>332780</v>
          </cell>
          <cell r="CV159">
            <v>385720</v>
          </cell>
          <cell r="CW159">
            <v>335768</v>
          </cell>
          <cell r="CX159">
            <v>333581</v>
          </cell>
          <cell r="CY159">
            <v>354218</v>
          </cell>
          <cell r="CZ159">
            <v>366012</v>
          </cell>
          <cell r="DA159">
            <v>366012</v>
          </cell>
          <cell r="DB159">
            <v>366012</v>
          </cell>
          <cell r="DC159">
            <v>403223</v>
          </cell>
          <cell r="DD159">
            <v>401376</v>
          </cell>
          <cell r="DE159">
            <v>371506</v>
          </cell>
          <cell r="DF159">
            <v>396081</v>
          </cell>
          <cell r="DG159">
            <v>397115</v>
          </cell>
          <cell r="DH159">
            <v>397115</v>
          </cell>
          <cell r="DI159">
            <v>397115</v>
          </cell>
          <cell r="DJ159">
            <v>408576</v>
          </cell>
          <cell r="DK159">
            <v>406042</v>
          </cell>
        </row>
        <row r="160">
          <cell r="A160">
            <v>12539</v>
          </cell>
          <cell r="B160" t="str">
            <v xml:space="preserve"> PRUET-BUTTAHATCHIE DEHYD                </v>
          </cell>
          <cell r="C160">
            <v>1</v>
          </cell>
          <cell r="D160" t="str">
            <v xml:space="preserve"> R    </v>
          </cell>
          <cell r="E160">
            <v>33877</v>
          </cell>
          <cell r="F160">
            <v>1801</v>
          </cell>
          <cell r="G160">
            <v>1801</v>
          </cell>
          <cell r="H160">
            <v>35</v>
          </cell>
          <cell r="I160">
            <v>1801</v>
          </cell>
          <cell r="J160">
            <v>1201</v>
          </cell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36</v>
          </cell>
          <cell r="U160">
            <v>36</v>
          </cell>
          <cell r="V160">
            <v>36</v>
          </cell>
          <cell r="W160">
            <v>36</v>
          </cell>
          <cell r="X160">
            <v>36</v>
          </cell>
          <cell r="Y160">
            <v>36</v>
          </cell>
          <cell r="Z160">
            <v>535</v>
          </cell>
          <cell r="AA160">
            <v>535</v>
          </cell>
          <cell r="AB160">
            <v>535</v>
          </cell>
          <cell r="AC160">
            <v>535</v>
          </cell>
          <cell r="AD160">
            <v>35</v>
          </cell>
          <cell r="AE160">
            <v>35</v>
          </cell>
          <cell r="AF160">
            <v>35</v>
          </cell>
          <cell r="AG160">
            <v>35</v>
          </cell>
          <cell r="AH160">
            <v>35</v>
          </cell>
          <cell r="AI160">
            <v>35</v>
          </cell>
          <cell r="AJ160">
            <v>35</v>
          </cell>
          <cell r="AK160">
            <v>35</v>
          </cell>
          <cell r="AL160">
            <v>35</v>
          </cell>
          <cell r="AM160">
            <v>35</v>
          </cell>
          <cell r="AN160">
            <v>35</v>
          </cell>
          <cell r="AO160">
            <v>35</v>
          </cell>
          <cell r="AP160">
            <v>35</v>
          </cell>
          <cell r="AQ160">
            <v>35</v>
          </cell>
          <cell r="AR160">
            <v>35</v>
          </cell>
          <cell r="AS160">
            <v>1</v>
          </cell>
          <cell r="AT160">
            <v>535</v>
          </cell>
          <cell r="AU160">
            <v>535</v>
          </cell>
          <cell r="AV160">
            <v>535</v>
          </cell>
          <cell r="AW160">
            <v>535</v>
          </cell>
          <cell r="AX160">
            <v>1435</v>
          </cell>
          <cell r="AY160">
            <v>1435</v>
          </cell>
          <cell r="AZ160">
            <v>1435</v>
          </cell>
          <cell r="BA160">
            <v>1435</v>
          </cell>
          <cell r="BB160">
            <v>1435</v>
          </cell>
          <cell r="BC160">
            <v>1435</v>
          </cell>
          <cell r="BD160">
            <v>1435</v>
          </cell>
          <cell r="BE160">
            <v>1435</v>
          </cell>
          <cell r="BF160">
            <v>1435</v>
          </cell>
          <cell r="BG160">
            <v>1435</v>
          </cell>
          <cell r="BH160">
            <v>1435</v>
          </cell>
          <cell r="BI160">
            <v>1435</v>
          </cell>
          <cell r="BJ160">
            <v>1435</v>
          </cell>
          <cell r="BK160">
            <v>1435</v>
          </cell>
          <cell r="BL160">
            <v>1435</v>
          </cell>
          <cell r="BM160">
            <v>1435</v>
          </cell>
          <cell r="BN160">
            <v>1435</v>
          </cell>
          <cell r="BO160">
            <v>1435</v>
          </cell>
          <cell r="BP160">
            <v>535</v>
          </cell>
          <cell r="BQ160">
            <v>535</v>
          </cell>
          <cell r="BR160">
            <v>535</v>
          </cell>
          <cell r="BS160">
            <v>535</v>
          </cell>
          <cell r="BT160">
            <v>535</v>
          </cell>
          <cell r="BU160">
            <v>535</v>
          </cell>
          <cell r="BV160">
            <v>535</v>
          </cell>
          <cell r="BW160">
            <v>535</v>
          </cell>
          <cell r="BX160">
            <v>535</v>
          </cell>
          <cell r="BY160">
            <v>535</v>
          </cell>
          <cell r="BZ160">
            <v>535</v>
          </cell>
          <cell r="CA160">
            <v>535</v>
          </cell>
          <cell r="CB160">
            <v>535</v>
          </cell>
          <cell r="CC160">
            <v>1135</v>
          </cell>
          <cell r="CD160">
            <v>1135</v>
          </cell>
          <cell r="CE160">
            <v>1135</v>
          </cell>
          <cell r="CF160">
            <v>1135</v>
          </cell>
          <cell r="CG160">
            <v>1135</v>
          </cell>
          <cell r="CH160">
            <v>1335</v>
          </cell>
          <cell r="CI160">
            <v>1335</v>
          </cell>
          <cell r="CJ160">
            <v>1335</v>
          </cell>
          <cell r="CK160">
            <v>1335</v>
          </cell>
          <cell r="CL160">
            <v>1335</v>
          </cell>
          <cell r="CM160">
            <v>1335</v>
          </cell>
          <cell r="CN160">
            <v>1335</v>
          </cell>
          <cell r="CO160">
            <v>1335</v>
          </cell>
          <cell r="CP160">
            <v>1335</v>
          </cell>
          <cell r="CQ160">
            <v>1335</v>
          </cell>
          <cell r="CR160">
            <v>1135</v>
          </cell>
          <cell r="CS160">
            <v>1135</v>
          </cell>
          <cell r="CT160">
            <v>1135</v>
          </cell>
          <cell r="CU160">
            <v>1135</v>
          </cell>
          <cell r="CV160">
            <v>1135</v>
          </cell>
          <cell r="CW160">
            <v>535</v>
          </cell>
          <cell r="CX160">
            <v>535</v>
          </cell>
          <cell r="CY160">
            <v>535</v>
          </cell>
          <cell r="CZ160">
            <v>535</v>
          </cell>
          <cell r="DA160">
            <v>535</v>
          </cell>
          <cell r="DB160">
            <v>535</v>
          </cell>
          <cell r="DC160">
            <v>535</v>
          </cell>
          <cell r="DD160">
            <v>535</v>
          </cell>
          <cell r="DE160">
            <v>1338</v>
          </cell>
          <cell r="DF160">
            <v>1338</v>
          </cell>
          <cell r="DG160">
            <v>1338</v>
          </cell>
          <cell r="DH160">
            <v>1338</v>
          </cell>
          <cell r="DI160">
            <v>1338</v>
          </cell>
          <cell r="DJ160">
            <v>1338</v>
          </cell>
          <cell r="DK160">
            <v>1338</v>
          </cell>
        </row>
        <row r="161">
          <cell r="A161">
            <v>12540</v>
          </cell>
          <cell r="B161" t="str">
            <v xml:space="preserve"> LADNER-MAPLE BRANCH DEHYD               </v>
          </cell>
          <cell r="C161">
            <v>1</v>
          </cell>
          <cell r="D161" t="str">
            <v xml:space="preserve"> R    </v>
          </cell>
          <cell r="E161">
            <v>12229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</row>
        <row r="162">
          <cell r="A162">
            <v>12541</v>
          </cell>
          <cell r="B162" t="str">
            <v xml:space="preserve"> GIBRALTAR - WISE GAP FIELD DEHY         </v>
          </cell>
          <cell r="C162">
            <v>1</v>
          </cell>
          <cell r="D162" t="str">
            <v xml:space="preserve"> R    </v>
          </cell>
          <cell r="E162">
            <v>6926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</row>
        <row r="163">
          <cell r="A163">
            <v>12542</v>
          </cell>
          <cell r="B163" t="str">
            <v xml:space="preserve"> GREENWOOD SPRINGS CHECK                 </v>
          </cell>
          <cell r="C163">
            <v>1</v>
          </cell>
          <cell r="D163" t="str">
            <v xml:space="preserve"> R    </v>
          </cell>
          <cell r="E163">
            <v>3157</v>
          </cell>
          <cell r="F163">
            <v>120</v>
          </cell>
          <cell r="G163">
            <v>120</v>
          </cell>
          <cell r="H163">
            <v>120</v>
          </cell>
          <cell r="I163">
            <v>120</v>
          </cell>
          <cell r="J163">
            <v>120</v>
          </cell>
          <cell r="K163">
            <v>120</v>
          </cell>
          <cell r="L163">
            <v>120</v>
          </cell>
          <cell r="M163">
            <v>120</v>
          </cell>
          <cell r="N163">
            <v>120</v>
          </cell>
          <cell r="O163">
            <v>120</v>
          </cell>
          <cell r="P163">
            <v>120</v>
          </cell>
          <cell r="Q163">
            <v>120</v>
          </cell>
          <cell r="R163">
            <v>120</v>
          </cell>
          <cell r="S163">
            <v>120</v>
          </cell>
          <cell r="T163">
            <v>120</v>
          </cell>
          <cell r="U163">
            <v>120</v>
          </cell>
          <cell r="V163">
            <v>120</v>
          </cell>
          <cell r="W163">
            <v>120</v>
          </cell>
          <cell r="X163">
            <v>120</v>
          </cell>
          <cell r="Y163">
            <v>120</v>
          </cell>
          <cell r="Z163">
            <v>120</v>
          </cell>
          <cell r="AA163">
            <v>120</v>
          </cell>
          <cell r="AB163">
            <v>120</v>
          </cell>
          <cell r="AC163">
            <v>120</v>
          </cell>
          <cell r="AD163">
            <v>120</v>
          </cell>
          <cell r="AE163">
            <v>120</v>
          </cell>
          <cell r="AF163">
            <v>120</v>
          </cell>
          <cell r="AG163">
            <v>120</v>
          </cell>
          <cell r="AH163">
            <v>120</v>
          </cell>
          <cell r="AI163">
            <v>120</v>
          </cell>
          <cell r="AJ163">
            <v>120</v>
          </cell>
          <cell r="AK163">
            <v>120</v>
          </cell>
          <cell r="AL163">
            <v>120</v>
          </cell>
          <cell r="AM163">
            <v>120</v>
          </cell>
          <cell r="AN163">
            <v>120</v>
          </cell>
          <cell r="AO163">
            <v>120</v>
          </cell>
          <cell r="AP163">
            <v>120</v>
          </cell>
          <cell r="AQ163">
            <v>120</v>
          </cell>
          <cell r="AR163">
            <v>100</v>
          </cell>
          <cell r="AS163">
            <v>100</v>
          </cell>
          <cell r="AT163">
            <v>100</v>
          </cell>
          <cell r="AU163">
            <v>100</v>
          </cell>
          <cell r="AV163">
            <v>100</v>
          </cell>
          <cell r="AW163">
            <v>100</v>
          </cell>
          <cell r="AX163">
            <v>100</v>
          </cell>
          <cell r="AY163">
            <v>100</v>
          </cell>
          <cell r="AZ163">
            <v>100</v>
          </cell>
          <cell r="BA163">
            <v>100</v>
          </cell>
          <cell r="BB163">
            <v>100</v>
          </cell>
          <cell r="BC163">
            <v>100</v>
          </cell>
          <cell r="BD163">
            <v>100</v>
          </cell>
          <cell r="BE163">
            <v>100</v>
          </cell>
          <cell r="BF163">
            <v>100</v>
          </cell>
          <cell r="BG163">
            <v>100</v>
          </cell>
          <cell r="BH163">
            <v>100</v>
          </cell>
          <cell r="BI163">
            <v>100</v>
          </cell>
          <cell r="BJ163">
            <v>100</v>
          </cell>
          <cell r="BK163">
            <v>100</v>
          </cell>
          <cell r="BL163">
            <v>100</v>
          </cell>
          <cell r="BM163">
            <v>100</v>
          </cell>
          <cell r="BN163">
            <v>100</v>
          </cell>
          <cell r="BO163">
            <v>100</v>
          </cell>
          <cell r="BP163">
            <v>100</v>
          </cell>
          <cell r="BQ163">
            <v>100</v>
          </cell>
          <cell r="BR163">
            <v>100</v>
          </cell>
          <cell r="BS163">
            <v>100</v>
          </cell>
          <cell r="BT163">
            <v>100</v>
          </cell>
          <cell r="BU163">
            <v>100</v>
          </cell>
          <cell r="BV163">
            <v>100</v>
          </cell>
          <cell r="BW163">
            <v>100</v>
          </cell>
          <cell r="BX163">
            <v>100</v>
          </cell>
          <cell r="BY163">
            <v>100</v>
          </cell>
          <cell r="BZ163">
            <v>100</v>
          </cell>
          <cell r="CA163">
            <v>100</v>
          </cell>
          <cell r="CB163">
            <v>100</v>
          </cell>
          <cell r="CC163">
            <v>100</v>
          </cell>
          <cell r="CD163">
            <v>100</v>
          </cell>
          <cell r="CE163">
            <v>100</v>
          </cell>
          <cell r="CF163">
            <v>100</v>
          </cell>
          <cell r="CG163">
            <v>100</v>
          </cell>
          <cell r="CH163">
            <v>100</v>
          </cell>
          <cell r="CI163">
            <v>100</v>
          </cell>
          <cell r="CJ163">
            <v>100</v>
          </cell>
          <cell r="CK163">
            <v>100</v>
          </cell>
          <cell r="CL163">
            <v>100</v>
          </cell>
          <cell r="CM163">
            <v>100</v>
          </cell>
          <cell r="CN163">
            <v>100</v>
          </cell>
          <cell r="CO163">
            <v>100</v>
          </cell>
          <cell r="CP163">
            <v>100</v>
          </cell>
          <cell r="CQ163">
            <v>100</v>
          </cell>
          <cell r="CR163">
            <v>100</v>
          </cell>
          <cell r="CS163">
            <v>100</v>
          </cell>
          <cell r="CT163">
            <v>100</v>
          </cell>
          <cell r="CU163">
            <v>100</v>
          </cell>
          <cell r="CV163">
            <v>100</v>
          </cell>
          <cell r="CW163">
            <v>100</v>
          </cell>
          <cell r="CX163">
            <v>100</v>
          </cell>
          <cell r="CY163">
            <v>100</v>
          </cell>
          <cell r="CZ163">
            <v>100</v>
          </cell>
          <cell r="DA163">
            <v>100</v>
          </cell>
          <cell r="DB163">
            <v>100</v>
          </cell>
          <cell r="DC163">
            <v>100</v>
          </cell>
          <cell r="DD163">
            <v>100</v>
          </cell>
          <cell r="DE163">
            <v>100</v>
          </cell>
          <cell r="DF163">
            <v>100</v>
          </cell>
          <cell r="DG163">
            <v>100</v>
          </cell>
          <cell r="DH163">
            <v>100</v>
          </cell>
          <cell r="DI163">
            <v>100</v>
          </cell>
          <cell r="DJ163">
            <v>100</v>
          </cell>
          <cell r="DK163">
            <v>100</v>
          </cell>
        </row>
        <row r="164">
          <cell r="A164">
            <v>12580</v>
          </cell>
          <cell r="B164" t="str">
            <v xml:space="preserve"> SHUQUALAK-MISS                          </v>
          </cell>
          <cell r="C164">
            <v>1</v>
          </cell>
          <cell r="D164" t="str">
            <v xml:space="preserve"> D    </v>
          </cell>
          <cell r="E164">
            <v>6343</v>
          </cell>
          <cell r="F164">
            <v>30</v>
          </cell>
          <cell r="G164">
            <v>30</v>
          </cell>
          <cell r="H164">
            <v>180</v>
          </cell>
          <cell r="I164">
            <v>30</v>
          </cell>
          <cell r="J164">
            <v>30</v>
          </cell>
          <cell r="K164">
            <v>30</v>
          </cell>
          <cell r="L164">
            <v>30</v>
          </cell>
          <cell r="M164">
            <v>30</v>
          </cell>
          <cell r="N164">
            <v>30</v>
          </cell>
          <cell r="O164">
            <v>30</v>
          </cell>
          <cell r="P164">
            <v>30</v>
          </cell>
          <cell r="Q164">
            <v>30</v>
          </cell>
          <cell r="R164">
            <v>30</v>
          </cell>
          <cell r="S164">
            <v>30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15</v>
          </cell>
          <cell r="Y164">
            <v>15</v>
          </cell>
          <cell r="Z164">
            <v>15</v>
          </cell>
          <cell r="AA164">
            <v>15</v>
          </cell>
          <cell r="AB164">
            <v>15</v>
          </cell>
          <cell r="AC164">
            <v>15</v>
          </cell>
          <cell r="AD164">
            <v>15</v>
          </cell>
          <cell r="AE164">
            <v>15</v>
          </cell>
          <cell r="AF164">
            <v>15</v>
          </cell>
          <cell r="AG164">
            <v>15</v>
          </cell>
          <cell r="AH164">
            <v>15</v>
          </cell>
          <cell r="AI164">
            <v>15</v>
          </cell>
          <cell r="AJ164">
            <v>15</v>
          </cell>
          <cell r="AK164">
            <v>15</v>
          </cell>
          <cell r="AL164">
            <v>15</v>
          </cell>
          <cell r="AM164">
            <v>15</v>
          </cell>
          <cell r="AN164">
            <v>180</v>
          </cell>
          <cell r="AO164">
            <v>180</v>
          </cell>
          <cell r="AP164">
            <v>180</v>
          </cell>
          <cell r="AQ164">
            <v>30</v>
          </cell>
          <cell r="AR164">
            <v>30</v>
          </cell>
          <cell r="AS164">
            <v>30</v>
          </cell>
          <cell r="AT164">
            <v>30</v>
          </cell>
          <cell r="AU164">
            <v>30</v>
          </cell>
          <cell r="AV164">
            <v>30</v>
          </cell>
          <cell r="AW164">
            <v>30</v>
          </cell>
          <cell r="AX164">
            <v>42</v>
          </cell>
          <cell r="AY164">
            <v>42</v>
          </cell>
          <cell r="AZ164">
            <v>42</v>
          </cell>
          <cell r="BA164">
            <v>42</v>
          </cell>
          <cell r="BB164">
            <v>42</v>
          </cell>
          <cell r="BC164">
            <v>42</v>
          </cell>
          <cell r="BD164">
            <v>42</v>
          </cell>
          <cell r="BE164">
            <v>42</v>
          </cell>
          <cell r="BF164">
            <v>42</v>
          </cell>
          <cell r="BG164">
            <v>42</v>
          </cell>
          <cell r="BH164">
            <v>42</v>
          </cell>
          <cell r="BI164">
            <v>42</v>
          </cell>
          <cell r="BJ164">
            <v>42</v>
          </cell>
          <cell r="BK164">
            <v>42</v>
          </cell>
          <cell r="BL164">
            <v>42</v>
          </cell>
          <cell r="BM164">
            <v>42</v>
          </cell>
          <cell r="BN164">
            <v>42</v>
          </cell>
          <cell r="BO164">
            <v>42</v>
          </cell>
          <cell r="BP164">
            <v>45</v>
          </cell>
          <cell r="BQ164">
            <v>45</v>
          </cell>
          <cell r="BR164">
            <v>45</v>
          </cell>
          <cell r="BS164">
            <v>45</v>
          </cell>
          <cell r="BT164">
            <v>45</v>
          </cell>
          <cell r="BU164">
            <v>45</v>
          </cell>
          <cell r="BV164">
            <v>45</v>
          </cell>
          <cell r="BW164">
            <v>45</v>
          </cell>
          <cell r="BX164">
            <v>45</v>
          </cell>
          <cell r="BY164">
            <v>45</v>
          </cell>
          <cell r="BZ164">
            <v>45</v>
          </cell>
          <cell r="CA164">
            <v>45</v>
          </cell>
          <cell r="CB164">
            <v>45</v>
          </cell>
          <cell r="CC164">
            <v>13</v>
          </cell>
          <cell r="CD164">
            <v>13</v>
          </cell>
          <cell r="CE164">
            <v>13</v>
          </cell>
          <cell r="CF164">
            <v>13</v>
          </cell>
          <cell r="CG164">
            <v>13</v>
          </cell>
          <cell r="CH164">
            <v>13</v>
          </cell>
          <cell r="CI164">
            <v>13</v>
          </cell>
          <cell r="CJ164">
            <v>13</v>
          </cell>
          <cell r="CK164">
            <v>13</v>
          </cell>
          <cell r="CL164">
            <v>13</v>
          </cell>
          <cell r="CM164">
            <v>13</v>
          </cell>
          <cell r="CN164">
            <v>13</v>
          </cell>
          <cell r="CO164">
            <v>13</v>
          </cell>
          <cell r="CP164">
            <v>13</v>
          </cell>
          <cell r="CQ164">
            <v>13</v>
          </cell>
          <cell r="CR164">
            <v>60</v>
          </cell>
          <cell r="CS164">
            <v>60</v>
          </cell>
          <cell r="CT164">
            <v>60</v>
          </cell>
          <cell r="CU164">
            <v>60</v>
          </cell>
          <cell r="CV164">
            <v>60</v>
          </cell>
          <cell r="CW164">
            <v>60</v>
          </cell>
          <cell r="CX164">
            <v>150</v>
          </cell>
          <cell r="CY164">
            <v>150</v>
          </cell>
          <cell r="CZ164">
            <v>150</v>
          </cell>
          <cell r="DA164">
            <v>150</v>
          </cell>
          <cell r="DB164">
            <v>150</v>
          </cell>
          <cell r="DC164">
            <v>150</v>
          </cell>
          <cell r="DD164">
            <v>150</v>
          </cell>
          <cell r="DE164">
            <v>50</v>
          </cell>
          <cell r="DF164">
            <v>50</v>
          </cell>
          <cell r="DG164">
            <v>50</v>
          </cell>
          <cell r="DH164">
            <v>50</v>
          </cell>
          <cell r="DI164">
            <v>50</v>
          </cell>
          <cell r="DJ164">
            <v>50</v>
          </cell>
          <cell r="DK164">
            <v>50</v>
          </cell>
        </row>
        <row r="165">
          <cell r="A165">
            <v>12589</v>
          </cell>
          <cell r="B165" t="str">
            <v xml:space="preserve"> BATESVILLE-MISS                         </v>
          </cell>
          <cell r="C165">
            <v>1</v>
          </cell>
          <cell r="D165" t="str">
            <v xml:space="preserve"> D    </v>
          </cell>
          <cell r="E165">
            <v>7297</v>
          </cell>
          <cell r="F165">
            <v>639</v>
          </cell>
          <cell r="G165">
            <v>639</v>
          </cell>
          <cell r="H165">
            <v>1170</v>
          </cell>
          <cell r="I165">
            <v>826</v>
          </cell>
          <cell r="J165">
            <v>826</v>
          </cell>
          <cell r="K165">
            <v>826</v>
          </cell>
          <cell r="L165">
            <v>826</v>
          </cell>
          <cell r="M165">
            <v>1013</v>
          </cell>
          <cell r="N165">
            <v>1013</v>
          </cell>
          <cell r="O165">
            <v>1013</v>
          </cell>
          <cell r="P165">
            <v>1013</v>
          </cell>
          <cell r="Q165">
            <v>1013</v>
          </cell>
          <cell r="R165">
            <v>1013</v>
          </cell>
          <cell r="S165">
            <v>0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1170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1170</v>
          </cell>
          <cell r="AG165">
            <v>1170</v>
          </cell>
          <cell r="AH165">
            <v>1170</v>
          </cell>
          <cell r="AI165">
            <v>1170</v>
          </cell>
          <cell r="AJ165">
            <v>1170</v>
          </cell>
          <cell r="AK165">
            <v>1170</v>
          </cell>
          <cell r="AL165">
            <v>1170</v>
          </cell>
          <cell r="AM165">
            <v>1170</v>
          </cell>
          <cell r="AN165">
            <v>1170</v>
          </cell>
          <cell r="AO165">
            <v>1170</v>
          </cell>
          <cell r="AP165">
            <v>1170</v>
          </cell>
          <cell r="AQ165">
            <v>1170</v>
          </cell>
          <cell r="AR165">
            <v>1170</v>
          </cell>
          <cell r="AS165">
            <v>1170</v>
          </cell>
          <cell r="AT165">
            <v>1170</v>
          </cell>
          <cell r="AU165">
            <v>1170</v>
          </cell>
          <cell r="AV165">
            <v>1170</v>
          </cell>
          <cell r="AW165">
            <v>1170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3135</v>
          </cell>
          <cell r="CD165">
            <v>3135</v>
          </cell>
          <cell r="CE165">
            <v>3135</v>
          </cell>
          <cell r="CF165">
            <v>3135</v>
          </cell>
          <cell r="CG165">
            <v>3135</v>
          </cell>
          <cell r="CH165">
            <v>3135</v>
          </cell>
          <cell r="CI165">
            <v>3135</v>
          </cell>
          <cell r="CJ165">
            <v>3135</v>
          </cell>
          <cell r="CK165">
            <v>3135</v>
          </cell>
          <cell r="CL165">
            <v>3135</v>
          </cell>
          <cell r="CM165">
            <v>3135</v>
          </cell>
          <cell r="CN165">
            <v>3135</v>
          </cell>
          <cell r="CO165">
            <v>3135</v>
          </cell>
          <cell r="CP165">
            <v>3135</v>
          </cell>
          <cell r="CQ165">
            <v>3135</v>
          </cell>
          <cell r="CR165">
            <v>3135</v>
          </cell>
          <cell r="CS165">
            <v>3135</v>
          </cell>
          <cell r="CT165">
            <v>3135</v>
          </cell>
          <cell r="CU165">
            <v>3135</v>
          </cell>
          <cell r="CV165">
            <v>300</v>
          </cell>
          <cell r="CW165">
            <v>3135</v>
          </cell>
          <cell r="CX165">
            <v>3135</v>
          </cell>
          <cell r="CY165">
            <v>3135</v>
          </cell>
          <cell r="CZ165">
            <v>300</v>
          </cell>
          <cell r="DA165">
            <v>300</v>
          </cell>
          <cell r="DB165">
            <v>300</v>
          </cell>
          <cell r="DC165">
            <v>3135</v>
          </cell>
          <cell r="DD165">
            <v>3135</v>
          </cell>
          <cell r="DE165">
            <v>2935</v>
          </cell>
          <cell r="DF165">
            <v>2935</v>
          </cell>
          <cell r="DG165">
            <v>2935</v>
          </cell>
          <cell r="DH165">
            <v>2935</v>
          </cell>
          <cell r="DI165">
            <v>2935</v>
          </cell>
          <cell r="DJ165">
            <v>3485</v>
          </cell>
          <cell r="DK165">
            <v>2935</v>
          </cell>
        </row>
        <row r="166">
          <cell r="A166">
            <v>12591</v>
          </cell>
          <cell r="B166" t="str">
            <v xml:space="preserve"> SENATOBIA-MISS                          </v>
          </cell>
          <cell r="C166">
            <v>1</v>
          </cell>
          <cell r="D166" t="str">
            <v xml:space="preserve"> D    </v>
          </cell>
          <cell r="E166">
            <v>14102</v>
          </cell>
          <cell r="F166">
            <v>374</v>
          </cell>
          <cell r="G166">
            <v>374</v>
          </cell>
          <cell r="H166">
            <v>0</v>
          </cell>
          <cell r="I166">
            <v>187</v>
          </cell>
          <cell r="J166">
            <v>187</v>
          </cell>
          <cell r="K166">
            <v>187</v>
          </cell>
          <cell r="L166">
            <v>187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374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1403</v>
          </cell>
          <cell r="AY166">
            <v>1403</v>
          </cell>
          <cell r="AZ166">
            <v>1403</v>
          </cell>
          <cell r="BA166">
            <v>1403</v>
          </cell>
          <cell r="BB166">
            <v>1403</v>
          </cell>
          <cell r="BC166">
            <v>1403</v>
          </cell>
          <cell r="BD166">
            <v>1403</v>
          </cell>
          <cell r="BE166">
            <v>1403</v>
          </cell>
          <cell r="BF166">
            <v>1403</v>
          </cell>
          <cell r="BG166">
            <v>1403</v>
          </cell>
          <cell r="BH166">
            <v>1403</v>
          </cell>
          <cell r="BI166">
            <v>1403</v>
          </cell>
          <cell r="BJ166">
            <v>1403</v>
          </cell>
          <cell r="BK166">
            <v>1403</v>
          </cell>
          <cell r="BL166">
            <v>1403</v>
          </cell>
          <cell r="BM166">
            <v>1403</v>
          </cell>
          <cell r="BN166">
            <v>1403</v>
          </cell>
          <cell r="BO166">
            <v>1403</v>
          </cell>
          <cell r="BP166">
            <v>1403</v>
          </cell>
          <cell r="BQ166">
            <v>1403</v>
          </cell>
          <cell r="BR166">
            <v>1403</v>
          </cell>
          <cell r="BS166">
            <v>1403</v>
          </cell>
          <cell r="BT166">
            <v>1403</v>
          </cell>
          <cell r="BU166">
            <v>1403</v>
          </cell>
          <cell r="BV166">
            <v>1403</v>
          </cell>
          <cell r="BW166">
            <v>1403</v>
          </cell>
          <cell r="BX166">
            <v>1403</v>
          </cell>
          <cell r="BY166">
            <v>1403</v>
          </cell>
          <cell r="BZ166">
            <v>1403</v>
          </cell>
          <cell r="CA166">
            <v>1403</v>
          </cell>
          <cell r="CB166">
            <v>1403</v>
          </cell>
          <cell r="CC166">
            <v>3857</v>
          </cell>
          <cell r="CD166">
            <v>3857</v>
          </cell>
          <cell r="CE166">
            <v>3857</v>
          </cell>
          <cell r="CF166">
            <v>3857</v>
          </cell>
          <cell r="CG166">
            <v>3857</v>
          </cell>
          <cell r="CH166">
            <v>3857</v>
          </cell>
          <cell r="CI166">
            <v>3857</v>
          </cell>
          <cell r="CJ166">
            <v>3857</v>
          </cell>
          <cell r="CK166">
            <v>3857</v>
          </cell>
          <cell r="CL166">
            <v>3857</v>
          </cell>
          <cell r="CM166">
            <v>3857</v>
          </cell>
          <cell r="CN166">
            <v>3857</v>
          </cell>
          <cell r="CO166">
            <v>3857</v>
          </cell>
          <cell r="CP166">
            <v>3857</v>
          </cell>
          <cell r="CQ166">
            <v>3857</v>
          </cell>
          <cell r="CR166">
            <v>3857</v>
          </cell>
          <cell r="CS166">
            <v>3857</v>
          </cell>
          <cell r="CT166">
            <v>3857</v>
          </cell>
          <cell r="CU166">
            <v>3857</v>
          </cell>
          <cell r="CV166">
            <v>1432</v>
          </cell>
          <cell r="CW166">
            <v>3857</v>
          </cell>
          <cell r="CX166">
            <v>3857</v>
          </cell>
          <cell r="CY166">
            <v>3857</v>
          </cell>
          <cell r="CZ166">
            <v>1432</v>
          </cell>
          <cell r="DA166">
            <v>1432</v>
          </cell>
          <cell r="DB166">
            <v>1432</v>
          </cell>
          <cell r="DC166">
            <v>3884</v>
          </cell>
          <cell r="DD166">
            <v>3884</v>
          </cell>
          <cell r="DE166">
            <v>4512</v>
          </cell>
          <cell r="DF166">
            <v>4512</v>
          </cell>
          <cell r="DG166">
            <v>4512</v>
          </cell>
          <cell r="DH166">
            <v>4512</v>
          </cell>
          <cell r="DI166">
            <v>4512</v>
          </cell>
          <cell r="DJ166">
            <v>4812</v>
          </cell>
          <cell r="DK166">
            <v>4512</v>
          </cell>
        </row>
        <row r="167">
          <cell r="A167">
            <v>12636</v>
          </cell>
          <cell r="B167" t="str">
            <v xml:space="preserve"> ENTEX-LAMBERT MISS                      </v>
          </cell>
          <cell r="C167">
            <v>1</v>
          </cell>
          <cell r="D167" t="str">
            <v xml:space="preserve"> D    </v>
          </cell>
          <cell r="E167">
            <v>5837</v>
          </cell>
          <cell r="F167">
            <v>1</v>
          </cell>
          <cell r="G167">
            <v>1</v>
          </cell>
          <cell r="H167">
            <v>2083</v>
          </cell>
          <cell r="I167">
            <v>1</v>
          </cell>
          <cell r="J167">
            <v>1</v>
          </cell>
          <cell r="K167">
            <v>0</v>
          </cell>
          <cell r="L167">
            <v>1102</v>
          </cell>
          <cell r="M167">
            <v>1</v>
          </cell>
          <cell r="N167">
            <v>1</v>
          </cell>
          <cell r="O167">
            <v>1</v>
          </cell>
          <cell r="P167">
            <v>707</v>
          </cell>
          <cell r="Q167">
            <v>705</v>
          </cell>
          <cell r="R167">
            <v>0</v>
          </cell>
          <cell r="S167">
            <v>1100</v>
          </cell>
          <cell r="T167">
            <v>2012</v>
          </cell>
          <cell r="U167">
            <v>2012</v>
          </cell>
          <cell r="V167">
            <v>2012</v>
          </cell>
          <cell r="W167">
            <v>1</v>
          </cell>
          <cell r="X167">
            <v>2962</v>
          </cell>
          <cell r="Y167">
            <v>1</v>
          </cell>
          <cell r="Z167">
            <v>1</v>
          </cell>
          <cell r="AA167">
            <v>2962</v>
          </cell>
          <cell r="AB167">
            <v>2962</v>
          </cell>
          <cell r="AC167">
            <v>2962</v>
          </cell>
          <cell r="AD167">
            <v>2012</v>
          </cell>
          <cell r="AE167">
            <v>1</v>
          </cell>
          <cell r="AF167">
            <v>952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2962</v>
          </cell>
          <cell r="AM167">
            <v>1</v>
          </cell>
          <cell r="AN167">
            <v>1</v>
          </cell>
          <cell r="AO167">
            <v>2083</v>
          </cell>
          <cell r="AP167">
            <v>2083</v>
          </cell>
          <cell r="AQ167">
            <v>2083</v>
          </cell>
          <cell r="AR167">
            <v>1</v>
          </cell>
          <cell r="AS167">
            <v>2962</v>
          </cell>
          <cell r="AT167">
            <v>2962</v>
          </cell>
          <cell r="AU167">
            <v>2156</v>
          </cell>
          <cell r="AV167">
            <v>2962</v>
          </cell>
          <cell r="AW167">
            <v>2962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1401</v>
          </cell>
          <cell r="BC167">
            <v>2843</v>
          </cell>
          <cell r="BD167">
            <v>2843</v>
          </cell>
          <cell r="BE167">
            <v>2843</v>
          </cell>
          <cell r="BF167">
            <v>1</v>
          </cell>
          <cell r="BG167">
            <v>1</v>
          </cell>
          <cell r="BH167">
            <v>1</v>
          </cell>
          <cell r="BI167">
            <v>2963</v>
          </cell>
          <cell r="BJ167">
            <v>1563</v>
          </cell>
          <cell r="BK167">
            <v>1563</v>
          </cell>
          <cell r="BL167">
            <v>1563</v>
          </cell>
          <cell r="BM167">
            <v>1401</v>
          </cell>
          <cell r="BN167">
            <v>1</v>
          </cell>
          <cell r="BO167">
            <v>1</v>
          </cell>
          <cell r="BP167">
            <v>1</v>
          </cell>
          <cell r="BQ167">
            <v>1401</v>
          </cell>
          <cell r="BR167">
            <v>1401</v>
          </cell>
          <cell r="BS167">
            <v>1401</v>
          </cell>
          <cell r="BT167">
            <v>1251</v>
          </cell>
          <cell r="BU167">
            <v>2963</v>
          </cell>
          <cell r="BV167">
            <v>2963</v>
          </cell>
          <cell r="BW167">
            <v>251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2962</v>
          </cell>
          <cell r="CC167">
            <v>2165</v>
          </cell>
          <cell r="CD167">
            <v>2</v>
          </cell>
          <cell r="CE167">
            <v>2614</v>
          </cell>
          <cell r="CF167">
            <v>2614</v>
          </cell>
          <cell r="CG167">
            <v>2614</v>
          </cell>
          <cell r="CH167">
            <v>2</v>
          </cell>
          <cell r="CI167">
            <v>2763</v>
          </cell>
          <cell r="CJ167">
            <v>2</v>
          </cell>
          <cell r="CK167">
            <v>2</v>
          </cell>
          <cell r="CL167">
            <v>2</v>
          </cell>
          <cell r="CM167">
            <v>2</v>
          </cell>
          <cell r="CN167">
            <v>2</v>
          </cell>
          <cell r="CO167">
            <v>2</v>
          </cell>
          <cell r="CP167">
            <v>2</v>
          </cell>
          <cell r="CQ167">
            <v>2</v>
          </cell>
          <cell r="CR167">
            <v>2</v>
          </cell>
          <cell r="CS167">
            <v>2</v>
          </cell>
          <cell r="CT167">
            <v>2</v>
          </cell>
          <cell r="CU167">
            <v>2</v>
          </cell>
          <cell r="CV167">
            <v>2</v>
          </cell>
          <cell r="CW167">
            <v>2</v>
          </cell>
          <cell r="CX167">
            <v>2</v>
          </cell>
          <cell r="CY167">
            <v>2</v>
          </cell>
          <cell r="CZ167">
            <v>2</v>
          </cell>
          <cell r="DA167">
            <v>2</v>
          </cell>
          <cell r="DB167">
            <v>2</v>
          </cell>
          <cell r="DC167">
            <v>2</v>
          </cell>
          <cell r="DD167">
            <v>2</v>
          </cell>
          <cell r="DE167">
            <v>729</v>
          </cell>
          <cell r="DF167">
            <v>3085</v>
          </cell>
          <cell r="DG167">
            <v>729</v>
          </cell>
          <cell r="DH167">
            <v>729</v>
          </cell>
          <cell r="DI167">
            <v>729</v>
          </cell>
          <cell r="DJ167">
            <v>729</v>
          </cell>
          <cell r="DK167">
            <v>3085</v>
          </cell>
        </row>
        <row r="168">
          <cell r="A168">
            <v>12637</v>
          </cell>
          <cell r="B168" t="str">
            <v xml:space="preserve"> ENTEX-CROWDER MISS                      </v>
          </cell>
          <cell r="C168">
            <v>1</v>
          </cell>
          <cell r="D168" t="str">
            <v xml:space="preserve"> D    </v>
          </cell>
          <cell r="E168">
            <v>5719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1</v>
          </cell>
          <cell r="K168">
            <v>0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0</v>
          </cell>
          <cell r="R168">
            <v>0</v>
          </cell>
          <cell r="S168">
            <v>1</v>
          </cell>
          <cell r="T168">
            <v>700</v>
          </cell>
          <cell r="U168">
            <v>700</v>
          </cell>
          <cell r="V168">
            <v>700</v>
          </cell>
          <cell r="W168">
            <v>1</v>
          </cell>
          <cell r="X168">
            <v>700</v>
          </cell>
          <cell r="Y168">
            <v>1</v>
          </cell>
          <cell r="Z168">
            <v>1</v>
          </cell>
          <cell r="AA168">
            <v>700</v>
          </cell>
          <cell r="AB168">
            <v>700</v>
          </cell>
          <cell r="AC168">
            <v>700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700</v>
          </cell>
          <cell r="AM168">
            <v>1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700</v>
          </cell>
          <cell r="AT168">
            <v>700</v>
          </cell>
          <cell r="AU168">
            <v>1</v>
          </cell>
          <cell r="AV168">
            <v>700</v>
          </cell>
          <cell r="AW168">
            <v>700</v>
          </cell>
          <cell r="AX168">
            <v>1</v>
          </cell>
          <cell r="AY168">
            <v>1</v>
          </cell>
          <cell r="AZ168">
            <v>1</v>
          </cell>
          <cell r="BA168">
            <v>1</v>
          </cell>
          <cell r="BB168">
            <v>951</v>
          </cell>
          <cell r="BC168">
            <v>951</v>
          </cell>
          <cell r="BD168">
            <v>951</v>
          </cell>
          <cell r="BE168">
            <v>951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938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951</v>
          </cell>
          <cell r="BV168">
            <v>951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950</v>
          </cell>
          <cell r="CC168">
            <v>1026</v>
          </cell>
          <cell r="CD168">
            <v>1</v>
          </cell>
          <cell r="CE168">
            <v>1026</v>
          </cell>
          <cell r="CF168">
            <v>1026</v>
          </cell>
          <cell r="CG168">
            <v>1026</v>
          </cell>
          <cell r="CH168">
            <v>1</v>
          </cell>
          <cell r="CI168">
            <v>1026</v>
          </cell>
          <cell r="CJ168">
            <v>1</v>
          </cell>
          <cell r="CK168">
            <v>1</v>
          </cell>
          <cell r="CL168">
            <v>1</v>
          </cell>
          <cell r="CM168">
            <v>790</v>
          </cell>
          <cell r="CN168">
            <v>1</v>
          </cell>
          <cell r="CO168">
            <v>1</v>
          </cell>
          <cell r="CP168">
            <v>1</v>
          </cell>
          <cell r="CQ168">
            <v>1</v>
          </cell>
          <cell r="CR168">
            <v>1</v>
          </cell>
          <cell r="CS168">
            <v>1</v>
          </cell>
          <cell r="CT168">
            <v>1</v>
          </cell>
          <cell r="CU168">
            <v>1</v>
          </cell>
          <cell r="CV168">
            <v>1</v>
          </cell>
          <cell r="CW168">
            <v>1</v>
          </cell>
          <cell r="CX168">
            <v>1</v>
          </cell>
          <cell r="CY168">
            <v>1</v>
          </cell>
          <cell r="CZ168">
            <v>1</v>
          </cell>
          <cell r="DA168">
            <v>1</v>
          </cell>
          <cell r="DB168">
            <v>1</v>
          </cell>
          <cell r="DC168">
            <v>1</v>
          </cell>
          <cell r="DD168">
            <v>1</v>
          </cell>
          <cell r="DE168">
            <v>381</v>
          </cell>
          <cell r="DF168">
            <v>1026</v>
          </cell>
          <cell r="DG168">
            <v>381</v>
          </cell>
          <cell r="DH168">
            <v>381</v>
          </cell>
          <cell r="DI168">
            <v>381</v>
          </cell>
          <cell r="DJ168">
            <v>381</v>
          </cell>
          <cell r="DK168">
            <v>976</v>
          </cell>
        </row>
        <row r="169">
          <cell r="A169">
            <v>12735</v>
          </cell>
          <cell r="B169" t="str">
            <v>Florida Gas @ Stone</v>
          </cell>
          <cell r="C169" t="str">
            <v xml:space="preserve"> 0L   </v>
          </cell>
          <cell r="D169" t="str">
            <v xml:space="preserve"> R    </v>
          </cell>
          <cell r="E169">
            <v>71738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</row>
        <row r="170">
          <cell r="A170">
            <v>12747</v>
          </cell>
          <cell r="B170" t="str">
            <v xml:space="preserve"> JAQUITH MISSISSIPPI                     </v>
          </cell>
          <cell r="C170">
            <v>1</v>
          </cell>
          <cell r="D170" t="str">
            <v xml:space="preserve"> D    </v>
          </cell>
          <cell r="E170">
            <v>1065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0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0</v>
          </cell>
          <cell r="R170">
            <v>0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59</v>
          </cell>
          <cell r="Y170">
            <v>1</v>
          </cell>
          <cell r="Z170">
            <v>1</v>
          </cell>
          <cell r="AA170">
            <v>59</v>
          </cell>
          <cell r="AB170">
            <v>59</v>
          </cell>
          <cell r="AC170">
            <v>59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59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59</v>
          </cell>
          <cell r="AT170">
            <v>59</v>
          </cell>
          <cell r="AU170">
            <v>1</v>
          </cell>
          <cell r="AV170">
            <v>59</v>
          </cell>
          <cell r="AW170">
            <v>59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71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75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75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</row>
        <row r="171">
          <cell r="A171">
            <v>12748</v>
          </cell>
          <cell r="B171" t="str">
            <v xml:space="preserve"> ENTEX-DREW MISS                         </v>
          </cell>
          <cell r="C171">
            <v>1</v>
          </cell>
          <cell r="D171" t="str">
            <v xml:space="preserve"> D    </v>
          </cell>
          <cell r="E171">
            <v>6494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0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0</v>
          </cell>
          <cell r="R171">
            <v>0</v>
          </cell>
          <cell r="S171">
            <v>1</v>
          </cell>
          <cell r="T171">
            <v>591</v>
          </cell>
          <cell r="U171">
            <v>591</v>
          </cell>
          <cell r="V171">
            <v>591</v>
          </cell>
          <cell r="W171">
            <v>1</v>
          </cell>
          <cell r="X171">
            <v>591</v>
          </cell>
          <cell r="Y171">
            <v>1</v>
          </cell>
          <cell r="Z171">
            <v>1</v>
          </cell>
          <cell r="AA171">
            <v>591</v>
          </cell>
          <cell r="AB171">
            <v>591</v>
          </cell>
          <cell r="AC171">
            <v>591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591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591</v>
          </cell>
          <cell r="AT171">
            <v>591</v>
          </cell>
          <cell r="AU171">
            <v>465</v>
          </cell>
          <cell r="AV171">
            <v>591</v>
          </cell>
          <cell r="AW171">
            <v>591</v>
          </cell>
          <cell r="AX171">
            <v>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819</v>
          </cell>
          <cell r="BD171">
            <v>819</v>
          </cell>
          <cell r="BE171">
            <v>819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819</v>
          </cell>
          <cell r="BV171">
            <v>819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818</v>
          </cell>
          <cell r="CC171">
            <v>746</v>
          </cell>
          <cell r="CD171">
            <v>1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746</v>
          </cell>
          <cell r="CJ171">
            <v>1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746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</row>
        <row r="172">
          <cell r="A172">
            <v>12757</v>
          </cell>
          <cell r="B172" t="str">
            <v xml:space="preserve"> RIPLEY-MISS                             </v>
          </cell>
          <cell r="C172">
            <v>1</v>
          </cell>
          <cell r="D172" t="str">
            <v xml:space="preserve"> D    </v>
          </cell>
          <cell r="E172">
            <v>14179</v>
          </cell>
          <cell r="F172">
            <v>2565</v>
          </cell>
          <cell r="G172">
            <v>2565</v>
          </cell>
          <cell r="H172">
            <v>3000</v>
          </cell>
          <cell r="I172">
            <v>2395</v>
          </cell>
          <cell r="J172">
            <v>2565</v>
          </cell>
          <cell r="K172">
            <v>1624</v>
          </cell>
          <cell r="L172">
            <v>2395</v>
          </cell>
          <cell r="M172">
            <v>2565</v>
          </cell>
          <cell r="N172">
            <v>1665</v>
          </cell>
          <cell r="O172">
            <v>2565</v>
          </cell>
          <cell r="P172">
            <v>2395</v>
          </cell>
          <cell r="Q172">
            <v>2395</v>
          </cell>
          <cell r="R172">
            <v>2482</v>
          </cell>
          <cell r="S172">
            <v>635</v>
          </cell>
          <cell r="T172">
            <v>3000</v>
          </cell>
          <cell r="U172">
            <v>3000</v>
          </cell>
          <cell r="V172">
            <v>3170</v>
          </cell>
          <cell r="W172">
            <v>3000</v>
          </cell>
          <cell r="X172">
            <v>3170</v>
          </cell>
          <cell r="Y172">
            <v>2388</v>
          </cell>
          <cell r="Z172">
            <v>3000</v>
          </cell>
          <cell r="AA172">
            <v>2370</v>
          </cell>
          <cell r="AB172">
            <v>2369</v>
          </cell>
          <cell r="AC172">
            <v>6670</v>
          </cell>
          <cell r="AD172">
            <v>7000</v>
          </cell>
          <cell r="AE172">
            <v>3000</v>
          </cell>
          <cell r="AF172">
            <v>3170</v>
          </cell>
          <cell r="AG172">
            <v>3000</v>
          </cell>
          <cell r="AH172">
            <v>3000</v>
          </cell>
          <cell r="AI172">
            <v>2370</v>
          </cell>
          <cell r="AJ172">
            <v>2820</v>
          </cell>
          <cell r="AK172">
            <v>2650</v>
          </cell>
          <cell r="AL172">
            <v>3170</v>
          </cell>
          <cell r="AM172">
            <v>3170</v>
          </cell>
          <cell r="AN172">
            <v>3000</v>
          </cell>
          <cell r="AO172">
            <v>3000</v>
          </cell>
          <cell r="AP172">
            <v>3000</v>
          </cell>
          <cell r="AQ172">
            <v>3000</v>
          </cell>
          <cell r="AR172">
            <v>3000</v>
          </cell>
          <cell r="AS172">
            <v>3000</v>
          </cell>
          <cell r="AT172">
            <v>2992</v>
          </cell>
          <cell r="AU172">
            <v>3000</v>
          </cell>
          <cell r="AV172">
            <v>3000</v>
          </cell>
          <cell r="AW172">
            <v>3170</v>
          </cell>
          <cell r="AX172">
            <v>2316</v>
          </cell>
          <cell r="AY172">
            <v>2316</v>
          </cell>
          <cell r="AZ172">
            <v>2316</v>
          </cell>
          <cell r="BA172">
            <v>2316</v>
          </cell>
          <cell r="BB172">
            <v>2316</v>
          </cell>
          <cell r="BC172">
            <v>2316</v>
          </cell>
          <cell r="BD172">
            <v>2316</v>
          </cell>
          <cell r="BE172">
            <v>2316</v>
          </cell>
          <cell r="BF172">
            <v>2316</v>
          </cell>
          <cell r="BG172">
            <v>2316</v>
          </cell>
          <cell r="BH172">
            <v>2316</v>
          </cell>
          <cell r="BI172">
            <v>2316</v>
          </cell>
          <cell r="BJ172">
            <v>2316</v>
          </cell>
          <cell r="BK172">
            <v>2317</v>
          </cell>
          <cell r="BL172">
            <v>2317</v>
          </cell>
          <cell r="BM172">
            <v>2317</v>
          </cell>
          <cell r="BN172">
            <v>2317</v>
          </cell>
          <cell r="BO172">
            <v>2317</v>
          </cell>
          <cell r="BP172">
            <v>2317</v>
          </cell>
          <cell r="BQ172">
            <v>2317</v>
          </cell>
          <cell r="BR172">
            <v>2317</v>
          </cell>
          <cell r="BS172">
            <v>2317</v>
          </cell>
          <cell r="BT172">
            <v>2317</v>
          </cell>
          <cell r="BU172">
            <v>2317</v>
          </cell>
          <cell r="BV172">
            <v>2317</v>
          </cell>
          <cell r="BW172">
            <v>2317</v>
          </cell>
          <cell r="BX172">
            <v>2317</v>
          </cell>
          <cell r="BY172">
            <v>2317</v>
          </cell>
          <cell r="BZ172">
            <v>2317</v>
          </cell>
          <cell r="CA172">
            <v>2317</v>
          </cell>
          <cell r="CB172">
            <v>2317</v>
          </cell>
          <cell r="CC172">
            <v>4112</v>
          </cell>
          <cell r="CD172">
            <v>4112</v>
          </cell>
          <cell r="CE172">
            <v>4111</v>
          </cell>
          <cell r="CF172">
            <v>4111</v>
          </cell>
          <cell r="CG172">
            <v>4111</v>
          </cell>
          <cell r="CH172">
            <v>4111</v>
          </cell>
          <cell r="CI172">
            <v>4111</v>
          </cell>
          <cell r="CJ172">
            <v>4111</v>
          </cell>
          <cell r="CK172">
            <v>4110</v>
          </cell>
          <cell r="CL172">
            <v>4110</v>
          </cell>
          <cell r="CM172">
            <v>4110</v>
          </cell>
          <cell r="CN172">
            <v>4110</v>
          </cell>
          <cell r="CO172">
            <v>4110</v>
          </cell>
          <cell r="CP172">
            <v>4110</v>
          </cell>
          <cell r="CQ172">
            <v>4110</v>
          </cell>
          <cell r="CR172">
            <v>4110</v>
          </cell>
          <cell r="CS172">
            <v>4110</v>
          </cell>
          <cell r="CT172">
            <v>4110</v>
          </cell>
          <cell r="CU172">
            <v>4110</v>
          </cell>
          <cell r="CV172">
            <v>3151</v>
          </cell>
          <cell r="CW172">
            <v>4110</v>
          </cell>
          <cell r="CX172">
            <v>4110</v>
          </cell>
          <cell r="CY172">
            <v>4110</v>
          </cell>
          <cell r="CZ172">
            <v>3151</v>
          </cell>
          <cell r="DA172">
            <v>3151</v>
          </cell>
          <cell r="DB172">
            <v>3151</v>
          </cell>
          <cell r="DC172">
            <v>4110</v>
          </cell>
          <cell r="DD172">
            <v>4093</v>
          </cell>
          <cell r="DE172">
            <v>6345</v>
          </cell>
          <cell r="DF172">
            <v>6345</v>
          </cell>
          <cell r="DG172">
            <v>6345</v>
          </cell>
          <cell r="DH172">
            <v>6345</v>
          </cell>
          <cell r="DI172">
            <v>6345</v>
          </cell>
          <cell r="DJ172">
            <v>6245</v>
          </cell>
          <cell r="DK172">
            <v>6345</v>
          </cell>
        </row>
        <row r="173">
          <cell r="A173">
            <v>12758</v>
          </cell>
          <cell r="B173" t="str">
            <v xml:space="preserve"> BALDWYN-MISS                            </v>
          </cell>
          <cell r="C173">
            <v>1</v>
          </cell>
          <cell r="D173" t="str">
            <v xml:space="preserve"> D    </v>
          </cell>
          <cell r="E173">
            <v>6704</v>
          </cell>
          <cell r="F173">
            <v>379</v>
          </cell>
          <cell r="G173">
            <v>379</v>
          </cell>
          <cell r="H173">
            <v>650</v>
          </cell>
          <cell r="I173">
            <v>379</v>
          </cell>
          <cell r="J173">
            <v>490</v>
          </cell>
          <cell r="K173">
            <v>490</v>
          </cell>
          <cell r="L173">
            <v>490</v>
          </cell>
          <cell r="M173">
            <v>490</v>
          </cell>
          <cell r="N173">
            <v>490</v>
          </cell>
          <cell r="O173">
            <v>490</v>
          </cell>
          <cell r="P173">
            <v>490</v>
          </cell>
          <cell r="Q173">
            <v>490</v>
          </cell>
          <cell r="R173">
            <v>490</v>
          </cell>
          <cell r="S173">
            <v>490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404</v>
          </cell>
          <cell r="Y173">
            <v>404</v>
          </cell>
          <cell r="Z173">
            <v>404</v>
          </cell>
          <cell r="AA173">
            <v>404</v>
          </cell>
          <cell r="AB173">
            <v>404</v>
          </cell>
          <cell r="AC173">
            <v>404</v>
          </cell>
          <cell r="AD173">
            <v>404</v>
          </cell>
          <cell r="AE173">
            <v>404</v>
          </cell>
          <cell r="AF173">
            <v>404</v>
          </cell>
          <cell r="AG173">
            <v>404</v>
          </cell>
          <cell r="AH173">
            <v>404</v>
          </cell>
          <cell r="AI173">
            <v>404</v>
          </cell>
          <cell r="AJ173">
            <v>404</v>
          </cell>
          <cell r="AK173">
            <v>404</v>
          </cell>
          <cell r="AL173">
            <v>404</v>
          </cell>
          <cell r="AM173">
            <v>404</v>
          </cell>
          <cell r="AN173">
            <v>650</v>
          </cell>
          <cell r="AO173">
            <v>650</v>
          </cell>
          <cell r="AP173">
            <v>650</v>
          </cell>
          <cell r="AQ173">
            <v>840</v>
          </cell>
          <cell r="AR173">
            <v>840</v>
          </cell>
          <cell r="AS173">
            <v>840</v>
          </cell>
          <cell r="AT173">
            <v>840</v>
          </cell>
          <cell r="AU173">
            <v>840</v>
          </cell>
          <cell r="AV173">
            <v>840</v>
          </cell>
          <cell r="AW173">
            <v>840</v>
          </cell>
          <cell r="AX173">
            <v>211</v>
          </cell>
          <cell r="AY173">
            <v>211</v>
          </cell>
          <cell r="AZ173">
            <v>211</v>
          </cell>
          <cell r="BA173">
            <v>211</v>
          </cell>
          <cell r="BB173">
            <v>711</v>
          </cell>
          <cell r="BC173">
            <v>711</v>
          </cell>
          <cell r="BD173">
            <v>711</v>
          </cell>
          <cell r="BE173">
            <v>711</v>
          </cell>
          <cell r="BF173">
            <v>711</v>
          </cell>
          <cell r="BG173">
            <v>711</v>
          </cell>
          <cell r="BH173">
            <v>711</v>
          </cell>
          <cell r="BI173">
            <v>711</v>
          </cell>
          <cell r="BJ173">
            <v>711</v>
          </cell>
          <cell r="BK173">
            <v>711</v>
          </cell>
          <cell r="BL173">
            <v>711</v>
          </cell>
          <cell r="BM173">
            <v>711</v>
          </cell>
          <cell r="BN173">
            <v>711</v>
          </cell>
          <cell r="BO173">
            <v>711</v>
          </cell>
          <cell r="BP173">
            <v>675</v>
          </cell>
          <cell r="BQ173">
            <v>675</v>
          </cell>
          <cell r="BR173">
            <v>675</v>
          </cell>
          <cell r="BS173">
            <v>675</v>
          </cell>
          <cell r="BT173">
            <v>675</v>
          </cell>
          <cell r="BU173">
            <v>675</v>
          </cell>
          <cell r="BV173">
            <v>675</v>
          </cell>
          <cell r="BW173">
            <v>675</v>
          </cell>
          <cell r="BX173">
            <v>675</v>
          </cell>
          <cell r="BY173">
            <v>675</v>
          </cell>
          <cell r="BZ173">
            <v>675</v>
          </cell>
          <cell r="CA173">
            <v>675</v>
          </cell>
          <cell r="CB173">
            <v>675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400</v>
          </cell>
          <cell r="CI173">
            <v>400</v>
          </cell>
          <cell r="CJ173">
            <v>400</v>
          </cell>
          <cell r="CK173">
            <v>400</v>
          </cell>
          <cell r="CL173">
            <v>400</v>
          </cell>
          <cell r="CM173">
            <v>400</v>
          </cell>
          <cell r="CN173">
            <v>400</v>
          </cell>
          <cell r="CO173">
            <v>700</v>
          </cell>
          <cell r="CP173">
            <v>700</v>
          </cell>
          <cell r="CQ173">
            <v>700</v>
          </cell>
          <cell r="CR173">
            <v>900</v>
          </cell>
          <cell r="CS173">
            <v>900</v>
          </cell>
          <cell r="CT173">
            <v>900</v>
          </cell>
          <cell r="CU173">
            <v>900</v>
          </cell>
          <cell r="CV173">
            <v>900</v>
          </cell>
          <cell r="CW173">
            <v>900</v>
          </cell>
          <cell r="CX173">
            <v>1200</v>
          </cell>
          <cell r="CY173">
            <v>1200</v>
          </cell>
          <cell r="CZ173">
            <v>1200</v>
          </cell>
          <cell r="DA173">
            <v>1200</v>
          </cell>
          <cell r="DB173">
            <v>1200</v>
          </cell>
          <cell r="DC173">
            <v>1200</v>
          </cell>
          <cell r="DD173">
            <v>1200</v>
          </cell>
          <cell r="DE173">
            <v>820</v>
          </cell>
          <cell r="DF173">
            <v>820</v>
          </cell>
          <cell r="DG173">
            <v>820</v>
          </cell>
          <cell r="DH173">
            <v>820</v>
          </cell>
          <cell r="DI173">
            <v>820</v>
          </cell>
          <cell r="DJ173">
            <v>820</v>
          </cell>
          <cell r="DK173">
            <v>820</v>
          </cell>
        </row>
        <row r="174">
          <cell r="A174">
            <v>12759</v>
          </cell>
          <cell r="B174" t="str">
            <v xml:space="preserve"> BOONEVILLE-MISS                         </v>
          </cell>
          <cell r="C174">
            <v>1</v>
          </cell>
          <cell r="D174" t="str">
            <v xml:space="preserve"> D    </v>
          </cell>
          <cell r="E174">
            <v>13934</v>
          </cell>
          <cell r="F174">
            <v>1330</v>
          </cell>
          <cell r="G174">
            <v>1330</v>
          </cell>
          <cell r="H174">
            <v>1180</v>
          </cell>
          <cell r="I174">
            <v>1330</v>
          </cell>
          <cell r="J174">
            <v>1330</v>
          </cell>
          <cell r="K174">
            <v>1330</v>
          </cell>
          <cell r="L174">
            <v>1330</v>
          </cell>
          <cell r="M174">
            <v>1330</v>
          </cell>
          <cell r="N174">
            <v>1330</v>
          </cell>
          <cell r="O174">
            <v>1330</v>
          </cell>
          <cell r="P174">
            <v>1330</v>
          </cell>
          <cell r="Q174">
            <v>1330</v>
          </cell>
          <cell r="R174">
            <v>1330</v>
          </cell>
          <cell r="S174">
            <v>1330</v>
          </cell>
          <cell r="T174">
            <v>1180</v>
          </cell>
          <cell r="U174">
            <v>1180</v>
          </cell>
          <cell r="V174">
            <v>1180</v>
          </cell>
          <cell r="W174">
            <v>1180</v>
          </cell>
          <cell r="X174">
            <v>1180</v>
          </cell>
          <cell r="Y174">
            <v>1180</v>
          </cell>
          <cell r="Z174">
            <v>1180</v>
          </cell>
          <cell r="AA174">
            <v>1180</v>
          </cell>
          <cell r="AB174">
            <v>1180</v>
          </cell>
          <cell r="AC174">
            <v>1180</v>
          </cell>
          <cell r="AD174">
            <v>1180</v>
          </cell>
          <cell r="AE174">
            <v>1180</v>
          </cell>
          <cell r="AF174">
            <v>1180</v>
          </cell>
          <cell r="AG174">
            <v>1180</v>
          </cell>
          <cell r="AH174">
            <v>1180</v>
          </cell>
          <cell r="AI174">
            <v>1180</v>
          </cell>
          <cell r="AJ174">
            <v>1180</v>
          </cell>
          <cell r="AK174">
            <v>1180</v>
          </cell>
          <cell r="AL174">
            <v>1180</v>
          </cell>
          <cell r="AM174">
            <v>1180</v>
          </cell>
          <cell r="AN174">
            <v>1180</v>
          </cell>
          <cell r="AO174">
            <v>1180</v>
          </cell>
          <cell r="AP174">
            <v>1180</v>
          </cell>
          <cell r="AQ174">
            <v>1180</v>
          </cell>
          <cell r="AR174">
            <v>2655</v>
          </cell>
          <cell r="AS174">
            <v>2655</v>
          </cell>
          <cell r="AT174">
            <v>1180</v>
          </cell>
          <cell r="AU174">
            <v>1180</v>
          </cell>
          <cell r="AV174">
            <v>1180</v>
          </cell>
          <cell r="AW174">
            <v>1180</v>
          </cell>
          <cell r="AX174">
            <v>1471</v>
          </cell>
          <cell r="AY174">
            <v>1471</v>
          </cell>
          <cell r="AZ174">
            <v>1471</v>
          </cell>
          <cell r="BA174">
            <v>1471</v>
          </cell>
          <cell r="BB174">
            <v>1471</v>
          </cell>
          <cell r="BC174">
            <v>3923</v>
          </cell>
          <cell r="BD174">
            <v>3923</v>
          </cell>
          <cell r="BE174">
            <v>3923</v>
          </cell>
          <cell r="BF174">
            <v>1471</v>
          </cell>
          <cell r="BG174">
            <v>1471</v>
          </cell>
          <cell r="BH174">
            <v>1471</v>
          </cell>
          <cell r="BI174">
            <v>1471</v>
          </cell>
          <cell r="BJ174">
            <v>1471</v>
          </cell>
          <cell r="BK174">
            <v>1471</v>
          </cell>
          <cell r="BL174">
            <v>1471</v>
          </cell>
          <cell r="BM174">
            <v>1471</v>
          </cell>
          <cell r="BN174">
            <v>1471</v>
          </cell>
          <cell r="BO174">
            <v>1471</v>
          </cell>
          <cell r="BP174">
            <v>1471</v>
          </cell>
          <cell r="BQ174">
            <v>1471</v>
          </cell>
          <cell r="BR174">
            <v>4527</v>
          </cell>
          <cell r="BS174">
            <v>4740</v>
          </cell>
          <cell r="BT174">
            <v>1471</v>
          </cell>
          <cell r="BU174">
            <v>1471</v>
          </cell>
          <cell r="BV174">
            <v>1471</v>
          </cell>
          <cell r="BW174">
            <v>1471</v>
          </cell>
          <cell r="BX174">
            <v>1471</v>
          </cell>
          <cell r="BY174">
            <v>1471</v>
          </cell>
          <cell r="BZ174">
            <v>1471</v>
          </cell>
          <cell r="CA174">
            <v>1471</v>
          </cell>
          <cell r="CB174">
            <v>1471</v>
          </cell>
          <cell r="CC174">
            <v>3335</v>
          </cell>
          <cell r="CD174">
            <v>3335</v>
          </cell>
          <cell r="CE174">
            <v>3335</v>
          </cell>
          <cell r="CF174">
            <v>3335</v>
          </cell>
          <cell r="CG174">
            <v>3335</v>
          </cell>
          <cell r="CH174">
            <v>3335</v>
          </cell>
          <cell r="CI174">
            <v>3335</v>
          </cell>
          <cell r="CJ174">
            <v>3335</v>
          </cell>
          <cell r="CK174">
            <v>2354</v>
          </cell>
          <cell r="CL174">
            <v>2354</v>
          </cell>
          <cell r="CM174">
            <v>2354</v>
          </cell>
          <cell r="CN174">
            <v>2354</v>
          </cell>
          <cell r="CO174">
            <v>2354</v>
          </cell>
          <cell r="CP174">
            <v>2354</v>
          </cell>
          <cell r="CQ174">
            <v>2354</v>
          </cell>
          <cell r="CR174">
            <v>2354</v>
          </cell>
          <cell r="CS174">
            <v>2354</v>
          </cell>
          <cell r="CT174">
            <v>2354</v>
          </cell>
          <cell r="CU174">
            <v>2354</v>
          </cell>
          <cell r="CV174">
            <v>2354</v>
          </cell>
          <cell r="CW174">
            <v>2354</v>
          </cell>
          <cell r="CX174">
            <v>2354</v>
          </cell>
          <cell r="CY174">
            <v>2354</v>
          </cell>
          <cell r="CZ174">
            <v>2354</v>
          </cell>
          <cell r="DA174">
            <v>2354</v>
          </cell>
          <cell r="DB174">
            <v>2354</v>
          </cell>
          <cell r="DC174">
            <v>2354</v>
          </cell>
          <cell r="DD174">
            <v>2354</v>
          </cell>
          <cell r="DE174">
            <v>3658</v>
          </cell>
          <cell r="DF174">
            <v>3658</v>
          </cell>
          <cell r="DG174">
            <v>3658</v>
          </cell>
          <cell r="DH174">
            <v>3658</v>
          </cell>
          <cell r="DI174">
            <v>3658</v>
          </cell>
          <cell r="DJ174">
            <v>3658</v>
          </cell>
          <cell r="DK174">
            <v>3658</v>
          </cell>
        </row>
        <row r="175">
          <cell r="A175">
            <v>12779</v>
          </cell>
          <cell r="B175" t="str">
            <v xml:space="preserve"> NEW ALBANY - MISSISSIPPI                </v>
          </cell>
          <cell r="C175">
            <v>1</v>
          </cell>
          <cell r="D175" t="str">
            <v xml:space="preserve"> D    </v>
          </cell>
          <cell r="E175">
            <v>12506</v>
          </cell>
          <cell r="F175">
            <v>452</v>
          </cell>
          <cell r="G175">
            <v>452</v>
          </cell>
          <cell r="H175">
            <v>418</v>
          </cell>
          <cell r="I175">
            <v>452</v>
          </cell>
          <cell r="J175">
            <v>452</v>
          </cell>
          <cell r="K175">
            <v>452</v>
          </cell>
          <cell r="L175">
            <v>698</v>
          </cell>
          <cell r="M175">
            <v>452</v>
          </cell>
          <cell r="N175">
            <v>452</v>
          </cell>
          <cell r="O175">
            <v>452</v>
          </cell>
          <cell r="P175">
            <v>452</v>
          </cell>
          <cell r="Q175">
            <v>452</v>
          </cell>
          <cell r="R175">
            <v>452</v>
          </cell>
          <cell r="S175">
            <v>452</v>
          </cell>
          <cell r="T175">
            <v>0</v>
          </cell>
          <cell r="U175">
            <v>0</v>
          </cell>
          <cell r="V175">
            <v>0</v>
          </cell>
          <cell r="W175">
            <v>811</v>
          </cell>
          <cell r="X175">
            <v>319</v>
          </cell>
          <cell r="Y175">
            <v>811</v>
          </cell>
          <cell r="Z175">
            <v>811</v>
          </cell>
          <cell r="AA175">
            <v>856</v>
          </cell>
          <cell r="AB175">
            <v>856</v>
          </cell>
          <cell r="AC175">
            <v>856</v>
          </cell>
          <cell r="AD175">
            <v>856</v>
          </cell>
          <cell r="AE175">
            <v>811</v>
          </cell>
          <cell r="AF175">
            <v>811</v>
          </cell>
          <cell r="AG175">
            <v>811</v>
          </cell>
          <cell r="AH175">
            <v>811</v>
          </cell>
          <cell r="AI175">
            <v>811</v>
          </cell>
          <cell r="AJ175">
            <v>811</v>
          </cell>
          <cell r="AK175">
            <v>811</v>
          </cell>
          <cell r="AL175">
            <v>811</v>
          </cell>
          <cell r="AM175">
            <v>811</v>
          </cell>
          <cell r="AN175">
            <v>811</v>
          </cell>
          <cell r="AO175">
            <v>418</v>
          </cell>
          <cell r="AP175">
            <v>418</v>
          </cell>
          <cell r="AQ175">
            <v>418</v>
          </cell>
          <cell r="AR175">
            <v>811</v>
          </cell>
          <cell r="AS175">
            <v>811</v>
          </cell>
          <cell r="AT175">
            <v>811</v>
          </cell>
          <cell r="AU175">
            <v>1794</v>
          </cell>
          <cell r="AV175">
            <v>811</v>
          </cell>
          <cell r="AW175">
            <v>811</v>
          </cell>
          <cell r="AX175">
            <v>1079</v>
          </cell>
          <cell r="AY175">
            <v>2061</v>
          </cell>
          <cell r="AZ175">
            <v>2550</v>
          </cell>
          <cell r="BA175">
            <v>2550</v>
          </cell>
          <cell r="BB175">
            <v>1079</v>
          </cell>
          <cell r="BC175">
            <v>2550</v>
          </cell>
          <cell r="BD175">
            <v>2550</v>
          </cell>
          <cell r="BE175">
            <v>2550</v>
          </cell>
          <cell r="BF175">
            <v>1569</v>
          </cell>
          <cell r="BG175">
            <v>1079</v>
          </cell>
          <cell r="BH175">
            <v>2207</v>
          </cell>
          <cell r="BI175">
            <v>2207</v>
          </cell>
          <cell r="BJ175">
            <v>2060</v>
          </cell>
          <cell r="BK175">
            <v>2060</v>
          </cell>
          <cell r="BL175">
            <v>2060</v>
          </cell>
          <cell r="BM175">
            <v>2648</v>
          </cell>
          <cell r="BN175">
            <v>1079</v>
          </cell>
          <cell r="BO175">
            <v>1079</v>
          </cell>
          <cell r="BP175">
            <v>2305</v>
          </cell>
          <cell r="BQ175">
            <v>1864</v>
          </cell>
          <cell r="BR175">
            <v>1864</v>
          </cell>
          <cell r="BS175">
            <v>1864</v>
          </cell>
          <cell r="BT175">
            <v>2060</v>
          </cell>
          <cell r="BU175">
            <v>2550</v>
          </cell>
          <cell r="BV175">
            <v>2747</v>
          </cell>
          <cell r="BW175">
            <v>1079</v>
          </cell>
          <cell r="BX175">
            <v>2747</v>
          </cell>
          <cell r="BY175">
            <v>2747</v>
          </cell>
          <cell r="BZ175">
            <v>2747</v>
          </cell>
          <cell r="CA175">
            <v>2060</v>
          </cell>
          <cell r="CB175">
            <v>3041</v>
          </cell>
          <cell r="CC175">
            <v>1079</v>
          </cell>
          <cell r="CD175">
            <v>1079</v>
          </cell>
          <cell r="CE175">
            <v>2060</v>
          </cell>
          <cell r="CF175">
            <v>2060</v>
          </cell>
          <cell r="CG175">
            <v>2060</v>
          </cell>
          <cell r="CH175">
            <v>1079</v>
          </cell>
          <cell r="CI175">
            <v>1079</v>
          </cell>
          <cell r="CJ175">
            <v>3749</v>
          </cell>
          <cell r="CK175">
            <v>2060</v>
          </cell>
          <cell r="CL175">
            <v>2060</v>
          </cell>
          <cell r="CM175">
            <v>2060</v>
          </cell>
          <cell r="CN175">
            <v>2060</v>
          </cell>
          <cell r="CO175">
            <v>1079</v>
          </cell>
          <cell r="CP175">
            <v>1079</v>
          </cell>
          <cell r="CQ175">
            <v>3531</v>
          </cell>
          <cell r="CR175">
            <v>2060</v>
          </cell>
          <cell r="CS175">
            <v>3239</v>
          </cell>
          <cell r="CT175">
            <v>3239</v>
          </cell>
          <cell r="CU175">
            <v>3239</v>
          </cell>
          <cell r="CV175">
            <v>1079</v>
          </cell>
          <cell r="CW175">
            <v>1079</v>
          </cell>
          <cell r="CX175">
            <v>3750</v>
          </cell>
          <cell r="CY175">
            <v>1079</v>
          </cell>
          <cell r="CZ175">
            <v>3531</v>
          </cell>
          <cell r="DA175">
            <v>3531</v>
          </cell>
          <cell r="DB175">
            <v>3531</v>
          </cell>
          <cell r="DC175">
            <v>3750</v>
          </cell>
          <cell r="DD175">
            <v>3750</v>
          </cell>
          <cell r="DE175">
            <v>3510</v>
          </cell>
          <cell r="DF175">
            <v>2529</v>
          </cell>
          <cell r="DG175">
            <v>3510</v>
          </cell>
          <cell r="DH175">
            <v>3510</v>
          </cell>
          <cell r="DI175">
            <v>3510</v>
          </cell>
          <cell r="DJ175">
            <v>3510</v>
          </cell>
          <cell r="DK175">
            <v>3750</v>
          </cell>
        </row>
        <row r="176">
          <cell r="A176">
            <v>12780</v>
          </cell>
          <cell r="B176" t="str">
            <v xml:space="preserve"> PONTOTOC-MISS                           </v>
          </cell>
          <cell r="C176">
            <v>1</v>
          </cell>
          <cell r="D176" t="str">
            <v xml:space="preserve"> D    </v>
          </cell>
          <cell r="E176">
            <v>12506</v>
          </cell>
          <cell r="F176">
            <v>875</v>
          </cell>
          <cell r="G176">
            <v>875</v>
          </cell>
          <cell r="H176">
            <v>2949</v>
          </cell>
          <cell r="I176">
            <v>875</v>
          </cell>
          <cell r="J176">
            <v>875</v>
          </cell>
          <cell r="K176">
            <v>875</v>
          </cell>
          <cell r="L176">
            <v>875</v>
          </cell>
          <cell r="M176">
            <v>875</v>
          </cell>
          <cell r="N176">
            <v>875</v>
          </cell>
          <cell r="O176">
            <v>875</v>
          </cell>
          <cell r="P176">
            <v>875</v>
          </cell>
          <cell r="Q176">
            <v>875</v>
          </cell>
          <cell r="R176">
            <v>875</v>
          </cell>
          <cell r="S176">
            <v>875</v>
          </cell>
          <cell r="T176">
            <v>1475</v>
          </cell>
          <cell r="U176">
            <v>1475</v>
          </cell>
          <cell r="V176">
            <v>1475</v>
          </cell>
          <cell r="W176">
            <v>1475</v>
          </cell>
          <cell r="X176">
            <v>1475</v>
          </cell>
          <cell r="Y176">
            <v>1475</v>
          </cell>
          <cell r="Z176">
            <v>1475</v>
          </cell>
          <cell r="AA176">
            <v>1475</v>
          </cell>
          <cell r="AB176">
            <v>1475</v>
          </cell>
          <cell r="AC176">
            <v>1475</v>
          </cell>
          <cell r="AD176">
            <v>1475</v>
          </cell>
          <cell r="AE176">
            <v>1475</v>
          </cell>
          <cell r="AF176">
            <v>1475</v>
          </cell>
          <cell r="AG176">
            <v>1475</v>
          </cell>
          <cell r="AH176">
            <v>1475</v>
          </cell>
          <cell r="AI176">
            <v>1475</v>
          </cell>
          <cell r="AJ176">
            <v>1475</v>
          </cell>
          <cell r="AK176">
            <v>1475</v>
          </cell>
          <cell r="AL176">
            <v>2949</v>
          </cell>
          <cell r="AM176">
            <v>2949</v>
          </cell>
          <cell r="AN176">
            <v>2949</v>
          </cell>
          <cell r="AO176">
            <v>2949</v>
          </cell>
          <cell r="AP176">
            <v>2949</v>
          </cell>
          <cell r="AQ176">
            <v>2949</v>
          </cell>
          <cell r="AR176">
            <v>2949</v>
          </cell>
          <cell r="AS176">
            <v>2949</v>
          </cell>
          <cell r="AT176">
            <v>2949</v>
          </cell>
          <cell r="AU176">
            <v>2949</v>
          </cell>
          <cell r="AV176">
            <v>2949</v>
          </cell>
          <cell r="AW176">
            <v>2949</v>
          </cell>
          <cell r="AX176">
            <v>3090</v>
          </cell>
          <cell r="AY176">
            <v>3090</v>
          </cell>
          <cell r="AZ176">
            <v>3090</v>
          </cell>
          <cell r="BA176">
            <v>3090</v>
          </cell>
          <cell r="BB176">
            <v>3090</v>
          </cell>
          <cell r="BC176">
            <v>3090</v>
          </cell>
          <cell r="BD176">
            <v>3090</v>
          </cell>
          <cell r="BE176">
            <v>3090</v>
          </cell>
          <cell r="BF176">
            <v>3090</v>
          </cell>
          <cell r="BG176">
            <v>2943</v>
          </cell>
          <cell r="BH176">
            <v>2943</v>
          </cell>
          <cell r="BI176">
            <v>2943</v>
          </cell>
          <cell r="BJ176">
            <v>2943</v>
          </cell>
          <cell r="BK176">
            <v>2943</v>
          </cell>
          <cell r="BL176">
            <v>2943</v>
          </cell>
          <cell r="BM176">
            <v>2943</v>
          </cell>
          <cell r="BN176">
            <v>2943</v>
          </cell>
          <cell r="BO176">
            <v>2943</v>
          </cell>
          <cell r="BP176">
            <v>2943</v>
          </cell>
          <cell r="BQ176">
            <v>2943</v>
          </cell>
          <cell r="BR176">
            <v>2943</v>
          </cell>
          <cell r="BS176">
            <v>2943</v>
          </cell>
          <cell r="BT176">
            <v>2943</v>
          </cell>
          <cell r="BU176">
            <v>2943</v>
          </cell>
          <cell r="BV176">
            <v>2943</v>
          </cell>
          <cell r="BW176">
            <v>2943</v>
          </cell>
          <cell r="BX176">
            <v>2943</v>
          </cell>
          <cell r="BY176">
            <v>2943</v>
          </cell>
          <cell r="BZ176">
            <v>2943</v>
          </cell>
          <cell r="CA176">
            <v>2943</v>
          </cell>
          <cell r="CB176">
            <v>2943</v>
          </cell>
          <cell r="CC176">
            <v>2697</v>
          </cell>
          <cell r="CD176">
            <v>2697</v>
          </cell>
          <cell r="CE176">
            <v>2697</v>
          </cell>
          <cell r="CF176">
            <v>2697</v>
          </cell>
          <cell r="CG176">
            <v>2697</v>
          </cell>
          <cell r="CH176">
            <v>2697</v>
          </cell>
          <cell r="CI176">
            <v>2697</v>
          </cell>
          <cell r="CJ176">
            <v>2697</v>
          </cell>
          <cell r="CK176">
            <v>2697</v>
          </cell>
          <cell r="CL176">
            <v>2697</v>
          </cell>
          <cell r="CM176">
            <v>2697</v>
          </cell>
          <cell r="CN176">
            <v>2697</v>
          </cell>
          <cell r="CO176">
            <v>2943</v>
          </cell>
          <cell r="CP176">
            <v>2943</v>
          </cell>
          <cell r="CQ176">
            <v>2943</v>
          </cell>
          <cell r="CR176">
            <v>2943</v>
          </cell>
          <cell r="CS176">
            <v>2943</v>
          </cell>
          <cell r="CT176">
            <v>2943</v>
          </cell>
          <cell r="CU176">
            <v>2943</v>
          </cell>
          <cell r="CV176">
            <v>2943</v>
          </cell>
          <cell r="CW176">
            <v>2943</v>
          </cell>
          <cell r="CX176">
            <v>2943</v>
          </cell>
          <cell r="CY176">
            <v>2943</v>
          </cell>
          <cell r="CZ176">
            <v>2943</v>
          </cell>
          <cell r="DA176">
            <v>2943</v>
          </cell>
          <cell r="DB176">
            <v>2943</v>
          </cell>
          <cell r="DC176">
            <v>2943</v>
          </cell>
          <cell r="DD176">
            <v>2943</v>
          </cell>
          <cell r="DE176">
            <v>3433</v>
          </cell>
          <cell r="DF176">
            <v>3433</v>
          </cell>
          <cell r="DG176">
            <v>3433</v>
          </cell>
          <cell r="DH176">
            <v>3433</v>
          </cell>
          <cell r="DI176">
            <v>3433</v>
          </cell>
          <cell r="DJ176">
            <v>3433</v>
          </cell>
          <cell r="DK176">
            <v>3433</v>
          </cell>
        </row>
        <row r="177">
          <cell r="A177">
            <v>12828</v>
          </cell>
          <cell r="B177" t="str">
            <v>TEXAS GAS @ Washington</v>
          </cell>
          <cell r="C177">
            <v>1</v>
          </cell>
          <cell r="D177" t="str">
            <v xml:space="preserve"> D    </v>
          </cell>
          <cell r="E177">
            <v>41300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</row>
        <row r="178">
          <cell r="A178">
            <v>12865</v>
          </cell>
          <cell r="B178" t="str">
            <v xml:space="preserve"> ENTEX-COFFEEVILLE MISS                  </v>
          </cell>
          <cell r="C178">
            <v>1</v>
          </cell>
          <cell r="D178" t="str">
            <v xml:space="preserve"> D    </v>
          </cell>
          <cell r="E178">
            <v>4107</v>
          </cell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J178">
            <v>1</v>
          </cell>
          <cell r="K178">
            <v>0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0</v>
          </cell>
          <cell r="R178">
            <v>0</v>
          </cell>
          <cell r="S178">
            <v>1</v>
          </cell>
          <cell r="T178">
            <v>200</v>
          </cell>
          <cell r="U178">
            <v>200</v>
          </cell>
          <cell r="V178">
            <v>200</v>
          </cell>
          <cell r="W178">
            <v>1</v>
          </cell>
          <cell r="X178">
            <v>200</v>
          </cell>
          <cell r="Y178">
            <v>1</v>
          </cell>
          <cell r="Z178">
            <v>1</v>
          </cell>
          <cell r="AA178">
            <v>200</v>
          </cell>
          <cell r="AB178">
            <v>200</v>
          </cell>
          <cell r="AC178">
            <v>200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200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200</v>
          </cell>
          <cell r="AT178">
            <v>200</v>
          </cell>
          <cell r="AU178">
            <v>1</v>
          </cell>
          <cell r="AV178">
            <v>200</v>
          </cell>
          <cell r="AW178">
            <v>200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251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359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359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K178">
            <v>225</v>
          </cell>
        </row>
        <row r="179">
          <cell r="A179">
            <v>14114</v>
          </cell>
          <cell r="B179" t="str">
            <v>ENERGY NORTH Nat. Gas</v>
          </cell>
          <cell r="C179">
            <v>6</v>
          </cell>
          <cell r="D179" t="str">
            <v xml:space="preserve"> D    </v>
          </cell>
          <cell r="E179">
            <v>42724</v>
          </cell>
          <cell r="F179">
            <v>16834</v>
          </cell>
          <cell r="G179">
            <v>12004</v>
          </cell>
          <cell r="H179">
            <v>23660</v>
          </cell>
          <cell r="I179">
            <v>12224</v>
          </cell>
          <cell r="J179">
            <v>12479</v>
          </cell>
          <cell r="K179">
            <v>14734</v>
          </cell>
          <cell r="L179">
            <v>14739</v>
          </cell>
          <cell r="M179">
            <v>14729</v>
          </cell>
          <cell r="N179">
            <v>17124</v>
          </cell>
          <cell r="O179">
            <v>17089</v>
          </cell>
          <cell r="P179">
            <v>15260</v>
          </cell>
          <cell r="Q179">
            <v>10530</v>
          </cell>
          <cell r="R179">
            <v>10530</v>
          </cell>
          <cell r="S179">
            <v>9879</v>
          </cell>
          <cell r="T179">
            <v>21180</v>
          </cell>
          <cell r="U179">
            <v>21180</v>
          </cell>
          <cell r="V179">
            <v>25795</v>
          </cell>
          <cell r="W179">
            <v>25845</v>
          </cell>
          <cell r="X179">
            <v>26330</v>
          </cell>
          <cell r="Y179">
            <v>26210</v>
          </cell>
          <cell r="Z179">
            <v>26243</v>
          </cell>
          <cell r="AA179">
            <v>26180</v>
          </cell>
          <cell r="AB179">
            <v>26025</v>
          </cell>
          <cell r="AC179">
            <v>25925</v>
          </cell>
          <cell r="AD179">
            <v>27690</v>
          </cell>
          <cell r="AE179">
            <v>33545</v>
          </cell>
          <cell r="AF179">
            <v>37269</v>
          </cell>
          <cell r="AG179">
            <v>29995</v>
          </cell>
          <cell r="AH179">
            <v>20540</v>
          </cell>
          <cell r="AI179">
            <v>29917</v>
          </cell>
          <cell r="AJ179">
            <v>21815</v>
          </cell>
          <cell r="AK179">
            <v>18965</v>
          </cell>
          <cell r="AL179">
            <v>32540</v>
          </cell>
          <cell r="AM179">
            <v>32485</v>
          </cell>
          <cell r="AN179">
            <v>28510</v>
          </cell>
          <cell r="AO179">
            <v>23660</v>
          </cell>
          <cell r="AP179">
            <v>28420</v>
          </cell>
          <cell r="AQ179">
            <v>28195</v>
          </cell>
          <cell r="AR179">
            <v>28314</v>
          </cell>
          <cell r="AS179">
            <v>28399</v>
          </cell>
          <cell r="AT179">
            <v>17747</v>
          </cell>
          <cell r="AU179">
            <v>37749</v>
          </cell>
          <cell r="AV179">
            <v>37523</v>
          </cell>
          <cell r="AW179">
            <v>37281</v>
          </cell>
          <cell r="AX179">
            <v>44335</v>
          </cell>
          <cell r="AY179">
            <v>44752</v>
          </cell>
          <cell r="AZ179">
            <v>48118</v>
          </cell>
          <cell r="BA179">
            <v>45087</v>
          </cell>
          <cell r="BB179">
            <v>45222</v>
          </cell>
          <cell r="BC179">
            <v>45097</v>
          </cell>
          <cell r="BD179">
            <v>44695</v>
          </cell>
          <cell r="BE179">
            <v>44539</v>
          </cell>
          <cell r="BF179">
            <v>46828</v>
          </cell>
          <cell r="BG179">
            <v>46231</v>
          </cell>
          <cell r="BH179">
            <v>46461</v>
          </cell>
          <cell r="BI179">
            <v>46561</v>
          </cell>
          <cell r="BJ179">
            <v>46560</v>
          </cell>
          <cell r="BK179">
            <v>45998</v>
          </cell>
          <cell r="BL179">
            <v>45933</v>
          </cell>
          <cell r="BM179">
            <v>40388</v>
          </cell>
          <cell r="BN179">
            <v>45598</v>
          </cell>
          <cell r="BO179">
            <v>48688</v>
          </cell>
          <cell r="BP179">
            <v>48788</v>
          </cell>
          <cell r="BQ179">
            <v>48638</v>
          </cell>
          <cell r="BR179">
            <v>48161</v>
          </cell>
          <cell r="BS179">
            <v>48290</v>
          </cell>
          <cell r="BT179">
            <v>48528</v>
          </cell>
          <cell r="BU179">
            <v>53221</v>
          </cell>
          <cell r="BV179">
            <v>53231</v>
          </cell>
          <cell r="BW179">
            <v>53295</v>
          </cell>
          <cell r="BX179">
            <v>53145</v>
          </cell>
          <cell r="BY179">
            <v>52743</v>
          </cell>
          <cell r="BZ179">
            <v>52857</v>
          </cell>
          <cell r="CA179">
            <v>53145</v>
          </cell>
          <cell r="CB179">
            <v>52962</v>
          </cell>
          <cell r="CC179">
            <v>44697</v>
          </cell>
          <cell r="CD179">
            <v>54034</v>
          </cell>
          <cell r="CE179">
            <v>54155</v>
          </cell>
          <cell r="CF179">
            <v>53998</v>
          </cell>
          <cell r="CG179">
            <v>53998</v>
          </cell>
          <cell r="CH179">
            <v>51043</v>
          </cell>
          <cell r="CI179">
            <v>51974</v>
          </cell>
          <cell r="CJ179">
            <v>51824</v>
          </cell>
          <cell r="CK179">
            <v>51764</v>
          </cell>
          <cell r="CL179">
            <v>51764</v>
          </cell>
          <cell r="CM179">
            <v>53311</v>
          </cell>
          <cell r="CN179">
            <v>53809</v>
          </cell>
          <cell r="CO179">
            <v>54112</v>
          </cell>
          <cell r="CP179">
            <v>54112</v>
          </cell>
          <cell r="CQ179">
            <v>54112</v>
          </cell>
          <cell r="CR179">
            <v>55911</v>
          </cell>
          <cell r="CS179">
            <v>50438</v>
          </cell>
          <cell r="CT179">
            <v>50180</v>
          </cell>
          <cell r="CU179">
            <v>50438</v>
          </cell>
          <cell r="CV179">
            <v>50550</v>
          </cell>
          <cell r="CW179">
            <v>56618</v>
          </cell>
          <cell r="CX179">
            <v>54960</v>
          </cell>
          <cell r="CY179">
            <v>54970</v>
          </cell>
          <cell r="CZ179">
            <v>57002</v>
          </cell>
          <cell r="DA179">
            <v>57002</v>
          </cell>
          <cell r="DB179">
            <v>57002</v>
          </cell>
          <cell r="DC179">
            <v>56925</v>
          </cell>
          <cell r="DD179">
            <v>56753</v>
          </cell>
          <cell r="DE179">
            <v>54343</v>
          </cell>
          <cell r="DF179">
            <v>49782</v>
          </cell>
          <cell r="DG179">
            <v>55191</v>
          </cell>
          <cell r="DH179">
            <v>55191</v>
          </cell>
          <cell r="DI179">
            <v>55191</v>
          </cell>
          <cell r="DJ179">
            <v>55714</v>
          </cell>
          <cell r="DK179">
            <v>55989</v>
          </cell>
        </row>
        <row r="180">
          <cell r="A180">
            <v>14115</v>
          </cell>
          <cell r="B180" t="str">
            <v>ENERGY NORTH Nat. Gas</v>
          </cell>
          <cell r="C180">
            <v>6</v>
          </cell>
          <cell r="D180" t="str">
            <v xml:space="preserve"> D    </v>
          </cell>
          <cell r="E180">
            <v>45555</v>
          </cell>
          <cell r="F180">
            <v>6757</v>
          </cell>
          <cell r="G180">
            <v>3677</v>
          </cell>
          <cell r="H180">
            <v>6911</v>
          </cell>
          <cell r="I180">
            <v>3707</v>
          </cell>
          <cell r="J180">
            <v>3767</v>
          </cell>
          <cell r="K180">
            <v>5767</v>
          </cell>
          <cell r="L180">
            <v>5743</v>
          </cell>
          <cell r="M180">
            <v>5743</v>
          </cell>
          <cell r="N180">
            <v>9653</v>
          </cell>
          <cell r="O180">
            <v>9553</v>
          </cell>
          <cell r="P180">
            <v>4708</v>
          </cell>
          <cell r="Q180">
            <v>4748</v>
          </cell>
          <cell r="R180">
            <v>4748</v>
          </cell>
          <cell r="S180">
            <v>4743</v>
          </cell>
          <cell r="T180">
            <v>1716</v>
          </cell>
          <cell r="U180">
            <v>1716</v>
          </cell>
          <cell r="V180">
            <v>6611</v>
          </cell>
          <cell r="W180">
            <v>6696</v>
          </cell>
          <cell r="X180">
            <v>6721</v>
          </cell>
          <cell r="Y180">
            <v>6716</v>
          </cell>
          <cell r="Z180">
            <v>6711</v>
          </cell>
          <cell r="AA180">
            <v>6783</v>
          </cell>
          <cell r="AB180">
            <v>6626</v>
          </cell>
          <cell r="AC180">
            <v>6511</v>
          </cell>
          <cell r="AD180">
            <v>6696</v>
          </cell>
          <cell r="AE180">
            <v>12321</v>
          </cell>
          <cell r="AF180">
            <v>12306</v>
          </cell>
          <cell r="AG180">
            <v>12441</v>
          </cell>
          <cell r="AH180">
            <v>12506</v>
          </cell>
          <cell r="AI180">
            <v>12264</v>
          </cell>
          <cell r="AJ180">
            <v>12401</v>
          </cell>
          <cell r="AK180">
            <v>12476</v>
          </cell>
          <cell r="AL180">
            <v>12106</v>
          </cell>
          <cell r="AM180">
            <v>12506</v>
          </cell>
          <cell r="AN180">
            <v>7111</v>
          </cell>
          <cell r="AO180">
            <v>6911</v>
          </cell>
          <cell r="AP180">
            <v>11706</v>
          </cell>
          <cell r="AQ180">
            <v>11691</v>
          </cell>
          <cell r="AR180">
            <v>12201</v>
          </cell>
          <cell r="AS180">
            <v>11771</v>
          </cell>
          <cell r="AT180">
            <v>11771</v>
          </cell>
          <cell r="AU180">
            <v>11771</v>
          </cell>
          <cell r="AV180">
            <v>16427</v>
          </cell>
          <cell r="AW180">
            <v>16247</v>
          </cell>
          <cell r="AX180">
            <v>11066</v>
          </cell>
          <cell r="AY180">
            <v>11942</v>
          </cell>
          <cell r="AZ180">
            <v>8676</v>
          </cell>
          <cell r="BA180">
            <v>11842</v>
          </cell>
          <cell r="BB180">
            <v>11442</v>
          </cell>
          <cell r="BC180">
            <v>11437</v>
          </cell>
          <cell r="BD180">
            <v>11362</v>
          </cell>
          <cell r="BE180">
            <v>11132</v>
          </cell>
          <cell r="BF180">
            <v>11237</v>
          </cell>
          <cell r="BG180">
            <v>11257</v>
          </cell>
          <cell r="BH180">
            <v>11457</v>
          </cell>
          <cell r="BI180">
            <v>11457</v>
          </cell>
          <cell r="BJ180">
            <v>11457</v>
          </cell>
          <cell r="BK180">
            <v>11377</v>
          </cell>
          <cell r="BL180">
            <v>11157</v>
          </cell>
          <cell r="BM180">
            <v>11442</v>
          </cell>
          <cell r="BN180">
            <v>6577</v>
          </cell>
          <cell r="BO180">
            <v>11487</v>
          </cell>
          <cell r="BP180">
            <v>11487</v>
          </cell>
          <cell r="BQ180">
            <v>11507</v>
          </cell>
          <cell r="BR180">
            <v>11377</v>
          </cell>
          <cell r="BS180">
            <v>11192</v>
          </cell>
          <cell r="BT180">
            <v>11592</v>
          </cell>
          <cell r="BU180">
            <v>11492</v>
          </cell>
          <cell r="BV180">
            <v>11692</v>
          </cell>
          <cell r="BW180">
            <v>12092</v>
          </cell>
          <cell r="BX180">
            <v>12092</v>
          </cell>
          <cell r="BY180">
            <v>11672</v>
          </cell>
          <cell r="BZ180">
            <v>11187</v>
          </cell>
          <cell r="CA180">
            <v>12077</v>
          </cell>
          <cell r="CB180">
            <v>12092</v>
          </cell>
          <cell r="CC180">
            <v>12131</v>
          </cell>
          <cell r="CD180">
            <v>12126</v>
          </cell>
          <cell r="CE180">
            <v>12111</v>
          </cell>
          <cell r="CF180">
            <v>11781</v>
          </cell>
          <cell r="CG180">
            <v>11266</v>
          </cell>
          <cell r="CH180">
            <v>11853</v>
          </cell>
          <cell r="CI180">
            <v>10746</v>
          </cell>
          <cell r="CJ180">
            <v>11968</v>
          </cell>
          <cell r="CK180">
            <v>12074</v>
          </cell>
          <cell r="CL180">
            <v>11674</v>
          </cell>
          <cell r="CM180">
            <v>11216</v>
          </cell>
          <cell r="CN180">
            <v>11201</v>
          </cell>
          <cell r="CO180">
            <v>11951</v>
          </cell>
          <cell r="CP180">
            <v>11951</v>
          </cell>
          <cell r="CQ180">
            <v>12042</v>
          </cell>
          <cell r="CR180">
            <v>12197</v>
          </cell>
          <cell r="CS180">
            <v>12206</v>
          </cell>
          <cell r="CT180">
            <v>11776</v>
          </cell>
          <cell r="CU180">
            <v>12206</v>
          </cell>
          <cell r="CV180">
            <v>11538</v>
          </cell>
          <cell r="CW180">
            <v>12269</v>
          </cell>
          <cell r="CX180">
            <v>12269</v>
          </cell>
          <cell r="CY180">
            <v>12449</v>
          </cell>
          <cell r="CZ180">
            <v>12449</v>
          </cell>
          <cell r="DA180">
            <v>12449</v>
          </cell>
          <cell r="DB180">
            <v>12449</v>
          </cell>
          <cell r="DC180">
            <v>12409</v>
          </cell>
          <cell r="DD180">
            <v>12336</v>
          </cell>
          <cell r="DE180">
            <v>13944</v>
          </cell>
          <cell r="DF180">
            <v>18506</v>
          </cell>
          <cell r="DG180">
            <v>13944</v>
          </cell>
          <cell r="DH180">
            <v>13944</v>
          </cell>
          <cell r="DI180">
            <v>13944</v>
          </cell>
          <cell r="DJ180">
            <v>13944</v>
          </cell>
          <cell r="DK180">
            <v>14410</v>
          </cell>
        </row>
        <row r="181">
          <cell r="A181">
            <v>14116</v>
          </cell>
          <cell r="B181" t="str">
            <v>ENERGY NORTH Nat. Gas</v>
          </cell>
          <cell r="C181">
            <v>6</v>
          </cell>
          <cell r="D181" t="str">
            <v xml:space="preserve"> D    </v>
          </cell>
          <cell r="E181">
            <v>25032</v>
          </cell>
          <cell r="F181">
            <v>1016</v>
          </cell>
          <cell r="G181">
            <v>731</v>
          </cell>
          <cell r="H181">
            <v>1343</v>
          </cell>
          <cell r="I181">
            <v>996</v>
          </cell>
          <cell r="J181">
            <v>1021</v>
          </cell>
          <cell r="K181">
            <v>1031</v>
          </cell>
          <cell r="L181">
            <v>1036</v>
          </cell>
          <cell r="M181">
            <v>1156</v>
          </cell>
          <cell r="N181">
            <v>781</v>
          </cell>
          <cell r="O181">
            <v>866</v>
          </cell>
          <cell r="P181">
            <v>1141</v>
          </cell>
          <cell r="Q181">
            <v>1171</v>
          </cell>
          <cell r="R181">
            <v>1166</v>
          </cell>
          <cell r="S181">
            <v>1156</v>
          </cell>
          <cell r="T181">
            <v>1018</v>
          </cell>
          <cell r="U181">
            <v>1018</v>
          </cell>
          <cell r="V181">
            <v>753</v>
          </cell>
          <cell r="W181">
            <v>978</v>
          </cell>
          <cell r="X181">
            <v>1158</v>
          </cell>
          <cell r="Y181">
            <v>1238</v>
          </cell>
          <cell r="Z181">
            <v>1233</v>
          </cell>
          <cell r="AA181">
            <v>1178</v>
          </cell>
          <cell r="AB181">
            <v>883</v>
          </cell>
          <cell r="AC181">
            <v>853</v>
          </cell>
          <cell r="AD181">
            <v>1263</v>
          </cell>
          <cell r="AE181">
            <v>1303</v>
          </cell>
          <cell r="AF181">
            <v>1403</v>
          </cell>
          <cell r="AG181">
            <v>1436</v>
          </cell>
          <cell r="AH181">
            <v>1383</v>
          </cell>
          <cell r="AI181">
            <v>1033</v>
          </cell>
          <cell r="AJ181">
            <v>1048</v>
          </cell>
          <cell r="AK181">
            <v>1353</v>
          </cell>
          <cell r="AL181">
            <v>1383</v>
          </cell>
          <cell r="AM181">
            <v>1493</v>
          </cell>
          <cell r="AN181">
            <v>1483</v>
          </cell>
          <cell r="AO181">
            <v>1343</v>
          </cell>
          <cell r="AP181">
            <v>983</v>
          </cell>
          <cell r="AQ181">
            <v>1103</v>
          </cell>
          <cell r="AR181">
            <v>1285</v>
          </cell>
          <cell r="AS181">
            <v>1505</v>
          </cell>
          <cell r="AT181">
            <v>1505</v>
          </cell>
          <cell r="AU181">
            <v>1505</v>
          </cell>
          <cell r="AV181">
            <v>1505</v>
          </cell>
          <cell r="AW181">
            <v>1250</v>
          </cell>
          <cell r="AX181">
            <v>1168</v>
          </cell>
          <cell r="AY181">
            <v>1460</v>
          </cell>
          <cell r="AZ181">
            <v>1460</v>
          </cell>
          <cell r="BA181">
            <v>1460</v>
          </cell>
          <cell r="BB181">
            <v>1460</v>
          </cell>
          <cell r="BC181">
            <v>1125</v>
          </cell>
          <cell r="BD181">
            <v>1272</v>
          </cell>
          <cell r="BE181">
            <v>1321</v>
          </cell>
          <cell r="BF181">
            <v>1460</v>
          </cell>
          <cell r="BG181">
            <v>1690</v>
          </cell>
          <cell r="BH181">
            <v>1690</v>
          </cell>
          <cell r="BI181">
            <v>1690</v>
          </cell>
          <cell r="BJ181">
            <v>1690</v>
          </cell>
          <cell r="BK181">
            <v>1367</v>
          </cell>
          <cell r="BL181">
            <v>1416</v>
          </cell>
          <cell r="BM181">
            <v>1690</v>
          </cell>
          <cell r="BN181">
            <v>1802</v>
          </cell>
          <cell r="BO181">
            <v>1802</v>
          </cell>
          <cell r="BP181">
            <v>1802</v>
          </cell>
          <cell r="BQ181">
            <v>1802</v>
          </cell>
          <cell r="BR181">
            <v>1599</v>
          </cell>
          <cell r="BS181">
            <v>1573</v>
          </cell>
          <cell r="BT181">
            <v>1802</v>
          </cell>
          <cell r="BU181">
            <v>1757</v>
          </cell>
          <cell r="BV181">
            <v>1757</v>
          </cell>
          <cell r="BW181">
            <v>1757</v>
          </cell>
          <cell r="BX181">
            <v>1757</v>
          </cell>
          <cell r="BY181">
            <v>1489</v>
          </cell>
          <cell r="BZ181">
            <v>1518</v>
          </cell>
          <cell r="CA181">
            <v>1743</v>
          </cell>
          <cell r="CB181">
            <v>1742</v>
          </cell>
          <cell r="CC181">
            <v>1565</v>
          </cell>
          <cell r="CD181">
            <v>1750</v>
          </cell>
          <cell r="CE181">
            <v>1565</v>
          </cell>
          <cell r="CF181">
            <v>1397</v>
          </cell>
          <cell r="CG181">
            <v>1367</v>
          </cell>
          <cell r="CH181">
            <v>1721</v>
          </cell>
          <cell r="CI181">
            <v>1739</v>
          </cell>
          <cell r="CJ181">
            <v>1739</v>
          </cell>
          <cell r="CK181">
            <v>1739</v>
          </cell>
          <cell r="CL181">
            <v>1679</v>
          </cell>
          <cell r="CM181">
            <v>1682</v>
          </cell>
          <cell r="CN181">
            <v>1632</v>
          </cell>
          <cell r="CO181">
            <v>1867</v>
          </cell>
          <cell r="CP181">
            <v>1867</v>
          </cell>
          <cell r="CQ181">
            <v>1867</v>
          </cell>
          <cell r="CR181">
            <v>1799</v>
          </cell>
          <cell r="CS181">
            <v>1811</v>
          </cell>
          <cell r="CT181">
            <v>1652</v>
          </cell>
          <cell r="CU181">
            <v>1811</v>
          </cell>
          <cell r="CV181">
            <v>1860</v>
          </cell>
          <cell r="CW181">
            <v>1924</v>
          </cell>
          <cell r="CX181">
            <v>2031</v>
          </cell>
          <cell r="CY181">
            <v>2011</v>
          </cell>
          <cell r="CZ181">
            <v>2011</v>
          </cell>
          <cell r="DA181">
            <v>2011</v>
          </cell>
          <cell r="DB181">
            <v>2011</v>
          </cell>
          <cell r="DC181">
            <v>2001</v>
          </cell>
          <cell r="DD181">
            <v>1898</v>
          </cell>
          <cell r="DE181">
            <v>1898</v>
          </cell>
          <cell r="DF181">
            <v>1898</v>
          </cell>
          <cell r="DG181">
            <v>1898</v>
          </cell>
          <cell r="DH181">
            <v>1898</v>
          </cell>
          <cell r="DI181">
            <v>1898</v>
          </cell>
          <cell r="DJ181">
            <v>1888</v>
          </cell>
          <cell r="DK181">
            <v>1898</v>
          </cell>
        </row>
        <row r="182">
          <cell r="A182">
            <v>14118</v>
          </cell>
          <cell r="B182" t="str">
            <v>ENERGY NORTH Nat. Gas</v>
          </cell>
          <cell r="C182">
            <v>6</v>
          </cell>
          <cell r="D182" t="str">
            <v xml:space="preserve"> D    </v>
          </cell>
          <cell r="E182">
            <v>2476</v>
          </cell>
          <cell r="F182">
            <v>139</v>
          </cell>
          <cell r="G182">
            <v>59</v>
          </cell>
          <cell r="H182">
            <v>189</v>
          </cell>
          <cell r="I182">
            <v>139</v>
          </cell>
          <cell r="J182">
            <v>139</v>
          </cell>
          <cell r="K182">
            <v>115</v>
          </cell>
          <cell r="L182">
            <v>139</v>
          </cell>
          <cell r="M182">
            <v>139</v>
          </cell>
          <cell r="N182">
            <v>59</v>
          </cell>
          <cell r="O182">
            <v>59</v>
          </cell>
          <cell r="P182">
            <v>139</v>
          </cell>
          <cell r="Q182">
            <v>137</v>
          </cell>
          <cell r="R182">
            <v>139</v>
          </cell>
          <cell r="S182">
            <v>139</v>
          </cell>
          <cell r="T182">
            <v>131</v>
          </cell>
          <cell r="U182">
            <v>131</v>
          </cell>
          <cell r="V182">
            <v>41</v>
          </cell>
          <cell r="W182">
            <v>139</v>
          </cell>
          <cell r="X182">
            <v>139</v>
          </cell>
          <cell r="Y182">
            <v>139</v>
          </cell>
          <cell r="Z182">
            <v>153</v>
          </cell>
          <cell r="AA182">
            <v>153</v>
          </cell>
          <cell r="AB182">
            <v>68</v>
          </cell>
          <cell r="AC182">
            <v>63</v>
          </cell>
          <cell r="AD182">
            <v>176</v>
          </cell>
          <cell r="AE182">
            <v>176</v>
          </cell>
          <cell r="AF182">
            <v>176</v>
          </cell>
          <cell r="AG182">
            <v>162</v>
          </cell>
          <cell r="AH182">
            <v>176</v>
          </cell>
          <cell r="AI182">
            <v>76</v>
          </cell>
          <cell r="AJ182">
            <v>76</v>
          </cell>
          <cell r="AK182">
            <v>151</v>
          </cell>
          <cell r="AL182">
            <v>176</v>
          </cell>
          <cell r="AM182">
            <v>189</v>
          </cell>
          <cell r="AN182">
            <v>189</v>
          </cell>
          <cell r="AO182">
            <v>189</v>
          </cell>
          <cell r="AP182">
            <v>89</v>
          </cell>
          <cell r="AQ182">
            <v>89</v>
          </cell>
          <cell r="AR182">
            <v>189</v>
          </cell>
          <cell r="AS182">
            <v>189</v>
          </cell>
          <cell r="AT182">
            <v>189</v>
          </cell>
          <cell r="AU182">
            <v>189</v>
          </cell>
          <cell r="AV182">
            <v>254</v>
          </cell>
          <cell r="AW182">
            <v>149</v>
          </cell>
          <cell r="AX182">
            <v>110</v>
          </cell>
          <cell r="AY182">
            <v>130</v>
          </cell>
          <cell r="AZ182">
            <v>130</v>
          </cell>
          <cell r="BA182">
            <v>130</v>
          </cell>
          <cell r="BB182">
            <v>130</v>
          </cell>
          <cell r="BC182">
            <v>130</v>
          </cell>
          <cell r="BD182">
            <v>110</v>
          </cell>
          <cell r="BE182">
            <v>110</v>
          </cell>
          <cell r="BF182">
            <v>130</v>
          </cell>
          <cell r="BG182">
            <v>130</v>
          </cell>
          <cell r="BH182">
            <v>130</v>
          </cell>
          <cell r="BI182">
            <v>130</v>
          </cell>
          <cell r="BJ182">
            <v>130</v>
          </cell>
          <cell r="BK182">
            <v>110</v>
          </cell>
          <cell r="BL182">
            <v>110</v>
          </cell>
          <cell r="BM182">
            <v>130</v>
          </cell>
          <cell r="BN182">
            <v>130</v>
          </cell>
          <cell r="BO182">
            <v>130</v>
          </cell>
          <cell r="BP182">
            <v>130</v>
          </cell>
          <cell r="BQ182">
            <v>125</v>
          </cell>
          <cell r="BR182">
            <v>110</v>
          </cell>
          <cell r="BS182">
            <v>110</v>
          </cell>
          <cell r="BT182">
            <v>130</v>
          </cell>
          <cell r="BU182">
            <v>130</v>
          </cell>
          <cell r="BV182">
            <v>130</v>
          </cell>
          <cell r="BW182">
            <v>130</v>
          </cell>
          <cell r="BX182">
            <v>130</v>
          </cell>
          <cell r="BY182">
            <v>110</v>
          </cell>
          <cell r="BZ182">
            <v>110</v>
          </cell>
          <cell r="CA182">
            <v>130</v>
          </cell>
          <cell r="CB182">
            <v>130</v>
          </cell>
          <cell r="CC182">
            <v>129</v>
          </cell>
          <cell r="CD182">
            <v>129</v>
          </cell>
          <cell r="CE182">
            <v>129</v>
          </cell>
          <cell r="CF182">
            <v>114</v>
          </cell>
          <cell r="CG182">
            <v>114</v>
          </cell>
          <cell r="CH182">
            <v>129</v>
          </cell>
          <cell r="CI182">
            <v>127</v>
          </cell>
          <cell r="CJ182">
            <v>129</v>
          </cell>
          <cell r="CK182">
            <v>129</v>
          </cell>
          <cell r="CL182">
            <v>129</v>
          </cell>
          <cell r="CM182">
            <v>114</v>
          </cell>
          <cell r="CN182">
            <v>114</v>
          </cell>
          <cell r="CO182">
            <v>129</v>
          </cell>
          <cell r="CP182">
            <v>129</v>
          </cell>
          <cell r="CQ182">
            <v>129</v>
          </cell>
          <cell r="CR182">
            <v>129</v>
          </cell>
          <cell r="CS182">
            <v>129</v>
          </cell>
          <cell r="CT182">
            <v>124</v>
          </cell>
          <cell r="CU182">
            <v>129</v>
          </cell>
          <cell r="CV182">
            <v>129</v>
          </cell>
          <cell r="CW182">
            <v>129</v>
          </cell>
          <cell r="CX182">
            <v>129</v>
          </cell>
          <cell r="CY182">
            <v>129</v>
          </cell>
          <cell r="CZ182">
            <v>129</v>
          </cell>
          <cell r="DA182">
            <v>129</v>
          </cell>
          <cell r="DB182">
            <v>129</v>
          </cell>
          <cell r="DC182">
            <v>129</v>
          </cell>
          <cell r="DD182">
            <v>107</v>
          </cell>
          <cell r="DE182">
            <v>135</v>
          </cell>
          <cell r="DF182">
            <v>135</v>
          </cell>
          <cell r="DG182">
            <v>135</v>
          </cell>
          <cell r="DH182">
            <v>135</v>
          </cell>
          <cell r="DI182">
            <v>135</v>
          </cell>
          <cell r="DJ182">
            <v>135</v>
          </cell>
          <cell r="DK182">
            <v>135</v>
          </cell>
        </row>
        <row r="183">
          <cell r="A183">
            <v>14123</v>
          </cell>
          <cell r="B183" t="str">
            <v>ALGONQUIN @ Bergen</v>
          </cell>
          <cell r="C183">
            <v>5</v>
          </cell>
          <cell r="D183" t="str">
            <v xml:space="preserve"> D    </v>
          </cell>
          <cell r="E183">
            <v>196147</v>
          </cell>
          <cell r="F183">
            <v>66855</v>
          </cell>
          <cell r="G183">
            <v>26898</v>
          </cell>
          <cell r="H183">
            <v>23990</v>
          </cell>
          <cell r="I183">
            <v>91466</v>
          </cell>
          <cell r="J183">
            <v>53541</v>
          </cell>
          <cell r="K183">
            <v>68495</v>
          </cell>
          <cell r="L183">
            <v>80218</v>
          </cell>
          <cell r="M183">
            <v>68861</v>
          </cell>
          <cell r="N183">
            <v>54982</v>
          </cell>
          <cell r="O183">
            <v>57001</v>
          </cell>
          <cell r="P183">
            <v>75280</v>
          </cell>
          <cell r="Q183">
            <v>68107</v>
          </cell>
          <cell r="R183">
            <v>85209</v>
          </cell>
          <cell r="S183">
            <v>54936</v>
          </cell>
          <cell r="T183">
            <v>44496</v>
          </cell>
          <cell r="U183">
            <v>44496</v>
          </cell>
          <cell r="V183">
            <v>49072</v>
          </cell>
          <cell r="W183">
            <v>43635</v>
          </cell>
          <cell r="X183">
            <v>59754</v>
          </cell>
          <cell r="Y183">
            <v>67616</v>
          </cell>
          <cell r="Z183">
            <v>81386</v>
          </cell>
          <cell r="AA183">
            <v>43736</v>
          </cell>
          <cell r="AB183">
            <v>45218</v>
          </cell>
          <cell r="AC183">
            <v>45116</v>
          </cell>
          <cell r="AD183">
            <v>97054</v>
          </cell>
          <cell r="AE183">
            <v>58269</v>
          </cell>
          <cell r="AF183">
            <v>136196</v>
          </cell>
          <cell r="AG183">
            <v>97426</v>
          </cell>
          <cell r="AH183">
            <v>28374</v>
          </cell>
          <cell r="AI183">
            <v>26548</v>
          </cell>
          <cell r="AJ183">
            <v>26743</v>
          </cell>
          <cell r="AK183">
            <v>23354</v>
          </cell>
          <cell r="AL183">
            <v>49027</v>
          </cell>
          <cell r="AM183">
            <v>33207</v>
          </cell>
          <cell r="AN183">
            <v>55538</v>
          </cell>
          <cell r="AO183">
            <v>23990</v>
          </cell>
          <cell r="AP183">
            <v>24325</v>
          </cell>
          <cell r="AQ183">
            <v>20743</v>
          </cell>
          <cell r="AR183">
            <v>46582</v>
          </cell>
          <cell r="AS183">
            <v>46552</v>
          </cell>
          <cell r="AT183">
            <v>40743</v>
          </cell>
          <cell r="AU183">
            <v>35462</v>
          </cell>
          <cell r="AV183">
            <v>33261</v>
          </cell>
          <cell r="AW183">
            <v>40687</v>
          </cell>
          <cell r="AX183">
            <v>72507</v>
          </cell>
          <cell r="AY183">
            <v>70854</v>
          </cell>
          <cell r="AZ183">
            <v>73604</v>
          </cell>
          <cell r="BA183">
            <v>54976</v>
          </cell>
          <cell r="BB183">
            <v>38186</v>
          </cell>
          <cell r="BC183">
            <v>60826</v>
          </cell>
          <cell r="BD183">
            <v>56041</v>
          </cell>
          <cell r="BE183">
            <v>28047</v>
          </cell>
          <cell r="BF183">
            <v>53266</v>
          </cell>
          <cell r="BG183">
            <v>94444</v>
          </cell>
          <cell r="BH183">
            <v>44641</v>
          </cell>
          <cell r="BI183">
            <v>44134</v>
          </cell>
          <cell r="BJ183">
            <v>107464</v>
          </cell>
          <cell r="BK183">
            <v>107588</v>
          </cell>
          <cell r="BL183">
            <v>100708</v>
          </cell>
          <cell r="BM183">
            <v>75950</v>
          </cell>
          <cell r="BN183">
            <v>35895</v>
          </cell>
          <cell r="BO183">
            <v>90053</v>
          </cell>
          <cell r="BP183">
            <v>83097</v>
          </cell>
          <cell r="BQ183">
            <v>44020</v>
          </cell>
          <cell r="BR183">
            <v>59179</v>
          </cell>
          <cell r="BS183">
            <v>77317</v>
          </cell>
          <cell r="BT183">
            <v>66936</v>
          </cell>
          <cell r="BU183">
            <v>66451</v>
          </cell>
          <cell r="BV183">
            <v>53089</v>
          </cell>
          <cell r="BW183">
            <v>21931</v>
          </cell>
          <cell r="BX183">
            <v>8198</v>
          </cell>
          <cell r="BY183">
            <v>8244</v>
          </cell>
          <cell r="BZ183">
            <v>18244</v>
          </cell>
          <cell r="CA183">
            <v>32323</v>
          </cell>
          <cell r="CB183">
            <v>11535</v>
          </cell>
          <cell r="CC183">
            <v>99833</v>
          </cell>
          <cell r="CD183">
            <v>8757</v>
          </cell>
          <cell r="CE183">
            <v>40970</v>
          </cell>
          <cell r="CF183">
            <v>22337</v>
          </cell>
          <cell r="CG183">
            <v>42549</v>
          </cell>
          <cell r="CH183">
            <v>41787</v>
          </cell>
          <cell r="CI183">
            <v>14495</v>
          </cell>
          <cell r="CJ183">
            <v>0</v>
          </cell>
          <cell r="CK183">
            <v>7597</v>
          </cell>
          <cell r="CL183">
            <v>7597</v>
          </cell>
          <cell r="CM183">
            <v>7597</v>
          </cell>
          <cell r="CN183">
            <v>7597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6856</v>
          </cell>
          <cell r="CT183">
            <v>1819</v>
          </cell>
          <cell r="CU183">
            <v>6856</v>
          </cell>
          <cell r="CV183">
            <v>0</v>
          </cell>
          <cell r="CW183">
            <v>4507</v>
          </cell>
          <cell r="CX183">
            <v>0</v>
          </cell>
          <cell r="CY183">
            <v>15500</v>
          </cell>
          <cell r="CZ183">
            <v>4066</v>
          </cell>
          <cell r="DA183">
            <v>4066</v>
          </cell>
          <cell r="DB183">
            <v>4066</v>
          </cell>
          <cell r="DC183">
            <v>26383</v>
          </cell>
          <cell r="DD183">
            <v>16320</v>
          </cell>
          <cell r="DE183">
            <v>73336</v>
          </cell>
          <cell r="DF183">
            <v>9102</v>
          </cell>
          <cell r="DG183">
            <v>112112</v>
          </cell>
          <cell r="DH183">
            <v>112112</v>
          </cell>
          <cell r="DI183">
            <v>112112</v>
          </cell>
          <cell r="DJ183">
            <v>53938</v>
          </cell>
          <cell r="DK183">
            <v>62065</v>
          </cell>
        </row>
        <row r="184">
          <cell r="A184">
            <v>14127</v>
          </cell>
          <cell r="B184" t="str">
            <v>ORANGE &amp; Rockland Utilities</v>
          </cell>
          <cell r="C184">
            <v>5</v>
          </cell>
          <cell r="D184" t="str">
            <v xml:space="preserve"> D    </v>
          </cell>
          <cell r="E184">
            <v>150633</v>
          </cell>
          <cell r="F184">
            <v>11643</v>
          </cell>
          <cell r="G184">
            <v>11643</v>
          </cell>
          <cell r="H184">
            <v>28984</v>
          </cell>
          <cell r="I184">
            <v>36643</v>
          </cell>
          <cell r="J184">
            <v>11643</v>
          </cell>
          <cell r="K184">
            <v>11643</v>
          </cell>
          <cell r="L184">
            <v>21633</v>
          </cell>
          <cell r="M184">
            <v>21633</v>
          </cell>
          <cell r="N184">
            <v>21633</v>
          </cell>
          <cell r="O184">
            <v>21633</v>
          </cell>
          <cell r="P184">
            <v>11643</v>
          </cell>
          <cell r="Q184">
            <v>15639</v>
          </cell>
          <cell r="R184">
            <v>28461</v>
          </cell>
          <cell r="S184">
            <v>15639</v>
          </cell>
          <cell r="T184">
            <v>12171</v>
          </cell>
          <cell r="U184">
            <v>12171</v>
          </cell>
          <cell r="V184">
            <v>12171</v>
          </cell>
          <cell r="W184">
            <v>14994</v>
          </cell>
          <cell r="X184">
            <v>24984</v>
          </cell>
          <cell r="Y184">
            <v>35809</v>
          </cell>
          <cell r="Z184">
            <v>7001</v>
          </cell>
          <cell r="AA184">
            <v>7001</v>
          </cell>
          <cell r="AB184">
            <v>7001</v>
          </cell>
          <cell r="AC184">
            <v>7001</v>
          </cell>
          <cell r="AD184">
            <v>19989</v>
          </cell>
          <cell r="AE184">
            <v>40809</v>
          </cell>
          <cell r="AF184">
            <v>50809</v>
          </cell>
          <cell r="AG184">
            <v>40809</v>
          </cell>
          <cell r="AH184">
            <v>14994</v>
          </cell>
          <cell r="AI184">
            <v>14994</v>
          </cell>
          <cell r="AJ184">
            <v>14994</v>
          </cell>
          <cell r="AK184">
            <v>14994</v>
          </cell>
          <cell r="AL184">
            <v>24984</v>
          </cell>
          <cell r="AM184">
            <v>24984</v>
          </cell>
          <cell r="AN184">
            <v>14994</v>
          </cell>
          <cell r="AO184">
            <v>28984</v>
          </cell>
          <cell r="AP184">
            <v>28984</v>
          </cell>
          <cell r="AQ184">
            <v>28984</v>
          </cell>
          <cell r="AR184">
            <v>24984</v>
          </cell>
          <cell r="AS184">
            <v>39809</v>
          </cell>
          <cell r="AT184">
            <v>49809</v>
          </cell>
          <cell r="AU184">
            <v>49809</v>
          </cell>
          <cell r="AV184">
            <v>62128</v>
          </cell>
          <cell r="AW184">
            <v>39809</v>
          </cell>
          <cell r="AX184">
            <v>49774</v>
          </cell>
          <cell r="AY184">
            <v>49774</v>
          </cell>
          <cell r="AZ184">
            <v>39774</v>
          </cell>
          <cell r="BA184">
            <v>60774</v>
          </cell>
          <cell r="BB184">
            <v>73093</v>
          </cell>
          <cell r="BC184">
            <v>49774</v>
          </cell>
          <cell r="BD184">
            <v>49774</v>
          </cell>
          <cell r="BE184">
            <v>49774</v>
          </cell>
          <cell r="BF184">
            <v>49774</v>
          </cell>
          <cell r="BG184">
            <v>49774</v>
          </cell>
          <cell r="BH184">
            <v>49774</v>
          </cell>
          <cell r="BI184">
            <v>41774</v>
          </cell>
          <cell r="BJ184">
            <v>41774</v>
          </cell>
          <cell r="BK184">
            <v>41774</v>
          </cell>
          <cell r="BL184">
            <v>41774</v>
          </cell>
          <cell r="BM184">
            <v>30949</v>
          </cell>
          <cell r="BN184">
            <v>30949</v>
          </cell>
          <cell r="BO184">
            <v>43268</v>
          </cell>
          <cell r="BP184">
            <v>43268</v>
          </cell>
          <cell r="BQ184">
            <v>43268</v>
          </cell>
          <cell r="BR184">
            <v>43268</v>
          </cell>
          <cell r="BS184">
            <v>43268</v>
          </cell>
          <cell r="BT184">
            <v>54093</v>
          </cell>
          <cell r="BU184">
            <v>49593</v>
          </cell>
          <cell r="BV184">
            <v>49093</v>
          </cell>
          <cell r="BW184">
            <v>54093</v>
          </cell>
          <cell r="BX184">
            <v>48093</v>
          </cell>
          <cell r="BY184">
            <v>48093</v>
          </cell>
          <cell r="BZ184">
            <v>48093</v>
          </cell>
          <cell r="CA184">
            <v>64093</v>
          </cell>
          <cell r="CB184">
            <v>64093</v>
          </cell>
          <cell r="CC184">
            <v>42443</v>
          </cell>
          <cell r="CD184">
            <v>27258</v>
          </cell>
          <cell r="CE184">
            <v>27258</v>
          </cell>
          <cell r="CF184">
            <v>27258</v>
          </cell>
          <cell r="CG184">
            <v>27258</v>
          </cell>
          <cell r="CH184">
            <v>44083</v>
          </cell>
          <cell r="CI184">
            <v>44083</v>
          </cell>
          <cell r="CJ184">
            <v>59083</v>
          </cell>
          <cell r="CK184">
            <v>48919</v>
          </cell>
          <cell r="CL184">
            <v>48919</v>
          </cell>
          <cell r="CM184">
            <v>48919</v>
          </cell>
          <cell r="CN184">
            <v>58919</v>
          </cell>
          <cell r="CO184">
            <v>39919</v>
          </cell>
          <cell r="CP184">
            <v>39919</v>
          </cell>
          <cell r="CQ184">
            <v>39919</v>
          </cell>
          <cell r="CR184">
            <v>58919</v>
          </cell>
          <cell r="CS184">
            <v>58919</v>
          </cell>
          <cell r="CT184">
            <v>58919</v>
          </cell>
          <cell r="CU184">
            <v>58919</v>
          </cell>
          <cell r="CV184">
            <v>14939</v>
          </cell>
          <cell r="CW184">
            <v>27258</v>
          </cell>
          <cell r="CX184">
            <v>48083</v>
          </cell>
          <cell r="CY184">
            <v>49917</v>
          </cell>
          <cell r="CZ184">
            <v>49917</v>
          </cell>
          <cell r="DA184">
            <v>49917</v>
          </cell>
          <cell r="DB184">
            <v>49917</v>
          </cell>
          <cell r="DC184">
            <v>49917</v>
          </cell>
          <cell r="DD184">
            <v>49917</v>
          </cell>
          <cell r="DE184">
            <v>49927</v>
          </cell>
          <cell r="DF184">
            <v>49927</v>
          </cell>
          <cell r="DG184">
            <v>49927</v>
          </cell>
          <cell r="DH184">
            <v>49927</v>
          </cell>
          <cell r="DI184">
            <v>49927</v>
          </cell>
          <cell r="DJ184">
            <v>62927</v>
          </cell>
          <cell r="DK184">
            <v>62927</v>
          </cell>
        </row>
        <row r="185">
          <cell r="A185">
            <v>14128</v>
          </cell>
          <cell r="B185" t="str">
            <v>TRANSCO @ Bergen</v>
          </cell>
          <cell r="C185">
            <v>5</v>
          </cell>
          <cell r="D185" t="str">
            <v xml:space="preserve"> R    </v>
          </cell>
          <cell r="E185">
            <v>73204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</row>
        <row r="186">
          <cell r="A186">
            <v>14129</v>
          </cell>
          <cell r="B186" t="str">
            <v>TRANSCO GAS @ Bergen</v>
          </cell>
          <cell r="C186">
            <v>5</v>
          </cell>
          <cell r="D186" t="str">
            <v xml:space="preserve"> D    </v>
          </cell>
          <cell r="E186">
            <v>89698</v>
          </cell>
          <cell r="F186">
            <v>39300</v>
          </cell>
          <cell r="G186">
            <v>39300</v>
          </cell>
          <cell r="H186">
            <v>5699</v>
          </cell>
          <cell r="I186">
            <v>25243</v>
          </cell>
          <cell r="J186">
            <v>2121</v>
          </cell>
          <cell r="K186">
            <v>2513</v>
          </cell>
          <cell r="L186">
            <v>9900</v>
          </cell>
          <cell r="M186">
            <v>26973</v>
          </cell>
          <cell r="N186">
            <v>26973</v>
          </cell>
          <cell r="O186">
            <v>26973</v>
          </cell>
          <cell r="P186">
            <v>52178</v>
          </cell>
          <cell r="Q186">
            <v>46899</v>
          </cell>
          <cell r="R186">
            <v>43420</v>
          </cell>
          <cell r="S186">
            <v>25861</v>
          </cell>
          <cell r="T186">
            <v>2520</v>
          </cell>
          <cell r="U186">
            <v>2520</v>
          </cell>
          <cell r="V186">
            <v>2520</v>
          </cell>
          <cell r="W186">
            <v>0</v>
          </cell>
          <cell r="X186">
            <v>2166</v>
          </cell>
          <cell r="Y186">
            <v>8246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12870</v>
          </cell>
          <cell r="AF186">
            <v>12978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9670</v>
          </cell>
          <cell r="AO186">
            <v>5699</v>
          </cell>
          <cell r="AP186">
            <v>5699</v>
          </cell>
          <cell r="AQ186">
            <v>5699</v>
          </cell>
          <cell r="AR186">
            <v>30129</v>
          </cell>
          <cell r="AS186">
            <v>41006</v>
          </cell>
          <cell r="AT186">
            <v>28113</v>
          </cell>
          <cell r="AU186">
            <v>38708</v>
          </cell>
          <cell r="AV186">
            <v>8298</v>
          </cell>
          <cell r="AW186">
            <v>8298</v>
          </cell>
          <cell r="AX186">
            <v>14699</v>
          </cell>
          <cell r="AY186">
            <v>16299</v>
          </cell>
          <cell r="AZ186">
            <v>9614</v>
          </cell>
          <cell r="BA186">
            <v>1614</v>
          </cell>
          <cell r="BB186">
            <v>0</v>
          </cell>
          <cell r="BC186">
            <v>0</v>
          </cell>
          <cell r="BD186">
            <v>0</v>
          </cell>
          <cell r="BE186">
            <v>1714</v>
          </cell>
          <cell r="BF186">
            <v>11214</v>
          </cell>
          <cell r="BG186">
            <v>0</v>
          </cell>
          <cell r="BH186">
            <v>1929</v>
          </cell>
          <cell r="BI186">
            <v>1114</v>
          </cell>
          <cell r="BJ186">
            <v>414</v>
          </cell>
          <cell r="BK186">
            <v>2414</v>
          </cell>
          <cell r="BL186">
            <v>414</v>
          </cell>
          <cell r="BM186">
            <v>2414</v>
          </cell>
          <cell r="BN186">
            <v>9814</v>
          </cell>
          <cell r="BO186">
            <v>4082</v>
          </cell>
          <cell r="BP186">
            <v>13499</v>
          </cell>
          <cell r="BQ186">
            <v>8541</v>
          </cell>
          <cell r="BR186">
            <v>7741</v>
          </cell>
          <cell r="BS186">
            <v>4241</v>
          </cell>
          <cell r="BT186">
            <v>1314</v>
          </cell>
          <cell r="BU186">
            <v>6414</v>
          </cell>
          <cell r="BV186">
            <v>2514</v>
          </cell>
          <cell r="BW186">
            <v>414</v>
          </cell>
          <cell r="BX186">
            <v>1814</v>
          </cell>
          <cell r="BY186">
            <v>514</v>
          </cell>
          <cell r="BZ186">
            <v>2614</v>
          </cell>
          <cell r="CA186">
            <v>12413</v>
          </cell>
          <cell r="CB186">
            <v>52048</v>
          </cell>
          <cell r="CC186">
            <v>49450</v>
          </cell>
          <cell r="CD186">
            <v>30989</v>
          </cell>
          <cell r="CE186">
            <v>24564</v>
          </cell>
          <cell r="CF186">
            <v>31664</v>
          </cell>
          <cell r="CG186">
            <v>25464</v>
          </cell>
          <cell r="CH186">
            <v>19421</v>
          </cell>
          <cell r="CI186">
            <v>17266</v>
          </cell>
          <cell r="CJ186">
            <v>43975</v>
          </cell>
          <cell r="CK186">
            <v>57009</v>
          </cell>
          <cell r="CL186">
            <v>58009</v>
          </cell>
          <cell r="CM186">
            <v>58009</v>
          </cell>
          <cell r="CN186">
            <v>59009</v>
          </cell>
          <cell r="CO186">
            <v>55011</v>
          </cell>
          <cell r="CP186">
            <v>55011</v>
          </cell>
          <cell r="CQ186">
            <v>27613</v>
          </cell>
          <cell r="CR186">
            <v>25778</v>
          </cell>
          <cell r="CS186">
            <v>47611</v>
          </cell>
          <cell r="CT186">
            <v>40511</v>
          </cell>
          <cell r="CU186">
            <v>47611</v>
          </cell>
          <cell r="CV186">
            <v>13815</v>
          </cell>
          <cell r="CW186">
            <v>44945</v>
          </cell>
          <cell r="CX186">
            <v>44591</v>
          </cell>
          <cell r="CY186">
            <v>66672</v>
          </cell>
          <cell r="CZ186">
            <v>59550</v>
          </cell>
          <cell r="DA186">
            <v>59550</v>
          </cell>
          <cell r="DB186">
            <v>59550</v>
          </cell>
          <cell r="DC186">
            <v>62976</v>
          </cell>
          <cell r="DD186">
            <v>63723</v>
          </cell>
          <cell r="DE186">
            <v>41227</v>
          </cell>
          <cell r="DF186">
            <v>35914</v>
          </cell>
          <cell r="DG186">
            <v>35414</v>
          </cell>
          <cell r="DH186">
            <v>35414</v>
          </cell>
          <cell r="DI186">
            <v>35414</v>
          </cell>
          <cell r="DJ186">
            <v>40456</v>
          </cell>
          <cell r="DK186">
            <v>44956</v>
          </cell>
        </row>
        <row r="187">
          <cell r="A187">
            <v>14281</v>
          </cell>
          <cell r="B187" t="str">
            <v xml:space="preserve">NUI - VERNON N J                        </v>
          </cell>
          <cell r="C187">
            <v>5</v>
          </cell>
          <cell r="D187" t="str">
            <v xml:space="preserve"> D    </v>
          </cell>
          <cell r="E187">
            <v>3251</v>
          </cell>
          <cell r="F187">
            <v>1033</v>
          </cell>
          <cell r="G187">
            <v>1033</v>
          </cell>
          <cell r="H187">
            <v>1553</v>
          </cell>
          <cell r="I187">
            <v>1033</v>
          </cell>
          <cell r="J187">
            <v>1033</v>
          </cell>
          <cell r="K187">
            <v>1033</v>
          </cell>
          <cell r="L187">
            <v>1033</v>
          </cell>
          <cell r="M187">
            <v>1033</v>
          </cell>
          <cell r="N187">
            <v>1033</v>
          </cell>
          <cell r="O187">
            <v>1033</v>
          </cell>
          <cell r="P187">
            <v>1033</v>
          </cell>
          <cell r="Q187">
            <v>1033</v>
          </cell>
          <cell r="R187">
            <v>1033</v>
          </cell>
          <cell r="S187">
            <v>1033</v>
          </cell>
          <cell r="T187">
            <v>1088</v>
          </cell>
          <cell r="U187">
            <v>1088</v>
          </cell>
          <cell r="V187">
            <v>1088</v>
          </cell>
          <cell r="W187">
            <v>1088</v>
          </cell>
          <cell r="X187">
            <v>1088</v>
          </cell>
          <cell r="Y187">
            <v>1088</v>
          </cell>
          <cell r="Z187">
            <v>1084</v>
          </cell>
          <cell r="AA187">
            <v>1553</v>
          </cell>
          <cell r="AB187">
            <v>1553</v>
          </cell>
          <cell r="AC187">
            <v>1553</v>
          </cell>
          <cell r="AD187">
            <v>1553</v>
          </cell>
          <cell r="AE187">
            <v>2023</v>
          </cell>
          <cell r="AF187">
            <v>1836</v>
          </cell>
          <cell r="AG187">
            <v>2023</v>
          </cell>
          <cell r="AH187">
            <v>1553</v>
          </cell>
          <cell r="AI187">
            <v>1553</v>
          </cell>
          <cell r="AJ187">
            <v>1553</v>
          </cell>
          <cell r="AK187">
            <v>1553</v>
          </cell>
          <cell r="AL187">
            <v>1553</v>
          </cell>
          <cell r="AM187">
            <v>1553</v>
          </cell>
          <cell r="AN187">
            <v>1553</v>
          </cell>
          <cell r="AO187">
            <v>1553</v>
          </cell>
          <cell r="AP187">
            <v>1553</v>
          </cell>
          <cell r="AQ187">
            <v>1553</v>
          </cell>
          <cell r="AR187">
            <v>1553</v>
          </cell>
          <cell r="AS187">
            <v>2023</v>
          </cell>
          <cell r="AT187">
            <v>2023</v>
          </cell>
          <cell r="AU187">
            <v>2023</v>
          </cell>
          <cell r="AV187">
            <v>1553</v>
          </cell>
          <cell r="AW187">
            <v>1553</v>
          </cell>
          <cell r="AX187">
            <v>2024</v>
          </cell>
          <cell r="AY187">
            <v>2024</v>
          </cell>
          <cell r="AZ187">
            <v>2024</v>
          </cell>
          <cell r="BA187">
            <v>2024</v>
          </cell>
          <cell r="BB187">
            <v>1559</v>
          </cell>
          <cell r="BC187">
            <v>2024</v>
          </cell>
          <cell r="BD187">
            <v>2024</v>
          </cell>
          <cell r="BE187">
            <v>2024</v>
          </cell>
          <cell r="BF187">
            <v>2024</v>
          </cell>
          <cell r="BG187">
            <v>2024</v>
          </cell>
          <cell r="BH187">
            <v>2024</v>
          </cell>
          <cell r="BI187">
            <v>2024</v>
          </cell>
          <cell r="BJ187">
            <v>2024</v>
          </cell>
          <cell r="BK187">
            <v>2024</v>
          </cell>
          <cell r="BL187">
            <v>2024</v>
          </cell>
          <cell r="BM187">
            <v>2024</v>
          </cell>
          <cell r="BN187">
            <v>2024</v>
          </cell>
          <cell r="BO187">
            <v>2024</v>
          </cell>
          <cell r="BP187">
            <v>2024</v>
          </cell>
          <cell r="BQ187">
            <v>2024</v>
          </cell>
          <cell r="BR187">
            <v>2024</v>
          </cell>
          <cell r="BS187">
            <v>2024</v>
          </cell>
          <cell r="BT187">
            <v>3505</v>
          </cell>
          <cell r="BU187">
            <v>2024</v>
          </cell>
          <cell r="BV187">
            <v>2774</v>
          </cell>
          <cell r="BW187">
            <v>2024</v>
          </cell>
          <cell r="BX187">
            <v>2518</v>
          </cell>
          <cell r="BY187">
            <v>2518</v>
          </cell>
          <cell r="BZ187">
            <v>2518</v>
          </cell>
          <cell r="CA187">
            <v>2518</v>
          </cell>
          <cell r="CB187">
            <v>3011</v>
          </cell>
          <cell r="CC187">
            <v>3258</v>
          </cell>
          <cell r="CD187">
            <v>2024</v>
          </cell>
          <cell r="CE187">
            <v>2518</v>
          </cell>
          <cell r="CF187">
            <v>2518</v>
          </cell>
          <cell r="CG187">
            <v>3011</v>
          </cell>
          <cell r="CH187">
            <v>3011</v>
          </cell>
          <cell r="CI187">
            <v>3011</v>
          </cell>
          <cell r="CJ187">
            <v>3049</v>
          </cell>
          <cell r="CK187">
            <v>3011</v>
          </cell>
          <cell r="CL187">
            <v>3011</v>
          </cell>
          <cell r="CM187">
            <v>3011</v>
          </cell>
          <cell r="CN187">
            <v>3011</v>
          </cell>
          <cell r="CO187">
            <v>2024</v>
          </cell>
          <cell r="CP187">
            <v>2024</v>
          </cell>
          <cell r="CQ187">
            <v>2024</v>
          </cell>
          <cell r="CR187">
            <v>2024</v>
          </cell>
          <cell r="CS187">
            <v>3011</v>
          </cell>
          <cell r="CT187">
            <v>3011</v>
          </cell>
          <cell r="CU187">
            <v>3011</v>
          </cell>
          <cell r="CV187">
            <v>2024</v>
          </cell>
          <cell r="CW187">
            <v>2024</v>
          </cell>
          <cell r="CX187">
            <v>2024</v>
          </cell>
          <cell r="CY187">
            <v>2518</v>
          </cell>
          <cell r="CZ187">
            <v>2518</v>
          </cell>
          <cell r="DA187">
            <v>2518</v>
          </cell>
          <cell r="DB187">
            <v>2518</v>
          </cell>
          <cell r="DC187">
            <v>2024</v>
          </cell>
          <cell r="DD187">
            <v>2024</v>
          </cell>
          <cell r="DE187">
            <v>2024</v>
          </cell>
          <cell r="DF187">
            <v>2271</v>
          </cell>
          <cell r="DG187">
            <v>2518</v>
          </cell>
          <cell r="DH187">
            <v>2518</v>
          </cell>
          <cell r="DI187">
            <v>2518</v>
          </cell>
          <cell r="DJ187">
            <v>2518</v>
          </cell>
          <cell r="DK187">
            <v>2764</v>
          </cell>
        </row>
        <row r="188">
          <cell r="A188">
            <v>14703</v>
          </cell>
          <cell r="B188" t="str">
            <v>CNG @ Albany</v>
          </cell>
          <cell r="C188">
            <v>5</v>
          </cell>
          <cell r="D188" t="str">
            <v xml:space="preserve"> D    </v>
          </cell>
          <cell r="E188">
            <v>87723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</row>
        <row r="189">
          <cell r="A189">
            <v>14706</v>
          </cell>
          <cell r="B189" t="str">
            <v>Central Hudson Gas</v>
          </cell>
          <cell r="C189">
            <v>5</v>
          </cell>
          <cell r="D189" t="str">
            <v xml:space="preserve"> D    </v>
          </cell>
          <cell r="E189">
            <v>50719</v>
          </cell>
          <cell r="F189">
            <v>69</v>
          </cell>
          <cell r="G189">
            <v>69</v>
          </cell>
          <cell r="H189">
            <v>346</v>
          </cell>
          <cell r="I189">
            <v>69</v>
          </cell>
          <cell r="J189">
            <v>69</v>
          </cell>
          <cell r="K189">
            <v>69</v>
          </cell>
          <cell r="L189">
            <v>69</v>
          </cell>
          <cell r="M189">
            <v>69</v>
          </cell>
          <cell r="N189">
            <v>69</v>
          </cell>
          <cell r="O189">
            <v>69</v>
          </cell>
          <cell r="P189">
            <v>69</v>
          </cell>
          <cell r="Q189">
            <v>69</v>
          </cell>
          <cell r="R189">
            <v>69</v>
          </cell>
          <cell r="S189">
            <v>69</v>
          </cell>
          <cell r="T189">
            <v>246</v>
          </cell>
          <cell r="U189">
            <v>246</v>
          </cell>
          <cell r="V189">
            <v>246</v>
          </cell>
          <cell r="W189">
            <v>246</v>
          </cell>
          <cell r="X189">
            <v>246</v>
          </cell>
          <cell r="Y189">
            <v>246</v>
          </cell>
          <cell r="Z189">
            <v>246</v>
          </cell>
          <cell r="AA189">
            <v>246</v>
          </cell>
          <cell r="AB189">
            <v>246</v>
          </cell>
          <cell r="AC189">
            <v>246</v>
          </cell>
          <cell r="AD189">
            <v>246</v>
          </cell>
          <cell r="AE189">
            <v>246</v>
          </cell>
          <cell r="AF189">
            <v>246</v>
          </cell>
          <cell r="AG189">
            <v>246</v>
          </cell>
          <cell r="AH189">
            <v>346</v>
          </cell>
          <cell r="AI189">
            <v>346</v>
          </cell>
          <cell r="AJ189">
            <v>346</v>
          </cell>
          <cell r="AK189">
            <v>346</v>
          </cell>
          <cell r="AL189">
            <v>346</v>
          </cell>
          <cell r="AM189">
            <v>346</v>
          </cell>
          <cell r="AN189">
            <v>346</v>
          </cell>
          <cell r="AO189">
            <v>346</v>
          </cell>
          <cell r="AP189">
            <v>467</v>
          </cell>
          <cell r="AQ189">
            <v>346</v>
          </cell>
          <cell r="AR189">
            <v>346</v>
          </cell>
          <cell r="AS189">
            <v>346</v>
          </cell>
          <cell r="AT189">
            <v>346</v>
          </cell>
          <cell r="AU189">
            <v>346</v>
          </cell>
          <cell r="AV189">
            <v>346</v>
          </cell>
          <cell r="AW189">
            <v>346</v>
          </cell>
          <cell r="AX189">
            <v>16708</v>
          </cell>
          <cell r="AY189">
            <v>16708</v>
          </cell>
          <cell r="AZ189">
            <v>16708</v>
          </cell>
          <cell r="BA189">
            <v>16708</v>
          </cell>
          <cell r="BB189">
            <v>16708</v>
          </cell>
          <cell r="BC189">
            <v>16708</v>
          </cell>
          <cell r="BD189">
            <v>16708</v>
          </cell>
          <cell r="BE189">
            <v>16708</v>
          </cell>
          <cell r="BF189">
            <v>16708</v>
          </cell>
          <cell r="BG189">
            <v>16708</v>
          </cell>
          <cell r="BH189">
            <v>16708</v>
          </cell>
          <cell r="BI189">
            <v>16708</v>
          </cell>
          <cell r="BJ189">
            <v>16708</v>
          </cell>
          <cell r="BK189">
            <v>16708</v>
          </cell>
          <cell r="BL189">
            <v>16708</v>
          </cell>
          <cell r="BM189">
            <v>16708</v>
          </cell>
          <cell r="BN189">
            <v>16708</v>
          </cell>
          <cell r="BO189">
            <v>16708</v>
          </cell>
          <cell r="BP189">
            <v>16708</v>
          </cell>
          <cell r="BQ189">
            <v>16708</v>
          </cell>
          <cell r="BR189">
            <v>16708</v>
          </cell>
          <cell r="BS189">
            <v>21708</v>
          </cell>
          <cell r="BT189">
            <v>21708</v>
          </cell>
          <cell r="BU189">
            <v>21708</v>
          </cell>
          <cell r="BV189">
            <v>21708</v>
          </cell>
          <cell r="BW189">
            <v>21708</v>
          </cell>
          <cell r="BX189">
            <v>16708</v>
          </cell>
          <cell r="BY189">
            <v>16708</v>
          </cell>
          <cell r="BZ189">
            <v>16708</v>
          </cell>
          <cell r="CA189">
            <v>16708</v>
          </cell>
          <cell r="CB189">
            <v>16708</v>
          </cell>
          <cell r="CC189">
            <v>15976</v>
          </cell>
          <cell r="CD189">
            <v>15976</v>
          </cell>
          <cell r="CE189">
            <v>15976</v>
          </cell>
          <cell r="CF189">
            <v>15976</v>
          </cell>
          <cell r="CG189">
            <v>15976</v>
          </cell>
          <cell r="CH189">
            <v>15976</v>
          </cell>
          <cell r="CI189">
            <v>15976</v>
          </cell>
          <cell r="CJ189">
            <v>15976</v>
          </cell>
          <cell r="CK189">
            <v>20976</v>
          </cell>
          <cell r="CL189">
            <v>20976</v>
          </cell>
          <cell r="CM189">
            <v>20976</v>
          </cell>
          <cell r="CN189">
            <v>20976</v>
          </cell>
          <cell r="CO189">
            <v>15976</v>
          </cell>
          <cell r="CP189">
            <v>15976</v>
          </cell>
          <cell r="CQ189">
            <v>15976</v>
          </cell>
          <cell r="CR189">
            <v>15976</v>
          </cell>
          <cell r="CS189">
            <v>15976</v>
          </cell>
          <cell r="CT189">
            <v>15976</v>
          </cell>
          <cell r="CU189">
            <v>15976</v>
          </cell>
          <cell r="CV189">
            <v>15976</v>
          </cell>
          <cell r="CW189">
            <v>15970</v>
          </cell>
          <cell r="CX189">
            <v>15976</v>
          </cell>
          <cell r="CY189">
            <v>15976</v>
          </cell>
          <cell r="CZ189">
            <v>15976</v>
          </cell>
          <cell r="DA189">
            <v>15976</v>
          </cell>
          <cell r="DB189">
            <v>15976</v>
          </cell>
          <cell r="DC189">
            <v>20976</v>
          </cell>
          <cell r="DD189">
            <v>15976</v>
          </cell>
          <cell r="DE189">
            <v>15990</v>
          </cell>
          <cell r="DF189">
            <v>15990</v>
          </cell>
          <cell r="DG189">
            <v>20430</v>
          </cell>
          <cell r="DH189">
            <v>20430</v>
          </cell>
          <cell r="DI189">
            <v>20430</v>
          </cell>
          <cell r="DJ189">
            <v>20430</v>
          </cell>
          <cell r="DK189">
            <v>20430</v>
          </cell>
        </row>
        <row r="190">
          <cell r="A190">
            <v>14785</v>
          </cell>
          <cell r="B190" t="str">
            <v xml:space="preserve"> NATIONAL-SHERMAN N Y SYSTEM SUPPLY      </v>
          </cell>
          <cell r="C190">
            <v>5</v>
          </cell>
          <cell r="D190" t="str">
            <v xml:space="preserve"> R    </v>
          </cell>
          <cell r="E190">
            <v>9609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</row>
        <row r="191">
          <cell r="A191">
            <v>14788</v>
          </cell>
          <cell r="B191" t="str">
            <v>Nat. Fuel Gas @ Chautauqua</v>
          </cell>
          <cell r="C191">
            <v>5</v>
          </cell>
          <cell r="D191" t="str">
            <v xml:space="preserve"> D    </v>
          </cell>
          <cell r="E191">
            <v>9633</v>
          </cell>
          <cell r="F191">
            <v>300</v>
          </cell>
          <cell r="G191">
            <v>300</v>
          </cell>
          <cell r="H191">
            <v>300</v>
          </cell>
          <cell r="I191">
            <v>300</v>
          </cell>
          <cell r="J191">
            <v>300</v>
          </cell>
          <cell r="K191">
            <v>300</v>
          </cell>
          <cell r="L191">
            <v>300</v>
          </cell>
          <cell r="M191">
            <v>300</v>
          </cell>
          <cell r="N191">
            <v>300</v>
          </cell>
          <cell r="O191">
            <v>300</v>
          </cell>
          <cell r="P191">
            <v>300</v>
          </cell>
          <cell r="Q191">
            <v>300</v>
          </cell>
          <cell r="R191">
            <v>300</v>
          </cell>
          <cell r="S191">
            <v>300</v>
          </cell>
          <cell r="T191">
            <v>300</v>
          </cell>
          <cell r="U191">
            <v>300</v>
          </cell>
          <cell r="V191">
            <v>300</v>
          </cell>
          <cell r="W191">
            <v>300</v>
          </cell>
          <cell r="X191">
            <v>300</v>
          </cell>
          <cell r="Y191">
            <v>300</v>
          </cell>
          <cell r="Z191">
            <v>300</v>
          </cell>
          <cell r="AA191">
            <v>300</v>
          </cell>
          <cell r="AB191">
            <v>300</v>
          </cell>
          <cell r="AC191">
            <v>300</v>
          </cell>
          <cell r="AD191">
            <v>300</v>
          </cell>
          <cell r="AE191">
            <v>300</v>
          </cell>
          <cell r="AF191">
            <v>300</v>
          </cell>
          <cell r="AG191">
            <v>300</v>
          </cell>
          <cell r="AH191">
            <v>300</v>
          </cell>
          <cell r="AI191">
            <v>300</v>
          </cell>
          <cell r="AJ191">
            <v>300</v>
          </cell>
          <cell r="AK191">
            <v>300</v>
          </cell>
          <cell r="AL191">
            <v>300</v>
          </cell>
          <cell r="AM191">
            <v>300</v>
          </cell>
          <cell r="AN191">
            <v>300</v>
          </cell>
          <cell r="AO191">
            <v>300</v>
          </cell>
          <cell r="AP191">
            <v>300</v>
          </cell>
          <cell r="AQ191">
            <v>300</v>
          </cell>
          <cell r="AR191">
            <v>300</v>
          </cell>
          <cell r="AS191">
            <v>300</v>
          </cell>
          <cell r="AT191">
            <v>300</v>
          </cell>
          <cell r="AU191">
            <v>300</v>
          </cell>
          <cell r="AV191">
            <v>300</v>
          </cell>
          <cell r="AW191">
            <v>300</v>
          </cell>
          <cell r="AX191">
            <v>1500</v>
          </cell>
          <cell r="AY191">
            <v>1500</v>
          </cell>
          <cell r="AZ191">
            <v>1500</v>
          </cell>
          <cell r="BA191">
            <v>1500</v>
          </cell>
          <cell r="BB191">
            <v>1500</v>
          </cell>
          <cell r="BC191">
            <v>1500</v>
          </cell>
          <cell r="BD191">
            <v>1500</v>
          </cell>
          <cell r="BE191">
            <v>1500</v>
          </cell>
          <cell r="BF191">
            <v>1500</v>
          </cell>
          <cell r="BG191">
            <v>1500</v>
          </cell>
          <cell r="BH191">
            <v>1500</v>
          </cell>
          <cell r="BI191">
            <v>1500</v>
          </cell>
          <cell r="BJ191">
            <v>1500</v>
          </cell>
          <cell r="BK191">
            <v>1500</v>
          </cell>
          <cell r="BL191">
            <v>1500</v>
          </cell>
          <cell r="BM191">
            <v>1500</v>
          </cell>
          <cell r="BN191">
            <v>1500</v>
          </cell>
          <cell r="BO191">
            <v>1500</v>
          </cell>
          <cell r="BP191">
            <v>1500</v>
          </cell>
          <cell r="BQ191">
            <v>1500</v>
          </cell>
          <cell r="BR191">
            <v>1500</v>
          </cell>
          <cell r="BS191">
            <v>1500</v>
          </cell>
          <cell r="BT191">
            <v>1500</v>
          </cell>
          <cell r="BU191">
            <v>1500</v>
          </cell>
          <cell r="BV191">
            <v>1500</v>
          </cell>
          <cell r="BW191">
            <v>1000</v>
          </cell>
          <cell r="BX191">
            <v>1000</v>
          </cell>
          <cell r="BY191">
            <v>1000</v>
          </cell>
          <cell r="BZ191">
            <v>1000</v>
          </cell>
          <cell r="CA191">
            <v>1000</v>
          </cell>
          <cell r="CB191">
            <v>1000</v>
          </cell>
          <cell r="CC191">
            <v>2400</v>
          </cell>
          <cell r="CD191">
            <v>2400</v>
          </cell>
          <cell r="CE191">
            <v>2400</v>
          </cell>
          <cell r="CF191">
            <v>2400</v>
          </cell>
          <cell r="CG191">
            <v>2400</v>
          </cell>
          <cell r="CH191">
            <v>2400</v>
          </cell>
          <cell r="CI191">
            <v>2400</v>
          </cell>
          <cell r="CJ191">
            <v>2400</v>
          </cell>
          <cell r="CK191">
            <v>2400</v>
          </cell>
          <cell r="CL191">
            <v>2400</v>
          </cell>
          <cell r="CM191">
            <v>2400</v>
          </cell>
          <cell r="CN191">
            <v>2400</v>
          </cell>
          <cell r="CO191">
            <v>2400</v>
          </cell>
          <cell r="CP191">
            <v>2400</v>
          </cell>
          <cell r="CQ191">
            <v>2400</v>
          </cell>
          <cell r="CR191">
            <v>2400</v>
          </cell>
          <cell r="CS191">
            <v>2400</v>
          </cell>
          <cell r="CT191">
            <v>2400</v>
          </cell>
          <cell r="CU191">
            <v>2400</v>
          </cell>
          <cell r="CV191">
            <v>2400</v>
          </cell>
          <cell r="CW191">
            <v>2400</v>
          </cell>
          <cell r="CX191">
            <v>2400</v>
          </cell>
          <cell r="CY191">
            <v>2400</v>
          </cell>
          <cell r="CZ191">
            <v>2400</v>
          </cell>
          <cell r="DA191">
            <v>2400</v>
          </cell>
          <cell r="DB191">
            <v>2400</v>
          </cell>
          <cell r="DC191">
            <v>2400</v>
          </cell>
          <cell r="DD191">
            <v>900</v>
          </cell>
          <cell r="DE191">
            <v>4000</v>
          </cell>
          <cell r="DF191">
            <v>4000</v>
          </cell>
          <cell r="DG191">
            <v>4000</v>
          </cell>
          <cell r="DH191">
            <v>4000</v>
          </cell>
          <cell r="DI191">
            <v>4000</v>
          </cell>
          <cell r="DJ191">
            <v>4000</v>
          </cell>
          <cell r="DK191">
            <v>4000</v>
          </cell>
        </row>
        <row r="192">
          <cell r="A192">
            <v>14790</v>
          </cell>
          <cell r="B192" t="str">
            <v xml:space="preserve"> LENAPE-BEAR LAKE DEHYD                  </v>
          </cell>
          <cell r="C192">
            <v>5</v>
          </cell>
          <cell r="D192" t="str">
            <v xml:space="preserve"> R    </v>
          </cell>
          <cell r="E192">
            <v>11774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</row>
        <row r="193">
          <cell r="A193">
            <v>14794</v>
          </cell>
          <cell r="B193" t="str">
            <v xml:space="preserve"> TXG - SUMMER DALE DEHYD.                </v>
          </cell>
          <cell r="C193">
            <v>5</v>
          </cell>
          <cell r="D193" t="str">
            <v xml:space="preserve"> R    </v>
          </cell>
          <cell r="E193">
            <v>4987</v>
          </cell>
          <cell r="F193">
            <v>200</v>
          </cell>
          <cell r="G193">
            <v>200</v>
          </cell>
          <cell r="H193">
            <v>180</v>
          </cell>
          <cell r="I193">
            <v>200</v>
          </cell>
          <cell r="J193">
            <v>200</v>
          </cell>
          <cell r="K193">
            <v>200</v>
          </cell>
          <cell r="L193">
            <v>200</v>
          </cell>
          <cell r="M193">
            <v>200</v>
          </cell>
          <cell r="N193">
            <v>200</v>
          </cell>
          <cell r="O193">
            <v>200</v>
          </cell>
          <cell r="P193">
            <v>200</v>
          </cell>
          <cell r="Q193">
            <v>200</v>
          </cell>
          <cell r="R193">
            <v>200</v>
          </cell>
          <cell r="S193">
            <v>200</v>
          </cell>
          <cell r="T193">
            <v>180</v>
          </cell>
          <cell r="U193">
            <v>180</v>
          </cell>
          <cell r="V193">
            <v>180</v>
          </cell>
          <cell r="W193">
            <v>180</v>
          </cell>
          <cell r="X193">
            <v>180</v>
          </cell>
          <cell r="Y193">
            <v>180</v>
          </cell>
          <cell r="Z193">
            <v>180</v>
          </cell>
          <cell r="AA193">
            <v>180</v>
          </cell>
          <cell r="AB193">
            <v>180</v>
          </cell>
          <cell r="AC193">
            <v>180</v>
          </cell>
          <cell r="AD193">
            <v>180</v>
          </cell>
          <cell r="AE193">
            <v>180</v>
          </cell>
          <cell r="AF193">
            <v>180</v>
          </cell>
          <cell r="AG193">
            <v>180</v>
          </cell>
          <cell r="AH193">
            <v>180</v>
          </cell>
          <cell r="AI193">
            <v>180</v>
          </cell>
          <cell r="AJ193">
            <v>180</v>
          </cell>
          <cell r="AK193">
            <v>180</v>
          </cell>
          <cell r="AL193">
            <v>180</v>
          </cell>
          <cell r="AM193">
            <v>180</v>
          </cell>
          <cell r="AN193">
            <v>180</v>
          </cell>
          <cell r="AO193">
            <v>180</v>
          </cell>
          <cell r="AP193">
            <v>180</v>
          </cell>
          <cell r="AQ193">
            <v>180</v>
          </cell>
          <cell r="AR193">
            <v>180</v>
          </cell>
          <cell r="AS193">
            <v>180</v>
          </cell>
          <cell r="AT193">
            <v>180</v>
          </cell>
          <cell r="AU193">
            <v>180</v>
          </cell>
          <cell r="AV193">
            <v>180</v>
          </cell>
          <cell r="AW193">
            <v>180</v>
          </cell>
          <cell r="AX193">
            <v>0</v>
          </cell>
          <cell r="AY193">
            <v>0</v>
          </cell>
          <cell r="AZ193">
            <v>0</v>
          </cell>
          <cell r="BA193">
            <v>180</v>
          </cell>
          <cell r="BB193">
            <v>180</v>
          </cell>
          <cell r="BC193">
            <v>0</v>
          </cell>
          <cell r="BD193">
            <v>180</v>
          </cell>
          <cell r="BE193">
            <v>180</v>
          </cell>
          <cell r="BF193">
            <v>180</v>
          </cell>
          <cell r="BG193">
            <v>180</v>
          </cell>
          <cell r="BH193">
            <v>180</v>
          </cell>
          <cell r="BI193">
            <v>180</v>
          </cell>
          <cell r="BJ193">
            <v>180</v>
          </cell>
          <cell r="BK193">
            <v>180</v>
          </cell>
          <cell r="BL193">
            <v>180</v>
          </cell>
          <cell r="BM193">
            <v>180</v>
          </cell>
          <cell r="BN193">
            <v>180</v>
          </cell>
          <cell r="BO193">
            <v>180</v>
          </cell>
          <cell r="BP193">
            <v>180</v>
          </cell>
          <cell r="BQ193">
            <v>180</v>
          </cell>
          <cell r="BR193">
            <v>180</v>
          </cell>
          <cell r="BS193">
            <v>180</v>
          </cell>
          <cell r="BT193">
            <v>180</v>
          </cell>
          <cell r="BU193">
            <v>180</v>
          </cell>
          <cell r="BV193">
            <v>180</v>
          </cell>
          <cell r="BW193">
            <v>180</v>
          </cell>
          <cell r="BX193">
            <v>180</v>
          </cell>
          <cell r="BY193">
            <v>180</v>
          </cell>
          <cell r="BZ193">
            <v>180</v>
          </cell>
          <cell r="CA193">
            <v>180</v>
          </cell>
          <cell r="CB193">
            <v>180</v>
          </cell>
          <cell r="CC193">
            <v>180</v>
          </cell>
          <cell r="CD193">
            <v>180</v>
          </cell>
          <cell r="CE193">
            <v>180</v>
          </cell>
          <cell r="CF193">
            <v>180</v>
          </cell>
          <cell r="CG193">
            <v>180</v>
          </cell>
          <cell r="CH193">
            <v>180</v>
          </cell>
          <cell r="CI193">
            <v>180</v>
          </cell>
          <cell r="CJ193">
            <v>180</v>
          </cell>
          <cell r="CK193">
            <v>180</v>
          </cell>
          <cell r="CL193">
            <v>180</v>
          </cell>
          <cell r="CM193">
            <v>180</v>
          </cell>
          <cell r="CN193">
            <v>180</v>
          </cell>
          <cell r="CO193">
            <v>180</v>
          </cell>
          <cell r="CP193">
            <v>180</v>
          </cell>
          <cell r="CQ193">
            <v>180</v>
          </cell>
          <cell r="CR193">
            <v>180</v>
          </cell>
          <cell r="CS193">
            <v>180</v>
          </cell>
          <cell r="CT193">
            <v>180</v>
          </cell>
          <cell r="CU193">
            <v>180</v>
          </cell>
          <cell r="CV193">
            <v>180</v>
          </cell>
          <cell r="CW193">
            <v>180</v>
          </cell>
          <cell r="CX193">
            <v>180</v>
          </cell>
          <cell r="CY193">
            <v>180</v>
          </cell>
          <cell r="CZ193">
            <v>180</v>
          </cell>
          <cell r="DA193">
            <v>180</v>
          </cell>
          <cell r="DB193">
            <v>180</v>
          </cell>
          <cell r="DC193">
            <v>180</v>
          </cell>
          <cell r="DD193">
            <v>180</v>
          </cell>
          <cell r="DE193">
            <v>180</v>
          </cell>
          <cell r="DF193">
            <v>180</v>
          </cell>
          <cell r="DG193">
            <v>180</v>
          </cell>
          <cell r="DH193">
            <v>180</v>
          </cell>
          <cell r="DI193">
            <v>180</v>
          </cell>
          <cell r="DJ193">
            <v>180</v>
          </cell>
          <cell r="DK193">
            <v>180</v>
          </cell>
        </row>
        <row r="194">
          <cell r="A194">
            <v>14795</v>
          </cell>
          <cell r="B194" t="str">
            <v>Nat. Fuel Gas @ Chautauqua</v>
          </cell>
          <cell r="C194">
            <v>5</v>
          </cell>
          <cell r="D194" t="str">
            <v xml:space="preserve"> D    </v>
          </cell>
          <cell r="E194">
            <v>124240</v>
          </cell>
          <cell r="F194">
            <v>55626</v>
          </cell>
          <cell r="G194">
            <v>54990</v>
          </cell>
          <cell r="H194">
            <v>40188</v>
          </cell>
          <cell r="I194">
            <v>56255</v>
          </cell>
          <cell r="J194">
            <v>56323</v>
          </cell>
          <cell r="K194">
            <v>55932</v>
          </cell>
          <cell r="L194">
            <v>56144</v>
          </cell>
          <cell r="M194">
            <v>63737</v>
          </cell>
          <cell r="N194">
            <v>63514</v>
          </cell>
          <cell r="O194">
            <v>63088</v>
          </cell>
          <cell r="P194">
            <v>63617</v>
          </cell>
          <cell r="Q194">
            <v>73817</v>
          </cell>
          <cell r="R194">
            <v>63999</v>
          </cell>
          <cell r="S194">
            <v>63484</v>
          </cell>
          <cell r="T194">
            <v>33318</v>
          </cell>
          <cell r="U194">
            <v>33318</v>
          </cell>
          <cell r="V194">
            <v>32538</v>
          </cell>
          <cell r="W194">
            <v>37246</v>
          </cell>
          <cell r="X194">
            <v>37265</v>
          </cell>
          <cell r="Y194">
            <v>36934</v>
          </cell>
          <cell r="Z194">
            <v>56916</v>
          </cell>
          <cell r="AA194">
            <v>36863</v>
          </cell>
          <cell r="AB194">
            <v>36863</v>
          </cell>
          <cell r="AC194">
            <v>36872</v>
          </cell>
          <cell r="AD194">
            <v>40621</v>
          </cell>
          <cell r="AE194">
            <v>41114</v>
          </cell>
          <cell r="AF194">
            <v>41509</v>
          </cell>
          <cell r="AG194">
            <v>41192</v>
          </cell>
          <cell r="AH194">
            <v>39814</v>
          </cell>
          <cell r="AI194">
            <v>39814</v>
          </cell>
          <cell r="AJ194">
            <v>39814</v>
          </cell>
          <cell r="AK194">
            <v>39814</v>
          </cell>
          <cell r="AL194">
            <v>40549</v>
          </cell>
          <cell r="AM194">
            <v>40075</v>
          </cell>
          <cell r="AN194">
            <v>40058</v>
          </cell>
          <cell r="AO194">
            <v>40188</v>
          </cell>
          <cell r="AP194">
            <v>40507</v>
          </cell>
          <cell r="AQ194">
            <v>40088</v>
          </cell>
          <cell r="AR194">
            <v>46263</v>
          </cell>
          <cell r="AS194">
            <v>15508</v>
          </cell>
          <cell r="AT194">
            <v>16016</v>
          </cell>
          <cell r="AU194">
            <v>16015</v>
          </cell>
          <cell r="AV194">
            <v>24016</v>
          </cell>
          <cell r="AW194">
            <v>24016</v>
          </cell>
          <cell r="AX194">
            <v>19641</v>
          </cell>
          <cell r="AY194">
            <v>19641</v>
          </cell>
          <cell r="AZ194">
            <v>15641</v>
          </cell>
          <cell r="BA194">
            <v>20641</v>
          </cell>
          <cell r="BB194">
            <v>15990</v>
          </cell>
          <cell r="BC194">
            <v>20641</v>
          </cell>
          <cell r="BD194">
            <v>20641</v>
          </cell>
          <cell r="BE194">
            <v>20641</v>
          </cell>
          <cell r="BF194">
            <v>23035</v>
          </cell>
          <cell r="BG194">
            <v>23035</v>
          </cell>
          <cell r="BH194">
            <v>22990</v>
          </cell>
          <cell r="BI194">
            <v>23035</v>
          </cell>
          <cell r="BJ194">
            <v>15491</v>
          </cell>
          <cell r="BK194">
            <v>15491</v>
          </cell>
          <cell r="BL194">
            <v>15491</v>
          </cell>
          <cell r="BM194">
            <v>14924</v>
          </cell>
          <cell r="BN194">
            <v>15529</v>
          </cell>
          <cell r="BO194">
            <v>15491</v>
          </cell>
          <cell r="BP194">
            <v>14971</v>
          </cell>
          <cell r="BQ194">
            <v>15491</v>
          </cell>
          <cell r="BR194">
            <v>15491</v>
          </cell>
          <cell r="BS194">
            <v>15491</v>
          </cell>
          <cell r="BT194">
            <v>15529</v>
          </cell>
          <cell r="BU194">
            <v>15529</v>
          </cell>
          <cell r="BV194">
            <v>15529</v>
          </cell>
          <cell r="BW194">
            <v>16033</v>
          </cell>
          <cell r="BX194">
            <v>15335</v>
          </cell>
          <cell r="BY194">
            <v>16205</v>
          </cell>
          <cell r="BZ194">
            <v>16205</v>
          </cell>
          <cell r="CA194">
            <v>20641</v>
          </cell>
          <cell r="CB194">
            <v>20641</v>
          </cell>
          <cell r="CC194">
            <v>14663</v>
          </cell>
          <cell r="CD194">
            <v>14663</v>
          </cell>
          <cell r="CE194">
            <v>10012</v>
          </cell>
          <cell r="CF194">
            <v>19012</v>
          </cell>
          <cell r="CG194">
            <v>10012</v>
          </cell>
          <cell r="CH194">
            <v>10012</v>
          </cell>
          <cell r="CI194">
            <v>8663</v>
          </cell>
          <cell r="CJ194">
            <v>12916</v>
          </cell>
          <cell r="CK194">
            <v>13624</v>
          </cell>
          <cell r="CL194">
            <v>13624</v>
          </cell>
          <cell r="CM194">
            <v>13624</v>
          </cell>
          <cell r="CN194">
            <v>13624</v>
          </cell>
          <cell r="CO194">
            <v>19649</v>
          </cell>
          <cell r="CP194">
            <v>19649</v>
          </cell>
          <cell r="CQ194">
            <v>15929</v>
          </cell>
          <cell r="CR194">
            <v>16422</v>
          </cell>
          <cell r="CS194">
            <v>20636</v>
          </cell>
          <cell r="CT194">
            <v>20636</v>
          </cell>
          <cell r="CU194">
            <v>20636</v>
          </cell>
          <cell r="CV194">
            <v>16945</v>
          </cell>
          <cell r="CW194">
            <v>16945</v>
          </cell>
          <cell r="CX194">
            <v>17636</v>
          </cell>
          <cell r="CY194">
            <v>17636</v>
          </cell>
          <cell r="CZ194">
            <v>16072</v>
          </cell>
          <cell r="DA194">
            <v>16072</v>
          </cell>
          <cell r="DB194">
            <v>16072</v>
          </cell>
          <cell r="DC194">
            <v>17404</v>
          </cell>
          <cell r="DD194">
            <v>21662</v>
          </cell>
          <cell r="DE194">
            <v>15032</v>
          </cell>
          <cell r="DF194">
            <v>14432</v>
          </cell>
          <cell r="DG194">
            <v>20194</v>
          </cell>
          <cell r="DH194">
            <v>20194</v>
          </cell>
          <cell r="DI194">
            <v>20194</v>
          </cell>
          <cell r="DJ194">
            <v>16513</v>
          </cell>
          <cell r="DK194">
            <v>21509</v>
          </cell>
        </row>
        <row r="195">
          <cell r="A195">
            <v>14800</v>
          </cell>
          <cell r="B195" t="str">
            <v xml:space="preserve">MAYVILLE DEHYDRATION                    </v>
          </cell>
          <cell r="C195">
            <v>5</v>
          </cell>
          <cell r="D195" t="str">
            <v xml:space="preserve"> R    </v>
          </cell>
          <cell r="E195">
            <v>46157</v>
          </cell>
          <cell r="F195">
            <v>7017</v>
          </cell>
          <cell r="G195">
            <v>7017</v>
          </cell>
          <cell r="H195">
            <v>5600</v>
          </cell>
          <cell r="I195">
            <v>7017</v>
          </cell>
          <cell r="J195">
            <v>7017</v>
          </cell>
          <cell r="K195">
            <v>7017</v>
          </cell>
          <cell r="L195">
            <v>7017</v>
          </cell>
          <cell r="M195">
            <v>7017</v>
          </cell>
          <cell r="N195">
            <v>7017</v>
          </cell>
          <cell r="O195">
            <v>7017</v>
          </cell>
          <cell r="P195">
            <v>7017</v>
          </cell>
          <cell r="Q195">
            <v>7017</v>
          </cell>
          <cell r="R195">
            <v>7017</v>
          </cell>
          <cell r="S195">
            <v>7017</v>
          </cell>
          <cell r="T195">
            <v>5586</v>
          </cell>
          <cell r="U195">
            <v>5586</v>
          </cell>
          <cell r="V195">
            <v>5524</v>
          </cell>
          <cell r="W195">
            <v>5524</v>
          </cell>
          <cell r="X195">
            <v>5524</v>
          </cell>
          <cell r="Y195">
            <v>5250</v>
          </cell>
          <cell r="Z195">
            <v>6026</v>
          </cell>
          <cell r="AA195">
            <v>6026</v>
          </cell>
          <cell r="AB195">
            <v>6026</v>
          </cell>
          <cell r="AC195">
            <v>6026</v>
          </cell>
          <cell r="AD195">
            <v>6026</v>
          </cell>
          <cell r="AE195">
            <v>6026</v>
          </cell>
          <cell r="AF195">
            <v>6026</v>
          </cell>
          <cell r="AG195">
            <v>5453</v>
          </cell>
          <cell r="AH195">
            <v>5453</v>
          </cell>
          <cell r="AI195">
            <v>5453</v>
          </cell>
          <cell r="AJ195">
            <v>5643</v>
          </cell>
          <cell r="AK195">
            <v>5663</v>
          </cell>
          <cell r="AL195">
            <v>5663</v>
          </cell>
          <cell r="AM195">
            <v>5663</v>
          </cell>
          <cell r="AN195">
            <v>5600</v>
          </cell>
          <cell r="AO195">
            <v>5600</v>
          </cell>
          <cell r="AP195">
            <v>5600</v>
          </cell>
          <cell r="AQ195">
            <v>7033</v>
          </cell>
          <cell r="AR195">
            <v>5600</v>
          </cell>
          <cell r="AS195">
            <v>5600</v>
          </cell>
          <cell r="AT195">
            <v>5600</v>
          </cell>
          <cell r="AU195">
            <v>5600</v>
          </cell>
          <cell r="AV195">
            <v>5078</v>
          </cell>
          <cell r="AW195">
            <v>5078</v>
          </cell>
          <cell r="AX195">
            <v>8631</v>
          </cell>
          <cell r="AY195">
            <v>5861</v>
          </cell>
          <cell r="AZ195">
            <v>5861</v>
          </cell>
          <cell r="BA195">
            <v>5616</v>
          </cell>
          <cell r="BB195">
            <v>5616</v>
          </cell>
          <cell r="BC195">
            <v>5616</v>
          </cell>
          <cell r="BD195">
            <v>5616</v>
          </cell>
          <cell r="BE195">
            <v>5616</v>
          </cell>
          <cell r="BF195">
            <v>5616</v>
          </cell>
          <cell r="BG195">
            <v>5616</v>
          </cell>
          <cell r="BH195">
            <v>5616</v>
          </cell>
          <cell r="BI195">
            <v>5457</v>
          </cell>
          <cell r="BJ195">
            <v>5457</v>
          </cell>
          <cell r="BK195">
            <v>5457</v>
          </cell>
          <cell r="BL195">
            <v>5457</v>
          </cell>
          <cell r="BM195">
            <v>5257</v>
          </cell>
          <cell r="BN195">
            <v>5257</v>
          </cell>
          <cell r="BO195">
            <v>5257</v>
          </cell>
          <cell r="BP195">
            <v>4506</v>
          </cell>
          <cell r="BQ195">
            <v>5257</v>
          </cell>
          <cell r="BR195">
            <v>5257</v>
          </cell>
          <cell r="BS195">
            <v>5257</v>
          </cell>
          <cell r="BT195">
            <v>5077</v>
          </cell>
          <cell r="BU195">
            <v>5339</v>
          </cell>
          <cell r="BV195">
            <v>5339</v>
          </cell>
          <cell r="BW195">
            <v>5339</v>
          </cell>
          <cell r="BX195">
            <v>5339</v>
          </cell>
          <cell r="BY195">
            <v>5339</v>
          </cell>
          <cell r="BZ195">
            <v>5339</v>
          </cell>
          <cell r="CA195">
            <v>5339</v>
          </cell>
          <cell r="CB195">
            <v>5016</v>
          </cell>
          <cell r="CC195">
            <v>4795</v>
          </cell>
          <cell r="CD195">
            <v>5547</v>
          </cell>
          <cell r="CE195">
            <v>5547</v>
          </cell>
          <cell r="CF195">
            <v>5547</v>
          </cell>
          <cell r="CG195">
            <v>5547</v>
          </cell>
          <cell r="CH195">
            <v>5547</v>
          </cell>
          <cell r="CI195">
            <v>5547</v>
          </cell>
          <cell r="CJ195">
            <v>5547</v>
          </cell>
          <cell r="CK195">
            <v>5482</v>
          </cell>
          <cell r="CL195">
            <v>5482</v>
          </cell>
          <cell r="CM195">
            <v>5482</v>
          </cell>
          <cell r="CN195">
            <v>5482</v>
          </cell>
          <cell r="CO195">
            <v>5501</v>
          </cell>
          <cell r="CP195">
            <v>5501</v>
          </cell>
          <cell r="CQ195">
            <v>5285</v>
          </cell>
          <cell r="CR195">
            <v>5113</v>
          </cell>
          <cell r="CS195">
            <v>5113</v>
          </cell>
          <cell r="CT195">
            <v>5113</v>
          </cell>
          <cell r="CU195">
            <v>5113</v>
          </cell>
          <cell r="CV195">
            <v>5270</v>
          </cell>
          <cell r="CW195">
            <v>4614</v>
          </cell>
          <cell r="CX195">
            <v>4614</v>
          </cell>
          <cell r="CY195">
            <v>4614</v>
          </cell>
          <cell r="CZ195">
            <v>5570</v>
          </cell>
          <cell r="DA195">
            <v>5570</v>
          </cell>
          <cell r="DB195">
            <v>5570</v>
          </cell>
          <cell r="DC195">
            <v>5213</v>
          </cell>
          <cell r="DD195">
            <v>5205</v>
          </cell>
          <cell r="DE195">
            <v>5452</v>
          </cell>
          <cell r="DF195">
            <v>5452</v>
          </cell>
          <cell r="DG195">
            <v>5452</v>
          </cell>
          <cell r="DH195">
            <v>5452</v>
          </cell>
          <cell r="DI195">
            <v>5452</v>
          </cell>
          <cell r="DJ195">
            <v>5452</v>
          </cell>
          <cell r="DK195">
            <v>5452</v>
          </cell>
        </row>
        <row r="196">
          <cell r="A196">
            <v>14836</v>
          </cell>
          <cell r="B196" t="str">
            <v>Nat. Fuel Gas @ Erie</v>
          </cell>
          <cell r="C196">
            <v>5</v>
          </cell>
          <cell r="D196" t="str">
            <v xml:space="preserve"> D    </v>
          </cell>
          <cell r="E196">
            <v>127274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10314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15219</v>
          </cell>
          <cell r="DE196">
            <v>12419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10559</v>
          </cell>
          <cell r="DK196">
            <v>0</v>
          </cell>
        </row>
        <row r="197">
          <cell r="A197">
            <v>14840</v>
          </cell>
          <cell r="B197" t="str">
            <v>Nat. Fuel Gas @ Erie</v>
          </cell>
          <cell r="C197">
            <v>5</v>
          </cell>
          <cell r="D197" t="str">
            <v xml:space="preserve"> D    </v>
          </cell>
          <cell r="E197">
            <v>490441</v>
          </cell>
          <cell r="F197">
            <v>177898</v>
          </cell>
          <cell r="G197">
            <v>190950</v>
          </cell>
          <cell r="H197">
            <v>197873</v>
          </cell>
          <cell r="I197">
            <v>201177</v>
          </cell>
          <cell r="J197">
            <v>194663</v>
          </cell>
          <cell r="K197">
            <v>212512</v>
          </cell>
          <cell r="L197">
            <v>206856</v>
          </cell>
          <cell r="M197">
            <v>189954</v>
          </cell>
          <cell r="N197">
            <v>190696</v>
          </cell>
          <cell r="O197">
            <v>191879</v>
          </cell>
          <cell r="P197">
            <v>222500</v>
          </cell>
          <cell r="Q197">
            <v>166831</v>
          </cell>
          <cell r="R197">
            <v>189396</v>
          </cell>
          <cell r="S197">
            <v>159145</v>
          </cell>
          <cell r="T197">
            <v>174104</v>
          </cell>
          <cell r="U197">
            <v>174104</v>
          </cell>
          <cell r="V197">
            <v>179806</v>
          </cell>
          <cell r="W197">
            <v>247953</v>
          </cell>
          <cell r="X197">
            <v>214133</v>
          </cell>
          <cell r="Y197">
            <v>308276</v>
          </cell>
          <cell r="Z197">
            <v>183467</v>
          </cell>
          <cell r="AA197">
            <v>125220</v>
          </cell>
          <cell r="AB197">
            <v>113893</v>
          </cell>
          <cell r="AC197">
            <v>113541</v>
          </cell>
          <cell r="AD197">
            <v>134806</v>
          </cell>
          <cell r="AE197">
            <v>227607</v>
          </cell>
          <cell r="AF197">
            <v>231876</v>
          </cell>
          <cell r="AG197">
            <v>190840</v>
          </cell>
          <cell r="AH197">
            <v>133654</v>
          </cell>
          <cell r="AI197">
            <v>223306</v>
          </cell>
          <cell r="AJ197">
            <v>223306</v>
          </cell>
          <cell r="AK197">
            <v>223306</v>
          </cell>
          <cell r="AL197">
            <v>228267</v>
          </cell>
          <cell r="AM197">
            <v>272088</v>
          </cell>
          <cell r="AN197">
            <v>246165</v>
          </cell>
          <cell r="AO197">
            <v>197873</v>
          </cell>
          <cell r="AP197">
            <v>197059</v>
          </cell>
          <cell r="AQ197">
            <v>198032</v>
          </cell>
          <cell r="AR197">
            <v>224028</v>
          </cell>
          <cell r="AS197">
            <v>331417</v>
          </cell>
          <cell r="AT197">
            <v>343052</v>
          </cell>
          <cell r="AU197">
            <v>329386</v>
          </cell>
          <cell r="AV197">
            <v>276846</v>
          </cell>
          <cell r="AW197">
            <v>275794</v>
          </cell>
          <cell r="AX197">
            <v>342109</v>
          </cell>
          <cell r="AY197">
            <v>334607</v>
          </cell>
          <cell r="AZ197">
            <v>339795</v>
          </cell>
          <cell r="BA197">
            <v>347274</v>
          </cell>
          <cell r="BB197">
            <v>378939</v>
          </cell>
          <cell r="BC197">
            <v>324949</v>
          </cell>
          <cell r="BD197">
            <v>326470</v>
          </cell>
          <cell r="BE197">
            <v>346450</v>
          </cell>
          <cell r="BF197">
            <v>326841</v>
          </cell>
          <cell r="BG197">
            <v>315938</v>
          </cell>
          <cell r="BH197">
            <v>326120</v>
          </cell>
          <cell r="BI197">
            <v>320859</v>
          </cell>
          <cell r="BJ197">
            <v>302585</v>
          </cell>
          <cell r="BK197">
            <v>302586</v>
          </cell>
          <cell r="BL197">
            <v>303354</v>
          </cell>
          <cell r="BM197">
            <v>320825</v>
          </cell>
          <cell r="BN197">
            <v>298464</v>
          </cell>
          <cell r="BO197">
            <v>282452</v>
          </cell>
          <cell r="BP197">
            <v>288471</v>
          </cell>
          <cell r="BQ197">
            <v>287345</v>
          </cell>
          <cell r="BR197">
            <v>288225</v>
          </cell>
          <cell r="BS197">
            <v>289068</v>
          </cell>
          <cell r="BT197">
            <v>270385</v>
          </cell>
          <cell r="BU197">
            <v>283372</v>
          </cell>
          <cell r="BV197">
            <v>266310</v>
          </cell>
          <cell r="BW197">
            <v>299802</v>
          </cell>
          <cell r="BX197">
            <v>274970</v>
          </cell>
          <cell r="BY197">
            <v>275743</v>
          </cell>
          <cell r="BZ197">
            <v>275743</v>
          </cell>
          <cell r="CA197">
            <v>261357</v>
          </cell>
          <cell r="CB197">
            <v>246979</v>
          </cell>
          <cell r="CC197">
            <v>356195</v>
          </cell>
          <cell r="CD197">
            <v>323566</v>
          </cell>
          <cell r="CE197">
            <v>312345</v>
          </cell>
          <cell r="CF197">
            <v>311770</v>
          </cell>
          <cell r="CG197">
            <v>312136</v>
          </cell>
          <cell r="CH197">
            <v>319058</v>
          </cell>
          <cell r="CI197">
            <v>279521</v>
          </cell>
          <cell r="CJ197">
            <v>237103</v>
          </cell>
          <cell r="CK197">
            <v>309417</v>
          </cell>
          <cell r="CL197">
            <v>310195</v>
          </cell>
          <cell r="CM197">
            <v>310195</v>
          </cell>
          <cell r="CN197">
            <v>305477</v>
          </cell>
          <cell r="CO197">
            <v>275711</v>
          </cell>
          <cell r="CP197">
            <v>275711</v>
          </cell>
          <cell r="CQ197">
            <v>278523</v>
          </cell>
          <cell r="CR197">
            <v>278381</v>
          </cell>
          <cell r="CS197">
            <v>279813</v>
          </cell>
          <cell r="CT197">
            <v>275217</v>
          </cell>
          <cell r="CU197">
            <v>279813</v>
          </cell>
          <cell r="CV197">
            <v>242129</v>
          </cell>
          <cell r="CW197">
            <v>267354</v>
          </cell>
          <cell r="CX197">
            <v>291219</v>
          </cell>
          <cell r="CY197">
            <v>284112</v>
          </cell>
          <cell r="CZ197">
            <v>291656</v>
          </cell>
          <cell r="DA197">
            <v>291656</v>
          </cell>
          <cell r="DB197">
            <v>291656</v>
          </cell>
          <cell r="DC197">
            <v>308494</v>
          </cell>
          <cell r="DD197">
            <v>295840</v>
          </cell>
          <cell r="DE197">
            <v>363675</v>
          </cell>
          <cell r="DF197">
            <v>370770</v>
          </cell>
          <cell r="DG197">
            <v>359082</v>
          </cell>
          <cell r="DH197">
            <v>359082</v>
          </cell>
          <cell r="DI197">
            <v>359082</v>
          </cell>
          <cell r="DJ197">
            <v>354701</v>
          </cell>
          <cell r="DK197">
            <v>357857</v>
          </cell>
        </row>
        <row r="198">
          <cell r="A198">
            <v>14843</v>
          </cell>
          <cell r="B198" t="str">
            <v>CNG @ Erie</v>
          </cell>
          <cell r="C198">
            <v>5</v>
          </cell>
          <cell r="D198" t="str">
            <v xml:space="preserve"> D    </v>
          </cell>
          <cell r="E198">
            <v>238904</v>
          </cell>
          <cell r="F198">
            <v>70765</v>
          </cell>
          <cell r="G198">
            <v>70765</v>
          </cell>
          <cell r="H198">
            <v>80696</v>
          </cell>
          <cell r="I198">
            <v>70765</v>
          </cell>
          <cell r="J198">
            <v>70765</v>
          </cell>
          <cell r="K198">
            <v>75225</v>
          </cell>
          <cell r="L198">
            <v>85195</v>
          </cell>
          <cell r="M198">
            <v>80696</v>
          </cell>
          <cell r="N198">
            <v>80696</v>
          </cell>
          <cell r="O198">
            <v>80696</v>
          </cell>
          <cell r="P198">
            <v>80696</v>
          </cell>
          <cell r="Q198">
            <v>85195</v>
          </cell>
          <cell r="R198">
            <v>85040</v>
          </cell>
          <cell r="S198">
            <v>70765</v>
          </cell>
          <cell r="T198">
            <v>70765</v>
          </cell>
          <cell r="U198">
            <v>70765</v>
          </cell>
          <cell r="V198">
            <v>70765</v>
          </cell>
          <cell r="W198">
            <v>75765</v>
          </cell>
          <cell r="X198">
            <v>84964</v>
          </cell>
          <cell r="Y198">
            <v>85195</v>
          </cell>
          <cell r="Z198">
            <v>85195</v>
          </cell>
          <cell r="AA198">
            <v>85040</v>
          </cell>
          <cell r="AB198">
            <v>85040</v>
          </cell>
          <cell r="AC198">
            <v>85040</v>
          </cell>
          <cell r="AD198">
            <v>70765</v>
          </cell>
          <cell r="AE198">
            <v>84765</v>
          </cell>
          <cell r="AF198">
            <v>84765</v>
          </cell>
          <cell r="AG198">
            <v>84765</v>
          </cell>
          <cell r="AH198">
            <v>85168</v>
          </cell>
          <cell r="AI198">
            <v>85168</v>
          </cell>
          <cell r="AJ198">
            <v>85168</v>
          </cell>
          <cell r="AK198">
            <v>85168</v>
          </cell>
          <cell r="AL198">
            <v>70765</v>
          </cell>
          <cell r="AM198">
            <v>70765</v>
          </cell>
          <cell r="AN198">
            <v>70765</v>
          </cell>
          <cell r="AO198">
            <v>80696</v>
          </cell>
          <cell r="AP198">
            <v>80696</v>
          </cell>
          <cell r="AQ198">
            <v>80696</v>
          </cell>
          <cell r="AR198">
            <v>85195</v>
          </cell>
          <cell r="AS198">
            <v>84645</v>
          </cell>
          <cell r="AT198">
            <v>85195</v>
          </cell>
          <cell r="AU198">
            <v>85195</v>
          </cell>
          <cell r="AV198">
            <v>70765</v>
          </cell>
          <cell r="AW198">
            <v>70765</v>
          </cell>
          <cell r="AX198">
            <v>70765</v>
          </cell>
          <cell r="AY198">
            <v>70765</v>
          </cell>
          <cell r="AZ198">
            <v>70765</v>
          </cell>
          <cell r="BA198">
            <v>70765</v>
          </cell>
          <cell r="BB198">
            <v>75792</v>
          </cell>
          <cell r="BC198">
            <v>70765</v>
          </cell>
          <cell r="BD198">
            <v>70765</v>
          </cell>
          <cell r="BE198">
            <v>70765</v>
          </cell>
          <cell r="BF198">
            <v>70765</v>
          </cell>
          <cell r="BG198">
            <v>70765</v>
          </cell>
          <cell r="BH198">
            <v>76724</v>
          </cell>
          <cell r="BI198">
            <v>78710</v>
          </cell>
          <cell r="BJ198">
            <v>70765</v>
          </cell>
          <cell r="BK198">
            <v>70765</v>
          </cell>
          <cell r="BL198">
            <v>70765</v>
          </cell>
          <cell r="BM198">
            <v>80671</v>
          </cell>
          <cell r="BN198">
            <v>77965</v>
          </cell>
          <cell r="BO198">
            <v>75731</v>
          </cell>
          <cell r="BP198">
            <v>75731</v>
          </cell>
          <cell r="BQ198">
            <v>70765</v>
          </cell>
          <cell r="BR198">
            <v>70765</v>
          </cell>
          <cell r="BS198">
            <v>70765</v>
          </cell>
          <cell r="BT198">
            <v>70765</v>
          </cell>
          <cell r="BU198">
            <v>70765</v>
          </cell>
          <cell r="BV198">
            <v>70765</v>
          </cell>
          <cell r="BW198">
            <v>70765</v>
          </cell>
          <cell r="BX198">
            <v>70765</v>
          </cell>
          <cell r="BY198">
            <v>85195</v>
          </cell>
          <cell r="BZ198">
            <v>85195</v>
          </cell>
          <cell r="CA198">
            <v>82832</v>
          </cell>
          <cell r="CB198">
            <v>70765</v>
          </cell>
          <cell r="CC198">
            <v>114046</v>
          </cell>
          <cell r="CD198">
            <v>99764</v>
          </cell>
          <cell r="CE198">
            <v>99764</v>
          </cell>
          <cell r="CF198">
            <v>99764</v>
          </cell>
          <cell r="CG198">
            <v>99764</v>
          </cell>
          <cell r="CH198">
            <v>99764</v>
          </cell>
          <cell r="CI198">
            <v>114116</v>
          </cell>
          <cell r="CJ198">
            <v>100964</v>
          </cell>
          <cell r="CK198">
            <v>99764</v>
          </cell>
          <cell r="CL198">
            <v>99764</v>
          </cell>
          <cell r="CM198">
            <v>99764</v>
          </cell>
          <cell r="CN198">
            <v>99764</v>
          </cell>
          <cell r="CO198">
            <v>99764</v>
          </cell>
          <cell r="CP198">
            <v>99764</v>
          </cell>
          <cell r="CQ198">
            <v>99764</v>
          </cell>
          <cell r="CR198">
            <v>99764</v>
          </cell>
          <cell r="CS198">
            <v>103864</v>
          </cell>
          <cell r="CT198">
            <v>103864</v>
          </cell>
          <cell r="CU198">
            <v>103864</v>
          </cell>
          <cell r="CV198">
            <v>84458</v>
          </cell>
          <cell r="CW198">
            <v>105722</v>
          </cell>
          <cell r="CX198">
            <v>99765</v>
          </cell>
          <cell r="CY198">
            <v>110843</v>
          </cell>
          <cell r="CZ198">
            <v>94527</v>
          </cell>
          <cell r="DA198">
            <v>94527</v>
          </cell>
          <cell r="DB198">
            <v>94527</v>
          </cell>
          <cell r="DC198">
            <v>89561</v>
          </cell>
          <cell r="DD198">
            <v>99765</v>
          </cell>
          <cell r="DE198">
            <v>113765</v>
          </cell>
          <cell r="DF198">
            <v>105393</v>
          </cell>
          <cell r="DG198">
            <v>114047</v>
          </cell>
          <cell r="DH198">
            <v>114047</v>
          </cell>
          <cell r="DI198">
            <v>114047</v>
          </cell>
          <cell r="DJ198">
            <v>99765</v>
          </cell>
          <cell r="DK198">
            <v>114147</v>
          </cell>
        </row>
        <row r="199">
          <cell r="A199">
            <v>14851</v>
          </cell>
          <cell r="B199" t="str">
            <v>Nat. Fuel Gas @ Erie</v>
          </cell>
          <cell r="C199">
            <v>5</v>
          </cell>
          <cell r="D199" t="str">
            <v xml:space="preserve"> D    </v>
          </cell>
          <cell r="E199">
            <v>242529</v>
          </cell>
          <cell r="F199">
            <v>90900</v>
          </cell>
          <cell r="G199">
            <v>90900</v>
          </cell>
          <cell r="H199">
            <v>90900</v>
          </cell>
          <cell r="I199">
            <v>90900</v>
          </cell>
          <cell r="J199">
            <v>90900</v>
          </cell>
          <cell r="K199">
            <v>90900</v>
          </cell>
          <cell r="L199">
            <v>90900</v>
          </cell>
          <cell r="M199">
            <v>90900</v>
          </cell>
          <cell r="N199">
            <v>90900</v>
          </cell>
          <cell r="O199">
            <v>90900</v>
          </cell>
          <cell r="P199">
            <v>90900</v>
          </cell>
          <cell r="Q199">
            <v>90900</v>
          </cell>
          <cell r="R199">
            <v>90900</v>
          </cell>
          <cell r="S199">
            <v>90900</v>
          </cell>
          <cell r="T199">
            <v>90900</v>
          </cell>
          <cell r="U199">
            <v>90900</v>
          </cell>
          <cell r="V199">
            <v>90900</v>
          </cell>
          <cell r="W199">
            <v>90900</v>
          </cell>
          <cell r="X199">
            <v>90900</v>
          </cell>
          <cell r="Y199">
            <v>0</v>
          </cell>
          <cell r="Z199">
            <v>90000</v>
          </cell>
          <cell r="AA199">
            <v>90000</v>
          </cell>
          <cell r="AB199">
            <v>90000</v>
          </cell>
          <cell r="AC199">
            <v>90000</v>
          </cell>
          <cell r="AD199">
            <v>90000</v>
          </cell>
          <cell r="AE199">
            <v>90000</v>
          </cell>
          <cell r="AF199">
            <v>90000</v>
          </cell>
          <cell r="AG199">
            <v>90000</v>
          </cell>
          <cell r="AH199">
            <v>90000</v>
          </cell>
          <cell r="AI199">
            <v>90900</v>
          </cell>
          <cell r="AJ199">
            <v>90900</v>
          </cell>
          <cell r="AK199">
            <v>90900</v>
          </cell>
          <cell r="AL199">
            <v>90900</v>
          </cell>
          <cell r="AM199">
            <v>90900</v>
          </cell>
          <cell r="AN199">
            <v>90900</v>
          </cell>
          <cell r="AO199">
            <v>90900</v>
          </cell>
          <cell r="AP199">
            <v>90900</v>
          </cell>
          <cell r="AQ199">
            <v>90900</v>
          </cell>
          <cell r="AR199">
            <v>90900</v>
          </cell>
          <cell r="AS199">
            <v>90900</v>
          </cell>
          <cell r="AT199">
            <v>90900</v>
          </cell>
          <cell r="AU199">
            <v>90900</v>
          </cell>
          <cell r="AV199">
            <v>90900</v>
          </cell>
          <cell r="AW199">
            <v>90900</v>
          </cell>
          <cell r="AX199">
            <v>130900</v>
          </cell>
          <cell r="AY199">
            <v>130900</v>
          </cell>
          <cell r="AZ199">
            <v>130900</v>
          </cell>
          <cell r="BA199">
            <v>130900</v>
          </cell>
          <cell r="BB199">
            <v>130900</v>
          </cell>
          <cell r="BC199">
            <v>130900</v>
          </cell>
          <cell r="BD199">
            <v>130900</v>
          </cell>
          <cell r="BE199">
            <v>130900</v>
          </cell>
          <cell r="BF199">
            <v>130900</v>
          </cell>
          <cell r="BG199">
            <v>130900</v>
          </cell>
          <cell r="BH199">
            <v>130900</v>
          </cell>
          <cell r="BI199">
            <v>130900</v>
          </cell>
          <cell r="BJ199">
            <v>130900</v>
          </cell>
          <cell r="BK199">
            <v>130900</v>
          </cell>
          <cell r="BL199">
            <v>130900</v>
          </cell>
          <cell r="BM199">
            <v>130900</v>
          </cell>
          <cell r="BN199">
            <v>130900</v>
          </cell>
          <cell r="BO199">
            <v>130900</v>
          </cell>
          <cell r="BP199">
            <v>130900</v>
          </cell>
          <cell r="BQ199">
            <v>130900</v>
          </cell>
          <cell r="BR199">
            <v>130900</v>
          </cell>
          <cell r="BS199">
            <v>130900</v>
          </cell>
          <cell r="BT199">
            <v>130900</v>
          </cell>
          <cell r="BU199">
            <v>130900</v>
          </cell>
          <cell r="BV199">
            <v>130900</v>
          </cell>
          <cell r="BW199">
            <v>130900</v>
          </cell>
          <cell r="BX199">
            <v>130900</v>
          </cell>
          <cell r="BY199">
            <v>130900</v>
          </cell>
          <cell r="BZ199">
            <v>130900</v>
          </cell>
          <cell r="CA199">
            <v>130900</v>
          </cell>
          <cell r="CB199">
            <v>130900</v>
          </cell>
          <cell r="CC199">
            <v>130900</v>
          </cell>
          <cell r="CD199">
            <v>130900</v>
          </cell>
          <cell r="CE199">
            <v>130900</v>
          </cell>
          <cell r="CF199">
            <v>130900</v>
          </cell>
          <cell r="CG199">
            <v>130900</v>
          </cell>
          <cell r="CH199">
            <v>130900</v>
          </cell>
          <cell r="CI199">
            <v>130900</v>
          </cell>
          <cell r="CJ199">
            <v>130900</v>
          </cell>
          <cell r="CK199">
            <v>130900</v>
          </cell>
          <cell r="CL199">
            <v>130900</v>
          </cell>
          <cell r="CM199">
            <v>130900</v>
          </cell>
          <cell r="CN199">
            <v>130900</v>
          </cell>
          <cell r="CO199">
            <v>130900</v>
          </cell>
          <cell r="CP199">
            <v>130900</v>
          </cell>
          <cell r="CQ199">
            <v>130900</v>
          </cell>
          <cell r="CR199">
            <v>130900</v>
          </cell>
          <cell r="CS199">
            <v>130900</v>
          </cell>
          <cell r="CT199">
            <v>130900</v>
          </cell>
          <cell r="CU199">
            <v>130900</v>
          </cell>
          <cell r="CV199">
            <v>130900</v>
          </cell>
          <cell r="CW199">
            <v>130900</v>
          </cell>
          <cell r="CX199">
            <v>130900</v>
          </cell>
          <cell r="CY199">
            <v>130900</v>
          </cell>
          <cell r="CZ199">
            <v>130900</v>
          </cell>
          <cell r="DA199">
            <v>130900</v>
          </cell>
          <cell r="DB199">
            <v>130900</v>
          </cell>
          <cell r="DC199">
            <v>130900</v>
          </cell>
          <cell r="DD199">
            <v>130900</v>
          </cell>
          <cell r="DE199">
            <v>130900</v>
          </cell>
          <cell r="DF199">
            <v>130900</v>
          </cell>
          <cell r="DG199">
            <v>130900</v>
          </cell>
          <cell r="DH199">
            <v>130900</v>
          </cell>
          <cell r="DI199">
            <v>130900</v>
          </cell>
          <cell r="DJ199">
            <v>130900</v>
          </cell>
          <cell r="DK199">
            <v>130900</v>
          </cell>
        </row>
        <row r="200">
          <cell r="A200">
            <v>14912</v>
          </cell>
          <cell r="B200" t="str">
            <v>CNG @ Madison</v>
          </cell>
          <cell r="C200">
            <v>5</v>
          </cell>
          <cell r="D200" t="str">
            <v xml:space="preserve"> R    </v>
          </cell>
          <cell r="E200">
            <v>164110</v>
          </cell>
          <cell r="F200">
            <v>24925</v>
          </cell>
          <cell r="G200">
            <v>24925</v>
          </cell>
          <cell r="H200">
            <v>91724</v>
          </cell>
          <cell r="I200">
            <v>24925</v>
          </cell>
          <cell r="J200">
            <v>24925</v>
          </cell>
          <cell r="K200">
            <v>24925</v>
          </cell>
          <cell r="L200">
            <v>49850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91724</v>
          </cell>
          <cell r="AN200">
            <v>91724</v>
          </cell>
          <cell r="AO200">
            <v>91724</v>
          </cell>
          <cell r="AP200">
            <v>91724</v>
          </cell>
          <cell r="AQ200">
            <v>91724</v>
          </cell>
          <cell r="AR200">
            <v>91724</v>
          </cell>
          <cell r="AS200">
            <v>91724</v>
          </cell>
          <cell r="AT200">
            <v>91724</v>
          </cell>
          <cell r="AU200">
            <v>91724</v>
          </cell>
          <cell r="AV200">
            <v>91724</v>
          </cell>
          <cell r="AW200">
            <v>91724</v>
          </cell>
          <cell r="AX200">
            <v>78046</v>
          </cell>
          <cell r="AY200">
            <v>81785</v>
          </cell>
          <cell r="AZ200">
            <v>90907</v>
          </cell>
          <cell r="BA200">
            <v>85065</v>
          </cell>
          <cell r="BB200">
            <v>85112</v>
          </cell>
          <cell r="BC200">
            <v>90981</v>
          </cell>
          <cell r="BD200">
            <v>91022</v>
          </cell>
          <cell r="BE200">
            <v>90958</v>
          </cell>
          <cell r="BF200">
            <v>90934</v>
          </cell>
          <cell r="BG200">
            <v>90934</v>
          </cell>
          <cell r="BH200">
            <v>90934</v>
          </cell>
          <cell r="BI200">
            <v>91645</v>
          </cell>
          <cell r="BJ200">
            <v>91678</v>
          </cell>
          <cell r="BK200">
            <v>91692</v>
          </cell>
          <cell r="BL200">
            <v>91678</v>
          </cell>
          <cell r="BM200">
            <v>97534</v>
          </cell>
          <cell r="BN200">
            <v>99863</v>
          </cell>
          <cell r="BO200">
            <v>99904</v>
          </cell>
          <cell r="BP200">
            <v>99904</v>
          </cell>
          <cell r="BQ200">
            <v>99917</v>
          </cell>
          <cell r="BR200">
            <v>99958</v>
          </cell>
          <cell r="BS200">
            <v>99985</v>
          </cell>
          <cell r="BT200">
            <v>94110</v>
          </cell>
          <cell r="BU200">
            <v>100045</v>
          </cell>
          <cell r="BV200">
            <v>94123</v>
          </cell>
          <cell r="BW200">
            <v>100025</v>
          </cell>
          <cell r="BX200">
            <v>100003</v>
          </cell>
          <cell r="BY200">
            <v>100045</v>
          </cell>
          <cell r="BZ200">
            <v>100040</v>
          </cell>
          <cell r="CA200">
            <v>100067</v>
          </cell>
          <cell r="CB200">
            <v>100081</v>
          </cell>
          <cell r="CC200">
            <v>96672</v>
          </cell>
          <cell r="CD200">
            <v>101321</v>
          </cell>
          <cell r="CE200">
            <v>101279</v>
          </cell>
          <cell r="CF200">
            <v>101307</v>
          </cell>
          <cell r="CG200">
            <v>101377</v>
          </cell>
          <cell r="CH200">
            <v>101402</v>
          </cell>
          <cell r="CI200">
            <v>94097</v>
          </cell>
          <cell r="CJ200">
            <v>91941</v>
          </cell>
          <cell r="CK200">
            <v>101407</v>
          </cell>
          <cell r="CL200">
            <v>101431</v>
          </cell>
          <cell r="CM200">
            <v>101459</v>
          </cell>
          <cell r="CN200">
            <v>101389</v>
          </cell>
          <cell r="CO200">
            <v>101223</v>
          </cell>
          <cell r="CP200">
            <v>101223</v>
          </cell>
          <cell r="CQ200">
            <v>101237</v>
          </cell>
          <cell r="CR200">
            <v>101279</v>
          </cell>
          <cell r="CS200">
            <v>101335</v>
          </cell>
          <cell r="CT200">
            <v>101377</v>
          </cell>
          <cell r="CU200">
            <v>101335</v>
          </cell>
          <cell r="CV200">
            <v>90777</v>
          </cell>
          <cell r="CW200">
            <v>91724</v>
          </cell>
          <cell r="CX200">
            <v>90888</v>
          </cell>
          <cell r="CY200">
            <v>84993</v>
          </cell>
          <cell r="CZ200">
            <v>90914</v>
          </cell>
          <cell r="DA200">
            <v>90914</v>
          </cell>
          <cell r="DB200">
            <v>90914</v>
          </cell>
          <cell r="DC200">
            <v>101349</v>
          </cell>
          <cell r="DD200">
            <v>99654</v>
          </cell>
          <cell r="DE200">
            <v>91058</v>
          </cell>
          <cell r="DF200">
            <v>91076</v>
          </cell>
          <cell r="DG200">
            <v>101429</v>
          </cell>
          <cell r="DH200">
            <v>101429</v>
          </cell>
          <cell r="DI200">
            <v>101429</v>
          </cell>
          <cell r="DJ200">
            <v>101487</v>
          </cell>
          <cell r="DK200">
            <v>101487</v>
          </cell>
        </row>
        <row r="201">
          <cell r="A201">
            <v>14948</v>
          </cell>
          <cell r="B201" t="str">
            <v>NY state El. And Gas</v>
          </cell>
          <cell r="C201">
            <v>5</v>
          </cell>
          <cell r="D201" t="str">
            <v xml:space="preserve"> D    </v>
          </cell>
          <cell r="E201">
            <v>58410</v>
          </cell>
          <cell r="F201">
            <v>2853</v>
          </cell>
          <cell r="G201">
            <v>2841</v>
          </cell>
          <cell r="H201">
            <v>4262</v>
          </cell>
          <cell r="I201">
            <v>2808</v>
          </cell>
          <cell r="J201">
            <v>2928</v>
          </cell>
          <cell r="K201">
            <v>2878</v>
          </cell>
          <cell r="L201">
            <v>2928</v>
          </cell>
          <cell r="M201">
            <v>2878</v>
          </cell>
          <cell r="N201">
            <v>2878</v>
          </cell>
          <cell r="O201">
            <v>2911</v>
          </cell>
          <cell r="P201">
            <v>2878</v>
          </cell>
          <cell r="Q201">
            <v>2878</v>
          </cell>
          <cell r="R201">
            <v>2880</v>
          </cell>
          <cell r="S201">
            <v>4772</v>
          </cell>
          <cell r="T201">
            <v>4090</v>
          </cell>
          <cell r="U201">
            <v>4090</v>
          </cell>
          <cell r="V201">
            <v>4073</v>
          </cell>
          <cell r="W201">
            <v>4078</v>
          </cell>
          <cell r="X201">
            <v>4050</v>
          </cell>
          <cell r="Y201">
            <v>4068</v>
          </cell>
          <cell r="Z201">
            <v>6578</v>
          </cell>
          <cell r="AA201">
            <v>1579</v>
          </cell>
          <cell r="AB201">
            <v>1579</v>
          </cell>
          <cell r="AC201">
            <v>1579</v>
          </cell>
          <cell r="AD201">
            <v>4132</v>
          </cell>
          <cell r="AE201">
            <v>5245</v>
          </cell>
          <cell r="AF201">
            <v>5273</v>
          </cell>
          <cell r="AG201">
            <v>5245</v>
          </cell>
          <cell r="AH201">
            <v>5195</v>
          </cell>
          <cell r="AI201">
            <v>5157</v>
          </cell>
          <cell r="AJ201">
            <v>5157</v>
          </cell>
          <cell r="AK201">
            <v>5185</v>
          </cell>
          <cell r="AL201">
            <v>4179</v>
          </cell>
          <cell r="AM201">
            <v>4252</v>
          </cell>
          <cell r="AN201">
            <v>4262</v>
          </cell>
          <cell r="AO201">
            <v>4262</v>
          </cell>
          <cell r="AP201">
            <v>4234</v>
          </cell>
          <cell r="AQ201">
            <v>4262</v>
          </cell>
          <cell r="AR201">
            <v>5646</v>
          </cell>
          <cell r="AS201">
            <v>5669</v>
          </cell>
          <cell r="AT201">
            <v>5665</v>
          </cell>
          <cell r="AU201">
            <v>5655</v>
          </cell>
          <cell r="AV201">
            <v>5629</v>
          </cell>
          <cell r="AW201">
            <v>5629</v>
          </cell>
          <cell r="AX201">
            <v>4726</v>
          </cell>
          <cell r="AY201">
            <v>6933</v>
          </cell>
          <cell r="AZ201">
            <v>6933</v>
          </cell>
          <cell r="BA201">
            <v>6976</v>
          </cell>
          <cell r="BB201">
            <v>7004</v>
          </cell>
          <cell r="BC201">
            <v>7004</v>
          </cell>
          <cell r="BD201">
            <v>7004</v>
          </cell>
          <cell r="BE201">
            <v>7004</v>
          </cell>
          <cell r="BF201">
            <v>7004</v>
          </cell>
          <cell r="BG201">
            <v>6976</v>
          </cell>
          <cell r="BH201">
            <v>6976</v>
          </cell>
          <cell r="BI201">
            <v>7976</v>
          </cell>
          <cell r="BJ201">
            <v>7976</v>
          </cell>
          <cell r="BK201">
            <v>8004</v>
          </cell>
          <cell r="BL201">
            <v>8004</v>
          </cell>
          <cell r="BM201">
            <v>8004</v>
          </cell>
          <cell r="BN201">
            <v>7976</v>
          </cell>
          <cell r="BO201">
            <v>8004</v>
          </cell>
          <cell r="BP201">
            <v>7976</v>
          </cell>
          <cell r="BQ201">
            <v>7976</v>
          </cell>
          <cell r="BR201">
            <v>8004</v>
          </cell>
          <cell r="BS201">
            <v>8004</v>
          </cell>
          <cell r="BT201">
            <v>8004</v>
          </cell>
          <cell r="BU201">
            <v>7949</v>
          </cell>
          <cell r="BV201">
            <v>7949</v>
          </cell>
          <cell r="BW201">
            <v>8004</v>
          </cell>
          <cell r="BX201">
            <v>8004</v>
          </cell>
          <cell r="BY201">
            <v>8004</v>
          </cell>
          <cell r="BZ201">
            <v>8032</v>
          </cell>
          <cell r="CA201">
            <v>10822</v>
          </cell>
          <cell r="CB201">
            <v>9905</v>
          </cell>
          <cell r="CC201">
            <v>8772</v>
          </cell>
          <cell r="CD201">
            <v>8772</v>
          </cell>
          <cell r="CE201">
            <v>8746</v>
          </cell>
          <cell r="CF201">
            <v>8720</v>
          </cell>
          <cell r="CG201">
            <v>8746</v>
          </cell>
          <cell r="CH201">
            <v>8770</v>
          </cell>
          <cell r="CI201">
            <v>8770</v>
          </cell>
          <cell r="CJ201">
            <v>8770</v>
          </cell>
          <cell r="CK201">
            <v>6771</v>
          </cell>
          <cell r="CL201">
            <v>6797</v>
          </cell>
          <cell r="CM201">
            <v>6797</v>
          </cell>
          <cell r="CN201">
            <v>8303</v>
          </cell>
          <cell r="CO201">
            <v>6771</v>
          </cell>
          <cell r="CP201">
            <v>6771</v>
          </cell>
          <cell r="CQ201">
            <v>6771</v>
          </cell>
          <cell r="CR201">
            <v>6054</v>
          </cell>
          <cell r="CS201">
            <v>10029</v>
          </cell>
          <cell r="CT201">
            <v>10055</v>
          </cell>
          <cell r="CU201">
            <v>10029</v>
          </cell>
          <cell r="CV201">
            <v>8017</v>
          </cell>
          <cell r="CW201">
            <v>8442</v>
          </cell>
          <cell r="CX201">
            <v>7068</v>
          </cell>
          <cell r="CY201">
            <v>7042</v>
          </cell>
          <cell r="CZ201">
            <v>7074</v>
          </cell>
          <cell r="DA201">
            <v>7074</v>
          </cell>
          <cell r="DB201">
            <v>7074</v>
          </cell>
          <cell r="DC201">
            <v>7094</v>
          </cell>
          <cell r="DD201">
            <v>9409</v>
          </cell>
          <cell r="DE201">
            <v>5754</v>
          </cell>
          <cell r="DF201">
            <v>5730</v>
          </cell>
          <cell r="DG201">
            <v>7418</v>
          </cell>
          <cell r="DH201">
            <v>7418</v>
          </cell>
          <cell r="DI201">
            <v>7418</v>
          </cell>
          <cell r="DJ201">
            <v>9320</v>
          </cell>
          <cell r="DK201">
            <v>9347</v>
          </cell>
        </row>
        <row r="202">
          <cell r="A202">
            <v>14951</v>
          </cell>
          <cell r="B202" t="str">
            <v>Nat. Fuel Gas @ Niagara</v>
          </cell>
          <cell r="C202">
            <v>5</v>
          </cell>
          <cell r="D202" t="str">
            <v xml:space="preserve"> D    </v>
          </cell>
          <cell r="E202">
            <v>100959</v>
          </cell>
          <cell r="F202">
            <v>20000</v>
          </cell>
          <cell r="G202">
            <v>20000</v>
          </cell>
          <cell r="H202">
            <v>20000</v>
          </cell>
          <cell r="I202">
            <v>13000</v>
          </cell>
          <cell r="J202">
            <v>13000</v>
          </cell>
          <cell r="K202">
            <v>13000</v>
          </cell>
          <cell r="L202">
            <v>13000</v>
          </cell>
          <cell r="M202">
            <v>20000</v>
          </cell>
          <cell r="N202">
            <v>20000</v>
          </cell>
          <cell r="O202">
            <v>20000</v>
          </cell>
          <cell r="P202">
            <v>11000</v>
          </cell>
          <cell r="Q202">
            <v>11000</v>
          </cell>
          <cell r="R202">
            <v>11000</v>
          </cell>
          <cell r="S202">
            <v>11000</v>
          </cell>
          <cell r="T202">
            <v>11000</v>
          </cell>
          <cell r="U202">
            <v>11000</v>
          </cell>
          <cell r="V202">
            <v>11000</v>
          </cell>
          <cell r="W202">
            <v>11000</v>
          </cell>
          <cell r="X202">
            <v>11000</v>
          </cell>
          <cell r="Y202">
            <v>11000</v>
          </cell>
          <cell r="Z202">
            <v>11000</v>
          </cell>
          <cell r="AA202">
            <v>11000</v>
          </cell>
          <cell r="AB202">
            <v>11000</v>
          </cell>
          <cell r="AC202">
            <v>11000</v>
          </cell>
          <cell r="AD202">
            <v>15000</v>
          </cell>
          <cell r="AE202">
            <v>15000</v>
          </cell>
          <cell r="AF202">
            <v>25000</v>
          </cell>
          <cell r="AG202">
            <v>25000</v>
          </cell>
          <cell r="AH202">
            <v>15000</v>
          </cell>
          <cell r="AI202">
            <v>15000</v>
          </cell>
          <cell r="AJ202">
            <v>15000</v>
          </cell>
          <cell r="AK202">
            <v>15000</v>
          </cell>
          <cell r="AL202">
            <v>15000</v>
          </cell>
          <cell r="AM202">
            <v>20000</v>
          </cell>
          <cell r="AN202">
            <v>20000</v>
          </cell>
          <cell r="AO202">
            <v>20000</v>
          </cell>
          <cell r="AP202">
            <v>20000</v>
          </cell>
          <cell r="AQ202">
            <v>20000</v>
          </cell>
          <cell r="AR202">
            <v>20000</v>
          </cell>
          <cell r="AS202">
            <v>27999</v>
          </cell>
          <cell r="AT202">
            <v>27999</v>
          </cell>
          <cell r="AU202">
            <v>27999</v>
          </cell>
          <cell r="AV202">
            <v>27999</v>
          </cell>
          <cell r="AW202">
            <v>27999</v>
          </cell>
          <cell r="AX202">
            <v>32000</v>
          </cell>
          <cell r="AY202">
            <v>32000</v>
          </cell>
          <cell r="AZ202">
            <v>32000</v>
          </cell>
          <cell r="BA202">
            <v>37000</v>
          </cell>
          <cell r="BB202">
            <v>37000</v>
          </cell>
          <cell r="BC202">
            <v>37000</v>
          </cell>
          <cell r="BD202">
            <v>37000</v>
          </cell>
          <cell r="BE202">
            <v>37000</v>
          </cell>
          <cell r="BF202">
            <v>30000</v>
          </cell>
          <cell r="BG202">
            <v>30000</v>
          </cell>
          <cell r="BH202">
            <v>30000</v>
          </cell>
          <cell r="BI202">
            <v>30000</v>
          </cell>
          <cell r="BJ202">
            <v>37500</v>
          </cell>
          <cell r="BK202">
            <v>37500</v>
          </cell>
          <cell r="BL202">
            <v>37500</v>
          </cell>
          <cell r="BM202">
            <v>37512</v>
          </cell>
          <cell r="BN202">
            <v>37506</v>
          </cell>
          <cell r="BO202">
            <v>37500</v>
          </cell>
          <cell r="BP202">
            <v>37511</v>
          </cell>
          <cell r="BQ202">
            <v>37500</v>
          </cell>
          <cell r="BR202">
            <v>37500</v>
          </cell>
          <cell r="BS202">
            <v>37500</v>
          </cell>
          <cell r="BT202">
            <v>37506</v>
          </cell>
          <cell r="BU202">
            <v>37506</v>
          </cell>
          <cell r="BV202">
            <v>37506</v>
          </cell>
          <cell r="BW202">
            <v>37001</v>
          </cell>
          <cell r="BX202">
            <v>35668</v>
          </cell>
          <cell r="BY202">
            <v>36829</v>
          </cell>
          <cell r="BZ202">
            <v>36829</v>
          </cell>
          <cell r="CA202">
            <v>37000</v>
          </cell>
          <cell r="CB202">
            <v>37000</v>
          </cell>
          <cell r="CC202">
            <v>38999</v>
          </cell>
          <cell r="CD202">
            <v>38999</v>
          </cell>
          <cell r="CE202">
            <v>38999</v>
          </cell>
          <cell r="CF202">
            <v>29999</v>
          </cell>
          <cell r="CG202">
            <v>38999</v>
          </cell>
          <cell r="CH202">
            <v>38999</v>
          </cell>
          <cell r="CI202">
            <v>44999</v>
          </cell>
          <cell r="CJ202">
            <v>39000</v>
          </cell>
          <cell r="CK202">
            <v>39038</v>
          </cell>
          <cell r="CL202">
            <v>39038</v>
          </cell>
          <cell r="CM202">
            <v>39038</v>
          </cell>
          <cell r="CN202">
            <v>39038</v>
          </cell>
          <cell r="CO202">
            <v>35000</v>
          </cell>
          <cell r="CP202">
            <v>35000</v>
          </cell>
          <cell r="CQ202">
            <v>35000</v>
          </cell>
          <cell r="CR202">
            <v>35035</v>
          </cell>
          <cell r="CS202">
            <v>35000</v>
          </cell>
          <cell r="CT202">
            <v>35000</v>
          </cell>
          <cell r="CU202">
            <v>35000</v>
          </cell>
          <cell r="CV202">
            <v>27685</v>
          </cell>
          <cell r="CW202">
            <v>37999</v>
          </cell>
          <cell r="CX202">
            <v>37999</v>
          </cell>
          <cell r="CY202">
            <v>37999</v>
          </cell>
          <cell r="CZ202">
            <v>37999</v>
          </cell>
          <cell r="DA202">
            <v>37999</v>
          </cell>
          <cell r="DB202">
            <v>37999</v>
          </cell>
          <cell r="DC202">
            <v>35000</v>
          </cell>
          <cell r="DD202">
            <v>32000</v>
          </cell>
          <cell r="DE202">
            <v>37001</v>
          </cell>
          <cell r="DF202">
            <v>37000</v>
          </cell>
          <cell r="DG202">
            <v>37001</v>
          </cell>
          <cell r="DH202">
            <v>37001</v>
          </cell>
          <cell r="DI202">
            <v>37001</v>
          </cell>
          <cell r="DJ202">
            <v>37001</v>
          </cell>
          <cell r="DK202">
            <v>41001</v>
          </cell>
        </row>
        <row r="203">
          <cell r="A203">
            <v>14973</v>
          </cell>
          <cell r="B203" t="str">
            <v xml:space="preserve">CNG-PHELPS N Y                          </v>
          </cell>
          <cell r="C203">
            <v>5</v>
          </cell>
          <cell r="D203" t="str">
            <v xml:space="preserve"> D    </v>
          </cell>
          <cell r="E203">
            <v>89665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43750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20000</v>
          </cell>
          <cell r="CH203">
            <v>20000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16150</v>
          </cell>
          <cell r="CO203">
            <v>7948</v>
          </cell>
          <cell r="CP203">
            <v>7948</v>
          </cell>
          <cell r="CQ203">
            <v>20387</v>
          </cell>
          <cell r="CR203">
            <v>20387</v>
          </cell>
          <cell r="CS203">
            <v>20387</v>
          </cell>
          <cell r="CT203">
            <v>10387</v>
          </cell>
          <cell r="CU203">
            <v>20387</v>
          </cell>
          <cell r="CV203">
            <v>10131</v>
          </cell>
          <cell r="CW203">
            <v>10131</v>
          </cell>
          <cell r="CX203">
            <v>10131</v>
          </cell>
          <cell r="CY203">
            <v>10131</v>
          </cell>
          <cell r="CZ203">
            <v>10131</v>
          </cell>
          <cell r="DA203">
            <v>10131</v>
          </cell>
          <cell r="DB203">
            <v>10131</v>
          </cell>
          <cell r="DC203">
            <v>0</v>
          </cell>
          <cell r="DD203">
            <v>25263</v>
          </cell>
          <cell r="DE203">
            <v>25263</v>
          </cell>
          <cell r="DF203">
            <v>25263</v>
          </cell>
          <cell r="DG203">
            <v>25263</v>
          </cell>
          <cell r="DH203">
            <v>25263</v>
          </cell>
          <cell r="DI203">
            <v>25263</v>
          </cell>
          <cell r="DJ203">
            <v>25263</v>
          </cell>
          <cell r="DK203">
            <v>26921</v>
          </cell>
        </row>
        <row r="204">
          <cell r="A204">
            <v>14976</v>
          </cell>
          <cell r="B204" t="str">
            <v xml:space="preserve">HONEOYE NEW YORK  (Bi 11106)            </v>
          </cell>
          <cell r="C204">
            <v>5</v>
          </cell>
          <cell r="D204" t="str">
            <v xml:space="preserve"> D    </v>
          </cell>
          <cell r="E204">
            <v>89698</v>
          </cell>
          <cell r="F204">
            <v>29751</v>
          </cell>
          <cell r="G204">
            <v>29751</v>
          </cell>
          <cell r="H204">
            <v>25546</v>
          </cell>
          <cell r="I204">
            <v>29477</v>
          </cell>
          <cell r="J204">
            <v>29477</v>
          </cell>
          <cell r="K204">
            <v>29751</v>
          </cell>
          <cell r="L204">
            <v>29751</v>
          </cell>
          <cell r="M204">
            <v>29750</v>
          </cell>
          <cell r="N204">
            <v>29751</v>
          </cell>
          <cell r="O204">
            <v>29751</v>
          </cell>
          <cell r="P204">
            <v>29751</v>
          </cell>
          <cell r="Q204">
            <v>29751</v>
          </cell>
          <cell r="R204">
            <v>29659</v>
          </cell>
          <cell r="S204">
            <v>29599</v>
          </cell>
          <cell r="T204">
            <v>32346</v>
          </cell>
          <cell r="U204">
            <v>32346</v>
          </cell>
          <cell r="V204">
            <v>32346</v>
          </cell>
          <cell r="W204">
            <v>32346</v>
          </cell>
          <cell r="X204">
            <v>25546</v>
          </cell>
          <cell r="Y204">
            <v>25546</v>
          </cell>
          <cell r="Z204">
            <v>32346</v>
          </cell>
          <cell r="AA204">
            <v>32346</v>
          </cell>
          <cell r="AB204">
            <v>32346</v>
          </cell>
          <cell r="AC204">
            <v>32346</v>
          </cell>
          <cell r="AD204">
            <v>25546</v>
          </cell>
          <cell r="AE204">
            <v>25546</v>
          </cell>
          <cell r="AF204">
            <v>25546</v>
          </cell>
          <cell r="AG204">
            <v>25546</v>
          </cell>
          <cell r="AH204">
            <v>25546</v>
          </cell>
          <cell r="AI204">
            <v>25546</v>
          </cell>
          <cell r="AJ204">
            <v>25546</v>
          </cell>
          <cell r="AK204">
            <v>25546</v>
          </cell>
          <cell r="AL204">
            <v>25546</v>
          </cell>
          <cell r="AM204">
            <v>25546</v>
          </cell>
          <cell r="AN204">
            <v>25546</v>
          </cell>
          <cell r="AO204">
            <v>25546</v>
          </cell>
          <cell r="AP204">
            <v>25546</v>
          </cell>
          <cell r="AQ204">
            <v>25546</v>
          </cell>
          <cell r="AR204">
            <v>25546</v>
          </cell>
          <cell r="AS204">
            <v>25546</v>
          </cell>
          <cell r="AT204">
            <v>25546</v>
          </cell>
          <cell r="AU204">
            <v>25546</v>
          </cell>
          <cell r="AV204">
            <v>25546</v>
          </cell>
          <cell r="AW204">
            <v>25546</v>
          </cell>
          <cell r="AX204">
            <v>3807</v>
          </cell>
          <cell r="AY204">
            <v>2000</v>
          </cell>
          <cell r="AZ204">
            <v>2000</v>
          </cell>
          <cell r="BA204">
            <v>2000</v>
          </cell>
          <cell r="BB204">
            <v>2000</v>
          </cell>
          <cell r="BC204">
            <v>0</v>
          </cell>
          <cell r="BD204">
            <v>2000</v>
          </cell>
          <cell r="BE204">
            <v>2000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3750</v>
          </cell>
          <cell r="CK204">
            <v>3750</v>
          </cell>
          <cell r="CL204">
            <v>3750</v>
          </cell>
          <cell r="CM204">
            <v>3750</v>
          </cell>
          <cell r="CN204">
            <v>3750</v>
          </cell>
          <cell r="CO204">
            <v>3750</v>
          </cell>
          <cell r="CP204">
            <v>3750</v>
          </cell>
          <cell r="CQ204">
            <v>3750</v>
          </cell>
          <cell r="CR204">
            <v>3750</v>
          </cell>
          <cell r="CS204">
            <v>3750</v>
          </cell>
          <cell r="CT204">
            <v>3750</v>
          </cell>
          <cell r="CU204">
            <v>3750</v>
          </cell>
          <cell r="CV204">
            <v>3750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</row>
        <row r="205">
          <cell r="A205">
            <v>14978</v>
          </cell>
          <cell r="B205" t="str">
            <v xml:space="preserve">CNG-HOPEWELL SALES                      </v>
          </cell>
          <cell r="C205">
            <v>5</v>
          </cell>
          <cell r="D205" t="str">
            <v xml:space="preserve"> D    </v>
          </cell>
          <cell r="E205">
            <v>22878</v>
          </cell>
          <cell r="F205">
            <v>0</v>
          </cell>
          <cell r="G205">
            <v>1500</v>
          </cell>
          <cell r="H205">
            <v>1500</v>
          </cell>
          <cell r="I205">
            <v>1452</v>
          </cell>
          <cell r="J205">
            <v>1500</v>
          </cell>
          <cell r="K205">
            <v>1500</v>
          </cell>
          <cell r="L205">
            <v>1500</v>
          </cell>
          <cell r="M205">
            <v>1500</v>
          </cell>
          <cell r="N205">
            <v>1500</v>
          </cell>
          <cell r="O205">
            <v>1500</v>
          </cell>
          <cell r="P205">
            <v>1500</v>
          </cell>
          <cell r="Q205">
            <v>1500</v>
          </cell>
          <cell r="R205">
            <v>1500</v>
          </cell>
          <cell r="S205">
            <v>1500</v>
          </cell>
          <cell r="T205">
            <v>1500</v>
          </cell>
          <cell r="U205">
            <v>1500</v>
          </cell>
          <cell r="V205">
            <v>1500</v>
          </cell>
          <cell r="W205">
            <v>1500</v>
          </cell>
          <cell r="X205">
            <v>1500</v>
          </cell>
          <cell r="Y205">
            <v>1500</v>
          </cell>
          <cell r="Z205">
            <v>1500</v>
          </cell>
          <cell r="AA205">
            <v>1500</v>
          </cell>
          <cell r="AB205">
            <v>1500</v>
          </cell>
          <cell r="AC205">
            <v>1500</v>
          </cell>
          <cell r="AD205">
            <v>1500</v>
          </cell>
          <cell r="AE205">
            <v>1500</v>
          </cell>
          <cell r="AF205">
            <v>1500</v>
          </cell>
          <cell r="AG205">
            <v>1500</v>
          </cell>
          <cell r="AH205">
            <v>1500</v>
          </cell>
          <cell r="AI205">
            <v>1500</v>
          </cell>
          <cell r="AJ205">
            <v>1500</v>
          </cell>
          <cell r="AK205">
            <v>1500</v>
          </cell>
          <cell r="AL205">
            <v>1500</v>
          </cell>
          <cell r="AM205">
            <v>1500</v>
          </cell>
          <cell r="AN205">
            <v>1500</v>
          </cell>
          <cell r="AO205">
            <v>1500</v>
          </cell>
          <cell r="AP205">
            <v>1500</v>
          </cell>
          <cell r="AQ205">
            <v>5000</v>
          </cell>
          <cell r="AR205">
            <v>5000</v>
          </cell>
          <cell r="AS205">
            <v>5000</v>
          </cell>
          <cell r="AT205">
            <v>5000</v>
          </cell>
          <cell r="AU205">
            <v>5000</v>
          </cell>
          <cell r="AV205">
            <v>4921</v>
          </cell>
          <cell r="AW205">
            <v>4924</v>
          </cell>
          <cell r="AX205">
            <v>5000</v>
          </cell>
          <cell r="AY205">
            <v>5000</v>
          </cell>
          <cell r="AZ205">
            <v>5000</v>
          </cell>
          <cell r="BA205">
            <v>5000</v>
          </cell>
          <cell r="BB205">
            <v>5000</v>
          </cell>
          <cell r="BC205">
            <v>5000</v>
          </cell>
          <cell r="BD205">
            <v>5000</v>
          </cell>
          <cell r="BE205">
            <v>5000</v>
          </cell>
          <cell r="BF205">
            <v>5000</v>
          </cell>
          <cell r="BG205">
            <v>5000</v>
          </cell>
          <cell r="BH205">
            <v>5000</v>
          </cell>
          <cell r="BI205">
            <v>5000</v>
          </cell>
          <cell r="BJ205">
            <v>5000</v>
          </cell>
          <cell r="BK205">
            <v>5000</v>
          </cell>
          <cell r="BL205">
            <v>5000</v>
          </cell>
          <cell r="BM205">
            <v>5000</v>
          </cell>
          <cell r="BN205">
            <v>4294</v>
          </cell>
          <cell r="BO205">
            <v>5000</v>
          </cell>
          <cell r="BP205">
            <v>5000</v>
          </cell>
          <cell r="BQ205">
            <v>5000</v>
          </cell>
          <cell r="BR205">
            <v>5000</v>
          </cell>
          <cell r="BS205">
            <v>5000</v>
          </cell>
          <cell r="BT205">
            <v>5000</v>
          </cell>
          <cell r="BU205">
            <v>5000</v>
          </cell>
          <cell r="BV205">
            <v>5000</v>
          </cell>
          <cell r="BW205">
            <v>5000</v>
          </cell>
          <cell r="BX205">
            <v>5000</v>
          </cell>
          <cell r="BY205">
            <v>5000</v>
          </cell>
          <cell r="BZ205">
            <v>5000</v>
          </cell>
          <cell r="CA205">
            <v>5000</v>
          </cell>
          <cell r="CB205">
            <v>5000</v>
          </cell>
          <cell r="CC205">
            <v>5000</v>
          </cell>
          <cell r="CD205">
            <v>5000</v>
          </cell>
          <cell r="CE205">
            <v>5000</v>
          </cell>
          <cell r="CF205">
            <v>5000</v>
          </cell>
          <cell r="CG205">
            <v>96310</v>
          </cell>
          <cell r="CH205">
            <v>10000</v>
          </cell>
          <cell r="CI205">
            <v>5000</v>
          </cell>
          <cell r="CJ205">
            <v>5000</v>
          </cell>
          <cell r="CK205">
            <v>2000</v>
          </cell>
          <cell r="CL205">
            <v>2000</v>
          </cell>
          <cell r="CM205">
            <v>2000</v>
          </cell>
          <cell r="CN205">
            <v>2000</v>
          </cell>
          <cell r="CO205">
            <v>5000</v>
          </cell>
          <cell r="CP205">
            <v>5000</v>
          </cell>
          <cell r="CQ205">
            <v>5000</v>
          </cell>
          <cell r="CR205">
            <v>5000</v>
          </cell>
          <cell r="CS205">
            <v>5000</v>
          </cell>
          <cell r="CT205">
            <v>5000</v>
          </cell>
          <cell r="CU205">
            <v>5000</v>
          </cell>
          <cell r="CV205">
            <v>5000</v>
          </cell>
          <cell r="CW205">
            <v>5000</v>
          </cell>
          <cell r="CX205">
            <v>5000</v>
          </cell>
          <cell r="CY205">
            <v>5000</v>
          </cell>
          <cell r="CZ205">
            <v>5000</v>
          </cell>
          <cell r="DA205">
            <v>5000</v>
          </cell>
          <cell r="DB205">
            <v>5000</v>
          </cell>
          <cell r="DC205">
            <v>5000</v>
          </cell>
          <cell r="DD205">
            <v>5000</v>
          </cell>
          <cell r="DE205">
            <v>5000</v>
          </cell>
          <cell r="DF205">
            <v>5000</v>
          </cell>
          <cell r="DG205">
            <v>5000</v>
          </cell>
          <cell r="DH205">
            <v>5000</v>
          </cell>
          <cell r="DI205">
            <v>5000</v>
          </cell>
          <cell r="DJ205">
            <v>5000</v>
          </cell>
          <cell r="DK205">
            <v>5000</v>
          </cell>
        </row>
        <row r="206">
          <cell r="A206">
            <v>15002</v>
          </cell>
          <cell r="B206" t="str">
            <v xml:space="preserve">CNG-BROOKVIEW N Y                       </v>
          </cell>
          <cell r="C206">
            <v>5</v>
          </cell>
          <cell r="D206" t="str">
            <v xml:space="preserve"> D    </v>
          </cell>
          <cell r="E206">
            <v>50728</v>
          </cell>
          <cell r="F206">
            <v>39642</v>
          </cell>
          <cell r="G206">
            <v>43142</v>
          </cell>
          <cell r="H206">
            <v>52950</v>
          </cell>
          <cell r="I206">
            <v>38200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6631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65681</v>
          </cell>
          <cell r="AB206">
            <v>62950</v>
          </cell>
          <cell r="AC206">
            <v>72938</v>
          </cell>
          <cell r="AD206">
            <v>62950</v>
          </cell>
          <cell r="AE206">
            <v>62950</v>
          </cell>
          <cell r="AF206">
            <v>62950</v>
          </cell>
          <cell r="AG206">
            <v>24316</v>
          </cell>
          <cell r="AH206">
            <v>14621</v>
          </cell>
          <cell r="AI206">
            <v>48621</v>
          </cell>
          <cell r="AJ206">
            <v>45000</v>
          </cell>
          <cell r="AK206">
            <v>62950</v>
          </cell>
          <cell r="AL206">
            <v>62950</v>
          </cell>
          <cell r="AM206">
            <v>62950</v>
          </cell>
          <cell r="AN206">
            <v>62950</v>
          </cell>
          <cell r="AO206">
            <v>52950</v>
          </cell>
          <cell r="AP206">
            <v>33429</v>
          </cell>
          <cell r="AQ206">
            <v>44450</v>
          </cell>
          <cell r="AR206">
            <v>36021</v>
          </cell>
          <cell r="AS206">
            <v>10816</v>
          </cell>
          <cell r="AT206">
            <v>36021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30</v>
          </cell>
          <cell r="BX206">
            <v>35000</v>
          </cell>
          <cell r="BY206">
            <v>0</v>
          </cell>
          <cell r="BZ206">
            <v>0</v>
          </cell>
          <cell r="CA206">
            <v>23191</v>
          </cell>
          <cell r="CB206">
            <v>5866</v>
          </cell>
          <cell r="CC206">
            <v>9613</v>
          </cell>
          <cell r="CD206">
            <v>9613</v>
          </cell>
          <cell r="CE206">
            <v>9613</v>
          </cell>
          <cell r="CF206">
            <v>35000</v>
          </cell>
          <cell r="CG206">
            <v>38203</v>
          </cell>
          <cell r="CH206">
            <v>38203</v>
          </cell>
          <cell r="CI206">
            <v>45449</v>
          </cell>
          <cell r="CJ206">
            <v>61117</v>
          </cell>
          <cell r="CK206">
            <v>48449</v>
          </cell>
          <cell r="CL206">
            <v>48449</v>
          </cell>
          <cell r="CM206">
            <v>48449</v>
          </cell>
          <cell r="CN206">
            <v>41800</v>
          </cell>
          <cell r="CO206">
            <v>30000</v>
          </cell>
          <cell r="CP206">
            <v>30000</v>
          </cell>
          <cell r="CQ206">
            <v>30000</v>
          </cell>
          <cell r="CR206">
            <v>30000</v>
          </cell>
          <cell r="CS206">
            <v>30000</v>
          </cell>
          <cell r="CT206">
            <v>40000</v>
          </cell>
          <cell r="CU206">
            <v>30000</v>
          </cell>
          <cell r="CV206">
            <v>20000</v>
          </cell>
          <cell r="CW206">
            <v>20000</v>
          </cell>
          <cell r="CX206">
            <v>20000</v>
          </cell>
          <cell r="CY206">
            <v>34001</v>
          </cell>
          <cell r="CZ206">
            <v>15000</v>
          </cell>
          <cell r="DA206">
            <v>15000</v>
          </cell>
          <cell r="DB206">
            <v>15000</v>
          </cell>
          <cell r="DC206">
            <v>18747</v>
          </cell>
          <cell r="DD206">
            <v>18747</v>
          </cell>
          <cell r="DE206">
            <v>15000</v>
          </cell>
          <cell r="DF206">
            <v>15000</v>
          </cell>
          <cell r="DG206">
            <v>15000</v>
          </cell>
          <cell r="DH206">
            <v>15000</v>
          </cell>
          <cell r="DI206">
            <v>15000</v>
          </cell>
          <cell r="DJ206">
            <v>15000</v>
          </cell>
          <cell r="DK206">
            <v>13342</v>
          </cell>
        </row>
        <row r="207">
          <cell r="A207">
            <v>15106</v>
          </cell>
          <cell r="B207" t="str">
            <v>CONSOLIDATED - White plains</v>
          </cell>
          <cell r="C207">
            <v>5</v>
          </cell>
          <cell r="D207" t="str">
            <v>D</v>
          </cell>
          <cell r="E207">
            <v>352522</v>
          </cell>
          <cell r="F207">
            <v>117462</v>
          </cell>
          <cell r="G207">
            <v>115062</v>
          </cell>
          <cell r="H207">
            <v>75479</v>
          </cell>
          <cell r="I207">
            <v>158307</v>
          </cell>
          <cell r="J207">
            <v>108958</v>
          </cell>
          <cell r="K207">
            <v>92286</v>
          </cell>
          <cell r="L207">
            <v>105621</v>
          </cell>
          <cell r="M207">
            <v>94956</v>
          </cell>
          <cell r="N207">
            <v>79956</v>
          </cell>
          <cell r="O207">
            <v>89956</v>
          </cell>
          <cell r="P207">
            <v>135532</v>
          </cell>
          <cell r="Q207">
            <v>141786</v>
          </cell>
          <cell r="R207">
            <v>129942</v>
          </cell>
          <cell r="S207">
            <v>106899</v>
          </cell>
          <cell r="T207">
            <v>75080</v>
          </cell>
          <cell r="U207">
            <v>75080</v>
          </cell>
          <cell r="V207">
            <v>78634</v>
          </cell>
          <cell r="W207">
            <v>85678</v>
          </cell>
          <cell r="X207">
            <v>100736</v>
          </cell>
          <cell r="Y207">
            <v>131414</v>
          </cell>
          <cell r="Z207">
            <v>58558</v>
          </cell>
          <cell r="AA207">
            <v>55008</v>
          </cell>
          <cell r="AB207">
            <v>54969</v>
          </cell>
          <cell r="AC207">
            <v>55008</v>
          </cell>
          <cell r="AD207">
            <v>64889</v>
          </cell>
          <cell r="AE207">
            <v>128944</v>
          </cell>
          <cell r="AF207">
            <v>133648</v>
          </cell>
          <cell r="AG207">
            <v>125121</v>
          </cell>
          <cell r="AH207">
            <v>84110</v>
          </cell>
          <cell r="AI207">
            <v>84110</v>
          </cell>
          <cell r="AJ207">
            <v>80066</v>
          </cell>
          <cell r="AK207">
            <v>92057</v>
          </cell>
          <cell r="AL207">
            <v>93179</v>
          </cell>
          <cell r="AM207">
            <v>99948</v>
          </cell>
          <cell r="AN207">
            <v>80879</v>
          </cell>
          <cell r="AO207">
            <v>75479</v>
          </cell>
          <cell r="AP207">
            <v>75479</v>
          </cell>
          <cell r="AQ207">
            <v>70479</v>
          </cell>
          <cell r="AR207">
            <v>81814</v>
          </cell>
          <cell r="AS207">
            <v>93923</v>
          </cell>
          <cell r="AT207">
            <v>144670</v>
          </cell>
          <cell r="AU207">
            <v>155563</v>
          </cell>
          <cell r="AV207">
            <v>137472</v>
          </cell>
          <cell r="AW207">
            <v>135769</v>
          </cell>
          <cell r="AX207">
            <v>137689</v>
          </cell>
          <cell r="AY207">
            <v>150099</v>
          </cell>
          <cell r="AZ207">
            <v>174288</v>
          </cell>
          <cell r="BA207">
            <v>157127</v>
          </cell>
          <cell r="BB207">
            <v>168175</v>
          </cell>
          <cell r="BC207">
            <v>179356</v>
          </cell>
          <cell r="BD207">
            <v>179397</v>
          </cell>
          <cell r="BE207">
            <v>154270</v>
          </cell>
          <cell r="BF207">
            <v>148543</v>
          </cell>
          <cell r="BG207">
            <v>167678</v>
          </cell>
          <cell r="BH207">
            <v>155832</v>
          </cell>
          <cell r="BI207">
            <v>141017</v>
          </cell>
          <cell r="BJ207">
            <v>140741</v>
          </cell>
          <cell r="BK207">
            <v>161286</v>
          </cell>
          <cell r="BL207">
            <v>151272</v>
          </cell>
          <cell r="BM207">
            <v>135674</v>
          </cell>
          <cell r="BN207">
            <v>141660</v>
          </cell>
          <cell r="BO207">
            <v>143409</v>
          </cell>
          <cell r="BP207">
            <v>150701</v>
          </cell>
          <cell r="BQ207">
            <v>130714</v>
          </cell>
          <cell r="BR207">
            <v>130755</v>
          </cell>
          <cell r="BS207">
            <v>151313</v>
          </cell>
          <cell r="BT207">
            <v>152360</v>
          </cell>
          <cell r="BU207">
            <v>161373</v>
          </cell>
          <cell r="BV207">
            <v>193873</v>
          </cell>
          <cell r="BW207">
            <v>193882</v>
          </cell>
          <cell r="BX207">
            <v>205266</v>
          </cell>
          <cell r="BY207">
            <v>163402</v>
          </cell>
          <cell r="BZ207">
            <v>163397</v>
          </cell>
          <cell r="CA207">
            <v>166424</v>
          </cell>
          <cell r="CB207">
            <v>176639</v>
          </cell>
          <cell r="CC207">
            <v>188027</v>
          </cell>
          <cell r="CD207">
            <v>176518</v>
          </cell>
          <cell r="CE207">
            <v>173625</v>
          </cell>
          <cell r="CF207">
            <v>153392</v>
          </cell>
          <cell r="CG207">
            <v>174993</v>
          </cell>
          <cell r="CH207">
            <v>170460</v>
          </cell>
          <cell r="CI207">
            <v>196558</v>
          </cell>
          <cell r="CJ207">
            <v>220515</v>
          </cell>
          <cell r="CK207">
            <v>143645</v>
          </cell>
          <cell r="CL207">
            <v>164200</v>
          </cell>
          <cell r="CM207">
            <v>182706</v>
          </cell>
          <cell r="CN207">
            <v>164158</v>
          </cell>
          <cell r="CO207">
            <v>166188</v>
          </cell>
          <cell r="CP207">
            <v>166188</v>
          </cell>
          <cell r="CQ207">
            <v>170864</v>
          </cell>
          <cell r="CR207">
            <v>165905</v>
          </cell>
          <cell r="CS207">
            <v>168751</v>
          </cell>
          <cell r="CT207">
            <v>168793</v>
          </cell>
          <cell r="CU207">
            <v>168751</v>
          </cell>
          <cell r="CV207">
            <v>138353</v>
          </cell>
          <cell r="CW207">
            <v>156355</v>
          </cell>
          <cell r="CX207">
            <v>162375</v>
          </cell>
          <cell r="CY207">
            <v>168547</v>
          </cell>
          <cell r="CZ207">
            <v>165362</v>
          </cell>
          <cell r="DA207">
            <v>165362</v>
          </cell>
          <cell r="DB207">
            <v>165362</v>
          </cell>
          <cell r="DC207">
            <v>173334</v>
          </cell>
          <cell r="DD207">
            <v>191834</v>
          </cell>
          <cell r="DE207">
            <v>205242</v>
          </cell>
          <cell r="DF207">
            <v>187245</v>
          </cell>
          <cell r="DG207">
            <v>200786</v>
          </cell>
          <cell r="DH207">
            <v>200786</v>
          </cell>
          <cell r="DI207">
            <v>200786</v>
          </cell>
          <cell r="DJ207">
            <v>205545</v>
          </cell>
          <cell r="DK207">
            <v>199419</v>
          </cell>
        </row>
        <row r="208">
          <cell r="A208">
            <v>15513</v>
          </cell>
          <cell r="B208" t="str">
            <v xml:space="preserve"> NORTHEAST-LEESVILLE OHIO                </v>
          </cell>
          <cell r="C208">
            <v>4</v>
          </cell>
          <cell r="D208" t="str">
            <v xml:space="preserve"> D    </v>
          </cell>
          <cell r="E208">
            <v>1348</v>
          </cell>
          <cell r="F208">
            <v>0</v>
          </cell>
          <cell r="G208">
            <v>0</v>
          </cell>
          <cell r="H208">
            <v>5163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5163</v>
          </cell>
          <cell r="AP208">
            <v>5163</v>
          </cell>
          <cell r="AQ208">
            <v>5163</v>
          </cell>
          <cell r="AR208">
            <v>0</v>
          </cell>
          <cell r="AS208">
            <v>5235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235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235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5000</v>
          </cell>
          <cell r="CE208">
            <v>5000</v>
          </cell>
          <cell r="CF208">
            <v>5000</v>
          </cell>
          <cell r="CG208">
            <v>5000</v>
          </cell>
          <cell r="CH208">
            <v>235</v>
          </cell>
          <cell r="CI208">
            <v>0</v>
          </cell>
          <cell r="CJ208">
            <v>0</v>
          </cell>
          <cell r="CK208">
            <v>2717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5235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</row>
        <row r="209">
          <cell r="A209">
            <v>18534</v>
          </cell>
          <cell r="B209" t="str">
            <v>TECO @ Allegheny</v>
          </cell>
          <cell r="C209">
            <v>4</v>
          </cell>
          <cell r="D209" t="str">
            <v xml:space="preserve"> D    </v>
          </cell>
          <cell r="E209">
            <v>25494</v>
          </cell>
          <cell r="F209">
            <v>3000</v>
          </cell>
          <cell r="G209">
            <v>3000</v>
          </cell>
          <cell r="H209">
            <v>1900</v>
          </cell>
          <cell r="I209">
            <v>3000</v>
          </cell>
          <cell r="J209">
            <v>3000</v>
          </cell>
          <cell r="K209">
            <v>3000</v>
          </cell>
          <cell r="L209">
            <v>3000</v>
          </cell>
          <cell r="M209">
            <v>3000</v>
          </cell>
          <cell r="N209">
            <v>3000</v>
          </cell>
          <cell r="O209">
            <v>3000</v>
          </cell>
          <cell r="P209">
            <v>3000</v>
          </cell>
          <cell r="Q209">
            <v>3000</v>
          </cell>
          <cell r="R209">
            <v>3000</v>
          </cell>
          <cell r="S209">
            <v>3000</v>
          </cell>
          <cell r="T209">
            <v>3649</v>
          </cell>
          <cell r="U209">
            <v>3649</v>
          </cell>
          <cell r="V209">
            <v>3649</v>
          </cell>
          <cell r="W209">
            <v>3649</v>
          </cell>
          <cell r="X209">
            <v>3649</v>
          </cell>
          <cell r="Y209">
            <v>5300</v>
          </cell>
          <cell r="Z209">
            <v>4800</v>
          </cell>
          <cell r="AA209">
            <v>3000</v>
          </cell>
          <cell r="AB209">
            <v>3000</v>
          </cell>
          <cell r="AC209">
            <v>3000</v>
          </cell>
          <cell r="AD209">
            <v>4000</v>
          </cell>
          <cell r="AE209">
            <v>5000</v>
          </cell>
          <cell r="AF209">
            <v>7600</v>
          </cell>
          <cell r="AG209">
            <v>7600</v>
          </cell>
          <cell r="AH209">
            <v>4500</v>
          </cell>
          <cell r="AI209">
            <v>4500</v>
          </cell>
          <cell r="AJ209">
            <v>4500</v>
          </cell>
          <cell r="AK209">
            <v>4500</v>
          </cell>
          <cell r="AL209">
            <v>2300</v>
          </cell>
          <cell r="AM209">
            <v>2300</v>
          </cell>
          <cell r="AN209">
            <v>2500</v>
          </cell>
          <cell r="AO209">
            <v>1900</v>
          </cell>
          <cell r="AP209">
            <v>1900</v>
          </cell>
          <cell r="AQ209">
            <v>1900</v>
          </cell>
          <cell r="AR209">
            <v>2600</v>
          </cell>
          <cell r="AS209">
            <v>4700</v>
          </cell>
          <cell r="AT209">
            <v>5300</v>
          </cell>
          <cell r="AU209">
            <v>5700</v>
          </cell>
          <cell r="AV209">
            <v>7000</v>
          </cell>
          <cell r="AW209">
            <v>7000</v>
          </cell>
          <cell r="AX209">
            <v>4517</v>
          </cell>
          <cell r="AY209">
            <v>4517</v>
          </cell>
          <cell r="AZ209">
            <v>4517</v>
          </cell>
          <cell r="BA209">
            <v>4417</v>
          </cell>
          <cell r="BB209">
            <v>6117</v>
          </cell>
          <cell r="BC209">
            <v>6117</v>
          </cell>
          <cell r="BD209">
            <v>6117</v>
          </cell>
          <cell r="BE209">
            <v>6117</v>
          </cell>
          <cell r="BF209">
            <v>4517</v>
          </cell>
          <cell r="BG209">
            <v>5017</v>
          </cell>
          <cell r="BH209">
            <v>4817</v>
          </cell>
          <cell r="BI209">
            <v>4517</v>
          </cell>
          <cell r="BJ209">
            <v>5500</v>
          </cell>
          <cell r="BK209">
            <v>5500</v>
          </cell>
          <cell r="BL209">
            <v>5500</v>
          </cell>
          <cell r="BM209">
            <v>4417</v>
          </cell>
          <cell r="BN209">
            <v>2353</v>
          </cell>
          <cell r="BO209">
            <v>5317</v>
          </cell>
          <cell r="BP209">
            <v>4417</v>
          </cell>
          <cell r="BQ209">
            <v>4417</v>
          </cell>
          <cell r="BR209">
            <v>4417</v>
          </cell>
          <cell r="BS209">
            <v>4417</v>
          </cell>
          <cell r="BT209">
            <v>6117</v>
          </cell>
          <cell r="BU209">
            <v>4717</v>
          </cell>
          <cell r="BV209">
            <v>6117</v>
          </cell>
          <cell r="BW209">
            <v>6117</v>
          </cell>
          <cell r="BX209">
            <v>6117</v>
          </cell>
          <cell r="BY209">
            <v>6117</v>
          </cell>
          <cell r="BZ209">
            <v>6117</v>
          </cell>
          <cell r="CA209">
            <v>4917</v>
          </cell>
          <cell r="CB209">
            <v>6117</v>
          </cell>
          <cell r="CC209">
            <v>6100</v>
          </cell>
          <cell r="CD209">
            <v>5400</v>
          </cell>
          <cell r="CE209">
            <v>5400</v>
          </cell>
          <cell r="CF209">
            <v>5400</v>
          </cell>
          <cell r="CG209">
            <v>5400</v>
          </cell>
          <cell r="CH209">
            <v>5400</v>
          </cell>
          <cell r="CI209">
            <v>5700</v>
          </cell>
          <cell r="CJ209">
            <v>7100</v>
          </cell>
          <cell r="CK209">
            <v>4500</v>
          </cell>
          <cell r="CL209">
            <v>6700</v>
          </cell>
          <cell r="CM209">
            <v>6700</v>
          </cell>
          <cell r="CN209">
            <v>6700</v>
          </cell>
          <cell r="CO209">
            <v>4700</v>
          </cell>
          <cell r="CP209">
            <v>4700</v>
          </cell>
          <cell r="CQ209">
            <v>4700</v>
          </cell>
          <cell r="CR209">
            <v>4300</v>
          </cell>
          <cell r="CS209">
            <v>6200</v>
          </cell>
          <cell r="CT209">
            <v>6200</v>
          </cell>
          <cell r="CU209">
            <v>6200</v>
          </cell>
          <cell r="CV209">
            <v>5200</v>
          </cell>
          <cell r="CW209">
            <v>4500</v>
          </cell>
          <cell r="CX209">
            <v>6900</v>
          </cell>
          <cell r="CY209">
            <v>4600</v>
          </cell>
          <cell r="CZ209">
            <v>5400</v>
          </cell>
          <cell r="DA209">
            <v>5400</v>
          </cell>
          <cell r="DB209">
            <v>5400</v>
          </cell>
          <cell r="DC209">
            <v>7599</v>
          </cell>
          <cell r="DD209">
            <v>4700</v>
          </cell>
          <cell r="DE209">
            <v>6899</v>
          </cell>
          <cell r="DF209">
            <v>3000</v>
          </cell>
          <cell r="DG209">
            <v>3600</v>
          </cell>
          <cell r="DH209">
            <v>3600</v>
          </cell>
          <cell r="DI209">
            <v>3600</v>
          </cell>
          <cell r="DJ209">
            <v>5100</v>
          </cell>
          <cell r="DK209">
            <v>6999</v>
          </cell>
        </row>
        <row r="210">
          <cell r="A210">
            <v>18535</v>
          </cell>
          <cell r="B210" t="str">
            <v>EQUITRANS @ Allegheny</v>
          </cell>
          <cell r="C210">
            <v>4</v>
          </cell>
          <cell r="D210" t="str">
            <v xml:space="preserve"> D    </v>
          </cell>
          <cell r="E210">
            <v>138935</v>
          </cell>
          <cell r="F210">
            <v>15952</v>
          </cell>
          <cell r="G210">
            <v>15952</v>
          </cell>
          <cell r="H210">
            <v>9065</v>
          </cell>
          <cell r="I210">
            <v>15952</v>
          </cell>
          <cell r="J210">
            <v>15952</v>
          </cell>
          <cell r="K210">
            <v>15952</v>
          </cell>
          <cell r="L210">
            <v>15952</v>
          </cell>
          <cell r="M210">
            <v>15952</v>
          </cell>
          <cell r="N210">
            <v>15952</v>
          </cell>
          <cell r="O210">
            <v>15952</v>
          </cell>
          <cell r="P210">
            <v>15791</v>
          </cell>
          <cell r="Q210">
            <v>15756</v>
          </cell>
          <cell r="R210">
            <v>15952</v>
          </cell>
          <cell r="S210">
            <v>15952</v>
          </cell>
          <cell r="T210">
            <v>12065</v>
          </cell>
          <cell r="U210">
            <v>12065</v>
          </cell>
          <cell r="V210">
            <v>12065</v>
          </cell>
          <cell r="W210">
            <v>12065</v>
          </cell>
          <cell r="X210">
            <v>12065</v>
          </cell>
          <cell r="Y210">
            <v>12065</v>
          </cell>
          <cell r="Z210">
            <v>12065</v>
          </cell>
          <cell r="AA210">
            <v>9065</v>
          </cell>
          <cell r="AB210">
            <v>9065</v>
          </cell>
          <cell r="AC210">
            <v>9065</v>
          </cell>
          <cell r="AD210">
            <v>9065</v>
          </cell>
          <cell r="AE210">
            <v>9065</v>
          </cell>
          <cell r="AF210">
            <v>9065</v>
          </cell>
          <cell r="AG210">
            <v>9065</v>
          </cell>
          <cell r="AH210">
            <v>9065</v>
          </cell>
          <cell r="AI210">
            <v>9065</v>
          </cell>
          <cell r="AJ210">
            <v>9065</v>
          </cell>
          <cell r="AK210">
            <v>9065</v>
          </cell>
          <cell r="AL210">
            <v>9065</v>
          </cell>
          <cell r="AM210">
            <v>9065</v>
          </cell>
          <cell r="AN210">
            <v>9065</v>
          </cell>
          <cell r="AO210">
            <v>9065</v>
          </cell>
          <cell r="AP210">
            <v>9065</v>
          </cell>
          <cell r="AQ210">
            <v>9065</v>
          </cell>
          <cell r="AR210">
            <v>9065</v>
          </cell>
          <cell r="AS210">
            <v>9065</v>
          </cell>
          <cell r="AT210">
            <v>9065</v>
          </cell>
          <cell r="AU210">
            <v>8612</v>
          </cell>
          <cell r="AV210">
            <v>9065</v>
          </cell>
          <cell r="AW210">
            <v>9065</v>
          </cell>
          <cell r="AX210">
            <v>20049</v>
          </cell>
          <cell r="AY210">
            <v>19016</v>
          </cell>
          <cell r="AZ210">
            <v>20388</v>
          </cell>
          <cell r="BA210">
            <v>25449</v>
          </cell>
          <cell r="BB210">
            <v>20449</v>
          </cell>
          <cell r="BC210">
            <v>24177</v>
          </cell>
          <cell r="BD210">
            <v>24177</v>
          </cell>
          <cell r="BE210">
            <v>24177</v>
          </cell>
          <cell r="BF210">
            <v>20449</v>
          </cell>
          <cell r="BG210">
            <v>20942</v>
          </cell>
          <cell r="BH210">
            <v>20115</v>
          </cell>
          <cell r="BI210">
            <v>20115</v>
          </cell>
          <cell r="BJ210">
            <v>20115</v>
          </cell>
          <cell r="BK210">
            <v>20115</v>
          </cell>
          <cell r="BL210">
            <v>20115</v>
          </cell>
          <cell r="BM210">
            <v>19224</v>
          </cell>
          <cell r="BN210">
            <v>20115</v>
          </cell>
          <cell r="BO210">
            <v>20115</v>
          </cell>
          <cell r="BP210">
            <v>20115</v>
          </cell>
          <cell r="BQ210">
            <v>31115</v>
          </cell>
          <cell r="BR210">
            <v>30553</v>
          </cell>
          <cell r="BS210">
            <v>30553</v>
          </cell>
          <cell r="BT210">
            <v>20115</v>
          </cell>
          <cell r="BU210">
            <v>20115</v>
          </cell>
          <cell r="BV210">
            <v>20115</v>
          </cell>
          <cell r="BW210">
            <v>19622</v>
          </cell>
          <cell r="BX210">
            <v>20115</v>
          </cell>
          <cell r="BY210">
            <v>20115</v>
          </cell>
          <cell r="BZ210">
            <v>20115</v>
          </cell>
          <cell r="CA210">
            <v>20115</v>
          </cell>
          <cell r="CB210">
            <v>20115</v>
          </cell>
          <cell r="CC210">
            <v>26573</v>
          </cell>
          <cell r="CD210">
            <v>26277</v>
          </cell>
          <cell r="CE210">
            <v>26020</v>
          </cell>
          <cell r="CF210">
            <v>26020</v>
          </cell>
          <cell r="CG210">
            <v>26020</v>
          </cell>
          <cell r="CH210">
            <v>26277</v>
          </cell>
          <cell r="CI210">
            <v>24898</v>
          </cell>
          <cell r="CJ210">
            <v>26277</v>
          </cell>
          <cell r="CK210">
            <v>26073</v>
          </cell>
          <cell r="CL210">
            <v>26073</v>
          </cell>
          <cell r="CM210">
            <v>26073</v>
          </cell>
          <cell r="CN210">
            <v>26073</v>
          </cell>
          <cell r="CO210">
            <v>27299</v>
          </cell>
          <cell r="CP210">
            <v>27299</v>
          </cell>
          <cell r="CQ210">
            <v>27299</v>
          </cell>
          <cell r="CR210">
            <v>27299</v>
          </cell>
          <cell r="CS210">
            <v>27299</v>
          </cell>
          <cell r="CT210">
            <v>27299</v>
          </cell>
          <cell r="CU210">
            <v>27299</v>
          </cell>
          <cell r="CV210">
            <v>26956</v>
          </cell>
          <cell r="CW210">
            <v>26956</v>
          </cell>
          <cell r="CX210">
            <v>26956</v>
          </cell>
          <cell r="CY210">
            <v>25919</v>
          </cell>
          <cell r="CZ210">
            <v>26956</v>
          </cell>
          <cell r="DA210">
            <v>26956</v>
          </cell>
          <cell r="DB210">
            <v>26956</v>
          </cell>
          <cell r="DC210">
            <v>26956</v>
          </cell>
          <cell r="DD210">
            <v>26956</v>
          </cell>
          <cell r="DE210">
            <v>50198</v>
          </cell>
          <cell r="DF210">
            <v>50137</v>
          </cell>
          <cell r="DG210">
            <v>55197</v>
          </cell>
          <cell r="DH210">
            <v>55197</v>
          </cell>
          <cell r="DI210">
            <v>55197</v>
          </cell>
          <cell r="DJ210">
            <v>52697</v>
          </cell>
          <cell r="DK210">
            <v>52900</v>
          </cell>
        </row>
        <row r="211">
          <cell r="A211">
            <v>18536</v>
          </cell>
          <cell r="B211" t="str">
            <v xml:space="preserve">CNG-PITTSBURG TERM PA                   </v>
          </cell>
          <cell r="C211">
            <v>4</v>
          </cell>
          <cell r="D211" t="str">
            <v xml:space="preserve"> D    </v>
          </cell>
          <cell r="E211">
            <v>88108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4941</v>
          </cell>
          <cell r="BB211">
            <v>5000</v>
          </cell>
          <cell r="BC211">
            <v>5000</v>
          </cell>
          <cell r="BD211">
            <v>5000</v>
          </cell>
          <cell r="BE211">
            <v>5000</v>
          </cell>
          <cell r="BF211">
            <v>5000</v>
          </cell>
          <cell r="BG211">
            <v>5000</v>
          </cell>
          <cell r="BH211">
            <v>5000</v>
          </cell>
          <cell r="BI211">
            <v>5000</v>
          </cell>
          <cell r="BJ211">
            <v>5000</v>
          </cell>
          <cell r="BK211">
            <v>5000</v>
          </cell>
          <cell r="BL211">
            <v>5000</v>
          </cell>
          <cell r="BM211">
            <v>10000</v>
          </cell>
          <cell r="BN211">
            <v>10000</v>
          </cell>
          <cell r="BO211">
            <v>10000</v>
          </cell>
          <cell r="BP211">
            <v>0</v>
          </cell>
          <cell r="BQ211">
            <v>10000</v>
          </cell>
          <cell r="BR211">
            <v>10000</v>
          </cell>
          <cell r="BS211">
            <v>10000</v>
          </cell>
          <cell r="BT211">
            <v>10000</v>
          </cell>
          <cell r="BU211">
            <v>10000</v>
          </cell>
          <cell r="BV211">
            <v>10000</v>
          </cell>
          <cell r="BW211">
            <v>10000</v>
          </cell>
          <cell r="BX211">
            <v>10000</v>
          </cell>
          <cell r="BY211">
            <v>10000</v>
          </cell>
          <cell r="BZ211">
            <v>10000</v>
          </cell>
          <cell r="CA211">
            <v>10000</v>
          </cell>
          <cell r="CB211">
            <v>0</v>
          </cell>
          <cell r="CC211">
            <v>2000</v>
          </cell>
          <cell r="CD211">
            <v>2000</v>
          </cell>
          <cell r="CE211">
            <v>10000</v>
          </cell>
          <cell r="CF211">
            <v>2000</v>
          </cell>
          <cell r="CG211">
            <v>10000</v>
          </cell>
          <cell r="CH211">
            <v>10000</v>
          </cell>
          <cell r="CI211">
            <v>5000</v>
          </cell>
          <cell r="CJ211">
            <v>2000</v>
          </cell>
          <cell r="CK211">
            <v>10000</v>
          </cell>
          <cell r="CL211">
            <v>2000</v>
          </cell>
          <cell r="CM211">
            <v>2000</v>
          </cell>
          <cell r="CN211">
            <v>2000</v>
          </cell>
          <cell r="CO211">
            <v>2000</v>
          </cell>
          <cell r="CP211">
            <v>2000</v>
          </cell>
          <cell r="CQ211">
            <v>2000</v>
          </cell>
          <cell r="CR211">
            <v>2000</v>
          </cell>
          <cell r="CS211">
            <v>2000</v>
          </cell>
          <cell r="CT211">
            <v>2000</v>
          </cell>
          <cell r="CU211">
            <v>2000</v>
          </cell>
          <cell r="CV211">
            <v>12000</v>
          </cell>
          <cell r="CW211">
            <v>12000</v>
          </cell>
          <cell r="CX211">
            <v>12000</v>
          </cell>
          <cell r="CY211">
            <v>12000</v>
          </cell>
          <cell r="CZ211">
            <v>12000</v>
          </cell>
          <cell r="DA211">
            <v>12000</v>
          </cell>
          <cell r="DB211">
            <v>12000</v>
          </cell>
          <cell r="DC211">
            <v>10000</v>
          </cell>
          <cell r="DD211">
            <v>10000</v>
          </cell>
          <cell r="DE211">
            <v>11000</v>
          </cell>
          <cell r="DF211">
            <v>11000</v>
          </cell>
          <cell r="DG211">
            <v>11000</v>
          </cell>
          <cell r="DH211">
            <v>11000</v>
          </cell>
          <cell r="DI211">
            <v>11000</v>
          </cell>
          <cell r="DJ211">
            <v>3118</v>
          </cell>
          <cell r="DK211">
            <v>9564</v>
          </cell>
        </row>
        <row r="212">
          <cell r="A212">
            <v>18538</v>
          </cell>
          <cell r="B212" t="str">
            <v xml:space="preserve"> PHILLIPS-PITTSBURG TERM PENN            </v>
          </cell>
          <cell r="C212">
            <v>4</v>
          </cell>
          <cell r="D212" t="str">
            <v xml:space="preserve"> D    </v>
          </cell>
          <cell r="E212">
            <v>34364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2979</v>
          </cell>
          <cell r="AU212">
            <v>2979</v>
          </cell>
          <cell r="AV212">
            <v>2979</v>
          </cell>
          <cell r="AW212">
            <v>2979</v>
          </cell>
          <cell r="AX212">
            <v>3200</v>
          </cell>
          <cell r="AY212">
            <v>3200</v>
          </cell>
          <cell r="AZ212">
            <v>3200</v>
          </cell>
          <cell r="BA212">
            <v>3750</v>
          </cell>
          <cell r="BB212">
            <v>3750</v>
          </cell>
          <cell r="BC212">
            <v>3750</v>
          </cell>
          <cell r="BD212">
            <v>3750</v>
          </cell>
          <cell r="BE212">
            <v>3750</v>
          </cell>
          <cell r="BF212">
            <v>3750</v>
          </cell>
          <cell r="BG212">
            <v>3750</v>
          </cell>
          <cell r="BH212">
            <v>3750</v>
          </cell>
          <cell r="BI212">
            <v>3750</v>
          </cell>
          <cell r="BJ212">
            <v>3750</v>
          </cell>
          <cell r="BK212">
            <v>3750</v>
          </cell>
          <cell r="BL212">
            <v>3750</v>
          </cell>
          <cell r="BM212">
            <v>3750</v>
          </cell>
          <cell r="BN212">
            <v>3750</v>
          </cell>
          <cell r="BO212">
            <v>3200</v>
          </cell>
          <cell r="BP212">
            <v>3200</v>
          </cell>
          <cell r="BQ212">
            <v>3200</v>
          </cell>
          <cell r="BR212">
            <v>3200</v>
          </cell>
          <cell r="BS212">
            <v>3200</v>
          </cell>
          <cell r="BT212">
            <v>3200</v>
          </cell>
          <cell r="BU212">
            <v>3200</v>
          </cell>
          <cell r="BV212">
            <v>3200</v>
          </cell>
          <cell r="BW212">
            <v>3200</v>
          </cell>
          <cell r="BX212">
            <v>3200</v>
          </cell>
          <cell r="BY212">
            <v>3200</v>
          </cell>
          <cell r="BZ212">
            <v>3200</v>
          </cell>
          <cell r="CA212">
            <v>5000</v>
          </cell>
          <cell r="CB212">
            <v>6500</v>
          </cell>
          <cell r="CC212">
            <v>3200</v>
          </cell>
          <cell r="CD212">
            <v>3200</v>
          </cell>
          <cell r="CE212">
            <v>3200</v>
          </cell>
          <cell r="CF212">
            <v>3200</v>
          </cell>
          <cell r="CG212">
            <v>3200</v>
          </cell>
          <cell r="CH212">
            <v>5000</v>
          </cell>
          <cell r="CI212">
            <v>5000</v>
          </cell>
          <cell r="CJ212">
            <v>6500</v>
          </cell>
          <cell r="CK212">
            <v>3200</v>
          </cell>
          <cell r="CL212">
            <v>3200</v>
          </cell>
          <cell r="CM212">
            <v>3200</v>
          </cell>
          <cell r="CN212">
            <v>3200</v>
          </cell>
          <cell r="CO212">
            <v>3200</v>
          </cell>
          <cell r="CP212">
            <v>3200</v>
          </cell>
          <cell r="CQ212">
            <v>3200</v>
          </cell>
          <cell r="CR212">
            <v>3200</v>
          </cell>
          <cell r="CS212">
            <v>2878</v>
          </cell>
          <cell r="CT212">
            <v>4000</v>
          </cell>
          <cell r="CU212">
            <v>2878</v>
          </cell>
          <cell r="CV212">
            <v>3100</v>
          </cell>
          <cell r="CW212">
            <v>3100</v>
          </cell>
          <cell r="CX212">
            <v>3100</v>
          </cell>
          <cell r="CY212">
            <v>5500</v>
          </cell>
          <cell r="CZ212">
            <v>5500</v>
          </cell>
          <cell r="DA212">
            <v>5500</v>
          </cell>
          <cell r="DB212">
            <v>5500</v>
          </cell>
          <cell r="DC212">
            <v>5701</v>
          </cell>
          <cell r="DD212">
            <v>9000</v>
          </cell>
          <cell r="DE212">
            <v>6000</v>
          </cell>
          <cell r="DF212">
            <v>6000</v>
          </cell>
          <cell r="DG212">
            <v>6000</v>
          </cell>
          <cell r="DH212">
            <v>6000</v>
          </cell>
          <cell r="DI212">
            <v>6000</v>
          </cell>
          <cell r="DJ212">
            <v>9800</v>
          </cell>
          <cell r="DK212">
            <v>9800</v>
          </cell>
        </row>
        <row r="213">
          <cell r="A213">
            <v>18570</v>
          </cell>
          <cell r="B213" t="str">
            <v>TECO @ Beaver</v>
          </cell>
          <cell r="C213">
            <v>4</v>
          </cell>
          <cell r="D213" t="str">
            <v xml:space="preserve"> D    </v>
          </cell>
          <cell r="E213">
            <v>46924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</row>
        <row r="214">
          <cell r="A214">
            <v>18622</v>
          </cell>
          <cell r="B214" t="str">
            <v xml:space="preserve"> NORTH-TROY PA                           </v>
          </cell>
          <cell r="C214">
            <v>4</v>
          </cell>
          <cell r="D214" t="str">
            <v xml:space="preserve"> D    </v>
          </cell>
          <cell r="E214">
            <v>25347</v>
          </cell>
          <cell r="F214">
            <v>751</v>
          </cell>
          <cell r="G214">
            <v>751</v>
          </cell>
          <cell r="H214">
            <v>751</v>
          </cell>
          <cell r="I214">
            <v>751</v>
          </cell>
          <cell r="J214">
            <v>751</v>
          </cell>
          <cell r="K214">
            <v>751</v>
          </cell>
          <cell r="L214">
            <v>751</v>
          </cell>
          <cell r="M214">
            <v>751</v>
          </cell>
          <cell r="N214">
            <v>751</v>
          </cell>
          <cell r="O214">
            <v>751</v>
          </cell>
          <cell r="P214">
            <v>751</v>
          </cell>
          <cell r="Q214">
            <v>751</v>
          </cell>
          <cell r="R214">
            <v>751</v>
          </cell>
          <cell r="S214">
            <v>751</v>
          </cell>
          <cell r="T214">
            <v>751</v>
          </cell>
          <cell r="U214">
            <v>751</v>
          </cell>
          <cell r="V214">
            <v>751</v>
          </cell>
          <cell r="W214">
            <v>751</v>
          </cell>
          <cell r="X214">
            <v>751</v>
          </cell>
          <cell r="Y214">
            <v>751</v>
          </cell>
          <cell r="Z214">
            <v>751</v>
          </cell>
          <cell r="AA214">
            <v>751</v>
          </cell>
          <cell r="AB214">
            <v>751</v>
          </cell>
          <cell r="AC214">
            <v>751</v>
          </cell>
          <cell r="AD214">
            <v>751</v>
          </cell>
          <cell r="AE214">
            <v>751</v>
          </cell>
          <cell r="AF214">
            <v>751</v>
          </cell>
          <cell r="AG214">
            <v>751</v>
          </cell>
          <cell r="AH214">
            <v>751</v>
          </cell>
          <cell r="AI214">
            <v>751</v>
          </cell>
          <cell r="AJ214">
            <v>751</v>
          </cell>
          <cell r="AK214">
            <v>751</v>
          </cell>
          <cell r="AL214">
            <v>751</v>
          </cell>
          <cell r="AM214">
            <v>751</v>
          </cell>
          <cell r="AN214">
            <v>751</v>
          </cell>
          <cell r="AO214">
            <v>751</v>
          </cell>
          <cell r="AP214">
            <v>751</v>
          </cell>
          <cell r="AQ214">
            <v>751</v>
          </cell>
          <cell r="AR214">
            <v>751</v>
          </cell>
          <cell r="AS214">
            <v>751</v>
          </cell>
          <cell r="AT214">
            <v>751</v>
          </cell>
          <cell r="AU214">
            <v>751</v>
          </cell>
          <cell r="AV214">
            <v>751</v>
          </cell>
          <cell r="AW214">
            <v>751</v>
          </cell>
          <cell r="AX214">
            <v>228</v>
          </cell>
          <cell r="AY214">
            <v>228</v>
          </cell>
          <cell r="AZ214">
            <v>228</v>
          </cell>
          <cell r="BA214">
            <v>228</v>
          </cell>
          <cell r="BB214">
            <v>228</v>
          </cell>
          <cell r="BC214">
            <v>228</v>
          </cell>
          <cell r="BD214">
            <v>228</v>
          </cell>
          <cell r="BE214">
            <v>228</v>
          </cell>
          <cell r="BF214">
            <v>228</v>
          </cell>
          <cell r="BG214">
            <v>228</v>
          </cell>
          <cell r="BH214">
            <v>228</v>
          </cell>
          <cell r="BI214">
            <v>1999</v>
          </cell>
          <cell r="BJ214">
            <v>656</v>
          </cell>
          <cell r="BK214">
            <v>656</v>
          </cell>
          <cell r="BL214">
            <v>656</v>
          </cell>
          <cell r="BM214">
            <v>228</v>
          </cell>
          <cell r="BN214">
            <v>228</v>
          </cell>
          <cell r="BO214">
            <v>1999</v>
          </cell>
          <cell r="BP214">
            <v>2499</v>
          </cell>
          <cell r="BQ214">
            <v>2499</v>
          </cell>
          <cell r="BR214">
            <v>2499</v>
          </cell>
          <cell r="BS214">
            <v>2499</v>
          </cell>
          <cell r="BT214">
            <v>2499</v>
          </cell>
          <cell r="BU214">
            <v>2499</v>
          </cell>
          <cell r="BV214">
            <v>2499</v>
          </cell>
          <cell r="BW214">
            <v>2499</v>
          </cell>
          <cell r="BX214">
            <v>2499</v>
          </cell>
          <cell r="BY214">
            <v>2499</v>
          </cell>
          <cell r="BZ214">
            <v>2499</v>
          </cell>
          <cell r="CA214">
            <v>1528</v>
          </cell>
          <cell r="CB214">
            <v>2499</v>
          </cell>
          <cell r="CC214">
            <v>1200</v>
          </cell>
          <cell r="CD214">
            <v>1200</v>
          </cell>
          <cell r="CE214">
            <v>1200</v>
          </cell>
          <cell r="CF214">
            <v>1200</v>
          </cell>
          <cell r="CG214">
            <v>1200</v>
          </cell>
          <cell r="CH214">
            <v>1200</v>
          </cell>
          <cell r="CI214">
            <v>1200</v>
          </cell>
          <cell r="CJ214">
            <v>1200</v>
          </cell>
          <cell r="CK214">
            <v>1200</v>
          </cell>
          <cell r="CL214">
            <v>1200</v>
          </cell>
          <cell r="CM214">
            <v>1200</v>
          </cell>
          <cell r="CN214">
            <v>1200</v>
          </cell>
          <cell r="CO214">
            <v>1200</v>
          </cell>
          <cell r="CP214">
            <v>1200</v>
          </cell>
          <cell r="CQ214">
            <v>1200</v>
          </cell>
          <cell r="CR214">
            <v>1200</v>
          </cell>
          <cell r="CS214">
            <v>1200</v>
          </cell>
          <cell r="CT214">
            <v>1200</v>
          </cell>
          <cell r="CU214">
            <v>1200</v>
          </cell>
          <cell r="CV214">
            <v>1200</v>
          </cell>
          <cell r="CW214">
            <v>1200</v>
          </cell>
          <cell r="CX214">
            <v>2700</v>
          </cell>
          <cell r="CY214">
            <v>2700</v>
          </cell>
          <cell r="CZ214">
            <v>2700</v>
          </cell>
          <cell r="DA214">
            <v>2700</v>
          </cell>
          <cell r="DB214">
            <v>2700</v>
          </cell>
          <cell r="DC214">
            <v>1990</v>
          </cell>
          <cell r="DD214">
            <v>2700</v>
          </cell>
          <cell r="DE214">
            <v>2700</v>
          </cell>
          <cell r="DF214">
            <v>2700</v>
          </cell>
          <cell r="DG214">
            <v>2700</v>
          </cell>
          <cell r="DH214">
            <v>2700</v>
          </cell>
          <cell r="DI214">
            <v>2700</v>
          </cell>
          <cell r="DJ214">
            <v>2700</v>
          </cell>
          <cell r="DK214">
            <v>2700</v>
          </cell>
        </row>
        <row r="215">
          <cell r="A215">
            <v>18624</v>
          </cell>
          <cell r="B215" t="str">
            <v xml:space="preserve"> NUI - TOWANDA PA                        </v>
          </cell>
          <cell r="C215">
            <v>4</v>
          </cell>
          <cell r="D215" t="str">
            <v xml:space="preserve"> D    </v>
          </cell>
          <cell r="E215">
            <v>22374</v>
          </cell>
          <cell r="F215">
            <v>7267</v>
          </cell>
          <cell r="G215">
            <v>7267</v>
          </cell>
          <cell r="H215">
            <v>8634</v>
          </cell>
          <cell r="I215">
            <v>7267</v>
          </cell>
          <cell r="J215">
            <v>7267</v>
          </cell>
          <cell r="K215">
            <v>7267</v>
          </cell>
          <cell r="L215">
            <v>7267</v>
          </cell>
          <cell r="M215">
            <v>6940</v>
          </cell>
          <cell r="N215">
            <v>6940</v>
          </cell>
          <cell r="O215">
            <v>6940</v>
          </cell>
          <cell r="P215">
            <v>7267</v>
          </cell>
          <cell r="Q215">
            <v>7267</v>
          </cell>
          <cell r="R215">
            <v>6937</v>
          </cell>
          <cell r="S215">
            <v>6758</v>
          </cell>
          <cell r="T215">
            <v>7650</v>
          </cell>
          <cell r="U215">
            <v>7650</v>
          </cell>
          <cell r="V215">
            <v>7650</v>
          </cell>
          <cell r="W215">
            <v>7284</v>
          </cell>
          <cell r="X215">
            <v>8424</v>
          </cell>
          <cell r="Y215">
            <v>8477</v>
          </cell>
          <cell r="Z215">
            <v>7251</v>
          </cell>
          <cell r="AA215">
            <v>7251</v>
          </cell>
          <cell r="AB215">
            <v>7224</v>
          </cell>
          <cell r="AC215">
            <v>7238</v>
          </cell>
          <cell r="AD215">
            <v>8199</v>
          </cell>
          <cell r="AE215">
            <v>8974</v>
          </cell>
          <cell r="AF215">
            <v>8845</v>
          </cell>
          <cell r="AG215">
            <v>8998</v>
          </cell>
          <cell r="AH215">
            <v>8660</v>
          </cell>
          <cell r="AI215">
            <v>8647</v>
          </cell>
          <cell r="AJ215">
            <v>8608</v>
          </cell>
          <cell r="AK215">
            <v>7726</v>
          </cell>
          <cell r="AL215">
            <v>8634</v>
          </cell>
          <cell r="AM215">
            <v>8694</v>
          </cell>
          <cell r="AN215">
            <v>8680</v>
          </cell>
          <cell r="AO215">
            <v>8634</v>
          </cell>
          <cell r="AP215">
            <v>8641</v>
          </cell>
          <cell r="AQ215">
            <v>8680</v>
          </cell>
          <cell r="AR215">
            <v>8720</v>
          </cell>
          <cell r="AS215">
            <v>9434</v>
          </cell>
          <cell r="AT215">
            <v>9237</v>
          </cell>
          <cell r="AU215">
            <v>8289</v>
          </cell>
          <cell r="AV215">
            <v>6882</v>
          </cell>
          <cell r="AW215">
            <v>6862</v>
          </cell>
          <cell r="AX215">
            <v>9796</v>
          </cell>
          <cell r="AY215">
            <v>9762</v>
          </cell>
          <cell r="AZ215">
            <v>9756</v>
          </cell>
          <cell r="BA215">
            <v>9803</v>
          </cell>
          <cell r="BB215">
            <v>9857</v>
          </cell>
          <cell r="BC215">
            <v>9943</v>
          </cell>
          <cell r="BD215">
            <v>9963</v>
          </cell>
          <cell r="BE215">
            <v>9943</v>
          </cell>
          <cell r="BF215">
            <v>9889</v>
          </cell>
          <cell r="BG215">
            <v>9876</v>
          </cell>
          <cell r="BH215">
            <v>9876</v>
          </cell>
          <cell r="BI215">
            <v>9939</v>
          </cell>
          <cell r="BJ215">
            <v>9939</v>
          </cell>
          <cell r="BK215">
            <v>9993</v>
          </cell>
          <cell r="BL215">
            <v>9973</v>
          </cell>
          <cell r="BM215">
            <v>9960</v>
          </cell>
          <cell r="BN215">
            <v>9881</v>
          </cell>
          <cell r="BO215">
            <v>9928</v>
          </cell>
          <cell r="BP215">
            <v>9901</v>
          </cell>
          <cell r="BQ215">
            <v>10244</v>
          </cell>
          <cell r="BR215">
            <v>10272</v>
          </cell>
          <cell r="BS215">
            <v>10284</v>
          </cell>
          <cell r="BT215">
            <v>9948</v>
          </cell>
          <cell r="BU215">
            <v>9948</v>
          </cell>
          <cell r="BV215">
            <v>9975</v>
          </cell>
          <cell r="BW215">
            <v>11126</v>
          </cell>
          <cell r="BX215">
            <v>9942</v>
          </cell>
          <cell r="BY215">
            <v>9948</v>
          </cell>
          <cell r="BZ215">
            <v>9975</v>
          </cell>
          <cell r="CA215">
            <v>11124</v>
          </cell>
          <cell r="CB215">
            <v>11171</v>
          </cell>
          <cell r="CC215">
            <v>12276</v>
          </cell>
          <cell r="CD215">
            <v>11311</v>
          </cell>
          <cell r="CE215">
            <v>11318</v>
          </cell>
          <cell r="CF215">
            <v>11271</v>
          </cell>
          <cell r="CG215">
            <v>11318</v>
          </cell>
          <cell r="CH215">
            <v>12308</v>
          </cell>
          <cell r="CI215">
            <v>11079</v>
          </cell>
          <cell r="CJ215">
            <v>11113</v>
          </cell>
          <cell r="CK215">
            <v>11281</v>
          </cell>
          <cell r="CL215">
            <v>11281</v>
          </cell>
          <cell r="CM215">
            <v>11281</v>
          </cell>
          <cell r="CN215">
            <v>11281</v>
          </cell>
          <cell r="CO215">
            <v>11241</v>
          </cell>
          <cell r="CP215">
            <v>11241</v>
          </cell>
          <cell r="CQ215">
            <v>11221</v>
          </cell>
          <cell r="CR215">
            <v>11221</v>
          </cell>
          <cell r="CS215">
            <v>11255</v>
          </cell>
          <cell r="CT215">
            <v>11295</v>
          </cell>
          <cell r="CU215">
            <v>11255</v>
          </cell>
          <cell r="CV215">
            <v>11104</v>
          </cell>
          <cell r="CW215">
            <v>11191</v>
          </cell>
          <cell r="CX215">
            <v>10961</v>
          </cell>
          <cell r="CY215">
            <v>11197</v>
          </cell>
          <cell r="CZ215">
            <v>9046</v>
          </cell>
          <cell r="DA215">
            <v>9046</v>
          </cell>
          <cell r="DB215">
            <v>9046</v>
          </cell>
          <cell r="DC215">
            <v>11102</v>
          </cell>
          <cell r="DD215">
            <v>11055</v>
          </cell>
          <cell r="DE215">
            <v>11746</v>
          </cell>
          <cell r="DF215">
            <v>12042</v>
          </cell>
          <cell r="DG215">
            <v>12111</v>
          </cell>
          <cell r="DH215">
            <v>12111</v>
          </cell>
          <cell r="DI215">
            <v>12111</v>
          </cell>
          <cell r="DJ215">
            <v>12126</v>
          </cell>
          <cell r="DK215">
            <v>12181</v>
          </cell>
        </row>
        <row r="216">
          <cell r="A216">
            <v>18792</v>
          </cell>
          <cell r="B216" t="str">
            <v xml:space="preserve">CNG-HOMEWOOD PA                         </v>
          </cell>
          <cell r="C216">
            <v>4</v>
          </cell>
          <cell r="D216" t="str">
            <v xml:space="preserve"> D    </v>
          </cell>
          <cell r="E216">
            <v>79508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</row>
        <row r="217">
          <cell r="A217">
            <v>18793</v>
          </cell>
          <cell r="B217" t="str">
            <v xml:space="preserve">CNG-COCHRANTON PA                       </v>
          </cell>
          <cell r="C217">
            <v>4</v>
          </cell>
          <cell r="D217" t="str">
            <v xml:space="preserve"> D    </v>
          </cell>
          <cell r="E217">
            <v>53354</v>
          </cell>
          <cell r="F217">
            <v>15000</v>
          </cell>
          <cell r="G217">
            <v>10000</v>
          </cell>
          <cell r="H217">
            <v>15000</v>
          </cell>
          <cell r="I217">
            <v>10000</v>
          </cell>
          <cell r="J217">
            <v>10000</v>
          </cell>
          <cell r="K217">
            <v>10000</v>
          </cell>
          <cell r="L217">
            <v>10000</v>
          </cell>
          <cell r="M217">
            <v>10000</v>
          </cell>
          <cell r="N217">
            <v>10000</v>
          </cell>
          <cell r="O217">
            <v>10000</v>
          </cell>
          <cell r="P217">
            <v>10000</v>
          </cell>
          <cell r="Q217">
            <v>10000</v>
          </cell>
          <cell r="R217">
            <v>15000</v>
          </cell>
          <cell r="S217">
            <v>15000</v>
          </cell>
          <cell r="T217">
            <v>15000</v>
          </cell>
          <cell r="U217">
            <v>15000</v>
          </cell>
          <cell r="V217">
            <v>5000</v>
          </cell>
          <cell r="W217">
            <v>5000</v>
          </cell>
          <cell r="X217">
            <v>5000</v>
          </cell>
          <cell r="Y217">
            <v>5000</v>
          </cell>
          <cell r="Z217">
            <v>5000</v>
          </cell>
          <cell r="AA217">
            <v>5000</v>
          </cell>
          <cell r="AB217">
            <v>5000</v>
          </cell>
          <cell r="AC217">
            <v>5000</v>
          </cell>
          <cell r="AD217">
            <v>5000</v>
          </cell>
          <cell r="AE217">
            <v>5000</v>
          </cell>
          <cell r="AF217">
            <v>5000</v>
          </cell>
          <cell r="AG217">
            <v>5000</v>
          </cell>
          <cell r="AH217">
            <v>15000</v>
          </cell>
          <cell r="AI217">
            <v>5000</v>
          </cell>
          <cell r="AJ217">
            <v>5000</v>
          </cell>
          <cell r="AK217">
            <v>5000</v>
          </cell>
          <cell r="AL217">
            <v>5000</v>
          </cell>
          <cell r="AM217">
            <v>5000</v>
          </cell>
          <cell r="AN217">
            <v>5000</v>
          </cell>
          <cell r="AO217">
            <v>15000</v>
          </cell>
          <cell r="AP217">
            <v>15000</v>
          </cell>
          <cell r="AQ217">
            <v>20000</v>
          </cell>
          <cell r="AR217">
            <v>25000</v>
          </cell>
          <cell r="AS217">
            <v>25000</v>
          </cell>
          <cell r="AT217">
            <v>25000</v>
          </cell>
          <cell r="AU217">
            <v>25000</v>
          </cell>
          <cell r="AV217">
            <v>24605</v>
          </cell>
          <cell r="AW217">
            <v>24618</v>
          </cell>
          <cell r="AX217">
            <v>25000</v>
          </cell>
          <cell r="AY217">
            <v>25000</v>
          </cell>
          <cell r="AZ217">
            <v>25000</v>
          </cell>
          <cell r="BA217">
            <v>25000</v>
          </cell>
          <cell r="BB217">
            <v>25000</v>
          </cell>
          <cell r="BC217">
            <v>25000</v>
          </cell>
          <cell r="BD217">
            <v>25000</v>
          </cell>
          <cell r="BE217">
            <v>25000</v>
          </cell>
          <cell r="BF217">
            <v>25000</v>
          </cell>
          <cell r="BG217">
            <v>25000</v>
          </cell>
          <cell r="BH217">
            <v>25000</v>
          </cell>
          <cell r="BI217">
            <v>25000</v>
          </cell>
          <cell r="BJ217">
            <v>25000</v>
          </cell>
          <cell r="BK217">
            <v>25000</v>
          </cell>
          <cell r="BL217">
            <v>25000</v>
          </cell>
          <cell r="BM217">
            <v>25000</v>
          </cell>
          <cell r="BN217">
            <v>21470</v>
          </cell>
          <cell r="BO217">
            <v>25000</v>
          </cell>
          <cell r="BP217">
            <v>25000</v>
          </cell>
          <cell r="BQ217">
            <v>25000</v>
          </cell>
          <cell r="BR217">
            <v>30000</v>
          </cell>
          <cell r="BS217">
            <v>30000</v>
          </cell>
          <cell r="BT217">
            <v>30000</v>
          </cell>
          <cell r="BU217">
            <v>30000</v>
          </cell>
          <cell r="BV217">
            <v>29583</v>
          </cell>
          <cell r="BW217">
            <v>25000</v>
          </cell>
          <cell r="BX217">
            <v>25000</v>
          </cell>
          <cell r="BY217">
            <v>25000</v>
          </cell>
          <cell r="BZ217">
            <v>25000</v>
          </cell>
          <cell r="CA217">
            <v>25000</v>
          </cell>
          <cell r="CB217">
            <v>25000</v>
          </cell>
          <cell r="CC217">
            <v>25000</v>
          </cell>
          <cell r="CD217">
            <v>22709</v>
          </cell>
          <cell r="CE217">
            <v>20000</v>
          </cell>
          <cell r="CF217">
            <v>20000</v>
          </cell>
          <cell r="CG217">
            <v>29375</v>
          </cell>
          <cell r="CH217">
            <v>25000</v>
          </cell>
          <cell r="CI217">
            <v>25000</v>
          </cell>
          <cell r="CJ217">
            <v>25000</v>
          </cell>
          <cell r="CK217">
            <v>25000</v>
          </cell>
          <cell r="CL217">
            <v>25000</v>
          </cell>
          <cell r="CM217">
            <v>25000</v>
          </cell>
          <cell r="CN217">
            <v>25000</v>
          </cell>
          <cell r="CO217">
            <v>25000</v>
          </cell>
          <cell r="CP217">
            <v>25000</v>
          </cell>
          <cell r="CQ217">
            <v>25000</v>
          </cell>
          <cell r="CR217">
            <v>25000</v>
          </cell>
          <cell r="CS217">
            <v>25000</v>
          </cell>
          <cell r="CT217">
            <v>25000</v>
          </cell>
          <cell r="CU217">
            <v>25000</v>
          </cell>
          <cell r="CV217">
            <v>25000</v>
          </cell>
          <cell r="CW217">
            <v>25000</v>
          </cell>
          <cell r="CX217">
            <v>25000</v>
          </cell>
          <cell r="CY217">
            <v>25000</v>
          </cell>
          <cell r="CZ217">
            <v>25000</v>
          </cell>
          <cell r="DA217">
            <v>25000</v>
          </cell>
          <cell r="DB217">
            <v>25000</v>
          </cell>
          <cell r="DC217">
            <v>25000</v>
          </cell>
          <cell r="DD217">
            <v>25000</v>
          </cell>
          <cell r="DE217">
            <v>25000</v>
          </cell>
          <cell r="DF217">
            <v>25000</v>
          </cell>
          <cell r="DG217">
            <v>25000</v>
          </cell>
          <cell r="DH217">
            <v>25000</v>
          </cell>
          <cell r="DI217">
            <v>25000</v>
          </cell>
          <cell r="DJ217">
            <v>25000</v>
          </cell>
          <cell r="DK217">
            <v>25000</v>
          </cell>
        </row>
        <row r="218">
          <cell r="A218">
            <v>18853</v>
          </cell>
          <cell r="B218" t="str">
            <v>Nat. Fuel @ Erie</v>
          </cell>
          <cell r="C218">
            <v>4</v>
          </cell>
          <cell r="D218" t="str">
            <v xml:space="preserve"> D    </v>
          </cell>
          <cell r="E218">
            <v>84996</v>
          </cell>
          <cell r="F218">
            <v>10000</v>
          </cell>
          <cell r="G218">
            <v>10000</v>
          </cell>
          <cell r="H218">
            <v>6000</v>
          </cell>
          <cell r="I218">
            <v>6000</v>
          </cell>
          <cell r="J218">
            <v>6000</v>
          </cell>
          <cell r="K218">
            <v>6000</v>
          </cell>
          <cell r="L218">
            <v>9000</v>
          </cell>
          <cell r="M218">
            <v>9000</v>
          </cell>
          <cell r="N218">
            <v>9000</v>
          </cell>
          <cell r="O218">
            <v>9000</v>
          </cell>
          <cell r="P218">
            <v>5000</v>
          </cell>
          <cell r="Q218">
            <v>3000</v>
          </cell>
          <cell r="R218">
            <v>8000</v>
          </cell>
          <cell r="S218">
            <v>8000</v>
          </cell>
          <cell r="T218">
            <v>13000</v>
          </cell>
          <cell r="U218">
            <v>13000</v>
          </cell>
          <cell r="V218">
            <v>13000</v>
          </cell>
          <cell r="W218">
            <v>13000</v>
          </cell>
          <cell r="X218">
            <v>10000</v>
          </cell>
          <cell r="Y218">
            <v>10000</v>
          </cell>
          <cell r="Z218">
            <v>10000</v>
          </cell>
          <cell r="AA218">
            <v>8000</v>
          </cell>
          <cell r="AB218">
            <v>8000</v>
          </cell>
          <cell r="AC218">
            <v>8000</v>
          </cell>
          <cell r="AD218">
            <v>10000</v>
          </cell>
          <cell r="AE218">
            <v>10000</v>
          </cell>
          <cell r="AF218">
            <v>15000</v>
          </cell>
          <cell r="AG218">
            <v>15000</v>
          </cell>
          <cell r="AH218">
            <v>10000</v>
          </cell>
          <cell r="AI218">
            <v>10000</v>
          </cell>
          <cell r="AJ218">
            <v>10000</v>
          </cell>
          <cell r="AK218">
            <v>10000</v>
          </cell>
          <cell r="AL218">
            <v>6000</v>
          </cell>
          <cell r="AM218">
            <v>10000</v>
          </cell>
          <cell r="AN218">
            <v>6000</v>
          </cell>
          <cell r="AO218">
            <v>6000</v>
          </cell>
          <cell r="AP218">
            <v>6000</v>
          </cell>
          <cell r="AQ218">
            <v>6000</v>
          </cell>
          <cell r="AR218">
            <v>6000</v>
          </cell>
          <cell r="AS218">
            <v>6000</v>
          </cell>
          <cell r="AT218">
            <v>6000</v>
          </cell>
          <cell r="AU218">
            <v>6000</v>
          </cell>
          <cell r="AV218">
            <v>6000</v>
          </cell>
          <cell r="AW218">
            <v>6000</v>
          </cell>
          <cell r="AX218">
            <v>15143</v>
          </cell>
          <cell r="AY218">
            <v>15143</v>
          </cell>
          <cell r="AZ218">
            <v>15143</v>
          </cell>
          <cell r="BA218">
            <v>15143</v>
          </cell>
          <cell r="BB218">
            <v>15143</v>
          </cell>
          <cell r="BC218">
            <v>15143</v>
          </cell>
          <cell r="BD218">
            <v>15143</v>
          </cell>
          <cell r="BE218">
            <v>15143</v>
          </cell>
          <cell r="BF218">
            <v>15143</v>
          </cell>
          <cell r="BG218">
            <v>15143</v>
          </cell>
          <cell r="BH218">
            <v>15143</v>
          </cell>
          <cell r="BI218">
            <v>15143</v>
          </cell>
          <cell r="BJ218">
            <v>20143</v>
          </cell>
          <cell r="BK218">
            <v>20143</v>
          </cell>
          <cell r="BL218">
            <v>20143</v>
          </cell>
          <cell r="BM218">
            <v>20143</v>
          </cell>
          <cell r="BN218">
            <v>20143</v>
          </cell>
          <cell r="BO218">
            <v>20143</v>
          </cell>
          <cell r="BP218">
            <v>20143</v>
          </cell>
          <cell r="BQ218">
            <v>20143</v>
          </cell>
          <cell r="BR218">
            <v>20143</v>
          </cell>
          <cell r="BS218">
            <v>20143</v>
          </cell>
          <cell r="BT218">
            <v>25143</v>
          </cell>
          <cell r="BU218">
            <v>25143</v>
          </cell>
          <cell r="BV218">
            <v>25143</v>
          </cell>
          <cell r="BW218">
            <v>25143</v>
          </cell>
          <cell r="BX218">
            <v>23860</v>
          </cell>
          <cell r="BY218">
            <v>25143</v>
          </cell>
          <cell r="BZ218">
            <v>25143</v>
          </cell>
          <cell r="CA218">
            <v>25143</v>
          </cell>
          <cell r="CB218">
            <v>25143</v>
          </cell>
          <cell r="CC218">
            <v>30000</v>
          </cell>
          <cell r="CD218">
            <v>30000</v>
          </cell>
          <cell r="CE218">
            <v>22000</v>
          </cell>
          <cell r="CF218">
            <v>22000</v>
          </cell>
          <cell r="CG218">
            <v>22000</v>
          </cell>
          <cell r="CH218">
            <v>22000</v>
          </cell>
          <cell r="CI218">
            <v>22000</v>
          </cell>
          <cell r="CJ218">
            <v>22000</v>
          </cell>
          <cell r="CK218">
            <v>22000</v>
          </cell>
          <cell r="CL218">
            <v>28000</v>
          </cell>
          <cell r="CM218">
            <v>28000</v>
          </cell>
          <cell r="CN218">
            <v>28000</v>
          </cell>
          <cell r="CO218">
            <v>27000</v>
          </cell>
          <cell r="CP218">
            <v>27000</v>
          </cell>
          <cell r="CQ218">
            <v>27000</v>
          </cell>
          <cell r="CR218">
            <v>27000</v>
          </cell>
          <cell r="CS218">
            <v>27000</v>
          </cell>
          <cell r="CT218">
            <v>27000</v>
          </cell>
          <cell r="CU218">
            <v>27000</v>
          </cell>
          <cell r="CV218">
            <v>12000</v>
          </cell>
          <cell r="CW218">
            <v>26000</v>
          </cell>
          <cell r="CX218">
            <v>26000</v>
          </cell>
          <cell r="CY218">
            <v>26000</v>
          </cell>
          <cell r="CZ218">
            <v>26000</v>
          </cell>
          <cell r="DA218">
            <v>26000</v>
          </cell>
          <cell r="DB218">
            <v>26000</v>
          </cell>
          <cell r="DC218">
            <v>26000</v>
          </cell>
          <cell r="DD218">
            <v>26000</v>
          </cell>
          <cell r="DE218">
            <v>26000</v>
          </cell>
          <cell r="DF218">
            <v>26000</v>
          </cell>
          <cell r="DG218">
            <v>26000</v>
          </cell>
          <cell r="DH218">
            <v>26000</v>
          </cell>
          <cell r="DI218">
            <v>26000</v>
          </cell>
          <cell r="DJ218">
            <v>26000</v>
          </cell>
          <cell r="DK218">
            <v>29000</v>
          </cell>
        </row>
        <row r="219">
          <cell r="A219">
            <v>18854</v>
          </cell>
          <cell r="B219" t="str">
            <v>Nat. Fuel @ Erie</v>
          </cell>
          <cell r="C219">
            <v>4</v>
          </cell>
          <cell r="D219" t="str">
            <v xml:space="preserve"> D    </v>
          </cell>
          <cell r="E219">
            <v>79566</v>
          </cell>
          <cell r="F219">
            <v>11000</v>
          </cell>
          <cell r="G219">
            <v>11000</v>
          </cell>
          <cell r="H219">
            <v>11000</v>
          </cell>
          <cell r="I219">
            <v>11000</v>
          </cell>
          <cell r="J219">
            <v>11000</v>
          </cell>
          <cell r="K219">
            <v>11000</v>
          </cell>
          <cell r="L219">
            <v>11000</v>
          </cell>
          <cell r="M219">
            <v>11000</v>
          </cell>
          <cell r="N219">
            <v>11000</v>
          </cell>
          <cell r="O219">
            <v>11000</v>
          </cell>
          <cell r="P219">
            <v>11000</v>
          </cell>
          <cell r="Q219">
            <v>11000</v>
          </cell>
          <cell r="R219">
            <v>11000</v>
          </cell>
          <cell r="S219">
            <v>11000</v>
          </cell>
          <cell r="T219">
            <v>11000</v>
          </cell>
          <cell r="U219">
            <v>11000</v>
          </cell>
          <cell r="V219">
            <v>11000</v>
          </cell>
          <cell r="W219">
            <v>11000</v>
          </cell>
          <cell r="X219">
            <v>11000</v>
          </cell>
          <cell r="Y219">
            <v>11000</v>
          </cell>
          <cell r="Z219">
            <v>11000</v>
          </cell>
          <cell r="AA219">
            <v>11000</v>
          </cell>
          <cell r="AB219">
            <v>11000</v>
          </cell>
          <cell r="AC219">
            <v>11000</v>
          </cell>
          <cell r="AD219">
            <v>11000</v>
          </cell>
          <cell r="AE219">
            <v>11000</v>
          </cell>
          <cell r="AF219">
            <v>11000</v>
          </cell>
          <cell r="AG219">
            <v>11000</v>
          </cell>
          <cell r="AH219">
            <v>11000</v>
          </cell>
          <cell r="AI219">
            <v>11000</v>
          </cell>
          <cell r="AJ219">
            <v>11000</v>
          </cell>
          <cell r="AK219">
            <v>11000</v>
          </cell>
          <cell r="AL219">
            <v>11000</v>
          </cell>
          <cell r="AM219">
            <v>11000</v>
          </cell>
          <cell r="AN219">
            <v>11000</v>
          </cell>
          <cell r="AO219">
            <v>11000</v>
          </cell>
          <cell r="AP219">
            <v>11000</v>
          </cell>
          <cell r="AQ219">
            <v>11000</v>
          </cell>
          <cell r="AR219">
            <v>13000</v>
          </cell>
          <cell r="AS219">
            <v>13000</v>
          </cell>
          <cell r="AT219">
            <v>13000</v>
          </cell>
          <cell r="AU219">
            <v>13000</v>
          </cell>
          <cell r="AV219">
            <v>13000</v>
          </cell>
          <cell r="AW219">
            <v>13000</v>
          </cell>
          <cell r="AX219">
            <v>13000</v>
          </cell>
          <cell r="AY219">
            <v>13000</v>
          </cell>
          <cell r="AZ219">
            <v>13000</v>
          </cell>
          <cell r="BA219">
            <v>13000</v>
          </cell>
          <cell r="BB219">
            <v>13000</v>
          </cell>
          <cell r="BC219">
            <v>13000</v>
          </cell>
          <cell r="BD219">
            <v>13000</v>
          </cell>
          <cell r="BE219">
            <v>13000</v>
          </cell>
          <cell r="BF219">
            <v>13000</v>
          </cell>
          <cell r="BG219">
            <v>13000</v>
          </cell>
          <cell r="BH219">
            <v>13000</v>
          </cell>
          <cell r="BI219">
            <v>13000</v>
          </cell>
          <cell r="BJ219">
            <v>13000</v>
          </cell>
          <cell r="BK219">
            <v>13000</v>
          </cell>
          <cell r="BL219">
            <v>13000</v>
          </cell>
          <cell r="BM219">
            <v>13000</v>
          </cell>
          <cell r="BN219">
            <v>13000</v>
          </cell>
          <cell r="BO219">
            <v>13000</v>
          </cell>
          <cell r="BP219">
            <v>13000</v>
          </cell>
          <cell r="BQ219">
            <v>13000</v>
          </cell>
          <cell r="BR219">
            <v>13000</v>
          </cell>
          <cell r="BS219">
            <v>13000</v>
          </cell>
          <cell r="BT219">
            <v>13000</v>
          </cell>
          <cell r="BU219">
            <v>13000</v>
          </cell>
          <cell r="BV219">
            <v>13000</v>
          </cell>
          <cell r="BW219">
            <v>13000</v>
          </cell>
          <cell r="BX219">
            <v>12526</v>
          </cell>
          <cell r="BY219">
            <v>13000</v>
          </cell>
          <cell r="BZ219">
            <v>13000</v>
          </cell>
          <cell r="CA219">
            <v>13000</v>
          </cell>
          <cell r="CB219">
            <v>13000</v>
          </cell>
          <cell r="CC219">
            <v>13001</v>
          </cell>
          <cell r="CD219">
            <v>13001</v>
          </cell>
          <cell r="CE219">
            <v>13001</v>
          </cell>
          <cell r="CF219">
            <v>13001</v>
          </cell>
          <cell r="CG219">
            <v>13001</v>
          </cell>
          <cell r="CH219">
            <v>13001</v>
          </cell>
          <cell r="CI219">
            <v>13001</v>
          </cell>
          <cell r="CJ219">
            <v>13001</v>
          </cell>
          <cell r="CK219">
            <v>13001</v>
          </cell>
          <cell r="CL219">
            <v>13001</v>
          </cell>
          <cell r="CM219">
            <v>13001</v>
          </cell>
          <cell r="CN219">
            <v>13001</v>
          </cell>
          <cell r="CO219">
            <v>13001</v>
          </cell>
          <cell r="CP219">
            <v>13001</v>
          </cell>
          <cell r="CQ219">
            <v>13001</v>
          </cell>
          <cell r="CR219">
            <v>13001</v>
          </cell>
          <cell r="CS219">
            <v>13001</v>
          </cell>
          <cell r="CT219">
            <v>13001</v>
          </cell>
          <cell r="CU219">
            <v>13001</v>
          </cell>
          <cell r="CV219">
            <v>13001</v>
          </cell>
          <cell r="CW219">
            <v>28001</v>
          </cell>
          <cell r="CX219">
            <v>28001</v>
          </cell>
          <cell r="CY219">
            <v>28001</v>
          </cell>
          <cell r="CZ219">
            <v>28001</v>
          </cell>
          <cell r="DA219">
            <v>28001</v>
          </cell>
          <cell r="DB219">
            <v>28001</v>
          </cell>
          <cell r="DC219">
            <v>28001</v>
          </cell>
          <cell r="DD219">
            <v>28001</v>
          </cell>
          <cell r="DE219">
            <v>29998</v>
          </cell>
          <cell r="DF219">
            <v>29998</v>
          </cell>
          <cell r="DG219">
            <v>29998</v>
          </cell>
          <cell r="DH219">
            <v>29998</v>
          </cell>
          <cell r="DI219">
            <v>29998</v>
          </cell>
          <cell r="DJ219">
            <v>29998</v>
          </cell>
          <cell r="DK219">
            <v>29998</v>
          </cell>
        </row>
        <row r="220">
          <cell r="A220">
            <v>18855</v>
          </cell>
          <cell r="B220" t="str">
            <v>TECO @ Erie</v>
          </cell>
          <cell r="C220">
            <v>4</v>
          </cell>
          <cell r="D220" t="str">
            <v xml:space="preserve"> R    </v>
          </cell>
          <cell r="E220">
            <v>41180</v>
          </cell>
          <cell r="F220">
            <v>2932</v>
          </cell>
          <cell r="G220">
            <v>2932</v>
          </cell>
          <cell r="H220">
            <v>2519</v>
          </cell>
          <cell r="I220">
            <v>2932</v>
          </cell>
          <cell r="J220">
            <v>2932</v>
          </cell>
          <cell r="K220">
            <v>2932</v>
          </cell>
          <cell r="L220">
            <v>2689</v>
          </cell>
          <cell r="M220">
            <v>2689</v>
          </cell>
          <cell r="N220">
            <v>2689</v>
          </cell>
          <cell r="O220">
            <v>2689</v>
          </cell>
          <cell r="P220">
            <v>2689</v>
          </cell>
          <cell r="Q220">
            <v>2689</v>
          </cell>
          <cell r="R220">
            <v>2689</v>
          </cell>
          <cell r="S220">
            <v>2689</v>
          </cell>
          <cell r="T220">
            <v>2519</v>
          </cell>
          <cell r="U220">
            <v>2519</v>
          </cell>
          <cell r="V220">
            <v>2519</v>
          </cell>
          <cell r="W220">
            <v>2519</v>
          </cell>
          <cell r="X220">
            <v>2519</v>
          </cell>
          <cell r="Y220">
            <v>2519</v>
          </cell>
          <cell r="Z220">
            <v>2519</v>
          </cell>
          <cell r="AA220">
            <v>2519</v>
          </cell>
          <cell r="AB220">
            <v>2519</v>
          </cell>
          <cell r="AC220">
            <v>2519</v>
          </cell>
          <cell r="AD220">
            <v>2519</v>
          </cell>
          <cell r="AE220">
            <v>2519</v>
          </cell>
          <cell r="AF220">
            <v>2519</v>
          </cell>
          <cell r="AG220">
            <v>2519</v>
          </cell>
          <cell r="AH220">
            <v>2519</v>
          </cell>
          <cell r="AI220">
            <v>2519</v>
          </cell>
          <cell r="AJ220">
            <v>2519</v>
          </cell>
          <cell r="AK220">
            <v>2519</v>
          </cell>
          <cell r="AL220">
            <v>2519</v>
          </cell>
          <cell r="AM220">
            <v>2519</v>
          </cell>
          <cell r="AN220">
            <v>2519</v>
          </cell>
          <cell r="AO220">
            <v>2519</v>
          </cell>
          <cell r="AP220">
            <v>2519</v>
          </cell>
          <cell r="AQ220">
            <v>2519</v>
          </cell>
          <cell r="AR220">
            <v>2519</v>
          </cell>
          <cell r="AS220">
            <v>2519</v>
          </cell>
          <cell r="AT220">
            <v>2519</v>
          </cell>
          <cell r="AU220">
            <v>2519</v>
          </cell>
          <cell r="AV220">
            <v>2519</v>
          </cell>
          <cell r="AW220">
            <v>2519</v>
          </cell>
          <cell r="AX220">
            <v>2486</v>
          </cell>
          <cell r="AY220">
            <v>1935</v>
          </cell>
          <cell r="AZ220">
            <v>1935</v>
          </cell>
          <cell r="BA220">
            <v>2180</v>
          </cell>
          <cell r="BB220">
            <v>2180</v>
          </cell>
          <cell r="BC220">
            <v>2180</v>
          </cell>
          <cell r="BD220">
            <v>2180</v>
          </cell>
          <cell r="BE220">
            <v>2180</v>
          </cell>
          <cell r="BF220">
            <v>2180</v>
          </cell>
          <cell r="BG220">
            <v>2180</v>
          </cell>
          <cell r="BH220">
            <v>2180</v>
          </cell>
          <cell r="BI220">
            <v>2180</v>
          </cell>
          <cell r="BJ220">
            <v>2180</v>
          </cell>
          <cell r="BK220">
            <v>2180</v>
          </cell>
          <cell r="BL220">
            <v>2180</v>
          </cell>
          <cell r="BM220">
            <v>2180</v>
          </cell>
          <cell r="BN220">
            <v>2180</v>
          </cell>
          <cell r="BO220">
            <v>2180</v>
          </cell>
          <cell r="BP220">
            <v>2180</v>
          </cell>
          <cell r="BQ220">
            <v>2180</v>
          </cell>
          <cell r="BR220">
            <v>2180</v>
          </cell>
          <cell r="BS220">
            <v>2180</v>
          </cell>
          <cell r="BT220">
            <v>2360</v>
          </cell>
          <cell r="BU220">
            <v>2360</v>
          </cell>
          <cell r="BV220">
            <v>2360</v>
          </cell>
          <cell r="BW220">
            <v>2360</v>
          </cell>
          <cell r="BX220">
            <v>2360</v>
          </cell>
          <cell r="BY220">
            <v>2360</v>
          </cell>
          <cell r="BZ220">
            <v>2360</v>
          </cell>
          <cell r="CA220">
            <v>2360</v>
          </cell>
          <cell r="CB220">
            <v>2360</v>
          </cell>
          <cell r="CC220">
            <v>2987</v>
          </cell>
          <cell r="CD220">
            <v>2235</v>
          </cell>
          <cell r="CE220">
            <v>2235</v>
          </cell>
          <cell r="CF220">
            <v>2235</v>
          </cell>
          <cell r="CG220">
            <v>2235</v>
          </cell>
          <cell r="CH220">
            <v>2235</v>
          </cell>
          <cell r="CI220">
            <v>2235</v>
          </cell>
          <cell r="CJ220">
            <v>2235</v>
          </cell>
          <cell r="CK220">
            <v>2235</v>
          </cell>
          <cell r="CL220">
            <v>2235</v>
          </cell>
          <cell r="CM220">
            <v>2235</v>
          </cell>
          <cell r="CN220">
            <v>2235</v>
          </cell>
          <cell r="CO220">
            <v>2235</v>
          </cell>
          <cell r="CP220">
            <v>2235</v>
          </cell>
          <cell r="CQ220">
            <v>2235</v>
          </cell>
          <cell r="CR220">
            <v>2467</v>
          </cell>
          <cell r="CS220">
            <v>2467</v>
          </cell>
          <cell r="CT220">
            <v>2467</v>
          </cell>
          <cell r="CU220">
            <v>2467</v>
          </cell>
          <cell r="CV220">
            <v>2310</v>
          </cell>
          <cell r="CW220">
            <v>2965</v>
          </cell>
          <cell r="CX220">
            <v>2965</v>
          </cell>
          <cell r="CY220">
            <v>2965</v>
          </cell>
          <cell r="CZ220">
            <v>2010</v>
          </cell>
          <cell r="DA220">
            <v>2010</v>
          </cell>
          <cell r="DB220">
            <v>2010</v>
          </cell>
          <cell r="DC220">
            <v>2010</v>
          </cell>
          <cell r="DD220">
            <v>2010</v>
          </cell>
          <cell r="DE220">
            <v>2010</v>
          </cell>
          <cell r="DF220">
            <v>2010</v>
          </cell>
          <cell r="DG220">
            <v>2010</v>
          </cell>
          <cell r="DH220">
            <v>2010</v>
          </cell>
          <cell r="DI220">
            <v>2010</v>
          </cell>
          <cell r="DJ220">
            <v>2010</v>
          </cell>
          <cell r="DK220">
            <v>2010</v>
          </cell>
        </row>
        <row r="221">
          <cell r="A221">
            <v>19091</v>
          </cell>
          <cell r="B221" t="str">
            <v>TECO @ Beaver</v>
          </cell>
          <cell r="C221">
            <v>4</v>
          </cell>
          <cell r="D221" t="str">
            <v xml:space="preserve"> D    </v>
          </cell>
          <cell r="E221">
            <v>146116</v>
          </cell>
          <cell r="F221">
            <v>14420</v>
          </cell>
          <cell r="G221">
            <v>15470</v>
          </cell>
          <cell r="H221">
            <v>19313</v>
          </cell>
          <cell r="I221">
            <v>17211</v>
          </cell>
          <cell r="J221">
            <v>14420</v>
          </cell>
          <cell r="K221">
            <v>14670</v>
          </cell>
          <cell r="L221">
            <v>14720</v>
          </cell>
          <cell r="M221">
            <v>13820</v>
          </cell>
          <cell r="N221">
            <v>14020</v>
          </cell>
          <cell r="O221">
            <v>14120</v>
          </cell>
          <cell r="P221">
            <v>14220</v>
          </cell>
          <cell r="Q221">
            <v>13820</v>
          </cell>
          <cell r="R221">
            <v>13920</v>
          </cell>
          <cell r="S221">
            <v>33019</v>
          </cell>
          <cell r="T221">
            <v>21568</v>
          </cell>
          <cell r="U221">
            <v>21568</v>
          </cell>
          <cell r="V221">
            <v>21545</v>
          </cell>
          <cell r="W221">
            <v>23241</v>
          </cell>
          <cell r="X221">
            <v>20480</v>
          </cell>
          <cell r="Y221">
            <v>35005</v>
          </cell>
          <cell r="Z221">
            <v>24805</v>
          </cell>
          <cell r="AA221">
            <v>30505</v>
          </cell>
          <cell r="AB221">
            <v>30805</v>
          </cell>
          <cell r="AC221">
            <v>30805</v>
          </cell>
          <cell r="AD221">
            <v>20205</v>
          </cell>
          <cell r="AE221">
            <v>34711</v>
          </cell>
          <cell r="AF221">
            <v>20105</v>
          </cell>
          <cell r="AG221">
            <v>18785</v>
          </cell>
          <cell r="AH221">
            <v>18785</v>
          </cell>
          <cell r="AI221">
            <v>18785</v>
          </cell>
          <cell r="AJ221">
            <v>18785</v>
          </cell>
          <cell r="AK221">
            <v>18785</v>
          </cell>
          <cell r="AL221">
            <v>28785</v>
          </cell>
          <cell r="AM221">
            <v>6285</v>
          </cell>
          <cell r="AN221">
            <v>18785</v>
          </cell>
          <cell r="AO221">
            <v>19313</v>
          </cell>
          <cell r="AP221">
            <v>18743</v>
          </cell>
          <cell r="AQ221">
            <v>18785</v>
          </cell>
          <cell r="AR221">
            <v>18785</v>
          </cell>
          <cell r="AS221">
            <v>18859</v>
          </cell>
          <cell r="AT221">
            <v>19274</v>
          </cell>
          <cell r="AU221">
            <v>38603</v>
          </cell>
          <cell r="AV221">
            <v>34387</v>
          </cell>
          <cell r="AW221">
            <v>33983</v>
          </cell>
          <cell r="AX221">
            <v>77</v>
          </cell>
          <cell r="AY221">
            <v>165</v>
          </cell>
          <cell r="AZ221">
            <v>1636</v>
          </cell>
          <cell r="BA221">
            <v>6352</v>
          </cell>
          <cell r="BB221">
            <v>6091</v>
          </cell>
          <cell r="BC221">
            <v>4882</v>
          </cell>
          <cell r="BD221">
            <v>4997</v>
          </cell>
          <cell r="BE221">
            <v>4825</v>
          </cell>
          <cell r="BF221">
            <v>7891</v>
          </cell>
          <cell r="BG221">
            <v>7891</v>
          </cell>
          <cell r="BH221">
            <v>8225</v>
          </cell>
          <cell r="BI221">
            <v>8014</v>
          </cell>
          <cell r="BJ221">
            <v>8014</v>
          </cell>
          <cell r="BK221">
            <v>8014</v>
          </cell>
          <cell r="BL221">
            <v>8014</v>
          </cell>
          <cell r="BM221">
            <v>8184</v>
          </cell>
          <cell r="BN221">
            <v>8184</v>
          </cell>
          <cell r="BO221">
            <v>8014</v>
          </cell>
          <cell r="BP221">
            <v>8014</v>
          </cell>
          <cell r="BQ221">
            <v>3970</v>
          </cell>
          <cell r="BR221">
            <v>3970</v>
          </cell>
          <cell r="BS221">
            <v>3970</v>
          </cell>
          <cell r="BT221">
            <v>3970</v>
          </cell>
          <cell r="BU221">
            <v>4864</v>
          </cell>
          <cell r="BV221">
            <v>4358</v>
          </cell>
          <cell r="BW221">
            <v>4358</v>
          </cell>
          <cell r="BX221">
            <v>4358</v>
          </cell>
          <cell r="BY221">
            <v>4358</v>
          </cell>
          <cell r="BZ221">
            <v>5338</v>
          </cell>
          <cell r="CA221">
            <v>11565</v>
          </cell>
          <cell r="CB221">
            <v>13582</v>
          </cell>
          <cell r="CC221">
            <v>29704</v>
          </cell>
          <cell r="CD221">
            <v>28542</v>
          </cell>
          <cell r="CE221">
            <v>21466</v>
          </cell>
          <cell r="CF221">
            <v>22982</v>
          </cell>
          <cell r="CG221">
            <v>22982</v>
          </cell>
          <cell r="CH221">
            <v>39655</v>
          </cell>
          <cell r="CI221">
            <v>38651</v>
          </cell>
          <cell r="CJ221">
            <v>40940</v>
          </cell>
          <cell r="CK221">
            <v>25934</v>
          </cell>
          <cell r="CL221">
            <v>25784</v>
          </cell>
          <cell r="CM221">
            <v>26022</v>
          </cell>
          <cell r="CN221">
            <v>40082</v>
          </cell>
          <cell r="CO221">
            <v>20135</v>
          </cell>
          <cell r="CP221">
            <v>20135</v>
          </cell>
          <cell r="CQ221">
            <v>20122</v>
          </cell>
          <cell r="CR221">
            <v>20735</v>
          </cell>
          <cell r="CS221">
            <v>28562</v>
          </cell>
          <cell r="CT221">
            <v>28562</v>
          </cell>
          <cell r="CU221">
            <v>28562</v>
          </cell>
          <cell r="CV221">
            <v>34490</v>
          </cell>
          <cell r="CW221">
            <v>41332</v>
          </cell>
          <cell r="CX221">
            <v>39379</v>
          </cell>
          <cell r="CY221">
            <v>41464</v>
          </cell>
          <cell r="CZ221">
            <v>36659</v>
          </cell>
          <cell r="DA221">
            <v>36659</v>
          </cell>
          <cell r="DB221">
            <v>36659</v>
          </cell>
          <cell r="DC221">
            <v>40626</v>
          </cell>
          <cell r="DD221">
            <v>41360</v>
          </cell>
          <cell r="DE221">
            <v>54799</v>
          </cell>
          <cell r="DF221">
            <v>53952</v>
          </cell>
          <cell r="DG221">
            <v>49649</v>
          </cell>
          <cell r="DH221">
            <v>49649</v>
          </cell>
          <cell r="DI221">
            <v>49649</v>
          </cell>
          <cell r="DJ221">
            <v>63923</v>
          </cell>
          <cell r="DK221">
            <v>62222</v>
          </cell>
        </row>
        <row r="222">
          <cell r="A222">
            <v>19264</v>
          </cell>
          <cell r="B222" t="str">
            <v>Nat Fuel Gas @ Potter</v>
          </cell>
          <cell r="C222">
            <v>4</v>
          </cell>
          <cell r="D222" t="str">
            <v xml:space="preserve"> R    </v>
          </cell>
          <cell r="E222">
            <v>138944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</row>
        <row r="223">
          <cell r="A223">
            <v>19265</v>
          </cell>
          <cell r="B223" t="str">
            <v>Nat. Fuel @ Potter</v>
          </cell>
          <cell r="C223">
            <v>4</v>
          </cell>
          <cell r="D223" t="str">
            <v xml:space="preserve"> D    </v>
          </cell>
          <cell r="E223">
            <v>148586</v>
          </cell>
          <cell r="F223">
            <v>29308</v>
          </cell>
          <cell r="G223">
            <v>27540</v>
          </cell>
          <cell r="H223">
            <v>424</v>
          </cell>
          <cell r="I223">
            <v>23927</v>
          </cell>
          <cell r="J223">
            <v>21927</v>
          </cell>
          <cell r="K223">
            <v>14120</v>
          </cell>
          <cell r="L223">
            <v>10049</v>
          </cell>
          <cell r="M223">
            <v>14896</v>
          </cell>
          <cell r="N223">
            <v>14093</v>
          </cell>
          <cell r="O223">
            <v>0</v>
          </cell>
          <cell r="P223">
            <v>8706</v>
          </cell>
          <cell r="Q223">
            <v>0</v>
          </cell>
          <cell r="R223">
            <v>0</v>
          </cell>
          <cell r="S223">
            <v>0</v>
          </cell>
          <cell r="T223">
            <v>6978</v>
          </cell>
          <cell r="U223">
            <v>6978</v>
          </cell>
          <cell r="V223">
            <v>6037</v>
          </cell>
          <cell r="W223">
            <v>5522</v>
          </cell>
          <cell r="X223">
            <v>0</v>
          </cell>
          <cell r="Y223">
            <v>70078</v>
          </cell>
          <cell r="Z223">
            <v>92750</v>
          </cell>
          <cell r="AA223">
            <v>86346</v>
          </cell>
          <cell r="AB223">
            <v>84476</v>
          </cell>
          <cell r="AC223">
            <v>84465</v>
          </cell>
          <cell r="AD223">
            <v>92088</v>
          </cell>
          <cell r="AE223">
            <v>82200</v>
          </cell>
          <cell r="AF223">
            <v>82200</v>
          </cell>
          <cell r="AG223">
            <v>95944</v>
          </cell>
          <cell r="AH223">
            <v>117668</v>
          </cell>
          <cell r="AI223">
            <v>26168</v>
          </cell>
          <cell r="AJ223">
            <v>26029</v>
          </cell>
          <cell r="AK223">
            <v>25034</v>
          </cell>
          <cell r="AL223">
            <v>17658</v>
          </cell>
          <cell r="AM223">
            <v>3537</v>
          </cell>
          <cell r="AN223">
            <v>0</v>
          </cell>
          <cell r="AO223">
            <v>424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40688</v>
          </cell>
          <cell r="AY223">
            <v>40354</v>
          </cell>
          <cell r="AZ223">
            <v>57275</v>
          </cell>
          <cell r="BA223">
            <v>13968</v>
          </cell>
          <cell r="BB223">
            <v>19688</v>
          </cell>
          <cell r="BC223">
            <v>12994</v>
          </cell>
          <cell r="BD223">
            <v>11780</v>
          </cell>
          <cell r="BE223">
            <v>10781</v>
          </cell>
          <cell r="BF223">
            <v>687</v>
          </cell>
          <cell r="BG223">
            <v>688</v>
          </cell>
          <cell r="BH223">
            <v>714</v>
          </cell>
          <cell r="BI223">
            <v>688</v>
          </cell>
          <cell r="BJ223">
            <v>874</v>
          </cell>
          <cell r="BK223">
            <v>874</v>
          </cell>
          <cell r="BL223">
            <v>770</v>
          </cell>
          <cell r="BM223">
            <v>688</v>
          </cell>
          <cell r="BN223">
            <v>688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14293</v>
          </cell>
          <cell r="BU223">
            <v>0</v>
          </cell>
          <cell r="BV223">
            <v>3615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1689</v>
          </cell>
          <cell r="CB223">
            <v>2189</v>
          </cell>
          <cell r="CC223">
            <v>11339</v>
          </cell>
          <cell r="CD223">
            <v>846</v>
          </cell>
          <cell r="CE223">
            <v>14980</v>
          </cell>
          <cell r="CF223">
            <v>14617</v>
          </cell>
          <cell r="CG223">
            <v>14617</v>
          </cell>
          <cell r="CH223">
            <v>0</v>
          </cell>
          <cell r="CI223">
            <v>407</v>
          </cell>
          <cell r="CJ223">
            <v>3634</v>
          </cell>
          <cell r="CK223">
            <v>2559</v>
          </cell>
          <cell r="CL223">
            <v>1694</v>
          </cell>
          <cell r="CM223">
            <v>872</v>
          </cell>
          <cell r="CN223">
            <v>650</v>
          </cell>
          <cell r="CO223">
            <v>29518</v>
          </cell>
          <cell r="CP223">
            <v>29518</v>
          </cell>
          <cell r="CQ223">
            <v>26353</v>
          </cell>
          <cell r="CR223">
            <v>26753</v>
          </cell>
          <cell r="CS223">
            <v>6750</v>
          </cell>
          <cell r="CT223">
            <v>5164</v>
          </cell>
          <cell r="CU223">
            <v>6750</v>
          </cell>
          <cell r="CV223">
            <v>9917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</row>
        <row r="224">
          <cell r="A224">
            <v>19273</v>
          </cell>
          <cell r="B224" t="str">
            <v>TECO @ Pike</v>
          </cell>
          <cell r="C224">
            <v>4</v>
          </cell>
          <cell r="D224" t="str">
            <v xml:space="preserve"> D    </v>
          </cell>
          <cell r="E224">
            <v>50652</v>
          </cell>
          <cell r="F224">
            <v>1106</v>
          </cell>
          <cell r="G224">
            <v>1106</v>
          </cell>
          <cell r="H224">
            <v>1070</v>
          </cell>
          <cell r="I224">
            <v>1106</v>
          </cell>
          <cell r="J224">
            <v>1106</v>
          </cell>
          <cell r="K224">
            <v>1106</v>
          </cell>
          <cell r="L224">
            <v>1106</v>
          </cell>
          <cell r="M224">
            <v>1106</v>
          </cell>
          <cell r="N224">
            <v>1106</v>
          </cell>
          <cell r="O224">
            <v>1106</v>
          </cell>
          <cell r="P224">
            <v>1106</v>
          </cell>
          <cell r="Q224">
            <v>1106</v>
          </cell>
          <cell r="R224">
            <v>1106</v>
          </cell>
          <cell r="S224">
            <v>1106</v>
          </cell>
          <cell r="T224">
            <v>1070</v>
          </cell>
          <cell r="U224">
            <v>1070</v>
          </cell>
          <cell r="V224">
            <v>1070</v>
          </cell>
          <cell r="W224">
            <v>1070</v>
          </cell>
          <cell r="X224">
            <v>1070</v>
          </cell>
          <cell r="Y224">
            <v>1070</v>
          </cell>
          <cell r="Z224">
            <v>1070</v>
          </cell>
          <cell r="AA224">
            <v>1070</v>
          </cell>
          <cell r="AB224">
            <v>1070</v>
          </cell>
          <cell r="AC224">
            <v>1070</v>
          </cell>
          <cell r="AD224">
            <v>11070</v>
          </cell>
          <cell r="AE224">
            <v>1070</v>
          </cell>
          <cell r="AF224">
            <v>1070</v>
          </cell>
          <cell r="AG224">
            <v>1070</v>
          </cell>
          <cell r="AH224">
            <v>1070</v>
          </cell>
          <cell r="AI224">
            <v>1070</v>
          </cell>
          <cell r="AJ224">
            <v>1070</v>
          </cell>
          <cell r="AK224">
            <v>1070</v>
          </cell>
          <cell r="AL224">
            <v>1070</v>
          </cell>
          <cell r="AM224">
            <v>1070</v>
          </cell>
          <cell r="AN224">
            <v>1070</v>
          </cell>
          <cell r="AO224">
            <v>1070</v>
          </cell>
          <cell r="AP224">
            <v>1070</v>
          </cell>
          <cell r="AQ224">
            <v>1070</v>
          </cell>
          <cell r="AR224">
            <v>1070</v>
          </cell>
          <cell r="AS224">
            <v>9826</v>
          </cell>
          <cell r="AT224">
            <v>13510</v>
          </cell>
          <cell r="AU224">
            <v>22072</v>
          </cell>
          <cell r="AV224">
            <v>13510</v>
          </cell>
          <cell r="AW224">
            <v>13510</v>
          </cell>
          <cell r="AX224">
            <v>13240</v>
          </cell>
          <cell r="AY224">
            <v>13240</v>
          </cell>
          <cell r="AZ224">
            <v>13240</v>
          </cell>
          <cell r="BA224">
            <v>13240</v>
          </cell>
          <cell r="BB224">
            <v>13240</v>
          </cell>
          <cell r="BC224">
            <v>13240</v>
          </cell>
          <cell r="BD224">
            <v>13240</v>
          </cell>
          <cell r="BE224">
            <v>13240</v>
          </cell>
          <cell r="BF224">
            <v>13240</v>
          </cell>
          <cell r="BG224">
            <v>13240</v>
          </cell>
          <cell r="BH224">
            <v>13240</v>
          </cell>
          <cell r="BI224">
            <v>13240</v>
          </cell>
          <cell r="BJ224">
            <v>13240</v>
          </cell>
          <cell r="BK224">
            <v>13240</v>
          </cell>
          <cell r="BL224">
            <v>13240</v>
          </cell>
          <cell r="BM224">
            <v>13240</v>
          </cell>
          <cell r="BN224">
            <v>13240</v>
          </cell>
          <cell r="BO224">
            <v>13240</v>
          </cell>
          <cell r="BP224">
            <v>13240</v>
          </cell>
          <cell r="BQ224">
            <v>13240</v>
          </cell>
          <cell r="BR224">
            <v>13240</v>
          </cell>
          <cell r="BS224">
            <v>13240</v>
          </cell>
          <cell r="BT224">
            <v>25680</v>
          </cell>
          <cell r="BU224">
            <v>25680</v>
          </cell>
          <cell r="BV224">
            <v>25680</v>
          </cell>
          <cell r="BW224">
            <v>25680</v>
          </cell>
          <cell r="BX224">
            <v>13240</v>
          </cell>
          <cell r="BY224">
            <v>13240</v>
          </cell>
          <cell r="BZ224">
            <v>13240</v>
          </cell>
          <cell r="CA224">
            <v>13240</v>
          </cell>
          <cell r="CB224">
            <v>25680</v>
          </cell>
          <cell r="CC224">
            <v>29258</v>
          </cell>
          <cell r="CD224">
            <v>16818</v>
          </cell>
          <cell r="CE224">
            <v>16818</v>
          </cell>
          <cell r="CF224">
            <v>16818</v>
          </cell>
          <cell r="CG224">
            <v>16818</v>
          </cell>
          <cell r="CH224">
            <v>16818</v>
          </cell>
          <cell r="CI224">
            <v>29258</v>
          </cell>
          <cell r="CJ224">
            <v>29258</v>
          </cell>
          <cell r="CK224">
            <v>16818</v>
          </cell>
          <cell r="CL224">
            <v>16818</v>
          </cell>
          <cell r="CM224">
            <v>16818</v>
          </cell>
          <cell r="CN224">
            <v>16818</v>
          </cell>
          <cell r="CO224">
            <v>16812</v>
          </cell>
          <cell r="CP224">
            <v>16812</v>
          </cell>
          <cell r="CQ224">
            <v>16818</v>
          </cell>
          <cell r="CR224">
            <v>16818</v>
          </cell>
          <cell r="CS224">
            <v>16818</v>
          </cell>
          <cell r="CT224">
            <v>16818</v>
          </cell>
          <cell r="CU224">
            <v>16818</v>
          </cell>
          <cell r="CV224">
            <v>16818</v>
          </cell>
          <cell r="CW224">
            <v>16815</v>
          </cell>
          <cell r="CX224">
            <v>16790</v>
          </cell>
          <cell r="CY224">
            <v>16818</v>
          </cell>
          <cell r="CZ224">
            <v>16818</v>
          </cell>
          <cell r="DA224">
            <v>16818</v>
          </cell>
          <cell r="DB224">
            <v>16818</v>
          </cell>
          <cell r="DC224">
            <v>16818</v>
          </cell>
          <cell r="DD224">
            <v>16818</v>
          </cell>
          <cell r="DE224">
            <v>14897</v>
          </cell>
          <cell r="DF224">
            <v>14900</v>
          </cell>
          <cell r="DG224">
            <v>14900</v>
          </cell>
          <cell r="DH224">
            <v>14900</v>
          </cell>
          <cell r="DI224">
            <v>14900</v>
          </cell>
          <cell r="DJ224">
            <v>14900</v>
          </cell>
          <cell r="DK224">
            <v>14900</v>
          </cell>
        </row>
        <row r="225">
          <cell r="A225">
            <v>19274</v>
          </cell>
          <cell r="B225" t="str">
            <v xml:space="preserve"> HONESDALE-MILFORD PA                    </v>
          </cell>
          <cell r="C225">
            <v>4</v>
          </cell>
          <cell r="D225" t="str">
            <v xml:space="preserve"> D    </v>
          </cell>
          <cell r="E225">
            <v>6514</v>
          </cell>
          <cell r="F225">
            <v>425</v>
          </cell>
          <cell r="G225">
            <v>425</v>
          </cell>
          <cell r="H225">
            <v>550</v>
          </cell>
          <cell r="I225">
            <v>425</v>
          </cell>
          <cell r="J225">
            <v>425</v>
          </cell>
          <cell r="K225">
            <v>425</v>
          </cell>
          <cell r="L225">
            <v>425</v>
          </cell>
          <cell r="M225">
            <v>425</v>
          </cell>
          <cell r="N225">
            <v>425</v>
          </cell>
          <cell r="O225">
            <v>425</v>
          </cell>
          <cell r="P225">
            <v>425</v>
          </cell>
          <cell r="Q225">
            <v>425</v>
          </cell>
          <cell r="R225">
            <v>425</v>
          </cell>
          <cell r="S225">
            <v>425</v>
          </cell>
          <cell r="T225">
            <v>550</v>
          </cell>
          <cell r="U225">
            <v>550</v>
          </cell>
          <cell r="V225">
            <v>550</v>
          </cell>
          <cell r="W225">
            <v>550</v>
          </cell>
          <cell r="X225">
            <v>550</v>
          </cell>
          <cell r="Y225">
            <v>550</v>
          </cell>
          <cell r="Z225">
            <v>550</v>
          </cell>
          <cell r="AA225">
            <v>550</v>
          </cell>
          <cell r="AB225">
            <v>550</v>
          </cell>
          <cell r="AC225">
            <v>550</v>
          </cell>
          <cell r="AD225">
            <v>550</v>
          </cell>
          <cell r="AE225">
            <v>550</v>
          </cell>
          <cell r="AF225">
            <v>550</v>
          </cell>
          <cell r="AG225">
            <v>550</v>
          </cell>
          <cell r="AH225">
            <v>550</v>
          </cell>
          <cell r="AI225">
            <v>550</v>
          </cell>
          <cell r="AJ225">
            <v>550</v>
          </cell>
          <cell r="AK225">
            <v>550</v>
          </cell>
          <cell r="AL225">
            <v>550</v>
          </cell>
          <cell r="AM225">
            <v>550</v>
          </cell>
          <cell r="AN225">
            <v>550</v>
          </cell>
          <cell r="AO225">
            <v>550</v>
          </cell>
          <cell r="AP225">
            <v>550</v>
          </cell>
          <cell r="AQ225">
            <v>550</v>
          </cell>
          <cell r="AR225">
            <v>550</v>
          </cell>
          <cell r="AS225">
            <v>550</v>
          </cell>
          <cell r="AT225">
            <v>550</v>
          </cell>
          <cell r="AU225">
            <v>550</v>
          </cell>
          <cell r="AV225">
            <v>550</v>
          </cell>
          <cell r="AW225">
            <v>550</v>
          </cell>
          <cell r="AX225">
            <v>850</v>
          </cell>
          <cell r="AY225">
            <v>850</v>
          </cell>
          <cell r="AZ225">
            <v>850</v>
          </cell>
          <cell r="BA225">
            <v>850</v>
          </cell>
          <cell r="BB225">
            <v>850</v>
          </cell>
          <cell r="BC225">
            <v>850</v>
          </cell>
          <cell r="BD225">
            <v>850</v>
          </cell>
          <cell r="BE225">
            <v>850</v>
          </cell>
          <cell r="BF225">
            <v>850</v>
          </cell>
          <cell r="BG225">
            <v>850</v>
          </cell>
          <cell r="BH225">
            <v>850</v>
          </cell>
          <cell r="BI225">
            <v>850</v>
          </cell>
          <cell r="BJ225">
            <v>850</v>
          </cell>
          <cell r="BK225">
            <v>850</v>
          </cell>
          <cell r="BL225">
            <v>850</v>
          </cell>
          <cell r="BM225">
            <v>850</v>
          </cell>
          <cell r="BN225">
            <v>850</v>
          </cell>
          <cell r="BO225">
            <v>850</v>
          </cell>
          <cell r="BP225">
            <v>850</v>
          </cell>
          <cell r="BQ225">
            <v>850</v>
          </cell>
          <cell r="BR225">
            <v>850</v>
          </cell>
          <cell r="BS225">
            <v>850</v>
          </cell>
          <cell r="BT225">
            <v>850</v>
          </cell>
          <cell r="BU225">
            <v>850</v>
          </cell>
          <cell r="BV225">
            <v>850</v>
          </cell>
          <cell r="BW225">
            <v>850</v>
          </cell>
          <cell r="BX225">
            <v>850</v>
          </cell>
          <cell r="BY225">
            <v>850</v>
          </cell>
          <cell r="BZ225">
            <v>850</v>
          </cell>
          <cell r="CA225">
            <v>850</v>
          </cell>
          <cell r="CB225">
            <v>837</v>
          </cell>
          <cell r="CC225">
            <v>890</v>
          </cell>
          <cell r="CD225">
            <v>890</v>
          </cell>
          <cell r="CE225">
            <v>890</v>
          </cell>
          <cell r="CF225">
            <v>890</v>
          </cell>
          <cell r="CG225">
            <v>890</v>
          </cell>
          <cell r="CH225">
            <v>890</v>
          </cell>
          <cell r="CI225">
            <v>890</v>
          </cell>
          <cell r="CJ225">
            <v>890</v>
          </cell>
          <cell r="CK225">
            <v>890</v>
          </cell>
          <cell r="CL225">
            <v>890</v>
          </cell>
          <cell r="CM225">
            <v>890</v>
          </cell>
          <cell r="CN225">
            <v>890</v>
          </cell>
          <cell r="CO225">
            <v>890</v>
          </cell>
          <cell r="CP225">
            <v>890</v>
          </cell>
          <cell r="CQ225">
            <v>890</v>
          </cell>
          <cell r="CR225">
            <v>890</v>
          </cell>
          <cell r="CS225">
            <v>890</v>
          </cell>
          <cell r="CT225">
            <v>890</v>
          </cell>
          <cell r="CU225">
            <v>890</v>
          </cell>
          <cell r="CV225">
            <v>890</v>
          </cell>
          <cell r="CW225">
            <v>890</v>
          </cell>
          <cell r="CX225">
            <v>890</v>
          </cell>
          <cell r="CY225">
            <v>890</v>
          </cell>
          <cell r="CZ225">
            <v>890</v>
          </cell>
          <cell r="DA225">
            <v>890</v>
          </cell>
          <cell r="DB225">
            <v>890</v>
          </cell>
          <cell r="DC225">
            <v>890</v>
          </cell>
          <cell r="DD225">
            <v>890</v>
          </cell>
          <cell r="DE225">
            <v>831</v>
          </cell>
          <cell r="DF225">
            <v>831</v>
          </cell>
          <cell r="DG225">
            <v>831</v>
          </cell>
          <cell r="DH225">
            <v>831</v>
          </cell>
          <cell r="DI225">
            <v>831</v>
          </cell>
          <cell r="DJ225">
            <v>831</v>
          </cell>
          <cell r="DK225">
            <v>831</v>
          </cell>
        </row>
        <row r="226">
          <cell r="A226">
            <v>19286</v>
          </cell>
          <cell r="B226" t="str">
            <v>Nat. Fuel @ Potter</v>
          </cell>
          <cell r="C226">
            <v>4</v>
          </cell>
          <cell r="D226" t="str">
            <v xml:space="preserve"> D    </v>
          </cell>
          <cell r="E226">
            <v>51579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</row>
        <row r="227">
          <cell r="A227">
            <v>19290</v>
          </cell>
          <cell r="B227" t="str">
            <v xml:space="preserve">CNG-ELLISBURG PA                        </v>
          </cell>
          <cell r="C227">
            <v>4</v>
          </cell>
          <cell r="D227" t="str">
            <v xml:space="preserve"> D    </v>
          </cell>
          <cell r="E227">
            <v>94878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</row>
        <row r="228">
          <cell r="A228">
            <v>19353</v>
          </cell>
          <cell r="B228" t="str">
            <v xml:space="preserve">PENNSYLVANIA-UNIONDALE PA               </v>
          </cell>
          <cell r="C228">
            <v>4</v>
          </cell>
          <cell r="D228" t="str">
            <v xml:space="preserve"> D    </v>
          </cell>
          <cell r="E228">
            <v>88749</v>
          </cell>
          <cell r="F228">
            <v>21000</v>
          </cell>
          <cell r="G228">
            <v>2600</v>
          </cell>
          <cell r="H228">
            <v>16000</v>
          </cell>
          <cell r="I228">
            <v>2000</v>
          </cell>
          <cell r="J228">
            <v>6000</v>
          </cell>
          <cell r="K228">
            <v>16000</v>
          </cell>
          <cell r="L228">
            <v>16000</v>
          </cell>
          <cell r="M228">
            <v>11000</v>
          </cell>
          <cell r="N228">
            <v>6000</v>
          </cell>
          <cell r="O228">
            <v>2000</v>
          </cell>
          <cell r="P228">
            <v>1000</v>
          </cell>
          <cell r="Q228">
            <v>6000</v>
          </cell>
          <cell r="R228">
            <v>6000</v>
          </cell>
          <cell r="S228">
            <v>6000</v>
          </cell>
          <cell r="T228">
            <v>1000</v>
          </cell>
          <cell r="U228">
            <v>1000</v>
          </cell>
          <cell r="V228">
            <v>5700</v>
          </cell>
          <cell r="W228">
            <v>6000</v>
          </cell>
          <cell r="X228">
            <v>19609</v>
          </cell>
          <cell r="Y228">
            <v>24609</v>
          </cell>
          <cell r="Z228">
            <v>11000</v>
          </cell>
          <cell r="AA228">
            <v>6000</v>
          </cell>
          <cell r="AB228">
            <v>1000</v>
          </cell>
          <cell r="AC228">
            <v>700</v>
          </cell>
          <cell r="AD228">
            <v>6000</v>
          </cell>
          <cell r="AE228">
            <v>34609</v>
          </cell>
          <cell r="AF228">
            <v>48377</v>
          </cell>
          <cell r="AG228">
            <v>48377</v>
          </cell>
          <cell r="AH228">
            <v>24609</v>
          </cell>
          <cell r="AI228">
            <v>19109</v>
          </cell>
          <cell r="AJ228">
            <v>19109</v>
          </cell>
          <cell r="AK228">
            <v>19109</v>
          </cell>
          <cell r="AL228">
            <v>24609</v>
          </cell>
          <cell r="AM228">
            <v>24609</v>
          </cell>
          <cell r="AN228">
            <v>24609</v>
          </cell>
          <cell r="AO228">
            <v>16000</v>
          </cell>
          <cell r="AP228">
            <v>6000</v>
          </cell>
          <cell r="AQ228">
            <v>14609</v>
          </cell>
          <cell r="AR228">
            <v>19609</v>
          </cell>
          <cell r="AS228">
            <v>24609</v>
          </cell>
          <cell r="AT228">
            <v>24609</v>
          </cell>
          <cell r="AU228">
            <v>24371</v>
          </cell>
          <cell r="AV228">
            <v>19371</v>
          </cell>
          <cell r="AW228">
            <v>14609</v>
          </cell>
          <cell r="AX228">
            <v>14708</v>
          </cell>
          <cell r="AY228">
            <v>27708</v>
          </cell>
          <cell r="AZ228">
            <v>42708</v>
          </cell>
          <cell r="BA228">
            <v>42708</v>
          </cell>
          <cell r="BB228">
            <v>42708</v>
          </cell>
          <cell r="BC228">
            <v>42708</v>
          </cell>
          <cell r="BD228">
            <v>40708</v>
          </cell>
          <cell r="BE228">
            <v>34708</v>
          </cell>
          <cell r="BF228">
            <v>35208</v>
          </cell>
          <cell r="BG228">
            <v>42708</v>
          </cell>
          <cell r="BH228">
            <v>42708</v>
          </cell>
          <cell r="BI228">
            <v>42708</v>
          </cell>
          <cell r="BJ228">
            <v>42708</v>
          </cell>
          <cell r="BK228">
            <v>49976</v>
          </cell>
          <cell r="BL228">
            <v>43976</v>
          </cell>
          <cell r="BM228">
            <v>42708</v>
          </cell>
          <cell r="BN228">
            <v>27708</v>
          </cell>
          <cell r="BO228">
            <v>42708</v>
          </cell>
          <cell r="BP228">
            <v>42708</v>
          </cell>
          <cell r="BQ228">
            <v>42708</v>
          </cell>
          <cell r="BR228">
            <v>32708</v>
          </cell>
          <cell r="BS228">
            <v>30708</v>
          </cell>
          <cell r="BT228">
            <v>51476</v>
          </cell>
          <cell r="BU228">
            <v>51476</v>
          </cell>
          <cell r="BV228">
            <v>51476</v>
          </cell>
          <cell r="BW228">
            <v>51476</v>
          </cell>
          <cell r="BX228">
            <v>51476</v>
          </cell>
          <cell r="BY228">
            <v>49476</v>
          </cell>
          <cell r="BZ228">
            <v>43976</v>
          </cell>
          <cell r="CA228">
            <v>51476</v>
          </cell>
          <cell r="CB228">
            <v>51476</v>
          </cell>
          <cell r="CC228">
            <v>51476</v>
          </cell>
          <cell r="CD228">
            <v>51476</v>
          </cell>
          <cell r="CE228">
            <v>51476</v>
          </cell>
          <cell r="CF228">
            <v>25708</v>
          </cell>
          <cell r="CG228">
            <v>40476</v>
          </cell>
          <cell r="CH228">
            <v>51476</v>
          </cell>
          <cell r="CI228">
            <v>57476</v>
          </cell>
          <cell r="CJ228">
            <v>65476</v>
          </cell>
          <cell r="CK228">
            <v>51476</v>
          </cell>
          <cell r="CL228">
            <v>51476</v>
          </cell>
          <cell r="CM228">
            <v>47476</v>
          </cell>
          <cell r="CN228">
            <v>45476</v>
          </cell>
          <cell r="CO228">
            <v>37708</v>
          </cell>
          <cell r="CP228">
            <v>37708</v>
          </cell>
          <cell r="CQ228">
            <v>37708</v>
          </cell>
          <cell r="CR228">
            <v>37708</v>
          </cell>
          <cell r="CS228">
            <v>37708</v>
          </cell>
          <cell r="CT228">
            <v>48976</v>
          </cell>
          <cell r="CU228">
            <v>37708</v>
          </cell>
          <cell r="CV228">
            <v>14708</v>
          </cell>
          <cell r="CW228">
            <v>37708</v>
          </cell>
          <cell r="CX228">
            <v>37708</v>
          </cell>
          <cell r="CY228">
            <v>37708</v>
          </cell>
          <cell r="CZ228">
            <v>37708</v>
          </cell>
          <cell r="DA228">
            <v>37708</v>
          </cell>
          <cell r="DB228">
            <v>37708</v>
          </cell>
          <cell r="DC228">
            <v>51476</v>
          </cell>
          <cell r="DD228">
            <v>51476</v>
          </cell>
          <cell r="DE228">
            <v>51476</v>
          </cell>
          <cell r="DF228">
            <v>51476</v>
          </cell>
          <cell r="DG228">
            <v>51476</v>
          </cell>
          <cell r="DH228">
            <v>51476</v>
          </cell>
          <cell r="DI228">
            <v>51476</v>
          </cell>
          <cell r="DJ228">
            <v>46976</v>
          </cell>
          <cell r="DK228">
            <v>51476</v>
          </cell>
        </row>
        <row r="229">
          <cell r="A229">
            <v>19355</v>
          </cell>
          <cell r="B229" t="str">
            <v xml:space="preserve"> NORTH-MANSFIELD PENN                    </v>
          </cell>
          <cell r="C229">
            <v>4</v>
          </cell>
          <cell r="D229" t="str">
            <v xml:space="preserve"> D    </v>
          </cell>
          <cell r="E229">
            <v>50694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</row>
        <row r="230">
          <cell r="A230">
            <v>19369</v>
          </cell>
          <cell r="B230" t="str">
            <v xml:space="preserve"> NORTH-COAL HILL PA                      </v>
          </cell>
          <cell r="C230">
            <v>4</v>
          </cell>
          <cell r="D230" t="str">
            <v xml:space="preserve"> D    </v>
          </cell>
          <cell r="E230">
            <v>28610</v>
          </cell>
          <cell r="F230">
            <v>1432</v>
          </cell>
          <cell r="G230">
            <v>1384</v>
          </cell>
          <cell r="H230">
            <v>1364</v>
          </cell>
          <cell r="I230">
            <v>1504</v>
          </cell>
          <cell r="J230">
            <v>1560</v>
          </cell>
          <cell r="K230">
            <v>1663</v>
          </cell>
          <cell r="L230">
            <v>1603</v>
          </cell>
          <cell r="M230">
            <v>1602</v>
          </cell>
          <cell r="N230">
            <v>1515</v>
          </cell>
          <cell r="O230">
            <v>1515</v>
          </cell>
          <cell r="P230">
            <v>1421</v>
          </cell>
          <cell r="Q230">
            <v>1391</v>
          </cell>
          <cell r="R230">
            <v>1447</v>
          </cell>
          <cell r="S230">
            <v>1395</v>
          </cell>
          <cell r="T230">
            <v>1329</v>
          </cell>
          <cell r="U230">
            <v>1329</v>
          </cell>
          <cell r="V230">
            <v>1246</v>
          </cell>
          <cell r="W230">
            <v>1338</v>
          </cell>
          <cell r="X230">
            <v>1258</v>
          </cell>
          <cell r="Y230">
            <v>1389</v>
          </cell>
          <cell r="Z230">
            <v>1376</v>
          </cell>
          <cell r="AA230">
            <v>1586</v>
          </cell>
          <cell r="AB230">
            <v>1565</v>
          </cell>
          <cell r="AC230">
            <v>1560</v>
          </cell>
          <cell r="AD230">
            <v>1611</v>
          </cell>
          <cell r="AE230">
            <v>1621</v>
          </cell>
          <cell r="AF230">
            <v>1573</v>
          </cell>
          <cell r="AG230">
            <v>1522</v>
          </cell>
          <cell r="AH230">
            <v>1548</v>
          </cell>
          <cell r="AI230">
            <v>1480</v>
          </cell>
          <cell r="AJ230">
            <v>1480</v>
          </cell>
          <cell r="AK230">
            <v>1480</v>
          </cell>
          <cell r="AL230">
            <v>1482</v>
          </cell>
          <cell r="AM230">
            <v>2923</v>
          </cell>
          <cell r="AN230">
            <v>1376</v>
          </cell>
          <cell r="AO230">
            <v>1364</v>
          </cell>
          <cell r="AP230">
            <v>1373</v>
          </cell>
          <cell r="AQ230">
            <v>1383</v>
          </cell>
          <cell r="AR230">
            <v>3056</v>
          </cell>
          <cell r="AS230">
            <v>2808</v>
          </cell>
          <cell r="AT230">
            <v>3060</v>
          </cell>
          <cell r="AU230">
            <v>2980</v>
          </cell>
          <cell r="AV230">
            <v>2807</v>
          </cell>
          <cell r="AW230">
            <v>2827</v>
          </cell>
          <cell r="AX230">
            <v>2828</v>
          </cell>
          <cell r="AY230">
            <v>2739</v>
          </cell>
          <cell r="AZ230">
            <v>2720</v>
          </cell>
          <cell r="BA230">
            <v>2719</v>
          </cell>
          <cell r="BB230">
            <v>2707</v>
          </cell>
          <cell r="BC230">
            <v>2841</v>
          </cell>
          <cell r="BD230">
            <v>2912</v>
          </cell>
          <cell r="BE230">
            <v>2947</v>
          </cell>
          <cell r="BF230">
            <v>2863</v>
          </cell>
          <cell r="BG230">
            <v>2868</v>
          </cell>
          <cell r="BH230">
            <v>2844</v>
          </cell>
          <cell r="BI230">
            <v>2690</v>
          </cell>
          <cell r="BJ230">
            <v>2260</v>
          </cell>
          <cell r="BK230">
            <v>2235</v>
          </cell>
          <cell r="BL230">
            <v>2265</v>
          </cell>
          <cell r="BM230">
            <v>2844</v>
          </cell>
          <cell r="BN230">
            <v>2916</v>
          </cell>
          <cell r="BO230">
            <v>2923</v>
          </cell>
          <cell r="BP230">
            <v>2904</v>
          </cell>
          <cell r="BQ230">
            <v>3024</v>
          </cell>
          <cell r="BR230">
            <v>2974</v>
          </cell>
          <cell r="BS230">
            <v>2979</v>
          </cell>
          <cell r="BT230">
            <v>3140</v>
          </cell>
          <cell r="BU230">
            <v>3170</v>
          </cell>
          <cell r="BV230">
            <v>3271</v>
          </cell>
          <cell r="BW230">
            <v>3322</v>
          </cell>
          <cell r="BX230">
            <v>3339</v>
          </cell>
          <cell r="BY230">
            <v>3346</v>
          </cell>
          <cell r="BZ230">
            <v>3295</v>
          </cell>
          <cell r="CA230">
            <v>2097</v>
          </cell>
          <cell r="CB230">
            <v>3241</v>
          </cell>
          <cell r="CC230">
            <v>2992</v>
          </cell>
          <cell r="CD230">
            <v>2933</v>
          </cell>
          <cell r="CE230">
            <v>2923</v>
          </cell>
          <cell r="CF230">
            <v>2909</v>
          </cell>
          <cell r="CG230">
            <v>2919</v>
          </cell>
          <cell r="CH230">
            <v>2654</v>
          </cell>
          <cell r="CI230">
            <v>2659</v>
          </cell>
          <cell r="CJ230">
            <v>2609</v>
          </cell>
          <cell r="CK230">
            <v>2689</v>
          </cell>
          <cell r="CL230">
            <v>2563</v>
          </cell>
          <cell r="CM230">
            <v>2401</v>
          </cell>
          <cell r="CN230">
            <v>2359</v>
          </cell>
          <cell r="CO230">
            <v>2306</v>
          </cell>
          <cell r="CP230">
            <v>2306</v>
          </cell>
          <cell r="CQ230">
            <v>2325</v>
          </cell>
          <cell r="CR230">
            <v>2299</v>
          </cell>
          <cell r="CS230">
            <v>2265</v>
          </cell>
          <cell r="CT230">
            <v>2254</v>
          </cell>
          <cell r="CU230">
            <v>2265</v>
          </cell>
          <cell r="CV230">
            <v>2275</v>
          </cell>
          <cell r="CW230">
            <v>2058</v>
          </cell>
          <cell r="CX230">
            <v>2065</v>
          </cell>
          <cell r="CY230">
            <v>2065</v>
          </cell>
          <cell r="CZ230">
            <v>3456</v>
          </cell>
          <cell r="DA230">
            <v>3456</v>
          </cell>
          <cell r="DB230">
            <v>3456</v>
          </cell>
          <cell r="DC230">
            <v>2913</v>
          </cell>
          <cell r="DD230">
            <v>3831</v>
          </cell>
          <cell r="DE230">
            <v>3637</v>
          </cell>
          <cell r="DF230">
            <v>3688</v>
          </cell>
          <cell r="DG230">
            <v>3167</v>
          </cell>
          <cell r="DH230">
            <v>3167</v>
          </cell>
          <cell r="DI230">
            <v>3167</v>
          </cell>
          <cell r="DJ230">
            <v>3395</v>
          </cell>
          <cell r="DK230">
            <v>3708</v>
          </cell>
        </row>
        <row r="231">
          <cell r="A231">
            <v>19504</v>
          </cell>
          <cell r="B231" t="str">
            <v>VALLEY RESOURCES INC</v>
          </cell>
          <cell r="C231">
            <v>6</v>
          </cell>
          <cell r="D231" t="str">
            <v xml:space="preserve"> D    </v>
          </cell>
          <cell r="E231">
            <v>67523</v>
          </cell>
          <cell r="F231">
            <v>10101</v>
          </cell>
          <cell r="G231">
            <v>8725</v>
          </cell>
          <cell r="H231">
            <v>19727</v>
          </cell>
          <cell r="I231">
            <v>8725</v>
          </cell>
          <cell r="J231">
            <v>10927</v>
          </cell>
          <cell r="K231">
            <v>10927</v>
          </cell>
          <cell r="L231">
            <v>12154</v>
          </cell>
          <cell r="M231">
            <v>12154</v>
          </cell>
          <cell r="N231">
            <v>12154</v>
          </cell>
          <cell r="O231">
            <v>12154</v>
          </cell>
          <cell r="P231">
            <v>12154</v>
          </cell>
          <cell r="Q231">
            <v>7722</v>
          </cell>
          <cell r="R231">
            <v>7222</v>
          </cell>
          <cell r="S231">
            <v>7222</v>
          </cell>
          <cell r="T231">
            <v>13541</v>
          </cell>
          <cell r="U231">
            <v>13541</v>
          </cell>
          <cell r="V231">
            <v>13541</v>
          </cell>
          <cell r="W231">
            <v>17727</v>
          </cell>
          <cell r="X231">
            <v>17727</v>
          </cell>
          <cell r="Y231">
            <v>17727</v>
          </cell>
          <cell r="Z231">
            <v>17727</v>
          </cell>
          <cell r="AA231">
            <v>17727</v>
          </cell>
          <cell r="AB231">
            <v>13792</v>
          </cell>
          <cell r="AC231">
            <v>17727</v>
          </cell>
          <cell r="AD231">
            <v>17727</v>
          </cell>
          <cell r="AE231">
            <v>17727</v>
          </cell>
          <cell r="AF231">
            <v>17727</v>
          </cell>
          <cell r="AG231">
            <v>17727</v>
          </cell>
          <cell r="AH231">
            <v>17727</v>
          </cell>
          <cell r="AI231">
            <v>17727</v>
          </cell>
          <cell r="AJ231">
            <v>16597</v>
          </cell>
          <cell r="AK231">
            <v>14041</v>
          </cell>
          <cell r="AL231">
            <v>17727</v>
          </cell>
          <cell r="AM231">
            <v>17727</v>
          </cell>
          <cell r="AN231">
            <v>17727</v>
          </cell>
          <cell r="AO231">
            <v>19727</v>
          </cell>
          <cell r="AP231">
            <v>19727</v>
          </cell>
          <cell r="AQ231">
            <v>19727</v>
          </cell>
          <cell r="AR231">
            <v>22973</v>
          </cell>
          <cell r="AS231">
            <v>21973</v>
          </cell>
          <cell r="AT231">
            <v>27973</v>
          </cell>
          <cell r="AU231">
            <v>37973</v>
          </cell>
          <cell r="AV231">
            <v>13015</v>
          </cell>
          <cell r="AW231">
            <v>13015</v>
          </cell>
          <cell r="AX231">
            <v>20500</v>
          </cell>
          <cell r="AY231">
            <v>20500</v>
          </cell>
          <cell r="AZ231">
            <v>20500</v>
          </cell>
          <cell r="BA231">
            <v>20500</v>
          </cell>
          <cell r="BB231">
            <v>20000</v>
          </cell>
          <cell r="BC231">
            <v>18197</v>
          </cell>
          <cell r="BD231">
            <v>20000</v>
          </cell>
          <cell r="BE231">
            <v>20000</v>
          </cell>
          <cell r="BF231">
            <v>20000</v>
          </cell>
          <cell r="BG231">
            <v>20000</v>
          </cell>
          <cell r="BH231">
            <v>20000</v>
          </cell>
          <cell r="BI231">
            <v>20000</v>
          </cell>
          <cell r="BJ231">
            <v>23480</v>
          </cell>
          <cell r="BK231">
            <v>23480</v>
          </cell>
          <cell r="BL231">
            <v>23480</v>
          </cell>
          <cell r="BM231">
            <v>25000</v>
          </cell>
          <cell r="BN231">
            <v>24500</v>
          </cell>
          <cell r="BO231">
            <v>24500</v>
          </cell>
          <cell r="BP231">
            <v>28010</v>
          </cell>
          <cell r="BQ231">
            <v>29500</v>
          </cell>
          <cell r="BR231">
            <v>29500</v>
          </cell>
          <cell r="BS231">
            <v>29499</v>
          </cell>
          <cell r="BT231">
            <v>30547</v>
          </cell>
          <cell r="BU231">
            <v>30548</v>
          </cell>
          <cell r="BV231">
            <v>30548</v>
          </cell>
          <cell r="BW231">
            <v>30548</v>
          </cell>
          <cell r="BX231">
            <v>34803</v>
          </cell>
          <cell r="BY231">
            <v>34803</v>
          </cell>
          <cell r="BZ231">
            <v>34803</v>
          </cell>
          <cell r="CA231">
            <v>39102</v>
          </cell>
          <cell r="CB231">
            <v>38403</v>
          </cell>
          <cell r="CC231">
            <v>26803</v>
          </cell>
          <cell r="CD231">
            <v>23603</v>
          </cell>
          <cell r="CE231">
            <v>26803</v>
          </cell>
          <cell r="CF231">
            <v>26803</v>
          </cell>
          <cell r="CG231">
            <v>26803</v>
          </cell>
          <cell r="CH231">
            <v>26803</v>
          </cell>
          <cell r="CI231">
            <v>26803</v>
          </cell>
          <cell r="CJ231">
            <v>26803</v>
          </cell>
          <cell r="CK231">
            <v>27803</v>
          </cell>
          <cell r="CL231">
            <v>27803</v>
          </cell>
          <cell r="CM231">
            <v>27803</v>
          </cell>
          <cell r="CN231">
            <v>27803</v>
          </cell>
          <cell r="CO231">
            <v>27803</v>
          </cell>
          <cell r="CP231">
            <v>27803</v>
          </cell>
          <cell r="CQ231">
            <v>27803</v>
          </cell>
          <cell r="CR231">
            <v>27803</v>
          </cell>
          <cell r="CS231">
            <v>27803</v>
          </cell>
          <cell r="CT231">
            <v>27803</v>
          </cell>
          <cell r="CU231">
            <v>27803</v>
          </cell>
          <cell r="CV231">
            <v>23547</v>
          </cell>
          <cell r="CW231">
            <v>27803</v>
          </cell>
          <cell r="CX231">
            <v>27803</v>
          </cell>
          <cell r="CY231">
            <v>25103</v>
          </cell>
          <cell r="CZ231">
            <v>25103</v>
          </cell>
          <cell r="DA231">
            <v>25103</v>
          </cell>
          <cell r="DB231">
            <v>25103</v>
          </cell>
          <cell r="DC231">
            <v>33103</v>
          </cell>
          <cell r="DD231">
            <v>33103</v>
          </cell>
          <cell r="DE231">
            <v>21048</v>
          </cell>
          <cell r="DF231">
            <v>21048</v>
          </cell>
          <cell r="DG231">
            <v>22048</v>
          </cell>
          <cell r="DH231">
            <v>22048</v>
          </cell>
          <cell r="DI231">
            <v>22048</v>
          </cell>
          <cell r="DJ231">
            <v>22048</v>
          </cell>
          <cell r="DK231">
            <v>22048</v>
          </cell>
        </row>
        <row r="232">
          <cell r="A232">
            <v>19774</v>
          </cell>
          <cell r="B232" t="str">
            <v xml:space="preserve"> NASHVILLE-ASHLAND TENN                  </v>
          </cell>
          <cell r="C232">
            <v>1</v>
          </cell>
          <cell r="D232" t="str">
            <v xml:space="preserve"> D    </v>
          </cell>
          <cell r="E232">
            <v>10638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</row>
        <row r="233">
          <cell r="A233">
            <v>19775</v>
          </cell>
          <cell r="B233" t="str">
            <v xml:space="preserve"> NASHVILLE-NASHVILLE TENN                </v>
          </cell>
          <cell r="C233">
            <v>1</v>
          </cell>
          <cell r="D233" t="str">
            <v xml:space="preserve"> D    </v>
          </cell>
          <cell r="E233">
            <v>104872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</row>
        <row r="234">
          <cell r="A234">
            <v>19777</v>
          </cell>
          <cell r="B234" t="str">
            <v xml:space="preserve"> CLARKSVILLE-TENN                        </v>
          </cell>
          <cell r="C234">
            <v>1</v>
          </cell>
          <cell r="D234" t="str">
            <v xml:space="preserve"> D    </v>
          </cell>
          <cell r="E234">
            <v>46828</v>
          </cell>
          <cell r="F234">
            <v>12422</v>
          </cell>
          <cell r="G234">
            <v>12422</v>
          </cell>
          <cell r="H234">
            <v>12714</v>
          </cell>
          <cell r="I234">
            <v>12422</v>
          </cell>
          <cell r="J234">
            <v>12422</v>
          </cell>
          <cell r="K234">
            <v>12421</v>
          </cell>
          <cell r="L234">
            <v>12422</v>
          </cell>
          <cell r="M234">
            <v>12342</v>
          </cell>
          <cell r="N234">
            <v>12341</v>
          </cell>
          <cell r="O234">
            <v>12341</v>
          </cell>
          <cell r="P234">
            <v>12341</v>
          </cell>
          <cell r="Q234">
            <v>11222</v>
          </cell>
          <cell r="R234">
            <v>11222</v>
          </cell>
          <cell r="S234">
            <v>11222</v>
          </cell>
          <cell r="T234">
            <v>10176</v>
          </cell>
          <cell r="U234">
            <v>10176</v>
          </cell>
          <cell r="V234">
            <v>10176</v>
          </cell>
          <cell r="W234">
            <v>10747</v>
          </cell>
          <cell r="X234">
            <v>8781</v>
          </cell>
          <cell r="Y234">
            <v>8766</v>
          </cell>
          <cell r="Z234">
            <v>8766</v>
          </cell>
          <cell r="AA234">
            <v>10240</v>
          </cell>
          <cell r="AB234">
            <v>10240</v>
          </cell>
          <cell r="AC234">
            <v>10240</v>
          </cell>
          <cell r="AD234">
            <v>8766</v>
          </cell>
          <cell r="AE234">
            <v>8696</v>
          </cell>
          <cell r="AF234">
            <v>8696</v>
          </cell>
          <cell r="AG234">
            <v>8696</v>
          </cell>
          <cell r="AH234">
            <v>8696</v>
          </cell>
          <cell r="AI234">
            <v>8696</v>
          </cell>
          <cell r="AJ234">
            <v>8696</v>
          </cell>
          <cell r="AK234">
            <v>8694</v>
          </cell>
          <cell r="AL234">
            <v>12626</v>
          </cell>
          <cell r="AM234">
            <v>12626</v>
          </cell>
          <cell r="AN234">
            <v>12626</v>
          </cell>
          <cell r="AO234">
            <v>12714</v>
          </cell>
          <cell r="AP234">
            <v>12714</v>
          </cell>
          <cell r="AQ234">
            <v>12714</v>
          </cell>
          <cell r="AR234">
            <v>12714</v>
          </cell>
          <cell r="AS234">
            <v>12714</v>
          </cell>
          <cell r="AT234">
            <v>12714</v>
          </cell>
          <cell r="AU234">
            <v>12714</v>
          </cell>
          <cell r="AV234">
            <v>12714</v>
          </cell>
          <cell r="AW234">
            <v>12714</v>
          </cell>
          <cell r="AX234">
            <v>17297</v>
          </cell>
          <cell r="AY234">
            <v>17297</v>
          </cell>
          <cell r="AZ234">
            <v>17296</v>
          </cell>
          <cell r="BA234">
            <v>17550</v>
          </cell>
          <cell r="BB234">
            <v>17550</v>
          </cell>
          <cell r="BC234">
            <v>16078</v>
          </cell>
          <cell r="BD234">
            <v>16078</v>
          </cell>
          <cell r="BE234">
            <v>16078</v>
          </cell>
          <cell r="BF234">
            <v>15588</v>
          </cell>
          <cell r="BG234">
            <v>17550</v>
          </cell>
          <cell r="BH234">
            <v>17550</v>
          </cell>
          <cell r="BI234">
            <v>17350</v>
          </cell>
          <cell r="BJ234">
            <v>16663</v>
          </cell>
          <cell r="BK234">
            <v>17350</v>
          </cell>
          <cell r="BL234">
            <v>17350</v>
          </cell>
          <cell r="BM234">
            <v>17350</v>
          </cell>
          <cell r="BN234">
            <v>16369</v>
          </cell>
          <cell r="BO234">
            <v>17350</v>
          </cell>
          <cell r="BP234">
            <v>17350</v>
          </cell>
          <cell r="BQ234">
            <v>17350</v>
          </cell>
          <cell r="BR234">
            <v>16369</v>
          </cell>
          <cell r="BS234">
            <v>16369</v>
          </cell>
          <cell r="BT234">
            <v>16341</v>
          </cell>
          <cell r="BU234">
            <v>17322</v>
          </cell>
          <cell r="BV234">
            <v>17322</v>
          </cell>
          <cell r="BW234">
            <v>17322</v>
          </cell>
          <cell r="BX234">
            <v>17322</v>
          </cell>
          <cell r="BY234">
            <v>17322</v>
          </cell>
          <cell r="BZ234">
            <v>17322</v>
          </cell>
          <cell r="CA234">
            <v>17322</v>
          </cell>
          <cell r="CB234">
            <v>17340</v>
          </cell>
          <cell r="CC234">
            <v>24029</v>
          </cell>
          <cell r="CD234">
            <v>23891</v>
          </cell>
          <cell r="CE234">
            <v>24029</v>
          </cell>
          <cell r="CF234">
            <v>24029</v>
          </cell>
          <cell r="CG234">
            <v>24029</v>
          </cell>
          <cell r="CH234">
            <v>24029</v>
          </cell>
          <cell r="CI234">
            <v>24029</v>
          </cell>
          <cell r="CJ234">
            <v>24029</v>
          </cell>
          <cell r="CK234">
            <v>24079</v>
          </cell>
          <cell r="CL234">
            <v>24079</v>
          </cell>
          <cell r="CM234">
            <v>22608</v>
          </cell>
          <cell r="CN234">
            <v>24079</v>
          </cell>
          <cell r="CO234">
            <v>24079</v>
          </cell>
          <cell r="CP234">
            <v>24079</v>
          </cell>
          <cell r="CQ234">
            <v>24099</v>
          </cell>
          <cell r="CR234">
            <v>24099</v>
          </cell>
          <cell r="CS234">
            <v>24099</v>
          </cell>
          <cell r="CT234">
            <v>24099</v>
          </cell>
          <cell r="CU234">
            <v>24099</v>
          </cell>
          <cell r="CV234">
            <v>22871</v>
          </cell>
          <cell r="CW234">
            <v>22871</v>
          </cell>
          <cell r="CX234">
            <v>22871</v>
          </cell>
          <cell r="CY234">
            <v>22871</v>
          </cell>
          <cell r="CZ234">
            <v>22871</v>
          </cell>
          <cell r="DA234">
            <v>22871</v>
          </cell>
          <cell r="DB234">
            <v>22871</v>
          </cell>
          <cell r="DC234">
            <v>22871</v>
          </cell>
          <cell r="DD234">
            <v>22875</v>
          </cell>
          <cell r="DE234">
            <v>29555</v>
          </cell>
          <cell r="DF234">
            <v>29501</v>
          </cell>
          <cell r="DG234">
            <v>29495</v>
          </cell>
          <cell r="DH234">
            <v>29495</v>
          </cell>
          <cell r="DI234">
            <v>29495</v>
          </cell>
          <cell r="DJ234">
            <v>29507</v>
          </cell>
          <cell r="DK234">
            <v>29557</v>
          </cell>
        </row>
        <row r="235">
          <cell r="A235">
            <v>19779</v>
          </cell>
          <cell r="B235" t="str">
            <v xml:space="preserve"> ADAMSVILLE-MILLEDGEVILLE TENN           </v>
          </cell>
          <cell r="C235">
            <v>1</v>
          </cell>
          <cell r="D235" t="str">
            <v xml:space="preserve"> D    </v>
          </cell>
          <cell r="E235">
            <v>939</v>
          </cell>
          <cell r="F235">
            <v>150</v>
          </cell>
          <cell r="G235">
            <v>150</v>
          </cell>
          <cell r="H235">
            <v>100</v>
          </cell>
          <cell r="I235">
            <v>150</v>
          </cell>
          <cell r="J235">
            <v>150</v>
          </cell>
          <cell r="K235">
            <v>150</v>
          </cell>
          <cell r="L235">
            <v>150</v>
          </cell>
          <cell r="M235">
            <v>150</v>
          </cell>
          <cell r="N235">
            <v>150</v>
          </cell>
          <cell r="O235">
            <v>150</v>
          </cell>
          <cell r="P235">
            <v>150</v>
          </cell>
          <cell r="Q235">
            <v>150</v>
          </cell>
          <cell r="R235">
            <v>150</v>
          </cell>
          <cell r="S235">
            <v>150</v>
          </cell>
          <cell r="T235">
            <v>100</v>
          </cell>
          <cell r="U235">
            <v>100</v>
          </cell>
          <cell r="V235">
            <v>100</v>
          </cell>
          <cell r="W235">
            <v>100</v>
          </cell>
          <cell r="X235">
            <v>100</v>
          </cell>
          <cell r="Y235">
            <v>100</v>
          </cell>
          <cell r="Z235">
            <v>100</v>
          </cell>
          <cell r="AA235">
            <v>100</v>
          </cell>
          <cell r="AB235">
            <v>100</v>
          </cell>
          <cell r="AC235">
            <v>100</v>
          </cell>
          <cell r="AD235">
            <v>100</v>
          </cell>
          <cell r="AE235">
            <v>100</v>
          </cell>
          <cell r="AF235">
            <v>100</v>
          </cell>
          <cell r="AG235">
            <v>100</v>
          </cell>
          <cell r="AH235">
            <v>100</v>
          </cell>
          <cell r="AI235">
            <v>100</v>
          </cell>
          <cell r="AJ235">
            <v>100</v>
          </cell>
          <cell r="AK235">
            <v>100</v>
          </cell>
          <cell r="AL235">
            <v>100</v>
          </cell>
          <cell r="AM235">
            <v>100</v>
          </cell>
          <cell r="AN235">
            <v>100</v>
          </cell>
          <cell r="AO235">
            <v>100</v>
          </cell>
          <cell r="AP235">
            <v>100</v>
          </cell>
          <cell r="AQ235">
            <v>100</v>
          </cell>
          <cell r="AR235">
            <v>600</v>
          </cell>
          <cell r="AS235">
            <v>600</v>
          </cell>
          <cell r="AT235">
            <v>600</v>
          </cell>
          <cell r="AU235">
            <v>600</v>
          </cell>
          <cell r="AV235">
            <v>600</v>
          </cell>
          <cell r="AW235">
            <v>600</v>
          </cell>
          <cell r="AX235">
            <v>600</v>
          </cell>
          <cell r="AY235">
            <v>600</v>
          </cell>
          <cell r="AZ235">
            <v>600</v>
          </cell>
          <cell r="BA235">
            <v>600</v>
          </cell>
          <cell r="BB235">
            <v>600</v>
          </cell>
          <cell r="BC235">
            <v>400</v>
          </cell>
          <cell r="BD235">
            <v>400</v>
          </cell>
          <cell r="BE235">
            <v>400</v>
          </cell>
          <cell r="BF235">
            <v>400</v>
          </cell>
          <cell r="BG235">
            <v>400</v>
          </cell>
          <cell r="BH235">
            <v>400</v>
          </cell>
          <cell r="BI235">
            <v>400</v>
          </cell>
          <cell r="BJ235">
            <v>400</v>
          </cell>
          <cell r="BK235">
            <v>400</v>
          </cell>
          <cell r="BL235">
            <v>400</v>
          </cell>
          <cell r="BM235">
            <v>400</v>
          </cell>
          <cell r="BN235">
            <v>400</v>
          </cell>
          <cell r="BO235">
            <v>700</v>
          </cell>
          <cell r="BP235">
            <v>700</v>
          </cell>
          <cell r="BQ235">
            <v>700</v>
          </cell>
          <cell r="BR235">
            <v>700</v>
          </cell>
          <cell r="BS235">
            <v>700</v>
          </cell>
          <cell r="BT235">
            <v>700</v>
          </cell>
          <cell r="BU235">
            <v>700</v>
          </cell>
          <cell r="BV235">
            <v>700</v>
          </cell>
          <cell r="BW235">
            <v>700</v>
          </cell>
          <cell r="BX235">
            <v>700</v>
          </cell>
          <cell r="BY235">
            <v>700</v>
          </cell>
          <cell r="BZ235">
            <v>700</v>
          </cell>
          <cell r="CA235">
            <v>700</v>
          </cell>
          <cell r="CB235">
            <v>700</v>
          </cell>
          <cell r="CC235">
            <v>700</v>
          </cell>
          <cell r="CD235">
            <v>700</v>
          </cell>
          <cell r="CE235">
            <v>700</v>
          </cell>
          <cell r="CF235">
            <v>700</v>
          </cell>
          <cell r="CG235">
            <v>700</v>
          </cell>
          <cell r="CH235">
            <v>700</v>
          </cell>
          <cell r="CI235">
            <v>700</v>
          </cell>
          <cell r="CJ235">
            <v>700</v>
          </cell>
          <cell r="CK235">
            <v>700</v>
          </cell>
          <cell r="CL235">
            <v>700</v>
          </cell>
          <cell r="CM235">
            <v>700</v>
          </cell>
          <cell r="CN235">
            <v>700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>
            <v>500</v>
          </cell>
          <cell r="CW235">
            <v>500</v>
          </cell>
          <cell r="CX235">
            <v>500</v>
          </cell>
          <cell r="CY235">
            <v>500</v>
          </cell>
          <cell r="CZ235">
            <v>500</v>
          </cell>
          <cell r="DA235">
            <v>500</v>
          </cell>
          <cell r="DB235">
            <v>500</v>
          </cell>
          <cell r="DC235">
            <v>500</v>
          </cell>
          <cell r="DD235">
            <v>500</v>
          </cell>
          <cell r="DE235">
            <v>700</v>
          </cell>
          <cell r="DF235">
            <v>700</v>
          </cell>
          <cell r="DG235">
            <v>700</v>
          </cell>
          <cell r="DH235">
            <v>700</v>
          </cell>
          <cell r="DI235">
            <v>700</v>
          </cell>
          <cell r="DJ235">
            <v>700</v>
          </cell>
          <cell r="DK235">
            <v>700</v>
          </cell>
        </row>
        <row r="236">
          <cell r="A236">
            <v>19820</v>
          </cell>
          <cell r="B236" t="str">
            <v xml:space="preserve"> PARSONS-TENN                            </v>
          </cell>
          <cell r="C236">
            <v>1</v>
          </cell>
          <cell r="D236" t="str">
            <v xml:space="preserve"> D    </v>
          </cell>
          <cell r="E236">
            <v>10446</v>
          </cell>
          <cell r="F236">
            <v>177</v>
          </cell>
          <cell r="G236">
            <v>177</v>
          </cell>
          <cell r="H236">
            <v>614</v>
          </cell>
          <cell r="I236">
            <v>177</v>
          </cell>
          <cell r="J236">
            <v>177</v>
          </cell>
          <cell r="K236">
            <v>177</v>
          </cell>
          <cell r="L236">
            <v>177</v>
          </cell>
          <cell r="M236">
            <v>177</v>
          </cell>
          <cell r="N236">
            <v>177</v>
          </cell>
          <cell r="O236">
            <v>177</v>
          </cell>
          <cell r="P236">
            <v>177</v>
          </cell>
          <cell r="Q236">
            <v>177</v>
          </cell>
          <cell r="R236">
            <v>177</v>
          </cell>
          <cell r="S236">
            <v>0</v>
          </cell>
          <cell r="T236">
            <v>614</v>
          </cell>
          <cell r="U236">
            <v>614</v>
          </cell>
          <cell r="V236">
            <v>614</v>
          </cell>
          <cell r="W236">
            <v>614</v>
          </cell>
          <cell r="X236">
            <v>614</v>
          </cell>
          <cell r="Y236">
            <v>614</v>
          </cell>
          <cell r="Z236">
            <v>614</v>
          </cell>
          <cell r="AA236">
            <v>614</v>
          </cell>
          <cell r="AB236">
            <v>614</v>
          </cell>
          <cell r="AC236">
            <v>614</v>
          </cell>
          <cell r="AD236">
            <v>614</v>
          </cell>
          <cell r="AE236">
            <v>614</v>
          </cell>
          <cell r="AF236">
            <v>614</v>
          </cell>
          <cell r="AG236">
            <v>614</v>
          </cell>
          <cell r="AH236">
            <v>614</v>
          </cell>
          <cell r="AI236">
            <v>614</v>
          </cell>
          <cell r="AJ236">
            <v>614</v>
          </cell>
          <cell r="AK236">
            <v>614</v>
          </cell>
          <cell r="AL236">
            <v>614</v>
          </cell>
          <cell r="AM236">
            <v>614</v>
          </cell>
          <cell r="AN236">
            <v>614</v>
          </cell>
          <cell r="AO236">
            <v>614</v>
          </cell>
          <cell r="AP236">
            <v>614</v>
          </cell>
          <cell r="AQ236">
            <v>614</v>
          </cell>
          <cell r="AR236">
            <v>614</v>
          </cell>
          <cell r="AS236">
            <v>614</v>
          </cell>
          <cell r="AT236">
            <v>614</v>
          </cell>
          <cell r="AU236">
            <v>614</v>
          </cell>
          <cell r="AV236">
            <v>614</v>
          </cell>
          <cell r="AW236">
            <v>614</v>
          </cell>
          <cell r="AX236">
            <v>2117</v>
          </cell>
          <cell r="AY236">
            <v>2117</v>
          </cell>
          <cell r="AZ236">
            <v>2117</v>
          </cell>
          <cell r="BA236">
            <v>2117</v>
          </cell>
          <cell r="BB236">
            <v>2117</v>
          </cell>
          <cell r="BC236">
            <v>2117</v>
          </cell>
          <cell r="BD236">
            <v>2117</v>
          </cell>
          <cell r="BE236">
            <v>2117</v>
          </cell>
          <cell r="BF236">
            <v>2117</v>
          </cell>
          <cell r="BG236">
            <v>2117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2117</v>
          </cell>
          <cell r="CD236">
            <v>2117</v>
          </cell>
          <cell r="CE236">
            <v>2117</v>
          </cell>
          <cell r="CF236">
            <v>2117</v>
          </cell>
          <cell r="CG236">
            <v>2117</v>
          </cell>
          <cell r="CH236">
            <v>2117</v>
          </cell>
          <cell r="CI236">
            <v>2117</v>
          </cell>
          <cell r="CJ236">
            <v>2117</v>
          </cell>
          <cell r="CK236">
            <v>2089</v>
          </cell>
          <cell r="CL236">
            <v>2089</v>
          </cell>
          <cell r="CM236">
            <v>2089</v>
          </cell>
          <cell r="CN236">
            <v>2089</v>
          </cell>
          <cell r="CO236">
            <v>2089</v>
          </cell>
          <cell r="CP236">
            <v>2089</v>
          </cell>
          <cell r="CQ236">
            <v>2089</v>
          </cell>
          <cell r="CR236">
            <v>2089</v>
          </cell>
          <cell r="CS236">
            <v>2089</v>
          </cell>
          <cell r="CT236">
            <v>2089</v>
          </cell>
          <cell r="CU236">
            <v>2089</v>
          </cell>
          <cell r="CV236">
            <v>0</v>
          </cell>
          <cell r="CW236">
            <v>2117</v>
          </cell>
          <cell r="CX236">
            <v>2117</v>
          </cell>
          <cell r="CY236">
            <v>2117</v>
          </cell>
          <cell r="CZ236">
            <v>0</v>
          </cell>
          <cell r="DA236">
            <v>0</v>
          </cell>
          <cell r="DB236">
            <v>0</v>
          </cell>
          <cell r="DC236">
            <v>2089</v>
          </cell>
          <cell r="DD236">
            <v>2089</v>
          </cell>
          <cell r="DE236">
            <v>2089</v>
          </cell>
          <cell r="DF236">
            <v>2089</v>
          </cell>
          <cell r="DG236">
            <v>2089</v>
          </cell>
          <cell r="DH236">
            <v>2089</v>
          </cell>
          <cell r="DI236">
            <v>2089</v>
          </cell>
          <cell r="DJ236">
            <v>2089</v>
          </cell>
          <cell r="DK236">
            <v>2089</v>
          </cell>
        </row>
        <row r="237">
          <cell r="A237">
            <v>19821</v>
          </cell>
          <cell r="B237" t="str">
            <v xml:space="preserve"> DICKSON-TENN                            </v>
          </cell>
          <cell r="C237">
            <v>1</v>
          </cell>
          <cell r="D237" t="str">
            <v xml:space="preserve"> D    </v>
          </cell>
          <cell r="E237">
            <v>22622</v>
          </cell>
          <cell r="F237">
            <v>5349</v>
          </cell>
          <cell r="G237">
            <v>5349</v>
          </cell>
          <cell r="H237">
            <v>8425</v>
          </cell>
          <cell r="I237">
            <v>6349</v>
          </cell>
          <cell r="J237">
            <v>6349</v>
          </cell>
          <cell r="K237">
            <v>6349</v>
          </cell>
          <cell r="L237">
            <v>6349</v>
          </cell>
          <cell r="M237">
            <v>6349</v>
          </cell>
          <cell r="N237">
            <v>6349</v>
          </cell>
          <cell r="O237">
            <v>6349</v>
          </cell>
          <cell r="P237">
            <v>6349</v>
          </cell>
          <cell r="Q237">
            <v>6349</v>
          </cell>
          <cell r="R237">
            <v>6349</v>
          </cell>
          <cell r="S237">
            <v>6343</v>
          </cell>
          <cell r="T237">
            <v>8025</v>
          </cell>
          <cell r="U237">
            <v>8025</v>
          </cell>
          <cell r="V237">
            <v>8025</v>
          </cell>
          <cell r="W237">
            <v>7775</v>
          </cell>
          <cell r="X237">
            <v>8025</v>
          </cell>
          <cell r="Y237">
            <v>9175</v>
          </cell>
          <cell r="Z237">
            <v>9175</v>
          </cell>
          <cell r="AA237">
            <v>9175</v>
          </cell>
          <cell r="AB237">
            <v>9175</v>
          </cell>
          <cell r="AC237">
            <v>9175</v>
          </cell>
          <cell r="AD237">
            <v>8175</v>
          </cell>
          <cell r="AE237">
            <v>8175</v>
          </cell>
          <cell r="AF237">
            <v>8175</v>
          </cell>
          <cell r="AG237">
            <v>8175</v>
          </cell>
          <cell r="AH237">
            <v>7975</v>
          </cell>
          <cell r="AI237">
            <v>8375</v>
          </cell>
          <cell r="AJ237">
            <v>8175</v>
          </cell>
          <cell r="AK237">
            <v>8175</v>
          </cell>
          <cell r="AL237">
            <v>7585</v>
          </cell>
          <cell r="AM237">
            <v>8585</v>
          </cell>
          <cell r="AN237">
            <v>8745</v>
          </cell>
          <cell r="AO237">
            <v>8425</v>
          </cell>
          <cell r="AP237">
            <v>8425</v>
          </cell>
          <cell r="AQ237">
            <v>8425</v>
          </cell>
          <cell r="AR237">
            <v>9175</v>
          </cell>
          <cell r="AS237">
            <v>8585</v>
          </cell>
          <cell r="AT237">
            <v>8585</v>
          </cell>
          <cell r="AU237">
            <v>6127</v>
          </cell>
          <cell r="AV237">
            <v>6127</v>
          </cell>
          <cell r="AW237">
            <v>6124</v>
          </cell>
          <cell r="AX237">
            <v>4183</v>
          </cell>
          <cell r="AY237">
            <v>5183</v>
          </cell>
          <cell r="AZ237">
            <v>5183</v>
          </cell>
          <cell r="BA237">
            <v>5183</v>
          </cell>
          <cell r="BB237">
            <v>5183</v>
          </cell>
          <cell r="BC237">
            <v>7827</v>
          </cell>
          <cell r="BD237">
            <v>7827</v>
          </cell>
          <cell r="BE237">
            <v>7827</v>
          </cell>
          <cell r="BF237">
            <v>5183</v>
          </cell>
          <cell r="BG237">
            <v>5183</v>
          </cell>
          <cell r="BH237">
            <v>5183</v>
          </cell>
          <cell r="BI237">
            <v>5183</v>
          </cell>
          <cell r="BJ237">
            <v>5183</v>
          </cell>
          <cell r="BK237">
            <v>5183</v>
          </cell>
          <cell r="BL237">
            <v>5183</v>
          </cell>
          <cell r="BM237">
            <v>5483</v>
          </cell>
          <cell r="BN237">
            <v>5483</v>
          </cell>
          <cell r="BO237">
            <v>5483</v>
          </cell>
          <cell r="BP237">
            <v>5483</v>
          </cell>
          <cell r="BQ237">
            <v>9598</v>
          </cell>
          <cell r="BR237">
            <v>9298</v>
          </cell>
          <cell r="BS237">
            <v>9298</v>
          </cell>
          <cell r="BT237">
            <v>6655</v>
          </cell>
          <cell r="BU237">
            <v>6355</v>
          </cell>
          <cell r="BV237">
            <v>6355</v>
          </cell>
          <cell r="BW237">
            <v>7305</v>
          </cell>
          <cell r="BX237">
            <v>10248</v>
          </cell>
          <cell r="BY237">
            <v>7448</v>
          </cell>
          <cell r="BZ237">
            <v>6300</v>
          </cell>
          <cell r="CA237">
            <v>5333</v>
          </cell>
          <cell r="CB237">
            <v>6133</v>
          </cell>
          <cell r="CC237">
            <v>9429</v>
          </cell>
          <cell r="CD237">
            <v>9429</v>
          </cell>
          <cell r="CE237">
            <v>9429</v>
          </cell>
          <cell r="CF237">
            <v>8649</v>
          </cell>
          <cell r="CG237">
            <v>8649</v>
          </cell>
          <cell r="CH237">
            <v>9429</v>
          </cell>
          <cell r="CI237">
            <v>9429</v>
          </cell>
          <cell r="CJ237">
            <v>9829</v>
          </cell>
          <cell r="CK237">
            <v>7940</v>
          </cell>
          <cell r="CL237">
            <v>9829</v>
          </cell>
          <cell r="CM237">
            <v>6530</v>
          </cell>
          <cell r="CN237">
            <v>7578</v>
          </cell>
          <cell r="CO237">
            <v>9829</v>
          </cell>
          <cell r="CP237">
            <v>9829</v>
          </cell>
          <cell r="CQ237">
            <v>9979</v>
          </cell>
          <cell r="CR237">
            <v>9979</v>
          </cell>
          <cell r="CS237">
            <v>9979</v>
          </cell>
          <cell r="CT237">
            <v>9199</v>
          </cell>
          <cell r="CU237">
            <v>9979</v>
          </cell>
          <cell r="CV237">
            <v>9191</v>
          </cell>
          <cell r="CW237">
            <v>7285</v>
          </cell>
          <cell r="CX237">
            <v>7285</v>
          </cell>
          <cell r="CY237">
            <v>7285</v>
          </cell>
          <cell r="CZ237">
            <v>7285</v>
          </cell>
          <cell r="DA237">
            <v>7285</v>
          </cell>
          <cell r="DB237">
            <v>7285</v>
          </cell>
          <cell r="DC237">
            <v>7285</v>
          </cell>
          <cell r="DD237">
            <v>7270</v>
          </cell>
          <cell r="DE237">
            <v>11404</v>
          </cell>
          <cell r="DF237">
            <v>12404</v>
          </cell>
          <cell r="DG237">
            <v>12404</v>
          </cell>
          <cell r="DH237">
            <v>12404</v>
          </cell>
          <cell r="DI237">
            <v>12404</v>
          </cell>
          <cell r="DJ237">
            <v>11464</v>
          </cell>
          <cell r="DK237">
            <v>12404</v>
          </cell>
        </row>
        <row r="238">
          <cell r="A238">
            <v>19823</v>
          </cell>
          <cell r="B238" t="str">
            <v xml:space="preserve"> SAM-BURNS TENN                          </v>
          </cell>
          <cell r="C238">
            <v>1</v>
          </cell>
          <cell r="D238" t="str">
            <v xml:space="preserve"> D    </v>
          </cell>
          <cell r="E238">
            <v>11214</v>
          </cell>
          <cell r="F238">
            <v>268</v>
          </cell>
          <cell r="G238">
            <v>268</v>
          </cell>
          <cell r="H238">
            <v>344</v>
          </cell>
          <cell r="I238">
            <v>268</v>
          </cell>
          <cell r="J238">
            <v>268</v>
          </cell>
          <cell r="K238">
            <v>268</v>
          </cell>
          <cell r="L238">
            <v>268</v>
          </cell>
          <cell r="M238">
            <v>268</v>
          </cell>
          <cell r="N238">
            <v>268</v>
          </cell>
          <cell r="O238">
            <v>268</v>
          </cell>
          <cell r="P238">
            <v>268</v>
          </cell>
          <cell r="Q238">
            <v>268</v>
          </cell>
          <cell r="R238">
            <v>268</v>
          </cell>
          <cell r="S238">
            <v>268</v>
          </cell>
          <cell r="T238">
            <v>344</v>
          </cell>
          <cell r="U238">
            <v>344</v>
          </cell>
          <cell r="V238">
            <v>344</v>
          </cell>
          <cell r="W238">
            <v>344</v>
          </cell>
          <cell r="X238">
            <v>344</v>
          </cell>
          <cell r="Y238">
            <v>344</v>
          </cell>
          <cell r="Z238">
            <v>344</v>
          </cell>
          <cell r="AA238">
            <v>836</v>
          </cell>
          <cell r="AB238">
            <v>836</v>
          </cell>
          <cell r="AC238">
            <v>836</v>
          </cell>
          <cell r="AD238">
            <v>344</v>
          </cell>
          <cell r="AE238">
            <v>344</v>
          </cell>
          <cell r="AF238">
            <v>344</v>
          </cell>
          <cell r="AG238">
            <v>344</v>
          </cell>
          <cell r="AH238">
            <v>344</v>
          </cell>
          <cell r="AI238">
            <v>344</v>
          </cell>
          <cell r="AJ238">
            <v>344</v>
          </cell>
          <cell r="AK238">
            <v>344</v>
          </cell>
          <cell r="AL238">
            <v>344</v>
          </cell>
          <cell r="AM238">
            <v>344</v>
          </cell>
          <cell r="AN238">
            <v>344</v>
          </cell>
          <cell r="AO238">
            <v>344</v>
          </cell>
          <cell r="AP238">
            <v>344</v>
          </cell>
          <cell r="AQ238">
            <v>344</v>
          </cell>
          <cell r="AR238">
            <v>344</v>
          </cell>
          <cell r="AS238">
            <v>344</v>
          </cell>
          <cell r="AT238">
            <v>344</v>
          </cell>
          <cell r="AU238">
            <v>147</v>
          </cell>
          <cell r="AV238">
            <v>147</v>
          </cell>
          <cell r="AW238">
            <v>147</v>
          </cell>
          <cell r="AX238">
            <v>216</v>
          </cell>
          <cell r="AY238">
            <v>216</v>
          </cell>
          <cell r="AZ238">
            <v>216</v>
          </cell>
          <cell r="BA238">
            <v>216</v>
          </cell>
          <cell r="BB238">
            <v>216</v>
          </cell>
          <cell r="BC238">
            <v>706</v>
          </cell>
          <cell r="BD238">
            <v>706</v>
          </cell>
          <cell r="BE238">
            <v>706</v>
          </cell>
          <cell r="BF238">
            <v>510</v>
          </cell>
          <cell r="BG238">
            <v>216</v>
          </cell>
          <cell r="BH238">
            <v>216</v>
          </cell>
          <cell r="BI238">
            <v>216</v>
          </cell>
          <cell r="BJ238">
            <v>216</v>
          </cell>
          <cell r="BK238">
            <v>216</v>
          </cell>
          <cell r="BL238">
            <v>216</v>
          </cell>
          <cell r="BM238">
            <v>216</v>
          </cell>
          <cell r="BN238">
            <v>118</v>
          </cell>
          <cell r="BO238">
            <v>216</v>
          </cell>
          <cell r="BP238">
            <v>216</v>
          </cell>
          <cell r="BQ238">
            <v>216</v>
          </cell>
          <cell r="BR238">
            <v>216</v>
          </cell>
          <cell r="BS238">
            <v>216</v>
          </cell>
          <cell r="BT238">
            <v>216</v>
          </cell>
          <cell r="BU238">
            <v>216</v>
          </cell>
          <cell r="BV238">
            <v>216</v>
          </cell>
          <cell r="BW238">
            <v>216</v>
          </cell>
          <cell r="BX238">
            <v>216</v>
          </cell>
          <cell r="BY238">
            <v>216</v>
          </cell>
          <cell r="BZ238">
            <v>598</v>
          </cell>
          <cell r="CA238">
            <v>598</v>
          </cell>
          <cell r="CB238">
            <v>598</v>
          </cell>
          <cell r="CC238">
            <v>211</v>
          </cell>
          <cell r="CD238">
            <v>211</v>
          </cell>
          <cell r="CE238">
            <v>211</v>
          </cell>
          <cell r="CF238">
            <v>211</v>
          </cell>
          <cell r="CG238">
            <v>211</v>
          </cell>
          <cell r="CH238">
            <v>211</v>
          </cell>
          <cell r="CI238">
            <v>211</v>
          </cell>
          <cell r="CJ238">
            <v>211</v>
          </cell>
          <cell r="CK238">
            <v>2663</v>
          </cell>
          <cell r="CL238">
            <v>211</v>
          </cell>
          <cell r="CM238">
            <v>1430</v>
          </cell>
          <cell r="CN238">
            <v>800</v>
          </cell>
          <cell r="CO238">
            <v>211</v>
          </cell>
          <cell r="CP238">
            <v>211</v>
          </cell>
          <cell r="CQ238">
            <v>211</v>
          </cell>
          <cell r="CR238">
            <v>211</v>
          </cell>
          <cell r="CS238">
            <v>211</v>
          </cell>
          <cell r="CT238">
            <v>211</v>
          </cell>
          <cell r="CU238">
            <v>211</v>
          </cell>
          <cell r="CV238">
            <v>211</v>
          </cell>
          <cell r="CW238">
            <v>1015</v>
          </cell>
          <cell r="CX238">
            <v>1015</v>
          </cell>
          <cell r="CY238">
            <v>1015</v>
          </cell>
          <cell r="CZ238">
            <v>1015</v>
          </cell>
          <cell r="DA238">
            <v>1015</v>
          </cell>
          <cell r="DB238">
            <v>1015</v>
          </cell>
          <cell r="DC238">
            <v>1015</v>
          </cell>
          <cell r="DD238">
            <v>1015</v>
          </cell>
          <cell r="DE238">
            <v>2286</v>
          </cell>
          <cell r="DF238">
            <v>2286</v>
          </cell>
          <cell r="DG238">
            <v>2286</v>
          </cell>
          <cell r="DH238">
            <v>2286</v>
          </cell>
          <cell r="DI238">
            <v>2286</v>
          </cell>
          <cell r="DJ238">
            <v>2286</v>
          </cell>
          <cell r="DK238">
            <v>2286</v>
          </cell>
        </row>
        <row r="239">
          <cell r="A239">
            <v>19825</v>
          </cell>
          <cell r="B239" t="str">
            <v xml:space="preserve"> NASHVILLE-FAIRVIEW TENN SALES           </v>
          </cell>
          <cell r="C239">
            <v>1</v>
          </cell>
          <cell r="D239" t="str">
            <v xml:space="preserve"> D    </v>
          </cell>
          <cell r="E239">
            <v>2814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</row>
        <row r="240">
          <cell r="A240">
            <v>19967</v>
          </cell>
          <cell r="B240" t="str">
            <v xml:space="preserve"> HARDEMAN-FAYETTE-MOSCOW TENN            </v>
          </cell>
          <cell r="C240">
            <v>1</v>
          </cell>
          <cell r="D240" t="str">
            <v xml:space="preserve"> D    </v>
          </cell>
          <cell r="E240">
            <v>6604</v>
          </cell>
          <cell r="F240">
            <v>300</v>
          </cell>
          <cell r="G240">
            <v>300</v>
          </cell>
          <cell r="H240">
            <v>400</v>
          </cell>
          <cell r="I240">
            <v>300</v>
          </cell>
          <cell r="J240">
            <v>300</v>
          </cell>
          <cell r="K240">
            <v>300</v>
          </cell>
          <cell r="L240">
            <v>300</v>
          </cell>
          <cell r="M240">
            <v>300</v>
          </cell>
          <cell r="N240">
            <v>300</v>
          </cell>
          <cell r="O240">
            <v>300</v>
          </cell>
          <cell r="P240">
            <v>300</v>
          </cell>
          <cell r="Q240">
            <v>300</v>
          </cell>
          <cell r="R240">
            <v>300</v>
          </cell>
          <cell r="S240">
            <v>300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75</v>
          </cell>
          <cell r="Y240">
            <v>75</v>
          </cell>
          <cell r="Z240">
            <v>400</v>
          </cell>
          <cell r="AA240">
            <v>400</v>
          </cell>
          <cell r="AB240">
            <v>400</v>
          </cell>
          <cell r="AC240">
            <v>400</v>
          </cell>
          <cell r="AD240">
            <v>400</v>
          </cell>
          <cell r="AE240">
            <v>400</v>
          </cell>
          <cell r="AF240">
            <v>400</v>
          </cell>
          <cell r="AG240">
            <v>400</v>
          </cell>
          <cell r="AH240">
            <v>400</v>
          </cell>
          <cell r="AI240">
            <v>400</v>
          </cell>
          <cell r="AJ240">
            <v>400</v>
          </cell>
          <cell r="AK240">
            <v>400</v>
          </cell>
          <cell r="AL240">
            <v>400</v>
          </cell>
          <cell r="AM240">
            <v>400</v>
          </cell>
          <cell r="AN240">
            <v>400</v>
          </cell>
          <cell r="AO240">
            <v>400</v>
          </cell>
          <cell r="AP240">
            <v>400</v>
          </cell>
          <cell r="AQ240">
            <v>400</v>
          </cell>
          <cell r="AR240">
            <v>1010</v>
          </cell>
          <cell r="AS240">
            <v>850</v>
          </cell>
          <cell r="AT240">
            <v>850</v>
          </cell>
          <cell r="AU240">
            <v>850</v>
          </cell>
          <cell r="AV240">
            <v>850</v>
          </cell>
          <cell r="AW240">
            <v>850</v>
          </cell>
          <cell r="AX240">
            <v>850</v>
          </cell>
          <cell r="AY240">
            <v>850</v>
          </cell>
          <cell r="AZ240">
            <v>850</v>
          </cell>
          <cell r="BA240">
            <v>850</v>
          </cell>
          <cell r="BB240">
            <v>850</v>
          </cell>
          <cell r="BC240">
            <v>1200</v>
          </cell>
          <cell r="BD240">
            <v>1200</v>
          </cell>
          <cell r="BE240">
            <v>1200</v>
          </cell>
          <cell r="BF240">
            <v>1200</v>
          </cell>
          <cell r="BG240">
            <v>1200</v>
          </cell>
          <cell r="BH240">
            <v>1200</v>
          </cell>
          <cell r="BI240">
            <v>1200</v>
          </cell>
          <cell r="BJ240">
            <v>1200</v>
          </cell>
          <cell r="BK240">
            <v>1200</v>
          </cell>
          <cell r="BL240">
            <v>1200</v>
          </cell>
          <cell r="BM240">
            <v>1200</v>
          </cell>
          <cell r="BN240">
            <v>1200</v>
          </cell>
          <cell r="BO240">
            <v>1500</v>
          </cell>
          <cell r="BP240">
            <v>1000</v>
          </cell>
          <cell r="BQ240">
            <v>1000</v>
          </cell>
          <cell r="BR240">
            <v>1000</v>
          </cell>
          <cell r="BS240">
            <v>1000</v>
          </cell>
          <cell r="BT240">
            <v>1000</v>
          </cell>
          <cell r="BU240">
            <v>1000</v>
          </cell>
          <cell r="BV240">
            <v>1000</v>
          </cell>
          <cell r="BW240">
            <v>1000</v>
          </cell>
          <cell r="BX240">
            <v>1000</v>
          </cell>
          <cell r="BY240">
            <v>1000</v>
          </cell>
          <cell r="BZ240">
            <v>1000</v>
          </cell>
          <cell r="CA240">
            <v>1000</v>
          </cell>
          <cell r="CB240">
            <v>1000</v>
          </cell>
          <cell r="CC240">
            <v>1200</v>
          </cell>
          <cell r="CD240">
            <v>1200</v>
          </cell>
          <cell r="CE240">
            <v>1200</v>
          </cell>
          <cell r="CF240">
            <v>1200</v>
          </cell>
          <cell r="CG240">
            <v>1200</v>
          </cell>
          <cell r="CH240">
            <v>1200</v>
          </cell>
          <cell r="CI240">
            <v>1200</v>
          </cell>
          <cell r="CJ240">
            <v>1200</v>
          </cell>
          <cell r="CK240">
            <v>1200</v>
          </cell>
          <cell r="CL240">
            <v>1200</v>
          </cell>
          <cell r="CM240">
            <v>1200</v>
          </cell>
          <cell r="CN240">
            <v>1200</v>
          </cell>
          <cell r="CO240">
            <v>1200</v>
          </cell>
          <cell r="CP240">
            <v>1200</v>
          </cell>
          <cell r="CQ240">
            <v>1200</v>
          </cell>
          <cell r="CR240">
            <v>1200</v>
          </cell>
          <cell r="CS240">
            <v>1200</v>
          </cell>
          <cell r="CT240">
            <v>1200</v>
          </cell>
          <cell r="CU240">
            <v>1200</v>
          </cell>
          <cell r="CV240">
            <v>1200</v>
          </cell>
          <cell r="CW240">
            <v>1200</v>
          </cell>
          <cell r="CX240">
            <v>1200</v>
          </cell>
          <cell r="CY240">
            <v>1200</v>
          </cell>
          <cell r="CZ240">
            <v>1200</v>
          </cell>
          <cell r="DA240">
            <v>1200</v>
          </cell>
          <cell r="DB240">
            <v>1200</v>
          </cell>
          <cell r="DC240">
            <v>1200</v>
          </cell>
          <cell r="DD240">
            <v>1200</v>
          </cell>
          <cell r="DE240">
            <v>1</v>
          </cell>
          <cell r="DF240">
            <v>1300</v>
          </cell>
          <cell r="DG240">
            <v>1300</v>
          </cell>
          <cell r="DH240">
            <v>1300</v>
          </cell>
          <cell r="DI240">
            <v>1300</v>
          </cell>
          <cell r="DJ240">
            <v>1300</v>
          </cell>
          <cell r="DK240">
            <v>1300</v>
          </cell>
        </row>
        <row r="241">
          <cell r="A241">
            <v>19971</v>
          </cell>
          <cell r="B241" t="str">
            <v xml:space="preserve"> SAVANNAH-TENN                           </v>
          </cell>
          <cell r="C241">
            <v>1</v>
          </cell>
          <cell r="D241" t="str">
            <v xml:space="preserve"> D    </v>
          </cell>
          <cell r="E241">
            <v>12262</v>
          </cell>
          <cell r="F241">
            <v>2123</v>
          </cell>
          <cell r="G241">
            <v>2123</v>
          </cell>
          <cell r="H241">
            <v>486</v>
          </cell>
          <cell r="I241">
            <v>2123</v>
          </cell>
          <cell r="J241">
            <v>2123</v>
          </cell>
          <cell r="K241">
            <v>2025</v>
          </cell>
          <cell r="L241">
            <v>2025</v>
          </cell>
          <cell r="M241">
            <v>2025</v>
          </cell>
          <cell r="N241">
            <v>2025</v>
          </cell>
          <cell r="O241">
            <v>2025</v>
          </cell>
          <cell r="P241">
            <v>2025</v>
          </cell>
          <cell r="Q241">
            <v>2025</v>
          </cell>
          <cell r="R241">
            <v>2025</v>
          </cell>
          <cell r="S241">
            <v>2025</v>
          </cell>
          <cell r="T241">
            <v>1469</v>
          </cell>
          <cell r="U241">
            <v>1469</v>
          </cell>
          <cell r="V241">
            <v>1469</v>
          </cell>
          <cell r="W241">
            <v>1469</v>
          </cell>
          <cell r="X241">
            <v>1469</v>
          </cell>
          <cell r="Y241">
            <v>1469</v>
          </cell>
          <cell r="Z241">
            <v>1469</v>
          </cell>
          <cell r="AA241">
            <v>1960</v>
          </cell>
          <cell r="AB241">
            <v>1960</v>
          </cell>
          <cell r="AC241">
            <v>1960</v>
          </cell>
          <cell r="AD241">
            <v>1469</v>
          </cell>
          <cell r="AE241">
            <v>1469</v>
          </cell>
          <cell r="AF241">
            <v>1469</v>
          </cell>
          <cell r="AG241">
            <v>1469</v>
          </cell>
          <cell r="AH241">
            <v>1469</v>
          </cell>
          <cell r="AI241">
            <v>1469</v>
          </cell>
          <cell r="AJ241">
            <v>1469</v>
          </cell>
          <cell r="AK241">
            <v>1469</v>
          </cell>
          <cell r="AL241">
            <v>486</v>
          </cell>
          <cell r="AM241">
            <v>486</v>
          </cell>
          <cell r="AN241">
            <v>486</v>
          </cell>
          <cell r="AO241">
            <v>486</v>
          </cell>
          <cell r="AP241">
            <v>486</v>
          </cell>
          <cell r="AQ241">
            <v>486</v>
          </cell>
          <cell r="AR241">
            <v>486</v>
          </cell>
          <cell r="AS241">
            <v>486</v>
          </cell>
          <cell r="AT241">
            <v>1076</v>
          </cell>
          <cell r="AU241">
            <v>1076</v>
          </cell>
          <cell r="AV241">
            <v>1076</v>
          </cell>
          <cell r="AW241">
            <v>1076</v>
          </cell>
          <cell r="AX241">
            <v>1241</v>
          </cell>
          <cell r="AY241">
            <v>1241</v>
          </cell>
          <cell r="AZ241">
            <v>1241</v>
          </cell>
          <cell r="BA241">
            <v>1241</v>
          </cell>
          <cell r="BB241">
            <v>1241</v>
          </cell>
          <cell r="BC241">
            <v>2222</v>
          </cell>
          <cell r="BD241">
            <v>2222</v>
          </cell>
          <cell r="BE241">
            <v>2222</v>
          </cell>
          <cell r="BF241">
            <v>2418</v>
          </cell>
          <cell r="BG241">
            <v>1241</v>
          </cell>
          <cell r="BH241">
            <v>1241</v>
          </cell>
          <cell r="BI241">
            <v>1241</v>
          </cell>
          <cell r="BJ241">
            <v>1928</v>
          </cell>
          <cell r="BK241">
            <v>1241</v>
          </cell>
          <cell r="BL241">
            <v>1241</v>
          </cell>
          <cell r="BM241">
            <v>2222</v>
          </cell>
          <cell r="BN241">
            <v>2222</v>
          </cell>
          <cell r="BO241">
            <v>1241</v>
          </cell>
          <cell r="BP241">
            <v>1241</v>
          </cell>
          <cell r="BQ241">
            <v>1241</v>
          </cell>
          <cell r="BR241">
            <v>2222</v>
          </cell>
          <cell r="BS241">
            <v>2222</v>
          </cell>
          <cell r="BT241">
            <v>2222</v>
          </cell>
          <cell r="BU241">
            <v>1241</v>
          </cell>
          <cell r="BV241">
            <v>1241</v>
          </cell>
          <cell r="BW241">
            <v>1241</v>
          </cell>
          <cell r="BX241">
            <v>1241</v>
          </cell>
          <cell r="BY241">
            <v>1241</v>
          </cell>
          <cell r="BZ241">
            <v>1241</v>
          </cell>
          <cell r="CA241">
            <v>1241</v>
          </cell>
          <cell r="CB241">
            <v>1241</v>
          </cell>
          <cell r="CC241">
            <v>498</v>
          </cell>
          <cell r="CD241">
            <v>498</v>
          </cell>
          <cell r="CE241">
            <v>498</v>
          </cell>
          <cell r="CF241">
            <v>498</v>
          </cell>
          <cell r="CG241">
            <v>498</v>
          </cell>
          <cell r="CH241">
            <v>498</v>
          </cell>
          <cell r="CI241">
            <v>498</v>
          </cell>
          <cell r="CJ241">
            <v>498</v>
          </cell>
          <cell r="CK241">
            <v>1969</v>
          </cell>
          <cell r="CL241">
            <v>498</v>
          </cell>
          <cell r="CM241">
            <v>2460</v>
          </cell>
          <cell r="CN241">
            <v>988</v>
          </cell>
          <cell r="CO241">
            <v>498</v>
          </cell>
          <cell r="CP241">
            <v>498</v>
          </cell>
          <cell r="CQ241">
            <v>498</v>
          </cell>
          <cell r="CR241">
            <v>498</v>
          </cell>
          <cell r="CS241">
            <v>498</v>
          </cell>
          <cell r="CT241">
            <v>498</v>
          </cell>
          <cell r="CU241">
            <v>498</v>
          </cell>
          <cell r="CV241">
            <v>1726</v>
          </cell>
          <cell r="CW241">
            <v>1726</v>
          </cell>
          <cell r="CX241">
            <v>1726</v>
          </cell>
          <cell r="CY241">
            <v>1726</v>
          </cell>
          <cell r="CZ241">
            <v>1726</v>
          </cell>
          <cell r="DA241">
            <v>1726</v>
          </cell>
          <cell r="DB241">
            <v>1726</v>
          </cell>
          <cell r="DC241">
            <v>1726</v>
          </cell>
          <cell r="DD241">
            <v>1726</v>
          </cell>
          <cell r="DE241">
            <v>2764</v>
          </cell>
          <cell r="DF241">
            <v>2764</v>
          </cell>
          <cell r="DG241">
            <v>2764</v>
          </cell>
          <cell r="DH241">
            <v>2764</v>
          </cell>
          <cell r="DI241">
            <v>2764</v>
          </cell>
          <cell r="DJ241">
            <v>2764</v>
          </cell>
          <cell r="DK241">
            <v>2764</v>
          </cell>
        </row>
        <row r="242">
          <cell r="A242">
            <v>20050</v>
          </cell>
          <cell r="B242" t="str">
            <v xml:space="preserve"> CENTERVILLE - BATES CROSSING            </v>
          </cell>
          <cell r="C242">
            <v>1</v>
          </cell>
          <cell r="D242" t="str">
            <v xml:space="preserve"> D    </v>
          </cell>
          <cell r="E242">
            <v>2820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</row>
        <row r="243">
          <cell r="A243">
            <v>20051</v>
          </cell>
          <cell r="B243" t="str">
            <v xml:space="preserve"> CENTERVILLE-TENN                        </v>
          </cell>
          <cell r="C243">
            <v>1</v>
          </cell>
          <cell r="D243" t="str">
            <v xml:space="preserve"> D    </v>
          </cell>
          <cell r="E243">
            <v>14626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3600</v>
          </cell>
          <cell r="CD243">
            <v>3600</v>
          </cell>
          <cell r="CE243">
            <v>3600</v>
          </cell>
          <cell r="CF243">
            <v>3600</v>
          </cell>
          <cell r="CG243">
            <v>3600</v>
          </cell>
          <cell r="CH243">
            <v>3600</v>
          </cell>
          <cell r="CI243">
            <v>3600</v>
          </cell>
          <cell r="CJ243">
            <v>3600</v>
          </cell>
          <cell r="CK243">
            <v>3600</v>
          </cell>
          <cell r="CL243">
            <v>3600</v>
          </cell>
          <cell r="CM243">
            <v>3600</v>
          </cell>
          <cell r="CN243">
            <v>3600</v>
          </cell>
          <cell r="CO243">
            <v>3600</v>
          </cell>
          <cell r="CP243">
            <v>3600</v>
          </cell>
          <cell r="CQ243">
            <v>3600</v>
          </cell>
          <cell r="CR243">
            <v>3600</v>
          </cell>
          <cell r="CS243">
            <v>3600</v>
          </cell>
          <cell r="CT243">
            <v>3600</v>
          </cell>
          <cell r="CU243">
            <v>3600</v>
          </cell>
          <cell r="CV243">
            <v>0</v>
          </cell>
          <cell r="CW243">
            <v>3600</v>
          </cell>
          <cell r="CX243">
            <v>3600</v>
          </cell>
          <cell r="CY243">
            <v>3600</v>
          </cell>
          <cell r="CZ243">
            <v>0</v>
          </cell>
          <cell r="DA243">
            <v>0</v>
          </cell>
          <cell r="DB243">
            <v>0</v>
          </cell>
          <cell r="DC243">
            <v>3600</v>
          </cell>
          <cell r="DD243">
            <v>3600</v>
          </cell>
          <cell r="DE243">
            <v>3600</v>
          </cell>
          <cell r="DF243">
            <v>3600</v>
          </cell>
          <cell r="DG243">
            <v>3600</v>
          </cell>
          <cell r="DH243">
            <v>3600</v>
          </cell>
          <cell r="DI243">
            <v>3600</v>
          </cell>
          <cell r="DJ243">
            <v>3600</v>
          </cell>
          <cell r="DK243">
            <v>3600</v>
          </cell>
        </row>
        <row r="244">
          <cell r="A244">
            <v>20054</v>
          </cell>
          <cell r="B244" t="str">
            <v xml:space="preserve"> HUMPHREYS - MC EWEN TENN                </v>
          </cell>
          <cell r="C244">
            <v>1</v>
          </cell>
          <cell r="D244" t="str">
            <v xml:space="preserve"> D    </v>
          </cell>
          <cell r="E244">
            <v>11445</v>
          </cell>
          <cell r="F244">
            <v>1000</v>
          </cell>
          <cell r="G244">
            <v>1000</v>
          </cell>
          <cell r="H244">
            <v>1000</v>
          </cell>
          <cell r="I244">
            <v>1000</v>
          </cell>
          <cell r="J244">
            <v>1000</v>
          </cell>
          <cell r="K244">
            <v>1000</v>
          </cell>
          <cell r="L244">
            <v>1000</v>
          </cell>
          <cell r="M244">
            <v>1000</v>
          </cell>
          <cell r="N244">
            <v>1000</v>
          </cell>
          <cell r="O244">
            <v>1000</v>
          </cell>
          <cell r="P244">
            <v>1000</v>
          </cell>
          <cell r="Q244">
            <v>1000</v>
          </cell>
          <cell r="R244">
            <v>1000</v>
          </cell>
          <cell r="S244">
            <v>1000</v>
          </cell>
          <cell r="T244">
            <v>1000</v>
          </cell>
          <cell r="U244">
            <v>1000</v>
          </cell>
          <cell r="V244">
            <v>1000</v>
          </cell>
          <cell r="W244">
            <v>1000</v>
          </cell>
          <cell r="X244">
            <v>1000</v>
          </cell>
          <cell r="Y244">
            <v>1000</v>
          </cell>
          <cell r="Z244">
            <v>1000</v>
          </cell>
          <cell r="AA244">
            <v>1000</v>
          </cell>
          <cell r="AB244">
            <v>1000</v>
          </cell>
          <cell r="AC244">
            <v>1000</v>
          </cell>
          <cell r="AD244">
            <v>1000</v>
          </cell>
          <cell r="AE244">
            <v>1000</v>
          </cell>
          <cell r="AF244">
            <v>1000</v>
          </cell>
          <cell r="AG244">
            <v>1000</v>
          </cell>
          <cell r="AH244">
            <v>1000</v>
          </cell>
          <cell r="AI244">
            <v>1000</v>
          </cell>
          <cell r="AJ244">
            <v>1000</v>
          </cell>
          <cell r="AK244">
            <v>1000</v>
          </cell>
          <cell r="AL244">
            <v>1000</v>
          </cell>
          <cell r="AM244">
            <v>1000</v>
          </cell>
          <cell r="AN244">
            <v>1000</v>
          </cell>
          <cell r="AO244">
            <v>1000</v>
          </cell>
          <cell r="AP244">
            <v>1000</v>
          </cell>
          <cell r="AQ244">
            <v>1000</v>
          </cell>
          <cell r="AR244">
            <v>1000</v>
          </cell>
          <cell r="AS244">
            <v>1000</v>
          </cell>
          <cell r="AT244">
            <v>1000</v>
          </cell>
          <cell r="AU244">
            <v>1000</v>
          </cell>
          <cell r="AV244">
            <v>1000</v>
          </cell>
          <cell r="AW244">
            <v>1000</v>
          </cell>
          <cell r="AX244">
            <v>3000</v>
          </cell>
          <cell r="AY244">
            <v>3000</v>
          </cell>
          <cell r="AZ244">
            <v>3000</v>
          </cell>
          <cell r="BA244">
            <v>3000</v>
          </cell>
          <cell r="BB244">
            <v>3000</v>
          </cell>
          <cell r="BC244">
            <v>3000</v>
          </cell>
          <cell r="BD244">
            <v>3000</v>
          </cell>
          <cell r="BE244">
            <v>3000</v>
          </cell>
          <cell r="BF244">
            <v>3000</v>
          </cell>
          <cell r="BG244">
            <v>3000</v>
          </cell>
          <cell r="BH244">
            <v>3000</v>
          </cell>
          <cell r="BI244">
            <v>3000</v>
          </cell>
          <cell r="BJ244">
            <v>3000</v>
          </cell>
          <cell r="BK244">
            <v>3000</v>
          </cell>
          <cell r="BL244">
            <v>3000</v>
          </cell>
          <cell r="BM244">
            <v>3000</v>
          </cell>
          <cell r="BN244">
            <v>3000</v>
          </cell>
          <cell r="BO244">
            <v>3000</v>
          </cell>
          <cell r="BP244">
            <v>3000</v>
          </cell>
          <cell r="BQ244">
            <v>3000</v>
          </cell>
          <cell r="BR244">
            <v>3000</v>
          </cell>
          <cell r="BS244">
            <v>3000</v>
          </cell>
          <cell r="BT244">
            <v>3000</v>
          </cell>
          <cell r="BU244">
            <v>3000</v>
          </cell>
          <cell r="BV244">
            <v>3000</v>
          </cell>
          <cell r="BW244">
            <v>3000</v>
          </cell>
          <cell r="BX244">
            <v>3000</v>
          </cell>
          <cell r="BY244">
            <v>3000</v>
          </cell>
          <cell r="BZ244">
            <v>3000</v>
          </cell>
          <cell r="CA244">
            <v>2000</v>
          </cell>
          <cell r="CB244">
            <v>2000</v>
          </cell>
          <cell r="CC244">
            <v>2000</v>
          </cell>
          <cell r="CD244">
            <v>2000</v>
          </cell>
          <cell r="CE244">
            <v>2000</v>
          </cell>
          <cell r="CF244">
            <v>2000</v>
          </cell>
          <cell r="CG244">
            <v>2000</v>
          </cell>
          <cell r="CH244">
            <v>2000</v>
          </cell>
          <cell r="CI244">
            <v>2000</v>
          </cell>
          <cell r="CJ244">
            <v>3000</v>
          </cell>
          <cell r="CK244">
            <v>3000</v>
          </cell>
          <cell r="CL244">
            <v>3000</v>
          </cell>
          <cell r="CM244">
            <v>3000</v>
          </cell>
          <cell r="CN244">
            <v>3000</v>
          </cell>
          <cell r="CO244">
            <v>3000</v>
          </cell>
          <cell r="CP244">
            <v>3000</v>
          </cell>
          <cell r="CQ244">
            <v>3000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>
            <v>4000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2500</v>
          </cell>
          <cell r="DF244">
            <v>2500</v>
          </cell>
          <cell r="DG244">
            <v>1750</v>
          </cell>
          <cell r="DH244">
            <v>1750</v>
          </cell>
          <cell r="DI244">
            <v>1750</v>
          </cell>
          <cell r="DJ244">
            <v>1750</v>
          </cell>
          <cell r="DK244">
            <v>1750</v>
          </cell>
        </row>
        <row r="245">
          <cell r="A245">
            <v>20202</v>
          </cell>
          <cell r="B245" t="str">
            <v xml:space="preserve"> HOHENWALD-TENN                          </v>
          </cell>
          <cell r="C245">
            <v>1</v>
          </cell>
          <cell r="D245" t="str">
            <v xml:space="preserve"> D    </v>
          </cell>
          <cell r="E245">
            <v>13150</v>
          </cell>
          <cell r="F245">
            <v>285</v>
          </cell>
          <cell r="G245">
            <v>285</v>
          </cell>
          <cell r="H245">
            <v>688</v>
          </cell>
          <cell r="I245">
            <v>285</v>
          </cell>
          <cell r="J245">
            <v>285</v>
          </cell>
          <cell r="K245">
            <v>285</v>
          </cell>
          <cell r="L245">
            <v>285</v>
          </cell>
          <cell r="M245">
            <v>285</v>
          </cell>
          <cell r="N245">
            <v>285</v>
          </cell>
          <cell r="O245">
            <v>285</v>
          </cell>
          <cell r="P245">
            <v>285</v>
          </cell>
          <cell r="Q245">
            <v>285</v>
          </cell>
          <cell r="R245">
            <v>285</v>
          </cell>
          <cell r="S245">
            <v>0</v>
          </cell>
          <cell r="T245">
            <v>688</v>
          </cell>
          <cell r="U245">
            <v>688</v>
          </cell>
          <cell r="V245">
            <v>688</v>
          </cell>
          <cell r="W245">
            <v>688</v>
          </cell>
          <cell r="X245">
            <v>688</v>
          </cell>
          <cell r="Y245">
            <v>688</v>
          </cell>
          <cell r="Z245">
            <v>688</v>
          </cell>
          <cell r="AA245">
            <v>688</v>
          </cell>
          <cell r="AB245">
            <v>688</v>
          </cell>
          <cell r="AC245">
            <v>688</v>
          </cell>
          <cell r="AD245">
            <v>688</v>
          </cell>
          <cell r="AE245">
            <v>688</v>
          </cell>
          <cell r="AF245">
            <v>688</v>
          </cell>
          <cell r="AG245">
            <v>688</v>
          </cell>
          <cell r="AH245">
            <v>688</v>
          </cell>
          <cell r="AI245">
            <v>688</v>
          </cell>
          <cell r="AJ245">
            <v>688</v>
          </cell>
          <cell r="AK245">
            <v>688</v>
          </cell>
          <cell r="AL245">
            <v>688</v>
          </cell>
          <cell r="AM245">
            <v>688</v>
          </cell>
          <cell r="AN245">
            <v>688</v>
          </cell>
          <cell r="AO245">
            <v>688</v>
          </cell>
          <cell r="AP245">
            <v>688</v>
          </cell>
          <cell r="AQ245">
            <v>688</v>
          </cell>
          <cell r="AR245">
            <v>688</v>
          </cell>
          <cell r="AS245">
            <v>688</v>
          </cell>
          <cell r="AT245">
            <v>688</v>
          </cell>
          <cell r="AU245">
            <v>688</v>
          </cell>
          <cell r="AV245">
            <v>688</v>
          </cell>
          <cell r="AW245">
            <v>688</v>
          </cell>
          <cell r="AX245">
            <v>2452</v>
          </cell>
          <cell r="AY245">
            <v>2452</v>
          </cell>
          <cell r="AZ245">
            <v>2452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2482</v>
          </cell>
          <cell r="CD245">
            <v>2482</v>
          </cell>
          <cell r="CE245">
            <v>2482</v>
          </cell>
          <cell r="CF245">
            <v>2482</v>
          </cell>
          <cell r="CG245">
            <v>2482</v>
          </cell>
          <cell r="CH245">
            <v>2482</v>
          </cell>
          <cell r="CI245">
            <v>2482</v>
          </cell>
          <cell r="CJ245">
            <v>2482</v>
          </cell>
          <cell r="CK245">
            <v>2482</v>
          </cell>
          <cell r="CL245">
            <v>2482</v>
          </cell>
          <cell r="CM245">
            <v>2482</v>
          </cell>
          <cell r="CN245">
            <v>2482</v>
          </cell>
          <cell r="CO245">
            <v>2482</v>
          </cell>
          <cell r="CP245">
            <v>2482</v>
          </cell>
          <cell r="CQ245">
            <v>2482</v>
          </cell>
          <cell r="CR245">
            <v>2482</v>
          </cell>
          <cell r="CS245">
            <v>2482</v>
          </cell>
          <cell r="CT245">
            <v>2482</v>
          </cell>
          <cell r="CU245">
            <v>2482</v>
          </cell>
          <cell r="CV245">
            <v>0</v>
          </cell>
          <cell r="CW245">
            <v>2482</v>
          </cell>
          <cell r="CX245">
            <v>2482</v>
          </cell>
          <cell r="CY245">
            <v>2482</v>
          </cell>
          <cell r="CZ245">
            <v>0</v>
          </cell>
          <cell r="DA245">
            <v>0</v>
          </cell>
          <cell r="DB245">
            <v>0</v>
          </cell>
          <cell r="DC245">
            <v>2482</v>
          </cell>
          <cell r="DD245">
            <v>2482</v>
          </cell>
          <cell r="DE245">
            <v>2482</v>
          </cell>
          <cell r="DF245">
            <v>2482</v>
          </cell>
          <cell r="DG245">
            <v>2482</v>
          </cell>
          <cell r="DH245">
            <v>2482</v>
          </cell>
          <cell r="DI245">
            <v>2482</v>
          </cell>
          <cell r="DJ245">
            <v>2482</v>
          </cell>
          <cell r="DK245">
            <v>2482</v>
          </cell>
        </row>
        <row r="246">
          <cell r="A246">
            <v>20244</v>
          </cell>
          <cell r="B246" t="str">
            <v xml:space="preserve"> HENDERSON-TENN                          </v>
          </cell>
          <cell r="C246">
            <v>1</v>
          </cell>
          <cell r="D246" t="str">
            <v xml:space="preserve"> D    </v>
          </cell>
          <cell r="E246">
            <v>5580</v>
          </cell>
          <cell r="F246">
            <v>60</v>
          </cell>
          <cell r="G246">
            <v>60</v>
          </cell>
          <cell r="H246">
            <v>280</v>
          </cell>
          <cell r="I246">
            <v>60</v>
          </cell>
          <cell r="J246">
            <v>60</v>
          </cell>
          <cell r="K246">
            <v>60</v>
          </cell>
          <cell r="L246">
            <v>60</v>
          </cell>
          <cell r="M246">
            <v>60</v>
          </cell>
          <cell r="N246">
            <v>60</v>
          </cell>
          <cell r="O246">
            <v>60</v>
          </cell>
          <cell r="P246">
            <v>60</v>
          </cell>
          <cell r="Q246">
            <v>60</v>
          </cell>
          <cell r="R246">
            <v>60</v>
          </cell>
          <cell r="S246">
            <v>60</v>
          </cell>
          <cell r="T246">
            <v>14</v>
          </cell>
          <cell r="U246">
            <v>14</v>
          </cell>
          <cell r="V246">
            <v>14</v>
          </cell>
          <cell r="W246">
            <v>14</v>
          </cell>
          <cell r="X246">
            <v>14</v>
          </cell>
          <cell r="Y246">
            <v>14</v>
          </cell>
          <cell r="Z246">
            <v>14</v>
          </cell>
          <cell r="AA246">
            <v>14</v>
          </cell>
          <cell r="AB246">
            <v>14</v>
          </cell>
          <cell r="AC246">
            <v>14</v>
          </cell>
          <cell r="AD246">
            <v>14</v>
          </cell>
          <cell r="AE246">
            <v>14</v>
          </cell>
          <cell r="AF246">
            <v>14</v>
          </cell>
          <cell r="AG246">
            <v>14</v>
          </cell>
          <cell r="AH246">
            <v>14</v>
          </cell>
          <cell r="AI246">
            <v>14</v>
          </cell>
          <cell r="AJ246">
            <v>14</v>
          </cell>
          <cell r="AK246">
            <v>14</v>
          </cell>
          <cell r="AL246">
            <v>14</v>
          </cell>
          <cell r="AM246">
            <v>14</v>
          </cell>
          <cell r="AN246">
            <v>280</v>
          </cell>
          <cell r="AO246">
            <v>280</v>
          </cell>
          <cell r="AP246">
            <v>280</v>
          </cell>
          <cell r="AQ246">
            <v>80</v>
          </cell>
          <cell r="AR246">
            <v>80</v>
          </cell>
          <cell r="AS246">
            <v>80</v>
          </cell>
          <cell r="AT246">
            <v>80</v>
          </cell>
          <cell r="AU246">
            <v>80</v>
          </cell>
          <cell r="AV246">
            <v>80</v>
          </cell>
          <cell r="AW246">
            <v>0</v>
          </cell>
          <cell r="AX246">
            <v>89</v>
          </cell>
          <cell r="AY246">
            <v>89</v>
          </cell>
          <cell r="AZ246">
            <v>89</v>
          </cell>
          <cell r="BA246">
            <v>89</v>
          </cell>
          <cell r="BB246">
            <v>89</v>
          </cell>
          <cell r="BC246">
            <v>89</v>
          </cell>
          <cell r="BD246">
            <v>89</v>
          </cell>
          <cell r="BE246">
            <v>89</v>
          </cell>
          <cell r="BF246">
            <v>89</v>
          </cell>
          <cell r="BG246">
            <v>89</v>
          </cell>
          <cell r="BH246">
            <v>89</v>
          </cell>
          <cell r="BI246">
            <v>89</v>
          </cell>
          <cell r="BJ246">
            <v>89</v>
          </cell>
          <cell r="BK246">
            <v>89</v>
          </cell>
          <cell r="BL246">
            <v>89</v>
          </cell>
          <cell r="BM246">
            <v>89</v>
          </cell>
          <cell r="BN246">
            <v>89</v>
          </cell>
          <cell r="BO246">
            <v>89</v>
          </cell>
          <cell r="BP246">
            <v>89</v>
          </cell>
          <cell r="BQ246">
            <v>89</v>
          </cell>
          <cell r="BR246">
            <v>89</v>
          </cell>
          <cell r="BS246">
            <v>89</v>
          </cell>
          <cell r="BT246">
            <v>89</v>
          </cell>
          <cell r="BU246">
            <v>89</v>
          </cell>
          <cell r="BV246">
            <v>89</v>
          </cell>
          <cell r="BW246">
            <v>89</v>
          </cell>
          <cell r="BX246">
            <v>89</v>
          </cell>
          <cell r="BY246">
            <v>89</v>
          </cell>
          <cell r="BZ246">
            <v>89</v>
          </cell>
          <cell r="CA246">
            <v>89</v>
          </cell>
          <cell r="CB246">
            <v>89</v>
          </cell>
          <cell r="CC246">
            <v>89</v>
          </cell>
          <cell r="CD246">
            <v>89</v>
          </cell>
          <cell r="CE246">
            <v>89</v>
          </cell>
          <cell r="CF246">
            <v>89</v>
          </cell>
          <cell r="CG246">
            <v>89</v>
          </cell>
          <cell r="CH246">
            <v>89</v>
          </cell>
          <cell r="CI246">
            <v>89</v>
          </cell>
          <cell r="CJ246">
            <v>89</v>
          </cell>
          <cell r="CK246">
            <v>89</v>
          </cell>
          <cell r="CL246">
            <v>89</v>
          </cell>
          <cell r="CM246">
            <v>89</v>
          </cell>
          <cell r="CN246">
            <v>89</v>
          </cell>
          <cell r="CO246">
            <v>89</v>
          </cell>
          <cell r="CP246">
            <v>89</v>
          </cell>
          <cell r="CQ246">
            <v>89</v>
          </cell>
          <cell r="CR246">
            <v>89</v>
          </cell>
          <cell r="CS246">
            <v>89</v>
          </cell>
          <cell r="CT246">
            <v>89</v>
          </cell>
          <cell r="CU246">
            <v>89</v>
          </cell>
          <cell r="CV246">
            <v>89</v>
          </cell>
          <cell r="CW246">
            <v>89</v>
          </cell>
          <cell r="CX246">
            <v>89</v>
          </cell>
          <cell r="CY246">
            <v>89</v>
          </cell>
          <cell r="CZ246">
            <v>89</v>
          </cell>
          <cell r="DA246">
            <v>89</v>
          </cell>
          <cell r="DB246">
            <v>89</v>
          </cell>
          <cell r="DC246">
            <v>89</v>
          </cell>
          <cell r="DD246">
            <v>89</v>
          </cell>
          <cell r="DE246">
            <v>89</v>
          </cell>
          <cell r="DF246">
            <v>89</v>
          </cell>
          <cell r="DG246">
            <v>89</v>
          </cell>
          <cell r="DH246">
            <v>89</v>
          </cell>
          <cell r="DI246">
            <v>89</v>
          </cell>
          <cell r="DJ246">
            <v>89</v>
          </cell>
          <cell r="DK246">
            <v>89</v>
          </cell>
        </row>
        <row r="247">
          <cell r="A247">
            <v>20413</v>
          </cell>
          <cell r="B247" t="str">
            <v xml:space="preserve"> LOBELVILLE-TENN                         </v>
          </cell>
          <cell r="C247">
            <v>1</v>
          </cell>
          <cell r="D247" t="str">
            <v xml:space="preserve"> D    </v>
          </cell>
          <cell r="E247">
            <v>960</v>
          </cell>
          <cell r="F247">
            <v>157</v>
          </cell>
          <cell r="G247">
            <v>157</v>
          </cell>
          <cell r="H247">
            <v>221</v>
          </cell>
          <cell r="I247">
            <v>157</v>
          </cell>
          <cell r="J247">
            <v>157</v>
          </cell>
          <cell r="K247">
            <v>157</v>
          </cell>
          <cell r="L247">
            <v>157</v>
          </cell>
          <cell r="M247">
            <v>157</v>
          </cell>
          <cell r="N247">
            <v>157</v>
          </cell>
          <cell r="O247">
            <v>157</v>
          </cell>
          <cell r="P247">
            <v>157</v>
          </cell>
          <cell r="Q247">
            <v>157</v>
          </cell>
          <cell r="R247">
            <v>157</v>
          </cell>
          <cell r="S247">
            <v>0</v>
          </cell>
          <cell r="T247">
            <v>221</v>
          </cell>
          <cell r="U247">
            <v>221</v>
          </cell>
          <cell r="V247">
            <v>221</v>
          </cell>
          <cell r="W247">
            <v>221</v>
          </cell>
          <cell r="X247">
            <v>221</v>
          </cell>
          <cell r="Y247">
            <v>221</v>
          </cell>
          <cell r="Z247">
            <v>221</v>
          </cell>
          <cell r="AA247">
            <v>221</v>
          </cell>
          <cell r="AB247">
            <v>221</v>
          </cell>
          <cell r="AC247">
            <v>221</v>
          </cell>
          <cell r="AD247">
            <v>221</v>
          </cell>
          <cell r="AE247">
            <v>221</v>
          </cell>
          <cell r="AF247">
            <v>221</v>
          </cell>
          <cell r="AG247">
            <v>221</v>
          </cell>
          <cell r="AH247">
            <v>221</v>
          </cell>
          <cell r="AI247">
            <v>221</v>
          </cell>
          <cell r="AJ247">
            <v>221</v>
          </cell>
          <cell r="AK247">
            <v>221</v>
          </cell>
          <cell r="AL247">
            <v>221</v>
          </cell>
          <cell r="AM247">
            <v>221</v>
          </cell>
          <cell r="AN247">
            <v>221</v>
          </cell>
          <cell r="AO247">
            <v>221</v>
          </cell>
          <cell r="AP247">
            <v>221</v>
          </cell>
          <cell r="AQ247">
            <v>221</v>
          </cell>
          <cell r="AR247">
            <v>221</v>
          </cell>
          <cell r="AS247">
            <v>221</v>
          </cell>
          <cell r="AT247">
            <v>221</v>
          </cell>
          <cell r="AU247">
            <v>221</v>
          </cell>
          <cell r="AV247">
            <v>221</v>
          </cell>
          <cell r="AW247">
            <v>221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549</v>
          </cell>
          <cell r="CD247">
            <v>549</v>
          </cell>
          <cell r="CE247">
            <v>549</v>
          </cell>
          <cell r="CF247">
            <v>549</v>
          </cell>
          <cell r="CG247">
            <v>549</v>
          </cell>
          <cell r="CH247">
            <v>549</v>
          </cell>
          <cell r="CI247">
            <v>549</v>
          </cell>
          <cell r="CJ247">
            <v>549</v>
          </cell>
          <cell r="CK247">
            <v>549</v>
          </cell>
          <cell r="CL247">
            <v>549</v>
          </cell>
          <cell r="CM247">
            <v>549</v>
          </cell>
          <cell r="CN247">
            <v>549</v>
          </cell>
          <cell r="CO247">
            <v>549</v>
          </cell>
          <cell r="CP247">
            <v>549</v>
          </cell>
          <cell r="CQ247">
            <v>549</v>
          </cell>
          <cell r="CR247">
            <v>549</v>
          </cell>
          <cell r="CS247">
            <v>549</v>
          </cell>
          <cell r="CT247">
            <v>549</v>
          </cell>
          <cell r="CU247">
            <v>549</v>
          </cell>
          <cell r="CV247">
            <v>0</v>
          </cell>
          <cell r="CW247">
            <v>549</v>
          </cell>
          <cell r="CX247">
            <v>549</v>
          </cell>
          <cell r="CY247">
            <v>549</v>
          </cell>
          <cell r="CZ247">
            <v>0</v>
          </cell>
          <cell r="DA247">
            <v>0</v>
          </cell>
          <cell r="DB247">
            <v>0</v>
          </cell>
          <cell r="DC247">
            <v>549</v>
          </cell>
          <cell r="DD247">
            <v>549</v>
          </cell>
          <cell r="DE247">
            <v>549</v>
          </cell>
          <cell r="DF247">
            <v>549</v>
          </cell>
          <cell r="DG247">
            <v>549</v>
          </cell>
          <cell r="DH247">
            <v>549</v>
          </cell>
          <cell r="DI247">
            <v>549</v>
          </cell>
          <cell r="DJ247">
            <v>549</v>
          </cell>
          <cell r="DK247">
            <v>549</v>
          </cell>
        </row>
        <row r="248">
          <cell r="A248">
            <v>20416</v>
          </cell>
          <cell r="B248" t="str">
            <v>EAST TENNESSEE @ Perry</v>
          </cell>
          <cell r="C248">
            <v>1</v>
          </cell>
          <cell r="D248" t="str">
            <v xml:space="preserve"> D    </v>
          </cell>
          <cell r="E248">
            <v>212722</v>
          </cell>
          <cell r="F248">
            <v>29975</v>
          </cell>
          <cell r="G248">
            <v>29975</v>
          </cell>
          <cell r="H248">
            <v>54645</v>
          </cell>
          <cell r="I248">
            <v>29975</v>
          </cell>
          <cell r="J248">
            <v>36725</v>
          </cell>
          <cell r="K248">
            <v>43202</v>
          </cell>
          <cell r="L248">
            <v>43288</v>
          </cell>
          <cell r="M248">
            <v>43288</v>
          </cell>
          <cell r="N248">
            <v>43289</v>
          </cell>
          <cell r="O248">
            <v>43289</v>
          </cell>
          <cell r="P248">
            <v>43289</v>
          </cell>
          <cell r="Q248">
            <v>46095</v>
          </cell>
          <cell r="R248">
            <v>42272</v>
          </cell>
          <cell r="S248">
            <v>42678</v>
          </cell>
          <cell r="T248">
            <v>45129</v>
          </cell>
          <cell r="U248">
            <v>45129</v>
          </cell>
          <cell r="V248">
            <v>45129</v>
          </cell>
          <cell r="W248">
            <v>44379</v>
          </cell>
          <cell r="X248">
            <v>49233</v>
          </cell>
          <cell r="Y248">
            <v>45764</v>
          </cell>
          <cell r="Z248">
            <v>45672</v>
          </cell>
          <cell r="AA248">
            <v>51521</v>
          </cell>
          <cell r="AB248">
            <v>51621</v>
          </cell>
          <cell r="AC248">
            <v>51921</v>
          </cell>
          <cell r="AD248">
            <v>52838</v>
          </cell>
          <cell r="AE248">
            <v>53671</v>
          </cell>
          <cell r="AF248">
            <v>53671</v>
          </cell>
          <cell r="AG248">
            <v>53671</v>
          </cell>
          <cell r="AH248">
            <v>39171</v>
          </cell>
          <cell r="AI248">
            <v>36058</v>
          </cell>
          <cell r="AJ248">
            <v>37238</v>
          </cell>
          <cell r="AK248">
            <v>37886</v>
          </cell>
          <cell r="AL248">
            <v>54962</v>
          </cell>
          <cell r="AM248">
            <v>53441</v>
          </cell>
          <cell r="AN248">
            <v>56120</v>
          </cell>
          <cell r="AO248">
            <v>54645</v>
          </cell>
          <cell r="AP248">
            <v>54645</v>
          </cell>
          <cell r="AQ248">
            <v>54561</v>
          </cell>
          <cell r="AR248">
            <v>54561</v>
          </cell>
          <cell r="AS248">
            <v>61606</v>
          </cell>
          <cell r="AT248">
            <v>55659</v>
          </cell>
          <cell r="AU248">
            <v>55659</v>
          </cell>
          <cell r="AV248">
            <v>57674</v>
          </cell>
          <cell r="AW248">
            <v>57674</v>
          </cell>
          <cell r="AX248">
            <v>59705</v>
          </cell>
          <cell r="AY248">
            <v>59571</v>
          </cell>
          <cell r="AZ248">
            <v>64695</v>
          </cell>
          <cell r="BA248">
            <v>70334</v>
          </cell>
          <cell r="BB248">
            <v>70692</v>
          </cell>
          <cell r="BC248">
            <v>69517</v>
          </cell>
          <cell r="BD248">
            <v>69517</v>
          </cell>
          <cell r="BE248">
            <v>69517</v>
          </cell>
          <cell r="BF248">
            <v>65761</v>
          </cell>
          <cell r="BG248">
            <v>69267</v>
          </cell>
          <cell r="BH248">
            <v>67305</v>
          </cell>
          <cell r="BI248">
            <v>68238</v>
          </cell>
          <cell r="BJ248">
            <v>68220</v>
          </cell>
          <cell r="BK248">
            <v>68024</v>
          </cell>
          <cell r="BL248">
            <v>64518</v>
          </cell>
          <cell r="BM248">
            <v>64537</v>
          </cell>
          <cell r="BN248">
            <v>64538</v>
          </cell>
          <cell r="BO248">
            <v>63071</v>
          </cell>
          <cell r="BP248">
            <v>61932</v>
          </cell>
          <cell r="BQ248">
            <v>60547</v>
          </cell>
          <cell r="BR248">
            <v>60547</v>
          </cell>
          <cell r="BS248">
            <v>60547</v>
          </cell>
          <cell r="BT248">
            <v>69289</v>
          </cell>
          <cell r="BU248">
            <v>70322</v>
          </cell>
          <cell r="BV248">
            <v>72123</v>
          </cell>
          <cell r="BW248">
            <v>82350</v>
          </cell>
          <cell r="BX248">
            <v>69627</v>
          </cell>
          <cell r="BY248">
            <v>64159</v>
          </cell>
          <cell r="BZ248">
            <v>63894</v>
          </cell>
          <cell r="CA248">
            <v>64160</v>
          </cell>
          <cell r="CB248">
            <v>62621</v>
          </cell>
          <cell r="CC248">
            <v>66265</v>
          </cell>
          <cell r="CD248">
            <v>55924</v>
          </cell>
          <cell r="CE248">
            <v>56129</v>
          </cell>
          <cell r="CF248">
            <v>56129</v>
          </cell>
          <cell r="CG248">
            <v>59064</v>
          </cell>
          <cell r="CH248">
            <v>59308</v>
          </cell>
          <cell r="CI248">
            <v>58608</v>
          </cell>
          <cell r="CJ248">
            <v>58608</v>
          </cell>
          <cell r="CK248">
            <v>54644</v>
          </cell>
          <cell r="CL248">
            <v>62869</v>
          </cell>
          <cell r="CM248">
            <v>62869</v>
          </cell>
          <cell r="CN248">
            <v>62869</v>
          </cell>
          <cell r="CO248">
            <v>59677</v>
          </cell>
          <cell r="CP248">
            <v>59677</v>
          </cell>
          <cell r="CQ248">
            <v>59677</v>
          </cell>
          <cell r="CR248">
            <v>64674</v>
          </cell>
          <cell r="CS248">
            <v>64674</v>
          </cell>
          <cell r="CT248">
            <v>64674</v>
          </cell>
          <cell r="CU248">
            <v>64674</v>
          </cell>
          <cell r="CV248">
            <v>59769</v>
          </cell>
          <cell r="CW248">
            <v>59769</v>
          </cell>
          <cell r="CX248">
            <v>60587</v>
          </cell>
          <cell r="CY248">
            <v>65178</v>
          </cell>
          <cell r="CZ248">
            <v>89440</v>
          </cell>
          <cell r="DA248">
            <v>89440</v>
          </cell>
          <cell r="DB248">
            <v>89440</v>
          </cell>
          <cell r="DC248">
            <v>90898</v>
          </cell>
          <cell r="DD248">
            <v>71676</v>
          </cell>
          <cell r="DE248">
            <v>82954</v>
          </cell>
          <cell r="DF248">
            <v>78472</v>
          </cell>
          <cell r="DG248">
            <v>79091</v>
          </cell>
          <cell r="DH248">
            <v>79091</v>
          </cell>
          <cell r="DI248">
            <v>79091</v>
          </cell>
          <cell r="DJ248">
            <v>93367</v>
          </cell>
          <cell r="DK248">
            <v>103051</v>
          </cell>
        </row>
        <row r="249">
          <cell r="A249">
            <v>20422</v>
          </cell>
          <cell r="B249" t="str">
            <v xml:space="preserve"> BOLIVAR-TENN                            </v>
          </cell>
          <cell r="C249">
            <v>1</v>
          </cell>
          <cell r="D249" t="str">
            <v xml:space="preserve"> D    </v>
          </cell>
          <cell r="E249">
            <v>9415</v>
          </cell>
          <cell r="F249">
            <v>2179</v>
          </cell>
          <cell r="G249">
            <v>2179</v>
          </cell>
          <cell r="H249">
            <v>1140</v>
          </cell>
          <cell r="I249">
            <v>2179</v>
          </cell>
          <cell r="J249">
            <v>2179</v>
          </cell>
          <cell r="K249">
            <v>2179</v>
          </cell>
          <cell r="L249">
            <v>2179</v>
          </cell>
          <cell r="M249">
            <v>3162</v>
          </cell>
          <cell r="N249">
            <v>3162</v>
          </cell>
          <cell r="O249">
            <v>3162</v>
          </cell>
          <cell r="P249">
            <v>2179</v>
          </cell>
          <cell r="Q249">
            <v>3162</v>
          </cell>
          <cell r="R249">
            <v>3162</v>
          </cell>
          <cell r="S249">
            <v>2028</v>
          </cell>
          <cell r="T249">
            <v>1140</v>
          </cell>
          <cell r="U249">
            <v>1140</v>
          </cell>
          <cell r="V249">
            <v>1140</v>
          </cell>
          <cell r="W249">
            <v>1140</v>
          </cell>
          <cell r="X249">
            <v>1140</v>
          </cell>
          <cell r="Y249">
            <v>1140</v>
          </cell>
          <cell r="Z249">
            <v>1140</v>
          </cell>
          <cell r="AA249">
            <v>4089</v>
          </cell>
          <cell r="AB249">
            <v>4089</v>
          </cell>
          <cell r="AC249">
            <v>4089</v>
          </cell>
          <cell r="AD249">
            <v>1140</v>
          </cell>
          <cell r="AE249">
            <v>1140</v>
          </cell>
          <cell r="AF249">
            <v>1140</v>
          </cell>
          <cell r="AG249">
            <v>1140</v>
          </cell>
          <cell r="AH249">
            <v>1140</v>
          </cell>
          <cell r="AI249">
            <v>1140</v>
          </cell>
          <cell r="AJ249">
            <v>1140</v>
          </cell>
          <cell r="AK249">
            <v>1140</v>
          </cell>
          <cell r="AL249">
            <v>452</v>
          </cell>
          <cell r="AM249">
            <v>452</v>
          </cell>
          <cell r="AN249">
            <v>452</v>
          </cell>
          <cell r="AO249">
            <v>1140</v>
          </cell>
          <cell r="AP249">
            <v>1140</v>
          </cell>
          <cell r="AQ249">
            <v>1140</v>
          </cell>
          <cell r="AR249">
            <v>1140</v>
          </cell>
          <cell r="AS249">
            <v>452</v>
          </cell>
          <cell r="AT249">
            <v>1140</v>
          </cell>
          <cell r="AU249">
            <v>1140</v>
          </cell>
          <cell r="AV249">
            <v>1140</v>
          </cell>
          <cell r="AW249">
            <v>1140</v>
          </cell>
          <cell r="AX249">
            <v>1710</v>
          </cell>
          <cell r="AY249">
            <v>1710</v>
          </cell>
          <cell r="AZ249">
            <v>1710</v>
          </cell>
          <cell r="BA249">
            <v>1710</v>
          </cell>
          <cell r="BB249">
            <v>1710</v>
          </cell>
          <cell r="BC249">
            <v>1710</v>
          </cell>
          <cell r="BD249">
            <v>1710</v>
          </cell>
          <cell r="BE249">
            <v>1710</v>
          </cell>
          <cell r="BF249">
            <v>1710</v>
          </cell>
          <cell r="BG249">
            <v>1710</v>
          </cell>
          <cell r="BH249">
            <v>1710</v>
          </cell>
          <cell r="BI249">
            <v>1710</v>
          </cell>
          <cell r="BJ249">
            <v>1710</v>
          </cell>
          <cell r="BK249">
            <v>1710</v>
          </cell>
          <cell r="BL249">
            <v>1710</v>
          </cell>
          <cell r="BM249">
            <v>1710</v>
          </cell>
          <cell r="BN249">
            <v>2102</v>
          </cell>
          <cell r="BO249">
            <v>1710</v>
          </cell>
          <cell r="BP249">
            <v>1710</v>
          </cell>
          <cell r="BQ249">
            <v>1710</v>
          </cell>
          <cell r="BR249">
            <v>1710</v>
          </cell>
          <cell r="BS249">
            <v>1710</v>
          </cell>
          <cell r="BT249">
            <v>1710</v>
          </cell>
          <cell r="BU249">
            <v>1710</v>
          </cell>
          <cell r="BV249">
            <v>1710</v>
          </cell>
          <cell r="BW249">
            <v>1710</v>
          </cell>
          <cell r="BX249">
            <v>1710</v>
          </cell>
          <cell r="BY249">
            <v>1710</v>
          </cell>
          <cell r="BZ249">
            <v>1710</v>
          </cell>
          <cell r="CA249">
            <v>1710</v>
          </cell>
          <cell r="CB249">
            <v>1710</v>
          </cell>
          <cell r="CC249">
            <v>1962</v>
          </cell>
          <cell r="CD249">
            <v>1962</v>
          </cell>
          <cell r="CE249">
            <v>1962</v>
          </cell>
          <cell r="CF249">
            <v>1962</v>
          </cell>
          <cell r="CG249">
            <v>1962</v>
          </cell>
          <cell r="CH249">
            <v>1962</v>
          </cell>
          <cell r="CI249">
            <v>1962</v>
          </cell>
          <cell r="CJ249">
            <v>1962</v>
          </cell>
          <cell r="CK249">
            <v>1962</v>
          </cell>
          <cell r="CL249">
            <v>1962</v>
          </cell>
          <cell r="CM249">
            <v>1962</v>
          </cell>
          <cell r="CN249">
            <v>1962</v>
          </cell>
          <cell r="CO249">
            <v>1962</v>
          </cell>
          <cell r="CP249">
            <v>1962</v>
          </cell>
          <cell r="CQ249">
            <v>1962</v>
          </cell>
          <cell r="CR249">
            <v>1962</v>
          </cell>
          <cell r="CS249">
            <v>1962</v>
          </cell>
          <cell r="CT249">
            <v>1962</v>
          </cell>
          <cell r="CU249">
            <v>1962</v>
          </cell>
          <cell r="CV249">
            <v>1962</v>
          </cell>
          <cell r="CW249">
            <v>1962</v>
          </cell>
          <cell r="CX249">
            <v>1962</v>
          </cell>
          <cell r="CY249">
            <v>1962</v>
          </cell>
          <cell r="CZ249">
            <v>1962</v>
          </cell>
          <cell r="DA249">
            <v>1962</v>
          </cell>
          <cell r="DB249">
            <v>1962</v>
          </cell>
          <cell r="DC249">
            <v>1962</v>
          </cell>
          <cell r="DD249">
            <v>1962</v>
          </cell>
          <cell r="DE249">
            <v>3924</v>
          </cell>
          <cell r="DF249">
            <v>3924</v>
          </cell>
          <cell r="DG249">
            <v>3924</v>
          </cell>
          <cell r="DH249">
            <v>3924</v>
          </cell>
          <cell r="DI249">
            <v>3924</v>
          </cell>
          <cell r="DJ249">
            <v>3924</v>
          </cell>
          <cell r="DK249">
            <v>3924</v>
          </cell>
        </row>
        <row r="250">
          <cell r="A250">
            <v>20482</v>
          </cell>
          <cell r="B250" t="str">
            <v xml:space="preserve"> RIDGETOP-TENN                           </v>
          </cell>
          <cell r="C250">
            <v>1</v>
          </cell>
          <cell r="D250" t="str">
            <v xml:space="preserve"> D    </v>
          </cell>
          <cell r="E250">
            <v>2556</v>
          </cell>
          <cell r="F250">
            <v>117</v>
          </cell>
          <cell r="G250">
            <v>117</v>
          </cell>
          <cell r="H250">
            <v>168</v>
          </cell>
          <cell r="I250">
            <v>117</v>
          </cell>
          <cell r="J250">
            <v>117</v>
          </cell>
          <cell r="K250">
            <v>117</v>
          </cell>
          <cell r="L250">
            <v>117</v>
          </cell>
          <cell r="M250">
            <v>117</v>
          </cell>
          <cell r="N250">
            <v>117</v>
          </cell>
          <cell r="O250">
            <v>117</v>
          </cell>
          <cell r="P250">
            <v>117</v>
          </cell>
          <cell r="Q250">
            <v>117</v>
          </cell>
          <cell r="R250">
            <v>117</v>
          </cell>
          <cell r="S250">
            <v>117</v>
          </cell>
          <cell r="T250">
            <v>168</v>
          </cell>
          <cell r="U250">
            <v>168</v>
          </cell>
          <cell r="V250">
            <v>168</v>
          </cell>
          <cell r="W250">
            <v>168</v>
          </cell>
          <cell r="X250">
            <v>168</v>
          </cell>
          <cell r="Y250">
            <v>168</v>
          </cell>
          <cell r="Z250">
            <v>168</v>
          </cell>
          <cell r="AA250">
            <v>168</v>
          </cell>
          <cell r="AB250">
            <v>168</v>
          </cell>
          <cell r="AC250">
            <v>168</v>
          </cell>
          <cell r="AD250">
            <v>168</v>
          </cell>
          <cell r="AE250">
            <v>168</v>
          </cell>
          <cell r="AF250">
            <v>168</v>
          </cell>
          <cell r="AG250">
            <v>168</v>
          </cell>
          <cell r="AH250">
            <v>168</v>
          </cell>
          <cell r="AI250">
            <v>168</v>
          </cell>
          <cell r="AJ250">
            <v>168</v>
          </cell>
          <cell r="AK250">
            <v>168</v>
          </cell>
          <cell r="AL250">
            <v>168</v>
          </cell>
          <cell r="AM250">
            <v>168</v>
          </cell>
          <cell r="AN250">
            <v>168</v>
          </cell>
          <cell r="AO250">
            <v>168</v>
          </cell>
          <cell r="AP250">
            <v>168</v>
          </cell>
          <cell r="AQ250">
            <v>168</v>
          </cell>
          <cell r="AR250">
            <v>168</v>
          </cell>
          <cell r="AS250">
            <v>168</v>
          </cell>
          <cell r="AT250">
            <v>168</v>
          </cell>
          <cell r="AU250">
            <v>168</v>
          </cell>
          <cell r="AV250">
            <v>168</v>
          </cell>
          <cell r="AW250">
            <v>168</v>
          </cell>
          <cell r="AX250">
            <v>130</v>
          </cell>
          <cell r="AY250">
            <v>130</v>
          </cell>
          <cell r="AZ250">
            <v>130</v>
          </cell>
          <cell r="BA250">
            <v>130</v>
          </cell>
          <cell r="BB250">
            <v>130</v>
          </cell>
          <cell r="BC250">
            <v>130</v>
          </cell>
          <cell r="BD250">
            <v>130</v>
          </cell>
          <cell r="BE250">
            <v>130</v>
          </cell>
          <cell r="BF250">
            <v>130</v>
          </cell>
          <cell r="BG250">
            <v>130</v>
          </cell>
          <cell r="BH250">
            <v>130</v>
          </cell>
          <cell r="BI250">
            <v>130</v>
          </cell>
          <cell r="BJ250">
            <v>130</v>
          </cell>
          <cell r="BK250">
            <v>130</v>
          </cell>
          <cell r="BL250">
            <v>130</v>
          </cell>
          <cell r="BM250">
            <v>228</v>
          </cell>
          <cell r="BN250">
            <v>130</v>
          </cell>
          <cell r="BO250">
            <v>130</v>
          </cell>
          <cell r="BP250">
            <v>130</v>
          </cell>
          <cell r="BQ250">
            <v>130</v>
          </cell>
          <cell r="BR250">
            <v>130</v>
          </cell>
          <cell r="BS250">
            <v>130</v>
          </cell>
          <cell r="BT250">
            <v>130</v>
          </cell>
          <cell r="BU250">
            <v>130</v>
          </cell>
          <cell r="BV250">
            <v>130</v>
          </cell>
          <cell r="BW250">
            <v>130</v>
          </cell>
          <cell r="BX250">
            <v>130</v>
          </cell>
          <cell r="BY250">
            <v>130</v>
          </cell>
          <cell r="BZ250">
            <v>130</v>
          </cell>
          <cell r="CA250">
            <v>130</v>
          </cell>
          <cell r="CB250">
            <v>130</v>
          </cell>
          <cell r="CC250">
            <v>216</v>
          </cell>
          <cell r="CD250">
            <v>216</v>
          </cell>
          <cell r="CE250">
            <v>216</v>
          </cell>
          <cell r="CF250">
            <v>216</v>
          </cell>
          <cell r="CG250">
            <v>216</v>
          </cell>
          <cell r="CH250">
            <v>216</v>
          </cell>
          <cell r="CI250">
            <v>216</v>
          </cell>
          <cell r="CJ250">
            <v>216</v>
          </cell>
          <cell r="CK250">
            <v>216</v>
          </cell>
          <cell r="CL250">
            <v>216</v>
          </cell>
          <cell r="CM250">
            <v>216</v>
          </cell>
          <cell r="CN250">
            <v>216</v>
          </cell>
          <cell r="CO250">
            <v>216</v>
          </cell>
          <cell r="CP250">
            <v>216</v>
          </cell>
          <cell r="CQ250">
            <v>216</v>
          </cell>
          <cell r="CR250">
            <v>216</v>
          </cell>
          <cell r="CS250">
            <v>216</v>
          </cell>
          <cell r="CT250">
            <v>216</v>
          </cell>
          <cell r="CU250">
            <v>216</v>
          </cell>
          <cell r="CV250">
            <v>216</v>
          </cell>
          <cell r="CW250">
            <v>216</v>
          </cell>
          <cell r="CX250">
            <v>216</v>
          </cell>
          <cell r="CY250">
            <v>216</v>
          </cell>
          <cell r="CZ250">
            <v>216</v>
          </cell>
          <cell r="DA250">
            <v>216</v>
          </cell>
          <cell r="DB250">
            <v>216</v>
          </cell>
          <cell r="DC250">
            <v>216</v>
          </cell>
          <cell r="DD250">
            <v>216</v>
          </cell>
          <cell r="DE250">
            <v>315</v>
          </cell>
          <cell r="DF250">
            <v>315</v>
          </cell>
          <cell r="DG250">
            <v>315</v>
          </cell>
          <cell r="DH250">
            <v>315</v>
          </cell>
          <cell r="DI250">
            <v>315</v>
          </cell>
          <cell r="DJ250">
            <v>315</v>
          </cell>
          <cell r="DK250">
            <v>315</v>
          </cell>
        </row>
        <row r="251">
          <cell r="A251">
            <v>20483</v>
          </cell>
          <cell r="B251" t="str">
            <v>EAST TENNESSEE @ Robertson</v>
          </cell>
          <cell r="C251">
            <v>1</v>
          </cell>
          <cell r="D251" t="str">
            <v xml:space="preserve"> D    </v>
          </cell>
          <cell r="E251">
            <v>335570</v>
          </cell>
          <cell r="F251">
            <v>115755</v>
          </cell>
          <cell r="G251">
            <v>115755</v>
          </cell>
          <cell r="H251">
            <v>136069</v>
          </cell>
          <cell r="I251">
            <v>112806</v>
          </cell>
          <cell r="J251">
            <v>113028</v>
          </cell>
          <cell r="K251">
            <v>115279</v>
          </cell>
          <cell r="L251">
            <v>118312</v>
          </cell>
          <cell r="M251">
            <v>119802</v>
          </cell>
          <cell r="N251">
            <v>113800</v>
          </cell>
          <cell r="O251">
            <v>118262</v>
          </cell>
          <cell r="P251">
            <v>125170</v>
          </cell>
          <cell r="Q251">
            <v>147664</v>
          </cell>
          <cell r="R251">
            <v>133441</v>
          </cell>
          <cell r="S251">
            <v>157117</v>
          </cell>
          <cell r="T251">
            <v>125741</v>
          </cell>
          <cell r="U251">
            <v>125741</v>
          </cell>
          <cell r="V251">
            <v>125741</v>
          </cell>
          <cell r="W251">
            <v>166973</v>
          </cell>
          <cell r="X251">
            <v>171809</v>
          </cell>
          <cell r="Y251">
            <v>149412</v>
          </cell>
          <cell r="Z251">
            <v>141170</v>
          </cell>
          <cell r="AA251">
            <v>112121</v>
          </cell>
          <cell r="AB251">
            <v>111349</v>
          </cell>
          <cell r="AC251">
            <v>112121</v>
          </cell>
          <cell r="AD251">
            <v>146160</v>
          </cell>
          <cell r="AE251">
            <v>159458</v>
          </cell>
          <cell r="AF251">
            <v>154980</v>
          </cell>
          <cell r="AG251">
            <v>149846</v>
          </cell>
          <cell r="AH251">
            <v>118419</v>
          </cell>
          <cell r="AI251">
            <v>108031</v>
          </cell>
          <cell r="AJ251">
            <v>108031</v>
          </cell>
          <cell r="AK251">
            <v>110063</v>
          </cell>
          <cell r="AL251">
            <v>125910</v>
          </cell>
          <cell r="AM251">
            <v>131052</v>
          </cell>
          <cell r="AN251">
            <v>130185</v>
          </cell>
          <cell r="AO251">
            <v>136069</v>
          </cell>
          <cell r="AP251">
            <v>134569</v>
          </cell>
          <cell r="AQ251">
            <v>134557</v>
          </cell>
          <cell r="AR251">
            <v>173594</v>
          </cell>
          <cell r="AS251">
            <v>161747</v>
          </cell>
          <cell r="AT251">
            <v>129006</v>
          </cell>
          <cell r="AU251">
            <v>133921</v>
          </cell>
          <cell r="AV251">
            <v>137173</v>
          </cell>
          <cell r="AW251">
            <v>137173</v>
          </cell>
          <cell r="AX251">
            <v>201318</v>
          </cell>
          <cell r="AY251">
            <v>201325</v>
          </cell>
          <cell r="AZ251">
            <v>182728</v>
          </cell>
          <cell r="BA251">
            <v>193760</v>
          </cell>
          <cell r="BB251">
            <v>183495</v>
          </cell>
          <cell r="BC251">
            <v>174536</v>
          </cell>
          <cell r="BD251">
            <v>174536</v>
          </cell>
          <cell r="BE251">
            <v>174536</v>
          </cell>
          <cell r="BF251">
            <v>177952</v>
          </cell>
          <cell r="BG251">
            <v>180007</v>
          </cell>
          <cell r="BH251">
            <v>180644</v>
          </cell>
          <cell r="BI251">
            <v>178135</v>
          </cell>
          <cell r="BJ251">
            <v>178135</v>
          </cell>
          <cell r="BK251">
            <v>178135</v>
          </cell>
          <cell r="BL251">
            <v>176308</v>
          </cell>
          <cell r="BM251">
            <v>173384</v>
          </cell>
          <cell r="BN251">
            <v>172645</v>
          </cell>
          <cell r="BO251">
            <v>172645</v>
          </cell>
          <cell r="BP251">
            <v>176817</v>
          </cell>
          <cell r="BQ251">
            <v>185897</v>
          </cell>
          <cell r="BR251">
            <v>185897</v>
          </cell>
          <cell r="BS251">
            <v>190648</v>
          </cell>
          <cell r="BT251">
            <v>186307</v>
          </cell>
          <cell r="BU251">
            <v>186307</v>
          </cell>
          <cell r="BV251">
            <v>191285</v>
          </cell>
          <cell r="BW251">
            <v>202085</v>
          </cell>
          <cell r="BX251">
            <v>195296</v>
          </cell>
          <cell r="BY251">
            <v>195296</v>
          </cell>
          <cell r="BZ251">
            <v>197700</v>
          </cell>
          <cell r="CA251">
            <v>192607</v>
          </cell>
          <cell r="CB251">
            <v>181365</v>
          </cell>
          <cell r="CC251">
            <v>199858</v>
          </cell>
          <cell r="CD251">
            <v>203098</v>
          </cell>
          <cell r="CE251">
            <v>208798</v>
          </cell>
          <cell r="CF251">
            <v>208798</v>
          </cell>
          <cell r="CG251">
            <v>212432</v>
          </cell>
          <cell r="CH251">
            <v>230031</v>
          </cell>
          <cell r="CI251">
            <v>233680</v>
          </cell>
          <cell r="CJ251">
            <v>231739</v>
          </cell>
          <cell r="CK251">
            <v>203770</v>
          </cell>
          <cell r="CL251">
            <v>207419</v>
          </cell>
          <cell r="CM251">
            <v>228489</v>
          </cell>
          <cell r="CN251">
            <v>228489</v>
          </cell>
          <cell r="CO251">
            <v>196263</v>
          </cell>
          <cell r="CP251">
            <v>196263</v>
          </cell>
          <cell r="CQ251">
            <v>196265</v>
          </cell>
          <cell r="CR251">
            <v>202200</v>
          </cell>
          <cell r="CS251">
            <v>207753</v>
          </cell>
          <cell r="CT251">
            <v>229344</v>
          </cell>
          <cell r="CU251">
            <v>207753</v>
          </cell>
          <cell r="CV251">
            <v>204828</v>
          </cell>
          <cell r="CW251">
            <v>210235</v>
          </cell>
          <cell r="CX251">
            <v>214682</v>
          </cell>
          <cell r="CY251">
            <v>231279</v>
          </cell>
          <cell r="CZ251">
            <v>231198</v>
          </cell>
          <cell r="DA251">
            <v>231198</v>
          </cell>
          <cell r="DB251">
            <v>231198</v>
          </cell>
          <cell r="DC251">
            <v>232992</v>
          </cell>
          <cell r="DD251">
            <v>222408</v>
          </cell>
          <cell r="DE251">
            <v>209475</v>
          </cell>
          <cell r="DF251">
            <v>213804</v>
          </cell>
          <cell r="DG251">
            <v>209583</v>
          </cell>
          <cell r="DH251">
            <v>209583</v>
          </cell>
          <cell r="DI251">
            <v>209583</v>
          </cell>
          <cell r="DJ251">
            <v>221165</v>
          </cell>
          <cell r="DK251">
            <v>227152</v>
          </cell>
        </row>
        <row r="252">
          <cell r="A252">
            <v>20486</v>
          </cell>
          <cell r="B252" t="str">
            <v xml:space="preserve"> SPRINGFIELD-TENN                        </v>
          </cell>
          <cell r="C252">
            <v>1</v>
          </cell>
          <cell r="D252" t="str">
            <v xml:space="preserve"> D    </v>
          </cell>
          <cell r="E252">
            <v>30059</v>
          </cell>
          <cell r="F252">
            <v>3720</v>
          </cell>
          <cell r="G252">
            <v>3720</v>
          </cell>
          <cell r="H252">
            <v>3145</v>
          </cell>
          <cell r="I252">
            <v>3720</v>
          </cell>
          <cell r="J252">
            <v>3720</v>
          </cell>
          <cell r="K252">
            <v>3720</v>
          </cell>
          <cell r="L252">
            <v>3720</v>
          </cell>
          <cell r="M252">
            <v>3720</v>
          </cell>
          <cell r="N252">
            <v>3720</v>
          </cell>
          <cell r="O252">
            <v>3720</v>
          </cell>
          <cell r="P252">
            <v>3720</v>
          </cell>
          <cell r="Q252">
            <v>3720</v>
          </cell>
          <cell r="R252">
            <v>3720</v>
          </cell>
          <cell r="S252">
            <v>3720</v>
          </cell>
          <cell r="T252">
            <v>4619</v>
          </cell>
          <cell r="U252">
            <v>4619</v>
          </cell>
          <cell r="V252">
            <v>4619</v>
          </cell>
          <cell r="W252">
            <v>4619</v>
          </cell>
          <cell r="X252">
            <v>4619</v>
          </cell>
          <cell r="Y252">
            <v>4619</v>
          </cell>
          <cell r="Z252">
            <v>4619</v>
          </cell>
          <cell r="AA252">
            <v>5602</v>
          </cell>
          <cell r="AB252">
            <v>5602</v>
          </cell>
          <cell r="AC252">
            <v>5602</v>
          </cell>
          <cell r="AD252">
            <v>4619</v>
          </cell>
          <cell r="AE252">
            <v>4619</v>
          </cell>
          <cell r="AF252">
            <v>4619</v>
          </cell>
          <cell r="AG252">
            <v>4619</v>
          </cell>
          <cell r="AH252">
            <v>4619</v>
          </cell>
          <cell r="AI252">
            <v>4619</v>
          </cell>
          <cell r="AJ252">
            <v>4619</v>
          </cell>
          <cell r="AK252">
            <v>4619</v>
          </cell>
          <cell r="AL252">
            <v>3145</v>
          </cell>
          <cell r="AM252">
            <v>3145</v>
          </cell>
          <cell r="AN252">
            <v>3145</v>
          </cell>
          <cell r="AO252">
            <v>3145</v>
          </cell>
          <cell r="AP252">
            <v>3145</v>
          </cell>
          <cell r="AQ252">
            <v>3145</v>
          </cell>
          <cell r="AR252">
            <v>3145</v>
          </cell>
          <cell r="AS252">
            <v>3145</v>
          </cell>
          <cell r="AT252">
            <v>3145</v>
          </cell>
          <cell r="AU252">
            <v>3145</v>
          </cell>
          <cell r="AV252">
            <v>3145</v>
          </cell>
          <cell r="AW252">
            <v>3145</v>
          </cell>
          <cell r="AX252">
            <v>4132</v>
          </cell>
          <cell r="AY252">
            <v>4132</v>
          </cell>
          <cell r="AZ252">
            <v>4132</v>
          </cell>
          <cell r="BA252">
            <v>4132</v>
          </cell>
          <cell r="BB252">
            <v>4132</v>
          </cell>
          <cell r="BC252">
            <v>4132</v>
          </cell>
          <cell r="BD252">
            <v>4132</v>
          </cell>
          <cell r="BE252">
            <v>4132</v>
          </cell>
          <cell r="BF252">
            <v>4132</v>
          </cell>
          <cell r="BG252">
            <v>4132</v>
          </cell>
          <cell r="BH252">
            <v>4132</v>
          </cell>
          <cell r="BI252">
            <v>4132</v>
          </cell>
          <cell r="BJ252">
            <v>4132</v>
          </cell>
          <cell r="BK252">
            <v>4132</v>
          </cell>
          <cell r="BL252">
            <v>4132</v>
          </cell>
          <cell r="BM252">
            <v>5603</v>
          </cell>
          <cell r="BN252">
            <v>4132</v>
          </cell>
          <cell r="BO252">
            <v>4132</v>
          </cell>
          <cell r="BP252">
            <v>4132</v>
          </cell>
          <cell r="BQ252">
            <v>4132</v>
          </cell>
          <cell r="BR252">
            <v>4132</v>
          </cell>
          <cell r="BS252">
            <v>4132</v>
          </cell>
          <cell r="BT252">
            <v>4132</v>
          </cell>
          <cell r="BU252">
            <v>4132</v>
          </cell>
          <cell r="BV252">
            <v>4132</v>
          </cell>
          <cell r="BW252">
            <v>4132</v>
          </cell>
          <cell r="BX252">
            <v>4132</v>
          </cell>
          <cell r="BY252">
            <v>4132</v>
          </cell>
          <cell r="BZ252">
            <v>4132</v>
          </cell>
          <cell r="CA252">
            <v>4132</v>
          </cell>
          <cell r="CB252">
            <v>4132</v>
          </cell>
          <cell r="CC252">
            <v>5871</v>
          </cell>
          <cell r="CD252">
            <v>5871</v>
          </cell>
          <cell r="CE252">
            <v>5871</v>
          </cell>
          <cell r="CF252">
            <v>5871</v>
          </cell>
          <cell r="CG252">
            <v>5871</v>
          </cell>
          <cell r="CH252">
            <v>5871</v>
          </cell>
          <cell r="CI252">
            <v>5871</v>
          </cell>
          <cell r="CJ252">
            <v>5871</v>
          </cell>
          <cell r="CK252">
            <v>5871</v>
          </cell>
          <cell r="CL252">
            <v>5871</v>
          </cell>
          <cell r="CM252">
            <v>5871</v>
          </cell>
          <cell r="CN252">
            <v>5871</v>
          </cell>
          <cell r="CO252">
            <v>5871</v>
          </cell>
          <cell r="CP252">
            <v>5871</v>
          </cell>
          <cell r="CQ252">
            <v>5871</v>
          </cell>
          <cell r="CR252">
            <v>5871</v>
          </cell>
          <cell r="CS252">
            <v>5871</v>
          </cell>
          <cell r="CT252">
            <v>5871</v>
          </cell>
          <cell r="CU252">
            <v>5871</v>
          </cell>
          <cell r="CV252">
            <v>5871</v>
          </cell>
          <cell r="CW252">
            <v>5871</v>
          </cell>
          <cell r="CX252">
            <v>5871</v>
          </cell>
          <cell r="CY252">
            <v>5871</v>
          </cell>
          <cell r="CZ252">
            <v>5871</v>
          </cell>
          <cell r="DA252">
            <v>5871</v>
          </cell>
          <cell r="DB252">
            <v>5871</v>
          </cell>
          <cell r="DC252">
            <v>5871</v>
          </cell>
          <cell r="DD252">
            <v>5871</v>
          </cell>
          <cell r="DE252">
            <v>8557</v>
          </cell>
          <cell r="DF252">
            <v>8557</v>
          </cell>
          <cell r="DG252">
            <v>8557</v>
          </cell>
          <cell r="DH252">
            <v>8557</v>
          </cell>
          <cell r="DI252">
            <v>8557</v>
          </cell>
          <cell r="DJ252">
            <v>8557</v>
          </cell>
          <cell r="DK252">
            <v>7870</v>
          </cell>
        </row>
        <row r="253">
          <cell r="A253">
            <v>20487</v>
          </cell>
          <cell r="B253" t="str">
            <v xml:space="preserve"> NASHVILLE-GREENBRIER SALES              </v>
          </cell>
          <cell r="C253">
            <v>1</v>
          </cell>
          <cell r="D253" t="str">
            <v xml:space="preserve"> D    </v>
          </cell>
          <cell r="E253">
            <v>2652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</row>
        <row r="254">
          <cell r="A254">
            <v>20587</v>
          </cell>
          <cell r="B254" t="str">
            <v>TEXAS GAS @ Summer</v>
          </cell>
          <cell r="C254">
            <v>1</v>
          </cell>
          <cell r="D254" t="str">
            <v xml:space="preserve"> D    </v>
          </cell>
          <cell r="E254">
            <v>55181</v>
          </cell>
          <cell r="F254">
            <v>10010</v>
          </cell>
          <cell r="G254">
            <v>10010</v>
          </cell>
          <cell r="H254">
            <v>10011</v>
          </cell>
          <cell r="I254">
            <v>10010</v>
          </cell>
          <cell r="J254">
            <v>10010</v>
          </cell>
          <cell r="K254">
            <v>10010</v>
          </cell>
          <cell r="L254">
            <v>10010</v>
          </cell>
          <cell r="M254">
            <v>10010</v>
          </cell>
          <cell r="N254">
            <v>10010</v>
          </cell>
          <cell r="O254">
            <v>10010</v>
          </cell>
          <cell r="P254">
            <v>10010</v>
          </cell>
          <cell r="Q254">
            <v>10010</v>
          </cell>
          <cell r="R254">
            <v>10010</v>
          </cell>
          <cell r="S254">
            <v>10010</v>
          </cell>
          <cell r="T254">
            <v>10011</v>
          </cell>
          <cell r="U254">
            <v>10011</v>
          </cell>
          <cell r="V254">
            <v>10011</v>
          </cell>
          <cell r="W254">
            <v>10011</v>
          </cell>
          <cell r="X254">
            <v>10011</v>
          </cell>
          <cell r="Y254">
            <v>10011</v>
          </cell>
          <cell r="Z254">
            <v>10011</v>
          </cell>
          <cell r="AA254">
            <v>10011</v>
          </cell>
          <cell r="AB254">
            <v>10011</v>
          </cell>
          <cell r="AC254">
            <v>10011</v>
          </cell>
          <cell r="AD254">
            <v>10011</v>
          </cell>
          <cell r="AE254">
            <v>10011</v>
          </cell>
          <cell r="AF254">
            <v>10011</v>
          </cell>
          <cell r="AG254">
            <v>10011</v>
          </cell>
          <cell r="AH254">
            <v>10011</v>
          </cell>
          <cell r="AI254">
            <v>10011</v>
          </cell>
          <cell r="AJ254">
            <v>10011</v>
          </cell>
          <cell r="AK254">
            <v>10011</v>
          </cell>
          <cell r="AL254">
            <v>10011</v>
          </cell>
          <cell r="AM254">
            <v>10011</v>
          </cell>
          <cell r="AN254">
            <v>10011</v>
          </cell>
          <cell r="AO254">
            <v>10011</v>
          </cell>
          <cell r="AP254">
            <v>10011</v>
          </cell>
          <cell r="AQ254">
            <v>10011</v>
          </cell>
          <cell r="AR254">
            <v>10011</v>
          </cell>
          <cell r="AS254">
            <v>10011</v>
          </cell>
          <cell r="AT254">
            <v>10011</v>
          </cell>
          <cell r="AU254">
            <v>10011</v>
          </cell>
          <cell r="AV254">
            <v>10011</v>
          </cell>
          <cell r="AW254">
            <v>10011</v>
          </cell>
          <cell r="AX254">
            <v>10071</v>
          </cell>
          <cell r="AY254">
            <v>10071</v>
          </cell>
          <cell r="AZ254">
            <v>10071</v>
          </cell>
          <cell r="BA254">
            <v>10071</v>
          </cell>
          <cell r="BB254">
            <v>10071</v>
          </cell>
          <cell r="BC254">
            <v>10071</v>
          </cell>
          <cell r="BD254">
            <v>10071</v>
          </cell>
          <cell r="BE254">
            <v>10071</v>
          </cell>
          <cell r="BF254">
            <v>13094</v>
          </cell>
          <cell r="BG254">
            <v>10071</v>
          </cell>
          <cell r="BH254">
            <v>13197</v>
          </cell>
          <cell r="BI254">
            <v>13197</v>
          </cell>
          <cell r="BJ254">
            <v>12449</v>
          </cell>
          <cell r="BK254">
            <v>12449</v>
          </cell>
          <cell r="BL254">
            <v>12449</v>
          </cell>
          <cell r="BM254">
            <v>12958</v>
          </cell>
          <cell r="BN254">
            <v>12182</v>
          </cell>
          <cell r="BO254">
            <v>11226</v>
          </cell>
          <cell r="BP254">
            <v>10027</v>
          </cell>
          <cell r="BQ254">
            <v>10027</v>
          </cell>
          <cell r="BR254">
            <v>10027</v>
          </cell>
          <cell r="BS254">
            <v>10027</v>
          </cell>
          <cell r="BT254">
            <v>10027</v>
          </cell>
          <cell r="BU254">
            <v>10027</v>
          </cell>
          <cell r="BV254">
            <v>11934</v>
          </cell>
          <cell r="BW254">
            <v>11534</v>
          </cell>
          <cell r="BX254">
            <v>10027</v>
          </cell>
          <cell r="BY254">
            <v>10027</v>
          </cell>
          <cell r="BZ254">
            <v>10027</v>
          </cell>
          <cell r="CA254">
            <v>10027</v>
          </cell>
          <cell r="CB254">
            <v>14573</v>
          </cell>
          <cell r="CC254">
            <v>9999</v>
          </cell>
          <cell r="CD254">
            <v>19956</v>
          </cell>
          <cell r="CE254">
            <v>19956</v>
          </cell>
          <cell r="CF254">
            <v>19956</v>
          </cell>
          <cell r="CG254">
            <v>19956</v>
          </cell>
          <cell r="CH254">
            <v>19956</v>
          </cell>
          <cell r="CI254">
            <v>17149</v>
          </cell>
          <cell r="CJ254">
            <v>13068</v>
          </cell>
          <cell r="CK254">
            <v>13068</v>
          </cell>
          <cell r="CL254">
            <v>13068</v>
          </cell>
          <cell r="CM254">
            <v>13068</v>
          </cell>
          <cell r="CN254">
            <v>13068</v>
          </cell>
          <cell r="CO254">
            <v>13068</v>
          </cell>
          <cell r="CP254">
            <v>13068</v>
          </cell>
          <cell r="CQ254">
            <v>13068</v>
          </cell>
          <cell r="CR254">
            <v>13068</v>
          </cell>
          <cell r="CS254">
            <v>13068</v>
          </cell>
          <cell r="CT254">
            <v>13068</v>
          </cell>
          <cell r="CU254">
            <v>13068</v>
          </cell>
          <cell r="CV254">
            <v>13068</v>
          </cell>
          <cell r="CW254">
            <v>13068</v>
          </cell>
          <cell r="CX254">
            <v>13068</v>
          </cell>
          <cell r="CY254">
            <v>13068</v>
          </cell>
          <cell r="CZ254">
            <v>13068</v>
          </cell>
          <cell r="DA254">
            <v>13068</v>
          </cell>
          <cell r="DB254">
            <v>13068</v>
          </cell>
          <cell r="DC254">
            <v>16011</v>
          </cell>
          <cell r="DD254">
            <v>13068</v>
          </cell>
          <cell r="DE254">
            <v>10027</v>
          </cell>
          <cell r="DF254">
            <v>10027</v>
          </cell>
          <cell r="DG254">
            <v>10027</v>
          </cell>
          <cell r="DH254">
            <v>10027</v>
          </cell>
          <cell r="DI254">
            <v>10027</v>
          </cell>
          <cell r="DJ254">
            <v>10027</v>
          </cell>
          <cell r="DK254">
            <v>10027</v>
          </cell>
        </row>
        <row r="255">
          <cell r="A255">
            <v>20589</v>
          </cell>
          <cell r="B255" t="str">
            <v xml:space="preserve"> PORTLAND-TENN                           </v>
          </cell>
          <cell r="C255">
            <v>1</v>
          </cell>
          <cell r="D255" t="str">
            <v xml:space="preserve"> D    </v>
          </cell>
          <cell r="E255">
            <v>14223</v>
          </cell>
          <cell r="F255">
            <v>1035</v>
          </cell>
          <cell r="G255">
            <v>1035</v>
          </cell>
          <cell r="H255">
            <v>1660</v>
          </cell>
          <cell r="I255">
            <v>1035</v>
          </cell>
          <cell r="J255">
            <v>1558</v>
          </cell>
          <cell r="K255">
            <v>1558</v>
          </cell>
          <cell r="L255">
            <v>1558</v>
          </cell>
          <cell r="M255">
            <v>1558</v>
          </cell>
          <cell r="N255">
            <v>1558</v>
          </cell>
          <cell r="O255">
            <v>1558</v>
          </cell>
          <cell r="P255">
            <v>1558</v>
          </cell>
          <cell r="Q255">
            <v>1558</v>
          </cell>
          <cell r="R255">
            <v>1558</v>
          </cell>
          <cell r="S255">
            <v>1558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1690</v>
          </cell>
          <cell r="Y255">
            <v>1690</v>
          </cell>
          <cell r="Z255">
            <v>1690</v>
          </cell>
          <cell r="AA255">
            <v>1690</v>
          </cell>
          <cell r="AB255">
            <v>1690</v>
          </cell>
          <cell r="AC255">
            <v>1690</v>
          </cell>
          <cell r="AD255">
            <v>1690</v>
          </cell>
          <cell r="AE255">
            <v>1690</v>
          </cell>
          <cell r="AF255">
            <v>1690</v>
          </cell>
          <cell r="AG255">
            <v>1690</v>
          </cell>
          <cell r="AH255">
            <v>1690</v>
          </cell>
          <cell r="AI255">
            <v>1690</v>
          </cell>
          <cell r="AJ255">
            <v>1690</v>
          </cell>
          <cell r="AK255">
            <v>1690</v>
          </cell>
          <cell r="AL255">
            <v>1690</v>
          </cell>
          <cell r="AM255">
            <v>1690</v>
          </cell>
          <cell r="AN255">
            <v>1660</v>
          </cell>
          <cell r="AO255">
            <v>1660</v>
          </cell>
          <cell r="AP255">
            <v>1660</v>
          </cell>
          <cell r="AQ255">
            <v>2800</v>
          </cell>
          <cell r="AR255">
            <v>2800</v>
          </cell>
          <cell r="AS255">
            <v>2800</v>
          </cell>
          <cell r="AT255">
            <v>2800</v>
          </cell>
          <cell r="AU255">
            <v>2800</v>
          </cell>
          <cell r="AV255">
            <v>2800</v>
          </cell>
          <cell r="AW255">
            <v>2800</v>
          </cell>
          <cell r="AX255">
            <v>1420</v>
          </cell>
          <cell r="AY255">
            <v>1420</v>
          </cell>
          <cell r="AZ255">
            <v>1420</v>
          </cell>
          <cell r="BA255">
            <v>1420</v>
          </cell>
          <cell r="BB255">
            <v>3375</v>
          </cell>
          <cell r="BC255">
            <v>3375</v>
          </cell>
          <cell r="BD255">
            <v>3375</v>
          </cell>
          <cell r="BE255">
            <v>3375</v>
          </cell>
          <cell r="BF255">
            <v>3375</v>
          </cell>
          <cell r="BG255">
            <v>3375</v>
          </cell>
          <cell r="BH255">
            <v>3375</v>
          </cell>
          <cell r="BI255">
            <v>3375</v>
          </cell>
          <cell r="BJ255">
            <v>3375</v>
          </cell>
          <cell r="BK255">
            <v>3375</v>
          </cell>
          <cell r="BL255">
            <v>3375</v>
          </cell>
          <cell r="BM255">
            <v>3375</v>
          </cell>
          <cell r="BN255">
            <v>3375</v>
          </cell>
          <cell r="BO255">
            <v>3375</v>
          </cell>
          <cell r="BP255">
            <v>2800</v>
          </cell>
          <cell r="BQ255">
            <v>2800</v>
          </cell>
          <cell r="BR255">
            <v>2800</v>
          </cell>
          <cell r="BS255">
            <v>2800</v>
          </cell>
          <cell r="BT255">
            <v>2800</v>
          </cell>
          <cell r="BU255">
            <v>2800</v>
          </cell>
          <cell r="BV255">
            <v>2800</v>
          </cell>
          <cell r="BW255">
            <v>2800</v>
          </cell>
          <cell r="BX255">
            <v>2800</v>
          </cell>
          <cell r="BY255">
            <v>2800</v>
          </cell>
          <cell r="BZ255">
            <v>2800</v>
          </cell>
          <cell r="CA255">
            <v>2800</v>
          </cell>
          <cell r="CB255">
            <v>2800</v>
          </cell>
          <cell r="CC255">
            <v>921</v>
          </cell>
          <cell r="CD255">
            <v>921</v>
          </cell>
          <cell r="CE255">
            <v>921</v>
          </cell>
          <cell r="CF255">
            <v>921</v>
          </cell>
          <cell r="CG255">
            <v>921</v>
          </cell>
          <cell r="CH255">
            <v>1920</v>
          </cell>
          <cell r="CI255">
            <v>1920</v>
          </cell>
          <cell r="CJ255">
            <v>1920</v>
          </cell>
          <cell r="CK255">
            <v>1920</v>
          </cell>
          <cell r="CL255">
            <v>1920</v>
          </cell>
          <cell r="CM255">
            <v>1920</v>
          </cell>
          <cell r="CN255">
            <v>1920</v>
          </cell>
          <cell r="CO255">
            <v>3000</v>
          </cell>
          <cell r="CP255">
            <v>3000</v>
          </cell>
          <cell r="CQ255">
            <v>3000</v>
          </cell>
          <cell r="CR255">
            <v>3200</v>
          </cell>
          <cell r="CS255">
            <v>3200</v>
          </cell>
          <cell r="CT255">
            <v>3200</v>
          </cell>
          <cell r="CU255">
            <v>3200</v>
          </cell>
          <cell r="CV255">
            <v>3200</v>
          </cell>
          <cell r="CW255">
            <v>3200</v>
          </cell>
          <cell r="CX255">
            <v>4200</v>
          </cell>
          <cell r="CY255">
            <v>4200</v>
          </cell>
          <cell r="CZ255">
            <v>4200</v>
          </cell>
          <cell r="DA255">
            <v>4200</v>
          </cell>
          <cell r="DB255">
            <v>4200</v>
          </cell>
          <cell r="DC255">
            <v>4200</v>
          </cell>
          <cell r="DD255">
            <v>4200</v>
          </cell>
          <cell r="DE255">
            <v>2470</v>
          </cell>
          <cell r="DF255">
            <v>2470</v>
          </cell>
          <cell r="DG255">
            <v>2470</v>
          </cell>
          <cell r="DH255">
            <v>2470</v>
          </cell>
          <cell r="DI255">
            <v>2470</v>
          </cell>
          <cell r="DJ255">
            <v>2470</v>
          </cell>
          <cell r="DK255">
            <v>2470</v>
          </cell>
        </row>
        <row r="256">
          <cell r="A256">
            <v>20661</v>
          </cell>
          <cell r="B256" t="str">
            <v xml:space="preserve"> COLLINWOOD-TENN                         </v>
          </cell>
          <cell r="C256">
            <v>1</v>
          </cell>
          <cell r="D256" t="str">
            <v xml:space="preserve"> D    </v>
          </cell>
          <cell r="E256">
            <v>1731</v>
          </cell>
          <cell r="F256">
            <v>1264</v>
          </cell>
          <cell r="G256">
            <v>1264</v>
          </cell>
          <cell r="H256">
            <v>312</v>
          </cell>
          <cell r="I256">
            <v>1264</v>
          </cell>
          <cell r="J256">
            <v>1264</v>
          </cell>
          <cell r="K256">
            <v>1264</v>
          </cell>
          <cell r="L256">
            <v>1264</v>
          </cell>
          <cell r="M256">
            <v>64</v>
          </cell>
          <cell r="N256">
            <v>64</v>
          </cell>
          <cell r="O256">
            <v>64</v>
          </cell>
          <cell r="P256">
            <v>64</v>
          </cell>
          <cell r="Q256">
            <v>64</v>
          </cell>
          <cell r="R256">
            <v>64</v>
          </cell>
          <cell r="S256">
            <v>64</v>
          </cell>
          <cell r="T256">
            <v>324</v>
          </cell>
          <cell r="U256">
            <v>324</v>
          </cell>
          <cell r="V256">
            <v>324</v>
          </cell>
          <cell r="W256">
            <v>324</v>
          </cell>
          <cell r="X256">
            <v>324</v>
          </cell>
          <cell r="Y256">
            <v>324</v>
          </cell>
          <cell r="Z256">
            <v>324</v>
          </cell>
          <cell r="AA256">
            <v>324</v>
          </cell>
          <cell r="AB256">
            <v>324</v>
          </cell>
          <cell r="AC256">
            <v>324</v>
          </cell>
          <cell r="AD256">
            <v>324</v>
          </cell>
          <cell r="AE256">
            <v>324</v>
          </cell>
          <cell r="AF256">
            <v>324</v>
          </cell>
          <cell r="AG256">
            <v>324</v>
          </cell>
          <cell r="AH256">
            <v>324</v>
          </cell>
          <cell r="AI256">
            <v>324</v>
          </cell>
          <cell r="AJ256">
            <v>324</v>
          </cell>
          <cell r="AK256">
            <v>324</v>
          </cell>
          <cell r="AL256">
            <v>324</v>
          </cell>
          <cell r="AM256">
            <v>324</v>
          </cell>
          <cell r="AN256">
            <v>324</v>
          </cell>
          <cell r="AO256">
            <v>312</v>
          </cell>
          <cell r="AP256">
            <v>324</v>
          </cell>
          <cell r="AQ256">
            <v>324</v>
          </cell>
          <cell r="AR256">
            <v>324</v>
          </cell>
          <cell r="AS256">
            <v>124</v>
          </cell>
          <cell r="AT256">
            <v>124</v>
          </cell>
          <cell r="AU256">
            <v>124</v>
          </cell>
          <cell r="AV256">
            <v>124</v>
          </cell>
          <cell r="AW256">
            <v>124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2</v>
          </cell>
          <cell r="DK256">
            <v>2</v>
          </cell>
        </row>
        <row r="257">
          <cell r="A257">
            <v>20662</v>
          </cell>
          <cell r="B257" t="str">
            <v xml:space="preserve"> WAYNESBORO-TENN                         </v>
          </cell>
          <cell r="C257">
            <v>1</v>
          </cell>
          <cell r="D257" t="str">
            <v xml:space="preserve"> D    </v>
          </cell>
          <cell r="E257">
            <v>1636</v>
          </cell>
          <cell r="F257">
            <v>503</v>
          </cell>
          <cell r="G257">
            <v>503</v>
          </cell>
          <cell r="H257">
            <v>384</v>
          </cell>
          <cell r="I257">
            <v>503</v>
          </cell>
          <cell r="J257">
            <v>503</v>
          </cell>
          <cell r="K257">
            <v>503</v>
          </cell>
          <cell r="L257">
            <v>503</v>
          </cell>
          <cell r="M257">
            <v>503</v>
          </cell>
          <cell r="N257">
            <v>503</v>
          </cell>
          <cell r="O257">
            <v>503</v>
          </cell>
          <cell r="P257">
            <v>503</v>
          </cell>
          <cell r="Q257">
            <v>503</v>
          </cell>
          <cell r="R257">
            <v>503</v>
          </cell>
          <cell r="S257">
            <v>503</v>
          </cell>
          <cell r="T257">
            <v>384</v>
          </cell>
          <cell r="U257">
            <v>384</v>
          </cell>
          <cell r="V257">
            <v>384</v>
          </cell>
          <cell r="W257">
            <v>384</v>
          </cell>
          <cell r="X257">
            <v>384</v>
          </cell>
          <cell r="Y257">
            <v>384</v>
          </cell>
          <cell r="Z257">
            <v>384</v>
          </cell>
          <cell r="AA257">
            <v>384</v>
          </cell>
          <cell r="AB257">
            <v>384</v>
          </cell>
          <cell r="AC257">
            <v>384</v>
          </cell>
          <cell r="AD257">
            <v>384</v>
          </cell>
          <cell r="AE257">
            <v>384</v>
          </cell>
          <cell r="AF257">
            <v>384</v>
          </cell>
          <cell r="AG257">
            <v>384</v>
          </cell>
          <cell r="AH257">
            <v>384</v>
          </cell>
          <cell r="AI257">
            <v>384</v>
          </cell>
          <cell r="AJ257">
            <v>384</v>
          </cell>
          <cell r="AK257">
            <v>384</v>
          </cell>
          <cell r="AL257">
            <v>384</v>
          </cell>
          <cell r="AM257">
            <v>384</v>
          </cell>
          <cell r="AN257">
            <v>384</v>
          </cell>
          <cell r="AO257">
            <v>384</v>
          </cell>
          <cell r="AP257">
            <v>384</v>
          </cell>
          <cell r="AQ257">
            <v>384</v>
          </cell>
          <cell r="AR257">
            <v>384</v>
          </cell>
          <cell r="AS257">
            <v>384</v>
          </cell>
          <cell r="AT257">
            <v>384</v>
          </cell>
          <cell r="AU257">
            <v>384</v>
          </cell>
          <cell r="AV257">
            <v>384</v>
          </cell>
          <cell r="AW257">
            <v>384</v>
          </cell>
          <cell r="AX257">
            <v>331</v>
          </cell>
          <cell r="AY257">
            <v>331</v>
          </cell>
          <cell r="AZ257">
            <v>331</v>
          </cell>
          <cell r="BA257">
            <v>331</v>
          </cell>
          <cell r="BB257">
            <v>331</v>
          </cell>
          <cell r="BC257">
            <v>331</v>
          </cell>
          <cell r="BD257">
            <v>331</v>
          </cell>
          <cell r="BE257">
            <v>331</v>
          </cell>
          <cell r="BF257">
            <v>331</v>
          </cell>
          <cell r="BG257">
            <v>331</v>
          </cell>
          <cell r="BH257">
            <v>331</v>
          </cell>
          <cell r="BI257">
            <v>331</v>
          </cell>
          <cell r="BJ257">
            <v>331</v>
          </cell>
          <cell r="BK257">
            <v>331</v>
          </cell>
          <cell r="BL257">
            <v>331</v>
          </cell>
          <cell r="BM257">
            <v>625</v>
          </cell>
          <cell r="BN257">
            <v>331</v>
          </cell>
          <cell r="BO257">
            <v>331</v>
          </cell>
          <cell r="BP257">
            <v>331</v>
          </cell>
          <cell r="BQ257">
            <v>331</v>
          </cell>
          <cell r="BR257">
            <v>331</v>
          </cell>
          <cell r="BS257">
            <v>331</v>
          </cell>
          <cell r="BT257">
            <v>331</v>
          </cell>
          <cell r="BU257">
            <v>331</v>
          </cell>
          <cell r="BV257">
            <v>331</v>
          </cell>
          <cell r="BW257">
            <v>331</v>
          </cell>
          <cell r="BX257">
            <v>331</v>
          </cell>
          <cell r="BY257">
            <v>331</v>
          </cell>
          <cell r="BZ257">
            <v>331</v>
          </cell>
          <cell r="CA257">
            <v>331</v>
          </cell>
          <cell r="CB257">
            <v>331</v>
          </cell>
          <cell r="CC257">
            <v>528</v>
          </cell>
          <cell r="CD257">
            <v>528</v>
          </cell>
          <cell r="CE257">
            <v>528</v>
          </cell>
          <cell r="CF257">
            <v>528</v>
          </cell>
          <cell r="CG257">
            <v>528</v>
          </cell>
          <cell r="CH257">
            <v>528</v>
          </cell>
          <cell r="CI257">
            <v>528</v>
          </cell>
          <cell r="CJ257">
            <v>528</v>
          </cell>
          <cell r="CK257">
            <v>528</v>
          </cell>
          <cell r="CL257">
            <v>528</v>
          </cell>
          <cell r="CM257">
            <v>528</v>
          </cell>
          <cell r="CN257">
            <v>528</v>
          </cell>
          <cell r="CO257">
            <v>528</v>
          </cell>
          <cell r="CP257">
            <v>528</v>
          </cell>
          <cell r="CQ257">
            <v>528</v>
          </cell>
          <cell r="CR257">
            <v>528</v>
          </cell>
          <cell r="CS257">
            <v>528</v>
          </cell>
          <cell r="CT257">
            <v>528</v>
          </cell>
          <cell r="CU257">
            <v>528</v>
          </cell>
          <cell r="CV257">
            <v>528</v>
          </cell>
          <cell r="CW257">
            <v>528</v>
          </cell>
          <cell r="CX257">
            <v>528</v>
          </cell>
          <cell r="CY257">
            <v>528</v>
          </cell>
          <cell r="CZ257">
            <v>528</v>
          </cell>
          <cell r="DA257">
            <v>528</v>
          </cell>
          <cell r="DB257">
            <v>528</v>
          </cell>
          <cell r="DC257">
            <v>528</v>
          </cell>
          <cell r="DD257">
            <v>528</v>
          </cell>
          <cell r="DE257">
            <v>700</v>
          </cell>
          <cell r="DF257">
            <v>700</v>
          </cell>
          <cell r="DG257">
            <v>700</v>
          </cell>
          <cell r="DH257">
            <v>700</v>
          </cell>
          <cell r="DI257">
            <v>700</v>
          </cell>
          <cell r="DJ257">
            <v>700</v>
          </cell>
          <cell r="DK257">
            <v>700</v>
          </cell>
        </row>
        <row r="258">
          <cell r="A258">
            <v>21143</v>
          </cell>
          <cell r="B258" t="str">
            <v xml:space="preserve"> CHEVRON-ALTA MESA DEHYD                 </v>
          </cell>
          <cell r="C258">
            <v>0</v>
          </cell>
          <cell r="D258" t="str">
            <v xml:space="preserve"> R    </v>
          </cell>
          <cell r="E258">
            <v>11139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</row>
        <row r="259">
          <cell r="A259">
            <v>21145</v>
          </cell>
          <cell r="B259" t="str">
            <v xml:space="preserve"> CENTRAL-RACHAL DEHYD                    </v>
          </cell>
          <cell r="C259">
            <v>0</v>
          </cell>
          <cell r="D259" t="str">
            <v xml:space="preserve"> R    </v>
          </cell>
          <cell r="E259">
            <v>25240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</row>
        <row r="260">
          <cell r="A260">
            <v>21147</v>
          </cell>
          <cell r="B260" t="str">
            <v xml:space="preserve"> EXXON-PITA DEHYD                        </v>
          </cell>
          <cell r="C260">
            <v>0</v>
          </cell>
          <cell r="D260" t="str">
            <v xml:space="preserve"> R    </v>
          </cell>
          <cell r="E260">
            <v>9853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</row>
        <row r="261">
          <cell r="A261">
            <v>21234</v>
          </cell>
          <cell r="B261" t="str">
            <v xml:space="preserve"> SYNERGY-HEYSER DEHYD                    </v>
          </cell>
          <cell r="C261">
            <v>0</v>
          </cell>
          <cell r="D261" t="str">
            <v xml:space="preserve"> R    </v>
          </cell>
          <cell r="E261">
            <v>44386</v>
          </cell>
          <cell r="F261">
            <v>50</v>
          </cell>
          <cell r="G261">
            <v>50</v>
          </cell>
          <cell r="H261">
            <v>50</v>
          </cell>
          <cell r="I261">
            <v>50</v>
          </cell>
          <cell r="J261">
            <v>50</v>
          </cell>
          <cell r="K261">
            <v>50</v>
          </cell>
          <cell r="L261">
            <v>50</v>
          </cell>
          <cell r="M261">
            <v>50</v>
          </cell>
          <cell r="N261">
            <v>50</v>
          </cell>
          <cell r="O261">
            <v>50</v>
          </cell>
          <cell r="P261">
            <v>50</v>
          </cell>
          <cell r="Q261">
            <v>50</v>
          </cell>
          <cell r="R261">
            <v>50</v>
          </cell>
          <cell r="S261">
            <v>50</v>
          </cell>
          <cell r="T261">
            <v>50</v>
          </cell>
          <cell r="U261">
            <v>50</v>
          </cell>
          <cell r="V261">
            <v>50</v>
          </cell>
          <cell r="W261">
            <v>50</v>
          </cell>
          <cell r="X261">
            <v>50</v>
          </cell>
          <cell r="Y261">
            <v>50</v>
          </cell>
          <cell r="Z261">
            <v>50</v>
          </cell>
          <cell r="AA261">
            <v>50</v>
          </cell>
          <cell r="AB261">
            <v>50</v>
          </cell>
          <cell r="AC261">
            <v>50</v>
          </cell>
          <cell r="AD261">
            <v>50</v>
          </cell>
          <cell r="AE261">
            <v>50</v>
          </cell>
          <cell r="AF261">
            <v>50</v>
          </cell>
          <cell r="AG261">
            <v>50</v>
          </cell>
          <cell r="AH261">
            <v>50</v>
          </cell>
          <cell r="AI261">
            <v>50</v>
          </cell>
          <cell r="AJ261">
            <v>50</v>
          </cell>
          <cell r="AK261">
            <v>50</v>
          </cell>
          <cell r="AL261">
            <v>50</v>
          </cell>
          <cell r="AM261">
            <v>50</v>
          </cell>
          <cell r="AN261">
            <v>50</v>
          </cell>
          <cell r="AO261">
            <v>50</v>
          </cell>
          <cell r="AP261">
            <v>50</v>
          </cell>
          <cell r="AQ261">
            <v>50</v>
          </cell>
          <cell r="AR261">
            <v>50</v>
          </cell>
          <cell r="AS261">
            <v>50</v>
          </cell>
          <cell r="AT261">
            <v>50</v>
          </cell>
          <cell r="AU261">
            <v>50</v>
          </cell>
          <cell r="AV261">
            <v>50</v>
          </cell>
          <cell r="AW261">
            <v>50</v>
          </cell>
          <cell r="AX261">
            <v>50</v>
          </cell>
          <cell r="AY261">
            <v>50</v>
          </cell>
          <cell r="AZ261">
            <v>50</v>
          </cell>
          <cell r="BA261">
            <v>50</v>
          </cell>
          <cell r="BB261">
            <v>50</v>
          </cell>
          <cell r="BC261">
            <v>50</v>
          </cell>
          <cell r="BD261">
            <v>50</v>
          </cell>
          <cell r="BE261">
            <v>50</v>
          </cell>
          <cell r="BF261">
            <v>50</v>
          </cell>
          <cell r="BG261">
            <v>50</v>
          </cell>
          <cell r="BH261">
            <v>50</v>
          </cell>
          <cell r="BI261">
            <v>50</v>
          </cell>
          <cell r="BJ261">
            <v>50</v>
          </cell>
          <cell r="BK261">
            <v>50</v>
          </cell>
          <cell r="BL261">
            <v>50</v>
          </cell>
          <cell r="BM261">
            <v>50</v>
          </cell>
          <cell r="BN261">
            <v>50</v>
          </cell>
          <cell r="BO261">
            <v>50</v>
          </cell>
          <cell r="BP261">
            <v>50</v>
          </cell>
          <cell r="BQ261">
            <v>50</v>
          </cell>
          <cell r="BR261">
            <v>50</v>
          </cell>
          <cell r="BS261">
            <v>50</v>
          </cell>
          <cell r="BT261">
            <v>50</v>
          </cell>
          <cell r="BU261">
            <v>50</v>
          </cell>
          <cell r="BV261">
            <v>50</v>
          </cell>
          <cell r="BW261">
            <v>50</v>
          </cell>
          <cell r="BX261">
            <v>50</v>
          </cell>
          <cell r="BY261">
            <v>50</v>
          </cell>
          <cell r="BZ261">
            <v>50</v>
          </cell>
          <cell r="CA261">
            <v>50</v>
          </cell>
          <cell r="CB261">
            <v>50</v>
          </cell>
          <cell r="CC261">
            <v>50</v>
          </cell>
          <cell r="CD261">
            <v>50</v>
          </cell>
          <cell r="CE261">
            <v>50</v>
          </cell>
          <cell r="CF261">
            <v>50</v>
          </cell>
          <cell r="CG261">
            <v>50</v>
          </cell>
          <cell r="CH261">
            <v>50</v>
          </cell>
          <cell r="CI261">
            <v>50</v>
          </cell>
          <cell r="CJ261">
            <v>50</v>
          </cell>
          <cell r="CK261">
            <v>50</v>
          </cell>
          <cell r="CL261">
            <v>50</v>
          </cell>
          <cell r="CM261">
            <v>50</v>
          </cell>
          <cell r="CN261">
            <v>50</v>
          </cell>
          <cell r="CO261">
            <v>50</v>
          </cell>
          <cell r="CP261">
            <v>50</v>
          </cell>
          <cell r="CQ261">
            <v>50</v>
          </cell>
          <cell r="CR261">
            <v>50</v>
          </cell>
          <cell r="CS261">
            <v>50</v>
          </cell>
          <cell r="CT261">
            <v>50</v>
          </cell>
          <cell r="CU261">
            <v>50</v>
          </cell>
          <cell r="CV261">
            <v>50</v>
          </cell>
          <cell r="CW261">
            <v>50</v>
          </cell>
          <cell r="CX261">
            <v>50</v>
          </cell>
          <cell r="CY261">
            <v>50</v>
          </cell>
          <cell r="CZ261">
            <v>50</v>
          </cell>
          <cell r="DA261">
            <v>50</v>
          </cell>
          <cell r="DB261">
            <v>50</v>
          </cell>
          <cell r="DC261">
            <v>50</v>
          </cell>
          <cell r="DD261">
            <v>50</v>
          </cell>
          <cell r="DE261">
            <v>50</v>
          </cell>
          <cell r="DF261">
            <v>50</v>
          </cell>
          <cell r="DG261">
            <v>50</v>
          </cell>
          <cell r="DH261">
            <v>50</v>
          </cell>
          <cell r="DI261">
            <v>50</v>
          </cell>
          <cell r="DJ261">
            <v>50</v>
          </cell>
          <cell r="DK261">
            <v>50</v>
          </cell>
        </row>
        <row r="262">
          <cell r="A262">
            <v>21235</v>
          </cell>
          <cell r="B262" t="str">
            <v xml:space="preserve"> HEYSER DEHYD                            </v>
          </cell>
          <cell r="C262">
            <v>0</v>
          </cell>
          <cell r="D262" t="str">
            <v xml:space="preserve"> R    </v>
          </cell>
          <cell r="E262">
            <v>2936</v>
          </cell>
          <cell r="F262">
            <v>0</v>
          </cell>
          <cell r="G262">
            <v>0</v>
          </cell>
          <cell r="H262">
            <v>370</v>
          </cell>
          <cell r="I262">
            <v>525</v>
          </cell>
          <cell r="J262">
            <v>525</v>
          </cell>
          <cell r="K262">
            <v>525</v>
          </cell>
          <cell r="L262">
            <v>525</v>
          </cell>
          <cell r="M262">
            <v>525</v>
          </cell>
          <cell r="N262">
            <v>525</v>
          </cell>
          <cell r="O262">
            <v>525</v>
          </cell>
          <cell r="P262">
            <v>525</v>
          </cell>
          <cell r="Q262">
            <v>525</v>
          </cell>
          <cell r="R262">
            <v>525</v>
          </cell>
          <cell r="S262">
            <v>525</v>
          </cell>
          <cell r="T262">
            <v>1870</v>
          </cell>
          <cell r="U262">
            <v>1870</v>
          </cell>
          <cell r="V262">
            <v>1870</v>
          </cell>
          <cell r="W262">
            <v>1870</v>
          </cell>
          <cell r="X262">
            <v>370</v>
          </cell>
          <cell r="Y262">
            <v>370</v>
          </cell>
          <cell r="Z262">
            <v>370</v>
          </cell>
          <cell r="AA262">
            <v>370</v>
          </cell>
          <cell r="AB262">
            <v>370</v>
          </cell>
          <cell r="AC262">
            <v>370</v>
          </cell>
          <cell r="AD262">
            <v>370</v>
          </cell>
          <cell r="AE262">
            <v>370</v>
          </cell>
          <cell r="AF262">
            <v>370</v>
          </cell>
          <cell r="AG262">
            <v>370</v>
          </cell>
          <cell r="AH262">
            <v>370</v>
          </cell>
          <cell r="AI262">
            <v>370</v>
          </cell>
          <cell r="AJ262">
            <v>370</v>
          </cell>
          <cell r="AK262">
            <v>370</v>
          </cell>
          <cell r="AL262">
            <v>370</v>
          </cell>
          <cell r="AM262">
            <v>370</v>
          </cell>
          <cell r="AN262">
            <v>370</v>
          </cell>
          <cell r="AO262">
            <v>370</v>
          </cell>
          <cell r="AP262">
            <v>370</v>
          </cell>
          <cell r="AQ262">
            <v>370</v>
          </cell>
          <cell r="AR262">
            <v>370</v>
          </cell>
          <cell r="AS262">
            <v>370</v>
          </cell>
          <cell r="AT262">
            <v>370</v>
          </cell>
          <cell r="AU262">
            <v>370</v>
          </cell>
          <cell r="AV262">
            <v>370</v>
          </cell>
          <cell r="AW262">
            <v>370</v>
          </cell>
          <cell r="AX262">
            <v>250</v>
          </cell>
          <cell r="AY262">
            <v>250</v>
          </cell>
          <cell r="AZ262">
            <v>250</v>
          </cell>
          <cell r="BA262">
            <v>250</v>
          </cell>
          <cell r="BB262">
            <v>250</v>
          </cell>
          <cell r="BC262">
            <v>250</v>
          </cell>
          <cell r="BD262">
            <v>250</v>
          </cell>
          <cell r="BE262">
            <v>250</v>
          </cell>
          <cell r="BF262">
            <v>250</v>
          </cell>
          <cell r="BG262">
            <v>250</v>
          </cell>
          <cell r="BH262">
            <v>250</v>
          </cell>
          <cell r="BI262">
            <v>250</v>
          </cell>
          <cell r="BJ262">
            <v>250</v>
          </cell>
          <cell r="BK262">
            <v>250</v>
          </cell>
          <cell r="BL262">
            <v>250</v>
          </cell>
          <cell r="BM262">
            <v>250</v>
          </cell>
          <cell r="BN262">
            <v>250</v>
          </cell>
          <cell r="BO262">
            <v>250</v>
          </cell>
          <cell r="BP262">
            <v>250</v>
          </cell>
          <cell r="BQ262">
            <v>250</v>
          </cell>
          <cell r="BR262">
            <v>250</v>
          </cell>
          <cell r="BS262">
            <v>250</v>
          </cell>
          <cell r="BT262">
            <v>250</v>
          </cell>
          <cell r="BU262">
            <v>250</v>
          </cell>
          <cell r="BV262">
            <v>250</v>
          </cell>
          <cell r="BW262">
            <v>250</v>
          </cell>
          <cell r="BX262">
            <v>250</v>
          </cell>
          <cell r="BY262">
            <v>250</v>
          </cell>
          <cell r="BZ262">
            <v>250</v>
          </cell>
          <cell r="CA262">
            <v>250</v>
          </cell>
          <cell r="CB262">
            <v>250</v>
          </cell>
          <cell r="CC262">
            <v>450</v>
          </cell>
          <cell r="CD262">
            <v>450</v>
          </cell>
          <cell r="CE262">
            <v>450</v>
          </cell>
          <cell r="CF262">
            <v>450</v>
          </cell>
          <cell r="CG262">
            <v>450</v>
          </cell>
          <cell r="CH262">
            <v>450</v>
          </cell>
          <cell r="CI262">
            <v>450</v>
          </cell>
          <cell r="CJ262">
            <v>450</v>
          </cell>
          <cell r="CK262">
            <v>450</v>
          </cell>
          <cell r="CL262">
            <v>450</v>
          </cell>
          <cell r="CM262">
            <v>450</v>
          </cell>
          <cell r="CN262">
            <v>450</v>
          </cell>
          <cell r="CO262">
            <v>450</v>
          </cell>
          <cell r="CP262">
            <v>450</v>
          </cell>
          <cell r="CQ262">
            <v>450</v>
          </cell>
          <cell r="CR262">
            <v>450</v>
          </cell>
          <cell r="CS262">
            <v>450</v>
          </cell>
          <cell r="CT262">
            <v>450</v>
          </cell>
          <cell r="CU262">
            <v>450</v>
          </cell>
          <cell r="CV262">
            <v>450</v>
          </cell>
          <cell r="CW262">
            <v>450</v>
          </cell>
          <cell r="CX262">
            <v>450</v>
          </cell>
          <cell r="CY262">
            <v>450</v>
          </cell>
          <cell r="CZ262">
            <v>450</v>
          </cell>
          <cell r="DA262">
            <v>450</v>
          </cell>
          <cell r="DB262">
            <v>450</v>
          </cell>
          <cell r="DC262">
            <v>450</v>
          </cell>
          <cell r="DD262">
            <v>450</v>
          </cell>
          <cell r="DE262">
            <v>400</v>
          </cell>
          <cell r="DF262">
            <v>400</v>
          </cell>
          <cell r="DG262">
            <v>400</v>
          </cell>
          <cell r="DH262">
            <v>400</v>
          </cell>
          <cell r="DI262">
            <v>400</v>
          </cell>
          <cell r="DJ262">
            <v>400</v>
          </cell>
          <cell r="DK262">
            <v>400</v>
          </cell>
        </row>
        <row r="263">
          <cell r="A263">
            <v>21236</v>
          </cell>
          <cell r="B263" t="str">
            <v xml:space="preserve"> SUE ANN-HEYSER DEHYD                    </v>
          </cell>
          <cell r="C263">
            <v>0</v>
          </cell>
          <cell r="D263" t="str">
            <v xml:space="preserve"> R    </v>
          </cell>
          <cell r="E263">
            <v>11055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</row>
        <row r="264">
          <cell r="A264">
            <v>21565</v>
          </cell>
          <cell r="B264" t="str">
            <v>TETCO @ Wharton</v>
          </cell>
          <cell r="C264">
            <v>0</v>
          </cell>
          <cell r="D264" t="str">
            <v xml:space="preserve"> R    </v>
          </cell>
          <cell r="E264">
            <v>2661</v>
          </cell>
          <cell r="F264">
            <v>58</v>
          </cell>
          <cell r="G264">
            <v>58</v>
          </cell>
          <cell r="H264">
            <v>58</v>
          </cell>
          <cell r="I264">
            <v>58</v>
          </cell>
          <cell r="J264">
            <v>58</v>
          </cell>
          <cell r="K264">
            <v>58</v>
          </cell>
          <cell r="L264">
            <v>58</v>
          </cell>
          <cell r="M264">
            <v>58</v>
          </cell>
          <cell r="N264">
            <v>58</v>
          </cell>
          <cell r="O264">
            <v>58</v>
          </cell>
          <cell r="P264">
            <v>58</v>
          </cell>
          <cell r="Q264">
            <v>58</v>
          </cell>
          <cell r="R264">
            <v>58</v>
          </cell>
          <cell r="S264">
            <v>58</v>
          </cell>
          <cell r="T264">
            <v>58</v>
          </cell>
          <cell r="U264">
            <v>58</v>
          </cell>
          <cell r="V264">
            <v>58</v>
          </cell>
          <cell r="W264">
            <v>58</v>
          </cell>
          <cell r="X264">
            <v>58</v>
          </cell>
          <cell r="Y264">
            <v>58</v>
          </cell>
          <cell r="Z264">
            <v>58</v>
          </cell>
          <cell r="AA264">
            <v>58</v>
          </cell>
          <cell r="AB264">
            <v>58</v>
          </cell>
          <cell r="AC264">
            <v>58</v>
          </cell>
          <cell r="AD264">
            <v>58</v>
          </cell>
          <cell r="AE264">
            <v>58</v>
          </cell>
          <cell r="AF264">
            <v>58</v>
          </cell>
          <cell r="AG264">
            <v>58</v>
          </cell>
          <cell r="AH264">
            <v>58</v>
          </cell>
          <cell r="AI264">
            <v>58</v>
          </cell>
          <cell r="AJ264">
            <v>58</v>
          </cell>
          <cell r="AK264">
            <v>58</v>
          </cell>
          <cell r="AL264">
            <v>58</v>
          </cell>
          <cell r="AM264">
            <v>58</v>
          </cell>
          <cell r="AN264">
            <v>58</v>
          </cell>
          <cell r="AO264">
            <v>58</v>
          </cell>
          <cell r="AP264">
            <v>58</v>
          </cell>
          <cell r="AQ264">
            <v>58</v>
          </cell>
          <cell r="AR264">
            <v>58</v>
          </cell>
          <cell r="AS264">
            <v>58</v>
          </cell>
          <cell r="AT264">
            <v>58</v>
          </cell>
          <cell r="AU264">
            <v>58</v>
          </cell>
          <cell r="AV264">
            <v>58</v>
          </cell>
          <cell r="AW264">
            <v>58</v>
          </cell>
          <cell r="AX264">
            <v>58</v>
          </cell>
          <cell r="AY264">
            <v>58</v>
          </cell>
          <cell r="AZ264">
            <v>58</v>
          </cell>
          <cell r="BA264">
            <v>58</v>
          </cell>
          <cell r="BB264">
            <v>58</v>
          </cell>
          <cell r="BC264">
            <v>58</v>
          </cell>
          <cell r="BD264">
            <v>58</v>
          </cell>
          <cell r="BE264">
            <v>58</v>
          </cell>
          <cell r="BF264">
            <v>58</v>
          </cell>
          <cell r="BG264">
            <v>58</v>
          </cell>
          <cell r="BH264">
            <v>58</v>
          </cell>
          <cell r="BI264">
            <v>58</v>
          </cell>
          <cell r="BJ264">
            <v>58</v>
          </cell>
          <cell r="BK264">
            <v>58</v>
          </cell>
          <cell r="BL264">
            <v>58</v>
          </cell>
          <cell r="BM264">
            <v>58</v>
          </cell>
          <cell r="BN264">
            <v>58</v>
          </cell>
          <cell r="BO264">
            <v>58</v>
          </cell>
          <cell r="BP264">
            <v>58</v>
          </cell>
          <cell r="BQ264">
            <v>58</v>
          </cell>
          <cell r="BR264">
            <v>58</v>
          </cell>
          <cell r="BS264">
            <v>58</v>
          </cell>
          <cell r="BT264">
            <v>58</v>
          </cell>
          <cell r="BU264">
            <v>58</v>
          </cell>
          <cell r="BV264">
            <v>58</v>
          </cell>
          <cell r="BW264">
            <v>58</v>
          </cell>
          <cell r="BX264">
            <v>58</v>
          </cell>
          <cell r="BY264">
            <v>58</v>
          </cell>
          <cell r="BZ264">
            <v>58</v>
          </cell>
          <cell r="CA264">
            <v>58</v>
          </cell>
          <cell r="CB264">
            <v>58</v>
          </cell>
          <cell r="CC264">
            <v>58</v>
          </cell>
          <cell r="CD264">
            <v>58</v>
          </cell>
          <cell r="CE264">
            <v>58</v>
          </cell>
          <cell r="CF264">
            <v>58</v>
          </cell>
          <cell r="CG264">
            <v>58</v>
          </cell>
          <cell r="CH264">
            <v>58</v>
          </cell>
          <cell r="CI264">
            <v>58</v>
          </cell>
          <cell r="CJ264">
            <v>58</v>
          </cell>
          <cell r="CK264">
            <v>58</v>
          </cell>
          <cell r="CL264">
            <v>58</v>
          </cell>
          <cell r="CM264">
            <v>58</v>
          </cell>
          <cell r="CN264">
            <v>58</v>
          </cell>
          <cell r="CO264">
            <v>58</v>
          </cell>
          <cell r="CP264">
            <v>58</v>
          </cell>
          <cell r="CQ264">
            <v>58</v>
          </cell>
          <cell r="CR264">
            <v>58</v>
          </cell>
          <cell r="CS264">
            <v>58</v>
          </cell>
          <cell r="CT264">
            <v>58</v>
          </cell>
          <cell r="CU264">
            <v>58</v>
          </cell>
          <cell r="CV264">
            <v>58</v>
          </cell>
          <cell r="CW264">
            <v>58</v>
          </cell>
          <cell r="CX264">
            <v>58</v>
          </cell>
          <cell r="CY264">
            <v>58</v>
          </cell>
          <cell r="CZ264">
            <v>58</v>
          </cell>
          <cell r="DA264">
            <v>58</v>
          </cell>
          <cell r="DB264">
            <v>58</v>
          </cell>
          <cell r="DC264">
            <v>58</v>
          </cell>
          <cell r="DD264">
            <v>58</v>
          </cell>
          <cell r="DE264">
            <v>58</v>
          </cell>
          <cell r="DF264">
            <v>58</v>
          </cell>
          <cell r="DG264">
            <v>58</v>
          </cell>
          <cell r="DH264">
            <v>58</v>
          </cell>
          <cell r="DI264">
            <v>58</v>
          </cell>
          <cell r="DJ264">
            <v>58</v>
          </cell>
          <cell r="DK264">
            <v>58</v>
          </cell>
        </row>
        <row r="265">
          <cell r="A265">
            <v>21567</v>
          </cell>
          <cell r="B265" t="str">
            <v>TRANSCO @ Wharton</v>
          </cell>
          <cell r="C265">
            <v>0</v>
          </cell>
          <cell r="D265" t="str">
            <v xml:space="preserve"> R    </v>
          </cell>
          <cell r="E265">
            <v>274047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</row>
        <row r="266">
          <cell r="A266">
            <v>21568</v>
          </cell>
          <cell r="B266" t="str">
            <v xml:space="preserve"> TEXAS-NADA DEHYD                        </v>
          </cell>
          <cell r="C266">
            <v>0</v>
          </cell>
          <cell r="D266" t="str">
            <v xml:space="preserve"> R    </v>
          </cell>
          <cell r="E266">
            <v>6081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</row>
        <row r="267">
          <cell r="A267">
            <v>21572</v>
          </cell>
          <cell r="B267" t="str">
            <v xml:space="preserve"> GARWOOD-CATTLE TEX                      </v>
          </cell>
          <cell r="C267">
            <v>0</v>
          </cell>
          <cell r="D267" t="str">
            <v xml:space="preserve"> D    </v>
          </cell>
          <cell r="E267">
            <v>952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1</v>
          </cell>
          <cell r="AY267">
            <v>1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  <cell r="BT267">
            <v>1</v>
          </cell>
          <cell r="BU267">
            <v>1</v>
          </cell>
          <cell r="BV267">
            <v>1</v>
          </cell>
          <cell r="BW267">
            <v>1</v>
          </cell>
          <cell r="BX267">
            <v>1</v>
          </cell>
          <cell r="BY267">
            <v>1</v>
          </cell>
          <cell r="BZ267">
            <v>1</v>
          </cell>
          <cell r="CA267">
            <v>1</v>
          </cell>
          <cell r="CB267">
            <v>1</v>
          </cell>
          <cell r="CC267">
            <v>1</v>
          </cell>
          <cell r="CD267">
            <v>1</v>
          </cell>
          <cell r="CE267">
            <v>1</v>
          </cell>
          <cell r="CF267">
            <v>1</v>
          </cell>
          <cell r="CG267">
            <v>1</v>
          </cell>
          <cell r="CH267">
            <v>1</v>
          </cell>
          <cell r="CI267">
            <v>1</v>
          </cell>
          <cell r="CJ267">
            <v>1</v>
          </cell>
          <cell r="CK267">
            <v>1</v>
          </cell>
          <cell r="CL267">
            <v>1</v>
          </cell>
          <cell r="CM267">
            <v>1</v>
          </cell>
          <cell r="CN267">
            <v>1</v>
          </cell>
          <cell r="CO267">
            <v>1</v>
          </cell>
          <cell r="CP267">
            <v>1</v>
          </cell>
          <cell r="CQ267">
            <v>1</v>
          </cell>
          <cell r="CR267">
            <v>1</v>
          </cell>
          <cell r="CS267">
            <v>1</v>
          </cell>
          <cell r="CT267">
            <v>1</v>
          </cell>
          <cell r="CU267">
            <v>1</v>
          </cell>
          <cell r="CV267">
            <v>1</v>
          </cell>
          <cell r="CW267">
            <v>1</v>
          </cell>
          <cell r="CX267">
            <v>1</v>
          </cell>
          <cell r="CY267">
            <v>1</v>
          </cell>
          <cell r="CZ267">
            <v>1</v>
          </cell>
          <cell r="DA267">
            <v>1</v>
          </cell>
          <cell r="DB267">
            <v>1</v>
          </cell>
          <cell r="DC267">
            <v>1</v>
          </cell>
          <cell r="DD267">
            <v>1</v>
          </cell>
          <cell r="DE267">
            <v>1</v>
          </cell>
          <cell r="DF267">
            <v>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</row>
        <row r="268">
          <cell r="A268">
            <v>22132</v>
          </cell>
          <cell r="B268" t="str">
            <v xml:space="preserve"> MENGDEN-RANDON DEHYD                    </v>
          </cell>
          <cell r="C268">
            <v>0</v>
          </cell>
          <cell r="D268" t="str">
            <v xml:space="preserve"> R    </v>
          </cell>
          <cell r="E268">
            <v>2886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</row>
        <row r="269">
          <cell r="A269">
            <v>22433</v>
          </cell>
          <cell r="B269" t="str">
            <v xml:space="preserve"> EXPORT-SARCO CREEK DEHYD                </v>
          </cell>
          <cell r="C269">
            <v>0</v>
          </cell>
          <cell r="D269" t="str">
            <v xml:space="preserve"> R    </v>
          </cell>
          <cell r="E269">
            <v>22812</v>
          </cell>
          <cell r="F269">
            <v>9300</v>
          </cell>
          <cell r="G269">
            <v>9300</v>
          </cell>
          <cell r="H269">
            <v>9300</v>
          </cell>
          <cell r="I269">
            <v>9300</v>
          </cell>
          <cell r="J269">
            <v>9300</v>
          </cell>
          <cell r="K269">
            <v>9300</v>
          </cell>
          <cell r="L269">
            <v>9300</v>
          </cell>
          <cell r="M269">
            <v>9300</v>
          </cell>
          <cell r="N269">
            <v>9300</v>
          </cell>
          <cell r="O269">
            <v>9300</v>
          </cell>
          <cell r="P269">
            <v>9300</v>
          </cell>
          <cell r="Q269">
            <v>9300</v>
          </cell>
          <cell r="R269">
            <v>9300</v>
          </cell>
          <cell r="S269">
            <v>9300</v>
          </cell>
          <cell r="T269">
            <v>12500</v>
          </cell>
          <cell r="U269">
            <v>12500</v>
          </cell>
          <cell r="V269">
            <v>12500</v>
          </cell>
          <cell r="W269">
            <v>12500</v>
          </cell>
          <cell r="X269">
            <v>12500</v>
          </cell>
          <cell r="Y269">
            <v>12500</v>
          </cell>
          <cell r="Z269">
            <v>9300</v>
          </cell>
          <cell r="AA269">
            <v>9300</v>
          </cell>
          <cell r="AB269">
            <v>9300</v>
          </cell>
          <cell r="AC269">
            <v>9300</v>
          </cell>
          <cell r="AD269">
            <v>9300</v>
          </cell>
          <cell r="AE269">
            <v>9300</v>
          </cell>
          <cell r="AF269">
            <v>9300</v>
          </cell>
          <cell r="AG269">
            <v>9300</v>
          </cell>
          <cell r="AH269">
            <v>9300</v>
          </cell>
          <cell r="AI269">
            <v>9300</v>
          </cell>
          <cell r="AJ269">
            <v>9300</v>
          </cell>
          <cell r="AK269">
            <v>9300</v>
          </cell>
          <cell r="AL269">
            <v>9300</v>
          </cell>
          <cell r="AM269">
            <v>9300</v>
          </cell>
          <cell r="AN269">
            <v>9300</v>
          </cell>
          <cell r="AO269">
            <v>9300</v>
          </cell>
          <cell r="AP269">
            <v>9300</v>
          </cell>
          <cell r="AQ269">
            <v>9300</v>
          </cell>
          <cell r="AR269">
            <v>9300</v>
          </cell>
          <cell r="AS269">
            <v>10400</v>
          </cell>
          <cell r="AT269">
            <v>10400</v>
          </cell>
          <cell r="AU269">
            <v>10400</v>
          </cell>
          <cell r="AV269">
            <v>10400</v>
          </cell>
          <cell r="AW269">
            <v>10400</v>
          </cell>
          <cell r="AX269">
            <v>12000</v>
          </cell>
          <cell r="AY269">
            <v>12000</v>
          </cell>
          <cell r="AZ269">
            <v>12000</v>
          </cell>
          <cell r="BA269">
            <v>9200</v>
          </cell>
          <cell r="BB269">
            <v>9200</v>
          </cell>
          <cell r="BC269">
            <v>9200</v>
          </cell>
          <cell r="BD269">
            <v>9200</v>
          </cell>
          <cell r="BE269">
            <v>9200</v>
          </cell>
          <cell r="BF269">
            <v>9200</v>
          </cell>
          <cell r="BG269">
            <v>9200</v>
          </cell>
          <cell r="BH269">
            <v>9200</v>
          </cell>
          <cell r="BI269">
            <v>9200</v>
          </cell>
          <cell r="BJ269">
            <v>10400</v>
          </cell>
          <cell r="BK269">
            <v>10400</v>
          </cell>
          <cell r="BL269">
            <v>10400</v>
          </cell>
          <cell r="BM269">
            <v>10400</v>
          </cell>
          <cell r="BN269">
            <v>10400</v>
          </cell>
          <cell r="BO269">
            <v>10400</v>
          </cell>
          <cell r="BP269">
            <v>10900</v>
          </cell>
          <cell r="BQ269">
            <v>10900</v>
          </cell>
          <cell r="BR269">
            <v>10900</v>
          </cell>
          <cell r="BS269">
            <v>10900</v>
          </cell>
          <cell r="BT269">
            <v>10900</v>
          </cell>
          <cell r="BU269">
            <v>10900</v>
          </cell>
          <cell r="BV269">
            <v>10900</v>
          </cell>
          <cell r="BW269">
            <v>10900</v>
          </cell>
          <cell r="BX269">
            <v>10900</v>
          </cell>
          <cell r="BY269">
            <v>10900</v>
          </cell>
          <cell r="BZ269">
            <v>10900</v>
          </cell>
          <cell r="CA269">
            <v>10900</v>
          </cell>
          <cell r="CB269">
            <v>10900</v>
          </cell>
          <cell r="CC269">
            <v>7935</v>
          </cell>
          <cell r="CD269">
            <v>9150</v>
          </cell>
          <cell r="CE269">
            <v>9150</v>
          </cell>
          <cell r="CF269">
            <v>9150</v>
          </cell>
          <cell r="CG269">
            <v>9150</v>
          </cell>
          <cell r="CH269">
            <v>10900</v>
          </cell>
          <cell r="CI269">
            <v>10900</v>
          </cell>
          <cell r="CJ269">
            <v>10900</v>
          </cell>
          <cell r="CK269">
            <v>10900</v>
          </cell>
          <cell r="CL269">
            <v>10900</v>
          </cell>
          <cell r="CM269">
            <v>10900</v>
          </cell>
          <cell r="CN269">
            <v>10900</v>
          </cell>
          <cell r="CO269">
            <v>10900</v>
          </cell>
          <cell r="CP269">
            <v>10900</v>
          </cell>
          <cell r="CQ269">
            <v>10900</v>
          </cell>
          <cell r="CR269">
            <v>10900</v>
          </cell>
          <cell r="CS269">
            <v>10900</v>
          </cell>
          <cell r="CT269">
            <v>10900</v>
          </cell>
          <cell r="CU269">
            <v>10900</v>
          </cell>
          <cell r="CV269">
            <v>10900</v>
          </cell>
          <cell r="CW269">
            <v>10000</v>
          </cell>
          <cell r="CX269">
            <v>10000</v>
          </cell>
          <cell r="CY269">
            <v>10000</v>
          </cell>
          <cell r="CZ269">
            <v>10000</v>
          </cell>
          <cell r="DA269">
            <v>10000</v>
          </cell>
          <cell r="DB269">
            <v>10000</v>
          </cell>
          <cell r="DC269">
            <v>10000</v>
          </cell>
          <cell r="DD269">
            <v>10000</v>
          </cell>
          <cell r="DE269">
            <v>6700</v>
          </cell>
          <cell r="DF269">
            <v>11700</v>
          </cell>
          <cell r="DG269">
            <v>11700</v>
          </cell>
          <cell r="DH269">
            <v>11700</v>
          </cell>
          <cell r="DI269">
            <v>11700</v>
          </cell>
          <cell r="DJ269">
            <v>11700</v>
          </cell>
          <cell r="DK269">
            <v>11700</v>
          </cell>
        </row>
        <row r="270">
          <cell r="A270">
            <v>22772</v>
          </cell>
          <cell r="B270" t="str">
            <v>TRUNKLINE @ Harris</v>
          </cell>
          <cell r="C270">
            <v>0</v>
          </cell>
          <cell r="D270" t="str">
            <v xml:space="preserve"> R    </v>
          </cell>
          <cell r="E270">
            <v>268353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</row>
        <row r="271">
          <cell r="A271">
            <v>22775</v>
          </cell>
          <cell r="B271" t="str">
            <v xml:space="preserve"> FINA-CYPRESS #2 DEHYD                   </v>
          </cell>
          <cell r="C271">
            <v>0</v>
          </cell>
          <cell r="D271" t="str">
            <v xml:space="preserve"> R    </v>
          </cell>
          <cell r="E271">
            <v>10453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</row>
        <row r="272">
          <cell r="A272">
            <v>22778</v>
          </cell>
          <cell r="B272" t="str">
            <v xml:space="preserve"> AMOCO-S E TOMBALL DEHYD                 </v>
          </cell>
          <cell r="C272">
            <v>0</v>
          </cell>
          <cell r="D272" t="str">
            <v xml:space="preserve"> R    </v>
          </cell>
          <cell r="E272">
            <v>10356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</row>
        <row r="273">
          <cell r="A273">
            <v>22780</v>
          </cell>
          <cell r="B273" t="str">
            <v>TRUNKLINE @ Harris</v>
          </cell>
          <cell r="C273">
            <v>0</v>
          </cell>
          <cell r="D273" t="str">
            <v xml:space="preserve"> R    </v>
          </cell>
          <cell r="E273">
            <v>95313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</row>
        <row r="274">
          <cell r="A274">
            <v>22781</v>
          </cell>
          <cell r="B274" t="str">
            <v xml:space="preserve"> HAMMAN-CYPRESS DEHYD                    </v>
          </cell>
          <cell r="C274">
            <v>0</v>
          </cell>
          <cell r="D274" t="str">
            <v xml:space="preserve"> R    </v>
          </cell>
          <cell r="E274">
            <v>10523</v>
          </cell>
          <cell r="F274">
            <v>2100</v>
          </cell>
          <cell r="G274">
            <v>2100</v>
          </cell>
          <cell r="H274">
            <v>2200</v>
          </cell>
          <cell r="I274">
            <v>2100</v>
          </cell>
          <cell r="J274">
            <v>2100</v>
          </cell>
          <cell r="K274">
            <v>2100</v>
          </cell>
          <cell r="L274">
            <v>2100</v>
          </cell>
          <cell r="M274">
            <v>2100</v>
          </cell>
          <cell r="N274">
            <v>2100</v>
          </cell>
          <cell r="O274">
            <v>2100</v>
          </cell>
          <cell r="P274">
            <v>2100</v>
          </cell>
          <cell r="Q274">
            <v>2100</v>
          </cell>
          <cell r="R274">
            <v>2100</v>
          </cell>
          <cell r="S274">
            <v>2100</v>
          </cell>
          <cell r="T274">
            <v>2600</v>
          </cell>
          <cell r="U274">
            <v>2600</v>
          </cell>
          <cell r="V274">
            <v>2600</v>
          </cell>
          <cell r="W274">
            <v>2600</v>
          </cell>
          <cell r="X274">
            <v>2600</v>
          </cell>
          <cell r="Y274">
            <v>2600</v>
          </cell>
          <cell r="Z274">
            <v>2600</v>
          </cell>
          <cell r="AA274">
            <v>2600</v>
          </cell>
          <cell r="AB274">
            <v>2600</v>
          </cell>
          <cell r="AC274">
            <v>2600</v>
          </cell>
          <cell r="AD274">
            <v>2600</v>
          </cell>
          <cell r="AE274">
            <v>2600</v>
          </cell>
          <cell r="AF274">
            <v>2600</v>
          </cell>
          <cell r="AG274">
            <v>2600</v>
          </cell>
          <cell r="AH274">
            <v>2600</v>
          </cell>
          <cell r="AI274">
            <v>2600</v>
          </cell>
          <cell r="AJ274">
            <v>2600</v>
          </cell>
          <cell r="AK274">
            <v>2600</v>
          </cell>
          <cell r="AL274">
            <v>2600</v>
          </cell>
          <cell r="AM274">
            <v>2600</v>
          </cell>
          <cell r="AN274">
            <v>2600</v>
          </cell>
          <cell r="AO274">
            <v>2200</v>
          </cell>
          <cell r="AP274">
            <v>2200</v>
          </cell>
          <cell r="AQ274">
            <v>2200</v>
          </cell>
          <cell r="AR274">
            <v>2000</v>
          </cell>
          <cell r="AS274">
            <v>2000</v>
          </cell>
          <cell r="AT274">
            <v>2000</v>
          </cell>
          <cell r="AU274">
            <v>2000</v>
          </cell>
          <cell r="AV274">
            <v>2000</v>
          </cell>
          <cell r="AW274">
            <v>2000</v>
          </cell>
          <cell r="AX274">
            <v>2500</v>
          </cell>
          <cell r="AY274">
            <v>2500</v>
          </cell>
          <cell r="AZ274">
            <v>2500</v>
          </cell>
          <cell r="BA274">
            <v>2500</v>
          </cell>
          <cell r="BB274">
            <v>2500</v>
          </cell>
          <cell r="BC274">
            <v>2500</v>
          </cell>
          <cell r="BD274">
            <v>2500</v>
          </cell>
          <cell r="BE274">
            <v>2500</v>
          </cell>
          <cell r="BF274">
            <v>2500</v>
          </cell>
          <cell r="BG274">
            <v>2500</v>
          </cell>
          <cell r="BH274">
            <v>2500</v>
          </cell>
          <cell r="BI274">
            <v>2500</v>
          </cell>
          <cell r="BJ274">
            <v>2500</v>
          </cell>
          <cell r="BK274">
            <v>2500</v>
          </cell>
          <cell r="BL274">
            <v>2500</v>
          </cell>
          <cell r="BM274">
            <v>2500</v>
          </cell>
          <cell r="BN274">
            <v>2500</v>
          </cell>
          <cell r="BO274">
            <v>2500</v>
          </cell>
          <cell r="BP274">
            <v>2200</v>
          </cell>
          <cell r="BQ274">
            <v>2200</v>
          </cell>
          <cell r="BR274">
            <v>2200</v>
          </cell>
          <cell r="BS274">
            <v>2200</v>
          </cell>
          <cell r="BT274">
            <v>1750</v>
          </cell>
          <cell r="BU274">
            <v>1750</v>
          </cell>
          <cell r="BV274">
            <v>1750</v>
          </cell>
          <cell r="BW274">
            <v>1750</v>
          </cell>
          <cell r="BX274">
            <v>1750</v>
          </cell>
          <cell r="BY274">
            <v>1750</v>
          </cell>
          <cell r="BZ274">
            <v>1750</v>
          </cell>
          <cell r="CA274">
            <v>1750</v>
          </cell>
          <cell r="CB274">
            <v>1750</v>
          </cell>
          <cell r="CC274">
            <v>1</v>
          </cell>
          <cell r="CD274">
            <v>1</v>
          </cell>
          <cell r="CE274">
            <v>1</v>
          </cell>
          <cell r="CF274">
            <v>1</v>
          </cell>
          <cell r="CG274">
            <v>1</v>
          </cell>
          <cell r="CH274">
            <v>1</v>
          </cell>
          <cell r="CI274">
            <v>1</v>
          </cell>
          <cell r="CJ274">
            <v>1</v>
          </cell>
          <cell r="CK274">
            <v>1</v>
          </cell>
          <cell r="CL274">
            <v>1</v>
          </cell>
          <cell r="CM274">
            <v>1</v>
          </cell>
          <cell r="CN274">
            <v>1</v>
          </cell>
          <cell r="CO274">
            <v>1</v>
          </cell>
          <cell r="CP274">
            <v>1</v>
          </cell>
          <cell r="CQ274">
            <v>300</v>
          </cell>
          <cell r="CR274">
            <v>300</v>
          </cell>
          <cell r="CS274">
            <v>300</v>
          </cell>
          <cell r="CT274">
            <v>300</v>
          </cell>
          <cell r="CU274">
            <v>300</v>
          </cell>
          <cell r="CV274">
            <v>300</v>
          </cell>
          <cell r="CW274">
            <v>300</v>
          </cell>
          <cell r="CX274">
            <v>300</v>
          </cell>
          <cell r="CY274">
            <v>300</v>
          </cell>
          <cell r="CZ274">
            <v>300</v>
          </cell>
          <cell r="DA274">
            <v>300</v>
          </cell>
          <cell r="DB274">
            <v>300</v>
          </cell>
          <cell r="DC274">
            <v>300</v>
          </cell>
          <cell r="DD274">
            <v>300</v>
          </cell>
          <cell r="DE274">
            <v>1</v>
          </cell>
          <cell r="DF274">
            <v>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</row>
        <row r="275">
          <cell r="A275">
            <v>22783</v>
          </cell>
          <cell r="B275" t="str">
            <v>KOCH GATEWAY @ Harris</v>
          </cell>
          <cell r="C275">
            <v>0</v>
          </cell>
          <cell r="D275" t="str">
            <v xml:space="preserve"> D    </v>
          </cell>
          <cell r="E275">
            <v>83174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</row>
        <row r="276">
          <cell r="A276">
            <v>23228</v>
          </cell>
          <cell r="B276" t="str">
            <v>Gulf Energy @ Hidalgo</v>
          </cell>
          <cell r="C276">
            <v>0</v>
          </cell>
          <cell r="D276" t="str">
            <v xml:space="preserve"> R    </v>
          </cell>
          <cell r="E276">
            <v>48278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</row>
        <row r="277">
          <cell r="A277">
            <v>23229</v>
          </cell>
          <cell r="B277" t="str">
            <v xml:space="preserve"> WOLVERINE- ESPERANZA-LOS INDIOS DEHYD   </v>
          </cell>
          <cell r="C277">
            <v>0</v>
          </cell>
          <cell r="D277" t="str">
            <v xml:space="preserve"> R    </v>
          </cell>
          <cell r="E277">
            <v>3081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</row>
        <row r="278">
          <cell r="A278">
            <v>23230</v>
          </cell>
          <cell r="B278" t="str">
            <v xml:space="preserve"> NEUHAUS-LOS INDIOS DEHYD                </v>
          </cell>
          <cell r="C278">
            <v>0</v>
          </cell>
          <cell r="D278" t="str">
            <v xml:space="preserve"> R    </v>
          </cell>
          <cell r="E278">
            <v>6011</v>
          </cell>
          <cell r="F278">
            <v>100</v>
          </cell>
          <cell r="G278">
            <v>100</v>
          </cell>
          <cell r="H278">
            <v>100</v>
          </cell>
          <cell r="I278">
            <v>100</v>
          </cell>
          <cell r="J278">
            <v>100</v>
          </cell>
          <cell r="K278">
            <v>100</v>
          </cell>
          <cell r="L278">
            <v>100</v>
          </cell>
          <cell r="M278">
            <v>100</v>
          </cell>
          <cell r="N278">
            <v>100</v>
          </cell>
          <cell r="O278">
            <v>100</v>
          </cell>
          <cell r="P278">
            <v>100</v>
          </cell>
          <cell r="Q278">
            <v>100</v>
          </cell>
          <cell r="R278">
            <v>100</v>
          </cell>
          <cell r="S278">
            <v>100</v>
          </cell>
          <cell r="T278">
            <v>100</v>
          </cell>
          <cell r="U278">
            <v>100</v>
          </cell>
          <cell r="V278">
            <v>100</v>
          </cell>
          <cell r="W278">
            <v>100</v>
          </cell>
          <cell r="X278">
            <v>100</v>
          </cell>
          <cell r="Y278">
            <v>100</v>
          </cell>
          <cell r="Z278">
            <v>100</v>
          </cell>
          <cell r="AA278">
            <v>100</v>
          </cell>
          <cell r="AB278">
            <v>100</v>
          </cell>
          <cell r="AC278">
            <v>100</v>
          </cell>
          <cell r="AD278">
            <v>100</v>
          </cell>
          <cell r="AE278">
            <v>100</v>
          </cell>
          <cell r="AF278">
            <v>100</v>
          </cell>
          <cell r="AG278">
            <v>100</v>
          </cell>
          <cell r="AH278">
            <v>100</v>
          </cell>
          <cell r="AI278">
            <v>100</v>
          </cell>
          <cell r="AJ278">
            <v>100</v>
          </cell>
          <cell r="AK278">
            <v>100</v>
          </cell>
          <cell r="AL278">
            <v>100</v>
          </cell>
          <cell r="AM278">
            <v>100</v>
          </cell>
          <cell r="AN278">
            <v>100</v>
          </cell>
          <cell r="AO278">
            <v>100</v>
          </cell>
          <cell r="AP278">
            <v>100</v>
          </cell>
          <cell r="AQ278">
            <v>100</v>
          </cell>
          <cell r="AR278">
            <v>100</v>
          </cell>
          <cell r="AS278">
            <v>100</v>
          </cell>
          <cell r="AT278">
            <v>100</v>
          </cell>
          <cell r="AU278">
            <v>100</v>
          </cell>
          <cell r="AV278">
            <v>100</v>
          </cell>
          <cell r="AW278">
            <v>100</v>
          </cell>
          <cell r="AX278">
            <v>120</v>
          </cell>
          <cell r="AY278">
            <v>120</v>
          </cell>
          <cell r="AZ278">
            <v>120</v>
          </cell>
          <cell r="BA278">
            <v>120</v>
          </cell>
          <cell r="BB278">
            <v>120</v>
          </cell>
          <cell r="BC278">
            <v>120</v>
          </cell>
          <cell r="BD278">
            <v>120</v>
          </cell>
          <cell r="BE278">
            <v>120</v>
          </cell>
          <cell r="BF278">
            <v>100</v>
          </cell>
          <cell r="BG278">
            <v>100</v>
          </cell>
          <cell r="BH278">
            <v>100</v>
          </cell>
          <cell r="BI278">
            <v>100</v>
          </cell>
          <cell r="BJ278">
            <v>100</v>
          </cell>
          <cell r="BK278">
            <v>100</v>
          </cell>
          <cell r="BL278">
            <v>100</v>
          </cell>
          <cell r="BM278">
            <v>80</v>
          </cell>
          <cell r="BN278">
            <v>80</v>
          </cell>
          <cell r="BO278">
            <v>80</v>
          </cell>
          <cell r="BP278">
            <v>80</v>
          </cell>
          <cell r="BQ278">
            <v>80</v>
          </cell>
          <cell r="BR278">
            <v>80</v>
          </cell>
          <cell r="BS278">
            <v>80</v>
          </cell>
          <cell r="BT278">
            <v>80</v>
          </cell>
          <cell r="BU278">
            <v>80</v>
          </cell>
          <cell r="BV278">
            <v>80</v>
          </cell>
          <cell r="BW278">
            <v>80</v>
          </cell>
          <cell r="BX278">
            <v>80</v>
          </cell>
          <cell r="BY278">
            <v>80</v>
          </cell>
          <cell r="BZ278">
            <v>80</v>
          </cell>
          <cell r="CA278">
            <v>80</v>
          </cell>
          <cell r="CB278">
            <v>80</v>
          </cell>
          <cell r="CC278">
            <v>70</v>
          </cell>
          <cell r="CD278">
            <v>70</v>
          </cell>
          <cell r="CE278">
            <v>70</v>
          </cell>
          <cell r="CF278">
            <v>70</v>
          </cell>
          <cell r="CG278">
            <v>70</v>
          </cell>
          <cell r="CH278">
            <v>70</v>
          </cell>
          <cell r="CI278">
            <v>70</v>
          </cell>
          <cell r="CJ278">
            <v>70</v>
          </cell>
          <cell r="CK278">
            <v>70</v>
          </cell>
          <cell r="CL278">
            <v>70</v>
          </cell>
          <cell r="CM278">
            <v>70</v>
          </cell>
          <cell r="CN278">
            <v>70</v>
          </cell>
          <cell r="CO278">
            <v>70</v>
          </cell>
          <cell r="CP278">
            <v>70</v>
          </cell>
          <cell r="CQ278">
            <v>70</v>
          </cell>
          <cell r="CR278">
            <v>70</v>
          </cell>
          <cell r="CS278">
            <v>70</v>
          </cell>
          <cell r="CT278">
            <v>70</v>
          </cell>
          <cell r="CU278">
            <v>70</v>
          </cell>
          <cell r="CV278">
            <v>70</v>
          </cell>
          <cell r="CW278">
            <v>70</v>
          </cell>
          <cell r="CX278">
            <v>70</v>
          </cell>
          <cell r="CY278">
            <v>70</v>
          </cell>
          <cell r="CZ278">
            <v>70</v>
          </cell>
          <cell r="DA278">
            <v>70</v>
          </cell>
          <cell r="DB278">
            <v>70</v>
          </cell>
          <cell r="DC278">
            <v>70</v>
          </cell>
          <cell r="DD278">
            <v>70</v>
          </cell>
          <cell r="DE278">
            <v>85</v>
          </cell>
          <cell r="DF278">
            <v>85</v>
          </cell>
          <cell r="DG278">
            <v>85</v>
          </cell>
          <cell r="DH278">
            <v>85</v>
          </cell>
          <cell r="DI278">
            <v>85</v>
          </cell>
          <cell r="DJ278">
            <v>85</v>
          </cell>
          <cell r="DK278">
            <v>85</v>
          </cell>
        </row>
        <row r="279">
          <cell r="A279">
            <v>23231</v>
          </cell>
          <cell r="B279" t="str">
            <v xml:space="preserve"> DALEN - LA REFORMA DEHYD                </v>
          </cell>
          <cell r="C279">
            <v>0</v>
          </cell>
          <cell r="D279" t="str">
            <v xml:space="preserve"> R    </v>
          </cell>
          <cell r="E279">
            <v>63868</v>
          </cell>
          <cell r="F279">
            <v>4049</v>
          </cell>
          <cell r="G279">
            <v>4049</v>
          </cell>
          <cell r="H279">
            <v>3541</v>
          </cell>
          <cell r="I279">
            <v>4049</v>
          </cell>
          <cell r="J279">
            <v>5725</v>
          </cell>
          <cell r="K279">
            <v>5725</v>
          </cell>
          <cell r="L279">
            <v>5725</v>
          </cell>
          <cell r="M279">
            <v>5725</v>
          </cell>
          <cell r="N279">
            <v>5725</v>
          </cell>
          <cell r="O279">
            <v>5725</v>
          </cell>
          <cell r="P279">
            <v>5725</v>
          </cell>
          <cell r="Q279">
            <v>5725</v>
          </cell>
          <cell r="R279">
            <v>5725</v>
          </cell>
          <cell r="S279">
            <v>5725</v>
          </cell>
          <cell r="T279">
            <v>4291</v>
          </cell>
          <cell r="U279">
            <v>4291</v>
          </cell>
          <cell r="V279">
            <v>4291</v>
          </cell>
          <cell r="W279">
            <v>4291</v>
          </cell>
          <cell r="X279">
            <v>4291</v>
          </cell>
          <cell r="Y279">
            <v>4291</v>
          </cell>
          <cell r="Z279">
            <v>4291</v>
          </cell>
          <cell r="AA279">
            <v>4291</v>
          </cell>
          <cell r="AB279">
            <v>4291</v>
          </cell>
          <cell r="AC279">
            <v>4291</v>
          </cell>
          <cell r="AD279">
            <v>4291</v>
          </cell>
          <cell r="AE279">
            <v>4441</v>
          </cell>
          <cell r="AF279">
            <v>4441</v>
          </cell>
          <cell r="AG279">
            <v>4441</v>
          </cell>
          <cell r="AH279">
            <v>4441</v>
          </cell>
          <cell r="AI279">
            <v>4441</v>
          </cell>
          <cell r="AJ279">
            <v>4441</v>
          </cell>
          <cell r="AK279">
            <v>4441</v>
          </cell>
          <cell r="AL279">
            <v>4441</v>
          </cell>
          <cell r="AM279">
            <v>4441</v>
          </cell>
          <cell r="AN279">
            <v>4441</v>
          </cell>
          <cell r="AO279">
            <v>3541</v>
          </cell>
          <cell r="AP279">
            <v>3541</v>
          </cell>
          <cell r="AQ279">
            <v>3541</v>
          </cell>
          <cell r="AR279">
            <v>3541</v>
          </cell>
          <cell r="AS279">
            <v>4200</v>
          </cell>
          <cell r="AT279">
            <v>4200</v>
          </cell>
          <cell r="AU279">
            <v>4200</v>
          </cell>
          <cell r="AV279">
            <v>4200</v>
          </cell>
          <cell r="AW279">
            <v>4200</v>
          </cell>
          <cell r="AX279">
            <v>3888</v>
          </cell>
          <cell r="AY279">
            <v>4888</v>
          </cell>
          <cell r="AZ279">
            <v>4888</v>
          </cell>
          <cell r="BA279">
            <v>4888</v>
          </cell>
          <cell r="BB279">
            <v>4888</v>
          </cell>
          <cell r="BC279">
            <v>4888</v>
          </cell>
          <cell r="BD279">
            <v>4888</v>
          </cell>
          <cell r="BE279">
            <v>4888</v>
          </cell>
          <cell r="BF279">
            <v>4888</v>
          </cell>
          <cell r="BG279">
            <v>4888</v>
          </cell>
          <cell r="BH279">
            <v>4888</v>
          </cell>
          <cell r="BI279">
            <v>6855</v>
          </cell>
          <cell r="BJ279">
            <v>6855</v>
          </cell>
          <cell r="BK279">
            <v>6855</v>
          </cell>
          <cell r="BL279">
            <v>6855</v>
          </cell>
          <cell r="BM279">
            <v>4854</v>
          </cell>
          <cell r="BN279">
            <v>3854</v>
          </cell>
          <cell r="BO279">
            <v>5354</v>
          </cell>
          <cell r="BP279">
            <v>2854</v>
          </cell>
          <cell r="BQ279">
            <v>2854</v>
          </cell>
          <cell r="BR279">
            <v>2854</v>
          </cell>
          <cell r="BS279">
            <v>2854</v>
          </cell>
          <cell r="BT279">
            <v>2854</v>
          </cell>
          <cell r="BU279">
            <v>1854</v>
          </cell>
          <cell r="BV279">
            <v>1854</v>
          </cell>
          <cell r="BW279">
            <v>1854</v>
          </cell>
          <cell r="BX279">
            <v>5354</v>
          </cell>
          <cell r="BY279">
            <v>5354</v>
          </cell>
          <cell r="BZ279">
            <v>5354</v>
          </cell>
          <cell r="CA279">
            <v>5354</v>
          </cell>
          <cell r="CB279">
            <v>5354</v>
          </cell>
          <cell r="CC279">
            <v>5298</v>
          </cell>
          <cell r="CD279">
            <v>5298</v>
          </cell>
          <cell r="CE279">
            <v>2298</v>
          </cell>
          <cell r="CF279">
            <v>2298</v>
          </cell>
          <cell r="CG279">
            <v>2298</v>
          </cell>
          <cell r="CH279">
            <v>2298</v>
          </cell>
          <cell r="CI279">
            <v>4298</v>
          </cell>
          <cell r="CJ279">
            <v>4298</v>
          </cell>
          <cell r="CK279">
            <v>4298</v>
          </cell>
          <cell r="CL279">
            <v>4298</v>
          </cell>
          <cell r="CM279">
            <v>4298</v>
          </cell>
          <cell r="CN279">
            <v>4298</v>
          </cell>
          <cell r="CO279">
            <v>4298</v>
          </cell>
          <cell r="CP279">
            <v>4298</v>
          </cell>
          <cell r="CQ279">
            <v>9298</v>
          </cell>
          <cell r="CR279">
            <v>4298</v>
          </cell>
          <cell r="CS279">
            <v>4298</v>
          </cell>
          <cell r="CT279">
            <v>4298</v>
          </cell>
          <cell r="CU279">
            <v>4298</v>
          </cell>
          <cell r="CV279">
            <v>5148</v>
          </cell>
          <cell r="CW279">
            <v>5119</v>
          </cell>
          <cell r="CX279">
            <v>5119</v>
          </cell>
          <cell r="CY279">
            <v>4023</v>
          </cell>
          <cell r="CZ279">
            <v>4023</v>
          </cell>
          <cell r="DA279">
            <v>4023</v>
          </cell>
          <cell r="DB279">
            <v>4023</v>
          </cell>
          <cell r="DC279">
            <v>4023</v>
          </cell>
          <cell r="DD279">
            <v>4023</v>
          </cell>
          <cell r="DE279">
            <v>4288</v>
          </cell>
          <cell r="DF279">
            <v>4288</v>
          </cell>
          <cell r="DG279">
            <v>4288</v>
          </cell>
          <cell r="DH279">
            <v>4288</v>
          </cell>
          <cell r="DI279">
            <v>4288</v>
          </cell>
          <cell r="DJ279">
            <v>4721</v>
          </cell>
          <cell r="DK279">
            <v>4171</v>
          </cell>
        </row>
        <row r="280">
          <cell r="A280">
            <v>23235</v>
          </cell>
          <cell r="B280" t="str">
            <v xml:space="preserve">ESPERANZA-EL EBANITO TRANSPORT          </v>
          </cell>
          <cell r="C280">
            <v>0</v>
          </cell>
          <cell r="D280" t="str">
            <v xml:space="preserve"> D    </v>
          </cell>
          <cell r="E280">
            <v>25126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</row>
        <row r="281">
          <cell r="A281">
            <v>23238</v>
          </cell>
          <cell r="B281" t="str">
            <v xml:space="preserve"> DEWBRE - N WESLACO DEHYD                </v>
          </cell>
          <cell r="C281">
            <v>0</v>
          </cell>
          <cell r="D281" t="str">
            <v xml:space="preserve"> R    </v>
          </cell>
          <cell r="E281">
            <v>66849</v>
          </cell>
          <cell r="F281">
            <v>0</v>
          </cell>
          <cell r="G281">
            <v>0</v>
          </cell>
          <cell r="H281">
            <v>1900</v>
          </cell>
          <cell r="I281">
            <v>0</v>
          </cell>
          <cell r="J281">
            <v>1800</v>
          </cell>
          <cell r="K281">
            <v>1800</v>
          </cell>
          <cell r="L281">
            <v>1800</v>
          </cell>
          <cell r="M281">
            <v>1800</v>
          </cell>
          <cell r="N281">
            <v>1800</v>
          </cell>
          <cell r="O281">
            <v>1800</v>
          </cell>
          <cell r="P281">
            <v>1800</v>
          </cell>
          <cell r="Q281">
            <v>1800</v>
          </cell>
          <cell r="R281">
            <v>1800</v>
          </cell>
          <cell r="S281">
            <v>1800</v>
          </cell>
          <cell r="T281">
            <v>1700</v>
          </cell>
          <cell r="U281">
            <v>1700</v>
          </cell>
          <cell r="V281">
            <v>1700</v>
          </cell>
          <cell r="W281">
            <v>1700</v>
          </cell>
          <cell r="X281">
            <v>1700</v>
          </cell>
          <cell r="Y281">
            <v>1700</v>
          </cell>
          <cell r="Z281">
            <v>1700</v>
          </cell>
          <cell r="AA281">
            <v>1700</v>
          </cell>
          <cell r="AB281">
            <v>1700</v>
          </cell>
          <cell r="AC281">
            <v>1700</v>
          </cell>
          <cell r="AD281">
            <v>1700</v>
          </cell>
          <cell r="AE281">
            <v>1700</v>
          </cell>
          <cell r="AF281">
            <v>1700</v>
          </cell>
          <cell r="AG281">
            <v>1700</v>
          </cell>
          <cell r="AH281">
            <v>1700</v>
          </cell>
          <cell r="AI281">
            <v>1700</v>
          </cell>
          <cell r="AJ281">
            <v>1700</v>
          </cell>
          <cell r="AK281">
            <v>1700</v>
          </cell>
          <cell r="AL281">
            <v>1900</v>
          </cell>
          <cell r="AM281">
            <v>1900</v>
          </cell>
          <cell r="AN281">
            <v>1900</v>
          </cell>
          <cell r="AO281">
            <v>1900</v>
          </cell>
          <cell r="AP281">
            <v>1900</v>
          </cell>
          <cell r="AQ281">
            <v>1900</v>
          </cell>
          <cell r="AR281">
            <v>1900</v>
          </cell>
          <cell r="AS281">
            <v>1900</v>
          </cell>
          <cell r="AT281">
            <v>1900</v>
          </cell>
          <cell r="AU281">
            <v>1900</v>
          </cell>
          <cell r="AV281">
            <v>1900</v>
          </cell>
          <cell r="AW281">
            <v>1900</v>
          </cell>
          <cell r="AX281">
            <v>1</v>
          </cell>
          <cell r="AY281">
            <v>1800</v>
          </cell>
          <cell r="AZ281">
            <v>1800</v>
          </cell>
          <cell r="BA281">
            <v>1800</v>
          </cell>
          <cell r="BB281">
            <v>1800</v>
          </cell>
          <cell r="BC281">
            <v>1800</v>
          </cell>
          <cell r="BD281">
            <v>1800</v>
          </cell>
          <cell r="BE281">
            <v>1800</v>
          </cell>
          <cell r="BF281">
            <v>1800</v>
          </cell>
          <cell r="BG281">
            <v>1800</v>
          </cell>
          <cell r="BH281">
            <v>1800</v>
          </cell>
          <cell r="BI281">
            <v>2000</v>
          </cell>
          <cell r="BJ281">
            <v>2000</v>
          </cell>
          <cell r="BK281">
            <v>2000</v>
          </cell>
          <cell r="BL281">
            <v>2000</v>
          </cell>
          <cell r="BM281">
            <v>2000</v>
          </cell>
          <cell r="BN281">
            <v>2000</v>
          </cell>
          <cell r="BO281">
            <v>2000</v>
          </cell>
          <cell r="BP281">
            <v>2000</v>
          </cell>
          <cell r="BQ281">
            <v>2000</v>
          </cell>
          <cell r="BR281">
            <v>2000</v>
          </cell>
          <cell r="BS281">
            <v>2000</v>
          </cell>
          <cell r="BT281">
            <v>2000</v>
          </cell>
          <cell r="BU281">
            <v>2000</v>
          </cell>
          <cell r="BV281">
            <v>2000</v>
          </cell>
          <cell r="BW281">
            <v>2000</v>
          </cell>
          <cell r="BX281">
            <v>2000</v>
          </cell>
          <cell r="BY281">
            <v>2000</v>
          </cell>
          <cell r="BZ281">
            <v>2000</v>
          </cell>
          <cell r="CA281">
            <v>2000</v>
          </cell>
          <cell r="CB281">
            <v>2000</v>
          </cell>
          <cell r="CC281">
            <v>2000</v>
          </cell>
          <cell r="CD281">
            <v>2000</v>
          </cell>
          <cell r="CE281">
            <v>2000</v>
          </cell>
          <cell r="CF281">
            <v>2000</v>
          </cell>
          <cell r="CG281">
            <v>2000</v>
          </cell>
          <cell r="CH281">
            <v>2000</v>
          </cell>
          <cell r="CI281">
            <v>1380</v>
          </cell>
          <cell r="CJ281">
            <v>1388</v>
          </cell>
          <cell r="CK281">
            <v>2000</v>
          </cell>
          <cell r="CL281">
            <v>2000</v>
          </cell>
          <cell r="CM281">
            <v>2000</v>
          </cell>
          <cell r="CN281">
            <v>2000</v>
          </cell>
          <cell r="CO281">
            <v>2000</v>
          </cell>
          <cell r="CP281">
            <v>2000</v>
          </cell>
          <cell r="CQ281">
            <v>2000</v>
          </cell>
          <cell r="CR281">
            <v>2000</v>
          </cell>
          <cell r="CS281">
            <v>2000</v>
          </cell>
          <cell r="CT281">
            <v>2000</v>
          </cell>
          <cell r="CU281">
            <v>2000</v>
          </cell>
          <cell r="CV281">
            <v>2000</v>
          </cell>
          <cell r="CW281">
            <v>2000</v>
          </cell>
          <cell r="CX281">
            <v>2000</v>
          </cell>
          <cell r="CY281">
            <v>2150</v>
          </cell>
          <cell r="CZ281">
            <v>2150</v>
          </cell>
          <cell r="DA281">
            <v>2150</v>
          </cell>
          <cell r="DB281">
            <v>2150</v>
          </cell>
          <cell r="DC281">
            <v>2150</v>
          </cell>
          <cell r="DD281">
            <v>2150</v>
          </cell>
          <cell r="DE281">
            <v>2100</v>
          </cell>
          <cell r="DF281">
            <v>2100</v>
          </cell>
          <cell r="DG281">
            <v>2100</v>
          </cell>
          <cell r="DH281">
            <v>2100</v>
          </cell>
          <cell r="DI281">
            <v>2100</v>
          </cell>
          <cell r="DJ281">
            <v>2100</v>
          </cell>
          <cell r="DK281">
            <v>2100</v>
          </cell>
        </row>
        <row r="282">
          <cell r="A282">
            <v>23241</v>
          </cell>
          <cell r="B282" t="str">
            <v xml:space="preserve"> FAULCONER- MCALLEN DEHYD                </v>
          </cell>
          <cell r="C282">
            <v>0</v>
          </cell>
          <cell r="D282" t="str">
            <v xml:space="preserve"> R    </v>
          </cell>
          <cell r="E282">
            <v>34023</v>
          </cell>
          <cell r="F282">
            <v>73</v>
          </cell>
          <cell r="G282">
            <v>73</v>
          </cell>
          <cell r="H282">
            <v>200</v>
          </cell>
          <cell r="I282">
            <v>73</v>
          </cell>
          <cell r="J282">
            <v>73</v>
          </cell>
          <cell r="K282">
            <v>73</v>
          </cell>
          <cell r="L282">
            <v>73</v>
          </cell>
          <cell r="M282">
            <v>73</v>
          </cell>
          <cell r="N282">
            <v>73</v>
          </cell>
          <cell r="O282">
            <v>73</v>
          </cell>
          <cell r="P282">
            <v>73</v>
          </cell>
          <cell r="Q282">
            <v>73</v>
          </cell>
          <cell r="R282">
            <v>73</v>
          </cell>
          <cell r="S282">
            <v>73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200</v>
          </cell>
          <cell r="AA282">
            <v>200</v>
          </cell>
          <cell r="AB282">
            <v>200</v>
          </cell>
          <cell r="AC282">
            <v>200</v>
          </cell>
          <cell r="AD282">
            <v>200</v>
          </cell>
          <cell r="AE282">
            <v>200</v>
          </cell>
          <cell r="AF282">
            <v>200</v>
          </cell>
          <cell r="AG282">
            <v>200</v>
          </cell>
          <cell r="AH282">
            <v>200</v>
          </cell>
          <cell r="AI282">
            <v>200</v>
          </cell>
          <cell r="AJ282">
            <v>200</v>
          </cell>
          <cell r="AK282">
            <v>200</v>
          </cell>
          <cell r="AL282">
            <v>200</v>
          </cell>
          <cell r="AM282">
            <v>200</v>
          </cell>
          <cell r="AN282">
            <v>200</v>
          </cell>
          <cell r="AO282">
            <v>200</v>
          </cell>
          <cell r="AP282">
            <v>200</v>
          </cell>
          <cell r="AQ282">
            <v>200</v>
          </cell>
          <cell r="AR282">
            <v>200</v>
          </cell>
          <cell r="AS282">
            <v>200</v>
          </cell>
          <cell r="AT282">
            <v>200</v>
          </cell>
          <cell r="AU282">
            <v>200</v>
          </cell>
          <cell r="AV282">
            <v>200</v>
          </cell>
          <cell r="AW282">
            <v>200</v>
          </cell>
          <cell r="AX282">
            <v>1</v>
          </cell>
          <cell r="AY282">
            <v>1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426</v>
          </cell>
          <cell r="BQ282">
            <v>426</v>
          </cell>
          <cell r="BR282">
            <v>426</v>
          </cell>
          <cell r="BS282">
            <v>426</v>
          </cell>
          <cell r="BT282">
            <v>426</v>
          </cell>
          <cell r="BU282">
            <v>426</v>
          </cell>
          <cell r="BV282">
            <v>426</v>
          </cell>
          <cell r="BW282">
            <v>426</v>
          </cell>
          <cell r="BX282">
            <v>426</v>
          </cell>
          <cell r="BY282">
            <v>426</v>
          </cell>
          <cell r="BZ282">
            <v>426</v>
          </cell>
          <cell r="CA282">
            <v>426</v>
          </cell>
          <cell r="CB282">
            <v>426</v>
          </cell>
          <cell r="CC282">
            <v>1</v>
          </cell>
          <cell r="CD282">
            <v>1</v>
          </cell>
          <cell r="CE282">
            <v>1</v>
          </cell>
          <cell r="CF282">
            <v>1</v>
          </cell>
          <cell r="CG282">
            <v>1</v>
          </cell>
          <cell r="CH282">
            <v>1</v>
          </cell>
          <cell r="CI282">
            <v>1</v>
          </cell>
          <cell r="CJ282">
            <v>1</v>
          </cell>
          <cell r="CK282">
            <v>1</v>
          </cell>
          <cell r="CL282">
            <v>1</v>
          </cell>
          <cell r="CM282">
            <v>1</v>
          </cell>
          <cell r="CN282">
            <v>1</v>
          </cell>
          <cell r="CO282">
            <v>1</v>
          </cell>
          <cell r="CP282">
            <v>1</v>
          </cell>
          <cell r="CQ282">
            <v>1</v>
          </cell>
          <cell r="CR282">
            <v>100</v>
          </cell>
          <cell r="CS282">
            <v>100</v>
          </cell>
          <cell r="CT282">
            <v>100</v>
          </cell>
          <cell r="CU282">
            <v>100</v>
          </cell>
          <cell r="CV282">
            <v>100</v>
          </cell>
          <cell r="CW282">
            <v>426</v>
          </cell>
          <cell r="CX282">
            <v>426</v>
          </cell>
          <cell r="CY282">
            <v>426</v>
          </cell>
          <cell r="CZ282">
            <v>426</v>
          </cell>
          <cell r="DA282">
            <v>426</v>
          </cell>
          <cell r="DB282">
            <v>426</v>
          </cell>
          <cell r="DC282">
            <v>426</v>
          </cell>
          <cell r="DD282">
            <v>426</v>
          </cell>
          <cell r="DE282">
            <v>200</v>
          </cell>
          <cell r="DF282">
            <v>200</v>
          </cell>
          <cell r="DG282">
            <v>200</v>
          </cell>
          <cell r="DH282">
            <v>200</v>
          </cell>
          <cell r="DI282">
            <v>200</v>
          </cell>
          <cell r="DJ282">
            <v>200</v>
          </cell>
          <cell r="DK282">
            <v>200</v>
          </cell>
        </row>
        <row r="283">
          <cell r="A283">
            <v>23243</v>
          </cell>
          <cell r="B283" t="str">
            <v xml:space="preserve"> LOMAK-WHITTED FIELD ECHANGE             </v>
          </cell>
          <cell r="C283">
            <v>0</v>
          </cell>
          <cell r="D283" t="str">
            <v xml:space="preserve"> R    </v>
          </cell>
          <cell r="E283">
            <v>7121</v>
          </cell>
          <cell r="F283">
            <v>300</v>
          </cell>
          <cell r="G283">
            <v>300</v>
          </cell>
          <cell r="H283">
            <v>150</v>
          </cell>
          <cell r="I283">
            <v>300</v>
          </cell>
          <cell r="J283">
            <v>300</v>
          </cell>
          <cell r="K283">
            <v>300</v>
          </cell>
          <cell r="L283">
            <v>300</v>
          </cell>
          <cell r="M283">
            <v>300</v>
          </cell>
          <cell r="N283">
            <v>300</v>
          </cell>
          <cell r="O283">
            <v>300</v>
          </cell>
          <cell r="P283">
            <v>300</v>
          </cell>
          <cell r="Q283">
            <v>300</v>
          </cell>
          <cell r="R283">
            <v>300</v>
          </cell>
          <cell r="S283">
            <v>300</v>
          </cell>
          <cell r="T283">
            <v>150</v>
          </cell>
          <cell r="U283">
            <v>150</v>
          </cell>
          <cell r="V283">
            <v>150</v>
          </cell>
          <cell r="W283">
            <v>150</v>
          </cell>
          <cell r="X283">
            <v>150</v>
          </cell>
          <cell r="Y283">
            <v>150</v>
          </cell>
          <cell r="Z283">
            <v>150</v>
          </cell>
          <cell r="AA283">
            <v>150</v>
          </cell>
          <cell r="AB283">
            <v>150</v>
          </cell>
          <cell r="AC283">
            <v>150</v>
          </cell>
          <cell r="AD283">
            <v>150</v>
          </cell>
          <cell r="AE283">
            <v>150</v>
          </cell>
          <cell r="AF283">
            <v>150</v>
          </cell>
          <cell r="AG283">
            <v>150</v>
          </cell>
          <cell r="AH283">
            <v>150</v>
          </cell>
          <cell r="AI283">
            <v>150</v>
          </cell>
          <cell r="AJ283">
            <v>150</v>
          </cell>
          <cell r="AK283">
            <v>150</v>
          </cell>
          <cell r="AL283">
            <v>150</v>
          </cell>
          <cell r="AM283">
            <v>150</v>
          </cell>
          <cell r="AN283">
            <v>150</v>
          </cell>
          <cell r="AO283">
            <v>150</v>
          </cell>
          <cell r="AP283">
            <v>150</v>
          </cell>
          <cell r="AQ283">
            <v>150</v>
          </cell>
          <cell r="AR283">
            <v>150</v>
          </cell>
          <cell r="AS283">
            <v>150</v>
          </cell>
          <cell r="AT283">
            <v>150</v>
          </cell>
          <cell r="AU283">
            <v>150</v>
          </cell>
          <cell r="AV283">
            <v>150</v>
          </cell>
          <cell r="AW283">
            <v>150</v>
          </cell>
          <cell r="AX283">
            <v>900</v>
          </cell>
          <cell r="AY283">
            <v>900</v>
          </cell>
          <cell r="AZ283">
            <v>900</v>
          </cell>
          <cell r="BA283">
            <v>150</v>
          </cell>
          <cell r="BB283">
            <v>150</v>
          </cell>
          <cell r="BC283">
            <v>150</v>
          </cell>
          <cell r="BD283">
            <v>150</v>
          </cell>
          <cell r="BE283">
            <v>150</v>
          </cell>
          <cell r="BF283">
            <v>150</v>
          </cell>
          <cell r="BG283">
            <v>150</v>
          </cell>
          <cell r="BH283">
            <v>150</v>
          </cell>
          <cell r="BI283">
            <v>150</v>
          </cell>
          <cell r="BJ283">
            <v>150</v>
          </cell>
          <cell r="BK283">
            <v>150</v>
          </cell>
          <cell r="BL283">
            <v>150</v>
          </cell>
          <cell r="BM283">
            <v>150</v>
          </cell>
          <cell r="BN283">
            <v>150</v>
          </cell>
          <cell r="BO283">
            <v>150</v>
          </cell>
          <cell r="BP283">
            <v>150</v>
          </cell>
          <cell r="BQ283">
            <v>150</v>
          </cell>
          <cell r="BR283">
            <v>150</v>
          </cell>
          <cell r="BS283">
            <v>150</v>
          </cell>
          <cell r="BT283">
            <v>150</v>
          </cell>
          <cell r="BU283">
            <v>150</v>
          </cell>
          <cell r="BV283">
            <v>150</v>
          </cell>
          <cell r="BW283">
            <v>150</v>
          </cell>
          <cell r="BX283">
            <v>150</v>
          </cell>
          <cell r="BY283">
            <v>150</v>
          </cell>
          <cell r="BZ283">
            <v>150</v>
          </cell>
          <cell r="CA283">
            <v>150</v>
          </cell>
          <cell r="CB283">
            <v>150</v>
          </cell>
          <cell r="CC283">
            <v>150</v>
          </cell>
          <cell r="CD283">
            <v>150</v>
          </cell>
          <cell r="CE283">
            <v>150</v>
          </cell>
          <cell r="CF283">
            <v>150</v>
          </cell>
          <cell r="CG283">
            <v>150</v>
          </cell>
          <cell r="CH283">
            <v>150</v>
          </cell>
          <cell r="CI283">
            <v>104</v>
          </cell>
          <cell r="CJ283">
            <v>104</v>
          </cell>
          <cell r="CK283">
            <v>150</v>
          </cell>
          <cell r="CL283">
            <v>150</v>
          </cell>
          <cell r="CM283">
            <v>150</v>
          </cell>
          <cell r="CN283">
            <v>150</v>
          </cell>
          <cell r="CO283">
            <v>150</v>
          </cell>
          <cell r="CP283">
            <v>150</v>
          </cell>
          <cell r="CQ283">
            <v>150</v>
          </cell>
          <cell r="CR283">
            <v>150</v>
          </cell>
          <cell r="CS283">
            <v>150</v>
          </cell>
          <cell r="CT283">
            <v>150</v>
          </cell>
          <cell r="CU283">
            <v>150</v>
          </cell>
          <cell r="CV283">
            <v>150</v>
          </cell>
          <cell r="CW283">
            <v>150</v>
          </cell>
          <cell r="CX283">
            <v>150</v>
          </cell>
          <cell r="CY283">
            <v>150</v>
          </cell>
          <cell r="CZ283">
            <v>150</v>
          </cell>
          <cell r="DA283">
            <v>150</v>
          </cell>
          <cell r="DB283">
            <v>150</v>
          </cell>
          <cell r="DC283">
            <v>150</v>
          </cell>
          <cell r="DD283">
            <v>150</v>
          </cell>
          <cell r="DE283">
            <v>150</v>
          </cell>
          <cell r="DF283">
            <v>150</v>
          </cell>
          <cell r="DG283">
            <v>150</v>
          </cell>
          <cell r="DH283">
            <v>150</v>
          </cell>
          <cell r="DI283">
            <v>150</v>
          </cell>
          <cell r="DJ283">
            <v>150</v>
          </cell>
          <cell r="DK283">
            <v>150</v>
          </cell>
        </row>
        <row r="284">
          <cell r="A284">
            <v>23248</v>
          </cell>
          <cell r="B284" t="str">
            <v xml:space="preserve"> CODY-SAN SALVADOR DEHYD.                </v>
          </cell>
          <cell r="C284">
            <v>0</v>
          </cell>
          <cell r="D284" t="str">
            <v xml:space="preserve"> R    </v>
          </cell>
          <cell r="E284">
            <v>14547</v>
          </cell>
          <cell r="F284">
            <v>1750</v>
          </cell>
          <cell r="G284">
            <v>1750</v>
          </cell>
          <cell r="H284">
            <v>1050</v>
          </cell>
          <cell r="I284">
            <v>1750</v>
          </cell>
          <cell r="J284">
            <v>1750</v>
          </cell>
          <cell r="K284">
            <v>1750</v>
          </cell>
          <cell r="L284">
            <v>1750</v>
          </cell>
          <cell r="M284">
            <v>1750</v>
          </cell>
          <cell r="N284">
            <v>1750</v>
          </cell>
          <cell r="O284">
            <v>1750</v>
          </cell>
          <cell r="P284">
            <v>1750</v>
          </cell>
          <cell r="Q284">
            <v>1750</v>
          </cell>
          <cell r="R284">
            <v>1000</v>
          </cell>
          <cell r="S284">
            <v>1000</v>
          </cell>
          <cell r="T284">
            <v>1050</v>
          </cell>
          <cell r="U284">
            <v>1050</v>
          </cell>
          <cell r="V284">
            <v>1050</v>
          </cell>
          <cell r="W284">
            <v>1050</v>
          </cell>
          <cell r="X284">
            <v>1050</v>
          </cell>
          <cell r="Y284">
            <v>1050</v>
          </cell>
          <cell r="Z284">
            <v>1050</v>
          </cell>
          <cell r="AA284">
            <v>1050</v>
          </cell>
          <cell r="AB284">
            <v>1050</v>
          </cell>
          <cell r="AC284">
            <v>1050</v>
          </cell>
          <cell r="AD284">
            <v>1050</v>
          </cell>
          <cell r="AE284">
            <v>1050</v>
          </cell>
          <cell r="AF284">
            <v>1050</v>
          </cell>
          <cell r="AG284">
            <v>1050</v>
          </cell>
          <cell r="AH284">
            <v>1050</v>
          </cell>
          <cell r="AI284">
            <v>1050</v>
          </cell>
          <cell r="AJ284">
            <v>1050</v>
          </cell>
          <cell r="AK284">
            <v>1050</v>
          </cell>
          <cell r="AL284">
            <v>1050</v>
          </cell>
          <cell r="AM284">
            <v>1050</v>
          </cell>
          <cell r="AN284">
            <v>1050</v>
          </cell>
          <cell r="AO284">
            <v>1050</v>
          </cell>
          <cell r="AP284">
            <v>1050</v>
          </cell>
          <cell r="AQ284">
            <v>1050</v>
          </cell>
          <cell r="AR284">
            <v>1050</v>
          </cell>
          <cell r="AS284">
            <v>1050</v>
          </cell>
          <cell r="AT284">
            <v>4550</v>
          </cell>
          <cell r="AU284">
            <v>1050</v>
          </cell>
          <cell r="AV284">
            <v>1050</v>
          </cell>
          <cell r="AW284">
            <v>1050</v>
          </cell>
          <cell r="AX284">
            <v>1070</v>
          </cell>
          <cell r="AY284">
            <v>1070</v>
          </cell>
          <cell r="AZ284">
            <v>1070</v>
          </cell>
          <cell r="BA284">
            <v>1070</v>
          </cell>
          <cell r="BB284">
            <v>1070</v>
          </cell>
          <cell r="BC284">
            <v>1070</v>
          </cell>
          <cell r="BD284">
            <v>1070</v>
          </cell>
          <cell r="BE284">
            <v>1070</v>
          </cell>
          <cell r="BF284">
            <v>1070</v>
          </cell>
          <cell r="BG284">
            <v>1070</v>
          </cell>
          <cell r="BH284">
            <v>1070</v>
          </cell>
          <cell r="BI284">
            <v>1070</v>
          </cell>
          <cell r="BJ284">
            <v>1070</v>
          </cell>
          <cell r="BK284">
            <v>1070</v>
          </cell>
          <cell r="BL284">
            <v>1070</v>
          </cell>
          <cell r="BM284">
            <v>1070</v>
          </cell>
          <cell r="BN284">
            <v>1070</v>
          </cell>
          <cell r="BO284">
            <v>1070</v>
          </cell>
          <cell r="BP284">
            <v>1070</v>
          </cell>
          <cell r="BQ284">
            <v>1070</v>
          </cell>
          <cell r="BR284">
            <v>1070</v>
          </cell>
          <cell r="BS284">
            <v>1070</v>
          </cell>
          <cell r="BT284">
            <v>1070</v>
          </cell>
          <cell r="BU284">
            <v>1070</v>
          </cell>
          <cell r="BV284">
            <v>1070</v>
          </cell>
          <cell r="BW284">
            <v>1070</v>
          </cell>
          <cell r="BX284">
            <v>1070</v>
          </cell>
          <cell r="BY284">
            <v>1070</v>
          </cell>
          <cell r="BZ284">
            <v>1070</v>
          </cell>
          <cell r="CA284">
            <v>1070</v>
          </cell>
          <cell r="CB284">
            <v>1070</v>
          </cell>
          <cell r="CC284">
            <v>1078</v>
          </cell>
          <cell r="CD284">
            <v>1078</v>
          </cell>
          <cell r="CE284">
            <v>1078</v>
          </cell>
          <cell r="CF284">
            <v>1078</v>
          </cell>
          <cell r="CG284">
            <v>1078</v>
          </cell>
          <cell r="CH284">
            <v>1078</v>
          </cell>
          <cell r="CI284">
            <v>1078</v>
          </cell>
          <cell r="CJ284">
            <v>1078</v>
          </cell>
          <cell r="CK284">
            <v>1078</v>
          </cell>
          <cell r="CL284">
            <v>1078</v>
          </cell>
          <cell r="CM284">
            <v>1078</v>
          </cell>
          <cell r="CN284">
            <v>1078</v>
          </cell>
          <cell r="CO284">
            <v>1078</v>
          </cell>
          <cell r="CP284">
            <v>1078</v>
          </cell>
          <cell r="CQ284">
            <v>1125</v>
          </cell>
          <cell r="CR284">
            <v>1125</v>
          </cell>
          <cell r="CS284">
            <v>1125</v>
          </cell>
          <cell r="CT284">
            <v>1125</v>
          </cell>
          <cell r="CU284">
            <v>1125</v>
          </cell>
          <cell r="CV284">
            <v>1125</v>
          </cell>
          <cell r="CW284">
            <v>1125</v>
          </cell>
          <cell r="CX284">
            <v>1125</v>
          </cell>
          <cell r="CY284">
            <v>1125</v>
          </cell>
          <cell r="CZ284">
            <v>1125</v>
          </cell>
          <cell r="DA284">
            <v>1125</v>
          </cell>
          <cell r="DB284">
            <v>1125</v>
          </cell>
          <cell r="DC284">
            <v>1125</v>
          </cell>
          <cell r="DD284">
            <v>1125</v>
          </cell>
          <cell r="DE284">
            <v>1125</v>
          </cell>
          <cell r="DF284">
            <v>1125</v>
          </cell>
          <cell r="DG284">
            <v>1125</v>
          </cell>
          <cell r="DH284">
            <v>1125</v>
          </cell>
          <cell r="DI284">
            <v>1125</v>
          </cell>
          <cell r="DJ284">
            <v>1125</v>
          </cell>
          <cell r="DK284">
            <v>1125</v>
          </cell>
        </row>
        <row r="285">
          <cell r="A285">
            <v>23249</v>
          </cell>
          <cell r="B285" t="str">
            <v xml:space="preserve"> LA JARA DEHYDRATION                     </v>
          </cell>
          <cell r="C285">
            <v>0</v>
          </cell>
          <cell r="D285" t="str">
            <v xml:space="preserve"> R    </v>
          </cell>
          <cell r="E285">
            <v>11734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</row>
        <row r="286">
          <cell r="A286">
            <v>23252</v>
          </cell>
          <cell r="B286" t="str">
            <v xml:space="preserve"> MILO- HARGILL FIELD DEHYD.              </v>
          </cell>
          <cell r="C286">
            <v>0</v>
          </cell>
          <cell r="D286" t="str">
            <v xml:space="preserve"> R    </v>
          </cell>
          <cell r="E286">
            <v>6820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</row>
        <row r="287">
          <cell r="A287">
            <v>23253</v>
          </cell>
          <cell r="B287" t="str">
            <v xml:space="preserve"> FINA-TABASCO DEHYD                      </v>
          </cell>
          <cell r="C287">
            <v>0</v>
          </cell>
          <cell r="D287" t="str">
            <v xml:space="preserve"> R    </v>
          </cell>
          <cell r="E287">
            <v>12315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</row>
        <row r="288">
          <cell r="A288">
            <v>23254</v>
          </cell>
          <cell r="B288" t="str">
            <v xml:space="preserve"> ARCO- TABASCO DEHYD                     </v>
          </cell>
          <cell r="C288">
            <v>0</v>
          </cell>
          <cell r="D288" t="str">
            <v xml:space="preserve"> R    </v>
          </cell>
          <cell r="E288">
            <v>24605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</row>
        <row r="289">
          <cell r="A289">
            <v>23255</v>
          </cell>
          <cell r="B289" t="str">
            <v xml:space="preserve"> L. B. - TEXAN GARDEN DEHYD              </v>
          </cell>
          <cell r="C289">
            <v>0</v>
          </cell>
          <cell r="D289" t="str">
            <v xml:space="preserve"> R    </v>
          </cell>
          <cell r="E289">
            <v>34243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</row>
        <row r="290">
          <cell r="A290">
            <v>23258</v>
          </cell>
          <cell r="B290" t="str">
            <v xml:space="preserve"> SERVICE - JEFFRESS FIELD DEHYD          </v>
          </cell>
          <cell r="C290">
            <v>0</v>
          </cell>
          <cell r="D290" t="str">
            <v xml:space="preserve"> R    </v>
          </cell>
          <cell r="E290">
            <v>108137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</row>
        <row r="291">
          <cell r="A291">
            <v>23263</v>
          </cell>
          <cell r="B291" t="str">
            <v xml:space="preserve"> TECO @ Hidalgo</v>
          </cell>
          <cell r="C291">
            <v>0</v>
          </cell>
          <cell r="D291" t="str">
            <v xml:space="preserve"> R    </v>
          </cell>
          <cell r="E291">
            <v>27921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</row>
        <row r="292">
          <cell r="A292">
            <v>23264</v>
          </cell>
          <cell r="B292" t="str">
            <v xml:space="preserve"> BRIGHT - MONTE CHRISTO DEHYD            </v>
          </cell>
          <cell r="C292">
            <v>0</v>
          </cell>
          <cell r="D292" t="str">
            <v xml:space="preserve"> R    </v>
          </cell>
          <cell r="E292">
            <v>27915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</row>
        <row r="293">
          <cell r="A293">
            <v>23268</v>
          </cell>
          <cell r="B293" t="str">
            <v xml:space="preserve"> DALEN - LOS INDIOS DEHYD                </v>
          </cell>
          <cell r="C293">
            <v>0</v>
          </cell>
          <cell r="D293" t="str">
            <v xml:space="preserve"> R    </v>
          </cell>
          <cell r="E293">
            <v>101609</v>
          </cell>
          <cell r="F293">
            <v>6728</v>
          </cell>
          <cell r="G293">
            <v>6728</v>
          </cell>
          <cell r="H293">
            <v>5756</v>
          </cell>
          <cell r="I293">
            <v>6728</v>
          </cell>
          <cell r="J293">
            <v>4052</v>
          </cell>
          <cell r="K293">
            <v>4052</v>
          </cell>
          <cell r="L293">
            <v>4052</v>
          </cell>
          <cell r="M293">
            <v>4052</v>
          </cell>
          <cell r="N293">
            <v>4052</v>
          </cell>
          <cell r="O293">
            <v>4052</v>
          </cell>
          <cell r="P293">
            <v>4052</v>
          </cell>
          <cell r="Q293">
            <v>4052</v>
          </cell>
          <cell r="R293">
            <v>4052</v>
          </cell>
          <cell r="S293">
            <v>4052</v>
          </cell>
          <cell r="T293">
            <v>5856</v>
          </cell>
          <cell r="U293">
            <v>5856</v>
          </cell>
          <cell r="V293">
            <v>5856</v>
          </cell>
          <cell r="W293">
            <v>5856</v>
          </cell>
          <cell r="X293">
            <v>5856</v>
          </cell>
          <cell r="Y293">
            <v>5856</v>
          </cell>
          <cell r="Z293">
            <v>5856</v>
          </cell>
          <cell r="AA293">
            <v>5856</v>
          </cell>
          <cell r="AB293">
            <v>5856</v>
          </cell>
          <cell r="AC293">
            <v>5856</v>
          </cell>
          <cell r="AD293">
            <v>5856</v>
          </cell>
          <cell r="AE293">
            <v>6356</v>
          </cell>
          <cell r="AF293">
            <v>6356</v>
          </cell>
          <cell r="AG293">
            <v>6356</v>
          </cell>
          <cell r="AH293">
            <v>6356</v>
          </cell>
          <cell r="AI293">
            <v>6356</v>
          </cell>
          <cell r="AJ293">
            <v>6356</v>
          </cell>
          <cell r="AK293">
            <v>6356</v>
          </cell>
          <cell r="AL293">
            <v>6356</v>
          </cell>
          <cell r="AM293">
            <v>6356</v>
          </cell>
          <cell r="AN293">
            <v>6356</v>
          </cell>
          <cell r="AO293">
            <v>5756</v>
          </cell>
          <cell r="AP293">
            <v>5756</v>
          </cell>
          <cell r="AQ293">
            <v>5756</v>
          </cell>
          <cell r="AR293">
            <v>5756</v>
          </cell>
          <cell r="AS293">
            <v>6597</v>
          </cell>
          <cell r="AT293">
            <v>6597</v>
          </cell>
          <cell r="AU293">
            <v>6597</v>
          </cell>
          <cell r="AV293">
            <v>6597</v>
          </cell>
          <cell r="AW293">
            <v>6597</v>
          </cell>
          <cell r="AX293">
            <v>5027</v>
          </cell>
          <cell r="AY293">
            <v>6027</v>
          </cell>
          <cell r="AZ293">
            <v>6027</v>
          </cell>
          <cell r="BA293">
            <v>6027</v>
          </cell>
          <cell r="BB293">
            <v>6527</v>
          </cell>
          <cell r="BC293">
            <v>6527</v>
          </cell>
          <cell r="BD293">
            <v>6527</v>
          </cell>
          <cell r="BE293">
            <v>6527</v>
          </cell>
          <cell r="BF293">
            <v>6527</v>
          </cell>
          <cell r="BG293">
            <v>6527</v>
          </cell>
          <cell r="BH293">
            <v>6527</v>
          </cell>
          <cell r="BI293">
            <v>6527</v>
          </cell>
          <cell r="BJ293">
            <v>6527</v>
          </cell>
          <cell r="BK293">
            <v>6527</v>
          </cell>
          <cell r="BL293">
            <v>6527</v>
          </cell>
          <cell r="BM293">
            <v>6528</v>
          </cell>
          <cell r="BN293">
            <v>6528</v>
          </cell>
          <cell r="BO293">
            <v>6528</v>
          </cell>
          <cell r="BP293">
            <v>6528</v>
          </cell>
          <cell r="BQ293">
            <v>6528</v>
          </cell>
          <cell r="BR293">
            <v>6528</v>
          </cell>
          <cell r="BS293">
            <v>6528</v>
          </cell>
          <cell r="BT293">
            <v>6680</v>
          </cell>
          <cell r="BU293">
            <v>6680</v>
          </cell>
          <cell r="BV293">
            <v>6680</v>
          </cell>
          <cell r="BW293">
            <v>6680</v>
          </cell>
          <cell r="BX293">
            <v>6680</v>
          </cell>
          <cell r="BY293">
            <v>6680</v>
          </cell>
          <cell r="BZ293">
            <v>6680</v>
          </cell>
          <cell r="CA293">
            <v>6680</v>
          </cell>
          <cell r="CB293">
            <v>6680</v>
          </cell>
          <cell r="CC293">
            <v>16462</v>
          </cell>
          <cell r="CD293">
            <v>16941</v>
          </cell>
          <cell r="CE293">
            <v>3624</v>
          </cell>
          <cell r="CF293">
            <v>3624</v>
          </cell>
          <cell r="CG293">
            <v>3624</v>
          </cell>
          <cell r="CH293">
            <v>3624</v>
          </cell>
          <cell r="CI293">
            <v>6624</v>
          </cell>
          <cell r="CJ293">
            <v>6624</v>
          </cell>
          <cell r="CK293">
            <v>4624</v>
          </cell>
          <cell r="CL293">
            <v>4624</v>
          </cell>
          <cell r="CM293">
            <v>4624</v>
          </cell>
          <cell r="CN293">
            <v>4624</v>
          </cell>
          <cell r="CO293">
            <v>4624</v>
          </cell>
          <cell r="CP293">
            <v>4624</v>
          </cell>
          <cell r="CQ293">
            <v>9624</v>
          </cell>
          <cell r="CR293">
            <v>4624</v>
          </cell>
          <cell r="CS293">
            <v>4624</v>
          </cell>
          <cell r="CT293">
            <v>4624</v>
          </cell>
          <cell r="CU293">
            <v>4624</v>
          </cell>
          <cell r="CV293">
            <v>8774</v>
          </cell>
          <cell r="CW293">
            <v>13470</v>
          </cell>
          <cell r="CX293">
            <v>13470</v>
          </cell>
          <cell r="CY293">
            <v>4566</v>
          </cell>
          <cell r="CZ293">
            <v>4566</v>
          </cell>
          <cell r="DA293">
            <v>4566</v>
          </cell>
          <cell r="DB293">
            <v>4566</v>
          </cell>
          <cell r="DC293">
            <v>4566</v>
          </cell>
          <cell r="DD293">
            <v>4566</v>
          </cell>
          <cell r="DE293">
            <v>8301</v>
          </cell>
          <cell r="DF293">
            <v>8301</v>
          </cell>
          <cell r="DG293">
            <v>8301</v>
          </cell>
          <cell r="DH293">
            <v>8301</v>
          </cell>
          <cell r="DI293">
            <v>8301</v>
          </cell>
          <cell r="DJ293">
            <v>7368</v>
          </cell>
          <cell r="DK293">
            <v>4818</v>
          </cell>
        </row>
        <row r="294">
          <cell r="A294">
            <v>23271</v>
          </cell>
          <cell r="B294" t="str">
            <v xml:space="preserve"> LOS INDIOS DEHYDRATION                  </v>
          </cell>
          <cell r="C294">
            <v>0</v>
          </cell>
          <cell r="D294" t="str">
            <v xml:space="preserve"> R    </v>
          </cell>
          <cell r="E294">
            <v>11584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</row>
        <row r="295">
          <cell r="A295">
            <v>23541</v>
          </cell>
          <cell r="B295" t="str">
            <v xml:space="preserve"> ENGELKE-LA SALLE DEHYD                  </v>
          </cell>
          <cell r="C295">
            <v>0</v>
          </cell>
          <cell r="D295" t="str">
            <v xml:space="preserve"> R    </v>
          </cell>
          <cell r="E295">
            <v>10963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</row>
        <row r="296">
          <cell r="A296">
            <v>23543</v>
          </cell>
          <cell r="B296" t="str">
            <v xml:space="preserve"> VICTORIA - LASALLE WEST DEHYD           </v>
          </cell>
          <cell r="C296">
            <v>0</v>
          </cell>
          <cell r="D296" t="str">
            <v xml:space="preserve"> R    </v>
          </cell>
          <cell r="E296">
            <v>2891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</row>
        <row r="297">
          <cell r="A297">
            <v>23544</v>
          </cell>
          <cell r="B297" t="str">
            <v xml:space="preserve"> COX-N TEXANA DEHYD                      </v>
          </cell>
          <cell r="C297">
            <v>0</v>
          </cell>
          <cell r="D297" t="str">
            <v xml:space="preserve"> R    </v>
          </cell>
          <cell r="E297">
            <v>10707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</row>
        <row r="298">
          <cell r="A298">
            <v>23548</v>
          </cell>
          <cell r="B298" t="str">
            <v xml:space="preserve"> HIGH STAR FRIO DEHYDRATION              </v>
          </cell>
          <cell r="C298">
            <v>0</v>
          </cell>
          <cell r="D298" t="str">
            <v xml:space="preserve"> R    </v>
          </cell>
          <cell r="E298">
            <v>10537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</row>
        <row r="299">
          <cell r="A299">
            <v>23883</v>
          </cell>
          <cell r="B299" t="str">
            <v xml:space="preserve"> VALLEY-LYTLE WILSON DEHYD               </v>
          </cell>
          <cell r="C299">
            <v>0</v>
          </cell>
          <cell r="D299" t="str">
            <v xml:space="preserve"> R    </v>
          </cell>
          <cell r="E299">
            <v>10077</v>
          </cell>
          <cell r="F299">
            <v>430</v>
          </cell>
          <cell r="G299">
            <v>430</v>
          </cell>
          <cell r="H299">
            <v>430</v>
          </cell>
          <cell r="I299">
            <v>430</v>
          </cell>
          <cell r="J299">
            <v>100</v>
          </cell>
          <cell r="K299">
            <v>430</v>
          </cell>
          <cell r="L299">
            <v>430</v>
          </cell>
          <cell r="M299">
            <v>430</v>
          </cell>
          <cell r="N299">
            <v>430</v>
          </cell>
          <cell r="O299">
            <v>430</v>
          </cell>
          <cell r="P299">
            <v>430</v>
          </cell>
          <cell r="Q299">
            <v>430</v>
          </cell>
          <cell r="R299">
            <v>430</v>
          </cell>
          <cell r="S299">
            <v>430</v>
          </cell>
          <cell r="T299">
            <v>300</v>
          </cell>
          <cell r="U299">
            <v>300</v>
          </cell>
          <cell r="V299">
            <v>300</v>
          </cell>
          <cell r="W299">
            <v>300</v>
          </cell>
          <cell r="X299">
            <v>300</v>
          </cell>
          <cell r="Y299">
            <v>300</v>
          </cell>
          <cell r="Z299">
            <v>430</v>
          </cell>
          <cell r="AA299">
            <v>430</v>
          </cell>
          <cell r="AB299">
            <v>430</v>
          </cell>
          <cell r="AC299">
            <v>430</v>
          </cell>
          <cell r="AD299">
            <v>430</v>
          </cell>
          <cell r="AE299">
            <v>430</v>
          </cell>
          <cell r="AF299">
            <v>430</v>
          </cell>
          <cell r="AG299">
            <v>430</v>
          </cell>
          <cell r="AH299">
            <v>430</v>
          </cell>
          <cell r="AI299">
            <v>430</v>
          </cell>
          <cell r="AJ299">
            <v>430</v>
          </cell>
          <cell r="AK299">
            <v>430</v>
          </cell>
          <cell r="AL299">
            <v>430</v>
          </cell>
          <cell r="AM299">
            <v>430</v>
          </cell>
          <cell r="AN299">
            <v>430</v>
          </cell>
          <cell r="AO299">
            <v>430</v>
          </cell>
          <cell r="AP299">
            <v>430</v>
          </cell>
          <cell r="AQ299">
            <v>430</v>
          </cell>
          <cell r="AR299">
            <v>430</v>
          </cell>
          <cell r="AS299">
            <v>430</v>
          </cell>
          <cell r="AT299">
            <v>430</v>
          </cell>
          <cell r="AU299">
            <v>430</v>
          </cell>
          <cell r="AV299">
            <v>430</v>
          </cell>
          <cell r="AW299">
            <v>430</v>
          </cell>
          <cell r="AX299">
            <v>430</v>
          </cell>
          <cell r="AY299">
            <v>430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430</v>
          </cell>
          <cell r="BH299">
            <v>430</v>
          </cell>
          <cell r="BI299">
            <v>430</v>
          </cell>
          <cell r="BJ299">
            <v>430</v>
          </cell>
          <cell r="BK299">
            <v>430</v>
          </cell>
          <cell r="BL299">
            <v>430</v>
          </cell>
          <cell r="BM299">
            <v>430</v>
          </cell>
          <cell r="BN299">
            <v>430</v>
          </cell>
          <cell r="BO299">
            <v>375</v>
          </cell>
          <cell r="BP299">
            <v>375</v>
          </cell>
          <cell r="BQ299">
            <v>375</v>
          </cell>
          <cell r="BR299">
            <v>375</v>
          </cell>
          <cell r="BS299">
            <v>375</v>
          </cell>
          <cell r="BT299">
            <v>375</v>
          </cell>
          <cell r="BU299">
            <v>375</v>
          </cell>
          <cell r="BV299">
            <v>375</v>
          </cell>
          <cell r="BW299">
            <v>375</v>
          </cell>
          <cell r="BX299">
            <v>375</v>
          </cell>
          <cell r="BY299">
            <v>375</v>
          </cell>
          <cell r="BZ299">
            <v>375</v>
          </cell>
          <cell r="CA299">
            <v>375</v>
          </cell>
          <cell r="CB299">
            <v>375</v>
          </cell>
          <cell r="CC299">
            <v>400</v>
          </cell>
          <cell r="CD299">
            <v>400</v>
          </cell>
          <cell r="CE299">
            <v>400</v>
          </cell>
          <cell r="CF299">
            <v>400</v>
          </cell>
          <cell r="CG299">
            <v>400</v>
          </cell>
          <cell r="CH299">
            <v>400</v>
          </cell>
          <cell r="CI299">
            <v>400</v>
          </cell>
          <cell r="CJ299">
            <v>400</v>
          </cell>
          <cell r="CK299">
            <v>400</v>
          </cell>
          <cell r="CL299">
            <v>400</v>
          </cell>
          <cell r="CM299">
            <v>400</v>
          </cell>
          <cell r="CN299">
            <v>400</v>
          </cell>
          <cell r="CO299">
            <v>400</v>
          </cell>
          <cell r="CP299">
            <v>400</v>
          </cell>
          <cell r="CQ299">
            <v>400</v>
          </cell>
          <cell r="CR299">
            <v>400</v>
          </cell>
          <cell r="CS299">
            <v>400</v>
          </cell>
          <cell r="CT299">
            <v>400</v>
          </cell>
          <cell r="CU299">
            <v>400</v>
          </cell>
          <cell r="CV299">
            <v>400</v>
          </cell>
          <cell r="CW299">
            <v>400</v>
          </cell>
          <cell r="CX299">
            <v>400</v>
          </cell>
          <cell r="CY299">
            <v>400</v>
          </cell>
          <cell r="CZ299">
            <v>400</v>
          </cell>
          <cell r="DA299">
            <v>400</v>
          </cell>
          <cell r="DB299">
            <v>400</v>
          </cell>
          <cell r="DC299">
            <v>400</v>
          </cell>
          <cell r="DD299">
            <v>400</v>
          </cell>
          <cell r="DE299">
            <v>300</v>
          </cell>
          <cell r="DF299">
            <v>300</v>
          </cell>
          <cell r="DG299">
            <v>300</v>
          </cell>
          <cell r="DH299">
            <v>300</v>
          </cell>
          <cell r="DI299">
            <v>300</v>
          </cell>
          <cell r="DJ299">
            <v>300</v>
          </cell>
          <cell r="DK299">
            <v>300</v>
          </cell>
        </row>
        <row r="300">
          <cell r="A300">
            <v>23898</v>
          </cell>
          <cell r="B300" t="str">
            <v xml:space="preserve"> MOBIL-SEELIGSON PLT                     </v>
          </cell>
          <cell r="C300">
            <v>0</v>
          </cell>
          <cell r="D300" t="str">
            <v xml:space="preserve"> R    </v>
          </cell>
          <cell r="E300">
            <v>168382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</row>
        <row r="301">
          <cell r="A301">
            <v>24109</v>
          </cell>
          <cell r="B301" t="str">
            <v xml:space="preserve"> CELANESE-KINGSVILLE TEX A TRANS         </v>
          </cell>
          <cell r="C301">
            <v>0</v>
          </cell>
          <cell r="D301" t="str">
            <v xml:space="preserve"> D    </v>
          </cell>
          <cell r="E301">
            <v>67377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</row>
        <row r="302">
          <cell r="A302">
            <v>24619</v>
          </cell>
          <cell r="B302" t="str">
            <v xml:space="preserve"> WAGNER-TURTLE DEHYD                     </v>
          </cell>
          <cell r="C302">
            <v>0</v>
          </cell>
          <cell r="D302" t="str">
            <v xml:space="preserve"> R    </v>
          </cell>
          <cell r="E302">
            <v>9876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</row>
        <row r="303">
          <cell r="A303">
            <v>24834</v>
          </cell>
          <cell r="B303" t="str">
            <v xml:space="preserve"> ESPERANZA TRANSP BENDER FIELD           </v>
          </cell>
          <cell r="C303">
            <v>0</v>
          </cell>
          <cell r="D303" t="str">
            <v xml:space="preserve"> R    </v>
          </cell>
          <cell r="E303">
            <v>2696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</row>
        <row r="304">
          <cell r="A304">
            <v>24835</v>
          </cell>
          <cell r="B304" t="str">
            <v xml:space="preserve"> TEXANNA - BENDER PET DEHYD              </v>
          </cell>
          <cell r="C304">
            <v>0</v>
          </cell>
          <cell r="D304" t="str">
            <v xml:space="preserve"> R    </v>
          </cell>
          <cell r="E304">
            <v>2691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</row>
        <row r="305">
          <cell r="A305">
            <v>24970</v>
          </cell>
          <cell r="B305" t="str">
            <v xml:space="preserve"> SABINE RIVER TRANS   (2-6156/2-0550)    </v>
          </cell>
          <cell r="C305" t="str">
            <v xml:space="preserve"> 0L   </v>
          </cell>
          <cell r="D305" t="str">
            <v xml:space="preserve"> R    </v>
          </cell>
          <cell r="E305">
            <v>179814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</row>
        <row r="306">
          <cell r="A306">
            <v>25031</v>
          </cell>
          <cell r="B306" t="str">
            <v xml:space="preserve"> UNION- WARDNER COASTAL PLT DEHYD        </v>
          </cell>
          <cell r="C306">
            <v>0</v>
          </cell>
          <cell r="D306" t="str">
            <v xml:space="preserve"> R    </v>
          </cell>
          <cell r="E306">
            <v>284635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</row>
        <row r="307">
          <cell r="A307">
            <v>25033</v>
          </cell>
          <cell r="B307" t="str">
            <v xml:space="preserve">SOUTHERN-BANQUETE SALES                 </v>
          </cell>
          <cell r="C307">
            <v>0</v>
          </cell>
          <cell r="D307" t="str">
            <v xml:space="preserve"> D    </v>
          </cell>
          <cell r="E307">
            <v>23242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</row>
        <row r="308">
          <cell r="A308">
            <v>25034</v>
          </cell>
          <cell r="B308" t="str">
            <v xml:space="preserve"> MARQUEE - MINNIE BOCK DEHYD.            </v>
          </cell>
          <cell r="C308">
            <v>0</v>
          </cell>
          <cell r="D308" t="str">
            <v xml:space="preserve"> R    </v>
          </cell>
          <cell r="E308">
            <v>11099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</row>
        <row r="309">
          <cell r="A309">
            <v>25035</v>
          </cell>
          <cell r="B309" t="str">
            <v xml:space="preserve"> VALLEY-PETRONELLA DEHYD                 </v>
          </cell>
          <cell r="C309">
            <v>0</v>
          </cell>
          <cell r="D309" t="str">
            <v xml:space="preserve"> R    </v>
          </cell>
          <cell r="E309">
            <v>8715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</row>
        <row r="310">
          <cell r="A310">
            <v>25036</v>
          </cell>
          <cell r="B310" t="str">
            <v xml:space="preserve"> ROYAL-AGUA DULCE DEHYD                  </v>
          </cell>
          <cell r="C310">
            <v>0</v>
          </cell>
          <cell r="D310" t="str">
            <v xml:space="preserve"> R    </v>
          </cell>
          <cell r="E310">
            <v>19203</v>
          </cell>
          <cell r="F310">
            <v>300</v>
          </cell>
          <cell r="G310">
            <v>300</v>
          </cell>
          <cell r="H310">
            <v>90</v>
          </cell>
          <cell r="I310">
            <v>300</v>
          </cell>
          <cell r="J310">
            <v>300</v>
          </cell>
          <cell r="K310">
            <v>300</v>
          </cell>
          <cell r="L310">
            <v>300</v>
          </cell>
          <cell r="M310">
            <v>300</v>
          </cell>
          <cell r="N310">
            <v>300</v>
          </cell>
          <cell r="O310">
            <v>300</v>
          </cell>
          <cell r="P310">
            <v>150</v>
          </cell>
          <cell r="Q310">
            <v>150</v>
          </cell>
          <cell r="R310">
            <v>150</v>
          </cell>
          <cell r="S310">
            <v>150</v>
          </cell>
          <cell r="T310">
            <v>90</v>
          </cell>
          <cell r="U310">
            <v>90</v>
          </cell>
          <cell r="V310">
            <v>90</v>
          </cell>
          <cell r="W310">
            <v>90</v>
          </cell>
          <cell r="X310">
            <v>90</v>
          </cell>
          <cell r="Y310">
            <v>90</v>
          </cell>
          <cell r="Z310">
            <v>90</v>
          </cell>
          <cell r="AA310">
            <v>90</v>
          </cell>
          <cell r="AB310">
            <v>90</v>
          </cell>
          <cell r="AC310">
            <v>90</v>
          </cell>
          <cell r="AD310">
            <v>90</v>
          </cell>
          <cell r="AE310">
            <v>90</v>
          </cell>
          <cell r="AF310">
            <v>90</v>
          </cell>
          <cell r="AG310">
            <v>90</v>
          </cell>
          <cell r="AH310">
            <v>90</v>
          </cell>
          <cell r="AI310">
            <v>90</v>
          </cell>
          <cell r="AJ310">
            <v>90</v>
          </cell>
          <cell r="AK310">
            <v>90</v>
          </cell>
          <cell r="AL310">
            <v>90</v>
          </cell>
          <cell r="AM310">
            <v>90</v>
          </cell>
          <cell r="AN310">
            <v>90</v>
          </cell>
          <cell r="AO310">
            <v>90</v>
          </cell>
          <cell r="AP310">
            <v>90</v>
          </cell>
          <cell r="AQ310">
            <v>90</v>
          </cell>
          <cell r="AR310">
            <v>90</v>
          </cell>
          <cell r="AS310">
            <v>90</v>
          </cell>
          <cell r="AT310">
            <v>90</v>
          </cell>
          <cell r="AU310">
            <v>90</v>
          </cell>
          <cell r="AV310">
            <v>90</v>
          </cell>
          <cell r="AW310">
            <v>90</v>
          </cell>
          <cell r="AX310">
            <v>90</v>
          </cell>
          <cell r="AY310">
            <v>90</v>
          </cell>
          <cell r="AZ310">
            <v>90</v>
          </cell>
          <cell r="BA310">
            <v>90</v>
          </cell>
          <cell r="BB310">
            <v>90</v>
          </cell>
          <cell r="BC310">
            <v>90</v>
          </cell>
          <cell r="BD310">
            <v>90</v>
          </cell>
          <cell r="BE310">
            <v>90</v>
          </cell>
          <cell r="BF310">
            <v>90</v>
          </cell>
          <cell r="BG310">
            <v>90</v>
          </cell>
          <cell r="BH310">
            <v>90</v>
          </cell>
          <cell r="BI310">
            <v>120</v>
          </cell>
          <cell r="BJ310">
            <v>120</v>
          </cell>
          <cell r="BK310">
            <v>120</v>
          </cell>
          <cell r="BL310">
            <v>120</v>
          </cell>
          <cell r="BM310">
            <v>120</v>
          </cell>
          <cell r="BN310">
            <v>120</v>
          </cell>
          <cell r="BO310">
            <v>120</v>
          </cell>
          <cell r="BP310">
            <v>120</v>
          </cell>
          <cell r="BQ310">
            <v>120</v>
          </cell>
          <cell r="BR310">
            <v>120</v>
          </cell>
          <cell r="BS310">
            <v>120</v>
          </cell>
          <cell r="BT310">
            <v>120</v>
          </cell>
          <cell r="BU310">
            <v>120</v>
          </cell>
          <cell r="BV310">
            <v>120</v>
          </cell>
          <cell r="BW310">
            <v>120</v>
          </cell>
          <cell r="BX310">
            <v>120</v>
          </cell>
          <cell r="BY310">
            <v>120</v>
          </cell>
          <cell r="BZ310">
            <v>120</v>
          </cell>
          <cell r="CA310">
            <v>120</v>
          </cell>
          <cell r="CB310">
            <v>120</v>
          </cell>
          <cell r="CC310">
            <v>140</v>
          </cell>
          <cell r="CD310">
            <v>140</v>
          </cell>
          <cell r="CE310">
            <v>140</v>
          </cell>
          <cell r="CF310">
            <v>140</v>
          </cell>
          <cell r="CG310">
            <v>140</v>
          </cell>
          <cell r="CH310">
            <v>140</v>
          </cell>
          <cell r="CI310">
            <v>140</v>
          </cell>
          <cell r="CJ310">
            <v>140</v>
          </cell>
          <cell r="CK310">
            <v>140</v>
          </cell>
          <cell r="CL310">
            <v>140</v>
          </cell>
          <cell r="CM310">
            <v>140</v>
          </cell>
          <cell r="CN310">
            <v>140</v>
          </cell>
          <cell r="CO310">
            <v>140</v>
          </cell>
          <cell r="CP310">
            <v>140</v>
          </cell>
          <cell r="CQ310">
            <v>140</v>
          </cell>
          <cell r="CR310">
            <v>140</v>
          </cell>
          <cell r="CS310">
            <v>140</v>
          </cell>
          <cell r="CT310">
            <v>140</v>
          </cell>
          <cell r="CU310">
            <v>140</v>
          </cell>
          <cell r="CV310">
            <v>140</v>
          </cell>
          <cell r="CW310">
            <v>140</v>
          </cell>
          <cell r="CX310">
            <v>140</v>
          </cell>
          <cell r="CY310">
            <v>140</v>
          </cell>
          <cell r="CZ310">
            <v>140</v>
          </cell>
          <cell r="DA310">
            <v>140</v>
          </cell>
          <cell r="DB310">
            <v>140</v>
          </cell>
          <cell r="DC310">
            <v>140</v>
          </cell>
          <cell r="DD310">
            <v>140</v>
          </cell>
          <cell r="DE310">
            <v>230</v>
          </cell>
          <cell r="DF310">
            <v>130</v>
          </cell>
          <cell r="DG310">
            <v>130</v>
          </cell>
          <cell r="DH310">
            <v>130</v>
          </cell>
          <cell r="DI310">
            <v>130</v>
          </cell>
          <cell r="DJ310">
            <v>130</v>
          </cell>
          <cell r="DK310">
            <v>130</v>
          </cell>
        </row>
        <row r="311">
          <cell r="A311">
            <v>25038</v>
          </cell>
          <cell r="B311" t="str">
            <v xml:space="preserve"> H &amp; D - E RIVERSIDE DEHYD               </v>
          </cell>
          <cell r="C311">
            <v>0</v>
          </cell>
          <cell r="D311" t="str">
            <v xml:space="preserve"> R    </v>
          </cell>
          <cell r="E311">
            <v>10889</v>
          </cell>
          <cell r="F311">
            <v>250</v>
          </cell>
          <cell r="G311">
            <v>250</v>
          </cell>
          <cell r="H311">
            <v>250</v>
          </cell>
          <cell r="I311">
            <v>250</v>
          </cell>
          <cell r="J311">
            <v>250</v>
          </cell>
          <cell r="K311">
            <v>250</v>
          </cell>
          <cell r="L311">
            <v>250</v>
          </cell>
          <cell r="M311">
            <v>250</v>
          </cell>
          <cell r="N311">
            <v>250</v>
          </cell>
          <cell r="O311">
            <v>250</v>
          </cell>
          <cell r="P311">
            <v>250</v>
          </cell>
          <cell r="Q311">
            <v>250</v>
          </cell>
          <cell r="R311">
            <v>250</v>
          </cell>
          <cell r="S311">
            <v>250</v>
          </cell>
          <cell r="T311">
            <v>250</v>
          </cell>
          <cell r="U311">
            <v>250</v>
          </cell>
          <cell r="V311">
            <v>250</v>
          </cell>
          <cell r="W311">
            <v>250</v>
          </cell>
          <cell r="X311">
            <v>250</v>
          </cell>
          <cell r="Y311">
            <v>250</v>
          </cell>
          <cell r="Z311">
            <v>250</v>
          </cell>
          <cell r="AA311">
            <v>250</v>
          </cell>
          <cell r="AB311">
            <v>250</v>
          </cell>
          <cell r="AC311">
            <v>250</v>
          </cell>
          <cell r="AD311">
            <v>250</v>
          </cell>
          <cell r="AE311">
            <v>250</v>
          </cell>
          <cell r="AF311">
            <v>250</v>
          </cell>
          <cell r="AG311">
            <v>250</v>
          </cell>
          <cell r="AH311">
            <v>250</v>
          </cell>
          <cell r="AI311">
            <v>250</v>
          </cell>
          <cell r="AJ311">
            <v>250</v>
          </cell>
          <cell r="AK311">
            <v>250</v>
          </cell>
          <cell r="AL311">
            <v>250</v>
          </cell>
          <cell r="AM311">
            <v>250</v>
          </cell>
          <cell r="AN311">
            <v>250</v>
          </cell>
          <cell r="AO311">
            <v>250</v>
          </cell>
          <cell r="AP311">
            <v>250</v>
          </cell>
          <cell r="AQ311">
            <v>250</v>
          </cell>
          <cell r="AR311">
            <v>250</v>
          </cell>
          <cell r="AS311">
            <v>250</v>
          </cell>
          <cell r="AT311">
            <v>250</v>
          </cell>
          <cell r="AU311">
            <v>250</v>
          </cell>
          <cell r="AV311">
            <v>250</v>
          </cell>
          <cell r="AW311">
            <v>250</v>
          </cell>
          <cell r="AX311">
            <v>295</v>
          </cell>
          <cell r="AY311">
            <v>295</v>
          </cell>
          <cell r="AZ311">
            <v>295</v>
          </cell>
          <cell r="BA311">
            <v>295</v>
          </cell>
          <cell r="BB311">
            <v>295</v>
          </cell>
          <cell r="BC311">
            <v>295</v>
          </cell>
          <cell r="BD311">
            <v>295</v>
          </cell>
          <cell r="BE311">
            <v>295</v>
          </cell>
          <cell r="BF311">
            <v>220</v>
          </cell>
          <cell r="BG311">
            <v>220</v>
          </cell>
          <cell r="BH311">
            <v>220</v>
          </cell>
          <cell r="BI311">
            <v>220</v>
          </cell>
          <cell r="BJ311">
            <v>220</v>
          </cell>
          <cell r="BK311">
            <v>220</v>
          </cell>
          <cell r="BL311">
            <v>220</v>
          </cell>
          <cell r="BM311">
            <v>220</v>
          </cell>
          <cell r="BN311">
            <v>220</v>
          </cell>
          <cell r="BO311">
            <v>275</v>
          </cell>
          <cell r="BP311">
            <v>275</v>
          </cell>
          <cell r="BQ311">
            <v>275</v>
          </cell>
          <cell r="BR311">
            <v>275</v>
          </cell>
          <cell r="BS311">
            <v>275</v>
          </cell>
          <cell r="BT311">
            <v>275</v>
          </cell>
          <cell r="BU311">
            <v>275</v>
          </cell>
          <cell r="BV311">
            <v>275</v>
          </cell>
          <cell r="BW311">
            <v>275</v>
          </cell>
          <cell r="BX311">
            <v>275</v>
          </cell>
          <cell r="BY311">
            <v>275</v>
          </cell>
          <cell r="BZ311">
            <v>275</v>
          </cell>
          <cell r="CA311">
            <v>275</v>
          </cell>
          <cell r="CB311">
            <v>275</v>
          </cell>
          <cell r="CC311">
            <v>340</v>
          </cell>
          <cell r="CD311">
            <v>340</v>
          </cell>
          <cell r="CE311">
            <v>340</v>
          </cell>
          <cell r="CF311">
            <v>340</v>
          </cell>
          <cell r="CG311">
            <v>340</v>
          </cell>
          <cell r="CH311">
            <v>340</v>
          </cell>
          <cell r="CI311">
            <v>340</v>
          </cell>
          <cell r="CJ311">
            <v>340</v>
          </cell>
          <cell r="CK311">
            <v>340</v>
          </cell>
          <cell r="CL311">
            <v>340</v>
          </cell>
          <cell r="CM311">
            <v>340</v>
          </cell>
          <cell r="CN311">
            <v>340</v>
          </cell>
          <cell r="CO311">
            <v>245</v>
          </cell>
          <cell r="CP311">
            <v>245</v>
          </cell>
          <cell r="CQ311">
            <v>245</v>
          </cell>
          <cell r="CR311">
            <v>245</v>
          </cell>
          <cell r="CS311">
            <v>245</v>
          </cell>
          <cell r="CT311">
            <v>245</v>
          </cell>
          <cell r="CU311">
            <v>245</v>
          </cell>
          <cell r="CV311">
            <v>245</v>
          </cell>
          <cell r="CW311">
            <v>245</v>
          </cell>
          <cell r="CX311">
            <v>245</v>
          </cell>
          <cell r="CY311">
            <v>245</v>
          </cell>
          <cell r="CZ311">
            <v>245</v>
          </cell>
          <cell r="DA311">
            <v>245</v>
          </cell>
          <cell r="DB311">
            <v>245</v>
          </cell>
          <cell r="DC311">
            <v>245</v>
          </cell>
          <cell r="DD311">
            <v>245</v>
          </cell>
          <cell r="DE311">
            <v>200</v>
          </cell>
          <cell r="DF311">
            <v>200</v>
          </cell>
          <cell r="DG311">
            <v>200</v>
          </cell>
          <cell r="DH311">
            <v>200</v>
          </cell>
          <cell r="DI311">
            <v>200</v>
          </cell>
          <cell r="DJ311">
            <v>200</v>
          </cell>
          <cell r="DK311">
            <v>200</v>
          </cell>
        </row>
        <row r="312">
          <cell r="A312">
            <v>25039</v>
          </cell>
          <cell r="B312" t="str">
            <v xml:space="preserve"> FINA-RIVERSIDE CALALLEN WELL            </v>
          </cell>
          <cell r="C312">
            <v>0</v>
          </cell>
          <cell r="D312" t="str">
            <v xml:space="preserve"> R    </v>
          </cell>
          <cell r="E312">
            <v>10308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</row>
        <row r="313">
          <cell r="A313">
            <v>25041</v>
          </cell>
          <cell r="B313" t="str">
            <v xml:space="preserve"> BIG 6 - CALALLEN WELL                   </v>
          </cell>
          <cell r="C313">
            <v>0</v>
          </cell>
          <cell r="D313" t="str">
            <v xml:space="preserve"> R    </v>
          </cell>
          <cell r="E313">
            <v>6065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</row>
        <row r="314">
          <cell r="A314">
            <v>25043</v>
          </cell>
          <cell r="B314" t="str">
            <v xml:space="preserve"> DOMINION - RIVERSIDE DEHYD              </v>
          </cell>
          <cell r="C314">
            <v>0</v>
          </cell>
          <cell r="D314" t="str">
            <v xml:space="preserve"> R    </v>
          </cell>
          <cell r="E314">
            <v>10862</v>
          </cell>
          <cell r="F314">
            <v>90</v>
          </cell>
          <cell r="G314">
            <v>90</v>
          </cell>
          <cell r="H314">
            <v>90</v>
          </cell>
          <cell r="I314">
            <v>90</v>
          </cell>
          <cell r="J314">
            <v>90</v>
          </cell>
          <cell r="K314">
            <v>90</v>
          </cell>
          <cell r="L314">
            <v>90</v>
          </cell>
          <cell r="M314">
            <v>90</v>
          </cell>
          <cell r="N314">
            <v>90</v>
          </cell>
          <cell r="O314">
            <v>90</v>
          </cell>
          <cell r="P314">
            <v>90</v>
          </cell>
          <cell r="Q314">
            <v>90</v>
          </cell>
          <cell r="R314">
            <v>90</v>
          </cell>
          <cell r="S314">
            <v>90</v>
          </cell>
          <cell r="T314">
            <v>90</v>
          </cell>
          <cell r="U314">
            <v>90</v>
          </cell>
          <cell r="V314">
            <v>90</v>
          </cell>
          <cell r="W314">
            <v>90</v>
          </cell>
          <cell r="X314">
            <v>90</v>
          </cell>
          <cell r="Y314">
            <v>90</v>
          </cell>
          <cell r="Z314">
            <v>90</v>
          </cell>
          <cell r="AA314">
            <v>90</v>
          </cell>
          <cell r="AB314">
            <v>90</v>
          </cell>
          <cell r="AC314">
            <v>90</v>
          </cell>
          <cell r="AD314">
            <v>90</v>
          </cell>
          <cell r="AE314">
            <v>90</v>
          </cell>
          <cell r="AF314">
            <v>90</v>
          </cell>
          <cell r="AG314">
            <v>90</v>
          </cell>
          <cell r="AH314">
            <v>90</v>
          </cell>
          <cell r="AI314">
            <v>90</v>
          </cell>
          <cell r="AJ314">
            <v>90</v>
          </cell>
          <cell r="AK314">
            <v>90</v>
          </cell>
          <cell r="AL314">
            <v>90</v>
          </cell>
          <cell r="AM314">
            <v>90</v>
          </cell>
          <cell r="AN314">
            <v>90</v>
          </cell>
          <cell r="AO314">
            <v>90</v>
          </cell>
          <cell r="AP314">
            <v>90</v>
          </cell>
          <cell r="AQ314">
            <v>90</v>
          </cell>
          <cell r="AR314">
            <v>90</v>
          </cell>
          <cell r="AS314">
            <v>90</v>
          </cell>
          <cell r="AT314">
            <v>90</v>
          </cell>
          <cell r="AU314">
            <v>90</v>
          </cell>
          <cell r="AV314">
            <v>90</v>
          </cell>
          <cell r="AW314">
            <v>90</v>
          </cell>
          <cell r="AX314">
            <v>125</v>
          </cell>
          <cell r="AY314">
            <v>125</v>
          </cell>
          <cell r="AZ314">
            <v>125</v>
          </cell>
          <cell r="BA314">
            <v>125</v>
          </cell>
          <cell r="BB314">
            <v>125</v>
          </cell>
          <cell r="BC314">
            <v>125</v>
          </cell>
          <cell r="BD314">
            <v>125</v>
          </cell>
          <cell r="BE314">
            <v>125</v>
          </cell>
          <cell r="BF314">
            <v>125</v>
          </cell>
          <cell r="BG314">
            <v>125</v>
          </cell>
          <cell r="BH314">
            <v>125</v>
          </cell>
          <cell r="BI314">
            <v>125</v>
          </cell>
          <cell r="BJ314">
            <v>125</v>
          </cell>
          <cell r="BK314">
            <v>125</v>
          </cell>
          <cell r="BL314">
            <v>125</v>
          </cell>
          <cell r="BM314">
            <v>125</v>
          </cell>
          <cell r="BN314">
            <v>125</v>
          </cell>
          <cell r="BO314">
            <v>125</v>
          </cell>
          <cell r="BP314">
            <v>125</v>
          </cell>
          <cell r="BQ314">
            <v>125</v>
          </cell>
          <cell r="BR314">
            <v>125</v>
          </cell>
          <cell r="BS314">
            <v>125</v>
          </cell>
          <cell r="BT314">
            <v>125</v>
          </cell>
          <cell r="BU314">
            <v>125</v>
          </cell>
          <cell r="BV314">
            <v>125</v>
          </cell>
          <cell r="BW314">
            <v>125</v>
          </cell>
          <cell r="BX314">
            <v>125</v>
          </cell>
          <cell r="BY314">
            <v>125</v>
          </cell>
          <cell r="BZ314">
            <v>125</v>
          </cell>
          <cell r="CA314">
            <v>125</v>
          </cell>
          <cell r="CB314">
            <v>125</v>
          </cell>
          <cell r="CC314">
            <v>125</v>
          </cell>
          <cell r="CD314">
            <v>125</v>
          </cell>
          <cell r="CE314">
            <v>125</v>
          </cell>
          <cell r="CF314">
            <v>125</v>
          </cell>
          <cell r="CG314">
            <v>125</v>
          </cell>
          <cell r="CH314">
            <v>125</v>
          </cell>
          <cell r="CI314">
            <v>125</v>
          </cell>
          <cell r="CJ314">
            <v>125</v>
          </cell>
          <cell r="CK314">
            <v>125</v>
          </cell>
          <cell r="CL314">
            <v>125</v>
          </cell>
          <cell r="CM314">
            <v>125</v>
          </cell>
          <cell r="CN314">
            <v>125</v>
          </cell>
          <cell r="CO314">
            <v>125</v>
          </cell>
          <cell r="CP314">
            <v>125</v>
          </cell>
          <cell r="CQ314">
            <v>125</v>
          </cell>
          <cell r="CR314">
            <v>125</v>
          </cell>
          <cell r="CS314">
            <v>125</v>
          </cell>
          <cell r="CT314">
            <v>125</v>
          </cell>
          <cell r="CU314">
            <v>125</v>
          </cell>
          <cell r="CV314">
            <v>125</v>
          </cell>
          <cell r="CW314">
            <v>125</v>
          </cell>
          <cell r="CX314">
            <v>125</v>
          </cell>
          <cell r="CY314">
            <v>125</v>
          </cell>
          <cell r="CZ314">
            <v>125</v>
          </cell>
          <cell r="DA314">
            <v>125</v>
          </cell>
          <cell r="DB314">
            <v>125</v>
          </cell>
          <cell r="DC314">
            <v>125</v>
          </cell>
          <cell r="DD314">
            <v>125</v>
          </cell>
          <cell r="DE314">
            <v>125</v>
          </cell>
          <cell r="DF314">
            <v>125</v>
          </cell>
          <cell r="DG314">
            <v>125</v>
          </cell>
          <cell r="DH314">
            <v>125</v>
          </cell>
          <cell r="DI314">
            <v>125</v>
          </cell>
          <cell r="DJ314">
            <v>125</v>
          </cell>
          <cell r="DK314">
            <v>125</v>
          </cell>
        </row>
        <row r="315">
          <cell r="A315">
            <v>25044</v>
          </cell>
          <cell r="B315" t="str">
            <v xml:space="preserve"> TEXAS - RIVERSIDE DEHYD                 </v>
          </cell>
          <cell r="C315">
            <v>0</v>
          </cell>
          <cell r="D315" t="str">
            <v xml:space="preserve"> R    </v>
          </cell>
          <cell r="E315">
            <v>6319</v>
          </cell>
          <cell r="F315">
            <v>185</v>
          </cell>
          <cell r="G315">
            <v>185</v>
          </cell>
          <cell r="H315">
            <v>175</v>
          </cell>
          <cell r="I315">
            <v>185</v>
          </cell>
          <cell r="J315">
            <v>185</v>
          </cell>
          <cell r="K315">
            <v>185</v>
          </cell>
          <cell r="L315">
            <v>185</v>
          </cell>
          <cell r="M315">
            <v>185</v>
          </cell>
          <cell r="N315">
            <v>185</v>
          </cell>
          <cell r="O315">
            <v>185</v>
          </cell>
          <cell r="P315">
            <v>185</v>
          </cell>
          <cell r="Q315">
            <v>185</v>
          </cell>
          <cell r="R315">
            <v>185</v>
          </cell>
          <cell r="S315">
            <v>185</v>
          </cell>
          <cell r="T315">
            <v>175</v>
          </cell>
          <cell r="U315">
            <v>175</v>
          </cell>
          <cell r="V315">
            <v>175</v>
          </cell>
          <cell r="W315">
            <v>175</v>
          </cell>
          <cell r="X315">
            <v>175</v>
          </cell>
          <cell r="Y315">
            <v>175</v>
          </cell>
          <cell r="Z315">
            <v>175</v>
          </cell>
          <cell r="AA315">
            <v>175</v>
          </cell>
          <cell r="AB315">
            <v>175</v>
          </cell>
          <cell r="AC315">
            <v>175</v>
          </cell>
          <cell r="AD315">
            <v>175</v>
          </cell>
          <cell r="AE315">
            <v>175</v>
          </cell>
          <cell r="AF315">
            <v>175</v>
          </cell>
          <cell r="AG315">
            <v>175</v>
          </cell>
          <cell r="AH315">
            <v>175</v>
          </cell>
          <cell r="AI315">
            <v>175</v>
          </cell>
          <cell r="AJ315">
            <v>175</v>
          </cell>
          <cell r="AK315">
            <v>175</v>
          </cell>
          <cell r="AL315">
            <v>175</v>
          </cell>
          <cell r="AM315">
            <v>175</v>
          </cell>
          <cell r="AN315">
            <v>175</v>
          </cell>
          <cell r="AO315">
            <v>175</v>
          </cell>
          <cell r="AP315">
            <v>175</v>
          </cell>
          <cell r="AQ315">
            <v>175</v>
          </cell>
          <cell r="AR315">
            <v>175</v>
          </cell>
          <cell r="AS315">
            <v>175</v>
          </cell>
          <cell r="AT315">
            <v>175</v>
          </cell>
          <cell r="AU315">
            <v>175</v>
          </cell>
          <cell r="AV315">
            <v>175</v>
          </cell>
          <cell r="AW315">
            <v>175</v>
          </cell>
          <cell r="AX315">
            <v>175</v>
          </cell>
          <cell r="AY315">
            <v>175</v>
          </cell>
          <cell r="AZ315">
            <v>175</v>
          </cell>
          <cell r="BA315">
            <v>175</v>
          </cell>
          <cell r="BB315">
            <v>175</v>
          </cell>
          <cell r="BC315">
            <v>175</v>
          </cell>
          <cell r="BD315">
            <v>175</v>
          </cell>
          <cell r="BE315">
            <v>175</v>
          </cell>
          <cell r="BF315">
            <v>175</v>
          </cell>
          <cell r="BG315">
            <v>175</v>
          </cell>
          <cell r="BH315">
            <v>175</v>
          </cell>
          <cell r="BI315">
            <v>175</v>
          </cell>
          <cell r="BJ315">
            <v>175</v>
          </cell>
          <cell r="BK315">
            <v>175</v>
          </cell>
          <cell r="BL315">
            <v>175</v>
          </cell>
          <cell r="BM315">
            <v>175</v>
          </cell>
          <cell r="BN315">
            <v>175</v>
          </cell>
          <cell r="BO315">
            <v>175</v>
          </cell>
          <cell r="BP315">
            <v>175</v>
          </cell>
          <cell r="BQ315">
            <v>175</v>
          </cell>
          <cell r="BR315">
            <v>175</v>
          </cell>
          <cell r="BS315">
            <v>175</v>
          </cell>
          <cell r="BT315">
            <v>175</v>
          </cell>
          <cell r="BU315">
            <v>175</v>
          </cell>
          <cell r="BV315">
            <v>175</v>
          </cell>
          <cell r="BW315">
            <v>175</v>
          </cell>
          <cell r="BX315">
            <v>175</v>
          </cell>
          <cell r="BY315">
            <v>175</v>
          </cell>
          <cell r="BZ315">
            <v>175</v>
          </cell>
          <cell r="CA315">
            <v>175</v>
          </cell>
          <cell r="CB315">
            <v>175</v>
          </cell>
          <cell r="CC315">
            <v>175</v>
          </cell>
          <cell r="CD315">
            <v>175</v>
          </cell>
          <cell r="CE315">
            <v>175</v>
          </cell>
          <cell r="CF315">
            <v>175</v>
          </cell>
          <cell r="CG315">
            <v>175</v>
          </cell>
          <cell r="CH315">
            <v>175</v>
          </cell>
          <cell r="CI315">
            <v>175</v>
          </cell>
          <cell r="CJ315">
            <v>175</v>
          </cell>
          <cell r="CK315">
            <v>175</v>
          </cell>
          <cell r="CL315">
            <v>175</v>
          </cell>
          <cell r="CM315">
            <v>175</v>
          </cell>
          <cell r="CN315">
            <v>175</v>
          </cell>
          <cell r="CO315">
            <v>175</v>
          </cell>
          <cell r="CP315">
            <v>175</v>
          </cell>
          <cell r="CQ315">
            <v>175</v>
          </cell>
          <cell r="CR315">
            <v>175</v>
          </cell>
          <cell r="CS315">
            <v>175</v>
          </cell>
          <cell r="CT315">
            <v>175</v>
          </cell>
          <cell r="CU315">
            <v>175</v>
          </cell>
          <cell r="CV315">
            <v>175</v>
          </cell>
          <cell r="CW315">
            <v>175</v>
          </cell>
          <cell r="CX315">
            <v>175</v>
          </cell>
          <cell r="CY315">
            <v>175</v>
          </cell>
          <cell r="CZ315">
            <v>175</v>
          </cell>
          <cell r="DA315">
            <v>175</v>
          </cell>
          <cell r="DB315">
            <v>175</v>
          </cell>
          <cell r="DC315">
            <v>175</v>
          </cell>
          <cell r="DD315">
            <v>175</v>
          </cell>
          <cell r="DE315">
            <v>100</v>
          </cell>
          <cell r="DF315">
            <v>100</v>
          </cell>
          <cell r="DG315">
            <v>100</v>
          </cell>
          <cell r="DH315">
            <v>100</v>
          </cell>
          <cell r="DI315">
            <v>100</v>
          </cell>
          <cell r="DJ315">
            <v>100</v>
          </cell>
          <cell r="DK315">
            <v>100</v>
          </cell>
        </row>
        <row r="316">
          <cell r="A316">
            <v>25316</v>
          </cell>
          <cell r="B316" t="str">
            <v>KOCH @ Panola</v>
          </cell>
          <cell r="C316">
            <v>0</v>
          </cell>
          <cell r="D316" t="str">
            <v xml:space="preserve"> R    </v>
          </cell>
          <cell r="E316">
            <v>26986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482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15500</v>
          </cell>
          <cell r="CD316">
            <v>632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2700</v>
          </cell>
          <cell r="CL316">
            <v>2700</v>
          </cell>
          <cell r="CM316">
            <v>2700</v>
          </cell>
          <cell r="CN316">
            <v>2700</v>
          </cell>
          <cell r="CO316">
            <v>0</v>
          </cell>
          <cell r="CP316">
            <v>0</v>
          </cell>
          <cell r="CQ316">
            <v>200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500</v>
          </cell>
          <cell r="CX316">
            <v>5500</v>
          </cell>
          <cell r="CY316">
            <v>0</v>
          </cell>
          <cell r="CZ316">
            <v>1500</v>
          </cell>
          <cell r="DA316">
            <v>1500</v>
          </cell>
          <cell r="DB316">
            <v>1500</v>
          </cell>
          <cell r="DC316">
            <v>0</v>
          </cell>
          <cell r="DD316">
            <v>5100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</row>
        <row r="317">
          <cell r="A317">
            <v>25317</v>
          </cell>
          <cell r="B317" t="str">
            <v>LONE STAR @ Panola</v>
          </cell>
          <cell r="C317">
            <v>0</v>
          </cell>
          <cell r="D317" t="str">
            <v xml:space="preserve"> R    </v>
          </cell>
          <cell r="E317">
            <v>114429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</row>
        <row r="318">
          <cell r="A318">
            <v>25318</v>
          </cell>
          <cell r="B318" t="str">
            <v xml:space="preserve"> UNION- E TEXAS PLT DEHYD                </v>
          </cell>
          <cell r="C318">
            <v>0</v>
          </cell>
          <cell r="D318" t="str">
            <v xml:space="preserve"> R    </v>
          </cell>
          <cell r="E318">
            <v>189468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159</v>
          </cell>
          <cell r="AY318">
            <v>159</v>
          </cell>
          <cell r="AZ318">
            <v>159</v>
          </cell>
          <cell r="BA318">
            <v>159</v>
          </cell>
          <cell r="BB318">
            <v>159</v>
          </cell>
          <cell r="BC318">
            <v>159</v>
          </cell>
          <cell r="BD318">
            <v>159</v>
          </cell>
          <cell r="BE318">
            <v>159</v>
          </cell>
          <cell r="BF318">
            <v>159</v>
          </cell>
          <cell r="BG318">
            <v>159</v>
          </cell>
          <cell r="BH318">
            <v>159</v>
          </cell>
          <cell r="BI318">
            <v>159</v>
          </cell>
          <cell r="BJ318">
            <v>159</v>
          </cell>
          <cell r="BK318">
            <v>159</v>
          </cell>
          <cell r="BL318">
            <v>159</v>
          </cell>
          <cell r="BM318">
            <v>159</v>
          </cell>
          <cell r="BN318">
            <v>159</v>
          </cell>
          <cell r="BO318">
            <v>159</v>
          </cell>
          <cell r="BP318">
            <v>159</v>
          </cell>
          <cell r="BQ318">
            <v>159</v>
          </cell>
          <cell r="BR318">
            <v>159</v>
          </cell>
          <cell r="BS318">
            <v>159</v>
          </cell>
          <cell r="BT318">
            <v>159</v>
          </cell>
          <cell r="BU318">
            <v>159</v>
          </cell>
          <cell r="BV318">
            <v>159</v>
          </cell>
          <cell r="BW318">
            <v>159</v>
          </cell>
          <cell r="BX318">
            <v>159</v>
          </cell>
          <cell r="BY318">
            <v>159</v>
          </cell>
          <cell r="BZ318">
            <v>159</v>
          </cell>
          <cell r="CA318">
            <v>2979</v>
          </cell>
          <cell r="CB318">
            <v>2820</v>
          </cell>
          <cell r="CC318">
            <v>489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</row>
        <row r="319">
          <cell r="A319">
            <v>25321</v>
          </cell>
          <cell r="B319" t="str">
            <v xml:space="preserve"> APACHE-BELLE BOWER DEHYD                </v>
          </cell>
          <cell r="C319">
            <v>0</v>
          </cell>
          <cell r="D319" t="str">
            <v xml:space="preserve"> R    </v>
          </cell>
          <cell r="E319">
            <v>11819</v>
          </cell>
          <cell r="F319">
            <v>188</v>
          </cell>
          <cell r="G319">
            <v>188</v>
          </cell>
          <cell r="H319">
            <v>176</v>
          </cell>
          <cell r="I319">
            <v>188</v>
          </cell>
          <cell r="J319">
            <v>188</v>
          </cell>
          <cell r="K319">
            <v>188</v>
          </cell>
          <cell r="L319">
            <v>188</v>
          </cell>
          <cell r="M319">
            <v>188</v>
          </cell>
          <cell r="N319">
            <v>188</v>
          </cell>
          <cell r="O319">
            <v>188</v>
          </cell>
          <cell r="P319">
            <v>188</v>
          </cell>
          <cell r="Q319">
            <v>188</v>
          </cell>
          <cell r="R319">
            <v>188</v>
          </cell>
          <cell r="S319">
            <v>188</v>
          </cell>
          <cell r="T319">
            <v>176</v>
          </cell>
          <cell r="U319">
            <v>176</v>
          </cell>
          <cell r="V319">
            <v>176</v>
          </cell>
          <cell r="W319">
            <v>176</v>
          </cell>
          <cell r="X319">
            <v>176</v>
          </cell>
          <cell r="Y319">
            <v>176</v>
          </cell>
          <cell r="Z319">
            <v>176</v>
          </cell>
          <cell r="AA319">
            <v>176</v>
          </cell>
          <cell r="AB319">
            <v>176</v>
          </cell>
          <cell r="AC319">
            <v>176</v>
          </cell>
          <cell r="AD319">
            <v>176</v>
          </cell>
          <cell r="AE319">
            <v>176</v>
          </cell>
          <cell r="AF319">
            <v>176</v>
          </cell>
          <cell r="AG319">
            <v>176</v>
          </cell>
          <cell r="AH319">
            <v>176</v>
          </cell>
          <cell r="AI319">
            <v>176</v>
          </cell>
          <cell r="AJ319">
            <v>176</v>
          </cell>
          <cell r="AK319">
            <v>176</v>
          </cell>
          <cell r="AL319">
            <v>176</v>
          </cell>
          <cell r="AM319">
            <v>176</v>
          </cell>
          <cell r="AN319">
            <v>176</v>
          </cell>
          <cell r="AO319">
            <v>176</v>
          </cell>
          <cell r="AP319">
            <v>176</v>
          </cell>
          <cell r="AQ319">
            <v>176</v>
          </cell>
          <cell r="AR319">
            <v>176</v>
          </cell>
          <cell r="AS319">
            <v>176</v>
          </cell>
          <cell r="AT319">
            <v>176</v>
          </cell>
          <cell r="AU319">
            <v>176</v>
          </cell>
          <cell r="AV319">
            <v>176</v>
          </cell>
          <cell r="AW319">
            <v>176</v>
          </cell>
          <cell r="AX319">
            <v>216</v>
          </cell>
          <cell r="AY319">
            <v>216</v>
          </cell>
          <cell r="AZ319">
            <v>216</v>
          </cell>
          <cell r="BA319">
            <v>216</v>
          </cell>
          <cell r="BB319">
            <v>216</v>
          </cell>
          <cell r="BC319">
            <v>216</v>
          </cell>
          <cell r="BD319">
            <v>216</v>
          </cell>
          <cell r="BE319">
            <v>216</v>
          </cell>
          <cell r="BF319">
            <v>216</v>
          </cell>
          <cell r="BG319">
            <v>189</v>
          </cell>
          <cell r="BH319">
            <v>189</v>
          </cell>
          <cell r="BI319">
            <v>189</v>
          </cell>
          <cell r="BJ319">
            <v>189</v>
          </cell>
          <cell r="BK319">
            <v>189</v>
          </cell>
          <cell r="BL319">
            <v>189</v>
          </cell>
          <cell r="BM319">
            <v>189</v>
          </cell>
          <cell r="BN319">
            <v>189</v>
          </cell>
          <cell r="BO319">
            <v>213</v>
          </cell>
          <cell r="BP319">
            <v>213</v>
          </cell>
          <cell r="BQ319">
            <v>213</v>
          </cell>
          <cell r="BR319">
            <v>213</v>
          </cell>
          <cell r="BS319">
            <v>213</v>
          </cell>
          <cell r="BT319">
            <v>213</v>
          </cell>
          <cell r="BU319">
            <v>213</v>
          </cell>
          <cell r="BV319">
            <v>213</v>
          </cell>
          <cell r="BW319">
            <v>213</v>
          </cell>
          <cell r="BX319">
            <v>213</v>
          </cell>
          <cell r="BY319">
            <v>213</v>
          </cell>
          <cell r="BZ319">
            <v>213</v>
          </cell>
          <cell r="CA319">
            <v>213</v>
          </cell>
          <cell r="CB319">
            <v>213</v>
          </cell>
          <cell r="CC319">
            <v>45</v>
          </cell>
          <cell r="CD319">
            <v>45</v>
          </cell>
          <cell r="CE319">
            <v>45</v>
          </cell>
          <cell r="CF319">
            <v>45</v>
          </cell>
          <cell r="CG319">
            <v>250</v>
          </cell>
          <cell r="CH319">
            <v>250</v>
          </cell>
          <cell r="CI319">
            <v>250</v>
          </cell>
          <cell r="CJ319">
            <v>250</v>
          </cell>
          <cell r="CK319">
            <v>250</v>
          </cell>
          <cell r="CL319">
            <v>250</v>
          </cell>
          <cell r="CM319">
            <v>250</v>
          </cell>
          <cell r="CN319">
            <v>250</v>
          </cell>
          <cell r="CO319">
            <v>250</v>
          </cell>
          <cell r="CP319">
            <v>250</v>
          </cell>
          <cell r="CQ319">
            <v>250</v>
          </cell>
          <cell r="CR319">
            <v>250</v>
          </cell>
          <cell r="CS319">
            <v>250</v>
          </cell>
          <cell r="CT319">
            <v>250</v>
          </cell>
          <cell r="CU319">
            <v>250</v>
          </cell>
          <cell r="CV319">
            <v>250</v>
          </cell>
          <cell r="CW319">
            <v>250</v>
          </cell>
          <cell r="CX319">
            <v>250</v>
          </cell>
          <cell r="CY319">
            <v>250</v>
          </cell>
          <cell r="CZ319">
            <v>250</v>
          </cell>
          <cell r="DA319">
            <v>250</v>
          </cell>
          <cell r="DB319">
            <v>250</v>
          </cell>
          <cell r="DC319">
            <v>250</v>
          </cell>
          <cell r="DD319">
            <v>250</v>
          </cell>
          <cell r="DE319">
            <v>287</v>
          </cell>
          <cell r="DF319">
            <v>287</v>
          </cell>
          <cell r="DG319">
            <v>287</v>
          </cell>
          <cell r="DH319">
            <v>287</v>
          </cell>
          <cell r="DI319">
            <v>287</v>
          </cell>
          <cell r="DJ319">
            <v>252</v>
          </cell>
          <cell r="DK319">
            <v>252</v>
          </cell>
        </row>
        <row r="320">
          <cell r="A320">
            <v>25800</v>
          </cell>
          <cell r="B320" t="str">
            <v xml:space="preserve"> H &amp; D - ROCHE DEHYD                     </v>
          </cell>
          <cell r="C320">
            <v>0</v>
          </cell>
          <cell r="D320" t="str">
            <v xml:space="preserve"> R    </v>
          </cell>
          <cell r="E320">
            <v>12673</v>
          </cell>
          <cell r="F320">
            <v>1255</v>
          </cell>
          <cell r="G320">
            <v>1255</v>
          </cell>
          <cell r="H320">
            <v>1500</v>
          </cell>
          <cell r="I320">
            <v>1255</v>
          </cell>
          <cell r="J320">
            <v>10</v>
          </cell>
          <cell r="K320">
            <v>1255</v>
          </cell>
          <cell r="L320">
            <v>1380</v>
          </cell>
          <cell r="M320">
            <v>1835</v>
          </cell>
          <cell r="N320">
            <v>1835</v>
          </cell>
          <cell r="O320">
            <v>1835</v>
          </cell>
          <cell r="P320">
            <v>380</v>
          </cell>
          <cell r="Q320">
            <v>1380</v>
          </cell>
          <cell r="R320">
            <v>1380</v>
          </cell>
          <cell r="S320">
            <v>1380</v>
          </cell>
          <cell r="T320">
            <v>1200</v>
          </cell>
          <cell r="U320">
            <v>1200</v>
          </cell>
          <cell r="V320">
            <v>1200</v>
          </cell>
          <cell r="W320">
            <v>1200</v>
          </cell>
          <cell r="X320">
            <v>1200</v>
          </cell>
          <cell r="Y320">
            <v>1200</v>
          </cell>
          <cell r="Z320">
            <v>1200</v>
          </cell>
          <cell r="AA320">
            <v>1200</v>
          </cell>
          <cell r="AB320">
            <v>1200</v>
          </cell>
          <cell r="AC320">
            <v>1200</v>
          </cell>
          <cell r="AD320">
            <v>1200</v>
          </cell>
          <cell r="AE320">
            <v>1350</v>
          </cell>
          <cell r="AF320">
            <v>1350</v>
          </cell>
          <cell r="AG320">
            <v>1360</v>
          </cell>
          <cell r="AH320">
            <v>1350</v>
          </cell>
          <cell r="AI320">
            <v>1350</v>
          </cell>
          <cell r="AJ320">
            <v>1350</v>
          </cell>
          <cell r="AK320">
            <v>1350</v>
          </cell>
          <cell r="AL320">
            <v>2300</v>
          </cell>
          <cell r="AM320">
            <v>1500</v>
          </cell>
          <cell r="AN320">
            <v>1500</v>
          </cell>
          <cell r="AO320">
            <v>1500</v>
          </cell>
          <cell r="AP320">
            <v>1500</v>
          </cell>
          <cell r="AQ320">
            <v>1500</v>
          </cell>
          <cell r="AR320">
            <v>1500</v>
          </cell>
          <cell r="AS320">
            <v>1500</v>
          </cell>
          <cell r="AT320">
            <v>500</v>
          </cell>
          <cell r="AU320">
            <v>1500</v>
          </cell>
          <cell r="AV320">
            <v>1500</v>
          </cell>
          <cell r="AW320">
            <v>1500</v>
          </cell>
          <cell r="AX320">
            <v>715</v>
          </cell>
          <cell r="AY320">
            <v>715</v>
          </cell>
          <cell r="AZ320">
            <v>1700</v>
          </cell>
          <cell r="BA320">
            <v>1700</v>
          </cell>
          <cell r="BB320">
            <v>1700</v>
          </cell>
          <cell r="BC320">
            <v>1700</v>
          </cell>
          <cell r="BD320">
            <v>1700</v>
          </cell>
          <cell r="BE320">
            <v>1700</v>
          </cell>
          <cell r="BF320">
            <v>1400</v>
          </cell>
          <cell r="BG320">
            <v>1400</v>
          </cell>
          <cell r="BH320">
            <v>1400</v>
          </cell>
          <cell r="BI320">
            <v>900</v>
          </cell>
          <cell r="BJ320">
            <v>900</v>
          </cell>
          <cell r="BK320">
            <v>900</v>
          </cell>
          <cell r="BL320">
            <v>900</v>
          </cell>
          <cell r="BM320">
            <v>1000</v>
          </cell>
          <cell r="BN320">
            <v>1000</v>
          </cell>
          <cell r="BO320">
            <v>1000</v>
          </cell>
          <cell r="BP320">
            <v>1000</v>
          </cell>
          <cell r="BQ320">
            <v>1000</v>
          </cell>
          <cell r="BR320">
            <v>1000</v>
          </cell>
          <cell r="BS320">
            <v>1000</v>
          </cell>
          <cell r="BT320">
            <v>1000</v>
          </cell>
          <cell r="BU320">
            <v>1000</v>
          </cell>
          <cell r="BV320">
            <v>1000</v>
          </cell>
          <cell r="BW320">
            <v>1000</v>
          </cell>
          <cell r="BX320">
            <v>1000</v>
          </cell>
          <cell r="BY320">
            <v>1000</v>
          </cell>
          <cell r="BZ320">
            <v>1000</v>
          </cell>
          <cell r="CA320">
            <v>1000</v>
          </cell>
          <cell r="CB320">
            <v>1000</v>
          </cell>
          <cell r="CC320">
            <v>1000</v>
          </cell>
          <cell r="CD320">
            <v>1000</v>
          </cell>
          <cell r="CE320">
            <v>1000</v>
          </cell>
          <cell r="CF320">
            <v>1000</v>
          </cell>
          <cell r="CG320">
            <v>1000</v>
          </cell>
          <cell r="CH320">
            <v>1000</v>
          </cell>
          <cell r="CI320">
            <v>1000</v>
          </cell>
          <cell r="CJ320">
            <v>1000</v>
          </cell>
          <cell r="CK320">
            <v>1000</v>
          </cell>
          <cell r="CL320">
            <v>1000</v>
          </cell>
          <cell r="CM320">
            <v>1000</v>
          </cell>
          <cell r="CN320">
            <v>1000</v>
          </cell>
          <cell r="CO320">
            <v>1150</v>
          </cell>
          <cell r="CP320">
            <v>1150</v>
          </cell>
          <cell r="CQ320">
            <v>1150</v>
          </cell>
          <cell r="CR320">
            <v>1150</v>
          </cell>
          <cell r="CS320">
            <v>1150</v>
          </cell>
          <cell r="CT320">
            <v>1150</v>
          </cell>
          <cell r="CU320">
            <v>1150</v>
          </cell>
          <cell r="CV320">
            <v>1150</v>
          </cell>
          <cell r="CW320">
            <v>1150</v>
          </cell>
          <cell r="CX320">
            <v>1150</v>
          </cell>
          <cell r="CY320">
            <v>1150</v>
          </cell>
          <cell r="CZ320">
            <v>1150</v>
          </cell>
          <cell r="DA320">
            <v>1150</v>
          </cell>
          <cell r="DB320">
            <v>1150</v>
          </cell>
          <cell r="DC320">
            <v>1150</v>
          </cell>
          <cell r="DD320">
            <v>1150</v>
          </cell>
          <cell r="DE320">
            <v>1100</v>
          </cell>
          <cell r="DF320">
            <v>1100</v>
          </cell>
          <cell r="DG320">
            <v>1100</v>
          </cell>
          <cell r="DH320">
            <v>1100</v>
          </cell>
          <cell r="DI320">
            <v>1100</v>
          </cell>
          <cell r="DJ320">
            <v>1100</v>
          </cell>
          <cell r="DK320">
            <v>1100</v>
          </cell>
        </row>
        <row r="321">
          <cell r="A321">
            <v>25801</v>
          </cell>
          <cell r="B321" t="str">
            <v xml:space="preserve"> TEE-DEVILS RUN DEHYD                    </v>
          </cell>
          <cell r="C321">
            <v>0</v>
          </cell>
          <cell r="D321" t="str">
            <v xml:space="preserve"> R    </v>
          </cell>
          <cell r="E321">
            <v>6000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</row>
        <row r="322">
          <cell r="A322">
            <v>25802</v>
          </cell>
          <cell r="B322" t="str">
            <v xml:space="preserve"> ARCO-REFUGIO 2 DEHYD                    </v>
          </cell>
          <cell r="C322">
            <v>0</v>
          </cell>
          <cell r="D322" t="str">
            <v xml:space="preserve"> R    </v>
          </cell>
          <cell r="E322">
            <v>23203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</row>
        <row r="323">
          <cell r="A323">
            <v>25804</v>
          </cell>
          <cell r="B323" t="str">
            <v xml:space="preserve"> SANTIAGO DEHYDRATION                    </v>
          </cell>
          <cell r="C323">
            <v>0</v>
          </cell>
          <cell r="D323" t="str">
            <v xml:space="preserve"> R    </v>
          </cell>
          <cell r="E323">
            <v>2645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</row>
        <row r="324">
          <cell r="A324">
            <v>25805</v>
          </cell>
          <cell r="B324" t="str">
            <v xml:space="preserve"> AMOCO-TOM O CONNER DEHYD                </v>
          </cell>
          <cell r="C324">
            <v>0</v>
          </cell>
          <cell r="D324" t="str">
            <v xml:space="preserve"> R    </v>
          </cell>
          <cell r="E324">
            <v>5907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</row>
        <row r="325">
          <cell r="A325">
            <v>25806</v>
          </cell>
          <cell r="B325" t="str">
            <v xml:space="preserve"> DEWBRE - OCONNER DEHYD                  </v>
          </cell>
          <cell r="C325">
            <v>0</v>
          </cell>
          <cell r="D325" t="str">
            <v xml:space="preserve"> R    </v>
          </cell>
          <cell r="E325">
            <v>2694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</row>
        <row r="326">
          <cell r="A326">
            <v>25807</v>
          </cell>
          <cell r="B326" t="str">
            <v xml:space="preserve"> MARWELL-PHIL POWERS DEHYD               </v>
          </cell>
          <cell r="C326">
            <v>0</v>
          </cell>
          <cell r="D326" t="str">
            <v xml:space="preserve"> R    </v>
          </cell>
          <cell r="E326">
            <v>5823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</row>
        <row r="327">
          <cell r="A327">
            <v>26074</v>
          </cell>
          <cell r="B327" t="str">
            <v xml:space="preserve"> ESPERANZA TRANSPORT                     </v>
          </cell>
          <cell r="C327">
            <v>0</v>
          </cell>
          <cell r="D327" t="str">
            <v xml:space="preserve"> R    </v>
          </cell>
          <cell r="E327">
            <v>6174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</row>
        <row r="328">
          <cell r="A328">
            <v>26131</v>
          </cell>
          <cell r="B328" t="str">
            <v xml:space="preserve"> BRISTOL-MUSTANG IS 1 DEHYD              </v>
          </cell>
          <cell r="C328">
            <v>0</v>
          </cell>
          <cell r="D328" t="str">
            <v xml:space="preserve"> R    </v>
          </cell>
          <cell r="E328">
            <v>76206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</row>
        <row r="329">
          <cell r="A329">
            <v>26132</v>
          </cell>
          <cell r="B329" t="str">
            <v xml:space="preserve"> MOBIL-RED FISH BAY DEHYD                </v>
          </cell>
          <cell r="C329">
            <v>0</v>
          </cell>
          <cell r="D329" t="str">
            <v xml:space="preserve"> R    </v>
          </cell>
          <cell r="E329">
            <v>9349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</row>
        <row r="330">
          <cell r="A330">
            <v>26135</v>
          </cell>
          <cell r="B330" t="str">
            <v xml:space="preserve"> ABRAXAS - PORTILLA DEHYD                </v>
          </cell>
          <cell r="C330">
            <v>0</v>
          </cell>
          <cell r="D330" t="str">
            <v xml:space="preserve"> R    </v>
          </cell>
          <cell r="E330">
            <v>23631</v>
          </cell>
          <cell r="F330">
            <v>1900</v>
          </cell>
          <cell r="G330">
            <v>1900</v>
          </cell>
          <cell r="H330">
            <v>2300</v>
          </cell>
          <cell r="I330">
            <v>1900</v>
          </cell>
          <cell r="J330">
            <v>2250</v>
          </cell>
          <cell r="K330">
            <v>2250</v>
          </cell>
          <cell r="L330">
            <v>2250</v>
          </cell>
          <cell r="M330">
            <v>2620</v>
          </cell>
          <cell r="N330">
            <v>2620</v>
          </cell>
          <cell r="O330">
            <v>2620</v>
          </cell>
          <cell r="P330">
            <v>2250</v>
          </cell>
          <cell r="Q330">
            <v>2250</v>
          </cell>
          <cell r="R330">
            <v>2250</v>
          </cell>
          <cell r="S330">
            <v>2250</v>
          </cell>
          <cell r="T330">
            <v>2300</v>
          </cell>
          <cell r="U330">
            <v>2300</v>
          </cell>
          <cell r="V330">
            <v>2300</v>
          </cell>
          <cell r="W330">
            <v>2300</v>
          </cell>
          <cell r="X330">
            <v>2300</v>
          </cell>
          <cell r="Y330">
            <v>2100</v>
          </cell>
          <cell r="Z330">
            <v>2100</v>
          </cell>
          <cell r="AA330">
            <v>2100</v>
          </cell>
          <cell r="AB330">
            <v>2100</v>
          </cell>
          <cell r="AC330">
            <v>2100</v>
          </cell>
          <cell r="AD330">
            <v>2100</v>
          </cell>
          <cell r="AE330">
            <v>2300</v>
          </cell>
          <cell r="AF330">
            <v>2300</v>
          </cell>
          <cell r="AG330">
            <v>2300</v>
          </cell>
          <cell r="AH330">
            <v>2300</v>
          </cell>
          <cell r="AI330">
            <v>2300</v>
          </cell>
          <cell r="AJ330">
            <v>2300</v>
          </cell>
          <cell r="AK330">
            <v>2300</v>
          </cell>
          <cell r="AL330">
            <v>2300</v>
          </cell>
          <cell r="AM330">
            <v>2300</v>
          </cell>
          <cell r="AN330">
            <v>2300</v>
          </cell>
          <cell r="AO330">
            <v>2300</v>
          </cell>
          <cell r="AP330">
            <v>2300</v>
          </cell>
          <cell r="AQ330">
            <v>2300</v>
          </cell>
          <cell r="AR330">
            <v>2300</v>
          </cell>
          <cell r="AS330">
            <v>2300</v>
          </cell>
          <cell r="AT330">
            <v>2300</v>
          </cell>
          <cell r="AU330">
            <v>2300</v>
          </cell>
          <cell r="AV330">
            <v>2300</v>
          </cell>
          <cell r="AW330">
            <v>2300</v>
          </cell>
          <cell r="AX330">
            <v>2800</v>
          </cell>
          <cell r="AY330">
            <v>2800</v>
          </cell>
          <cell r="AZ330">
            <v>2800</v>
          </cell>
          <cell r="BA330">
            <v>2800</v>
          </cell>
          <cell r="BB330">
            <v>2300</v>
          </cell>
          <cell r="BC330">
            <v>2300</v>
          </cell>
          <cell r="BD330">
            <v>2300</v>
          </cell>
          <cell r="BE330">
            <v>2300</v>
          </cell>
          <cell r="BF330">
            <v>2300</v>
          </cell>
          <cell r="BG330">
            <v>2300</v>
          </cell>
          <cell r="BH330">
            <v>2400</v>
          </cell>
          <cell r="BI330">
            <v>2400</v>
          </cell>
          <cell r="BJ330">
            <v>2400</v>
          </cell>
          <cell r="BK330">
            <v>2400</v>
          </cell>
          <cell r="BL330">
            <v>2400</v>
          </cell>
          <cell r="BM330">
            <v>2400</v>
          </cell>
          <cell r="BN330">
            <v>2400</v>
          </cell>
          <cell r="BO330">
            <v>2400</v>
          </cell>
          <cell r="BP330">
            <v>2400</v>
          </cell>
          <cell r="BQ330">
            <v>2400</v>
          </cell>
          <cell r="BR330">
            <v>2400</v>
          </cell>
          <cell r="BS330">
            <v>2400</v>
          </cell>
          <cell r="BT330">
            <v>2400</v>
          </cell>
          <cell r="BU330">
            <v>2400</v>
          </cell>
          <cell r="BV330">
            <v>2400</v>
          </cell>
          <cell r="BW330">
            <v>2400</v>
          </cell>
          <cell r="BX330">
            <v>2400</v>
          </cell>
          <cell r="BY330">
            <v>2400</v>
          </cell>
          <cell r="BZ330">
            <v>2400</v>
          </cell>
          <cell r="CA330">
            <v>2400</v>
          </cell>
          <cell r="CB330">
            <v>2400</v>
          </cell>
          <cell r="CC330">
            <v>2800</v>
          </cell>
          <cell r="CD330">
            <v>2800</v>
          </cell>
          <cell r="CE330">
            <v>2500</v>
          </cell>
          <cell r="CF330">
            <v>2500</v>
          </cell>
          <cell r="CG330">
            <v>2500</v>
          </cell>
          <cell r="CH330">
            <v>2500</v>
          </cell>
          <cell r="CI330">
            <v>2500</v>
          </cell>
          <cell r="CJ330">
            <v>2500</v>
          </cell>
          <cell r="CK330">
            <v>2500</v>
          </cell>
          <cell r="CL330">
            <v>2500</v>
          </cell>
          <cell r="CM330">
            <v>2500</v>
          </cell>
          <cell r="CN330">
            <v>2500</v>
          </cell>
          <cell r="CO330">
            <v>2500</v>
          </cell>
          <cell r="CP330">
            <v>2500</v>
          </cell>
          <cell r="CQ330">
            <v>2500</v>
          </cell>
          <cell r="CR330">
            <v>2500</v>
          </cell>
          <cell r="CS330">
            <v>2500</v>
          </cell>
          <cell r="CT330">
            <v>2500</v>
          </cell>
          <cell r="CU330">
            <v>2500</v>
          </cell>
          <cell r="CV330">
            <v>2700</v>
          </cell>
          <cell r="CW330">
            <v>2758</v>
          </cell>
          <cell r="CX330">
            <v>2700</v>
          </cell>
          <cell r="CY330">
            <v>2700</v>
          </cell>
          <cell r="CZ330">
            <v>2700</v>
          </cell>
          <cell r="DA330">
            <v>2700</v>
          </cell>
          <cell r="DB330">
            <v>2700</v>
          </cell>
          <cell r="DC330">
            <v>2700</v>
          </cell>
          <cell r="DD330">
            <v>2700</v>
          </cell>
          <cell r="DE330">
            <v>2800</v>
          </cell>
          <cell r="DF330">
            <v>2800</v>
          </cell>
          <cell r="DG330">
            <v>2800</v>
          </cell>
          <cell r="DH330">
            <v>2800</v>
          </cell>
          <cell r="DI330">
            <v>2800</v>
          </cell>
          <cell r="DJ330">
            <v>2800</v>
          </cell>
          <cell r="DK330">
            <v>2800</v>
          </cell>
        </row>
        <row r="331">
          <cell r="A331">
            <v>26418</v>
          </cell>
          <cell r="B331" t="str">
            <v xml:space="preserve"> UNION - NORTH RINCON DEHYD              </v>
          </cell>
          <cell r="C331">
            <v>0</v>
          </cell>
          <cell r="D331" t="str">
            <v xml:space="preserve"> R    </v>
          </cell>
          <cell r="E331">
            <v>7471</v>
          </cell>
          <cell r="F331">
            <v>10500</v>
          </cell>
          <cell r="G331">
            <v>10500</v>
          </cell>
          <cell r="H331">
            <v>10000</v>
          </cell>
          <cell r="I331">
            <v>10500</v>
          </cell>
          <cell r="J331">
            <v>10500</v>
          </cell>
          <cell r="K331">
            <v>10500</v>
          </cell>
          <cell r="L331">
            <v>10500</v>
          </cell>
          <cell r="M331">
            <v>10500</v>
          </cell>
          <cell r="N331">
            <v>10500</v>
          </cell>
          <cell r="O331">
            <v>10500</v>
          </cell>
          <cell r="P331">
            <v>10500</v>
          </cell>
          <cell r="Q331">
            <v>10500</v>
          </cell>
          <cell r="R331">
            <v>10500</v>
          </cell>
          <cell r="S331">
            <v>10500</v>
          </cell>
          <cell r="T331">
            <v>10000</v>
          </cell>
          <cell r="U331">
            <v>10000</v>
          </cell>
          <cell r="V331">
            <v>10000</v>
          </cell>
          <cell r="W331">
            <v>10000</v>
          </cell>
          <cell r="X331">
            <v>10000</v>
          </cell>
          <cell r="Y331">
            <v>10000</v>
          </cell>
          <cell r="Z331">
            <v>10000</v>
          </cell>
          <cell r="AA331">
            <v>10000</v>
          </cell>
          <cell r="AB331">
            <v>10000</v>
          </cell>
          <cell r="AC331">
            <v>10000</v>
          </cell>
          <cell r="AD331">
            <v>10000</v>
          </cell>
          <cell r="AE331">
            <v>10000</v>
          </cell>
          <cell r="AF331">
            <v>10000</v>
          </cell>
          <cell r="AG331">
            <v>10000</v>
          </cell>
          <cell r="AH331">
            <v>10000</v>
          </cell>
          <cell r="AI331">
            <v>10000</v>
          </cell>
          <cell r="AJ331">
            <v>10000</v>
          </cell>
          <cell r="AK331">
            <v>10000</v>
          </cell>
          <cell r="AL331">
            <v>10000</v>
          </cell>
          <cell r="AM331">
            <v>10000</v>
          </cell>
          <cell r="AN331">
            <v>10000</v>
          </cell>
          <cell r="AO331">
            <v>10000</v>
          </cell>
          <cell r="AP331">
            <v>10000</v>
          </cell>
          <cell r="AQ331">
            <v>10000</v>
          </cell>
          <cell r="AR331">
            <v>10000</v>
          </cell>
          <cell r="AS331">
            <v>10000</v>
          </cell>
          <cell r="AT331">
            <v>10000</v>
          </cell>
          <cell r="AU331">
            <v>10000</v>
          </cell>
          <cell r="AV331">
            <v>10000</v>
          </cell>
          <cell r="AW331">
            <v>10000</v>
          </cell>
          <cell r="AX331">
            <v>4000</v>
          </cell>
          <cell r="AY331">
            <v>4000</v>
          </cell>
          <cell r="AZ331">
            <v>7000</v>
          </cell>
          <cell r="BA331">
            <v>7000</v>
          </cell>
          <cell r="BB331">
            <v>7000</v>
          </cell>
          <cell r="BC331">
            <v>7000</v>
          </cell>
          <cell r="BD331">
            <v>7000</v>
          </cell>
          <cell r="BE331">
            <v>7000</v>
          </cell>
          <cell r="BF331">
            <v>10500</v>
          </cell>
          <cell r="BG331">
            <v>10500</v>
          </cell>
          <cell r="BH331">
            <v>11500</v>
          </cell>
          <cell r="BI331">
            <v>11500</v>
          </cell>
          <cell r="BJ331">
            <v>11500</v>
          </cell>
          <cell r="BK331">
            <v>11500</v>
          </cell>
          <cell r="BL331">
            <v>11500</v>
          </cell>
          <cell r="BM331">
            <v>11500</v>
          </cell>
          <cell r="BN331">
            <v>11500</v>
          </cell>
          <cell r="BO331">
            <v>11500</v>
          </cell>
          <cell r="BP331">
            <v>11500</v>
          </cell>
          <cell r="BQ331">
            <v>13500</v>
          </cell>
          <cell r="BR331">
            <v>13500</v>
          </cell>
          <cell r="BS331">
            <v>13500</v>
          </cell>
          <cell r="BT331">
            <v>13500</v>
          </cell>
          <cell r="BU331">
            <v>13500</v>
          </cell>
          <cell r="BV331">
            <v>13500</v>
          </cell>
          <cell r="BW331">
            <v>14500</v>
          </cell>
          <cell r="BX331">
            <v>12500</v>
          </cell>
          <cell r="BY331">
            <v>12500</v>
          </cell>
          <cell r="BZ331">
            <v>12500</v>
          </cell>
          <cell r="CA331">
            <v>12500</v>
          </cell>
          <cell r="CB331">
            <v>12500</v>
          </cell>
          <cell r="CC331">
            <v>22000</v>
          </cell>
          <cell r="CD331">
            <v>20000</v>
          </cell>
          <cell r="CE331">
            <v>10000</v>
          </cell>
          <cell r="CF331">
            <v>10000</v>
          </cell>
          <cell r="CG331">
            <v>10000</v>
          </cell>
          <cell r="CH331">
            <v>10000</v>
          </cell>
          <cell r="CI331">
            <v>10000</v>
          </cell>
          <cell r="CJ331">
            <v>10000</v>
          </cell>
          <cell r="CK331">
            <v>10000</v>
          </cell>
          <cell r="CL331">
            <v>10000</v>
          </cell>
          <cell r="CM331">
            <v>10000</v>
          </cell>
          <cell r="CN331">
            <v>10000</v>
          </cell>
          <cell r="CO331">
            <v>10000</v>
          </cell>
          <cell r="CP331">
            <v>10000</v>
          </cell>
          <cell r="CQ331">
            <v>10000</v>
          </cell>
          <cell r="CR331">
            <v>10000</v>
          </cell>
          <cell r="CS331">
            <v>10000</v>
          </cell>
          <cell r="CT331">
            <v>10000</v>
          </cell>
          <cell r="CU331">
            <v>10000</v>
          </cell>
          <cell r="CV331">
            <v>10000</v>
          </cell>
          <cell r="CW331">
            <v>10000</v>
          </cell>
          <cell r="CX331">
            <v>10000</v>
          </cell>
          <cell r="CY331">
            <v>10000</v>
          </cell>
          <cell r="CZ331">
            <v>10000</v>
          </cell>
          <cell r="DA331">
            <v>10000</v>
          </cell>
          <cell r="DB331">
            <v>10000</v>
          </cell>
          <cell r="DC331">
            <v>11700</v>
          </cell>
          <cell r="DD331">
            <v>11700</v>
          </cell>
          <cell r="DE331">
            <v>11000</v>
          </cell>
          <cell r="DF331">
            <v>11000</v>
          </cell>
          <cell r="DG331">
            <v>11000</v>
          </cell>
          <cell r="DH331">
            <v>11000</v>
          </cell>
          <cell r="DI331">
            <v>11000</v>
          </cell>
          <cell r="DJ331">
            <v>11000</v>
          </cell>
          <cell r="DK331">
            <v>11000</v>
          </cell>
        </row>
        <row r="332">
          <cell r="A332">
            <v>26419</v>
          </cell>
          <cell r="B332" t="str">
            <v xml:space="preserve"> TEXAS - RINCON DEHYD                    </v>
          </cell>
          <cell r="C332">
            <v>0</v>
          </cell>
          <cell r="D332" t="str">
            <v xml:space="preserve"> R    </v>
          </cell>
          <cell r="E332">
            <v>9003</v>
          </cell>
          <cell r="F332">
            <v>2000</v>
          </cell>
          <cell r="G332">
            <v>2000</v>
          </cell>
          <cell r="H332">
            <v>2500</v>
          </cell>
          <cell r="I332">
            <v>2000</v>
          </cell>
          <cell r="J332">
            <v>2000</v>
          </cell>
          <cell r="K332">
            <v>2000</v>
          </cell>
          <cell r="L332">
            <v>2000</v>
          </cell>
          <cell r="M332">
            <v>2000</v>
          </cell>
          <cell r="N332">
            <v>2000</v>
          </cell>
          <cell r="O332">
            <v>2000</v>
          </cell>
          <cell r="P332">
            <v>2000</v>
          </cell>
          <cell r="Q332">
            <v>2000</v>
          </cell>
          <cell r="R332">
            <v>2000</v>
          </cell>
          <cell r="S332">
            <v>2000</v>
          </cell>
          <cell r="T332">
            <v>2500</v>
          </cell>
          <cell r="U332">
            <v>2500</v>
          </cell>
          <cell r="V332">
            <v>2500</v>
          </cell>
          <cell r="W332">
            <v>2500</v>
          </cell>
          <cell r="X332">
            <v>2500</v>
          </cell>
          <cell r="Y332">
            <v>2500</v>
          </cell>
          <cell r="Z332">
            <v>2500</v>
          </cell>
          <cell r="AA332">
            <v>2500</v>
          </cell>
          <cell r="AB332">
            <v>2500</v>
          </cell>
          <cell r="AC332">
            <v>2500</v>
          </cell>
          <cell r="AD332">
            <v>2500</v>
          </cell>
          <cell r="AE332">
            <v>2500</v>
          </cell>
          <cell r="AF332">
            <v>2500</v>
          </cell>
          <cell r="AG332">
            <v>2500</v>
          </cell>
          <cell r="AH332">
            <v>2500</v>
          </cell>
          <cell r="AI332">
            <v>2500</v>
          </cell>
          <cell r="AJ332">
            <v>2500</v>
          </cell>
          <cell r="AK332">
            <v>2500</v>
          </cell>
          <cell r="AL332">
            <v>2500</v>
          </cell>
          <cell r="AM332">
            <v>2500</v>
          </cell>
          <cell r="AN332">
            <v>2500</v>
          </cell>
          <cell r="AO332">
            <v>2500</v>
          </cell>
          <cell r="AP332">
            <v>2500</v>
          </cell>
          <cell r="AQ332">
            <v>2500</v>
          </cell>
          <cell r="AR332">
            <v>2500</v>
          </cell>
          <cell r="AS332">
            <v>2500</v>
          </cell>
          <cell r="AT332">
            <v>2500</v>
          </cell>
          <cell r="AU332">
            <v>2500</v>
          </cell>
          <cell r="AV332">
            <v>2500</v>
          </cell>
          <cell r="AW332">
            <v>2500</v>
          </cell>
          <cell r="AX332">
            <v>4500</v>
          </cell>
          <cell r="AY332">
            <v>4500</v>
          </cell>
          <cell r="AZ332">
            <v>4500</v>
          </cell>
          <cell r="BA332">
            <v>4500</v>
          </cell>
          <cell r="BB332">
            <v>4500</v>
          </cell>
          <cell r="BC332">
            <v>4500</v>
          </cell>
          <cell r="BD332">
            <v>4500</v>
          </cell>
          <cell r="BE332">
            <v>4500</v>
          </cell>
          <cell r="BF332">
            <v>1700</v>
          </cell>
          <cell r="BG332">
            <v>1700</v>
          </cell>
          <cell r="BH332">
            <v>1700</v>
          </cell>
          <cell r="BI332">
            <v>1700</v>
          </cell>
          <cell r="BJ332">
            <v>1700</v>
          </cell>
          <cell r="BK332">
            <v>1700</v>
          </cell>
          <cell r="BL332">
            <v>1700</v>
          </cell>
          <cell r="BM332">
            <v>1700</v>
          </cell>
          <cell r="BN332">
            <v>1700</v>
          </cell>
          <cell r="BO332">
            <v>1700</v>
          </cell>
          <cell r="BP332">
            <v>1700</v>
          </cell>
          <cell r="BQ332">
            <v>1700</v>
          </cell>
          <cell r="BR332">
            <v>1700</v>
          </cell>
          <cell r="BS332">
            <v>1700</v>
          </cell>
          <cell r="BT332">
            <v>1700</v>
          </cell>
          <cell r="BU332">
            <v>1700</v>
          </cell>
          <cell r="BV332">
            <v>1700</v>
          </cell>
          <cell r="BW332">
            <v>1700</v>
          </cell>
          <cell r="BX332">
            <v>1700</v>
          </cell>
          <cell r="BY332">
            <v>1700</v>
          </cell>
          <cell r="BZ332">
            <v>1700</v>
          </cell>
          <cell r="CA332">
            <v>1700</v>
          </cell>
          <cell r="CB332">
            <v>1700</v>
          </cell>
          <cell r="CC332">
            <v>3700</v>
          </cell>
          <cell r="CD332">
            <v>3700</v>
          </cell>
          <cell r="CE332">
            <v>3700</v>
          </cell>
          <cell r="CF332">
            <v>3700</v>
          </cell>
          <cell r="CG332">
            <v>3700</v>
          </cell>
          <cell r="CH332">
            <v>3700</v>
          </cell>
          <cell r="CI332">
            <v>3700</v>
          </cell>
          <cell r="CJ332">
            <v>3700</v>
          </cell>
          <cell r="CK332">
            <v>3700</v>
          </cell>
          <cell r="CL332">
            <v>3700</v>
          </cell>
          <cell r="CM332">
            <v>3700</v>
          </cell>
          <cell r="CN332">
            <v>3700</v>
          </cell>
          <cell r="CO332">
            <v>3700</v>
          </cell>
          <cell r="CP332">
            <v>3700</v>
          </cell>
          <cell r="CQ332">
            <v>3700</v>
          </cell>
          <cell r="CR332">
            <v>3700</v>
          </cell>
          <cell r="CS332">
            <v>1200</v>
          </cell>
          <cell r="CT332">
            <v>1200</v>
          </cell>
          <cell r="CU332">
            <v>1200</v>
          </cell>
          <cell r="CV332">
            <v>1200</v>
          </cell>
          <cell r="CW332">
            <v>200</v>
          </cell>
          <cell r="CX332">
            <v>200</v>
          </cell>
          <cell r="CY332">
            <v>200</v>
          </cell>
          <cell r="CZ332">
            <v>200</v>
          </cell>
          <cell r="DA332">
            <v>200</v>
          </cell>
          <cell r="DB332">
            <v>200</v>
          </cell>
          <cell r="DC332">
            <v>2000</v>
          </cell>
          <cell r="DD332">
            <v>2000</v>
          </cell>
          <cell r="DE332">
            <v>200</v>
          </cell>
          <cell r="DF332">
            <v>200</v>
          </cell>
          <cell r="DG332">
            <v>200</v>
          </cell>
          <cell r="DH332">
            <v>200</v>
          </cell>
          <cell r="DI332">
            <v>200</v>
          </cell>
          <cell r="DJ332">
            <v>200</v>
          </cell>
          <cell r="DK332">
            <v>200</v>
          </cell>
        </row>
        <row r="333">
          <cell r="A333">
            <v>26420</v>
          </cell>
          <cell r="B333" t="str">
            <v xml:space="preserve"> TNT-EL EBANITO DEHYD                    </v>
          </cell>
          <cell r="C333">
            <v>0</v>
          </cell>
          <cell r="D333" t="str">
            <v xml:space="preserve"> R    </v>
          </cell>
          <cell r="E333">
            <v>3349</v>
          </cell>
          <cell r="F333">
            <v>60</v>
          </cell>
          <cell r="G333">
            <v>60</v>
          </cell>
          <cell r="H333">
            <v>60</v>
          </cell>
          <cell r="I333">
            <v>60</v>
          </cell>
          <cell r="J333">
            <v>60</v>
          </cell>
          <cell r="K333">
            <v>60</v>
          </cell>
          <cell r="L333">
            <v>60</v>
          </cell>
          <cell r="M333">
            <v>60</v>
          </cell>
          <cell r="N333">
            <v>60</v>
          </cell>
          <cell r="O333">
            <v>60</v>
          </cell>
          <cell r="P333">
            <v>60</v>
          </cell>
          <cell r="Q333">
            <v>60</v>
          </cell>
          <cell r="R333">
            <v>60</v>
          </cell>
          <cell r="S333">
            <v>60</v>
          </cell>
          <cell r="T333">
            <v>60</v>
          </cell>
          <cell r="U333">
            <v>60</v>
          </cell>
          <cell r="V333">
            <v>60</v>
          </cell>
          <cell r="W333">
            <v>60</v>
          </cell>
          <cell r="X333">
            <v>60</v>
          </cell>
          <cell r="Y333">
            <v>60</v>
          </cell>
          <cell r="Z333">
            <v>60</v>
          </cell>
          <cell r="AA333">
            <v>60</v>
          </cell>
          <cell r="AB333">
            <v>60</v>
          </cell>
          <cell r="AC333">
            <v>60</v>
          </cell>
          <cell r="AD333">
            <v>60</v>
          </cell>
          <cell r="AE333">
            <v>60</v>
          </cell>
          <cell r="AF333">
            <v>60</v>
          </cell>
          <cell r="AG333">
            <v>60</v>
          </cell>
          <cell r="AH333">
            <v>60</v>
          </cell>
          <cell r="AI333">
            <v>60</v>
          </cell>
          <cell r="AJ333">
            <v>60</v>
          </cell>
          <cell r="AK333">
            <v>60</v>
          </cell>
          <cell r="AL333">
            <v>60</v>
          </cell>
          <cell r="AM333">
            <v>60</v>
          </cell>
          <cell r="AN333">
            <v>60</v>
          </cell>
          <cell r="AO333">
            <v>60</v>
          </cell>
          <cell r="AP333">
            <v>60</v>
          </cell>
          <cell r="AQ333">
            <v>60</v>
          </cell>
          <cell r="AR333">
            <v>60</v>
          </cell>
          <cell r="AS333">
            <v>60</v>
          </cell>
          <cell r="AT333">
            <v>60</v>
          </cell>
          <cell r="AU333">
            <v>60</v>
          </cell>
          <cell r="AV333">
            <v>60</v>
          </cell>
          <cell r="AW333">
            <v>60</v>
          </cell>
          <cell r="AX333">
            <v>32</v>
          </cell>
          <cell r="AY333">
            <v>32</v>
          </cell>
          <cell r="AZ333">
            <v>32</v>
          </cell>
          <cell r="BA333">
            <v>32</v>
          </cell>
          <cell r="BB333">
            <v>32</v>
          </cell>
          <cell r="BC333">
            <v>32</v>
          </cell>
          <cell r="BD333">
            <v>32</v>
          </cell>
          <cell r="BE333">
            <v>32</v>
          </cell>
          <cell r="BF333">
            <v>32</v>
          </cell>
          <cell r="BG333">
            <v>32</v>
          </cell>
          <cell r="BH333">
            <v>32</v>
          </cell>
          <cell r="BI333">
            <v>32</v>
          </cell>
          <cell r="BJ333">
            <v>32</v>
          </cell>
          <cell r="BK333">
            <v>32</v>
          </cell>
          <cell r="BL333">
            <v>32</v>
          </cell>
          <cell r="BM333">
            <v>32</v>
          </cell>
          <cell r="BN333">
            <v>32</v>
          </cell>
          <cell r="BO333">
            <v>32</v>
          </cell>
          <cell r="BP333">
            <v>32</v>
          </cell>
          <cell r="BQ333">
            <v>32</v>
          </cell>
          <cell r="BR333">
            <v>32</v>
          </cell>
          <cell r="BS333">
            <v>32</v>
          </cell>
          <cell r="BT333">
            <v>32</v>
          </cell>
          <cell r="BU333">
            <v>32</v>
          </cell>
          <cell r="BV333">
            <v>32</v>
          </cell>
          <cell r="BW333">
            <v>32</v>
          </cell>
          <cell r="BX333">
            <v>32</v>
          </cell>
          <cell r="BY333">
            <v>32</v>
          </cell>
          <cell r="BZ333">
            <v>32</v>
          </cell>
          <cell r="CA333">
            <v>32</v>
          </cell>
          <cell r="CB333">
            <v>32</v>
          </cell>
          <cell r="CC333">
            <v>20</v>
          </cell>
          <cell r="CD333">
            <v>20</v>
          </cell>
          <cell r="CE333">
            <v>20</v>
          </cell>
          <cell r="CF333">
            <v>20</v>
          </cell>
          <cell r="CG333">
            <v>20</v>
          </cell>
          <cell r="CH333">
            <v>20</v>
          </cell>
          <cell r="CI333">
            <v>20</v>
          </cell>
          <cell r="CJ333">
            <v>20</v>
          </cell>
          <cell r="CK333">
            <v>20</v>
          </cell>
          <cell r="CL333">
            <v>20</v>
          </cell>
          <cell r="CM333">
            <v>20</v>
          </cell>
          <cell r="CN333">
            <v>20</v>
          </cell>
          <cell r="CO333">
            <v>20</v>
          </cell>
          <cell r="CP333">
            <v>20</v>
          </cell>
          <cell r="CQ333">
            <v>20</v>
          </cell>
          <cell r="CR333">
            <v>20</v>
          </cell>
          <cell r="CS333">
            <v>20</v>
          </cell>
          <cell r="CT333">
            <v>20</v>
          </cell>
          <cell r="CU333">
            <v>20</v>
          </cell>
          <cell r="CV333">
            <v>20</v>
          </cell>
          <cell r="CW333">
            <v>20</v>
          </cell>
          <cell r="CX333">
            <v>20</v>
          </cell>
          <cell r="CY333">
            <v>20</v>
          </cell>
          <cell r="CZ333">
            <v>20</v>
          </cell>
          <cell r="DA333">
            <v>20</v>
          </cell>
          <cell r="DB333">
            <v>20</v>
          </cell>
          <cell r="DC333">
            <v>20</v>
          </cell>
          <cell r="DD333">
            <v>20</v>
          </cell>
          <cell r="DE333">
            <v>1</v>
          </cell>
          <cell r="DF333">
            <v>1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40</v>
          </cell>
        </row>
        <row r="334">
          <cell r="A334">
            <v>26422</v>
          </cell>
          <cell r="B334" t="str">
            <v xml:space="preserve"> FINA-EL EBANITO DEHYD                   </v>
          </cell>
          <cell r="C334">
            <v>0</v>
          </cell>
          <cell r="D334" t="str">
            <v xml:space="preserve"> R    </v>
          </cell>
          <cell r="E334">
            <v>35031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</row>
        <row r="335">
          <cell r="A335">
            <v>26709</v>
          </cell>
          <cell r="B335" t="str">
            <v xml:space="preserve"> HEADINGTON-MCFADDIN #2 DEHYD            </v>
          </cell>
          <cell r="C335">
            <v>0</v>
          </cell>
          <cell r="D335" t="str">
            <v xml:space="preserve"> R    </v>
          </cell>
          <cell r="E335">
            <v>12075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</row>
        <row r="336">
          <cell r="A336">
            <v>26710</v>
          </cell>
          <cell r="B336" t="str">
            <v xml:space="preserve"> UNION- MCFADDIN DEHYD                   </v>
          </cell>
          <cell r="C336">
            <v>0</v>
          </cell>
          <cell r="D336" t="str">
            <v xml:space="preserve"> R    </v>
          </cell>
          <cell r="E336">
            <v>9885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</row>
        <row r="337">
          <cell r="A337">
            <v>26711</v>
          </cell>
          <cell r="B337" t="str">
            <v xml:space="preserve"> POQUITO-COLOGNE WELL                    </v>
          </cell>
          <cell r="C337">
            <v>0</v>
          </cell>
          <cell r="D337" t="str">
            <v xml:space="preserve"> R    </v>
          </cell>
          <cell r="E337">
            <v>29972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</row>
        <row r="338">
          <cell r="A338">
            <v>26713</v>
          </cell>
          <cell r="B338" t="str">
            <v xml:space="preserve"> APACHE - E PLACEDO DEHYD                </v>
          </cell>
          <cell r="C338">
            <v>0</v>
          </cell>
          <cell r="D338" t="str">
            <v xml:space="preserve"> R    </v>
          </cell>
          <cell r="E338">
            <v>11058</v>
          </cell>
          <cell r="F338">
            <v>1</v>
          </cell>
          <cell r="G338">
            <v>1</v>
          </cell>
          <cell r="H338">
            <v>1</v>
          </cell>
          <cell r="I338">
            <v>1</v>
          </cell>
          <cell r="J338">
            <v>1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25</v>
          </cell>
          <cell r="BP338">
            <v>25</v>
          </cell>
          <cell r="BQ338">
            <v>25</v>
          </cell>
          <cell r="BR338">
            <v>25</v>
          </cell>
          <cell r="BS338">
            <v>25</v>
          </cell>
          <cell r="BT338">
            <v>25</v>
          </cell>
          <cell r="BU338">
            <v>25</v>
          </cell>
          <cell r="BV338">
            <v>25</v>
          </cell>
          <cell r="BW338">
            <v>25</v>
          </cell>
          <cell r="BX338">
            <v>25</v>
          </cell>
          <cell r="BY338">
            <v>25</v>
          </cell>
          <cell r="BZ338">
            <v>25</v>
          </cell>
          <cell r="CA338">
            <v>25</v>
          </cell>
          <cell r="CB338">
            <v>25</v>
          </cell>
          <cell r="CC338">
            <v>20</v>
          </cell>
          <cell r="CD338">
            <v>20</v>
          </cell>
          <cell r="CE338">
            <v>20</v>
          </cell>
          <cell r="CF338">
            <v>20</v>
          </cell>
          <cell r="CG338">
            <v>20</v>
          </cell>
          <cell r="CH338">
            <v>20</v>
          </cell>
          <cell r="CI338">
            <v>20</v>
          </cell>
          <cell r="CJ338">
            <v>20</v>
          </cell>
          <cell r="CK338">
            <v>20</v>
          </cell>
          <cell r="CL338">
            <v>20</v>
          </cell>
          <cell r="CM338">
            <v>20</v>
          </cell>
          <cell r="CN338">
            <v>20</v>
          </cell>
          <cell r="CO338">
            <v>40</v>
          </cell>
          <cell r="CP338">
            <v>40</v>
          </cell>
          <cell r="CQ338">
            <v>40</v>
          </cell>
          <cell r="CR338">
            <v>40</v>
          </cell>
          <cell r="CS338">
            <v>40</v>
          </cell>
          <cell r="CT338">
            <v>40</v>
          </cell>
          <cell r="CU338">
            <v>40</v>
          </cell>
          <cell r="CV338">
            <v>40</v>
          </cell>
          <cell r="CW338">
            <v>40</v>
          </cell>
          <cell r="CX338">
            <v>40</v>
          </cell>
          <cell r="CY338">
            <v>40</v>
          </cell>
          <cell r="CZ338">
            <v>40</v>
          </cell>
          <cell r="DA338">
            <v>40</v>
          </cell>
          <cell r="DB338">
            <v>40</v>
          </cell>
          <cell r="DC338">
            <v>40</v>
          </cell>
          <cell r="DD338">
            <v>40</v>
          </cell>
          <cell r="DE338">
            <v>120</v>
          </cell>
          <cell r="DF338">
            <v>120</v>
          </cell>
          <cell r="DG338">
            <v>120</v>
          </cell>
          <cell r="DH338">
            <v>120</v>
          </cell>
          <cell r="DI338">
            <v>120</v>
          </cell>
          <cell r="DJ338">
            <v>120</v>
          </cell>
          <cell r="DK338">
            <v>120</v>
          </cell>
        </row>
        <row r="339">
          <cell r="A339">
            <v>26718</v>
          </cell>
          <cell r="B339" t="str">
            <v xml:space="preserve"> NATIONAL - CRAIN DEHYD                  </v>
          </cell>
          <cell r="C339">
            <v>0</v>
          </cell>
          <cell r="D339" t="str">
            <v xml:space="preserve"> R    </v>
          </cell>
          <cell r="E339">
            <v>13465</v>
          </cell>
          <cell r="F339">
            <v>300</v>
          </cell>
          <cell r="G339">
            <v>300</v>
          </cell>
          <cell r="H339">
            <v>600</v>
          </cell>
          <cell r="I339">
            <v>500</v>
          </cell>
          <cell r="J339">
            <v>500</v>
          </cell>
          <cell r="K339">
            <v>500</v>
          </cell>
          <cell r="L339">
            <v>500</v>
          </cell>
          <cell r="M339">
            <v>300</v>
          </cell>
          <cell r="N339">
            <v>300</v>
          </cell>
          <cell r="O339">
            <v>300</v>
          </cell>
          <cell r="P339">
            <v>500</v>
          </cell>
          <cell r="Q339">
            <v>500</v>
          </cell>
          <cell r="R339">
            <v>500</v>
          </cell>
          <cell r="S339">
            <v>500</v>
          </cell>
          <cell r="T339">
            <v>600</v>
          </cell>
          <cell r="U339">
            <v>600</v>
          </cell>
          <cell r="V339">
            <v>600</v>
          </cell>
          <cell r="W339">
            <v>600</v>
          </cell>
          <cell r="X339">
            <v>600</v>
          </cell>
          <cell r="Y339">
            <v>600</v>
          </cell>
          <cell r="Z339">
            <v>600</v>
          </cell>
          <cell r="AA339">
            <v>600</v>
          </cell>
          <cell r="AB339">
            <v>600</v>
          </cell>
          <cell r="AC339">
            <v>600</v>
          </cell>
          <cell r="AD339">
            <v>600</v>
          </cell>
          <cell r="AE339">
            <v>600</v>
          </cell>
          <cell r="AF339">
            <v>600</v>
          </cell>
          <cell r="AG339">
            <v>600</v>
          </cell>
          <cell r="AH339">
            <v>600</v>
          </cell>
          <cell r="AI339">
            <v>600</v>
          </cell>
          <cell r="AJ339">
            <v>600</v>
          </cell>
          <cell r="AK339">
            <v>600</v>
          </cell>
          <cell r="AL339">
            <v>600</v>
          </cell>
          <cell r="AM339">
            <v>600</v>
          </cell>
          <cell r="AN339">
            <v>600</v>
          </cell>
          <cell r="AO339">
            <v>600</v>
          </cell>
          <cell r="AP339">
            <v>600</v>
          </cell>
          <cell r="AQ339">
            <v>600</v>
          </cell>
          <cell r="AR339">
            <v>600</v>
          </cell>
          <cell r="AS339">
            <v>600</v>
          </cell>
          <cell r="AT339">
            <v>600</v>
          </cell>
          <cell r="AU339">
            <v>600</v>
          </cell>
          <cell r="AV339">
            <v>600</v>
          </cell>
          <cell r="AW339">
            <v>600</v>
          </cell>
          <cell r="AX339">
            <v>1200</v>
          </cell>
          <cell r="AY339">
            <v>700</v>
          </cell>
          <cell r="AZ339">
            <v>700</v>
          </cell>
          <cell r="BA339">
            <v>700</v>
          </cell>
          <cell r="BB339">
            <v>700</v>
          </cell>
          <cell r="BC339">
            <v>600</v>
          </cell>
          <cell r="BD339">
            <v>600</v>
          </cell>
          <cell r="BE339">
            <v>600</v>
          </cell>
          <cell r="BF339">
            <v>600</v>
          </cell>
          <cell r="BG339">
            <v>600</v>
          </cell>
          <cell r="BH339">
            <v>800</v>
          </cell>
          <cell r="BI339">
            <v>800</v>
          </cell>
          <cell r="BJ339">
            <v>800</v>
          </cell>
          <cell r="BK339">
            <v>800</v>
          </cell>
          <cell r="BL339">
            <v>800</v>
          </cell>
          <cell r="BM339">
            <v>800</v>
          </cell>
          <cell r="BN339">
            <v>800</v>
          </cell>
          <cell r="BO339">
            <v>800</v>
          </cell>
          <cell r="BP339">
            <v>800</v>
          </cell>
          <cell r="BQ339">
            <v>800</v>
          </cell>
          <cell r="BR339">
            <v>800</v>
          </cell>
          <cell r="BS339">
            <v>800</v>
          </cell>
          <cell r="BT339">
            <v>600</v>
          </cell>
          <cell r="BU339">
            <v>600</v>
          </cell>
          <cell r="BV339">
            <v>1400</v>
          </cell>
          <cell r="BW339">
            <v>400</v>
          </cell>
          <cell r="BX339">
            <v>400</v>
          </cell>
          <cell r="BY339">
            <v>400</v>
          </cell>
          <cell r="BZ339">
            <v>400</v>
          </cell>
          <cell r="CA339">
            <v>400</v>
          </cell>
          <cell r="CB339">
            <v>400</v>
          </cell>
          <cell r="CC339">
            <v>800</v>
          </cell>
          <cell r="CD339">
            <v>800</v>
          </cell>
          <cell r="CE339">
            <v>600</v>
          </cell>
          <cell r="CF339">
            <v>600</v>
          </cell>
          <cell r="CG339">
            <v>600</v>
          </cell>
          <cell r="CH339">
            <v>600</v>
          </cell>
          <cell r="CI339">
            <v>600</v>
          </cell>
          <cell r="CJ339">
            <v>600</v>
          </cell>
          <cell r="CK339">
            <v>600</v>
          </cell>
          <cell r="CL339">
            <v>600</v>
          </cell>
          <cell r="CM339">
            <v>600</v>
          </cell>
          <cell r="CN339">
            <v>600</v>
          </cell>
          <cell r="CO339">
            <v>600</v>
          </cell>
          <cell r="CP339">
            <v>600</v>
          </cell>
          <cell r="CQ339">
            <v>600</v>
          </cell>
          <cell r="CR339">
            <v>400</v>
          </cell>
          <cell r="CS339">
            <v>400</v>
          </cell>
          <cell r="CT339">
            <v>400</v>
          </cell>
          <cell r="CU339">
            <v>400</v>
          </cell>
          <cell r="CV339">
            <v>400</v>
          </cell>
          <cell r="CW339">
            <v>400</v>
          </cell>
          <cell r="CX339">
            <v>400</v>
          </cell>
          <cell r="CY339">
            <v>400</v>
          </cell>
          <cell r="CZ339">
            <v>400</v>
          </cell>
          <cell r="DA339">
            <v>400</v>
          </cell>
          <cell r="DB339">
            <v>400</v>
          </cell>
          <cell r="DC339">
            <v>400</v>
          </cell>
          <cell r="DD339">
            <v>400</v>
          </cell>
          <cell r="DE339">
            <v>500</v>
          </cell>
          <cell r="DF339">
            <v>300</v>
          </cell>
          <cell r="DG339">
            <v>300</v>
          </cell>
          <cell r="DH339">
            <v>300</v>
          </cell>
          <cell r="DI339">
            <v>300</v>
          </cell>
          <cell r="DJ339">
            <v>300</v>
          </cell>
          <cell r="DK339">
            <v>500</v>
          </cell>
        </row>
        <row r="340">
          <cell r="A340">
            <v>26719</v>
          </cell>
          <cell r="B340" t="str">
            <v xml:space="preserve"> MCFARLANE-INEZ DEHYD                    </v>
          </cell>
          <cell r="C340">
            <v>0</v>
          </cell>
          <cell r="D340" t="str">
            <v xml:space="preserve"> R    </v>
          </cell>
          <cell r="E340">
            <v>6360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</row>
        <row r="341">
          <cell r="A341">
            <v>26832</v>
          </cell>
          <cell r="B341" t="str">
            <v>TRANSCO @ Waller</v>
          </cell>
          <cell r="C341">
            <v>0</v>
          </cell>
          <cell r="D341" t="str">
            <v xml:space="preserve"> R    </v>
          </cell>
          <cell r="E341">
            <v>127671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</row>
        <row r="342">
          <cell r="A342">
            <v>27117</v>
          </cell>
          <cell r="B342" t="str">
            <v xml:space="preserve"> H AND M-NORTHINGTON DEHYD               </v>
          </cell>
          <cell r="C342">
            <v>0</v>
          </cell>
          <cell r="D342" t="str">
            <v xml:space="preserve"> R    </v>
          </cell>
          <cell r="E342">
            <v>2610</v>
          </cell>
          <cell r="F342">
            <v>120</v>
          </cell>
          <cell r="G342">
            <v>120</v>
          </cell>
          <cell r="H342">
            <v>180</v>
          </cell>
          <cell r="I342">
            <v>120</v>
          </cell>
          <cell r="J342">
            <v>120</v>
          </cell>
          <cell r="K342">
            <v>120</v>
          </cell>
          <cell r="L342">
            <v>120</v>
          </cell>
          <cell r="M342">
            <v>120</v>
          </cell>
          <cell r="N342">
            <v>120</v>
          </cell>
          <cell r="O342">
            <v>120</v>
          </cell>
          <cell r="P342">
            <v>120</v>
          </cell>
          <cell r="Q342">
            <v>120</v>
          </cell>
          <cell r="R342">
            <v>120</v>
          </cell>
          <cell r="S342">
            <v>120</v>
          </cell>
          <cell r="T342">
            <v>180</v>
          </cell>
          <cell r="U342">
            <v>180</v>
          </cell>
          <cell r="V342">
            <v>180</v>
          </cell>
          <cell r="W342">
            <v>180</v>
          </cell>
          <cell r="X342">
            <v>180</v>
          </cell>
          <cell r="Y342">
            <v>180</v>
          </cell>
          <cell r="Z342">
            <v>180</v>
          </cell>
          <cell r="AA342">
            <v>180</v>
          </cell>
          <cell r="AB342">
            <v>180</v>
          </cell>
          <cell r="AC342">
            <v>180</v>
          </cell>
          <cell r="AD342">
            <v>180</v>
          </cell>
          <cell r="AE342">
            <v>180</v>
          </cell>
          <cell r="AF342">
            <v>180</v>
          </cell>
          <cell r="AG342">
            <v>180</v>
          </cell>
          <cell r="AH342">
            <v>180</v>
          </cell>
          <cell r="AI342">
            <v>180</v>
          </cell>
          <cell r="AJ342">
            <v>180</v>
          </cell>
          <cell r="AK342">
            <v>180</v>
          </cell>
          <cell r="AL342">
            <v>180</v>
          </cell>
          <cell r="AM342">
            <v>180</v>
          </cell>
          <cell r="AN342">
            <v>180</v>
          </cell>
          <cell r="AO342">
            <v>180</v>
          </cell>
          <cell r="AP342">
            <v>180</v>
          </cell>
          <cell r="AQ342">
            <v>180</v>
          </cell>
          <cell r="AR342">
            <v>180</v>
          </cell>
          <cell r="AS342">
            <v>180</v>
          </cell>
          <cell r="AT342">
            <v>180</v>
          </cell>
          <cell r="AU342">
            <v>180</v>
          </cell>
          <cell r="AV342">
            <v>180</v>
          </cell>
          <cell r="AW342">
            <v>180</v>
          </cell>
          <cell r="AX342">
            <v>500</v>
          </cell>
          <cell r="AY342">
            <v>500</v>
          </cell>
          <cell r="AZ342">
            <v>140</v>
          </cell>
          <cell r="BA342">
            <v>140</v>
          </cell>
          <cell r="BB342">
            <v>140</v>
          </cell>
          <cell r="BC342">
            <v>140</v>
          </cell>
          <cell r="BD342">
            <v>140</v>
          </cell>
          <cell r="BE342">
            <v>140</v>
          </cell>
          <cell r="BF342">
            <v>140</v>
          </cell>
          <cell r="BG342">
            <v>140</v>
          </cell>
          <cell r="BH342">
            <v>140</v>
          </cell>
          <cell r="BI342">
            <v>140</v>
          </cell>
          <cell r="BJ342">
            <v>140</v>
          </cell>
          <cell r="BK342">
            <v>140</v>
          </cell>
          <cell r="BL342">
            <v>140</v>
          </cell>
          <cell r="BM342">
            <v>140</v>
          </cell>
          <cell r="BN342">
            <v>140</v>
          </cell>
          <cell r="BO342">
            <v>140</v>
          </cell>
          <cell r="BP342">
            <v>140</v>
          </cell>
          <cell r="BQ342">
            <v>140</v>
          </cell>
          <cell r="BR342">
            <v>140</v>
          </cell>
          <cell r="BS342">
            <v>140</v>
          </cell>
          <cell r="BT342">
            <v>140</v>
          </cell>
          <cell r="BU342">
            <v>140</v>
          </cell>
          <cell r="BV342">
            <v>140</v>
          </cell>
          <cell r="BW342">
            <v>140</v>
          </cell>
          <cell r="BX342">
            <v>140</v>
          </cell>
          <cell r="BY342">
            <v>140</v>
          </cell>
          <cell r="BZ342">
            <v>140</v>
          </cell>
          <cell r="CA342">
            <v>140</v>
          </cell>
          <cell r="CB342">
            <v>140</v>
          </cell>
          <cell r="CC342">
            <v>170</v>
          </cell>
          <cell r="CD342">
            <v>170</v>
          </cell>
          <cell r="CE342">
            <v>170</v>
          </cell>
          <cell r="CF342">
            <v>170</v>
          </cell>
          <cell r="CG342">
            <v>170</v>
          </cell>
          <cell r="CH342">
            <v>170</v>
          </cell>
          <cell r="CI342">
            <v>170</v>
          </cell>
          <cell r="CJ342">
            <v>170</v>
          </cell>
          <cell r="CK342">
            <v>170</v>
          </cell>
          <cell r="CL342">
            <v>170</v>
          </cell>
          <cell r="CM342">
            <v>170</v>
          </cell>
          <cell r="CN342">
            <v>170</v>
          </cell>
          <cell r="CO342">
            <v>170</v>
          </cell>
          <cell r="CP342">
            <v>170</v>
          </cell>
          <cell r="CQ342">
            <v>170</v>
          </cell>
          <cell r="CR342">
            <v>170</v>
          </cell>
          <cell r="CS342">
            <v>170</v>
          </cell>
          <cell r="CT342">
            <v>170</v>
          </cell>
          <cell r="CU342">
            <v>170</v>
          </cell>
          <cell r="CV342">
            <v>170</v>
          </cell>
          <cell r="CW342">
            <v>170</v>
          </cell>
          <cell r="CX342">
            <v>170</v>
          </cell>
          <cell r="CY342">
            <v>170</v>
          </cell>
          <cell r="CZ342">
            <v>170</v>
          </cell>
          <cell r="DA342">
            <v>170</v>
          </cell>
          <cell r="DB342">
            <v>170</v>
          </cell>
          <cell r="DC342">
            <v>170</v>
          </cell>
          <cell r="DD342">
            <v>170</v>
          </cell>
          <cell r="DE342">
            <v>70</v>
          </cell>
          <cell r="DF342">
            <v>70</v>
          </cell>
          <cell r="DG342">
            <v>70</v>
          </cell>
          <cell r="DH342">
            <v>70</v>
          </cell>
          <cell r="DI342">
            <v>70</v>
          </cell>
          <cell r="DJ342">
            <v>70</v>
          </cell>
          <cell r="DK342">
            <v>70</v>
          </cell>
        </row>
        <row r="343">
          <cell r="A343">
            <v>27119</v>
          </cell>
          <cell r="B343" t="str">
            <v xml:space="preserve"> FFA - CORDELE DEHYD                     </v>
          </cell>
          <cell r="C343">
            <v>0</v>
          </cell>
          <cell r="D343" t="str">
            <v xml:space="preserve"> R    </v>
          </cell>
          <cell r="E343">
            <v>10506</v>
          </cell>
          <cell r="F343">
            <v>85</v>
          </cell>
          <cell r="G343">
            <v>85</v>
          </cell>
          <cell r="H343">
            <v>100</v>
          </cell>
          <cell r="I343">
            <v>85</v>
          </cell>
          <cell r="J343">
            <v>85</v>
          </cell>
          <cell r="K343">
            <v>85</v>
          </cell>
          <cell r="L343">
            <v>85</v>
          </cell>
          <cell r="M343">
            <v>85</v>
          </cell>
          <cell r="N343">
            <v>85</v>
          </cell>
          <cell r="O343">
            <v>85</v>
          </cell>
          <cell r="P343">
            <v>85</v>
          </cell>
          <cell r="Q343">
            <v>85</v>
          </cell>
          <cell r="R343">
            <v>85</v>
          </cell>
          <cell r="S343">
            <v>85</v>
          </cell>
          <cell r="T343">
            <v>60</v>
          </cell>
          <cell r="U343">
            <v>60</v>
          </cell>
          <cell r="V343">
            <v>60</v>
          </cell>
          <cell r="W343">
            <v>60</v>
          </cell>
          <cell r="X343">
            <v>60</v>
          </cell>
          <cell r="Y343">
            <v>60</v>
          </cell>
          <cell r="Z343">
            <v>60</v>
          </cell>
          <cell r="AA343">
            <v>60</v>
          </cell>
          <cell r="AB343">
            <v>60</v>
          </cell>
          <cell r="AC343">
            <v>60</v>
          </cell>
          <cell r="AD343">
            <v>100</v>
          </cell>
          <cell r="AE343">
            <v>100</v>
          </cell>
          <cell r="AF343">
            <v>100</v>
          </cell>
          <cell r="AG343">
            <v>100</v>
          </cell>
          <cell r="AH343">
            <v>100</v>
          </cell>
          <cell r="AI343">
            <v>100</v>
          </cell>
          <cell r="AJ343">
            <v>100</v>
          </cell>
          <cell r="AK343">
            <v>100</v>
          </cell>
          <cell r="AL343">
            <v>100</v>
          </cell>
          <cell r="AM343">
            <v>100</v>
          </cell>
          <cell r="AN343">
            <v>100</v>
          </cell>
          <cell r="AO343">
            <v>100</v>
          </cell>
          <cell r="AP343">
            <v>100</v>
          </cell>
          <cell r="AQ343">
            <v>100</v>
          </cell>
          <cell r="AR343">
            <v>100</v>
          </cell>
          <cell r="AS343">
            <v>100</v>
          </cell>
          <cell r="AT343">
            <v>100</v>
          </cell>
          <cell r="AU343">
            <v>100</v>
          </cell>
          <cell r="AV343">
            <v>100</v>
          </cell>
          <cell r="AW343">
            <v>100</v>
          </cell>
          <cell r="AX343">
            <v>300</v>
          </cell>
          <cell r="AY343">
            <v>300</v>
          </cell>
          <cell r="AZ343">
            <v>104</v>
          </cell>
          <cell r="BA343">
            <v>104</v>
          </cell>
          <cell r="BB343">
            <v>104</v>
          </cell>
          <cell r="BC343">
            <v>104</v>
          </cell>
          <cell r="BD343">
            <v>104</v>
          </cell>
          <cell r="BE343">
            <v>104</v>
          </cell>
          <cell r="BF343">
            <v>104</v>
          </cell>
          <cell r="BG343">
            <v>104</v>
          </cell>
          <cell r="BH343">
            <v>104</v>
          </cell>
          <cell r="BI343">
            <v>104</v>
          </cell>
          <cell r="BJ343">
            <v>104</v>
          </cell>
          <cell r="BK343">
            <v>104</v>
          </cell>
          <cell r="BL343">
            <v>104</v>
          </cell>
          <cell r="BM343">
            <v>104</v>
          </cell>
          <cell r="BN343">
            <v>104</v>
          </cell>
          <cell r="BO343">
            <v>4</v>
          </cell>
          <cell r="BP343">
            <v>4</v>
          </cell>
          <cell r="BQ343">
            <v>4</v>
          </cell>
          <cell r="BR343">
            <v>4</v>
          </cell>
          <cell r="BS343">
            <v>4</v>
          </cell>
          <cell r="BT343">
            <v>4</v>
          </cell>
          <cell r="BU343">
            <v>4</v>
          </cell>
          <cell r="BV343">
            <v>4</v>
          </cell>
          <cell r="BW343">
            <v>4</v>
          </cell>
          <cell r="BX343">
            <v>4</v>
          </cell>
          <cell r="BY343">
            <v>4</v>
          </cell>
          <cell r="BZ343">
            <v>4</v>
          </cell>
          <cell r="CA343">
            <v>4</v>
          </cell>
          <cell r="CB343">
            <v>4</v>
          </cell>
          <cell r="CC343">
            <v>50</v>
          </cell>
          <cell r="CD343">
            <v>50</v>
          </cell>
          <cell r="CE343">
            <v>50</v>
          </cell>
          <cell r="CF343">
            <v>50</v>
          </cell>
          <cell r="CG343">
            <v>50</v>
          </cell>
          <cell r="CH343">
            <v>50</v>
          </cell>
          <cell r="CI343">
            <v>50</v>
          </cell>
          <cell r="CJ343">
            <v>50</v>
          </cell>
          <cell r="CK343">
            <v>50</v>
          </cell>
          <cell r="CL343">
            <v>50</v>
          </cell>
          <cell r="CM343">
            <v>50</v>
          </cell>
          <cell r="CN343">
            <v>50</v>
          </cell>
          <cell r="CO343">
            <v>95</v>
          </cell>
          <cell r="CP343">
            <v>95</v>
          </cell>
          <cell r="CQ343">
            <v>95</v>
          </cell>
          <cell r="CR343">
            <v>95</v>
          </cell>
          <cell r="CS343">
            <v>95</v>
          </cell>
          <cell r="CT343">
            <v>95</v>
          </cell>
          <cell r="CU343">
            <v>95</v>
          </cell>
          <cell r="CV343">
            <v>95</v>
          </cell>
          <cell r="CW343">
            <v>95</v>
          </cell>
          <cell r="CX343">
            <v>95</v>
          </cell>
          <cell r="CY343">
            <v>95</v>
          </cell>
          <cell r="CZ343">
            <v>95</v>
          </cell>
          <cell r="DA343">
            <v>95</v>
          </cell>
          <cell r="DB343">
            <v>95</v>
          </cell>
          <cell r="DC343">
            <v>95</v>
          </cell>
          <cell r="DD343">
            <v>95</v>
          </cell>
          <cell r="DE343">
            <v>120</v>
          </cell>
          <cell r="DF343">
            <v>120</v>
          </cell>
          <cell r="DG343">
            <v>120</v>
          </cell>
          <cell r="DH343">
            <v>120</v>
          </cell>
          <cell r="DI343">
            <v>120</v>
          </cell>
          <cell r="DJ343">
            <v>120</v>
          </cell>
          <cell r="DK343">
            <v>120</v>
          </cell>
        </row>
        <row r="344">
          <cell r="A344">
            <v>27120</v>
          </cell>
          <cell r="B344" t="str">
            <v xml:space="preserve"> HAWTHORNE-N LOUISE DEHYD                </v>
          </cell>
          <cell r="C344">
            <v>0</v>
          </cell>
          <cell r="D344" t="str">
            <v xml:space="preserve"> R    </v>
          </cell>
          <cell r="E344">
            <v>6053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</row>
        <row r="345">
          <cell r="A345">
            <v>27125</v>
          </cell>
          <cell r="B345" t="str">
            <v xml:space="preserve"> ACOMA-N LOUISE DEHYD                    </v>
          </cell>
          <cell r="C345">
            <v>0</v>
          </cell>
          <cell r="D345" t="str">
            <v xml:space="preserve"> R    </v>
          </cell>
          <cell r="E345">
            <v>6058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</row>
        <row r="346">
          <cell r="A346">
            <v>27127</v>
          </cell>
          <cell r="B346" t="str">
            <v xml:space="preserve"> BISHOP-NEW TAITON DEHYD                 </v>
          </cell>
          <cell r="C346">
            <v>0</v>
          </cell>
          <cell r="D346" t="str">
            <v xml:space="preserve"> R    </v>
          </cell>
          <cell r="E346">
            <v>2740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</row>
        <row r="347">
          <cell r="A347">
            <v>27128</v>
          </cell>
          <cell r="B347" t="str">
            <v>KOCH @ Waller</v>
          </cell>
          <cell r="C347">
            <v>0</v>
          </cell>
          <cell r="D347" t="str">
            <v xml:space="preserve"> R    </v>
          </cell>
          <cell r="E347">
            <v>185478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</row>
        <row r="348">
          <cell r="A348">
            <v>27130</v>
          </cell>
          <cell r="B348" t="str">
            <v>DOW PPL @ Waller</v>
          </cell>
          <cell r="C348">
            <v>0</v>
          </cell>
          <cell r="D348" t="str">
            <v xml:space="preserve"> R    </v>
          </cell>
          <cell r="E348">
            <v>462636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</row>
        <row r="349">
          <cell r="A349">
            <v>27131</v>
          </cell>
          <cell r="B349" t="str">
            <v>TECO @ Waller</v>
          </cell>
          <cell r="C349">
            <v>0</v>
          </cell>
          <cell r="D349" t="str">
            <v xml:space="preserve"> R    </v>
          </cell>
          <cell r="E349">
            <v>104890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</row>
        <row r="350">
          <cell r="A350">
            <v>27133</v>
          </cell>
          <cell r="B350" t="str">
            <v>PG&amp;E @ Wharton</v>
          </cell>
          <cell r="C350">
            <v>0</v>
          </cell>
          <cell r="D350" t="str">
            <v xml:space="preserve"> R    </v>
          </cell>
          <cell r="E350">
            <v>148215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11900</v>
          </cell>
          <cell r="U350">
            <v>11900</v>
          </cell>
          <cell r="V350">
            <v>10900</v>
          </cell>
          <cell r="W350">
            <v>1629</v>
          </cell>
          <cell r="X350">
            <v>0</v>
          </cell>
          <cell r="Y350">
            <v>0</v>
          </cell>
          <cell r="Z350">
            <v>1559</v>
          </cell>
          <cell r="AA350">
            <v>0</v>
          </cell>
          <cell r="AB350">
            <v>0</v>
          </cell>
          <cell r="AC350">
            <v>0</v>
          </cell>
          <cell r="AD350">
            <v>4720</v>
          </cell>
          <cell r="AE350">
            <v>0</v>
          </cell>
          <cell r="AF350">
            <v>0</v>
          </cell>
          <cell r="AG350">
            <v>9430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340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2789</v>
          </cell>
          <cell r="CK350">
            <v>18929</v>
          </cell>
          <cell r="CL350">
            <v>18929</v>
          </cell>
          <cell r="CM350">
            <v>18929</v>
          </cell>
          <cell r="CN350">
            <v>18929</v>
          </cell>
          <cell r="CO350">
            <v>9093</v>
          </cell>
          <cell r="CP350">
            <v>9093</v>
          </cell>
          <cell r="CQ350">
            <v>9093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1802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2300</v>
          </cell>
          <cell r="DF350">
            <v>5300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</row>
        <row r="351">
          <cell r="A351">
            <v>27134</v>
          </cell>
          <cell r="B351" t="str">
            <v xml:space="preserve"> H &amp; M - EGYPT N W DEHYD                 </v>
          </cell>
          <cell r="C351">
            <v>0</v>
          </cell>
          <cell r="D351" t="str">
            <v xml:space="preserve"> R    </v>
          </cell>
          <cell r="E351">
            <v>2633</v>
          </cell>
          <cell r="F351">
            <v>500</v>
          </cell>
          <cell r="G351">
            <v>500</v>
          </cell>
          <cell r="H351">
            <v>280</v>
          </cell>
          <cell r="I351">
            <v>500</v>
          </cell>
          <cell r="J351">
            <v>500</v>
          </cell>
          <cell r="K351">
            <v>500</v>
          </cell>
          <cell r="L351">
            <v>205</v>
          </cell>
          <cell r="M351">
            <v>250</v>
          </cell>
          <cell r="N351">
            <v>250</v>
          </cell>
          <cell r="O351">
            <v>250</v>
          </cell>
          <cell r="P351">
            <v>250</v>
          </cell>
          <cell r="Q351">
            <v>250</v>
          </cell>
          <cell r="R351">
            <v>250</v>
          </cell>
          <cell r="S351">
            <v>250</v>
          </cell>
          <cell r="T351">
            <v>350</v>
          </cell>
          <cell r="U351">
            <v>350</v>
          </cell>
          <cell r="V351">
            <v>350</v>
          </cell>
          <cell r="W351">
            <v>350</v>
          </cell>
          <cell r="X351">
            <v>340</v>
          </cell>
          <cell r="Y351">
            <v>340</v>
          </cell>
          <cell r="Z351">
            <v>340</v>
          </cell>
          <cell r="AA351">
            <v>340</v>
          </cell>
          <cell r="AB351">
            <v>340</v>
          </cell>
          <cell r="AC351">
            <v>340</v>
          </cell>
          <cell r="AD351">
            <v>340</v>
          </cell>
          <cell r="AE351">
            <v>340</v>
          </cell>
          <cell r="AF351">
            <v>340</v>
          </cell>
          <cell r="AG351">
            <v>340</v>
          </cell>
          <cell r="AH351">
            <v>340</v>
          </cell>
          <cell r="AI351">
            <v>340</v>
          </cell>
          <cell r="AJ351">
            <v>340</v>
          </cell>
          <cell r="AK351">
            <v>340</v>
          </cell>
          <cell r="AL351">
            <v>340</v>
          </cell>
          <cell r="AM351">
            <v>340</v>
          </cell>
          <cell r="AN351">
            <v>340</v>
          </cell>
          <cell r="AO351">
            <v>280</v>
          </cell>
          <cell r="AP351">
            <v>280</v>
          </cell>
          <cell r="AQ351">
            <v>280</v>
          </cell>
          <cell r="AR351">
            <v>280</v>
          </cell>
          <cell r="AS351">
            <v>280</v>
          </cell>
          <cell r="AT351">
            <v>280</v>
          </cell>
          <cell r="AU351">
            <v>280</v>
          </cell>
          <cell r="AV351">
            <v>280</v>
          </cell>
          <cell r="AW351">
            <v>280</v>
          </cell>
          <cell r="AX351">
            <v>175</v>
          </cell>
          <cell r="AY351">
            <v>175</v>
          </cell>
          <cell r="AZ351">
            <v>175</v>
          </cell>
          <cell r="BA351">
            <v>175</v>
          </cell>
          <cell r="BB351">
            <v>175</v>
          </cell>
          <cell r="BC351">
            <v>175</v>
          </cell>
          <cell r="BD351">
            <v>175</v>
          </cell>
          <cell r="BE351">
            <v>175</v>
          </cell>
          <cell r="BF351">
            <v>175</v>
          </cell>
          <cell r="BG351">
            <v>175</v>
          </cell>
          <cell r="BH351">
            <v>175</v>
          </cell>
          <cell r="BI351">
            <v>400</v>
          </cell>
          <cell r="BJ351">
            <v>400</v>
          </cell>
          <cell r="BK351">
            <v>400</v>
          </cell>
          <cell r="BL351">
            <v>400</v>
          </cell>
          <cell r="BM351">
            <v>400</v>
          </cell>
          <cell r="BN351">
            <v>400</v>
          </cell>
          <cell r="BO351">
            <v>400</v>
          </cell>
          <cell r="BP351">
            <v>400</v>
          </cell>
          <cell r="BQ351">
            <v>400</v>
          </cell>
          <cell r="BR351">
            <v>400</v>
          </cell>
          <cell r="BS351">
            <v>400</v>
          </cell>
          <cell r="BT351">
            <v>400</v>
          </cell>
          <cell r="BU351">
            <v>400</v>
          </cell>
          <cell r="BV351">
            <v>400</v>
          </cell>
          <cell r="BW351">
            <v>400</v>
          </cell>
          <cell r="BX351">
            <v>400</v>
          </cell>
          <cell r="BY351">
            <v>400</v>
          </cell>
          <cell r="BZ351">
            <v>400</v>
          </cell>
          <cell r="CA351">
            <v>400</v>
          </cell>
          <cell r="CB351">
            <v>400</v>
          </cell>
          <cell r="CC351">
            <v>150</v>
          </cell>
          <cell r="CD351">
            <v>150</v>
          </cell>
          <cell r="CE351">
            <v>400</v>
          </cell>
          <cell r="CF351">
            <v>400</v>
          </cell>
          <cell r="CG351">
            <v>400</v>
          </cell>
          <cell r="CH351">
            <v>400</v>
          </cell>
          <cell r="CI351">
            <v>400</v>
          </cell>
          <cell r="CJ351">
            <v>400</v>
          </cell>
          <cell r="CK351">
            <v>400</v>
          </cell>
          <cell r="CL351">
            <v>400</v>
          </cell>
          <cell r="CM351">
            <v>400</v>
          </cell>
          <cell r="CN351">
            <v>400</v>
          </cell>
          <cell r="CO351">
            <v>400</v>
          </cell>
          <cell r="CP351">
            <v>400</v>
          </cell>
          <cell r="CQ351">
            <v>400</v>
          </cell>
          <cell r="CR351">
            <v>400</v>
          </cell>
          <cell r="CS351">
            <v>400</v>
          </cell>
          <cell r="CT351">
            <v>400</v>
          </cell>
          <cell r="CU351">
            <v>400</v>
          </cell>
          <cell r="CV351">
            <v>400</v>
          </cell>
          <cell r="CW351">
            <v>400</v>
          </cell>
          <cell r="CX351">
            <v>400</v>
          </cell>
          <cell r="CY351">
            <v>400</v>
          </cell>
          <cell r="CZ351">
            <v>400</v>
          </cell>
          <cell r="DA351">
            <v>400</v>
          </cell>
          <cell r="DB351">
            <v>400</v>
          </cell>
          <cell r="DC351">
            <v>400</v>
          </cell>
          <cell r="DD351">
            <v>400</v>
          </cell>
          <cell r="DE351">
            <v>150</v>
          </cell>
          <cell r="DF351">
            <v>150</v>
          </cell>
          <cell r="DG351">
            <v>150</v>
          </cell>
          <cell r="DH351">
            <v>150</v>
          </cell>
          <cell r="DI351">
            <v>150</v>
          </cell>
          <cell r="DJ351">
            <v>250</v>
          </cell>
          <cell r="DK351">
            <v>250</v>
          </cell>
        </row>
        <row r="352">
          <cell r="A352">
            <v>27139</v>
          </cell>
          <cell r="B352" t="str">
            <v>COLUMBIA GULF @ Wharton</v>
          </cell>
          <cell r="C352">
            <v>0</v>
          </cell>
          <cell r="D352" t="str">
            <v xml:space="preserve"> R    </v>
          </cell>
          <cell r="E352">
            <v>5840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</row>
        <row r="353">
          <cell r="A353">
            <v>27353</v>
          </cell>
          <cell r="B353" t="str">
            <v xml:space="preserve"> PETRO-RAYMONDVILLE YTURRIA 5 DEHYD      </v>
          </cell>
          <cell r="C353">
            <v>0</v>
          </cell>
          <cell r="D353" t="str">
            <v xml:space="preserve"> R    </v>
          </cell>
          <cell r="E353">
            <v>6828</v>
          </cell>
          <cell r="F353">
            <v>1175</v>
          </cell>
          <cell r="G353">
            <v>1175</v>
          </cell>
          <cell r="H353">
            <v>1100</v>
          </cell>
          <cell r="I353">
            <v>1175</v>
          </cell>
          <cell r="J353">
            <v>1175</v>
          </cell>
          <cell r="K353">
            <v>1175</v>
          </cell>
          <cell r="L353">
            <v>1175</v>
          </cell>
          <cell r="M353">
            <v>1175</v>
          </cell>
          <cell r="N353">
            <v>1175</v>
          </cell>
          <cell r="O353">
            <v>1175</v>
          </cell>
          <cell r="P353">
            <v>1175</v>
          </cell>
          <cell r="Q353">
            <v>1175</v>
          </cell>
          <cell r="R353">
            <v>1175</v>
          </cell>
          <cell r="S353">
            <v>1175</v>
          </cell>
          <cell r="T353">
            <v>1600</v>
          </cell>
          <cell r="U353">
            <v>1600</v>
          </cell>
          <cell r="V353">
            <v>1600</v>
          </cell>
          <cell r="W353">
            <v>1600</v>
          </cell>
          <cell r="X353">
            <v>1600</v>
          </cell>
          <cell r="Y353">
            <v>1600</v>
          </cell>
          <cell r="Z353">
            <v>1100</v>
          </cell>
          <cell r="AA353">
            <v>1100</v>
          </cell>
          <cell r="AB353">
            <v>1100</v>
          </cell>
          <cell r="AC353">
            <v>1100</v>
          </cell>
          <cell r="AD353">
            <v>1100</v>
          </cell>
          <cell r="AE353">
            <v>1100</v>
          </cell>
          <cell r="AF353">
            <v>1100</v>
          </cell>
          <cell r="AG353">
            <v>1100</v>
          </cell>
          <cell r="AH353">
            <v>1100</v>
          </cell>
          <cell r="AI353">
            <v>1100</v>
          </cell>
          <cell r="AJ353">
            <v>1100</v>
          </cell>
          <cell r="AK353">
            <v>1100</v>
          </cell>
          <cell r="AL353">
            <v>1100</v>
          </cell>
          <cell r="AM353">
            <v>1100</v>
          </cell>
          <cell r="AN353">
            <v>1100</v>
          </cell>
          <cell r="AO353">
            <v>1100</v>
          </cell>
          <cell r="AP353">
            <v>1100</v>
          </cell>
          <cell r="AQ353">
            <v>1100</v>
          </cell>
          <cell r="AR353">
            <v>1100</v>
          </cell>
          <cell r="AS353">
            <v>1100</v>
          </cell>
          <cell r="AT353">
            <v>1100</v>
          </cell>
          <cell r="AU353">
            <v>1100</v>
          </cell>
          <cell r="AV353">
            <v>1100</v>
          </cell>
          <cell r="AW353">
            <v>1100</v>
          </cell>
          <cell r="AX353">
            <v>2600</v>
          </cell>
          <cell r="AY353">
            <v>2600</v>
          </cell>
          <cell r="AZ353">
            <v>2600</v>
          </cell>
          <cell r="BA353">
            <v>900</v>
          </cell>
          <cell r="BB353">
            <v>900</v>
          </cell>
          <cell r="BC353">
            <v>900</v>
          </cell>
          <cell r="BD353">
            <v>900</v>
          </cell>
          <cell r="BE353">
            <v>900</v>
          </cell>
          <cell r="BF353">
            <v>900</v>
          </cell>
          <cell r="BG353">
            <v>900</v>
          </cell>
          <cell r="BH353">
            <v>900</v>
          </cell>
          <cell r="BI353">
            <v>900</v>
          </cell>
          <cell r="BJ353">
            <v>900</v>
          </cell>
          <cell r="BK353">
            <v>900</v>
          </cell>
          <cell r="BL353">
            <v>900</v>
          </cell>
          <cell r="BM353">
            <v>900</v>
          </cell>
          <cell r="BN353">
            <v>900</v>
          </cell>
          <cell r="BO353">
            <v>900</v>
          </cell>
          <cell r="BP353">
            <v>1050</v>
          </cell>
          <cell r="BQ353">
            <v>1050</v>
          </cell>
          <cell r="BR353">
            <v>1050</v>
          </cell>
          <cell r="BS353">
            <v>1050</v>
          </cell>
          <cell r="BT353">
            <v>1050</v>
          </cell>
          <cell r="BU353">
            <v>1050</v>
          </cell>
          <cell r="BV353">
            <v>1050</v>
          </cell>
          <cell r="BW353">
            <v>1050</v>
          </cell>
          <cell r="BX353">
            <v>1050</v>
          </cell>
          <cell r="BY353">
            <v>1050</v>
          </cell>
          <cell r="BZ353">
            <v>1050</v>
          </cell>
          <cell r="CA353">
            <v>1050</v>
          </cell>
          <cell r="CB353">
            <v>1050</v>
          </cell>
          <cell r="CC353">
            <v>1050</v>
          </cell>
          <cell r="CD353">
            <v>1050</v>
          </cell>
          <cell r="CE353">
            <v>1050</v>
          </cell>
          <cell r="CF353">
            <v>1050</v>
          </cell>
          <cell r="CG353">
            <v>1050</v>
          </cell>
          <cell r="CH353">
            <v>1050</v>
          </cell>
          <cell r="CI353">
            <v>1050</v>
          </cell>
          <cell r="CJ353">
            <v>1050</v>
          </cell>
          <cell r="CK353">
            <v>1050</v>
          </cell>
          <cell r="CL353">
            <v>1050</v>
          </cell>
          <cell r="CM353">
            <v>1050</v>
          </cell>
          <cell r="CN353">
            <v>1050</v>
          </cell>
          <cell r="CO353">
            <v>1050</v>
          </cell>
          <cell r="CP353">
            <v>1050</v>
          </cell>
          <cell r="CQ353">
            <v>1050</v>
          </cell>
          <cell r="CR353">
            <v>1050</v>
          </cell>
          <cell r="CS353">
            <v>1050</v>
          </cell>
          <cell r="CT353">
            <v>1050</v>
          </cell>
          <cell r="CU353">
            <v>1050</v>
          </cell>
          <cell r="CV353">
            <v>1050</v>
          </cell>
          <cell r="CW353">
            <v>1050</v>
          </cell>
          <cell r="CX353">
            <v>1050</v>
          </cell>
          <cell r="CY353">
            <v>1050</v>
          </cell>
          <cell r="CZ353">
            <v>1050</v>
          </cell>
          <cell r="DA353">
            <v>1050</v>
          </cell>
          <cell r="DB353">
            <v>1050</v>
          </cell>
          <cell r="DC353">
            <v>1050</v>
          </cell>
          <cell r="DD353">
            <v>1050</v>
          </cell>
          <cell r="DE353">
            <v>1100</v>
          </cell>
          <cell r="DF353">
            <v>1100</v>
          </cell>
          <cell r="DG353">
            <v>1100</v>
          </cell>
          <cell r="DH353">
            <v>1100</v>
          </cell>
          <cell r="DI353">
            <v>1100</v>
          </cell>
          <cell r="DJ353">
            <v>1100</v>
          </cell>
          <cell r="DK353">
            <v>1100</v>
          </cell>
        </row>
        <row r="354">
          <cell r="A354">
            <v>27355</v>
          </cell>
          <cell r="B354" t="str">
            <v xml:space="preserve"> MITCHELL-LA SAL VIEJA DEHYD             </v>
          </cell>
          <cell r="C354">
            <v>0</v>
          </cell>
          <cell r="D354" t="str">
            <v xml:space="preserve"> R    </v>
          </cell>
          <cell r="E354">
            <v>11742</v>
          </cell>
          <cell r="F354">
            <v>250</v>
          </cell>
          <cell r="G354">
            <v>250</v>
          </cell>
          <cell r="H354">
            <v>250</v>
          </cell>
          <cell r="I354">
            <v>0</v>
          </cell>
          <cell r="J354">
            <v>250</v>
          </cell>
          <cell r="K354">
            <v>250</v>
          </cell>
          <cell r="L354">
            <v>250</v>
          </cell>
          <cell r="M354">
            <v>250</v>
          </cell>
          <cell r="N354">
            <v>250</v>
          </cell>
          <cell r="O354">
            <v>250</v>
          </cell>
          <cell r="P354">
            <v>250</v>
          </cell>
          <cell r="Q354">
            <v>250</v>
          </cell>
          <cell r="R354">
            <v>250</v>
          </cell>
          <cell r="S354">
            <v>250</v>
          </cell>
          <cell r="T354">
            <v>250</v>
          </cell>
          <cell r="U354">
            <v>250</v>
          </cell>
          <cell r="V354">
            <v>250</v>
          </cell>
          <cell r="W354">
            <v>250</v>
          </cell>
          <cell r="X354">
            <v>250</v>
          </cell>
          <cell r="Y354">
            <v>250</v>
          </cell>
          <cell r="Z354">
            <v>250</v>
          </cell>
          <cell r="AA354">
            <v>250</v>
          </cell>
          <cell r="AB354">
            <v>250</v>
          </cell>
          <cell r="AC354">
            <v>250</v>
          </cell>
          <cell r="AD354">
            <v>250</v>
          </cell>
          <cell r="AE354">
            <v>250</v>
          </cell>
          <cell r="AF354">
            <v>250</v>
          </cell>
          <cell r="AG354">
            <v>250</v>
          </cell>
          <cell r="AH354">
            <v>250</v>
          </cell>
          <cell r="AI354">
            <v>250</v>
          </cell>
          <cell r="AJ354">
            <v>250</v>
          </cell>
          <cell r="AK354">
            <v>250</v>
          </cell>
          <cell r="AL354">
            <v>250</v>
          </cell>
          <cell r="AM354">
            <v>250</v>
          </cell>
          <cell r="AN354">
            <v>250</v>
          </cell>
          <cell r="AO354">
            <v>250</v>
          </cell>
          <cell r="AP354">
            <v>250</v>
          </cell>
          <cell r="AQ354">
            <v>250</v>
          </cell>
          <cell r="AR354">
            <v>250</v>
          </cell>
          <cell r="AS354">
            <v>250</v>
          </cell>
          <cell r="AT354">
            <v>250</v>
          </cell>
          <cell r="AU354">
            <v>250</v>
          </cell>
          <cell r="AV354">
            <v>250</v>
          </cell>
          <cell r="AW354">
            <v>250</v>
          </cell>
          <cell r="AX354">
            <v>250</v>
          </cell>
          <cell r="AY354">
            <v>250</v>
          </cell>
          <cell r="AZ354">
            <v>250</v>
          </cell>
          <cell r="BA354">
            <v>250</v>
          </cell>
          <cell r="BB354">
            <v>250</v>
          </cell>
          <cell r="BC354">
            <v>250</v>
          </cell>
          <cell r="BD354">
            <v>250</v>
          </cell>
          <cell r="BE354">
            <v>250</v>
          </cell>
          <cell r="BF354">
            <v>250</v>
          </cell>
          <cell r="BG354">
            <v>3250</v>
          </cell>
          <cell r="BH354">
            <v>250</v>
          </cell>
          <cell r="BI354">
            <v>250</v>
          </cell>
          <cell r="BJ354">
            <v>250</v>
          </cell>
          <cell r="BK354">
            <v>250</v>
          </cell>
          <cell r="BL354">
            <v>250</v>
          </cell>
          <cell r="BM354">
            <v>250</v>
          </cell>
          <cell r="BN354">
            <v>250</v>
          </cell>
          <cell r="BO354">
            <v>250</v>
          </cell>
          <cell r="BP354">
            <v>250</v>
          </cell>
          <cell r="BQ354">
            <v>250</v>
          </cell>
          <cell r="BR354">
            <v>250</v>
          </cell>
          <cell r="BS354">
            <v>250</v>
          </cell>
          <cell r="BT354">
            <v>250</v>
          </cell>
          <cell r="BU354">
            <v>250</v>
          </cell>
          <cell r="BV354">
            <v>250</v>
          </cell>
          <cell r="BW354">
            <v>250</v>
          </cell>
          <cell r="BX354">
            <v>250</v>
          </cell>
          <cell r="BY354">
            <v>250</v>
          </cell>
          <cell r="BZ354">
            <v>250</v>
          </cell>
          <cell r="CA354">
            <v>250</v>
          </cell>
          <cell r="CB354">
            <v>250</v>
          </cell>
          <cell r="CC354">
            <v>450</v>
          </cell>
          <cell r="CD354">
            <v>450</v>
          </cell>
          <cell r="CE354">
            <v>450</v>
          </cell>
          <cell r="CF354">
            <v>450</v>
          </cell>
          <cell r="CG354">
            <v>450</v>
          </cell>
          <cell r="CH354">
            <v>400</v>
          </cell>
          <cell r="CI354">
            <v>400</v>
          </cell>
          <cell r="CJ354">
            <v>400</v>
          </cell>
          <cell r="CK354">
            <v>400</v>
          </cell>
          <cell r="CL354">
            <v>400</v>
          </cell>
          <cell r="CM354">
            <v>400</v>
          </cell>
          <cell r="CN354">
            <v>400</v>
          </cell>
          <cell r="CO354">
            <v>400</v>
          </cell>
          <cell r="CP354">
            <v>400</v>
          </cell>
          <cell r="CQ354">
            <v>400</v>
          </cell>
          <cell r="CR354">
            <v>400</v>
          </cell>
          <cell r="CS354">
            <v>400</v>
          </cell>
          <cell r="CT354">
            <v>400</v>
          </cell>
          <cell r="CU354">
            <v>400</v>
          </cell>
          <cell r="CV354">
            <v>500</v>
          </cell>
          <cell r="CW354">
            <v>250</v>
          </cell>
          <cell r="CX354">
            <v>250</v>
          </cell>
          <cell r="CY354">
            <v>250</v>
          </cell>
          <cell r="CZ354">
            <v>500</v>
          </cell>
          <cell r="DA354">
            <v>500</v>
          </cell>
          <cell r="DB354">
            <v>500</v>
          </cell>
          <cell r="DC354">
            <v>250</v>
          </cell>
          <cell r="DD354">
            <v>250</v>
          </cell>
          <cell r="DE354">
            <v>3250</v>
          </cell>
          <cell r="DF354">
            <v>3250</v>
          </cell>
          <cell r="DG354">
            <v>250</v>
          </cell>
          <cell r="DH354">
            <v>250</v>
          </cell>
          <cell r="DI354">
            <v>250</v>
          </cell>
          <cell r="DJ354">
            <v>250</v>
          </cell>
          <cell r="DK354">
            <v>250</v>
          </cell>
        </row>
        <row r="355">
          <cell r="A355">
            <v>27356</v>
          </cell>
          <cell r="B355" t="str">
            <v xml:space="preserve"> M&amp;W-LA SAL VIEJA DEHYD                  </v>
          </cell>
          <cell r="C355">
            <v>0</v>
          </cell>
          <cell r="D355" t="str">
            <v xml:space="preserve"> R    </v>
          </cell>
          <cell r="E355">
            <v>11746</v>
          </cell>
          <cell r="F355">
            <v>1596</v>
          </cell>
          <cell r="G355">
            <v>1596</v>
          </cell>
          <cell r="H355">
            <v>1549</v>
          </cell>
          <cell r="I355">
            <v>1346</v>
          </cell>
          <cell r="J355">
            <v>1615</v>
          </cell>
          <cell r="K355">
            <v>1550</v>
          </cell>
          <cell r="L355">
            <v>1575</v>
          </cell>
          <cell r="M355">
            <v>1575</v>
          </cell>
          <cell r="N355">
            <v>1575</v>
          </cell>
          <cell r="O355">
            <v>1575</v>
          </cell>
          <cell r="P355">
            <v>1616</v>
          </cell>
          <cell r="Q355">
            <v>2497</v>
          </cell>
          <cell r="R355">
            <v>1646</v>
          </cell>
          <cell r="S355">
            <v>1640</v>
          </cell>
          <cell r="T355">
            <v>1975</v>
          </cell>
          <cell r="U355">
            <v>1975</v>
          </cell>
          <cell r="V355">
            <v>1975</v>
          </cell>
          <cell r="W355">
            <v>1575</v>
          </cell>
          <cell r="X355">
            <v>1575</v>
          </cell>
          <cell r="Y355">
            <v>1248</v>
          </cell>
          <cell r="Z355">
            <v>1248</v>
          </cell>
          <cell r="AA355">
            <v>1448</v>
          </cell>
          <cell r="AB355">
            <v>1548</v>
          </cell>
          <cell r="AC355">
            <v>1448</v>
          </cell>
          <cell r="AD355">
            <v>1549</v>
          </cell>
          <cell r="AE355">
            <v>1763</v>
          </cell>
          <cell r="AF355">
            <v>1389</v>
          </cell>
          <cell r="AG355">
            <v>1450</v>
          </cell>
          <cell r="AH355">
            <v>1550</v>
          </cell>
          <cell r="AI355">
            <v>1550</v>
          </cell>
          <cell r="AJ355">
            <v>1550</v>
          </cell>
          <cell r="AK355">
            <v>1550</v>
          </cell>
          <cell r="AL355">
            <v>1549</v>
          </cell>
          <cell r="AM355">
            <v>1549</v>
          </cell>
          <cell r="AN355">
            <v>1549</v>
          </cell>
          <cell r="AO355">
            <v>1549</v>
          </cell>
          <cell r="AP355">
            <v>1549</v>
          </cell>
          <cell r="AQ355">
            <v>1549</v>
          </cell>
          <cell r="AR355">
            <v>1552</v>
          </cell>
          <cell r="AS355">
            <v>1428</v>
          </cell>
          <cell r="AT355">
            <v>2617</v>
          </cell>
          <cell r="AU355">
            <v>1686</v>
          </cell>
          <cell r="AV355">
            <v>2631</v>
          </cell>
          <cell r="AW355">
            <v>2631</v>
          </cell>
          <cell r="AX355">
            <v>2250</v>
          </cell>
          <cell r="AY355">
            <v>2250</v>
          </cell>
          <cell r="AZ355">
            <v>2739</v>
          </cell>
          <cell r="BA355">
            <v>2052</v>
          </cell>
          <cell r="BB355">
            <v>1749</v>
          </cell>
          <cell r="BC355">
            <v>1949</v>
          </cell>
          <cell r="BD355">
            <v>1949</v>
          </cell>
          <cell r="BE355">
            <v>1949</v>
          </cell>
          <cell r="BF355">
            <v>1229</v>
          </cell>
          <cell r="BG355">
            <v>2229</v>
          </cell>
          <cell r="BH355">
            <v>2229</v>
          </cell>
          <cell r="BI355">
            <v>1454</v>
          </cell>
          <cell r="BJ355">
            <v>1524</v>
          </cell>
          <cell r="BK355">
            <v>1524</v>
          </cell>
          <cell r="BL355">
            <v>1524</v>
          </cell>
          <cell r="BM355">
            <v>1449</v>
          </cell>
          <cell r="BN355">
            <v>1301</v>
          </cell>
          <cell r="BO355">
            <v>1451</v>
          </cell>
          <cell r="BP355">
            <v>1006</v>
          </cell>
          <cell r="BQ355">
            <v>1506</v>
          </cell>
          <cell r="BR355">
            <v>1506</v>
          </cell>
          <cell r="BS355">
            <v>1506</v>
          </cell>
          <cell r="BT355">
            <v>1272</v>
          </cell>
          <cell r="BU355">
            <v>529</v>
          </cell>
          <cell r="BV355">
            <v>525</v>
          </cell>
          <cell r="BW355">
            <v>2329</v>
          </cell>
          <cell r="BX355">
            <v>1962</v>
          </cell>
          <cell r="BY355">
            <v>1962</v>
          </cell>
          <cell r="BZ355">
            <v>1962</v>
          </cell>
          <cell r="CA355">
            <v>1485</v>
          </cell>
          <cell r="CB355">
            <v>1351</v>
          </cell>
          <cell r="CC355">
            <v>918</v>
          </cell>
          <cell r="CD355">
            <v>1468</v>
          </cell>
          <cell r="CE355">
            <v>1548</v>
          </cell>
          <cell r="CF355">
            <v>1548</v>
          </cell>
          <cell r="CG355">
            <v>1548</v>
          </cell>
          <cell r="CH355">
            <v>1449</v>
          </cell>
          <cell r="CI355">
            <v>1483</v>
          </cell>
          <cell r="CJ355">
            <v>1750</v>
          </cell>
          <cell r="CK355">
            <v>1795</v>
          </cell>
          <cell r="CL355">
            <v>1795</v>
          </cell>
          <cell r="CM355">
            <v>1795</v>
          </cell>
          <cell r="CN355">
            <v>1795</v>
          </cell>
          <cell r="CO355">
            <v>2050</v>
          </cell>
          <cell r="CP355">
            <v>2050</v>
          </cell>
          <cell r="CQ355">
            <v>1739</v>
          </cell>
          <cell r="CR355">
            <v>1739</v>
          </cell>
          <cell r="CS355">
            <v>1739</v>
          </cell>
          <cell r="CT355">
            <v>1739</v>
          </cell>
          <cell r="CU355">
            <v>1739</v>
          </cell>
          <cell r="CV355">
            <v>1739</v>
          </cell>
          <cell r="CW355">
            <v>1789</v>
          </cell>
          <cell r="CX355">
            <v>1606</v>
          </cell>
          <cell r="CY355">
            <v>1606</v>
          </cell>
          <cell r="CZ355">
            <v>1613</v>
          </cell>
          <cell r="DA355">
            <v>1613</v>
          </cell>
          <cell r="DB355">
            <v>1613</v>
          </cell>
          <cell r="DC355">
            <v>1553</v>
          </cell>
          <cell r="DD355">
            <v>1609</v>
          </cell>
          <cell r="DE355">
            <v>1237</v>
          </cell>
          <cell r="DF355">
            <v>1392</v>
          </cell>
          <cell r="DG355">
            <v>1462</v>
          </cell>
          <cell r="DH355">
            <v>1462</v>
          </cell>
          <cell r="DI355">
            <v>1462</v>
          </cell>
          <cell r="DJ355">
            <v>1569</v>
          </cell>
          <cell r="DK355">
            <v>1599</v>
          </cell>
        </row>
        <row r="356">
          <cell r="A356">
            <v>27358</v>
          </cell>
          <cell r="B356" t="str">
            <v xml:space="preserve"> SAGA - LA SARA DEHYD                    </v>
          </cell>
          <cell r="C356">
            <v>0</v>
          </cell>
          <cell r="D356" t="str">
            <v xml:space="preserve"> R    </v>
          </cell>
          <cell r="E356">
            <v>11740</v>
          </cell>
          <cell r="F356">
            <v>325</v>
          </cell>
          <cell r="G356">
            <v>325</v>
          </cell>
          <cell r="H356">
            <v>325</v>
          </cell>
          <cell r="I356">
            <v>325</v>
          </cell>
          <cell r="J356">
            <v>325</v>
          </cell>
          <cell r="K356">
            <v>325</v>
          </cell>
          <cell r="L356">
            <v>325</v>
          </cell>
          <cell r="M356">
            <v>325</v>
          </cell>
          <cell r="N356">
            <v>325</v>
          </cell>
          <cell r="O356">
            <v>325</v>
          </cell>
          <cell r="P356">
            <v>325</v>
          </cell>
          <cell r="Q356">
            <v>325</v>
          </cell>
          <cell r="R356">
            <v>325</v>
          </cell>
          <cell r="S356">
            <v>325</v>
          </cell>
          <cell r="T356">
            <v>325</v>
          </cell>
          <cell r="U356">
            <v>325</v>
          </cell>
          <cell r="V356">
            <v>325</v>
          </cell>
          <cell r="W356">
            <v>325</v>
          </cell>
          <cell r="X356">
            <v>325</v>
          </cell>
          <cell r="Y356">
            <v>325</v>
          </cell>
          <cell r="Z356">
            <v>325</v>
          </cell>
          <cell r="AA356">
            <v>325</v>
          </cell>
          <cell r="AB356">
            <v>325</v>
          </cell>
          <cell r="AC356">
            <v>325</v>
          </cell>
          <cell r="AD356">
            <v>325</v>
          </cell>
          <cell r="AE356">
            <v>325</v>
          </cell>
          <cell r="AF356">
            <v>325</v>
          </cell>
          <cell r="AG356">
            <v>325</v>
          </cell>
          <cell r="AH356">
            <v>325</v>
          </cell>
          <cell r="AI356">
            <v>325</v>
          </cell>
          <cell r="AJ356">
            <v>325</v>
          </cell>
          <cell r="AK356">
            <v>325</v>
          </cell>
          <cell r="AL356">
            <v>325</v>
          </cell>
          <cell r="AM356">
            <v>325</v>
          </cell>
          <cell r="AN356">
            <v>325</v>
          </cell>
          <cell r="AO356">
            <v>325</v>
          </cell>
          <cell r="AP356">
            <v>325</v>
          </cell>
          <cell r="AQ356">
            <v>325</v>
          </cell>
          <cell r="AR356">
            <v>325</v>
          </cell>
          <cell r="AS356">
            <v>325</v>
          </cell>
          <cell r="AT356">
            <v>325</v>
          </cell>
          <cell r="AU356">
            <v>325</v>
          </cell>
          <cell r="AV356">
            <v>325</v>
          </cell>
          <cell r="AW356">
            <v>325</v>
          </cell>
          <cell r="AX356">
            <v>325</v>
          </cell>
          <cell r="AY356">
            <v>325</v>
          </cell>
          <cell r="AZ356">
            <v>325</v>
          </cell>
          <cell r="BA356">
            <v>325</v>
          </cell>
          <cell r="BB356">
            <v>325</v>
          </cell>
          <cell r="BC356">
            <v>325</v>
          </cell>
          <cell r="BD356">
            <v>325</v>
          </cell>
          <cell r="BE356">
            <v>325</v>
          </cell>
          <cell r="BF356">
            <v>325</v>
          </cell>
          <cell r="BG356">
            <v>325</v>
          </cell>
          <cell r="BH356">
            <v>325</v>
          </cell>
          <cell r="BI356">
            <v>325</v>
          </cell>
          <cell r="BJ356">
            <v>325</v>
          </cell>
          <cell r="BK356">
            <v>325</v>
          </cell>
          <cell r="BL356">
            <v>325</v>
          </cell>
          <cell r="BM356">
            <v>325</v>
          </cell>
          <cell r="BN356">
            <v>325</v>
          </cell>
          <cell r="BO356">
            <v>325</v>
          </cell>
          <cell r="BP356">
            <v>325</v>
          </cell>
          <cell r="BQ356">
            <v>325</v>
          </cell>
          <cell r="BR356">
            <v>325</v>
          </cell>
          <cell r="BS356">
            <v>325</v>
          </cell>
          <cell r="BT356">
            <v>325</v>
          </cell>
          <cell r="BU356">
            <v>325</v>
          </cell>
          <cell r="BV356">
            <v>325</v>
          </cell>
          <cell r="BW356">
            <v>325</v>
          </cell>
          <cell r="BX356">
            <v>325</v>
          </cell>
          <cell r="BY356">
            <v>325</v>
          </cell>
          <cell r="BZ356">
            <v>325</v>
          </cell>
          <cell r="CA356">
            <v>325</v>
          </cell>
          <cell r="CB356">
            <v>325</v>
          </cell>
          <cell r="CC356">
            <v>300</v>
          </cell>
          <cell r="CD356">
            <v>300</v>
          </cell>
          <cell r="CE356">
            <v>300</v>
          </cell>
          <cell r="CF356">
            <v>300</v>
          </cell>
          <cell r="CG356">
            <v>300</v>
          </cell>
          <cell r="CH356">
            <v>300</v>
          </cell>
          <cell r="CI356">
            <v>300</v>
          </cell>
          <cell r="CJ356">
            <v>300</v>
          </cell>
          <cell r="CK356">
            <v>300</v>
          </cell>
          <cell r="CL356">
            <v>300</v>
          </cell>
          <cell r="CM356">
            <v>300</v>
          </cell>
          <cell r="CN356">
            <v>300</v>
          </cell>
          <cell r="CO356">
            <v>300</v>
          </cell>
          <cell r="CP356">
            <v>300</v>
          </cell>
          <cell r="CQ356">
            <v>300</v>
          </cell>
          <cell r="CR356">
            <v>300</v>
          </cell>
          <cell r="CS356">
            <v>300</v>
          </cell>
          <cell r="CT356">
            <v>300</v>
          </cell>
          <cell r="CU356">
            <v>300</v>
          </cell>
          <cell r="CV356">
            <v>300</v>
          </cell>
          <cell r="CW356">
            <v>300</v>
          </cell>
          <cell r="CX356">
            <v>18</v>
          </cell>
          <cell r="CY356">
            <v>300</v>
          </cell>
          <cell r="CZ356">
            <v>1</v>
          </cell>
          <cell r="DA356">
            <v>1</v>
          </cell>
          <cell r="DB356">
            <v>1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</row>
        <row r="357">
          <cell r="A357">
            <v>27551</v>
          </cell>
          <cell r="B357" t="str">
            <v xml:space="preserve"> VERMILION 221                           </v>
          </cell>
          <cell r="C357" t="str">
            <v xml:space="preserve"> 0L   </v>
          </cell>
          <cell r="D357" t="str">
            <v xml:space="preserve"> R    </v>
          </cell>
          <cell r="E357">
            <v>80935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</row>
        <row r="358">
          <cell r="A358">
            <v>28395</v>
          </cell>
          <cell r="B358" t="str">
            <v xml:space="preserve"> MOUNTAINEER-ST ALBAN SALES              </v>
          </cell>
          <cell r="C358">
            <v>3</v>
          </cell>
          <cell r="D358" t="str">
            <v xml:space="preserve"> D    </v>
          </cell>
          <cell r="E358">
            <v>99068</v>
          </cell>
          <cell r="F358">
            <v>0</v>
          </cell>
          <cell r="G358">
            <v>0</v>
          </cell>
          <cell r="H358">
            <v>3500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3000</v>
          </cell>
          <cell r="O358">
            <v>3000</v>
          </cell>
          <cell r="P358">
            <v>3000</v>
          </cell>
          <cell r="Q358">
            <v>3000</v>
          </cell>
          <cell r="R358">
            <v>3000</v>
          </cell>
          <cell r="S358">
            <v>3000</v>
          </cell>
          <cell r="T358">
            <v>3000</v>
          </cell>
          <cell r="U358">
            <v>3000</v>
          </cell>
          <cell r="V358">
            <v>3000</v>
          </cell>
          <cell r="W358">
            <v>3000</v>
          </cell>
          <cell r="X358">
            <v>3000</v>
          </cell>
          <cell r="Y358">
            <v>3000</v>
          </cell>
          <cell r="Z358">
            <v>3000</v>
          </cell>
          <cell r="AA358">
            <v>3000</v>
          </cell>
          <cell r="AB358">
            <v>3000</v>
          </cell>
          <cell r="AC358">
            <v>3000</v>
          </cell>
          <cell r="AD358">
            <v>3000</v>
          </cell>
          <cell r="AE358">
            <v>3000</v>
          </cell>
          <cell r="AF358">
            <v>3000</v>
          </cell>
          <cell r="AG358">
            <v>3000</v>
          </cell>
          <cell r="AH358">
            <v>3000</v>
          </cell>
          <cell r="AI358">
            <v>3000</v>
          </cell>
          <cell r="AJ358">
            <v>3000</v>
          </cell>
          <cell r="AK358">
            <v>3000</v>
          </cell>
          <cell r="AL358">
            <v>3500</v>
          </cell>
          <cell r="AM358">
            <v>3500</v>
          </cell>
          <cell r="AN358">
            <v>3500</v>
          </cell>
          <cell r="AO358">
            <v>3500</v>
          </cell>
          <cell r="AP358">
            <v>3500</v>
          </cell>
          <cell r="AQ358">
            <v>3500</v>
          </cell>
          <cell r="AR358">
            <v>3000</v>
          </cell>
          <cell r="AS358">
            <v>3000</v>
          </cell>
          <cell r="AT358">
            <v>3000</v>
          </cell>
          <cell r="AU358">
            <v>3000</v>
          </cell>
          <cell r="AV358">
            <v>3000</v>
          </cell>
          <cell r="AW358">
            <v>3000</v>
          </cell>
          <cell r="AX358">
            <v>3000</v>
          </cell>
          <cell r="AY358">
            <v>3000</v>
          </cell>
          <cell r="AZ358">
            <v>3000</v>
          </cell>
          <cell r="BA358">
            <v>3000</v>
          </cell>
          <cell r="BB358">
            <v>3000</v>
          </cell>
          <cell r="BC358">
            <v>3000</v>
          </cell>
          <cell r="BD358">
            <v>3000</v>
          </cell>
          <cell r="BE358">
            <v>3000</v>
          </cell>
          <cell r="BF358">
            <v>3000</v>
          </cell>
          <cell r="BG358">
            <v>3000</v>
          </cell>
          <cell r="BH358">
            <v>3000</v>
          </cell>
          <cell r="BI358">
            <v>3000</v>
          </cell>
          <cell r="BJ358">
            <v>3000</v>
          </cell>
          <cell r="BK358">
            <v>3000</v>
          </cell>
          <cell r="BL358">
            <v>3000</v>
          </cell>
          <cell r="BM358">
            <v>3000</v>
          </cell>
          <cell r="BN358">
            <v>3000</v>
          </cell>
          <cell r="BO358">
            <v>3000</v>
          </cell>
          <cell r="BP358">
            <v>3000</v>
          </cell>
          <cell r="BQ358">
            <v>3000</v>
          </cell>
          <cell r="BR358">
            <v>3000</v>
          </cell>
          <cell r="BS358">
            <v>3000</v>
          </cell>
          <cell r="BT358">
            <v>3000</v>
          </cell>
          <cell r="BU358">
            <v>3000</v>
          </cell>
          <cell r="BV358">
            <v>3000</v>
          </cell>
          <cell r="BW358">
            <v>3000</v>
          </cell>
          <cell r="BX358">
            <v>3000</v>
          </cell>
          <cell r="BY358">
            <v>3000</v>
          </cell>
          <cell r="BZ358">
            <v>3000</v>
          </cell>
          <cell r="CA358">
            <v>3000</v>
          </cell>
          <cell r="CB358">
            <v>3000</v>
          </cell>
          <cell r="CC358">
            <v>1500</v>
          </cell>
          <cell r="CD358">
            <v>1500</v>
          </cell>
          <cell r="CE358">
            <v>3000</v>
          </cell>
          <cell r="CF358">
            <v>3000</v>
          </cell>
          <cell r="CG358">
            <v>2000</v>
          </cell>
          <cell r="CH358">
            <v>2000</v>
          </cell>
          <cell r="CI358">
            <v>2000</v>
          </cell>
          <cell r="CJ358">
            <v>3000</v>
          </cell>
          <cell r="CK358">
            <v>3000</v>
          </cell>
          <cell r="CL358">
            <v>3000</v>
          </cell>
          <cell r="CM358">
            <v>3000</v>
          </cell>
          <cell r="CN358">
            <v>3000</v>
          </cell>
          <cell r="CO358">
            <v>3000</v>
          </cell>
          <cell r="CP358">
            <v>3000</v>
          </cell>
          <cell r="CQ358">
            <v>3000</v>
          </cell>
          <cell r="CR358">
            <v>3000</v>
          </cell>
          <cell r="CS358">
            <v>3000</v>
          </cell>
          <cell r="CT358">
            <v>3000</v>
          </cell>
          <cell r="CU358">
            <v>3000</v>
          </cell>
          <cell r="CV358">
            <v>3000</v>
          </cell>
          <cell r="CW358">
            <v>3000</v>
          </cell>
          <cell r="CX358">
            <v>3000</v>
          </cell>
          <cell r="CY358">
            <v>3000</v>
          </cell>
          <cell r="CZ358">
            <v>3000</v>
          </cell>
          <cell r="DA358">
            <v>3000</v>
          </cell>
          <cell r="DB358">
            <v>3000</v>
          </cell>
          <cell r="DC358">
            <v>3000</v>
          </cell>
          <cell r="DD358">
            <v>3000</v>
          </cell>
          <cell r="DE358">
            <v>4605</v>
          </cell>
          <cell r="DF358">
            <v>2605</v>
          </cell>
          <cell r="DG358">
            <v>2605</v>
          </cell>
          <cell r="DH358">
            <v>2605</v>
          </cell>
          <cell r="DI358">
            <v>2605</v>
          </cell>
          <cell r="DJ358">
            <v>2605</v>
          </cell>
          <cell r="DK358">
            <v>2605</v>
          </cell>
        </row>
        <row r="359">
          <cell r="A359">
            <v>28401</v>
          </cell>
          <cell r="B359" t="str">
            <v>CNG @ Kanawha</v>
          </cell>
          <cell r="C359">
            <v>3</v>
          </cell>
          <cell r="D359" t="str">
            <v xml:space="preserve"> D    </v>
          </cell>
          <cell r="E359">
            <v>438653</v>
          </cell>
          <cell r="F359">
            <v>223565</v>
          </cell>
          <cell r="G359">
            <v>218299</v>
          </cell>
          <cell r="H359">
            <v>101886</v>
          </cell>
          <cell r="I359">
            <v>238680</v>
          </cell>
          <cell r="J359">
            <v>277165</v>
          </cell>
          <cell r="K359">
            <v>275165</v>
          </cell>
          <cell r="L359">
            <v>258266</v>
          </cell>
          <cell r="M359">
            <v>231429</v>
          </cell>
          <cell r="N359">
            <v>231490</v>
          </cell>
          <cell r="O359">
            <v>229606</v>
          </cell>
          <cell r="P359">
            <v>231515</v>
          </cell>
          <cell r="Q359">
            <v>197647</v>
          </cell>
          <cell r="R359">
            <v>216515</v>
          </cell>
          <cell r="S359">
            <v>194948</v>
          </cell>
          <cell r="T359">
            <v>219336</v>
          </cell>
          <cell r="U359">
            <v>219336</v>
          </cell>
          <cell r="V359">
            <v>229336</v>
          </cell>
          <cell r="W359">
            <v>229325</v>
          </cell>
          <cell r="X359">
            <v>229320</v>
          </cell>
          <cell r="Y359">
            <v>224127</v>
          </cell>
          <cell r="Z359">
            <v>217410</v>
          </cell>
          <cell r="AA359">
            <v>114917</v>
          </cell>
          <cell r="AB359">
            <v>114917</v>
          </cell>
          <cell r="AC359">
            <v>116674</v>
          </cell>
          <cell r="AD359">
            <v>0</v>
          </cell>
          <cell r="AE359">
            <v>24386</v>
          </cell>
          <cell r="AF359">
            <v>24386</v>
          </cell>
          <cell r="AG359">
            <v>187899</v>
          </cell>
          <cell r="AH359">
            <v>190786</v>
          </cell>
          <cell r="AI359">
            <v>191081</v>
          </cell>
          <cell r="AJ359">
            <v>215102</v>
          </cell>
          <cell r="AK359">
            <v>162153</v>
          </cell>
          <cell r="AL359">
            <v>148280</v>
          </cell>
          <cell r="AM359">
            <v>134241</v>
          </cell>
          <cell r="AN359">
            <v>134164</v>
          </cell>
          <cell r="AO359">
            <v>101886</v>
          </cell>
          <cell r="AP359">
            <v>101886</v>
          </cell>
          <cell r="AQ359">
            <v>101886</v>
          </cell>
          <cell r="AR359">
            <v>87315</v>
          </cell>
          <cell r="AS359">
            <v>91745</v>
          </cell>
          <cell r="AT359">
            <v>130889</v>
          </cell>
          <cell r="AU359">
            <v>108591</v>
          </cell>
          <cell r="AV359">
            <v>38173</v>
          </cell>
          <cell r="AW359">
            <v>37386</v>
          </cell>
          <cell r="AX359">
            <v>142265</v>
          </cell>
          <cell r="AY359">
            <v>142265</v>
          </cell>
          <cell r="AZ359">
            <v>133964</v>
          </cell>
          <cell r="BA359">
            <v>133963</v>
          </cell>
          <cell r="BB359">
            <v>133964</v>
          </cell>
          <cell r="BC359">
            <v>130964</v>
          </cell>
          <cell r="BD359">
            <v>150964</v>
          </cell>
          <cell r="BE359">
            <v>166265</v>
          </cell>
          <cell r="BF359">
            <v>118964</v>
          </cell>
          <cell r="BG359">
            <v>157027</v>
          </cell>
          <cell r="BH359">
            <v>134265</v>
          </cell>
          <cell r="BI359">
            <v>134265</v>
          </cell>
          <cell r="BJ359">
            <v>130323</v>
          </cell>
          <cell r="BK359">
            <v>130323</v>
          </cell>
          <cell r="BL359">
            <v>160323</v>
          </cell>
          <cell r="BM359">
            <v>140751</v>
          </cell>
          <cell r="BN359">
            <v>118779</v>
          </cell>
          <cell r="BO359">
            <v>125500</v>
          </cell>
          <cell r="BP359">
            <v>90000</v>
          </cell>
          <cell r="BQ359">
            <v>90000</v>
          </cell>
          <cell r="BR359">
            <v>85000</v>
          </cell>
          <cell r="BS359">
            <v>85000</v>
          </cell>
          <cell r="BT359">
            <v>85000</v>
          </cell>
          <cell r="BU359">
            <v>85000</v>
          </cell>
          <cell r="BV359">
            <v>43116</v>
          </cell>
          <cell r="BW359">
            <v>2500</v>
          </cell>
          <cell r="BX359">
            <v>0</v>
          </cell>
          <cell r="BY359">
            <v>116873</v>
          </cell>
          <cell r="BZ359">
            <v>73123</v>
          </cell>
          <cell r="CA359">
            <v>64257</v>
          </cell>
          <cell r="CB359">
            <v>42584</v>
          </cell>
          <cell r="CC359">
            <v>169098</v>
          </cell>
          <cell r="CD359">
            <v>188606</v>
          </cell>
          <cell r="CE359">
            <v>53590</v>
          </cell>
          <cell r="CF359">
            <v>0</v>
          </cell>
          <cell r="CG359">
            <v>0</v>
          </cell>
          <cell r="CH359">
            <v>0</v>
          </cell>
          <cell r="CI359">
            <v>17754</v>
          </cell>
          <cell r="CJ359">
            <v>2086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17002</v>
          </cell>
          <cell r="CP359">
            <v>17002</v>
          </cell>
          <cell r="CQ359">
            <v>763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56</v>
          </cell>
          <cell r="DA359">
            <v>56</v>
          </cell>
          <cell r="DB359">
            <v>56</v>
          </cell>
          <cell r="DC359">
            <v>91440</v>
          </cell>
          <cell r="DD359">
            <v>145975</v>
          </cell>
          <cell r="DE359">
            <v>119222</v>
          </cell>
          <cell r="DF359">
            <v>72422</v>
          </cell>
          <cell r="DG359">
            <v>83236</v>
          </cell>
          <cell r="DH359">
            <v>83236</v>
          </cell>
          <cell r="DI359">
            <v>83236</v>
          </cell>
          <cell r="DJ359">
            <v>53989</v>
          </cell>
          <cell r="DK359">
            <v>86000</v>
          </cell>
        </row>
        <row r="360">
          <cell r="A360">
            <v>28597</v>
          </cell>
          <cell r="B360" t="str">
            <v xml:space="preserve"> BIG-BEECH FORK DEHYD                    </v>
          </cell>
          <cell r="C360">
            <v>3</v>
          </cell>
          <cell r="D360" t="str">
            <v xml:space="preserve"> R    </v>
          </cell>
          <cell r="E360">
            <v>27740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15104</v>
          </cell>
          <cell r="AY360">
            <v>12985</v>
          </cell>
          <cell r="AZ360">
            <v>12985</v>
          </cell>
          <cell r="BA360">
            <v>12985</v>
          </cell>
          <cell r="BB360">
            <v>12985</v>
          </cell>
          <cell r="BC360">
            <v>12250</v>
          </cell>
          <cell r="BD360">
            <v>12250</v>
          </cell>
          <cell r="BE360">
            <v>12250</v>
          </cell>
          <cell r="BF360">
            <v>12250</v>
          </cell>
          <cell r="BG360">
            <v>12250</v>
          </cell>
          <cell r="BH360">
            <v>12250</v>
          </cell>
          <cell r="BI360">
            <v>12250</v>
          </cell>
          <cell r="BJ360">
            <v>12600</v>
          </cell>
          <cell r="BK360">
            <v>12600</v>
          </cell>
          <cell r="BL360">
            <v>12600</v>
          </cell>
          <cell r="BM360">
            <v>12600</v>
          </cell>
          <cell r="BN360">
            <v>12600</v>
          </cell>
          <cell r="BO360">
            <v>12600</v>
          </cell>
          <cell r="BP360">
            <v>12600</v>
          </cell>
          <cell r="BQ360">
            <v>12600</v>
          </cell>
          <cell r="BR360">
            <v>12600</v>
          </cell>
          <cell r="BS360">
            <v>12600</v>
          </cell>
          <cell r="BT360">
            <v>12600</v>
          </cell>
          <cell r="BU360">
            <v>12600</v>
          </cell>
          <cell r="BV360">
            <v>12600</v>
          </cell>
          <cell r="BW360">
            <v>12600</v>
          </cell>
          <cell r="BX360">
            <v>11600</v>
          </cell>
          <cell r="BY360">
            <v>11600</v>
          </cell>
          <cell r="BZ360">
            <v>11600</v>
          </cell>
          <cell r="CA360">
            <v>11600</v>
          </cell>
          <cell r="CB360">
            <v>11600</v>
          </cell>
          <cell r="CC360">
            <v>10172</v>
          </cell>
          <cell r="CD360">
            <v>13240</v>
          </cell>
          <cell r="CE360">
            <v>13240</v>
          </cell>
          <cell r="CF360">
            <v>13240</v>
          </cell>
          <cell r="CG360">
            <v>13240</v>
          </cell>
          <cell r="CH360">
            <v>12374</v>
          </cell>
          <cell r="CI360">
            <v>12374</v>
          </cell>
          <cell r="CJ360">
            <v>12374</v>
          </cell>
          <cell r="CK360">
            <v>12374</v>
          </cell>
          <cell r="CL360">
            <v>13566</v>
          </cell>
          <cell r="CM360">
            <v>13566</v>
          </cell>
          <cell r="CN360">
            <v>13566</v>
          </cell>
          <cell r="CO360">
            <v>12685</v>
          </cell>
          <cell r="CP360">
            <v>12685</v>
          </cell>
          <cell r="CQ360">
            <v>12685</v>
          </cell>
          <cell r="CR360">
            <v>11875</v>
          </cell>
          <cell r="CS360">
            <v>11500</v>
          </cell>
          <cell r="CT360">
            <v>11500</v>
          </cell>
          <cell r="CU360">
            <v>11500</v>
          </cell>
          <cell r="CV360">
            <v>11500</v>
          </cell>
          <cell r="CW360">
            <v>11500</v>
          </cell>
          <cell r="CX360">
            <v>11500</v>
          </cell>
          <cell r="CY360">
            <v>11500</v>
          </cell>
          <cell r="CZ360">
            <v>11500</v>
          </cell>
          <cell r="DA360">
            <v>11500</v>
          </cell>
          <cell r="DB360">
            <v>11500</v>
          </cell>
          <cell r="DC360">
            <v>11500</v>
          </cell>
          <cell r="DD360">
            <v>11500</v>
          </cell>
          <cell r="DE360">
            <v>13500</v>
          </cell>
          <cell r="DF360">
            <v>13500</v>
          </cell>
          <cell r="DG360">
            <v>12756</v>
          </cell>
          <cell r="DH360">
            <v>12756</v>
          </cell>
          <cell r="DI360">
            <v>12756</v>
          </cell>
          <cell r="DJ360">
            <v>12756</v>
          </cell>
          <cell r="DK360">
            <v>12756</v>
          </cell>
        </row>
        <row r="361">
          <cell r="A361">
            <v>28598</v>
          </cell>
          <cell r="B361" t="str">
            <v xml:space="preserve"> MOUNTAINEER-MOUNT UNION SALES           </v>
          </cell>
          <cell r="C361">
            <v>3</v>
          </cell>
          <cell r="D361" t="str">
            <v xml:space="preserve"> D    </v>
          </cell>
          <cell r="E361">
            <v>27454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</row>
        <row r="362">
          <cell r="A362">
            <v>29431</v>
          </cell>
          <cell r="B362" t="str">
            <v>NORTHERN NAT @ West Cameron</v>
          </cell>
          <cell r="C362" t="str">
            <v xml:space="preserve"> 0L   </v>
          </cell>
          <cell r="D362" t="str">
            <v xml:space="preserve"> R    </v>
          </cell>
          <cell r="E362">
            <v>46660</v>
          </cell>
          <cell r="F362">
            <v>800</v>
          </cell>
          <cell r="G362">
            <v>800</v>
          </cell>
          <cell r="H362">
            <v>850</v>
          </cell>
          <cell r="I362">
            <v>800</v>
          </cell>
          <cell r="J362">
            <v>800</v>
          </cell>
          <cell r="K362">
            <v>800</v>
          </cell>
          <cell r="L362">
            <v>800</v>
          </cell>
          <cell r="M362">
            <v>800</v>
          </cell>
          <cell r="N362">
            <v>800</v>
          </cell>
          <cell r="O362">
            <v>800</v>
          </cell>
          <cell r="P362">
            <v>800</v>
          </cell>
          <cell r="Q362">
            <v>800</v>
          </cell>
          <cell r="R362">
            <v>800</v>
          </cell>
          <cell r="S362">
            <v>800</v>
          </cell>
          <cell r="T362">
            <v>860</v>
          </cell>
          <cell r="U362">
            <v>860</v>
          </cell>
          <cell r="V362">
            <v>860</v>
          </cell>
          <cell r="W362">
            <v>860</v>
          </cell>
          <cell r="X362">
            <v>850</v>
          </cell>
          <cell r="Y362">
            <v>850</v>
          </cell>
          <cell r="Z362">
            <v>850</v>
          </cell>
          <cell r="AA362">
            <v>850</v>
          </cell>
          <cell r="AB362">
            <v>850</v>
          </cell>
          <cell r="AC362">
            <v>850</v>
          </cell>
          <cell r="AD362">
            <v>850</v>
          </cell>
          <cell r="AE362">
            <v>850</v>
          </cell>
          <cell r="AF362">
            <v>850</v>
          </cell>
          <cell r="AG362">
            <v>850</v>
          </cell>
          <cell r="AH362">
            <v>850</v>
          </cell>
          <cell r="AI362">
            <v>850</v>
          </cell>
          <cell r="AJ362">
            <v>850</v>
          </cell>
          <cell r="AK362">
            <v>850</v>
          </cell>
          <cell r="AL362">
            <v>850</v>
          </cell>
          <cell r="AM362">
            <v>850</v>
          </cell>
          <cell r="AN362">
            <v>850</v>
          </cell>
          <cell r="AO362">
            <v>850</v>
          </cell>
          <cell r="AP362">
            <v>850</v>
          </cell>
          <cell r="AQ362">
            <v>850</v>
          </cell>
          <cell r="AR362">
            <v>850</v>
          </cell>
          <cell r="AS362">
            <v>850</v>
          </cell>
          <cell r="AT362">
            <v>850</v>
          </cell>
          <cell r="AU362">
            <v>850</v>
          </cell>
          <cell r="AV362">
            <v>850</v>
          </cell>
          <cell r="AW362">
            <v>850</v>
          </cell>
          <cell r="AX362">
            <v>850</v>
          </cell>
          <cell r="AY362">
            <v>850</v>
          </cell>
          <cell r="AZ362">
            <v>850</v>
          </cell>
          <cell r="BA362">
            <v>850</v>
          </cell>
          <cell r="BB362">
            <v>850</v>
          </cell>
          <cell r="BC362">
            <v>850</v>
          </cell>
          <cell r="BD362">
            <v>850</v>
          </cell>
          <cell r="BE362">
            <v>850</v>
          </cell>
          <cell r="BF362">
            <v>850</v>
          </cell>
          <cell r="BG362">
            <v>850</v>
          </cell>
          <cell r="BH362">
            <v>850</v>
          </cell>
          <cell r="BI362">
            <v>850</v>
          </cell>
          <cell r="BJ362">
            <v>850</v>
          </cell>
          <cell r="BK362">
            <v>850</v>
          </cell>
          <cell r="BL362">
            <v>850</v>
          </cell>
          <cell r="BM362">
            <v>850</v>
          </cell>
          <cell r="BN362">
            <v>850</v>
          </cell>
          <cell r="BO362">
            <v>850</v>
          </cell>
          <cell r="BP362">
            <v>850</v>
          </cell>
          <cell r="BQ362">
            <v>850</v>
          </cell>
          <cell r="BR362">
            <v>850</v>
          </cell>
          <cell r="BS362">
            <v>850</v>
          </cell>
          <cell r="BT362">
            <v>850</v>
          </cell>
          <cell r="BU362">
            <v>850</v>
          </cell>
          <cell r="BV362">
            <v>850</v>
          </cell>
          <cell r="BW362">
            <v>850</v>
          </cell>
          <cell r="BX362">
            <v>850</v>
          </cell>
          <cell r="BY362">
            <v>850</v>
          </cell>
          <cell r="BZ362">
            <v>850</v>
          </cell>
          <cell r="CA362">
            <v>850</v>
          </cell>
          <cell r="CB362">
            <v>0</v>
          </cell>
          <cell r="CC362">
            <v>1100</v>
          </cell>
          <cell r="CD362">
            <v>1100</v>
          </cell>
          <cell r="CE362">
            <v>1100</v>
          </cell>
          <cell r="CF362">
            <v>1100</v>
          </cell>
          <cell r="CG362">
            <v>1100</v>
          </cell>
          <cell r="CH362">
            <v>1100</v>
          </cell>
          <cell r="CI362">
            <v>1100</v>
          </cell>
          <cell r="CJ362">
            <v>1100</v>
          </cell>
          <cell r="CK362">
            <v>1100</v>
          </cell>
          <cell r="CL362">
            <v>1100</v>
          </cell>
          <cell r="CM362">
            <v>1100</v>
          </cell>
          <cell r="CN362">
            <v>1100</v>
          </cell>
          <cell r="CO362">
            <v>1100</v>
          </cell>
          <cell r="CP362">
            <v>1100</v>
          </cell>
          <cell r="CQ362">
            <v>1100</v>
          </cell>
          <cell r="CR362">
            <v>1100</v>
          </cell>
          <cell r="CS362">
            <v>1100</v>
          </cell>
          <cell r="CT362">
            <v>1100</v>
          </cell>
          <cell r="CU362">
            <v>1100</v>
          </cell>
          <cell r="CV362">
            <v>400</v>
          </cell>
          <cell r="CW362">
            <v>400</v>
          </cell>
          <cell r="CX362">
            <v>400</v>
          </cell>
          <cell r="CY362">
            <v>400</v>
          </cell>
          <cell r="CZ362">
            <v>400</v>
          </cell>
          <cell r="DA362">
            <v>400</v>
          </cell>
          <cell r="DB362">
            <v>400</v>
          </cell>
          <cell r="DC362">
            <v>400</v>
          </cell>
          <cell r="DD362">
            <v>900</v>
          </cell>
          <cell r="DE362">
            <v>500</v>
          </cell>
          <cell r="DF362">
            <v>500</v>
          </cell>
          <cell r="DG362">
            <v>500</v>
          </cell>
          <cell r="DH362">
            <v>500</v>
          </cell>
          <cell r="DI362">
            <v>500</v>
          </cell>
          <cell r="DJ362">
            <v>500</v>
          </cell>
          <cell r="DK362">
            <v>500</v>
          </cell>
        </row>
        <row r="363">
          <cell r="A363">
            <v>29432</v>
          </cell>
          <cell r="B363" t="str">
            <v>TRANSCO @ West Cameron</v>
          </cell>
          <cell r="C363" t="str">
            <v xml:space="preserve"> 0L   </v>
          </cell>
          <cell r="D363" t="str">
            <v xml:space="preserve"> R    </v>
          </cell>
          <cell r="E363">
            <v>46660</v>
          </cell>
          <cell r="F363">
            <v>167</v>
          </cell>
          <cell r="G363">
            <v>167</v>
          </cell>
          <cell r="H363">
            <v>168</v>
          </cell>
          <cell r="I363">
            <v>167</v>
          </cell>
          <cell r="J363">
            <v>167</v>
          </cell>
          <cell r="K363">
            <v>167</v>
          </cell>
          <cell r="L363">
            <v>167</v>
          </cell>
          <cell r="M363">
            <v>167</v>
          </cell>
          <cell r="N363">
            <v>167</v>
          </cell>
          <cell r="O363">
            <v>167</v>
          </cell>
          <cell r="P363">
            <v>167</v>
          </cell>
          <cell r="Q363">
            <v>167</v>
          </cell>
          <cell r="R363">
            <v>167</v>
          </cell>
          <cell r="S363">
            <v>167</v>
          </cell>
          <cell r="T363">
            <v>237</v>
          </cell>
          <cell r="U363">
            <v>237</v>
          </cell>
          <cell r="V363">
            <v>237</v>
          </cell>
          <cell r="W363">
            <v>237</v>
          </cell>
          <cell r="X363">
            <v>168</v>
          </cell>
          <cell r="Y363">
            <v>168</v>
          </cell>
          <cell r="Z363">
            <v>168</v>
          </cell>
          <cell r="AA363">
            <v>168</v>
          </cell>
          <cell r="AB363">
            <v>168</v>
          </cell>
          <cell r="AC363">
            <v>168</v>
          </cell>
          <cell r="AD363">
            <v>168</v>
          </cell>
          <cell r="AE363">
            <v>168</v>
          </cell>
          <cell r="AF363">
            <v>168</v>
          </cell>
          <cell r="AG363">
            <v>168</v>
          </cell>
          <cell r="AH363">
            <v>168</v>
          </cell>
          <cell r="AI363">
            <v>168</v>
          </cell>
          <cell r="AJ363">
            <v>168</v>
          </cell>
          <cell r="AK363">
            <v>168</v>
          </cell>
          <cell r="AL363">
            <v>168</v>
          </cell>
          <cell r="AM363">
            <v>168</v>
          </cell>
          <cell r="AN363">
            <v>168</v>
          </cell>
          <cell r="AO363">
            <v>168</v>
          </cell>
          <cell r="AP363">
            <v>168</v>
          </cell>
          <cell r="AQ363">
            <v>168</v>
          </cell>
          <cell r="AR363">
            <v>168</v>
          </cell>
          <cell r="AS363">
            <v>168</v>
          </cell>
          <cell r="AT363">
            <v>168</v>
          </cell>
          <cell r="AU363">
            <v>168</v>
          </cell>
          <cell r="AV363">
            <v>168</v>
          </cell>
          <cell r="AW363">
            <v>168</v>
          </cell>
          <cell r="AX363">
            <v>212</v>
          </cell>
          <cell r="AY363">
            <v>212</v>
          </cell>
          <cell r="AZ363">
            <v>212</v>
          </cell>
          <cell r="BA363">
            <v>212</v>
          </cell>
          <cell r="BB363">
            <v>212</v>
          </cell>
          <cell r="BC363">
            <v>212</v>
          </cell>
          <cell r="BD363">
            <v>212</v>
          </cell>
          <cell r="BE363">
            <v>212</v>
          </cell>
          <cell r="BF363">
            <v>212</v>
          </cell>
          <cell r="BG363">
            <v>212</v>
          </cell>
          <cell r="BH363">
            <v>212</v>
          </cell>
          <cell r="BI363">
            <v>212</v>
          </cell>
          <cell r="BJ363">
            <v>212</v>
          </cell>
          <cell r="BK363">
            <v>212</v>
          </cell>
          <cell r="BL363">
            <v>212</v>
          </cell>
          <cell r="BM363">
            <v>212</v>
          </cell>
          <cell r="BN363">
            <v>212</v>
          </cell>
          <cell r="BO363">
            <v>212</v>
          </cell>
          <cell r="BP363">
            <v>212</v>
          </cell>
          <cell r="BQ363">
            <v>212</v>
          </cell>
          <cell r="BR363">
            <v>212</v>
          </cell>
          <cell r="BS363">
            <v>212</v>
          </cell>
          <cell r="BT363">
            <v>212</v>
          </cell>
          <cell r="BU363">
            <v>212</v>
          </cell>
          <cell r="BV363">
            <v>212</v>
          </cell>
          <cell r="BW363">
            <v>212</v>
          </cell>
          <cell r="BX363">
            <v>212</v>
          </cell>
          <cell r="BY363">
            <v>212</v>
          </cell>
          <cell r="BZ363">
            <v>212</v>
          </cell>
          <cell r="CA363">
            <v>212</v>
          </cell>
          <cell r="CB363">
            <v>187</v>
          </cell>
          <cell r="CC363">
            <v>212</v>
          </cell>
          <cell r="CD363">
            <v>212</v>
          </cell>
          <cell r="CE363">
            <v>212</v>
          </cell>
          <cell r="CF363">
            <v>212</v>
          </cell>
          <cell r="CG363">
            <v>212</v>
          </cell>
          <cell r="CH363">
            <v>212</v>
          </cell>
          <cell r="CI363">
            <v>212</v>
          </cell>
          <cell r="CJ363">
            <v>212</v>
          </cell>
          <cell r="CK363">
            <v>212</v>
          </cell>
          <cell r="CL363">
            <v>212</v>
          </cell>
          <cell r="CM363">
            <v>212</v>
          </cell>
          <cell r="CN363">
            <v>212</v>
          </cell>
          <cell r="CO363">
            <v>212</v>
          </cell>
          <cell r="CP363">
            <v>212</v>
          </cell>
          <cell r="CQ363">
            <v>212</v>
          </cell>
          <cell r="CR363">
            <v>212</v>
          </cell>
          <cell r="CS363">
            <v>212</v>
          </cell>
          <cell r="CT363">
            <v>212</v>
          </cell>
          <cell r="CU363">
            <v>212</v>
          </cell>
          <cell r="CV363">
            <v>212</v>
          </cell>
          <cell r="CW363">
            <v>252</v>
          </cell>
          <cell r="CX363">
            <v>252</v>
          </cell>
          <cell r="CY363">
            <v>252</v>
          </cell>
          <cell r="CZ363">
            <v>252</v>
          </cell>
          <cell r="DA363">
            <v>252</v>
          </cell>
          <cell r="DB363">
            <v>252</v>
          </cell>
          <cell r="DC363">
            <v>252</v>
          </cell>
          <cell r="DD363">
            <v>252</v>
          </cell>
          <cell r="DE363">
            <v>314</v>
          </cell>
          <cell r="DF363">
            <v>314</v>
          </cell>
          <cell r="DG363">
            <v>314</v>
          </cell>
          <cell r="DH363">
            <v>314</v>
          </cell>
          <cell r="DI363">
            <v>314</v>
          </cell>
          <cell r="DJ363">
            <v>314</v>
          </cell>
          <cell r="DK363">
            <v>315</v>
          </cell>
        </row>
        <row r="364">
          <cell r="A364">
            <v>29433</v>
          </cell>
          <cell r="B364" t="str">
            <v xml:space="preserve"> BT OPERATING-W CAM BLK 238              </v>
          </cell>
          <cell r="C364" t="str">
            <v xml:space="preserve"> 0L   </v>
          </cell>
          <cell r="D364" t="str">
            <v xml:space="preserve"> R    </v>
          </cell>
          <cell r="E364">
            <v>163453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</row>
        <row r="365">
          <cell r="A365">
            <v>29448</v>
          </cell>
          <cell r="B365" t="str">
            <v xml:space="preserve"> CHEVRON-W CAMERON BLK 173 C 2 DEHYD     </v>
          </cell>
          <cell r="C365" t="str">
            <v xml:space="preserve"> 0L   </v>
          </cell>
          <cell r="D365" t="str">
            <v xml:space="preserve"> R    </v>
          </cell>
          <cell r="E365">
            <v>48473</v>
          </cell>
          <cell r="F365">
            <v>1</v>
          </cell>
          <cell r="G365">
            <v>1</v>
          </cell>
          <cell r="H365">
            <v>47000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10000</v>
          </cell>
          <cell r="N365">
            <v>10000</v>
          </cell>
          <cell r="O365">
            <v>10000</v>
          </cell>
          <cell r="P365">
            <v>10000</v>
          </cell>
          <cell r="Q365">
            <v>40000</v>
          </cell>
          <cell r="R365">
            <v>42700</v>
          </cell>
          <cell r="S365">
            <v>40000</v>
          </cell>
          <cell r="T365">
            <v>47000</v>
          </cell>
          <cell r="U365">
            <v>47000</v>
          </cell>
          <cell r="V365">
            <v>47000</v>
          </cell>
          <cell r="W365">
            <v>46000</v>
          </cell>
          <cell r="X365">
            <v>46000</v>
          </cell>
          <cell r="Y365">
            <v>42000</v>
          </cell>
          <cell r="Z365">
            <v>42000</v>
          </cell>
          <cell r="AA365">
            <v>42000</v>
          </cell>
          <cell r="AB365">
            <v>42000</v>
          </cell>
          <cell r="AC365">
            <v>42000</v>
          </cell>
          <cell r="AD365">
            <v>42000</v>
          </cell>
          <cell r="AE365">
            <v>32000</v>
          </cell>
          <cell r="AF365">
            <v>42000</v>
          </cell>
          <cell r="AG365">
            <v>44000</v>
          </cell>
          <cell r="AH365">
            <v>47000</v>
          </cell>
          <cell r="AI365">
            <v>47000</v>
          </cell>
          <cell r="AJ365">
            <v>47000</v>
          </cell>
          <cell r="AK365">
            <v>47000</v>
          </cell>
          <cell r="AL365">
            <v>44000</v>
          </cell>
          <cell r="AM365">
            <v>44000</v>
          </cell>
          <cell r="AN365">
            <v>44000</v>
          </cell>
          <cell r="AO365">
            <v>47000</v>
          </cell>
          <cell r="AP365">
            <v>47000</v>
          </cell>
          <cell r="AQ365">
            <v>47000</v>
          </cell>
          <cell r="AR365">
            <v>44000</v>
          </cell>
          <cell r="AS365">
            <v>46000</v>
          </cell>
          <cell r="AT365">
            <v>46000</v>
          </cell>
          <cell r="AU365">
            <v>46000</v>
          </cell>
          <cell r="AV365">
            <v>46000</v>
          </cell>
          <cell r="AW365">
            <v>46000</v>
          </cell>
          <cell r="AX365">
            <v>46000</v>
          </cell>
          <cell r="AY365">
            <v>46000</v>
          </cell>
          <cell r="AZ365">
            <v>46000</v>
          </cell>
          <cell r="BA365">
            <v>50000</v>
          </cell>
          <cell r="BB365">
            <v>50000</v>
          </cell>
          <cell r="BC365">
            <v>55000</v>
          </cell>
          <cell r="BD365">
            <v>55000</v>
          </cell>
          <cell r="BE365">
            <v>55000</v>
          </cell>
          <cell r="BF365">
            <v>55000</v>
          </cell>
          <cell r="BG365">
            <v>55000</v>
          </cell>
          <cell r="BH365">
            <v>55000</v>
          </cell>
          <cell r="BI365">
            <v>55000</v>
          </cell>
          <cell r="BJ365">
            <v>51000</v>
          </cell>
          <cell r="BK365">
            <v>51000</v>
          </cell>
          <cell r="BL365">
            <v>51000</v>
          </cell>
          <cell r="BM365">
            <v>48500</v>
          </cell>
          <cell r="BN365">
            <v>44500</v>
          </cell>
          <cell r="BO365">
            <v>44500</v>
          </cell>
          <cell r="BP365">
            <v>44500</v>
          </cell>
          <cell r="BQ365">
            <v>44500</v>
          </cell>
          <cell r="BR365">
            <v>44500</v>
          </cell>
          <cell r="BS365">
            <v>44500</v>
          </cell>
          <cell r="BT365">
            <v>44500</v>
          </cell>
          <cell r="BU365">
            <v>46500</v>
          </cell>
          <cell r="BV365">
            <v>46500</v>
          </cell>
          <cell r="BW365">
            <v>46500</v>
          </cell>
          <cell r="BX365">
            <v>48500</v>
          </cell>
          <cell r="BY365">
            <v>48500</v>
          </cell>
          <cell r="BZ365">
            <v>48500</v>
          </cell>
          <cell r="CA365">
            <v>48500</v>
          </cell>
          <cell r="CB365">
            <v>48500</v>
          </cell>
          <cell r="CC365">
            <v>50000</v>
          </cell>
          <cell r="CD365">
            <v>50000</v>
          </cell>
          <cell r="CE365">
            <v>55000</v>
          </cell>
          <cell r="CF365">
            <v>55000</v>
          </cell>
          <cell r="CG365">
            <v>55000</v>
          </cell>
          <cell r="CH365">
            <v>55000</v>
          </cell>
          <cell r="CI365">
            <v>53000</v>
          </cell>
          <cell r="CJ365">
            <v>53000</v>
          </cell>
          <cell r="CK365">
            <v>49000</v>
          </cell>
          <cell r="CL365">
            <v>49000</v>
          </cell>
          <cell r="CM365">
            <v>49000</v>
          </cell>
          <cell r="CN365">
            <v>49000</v>
          </cell>
          <cell r="CO365">
            <v>46000</v>
          </cell>
          <cell r="CP365">
            <v>46000</v>
          </cell>
          <cell r="CQ365">
            <v>36000</v>
          </cell>
          <cell r="CR365">
            <v>36000</v>
          </cell>
          <cell r="CS365">
            <v>36000</v>
          </cell>
          <cell r="CT365">
            <v>36000</v>
          </cell>
          <cell r="CU365">
            <v>36000</v>
          </cell>
          <cell r="CV365">
            <v>36000</v>
          </cell>
          <cell r="CW365">
            <v>36000</v>
          </cell>
          <cell r="CX365">
            <v>36000</v>
          </cell>
          <cell r="CY365">
            <v>36000</v>
          </cell>
          <cell r="CZ365">
            <v>36000</v>
          </cell>
          <cell r="DA365">
            <v>36000</v>
          </cell>
          <cell r="DB365">
            <v>36000</v>
          </cell>
          <cell r="DC365">
            <v>36000</v>
          </cell>
          <cell r="DD365">
            <v>36000</v>
          </cell>
          <cell r="DE365">
            <v>44000</v>
          </cell>
          <cell r="DF365">
            <v>44000</v>
          </cell>
          <cell r="DG365">
            <v>42000</v>
          </cell>
          <cell r="DH365">
            <v>42000</v>
          </cell>
          <cell r="DI365">
            <v>42000</v>
          </cell>
          <cell r="DJ365">
            <v>42000</v>
          </cell>
          <cell r="DK365">
            <v>42000</v>
          </cell>
        </row>
        <row r="366">
          <cell r="A366">
            <v>29453</v>
          </cell>
          <cell r="B366" t="str">
            <v xml:space="preserve"> MERIDIAN - WEST CAMERON BLK 178         </v>
          </cell>
          <cell r="C366" t="str">
            <v xml:space="preserve"> 0L   </v>
          </cell>
          <cell r="D366" t="str">
            <v xml:space="preserve"> R    </v>
          </cell>
          <cell r="E366">
            <v>156957</v>
          </cell>
          <cell r="F366">
            <v>1</v>
          </cell>
          <cell r="G366">
            <v>1</v>
          </cell>
          <cell r="H366">
            <v>1675</v>
          </cell>
          <cell r="I366">
            <v>1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46</v>
          </cell>
          <cell r="Q366">
            <v>46</v>
          </cell>
          <cell r="R366">
            <v>46</v>
          </cell>
          <cell r="S366">
            <v>46</v>
          </cell>
          <cell r="T366">
            <v>3763</v>
          </cell>
          <cell r="U366">
            <v>3763</v>
          </cell>
          <cell r="V366">
            <v>3763</v>
          </cell>
          <cell r="W366">
            <v>3763</v>
          </cell>
          <cell r="X366">
            <v>2815</v>
          </cell>
          <cell r="Y366">
            <v>2815</v>
          </cell>
          <cell r="Z366">
            <v>2815</v>
          </cell>
          <cell r="AA366">
            <v>2815</v>
          </cell>
          <cell r="AB366">
            <v>2815</v>
          </cell>
          <cell r="AC366">
            <v>2815</v>
          </cell>
          <cell r="AD366">
            <v>2815</v>
          </cell>
          <cell r="AE366">
            <v>3220</v>
          </cell>
          <cell r="AF366">
            <v>3220</v>
          </cell>
          <cell r="AG366">
            <v>2730</v>
          </cell>
          <cell r="AH366">
            <v>2730</v>
          </cell>
          <cell r="AI366">
            <v>2730</v>
          </cell>
          <cell r="AJ366">
            <v>2730</v>
          </cell>
          <cell r="AK366">
            <v>2730</v>
          </cell>
          <cell r="AL366">
            <v>2730</v>
          </cell>
          <cell r="AM366">
            <v>2730</v>
          </cell>
          <cell r="AN366">
            <v>3457</v>
          </cell>
          <cell r="AO366">
            <v>1675</v>
          </cell>
          <cell r="AP366">
            <v>1675</v>
          </cell>
          <cell r="AQ366">
            <v>1675</v>
          </cell>
          <cell r="AR366">
            <v>1675</v>
          </cell>
          <cell r="AS366">
            <v>1675</v>
          </cell>
          <cell r="AT366">
            <v>2929</v>
          </cell>
          <cell r="AU366">
            <v>2929</v>
          </cell>
          <cell r="AV366">
            <v>2929</v>
          </cell>
          <cell r="AW366">
            <v>2929</v>
          </cell>
          <cell r="AX366">
            <v>2730</v>
          </cell>
          <cell r="AY366">
            <v>2730</v>
          </cell>
          <cell r="AZ366">
            <v>2730</v>
          </cell>
          <cell r="BA366">
            <v>31</v>
          </cell>
          <cell r="BB366">
            <v>31</v>
          </cell>
          <cell r="BC366">
            <v>2929</v>
          </cell>
          <cell r="BD366">
            <v>2929</v>
          </cell>
          <cell r="BE366">
            <v>2929</v>
          </cell>
          <cell r="BF366">
            <v>2929</v>
          </cell>
          <cell r="BG366">
            <v>2929</v>
          </cell>
          <cell r="BH366">
            <v>2929</v>
          </cell>
          <cell r="BI366">
            <v>2929</v>
          </cell>
          <cell r="BJ366">
            <v>2929</v>
          </cell>
          <cell r="BK366">
            <v>2929</v>
          </cell>
          <cell r="BL366">
            <v>2929</v>
          </cell>
          <cell r="BM366">
            <v>2929</v>
          </cell>
          <cell r="BN366">
            <v>2929</v>
          </cell>
          <cell r="BO366">
            <v>2929</v>
          </cell>
          <cell r="BP366">
            <v>2929</v>
          </cell>
          <cell r="BQ366">
            <v>2929</v>
          </cell>
          <cell r="BR366">
            <v>2929</v>
          </cell>
          <cell r="BS366">
            <v>2929</v>
          </cell>
          <cell r="BT366">
            <v>2929</v>
          </cell>
          <cell r="BU366">
            <v>2929</v>
          </cell>
          <cell r="BV366">
            <v>2929</v>
          </cell>
          <cell r="BW366">
            <v>2929</v>
          </cell>
          <cell r="BX366">
            <v>2929</v>
          </cell>
          <cell r="BY366">
            <v>2929</v>
          </cell>
          <cell r="BZ366">
            <v>2929</v>
          </cell>
          <cell r="CA366">
            <v>2929</v>
          </cell>
          <cell r="CB366">
            <v>2929</v>
          </cell>
          <cell r="CC366">
            <v>2530</v>
          </cell>
          <cell r="CD366">
            <v>2530</v>
          </cell>
          <cell r="CE366">
            <v>2530</v>
          </cell>
          <cell r="CF366">
            <v>2530</v>
          </cell>
          <cell r="CG366">
            <v>2530</v>
          </cell>
          <cell r="CH366">
            <v>2530</v>
          </cell>
          <cell r="CI366">
            <v>2530</v>
          </cell>
          <cell r="CJ366">
            <v>2530</v>
          </cell>
          <cell r="CK366">
            <v>2530</v>
          </cell>
          <cell r="CL366">
            <v>2530</v>
          </cell>
          <cell r="CM366">
            <v>2530</v>
          </cell>
          <cell r="CN366">
            <v>2530</v>
          </cell>
          <cell r="CO366">
            <v>2530</v>
          </cell>
          <cell r="CP366">
            <v>2530</v>
          </cell>
          <cell r="CQ366">
            <v>2530</v>
          </cell>
          <cell r="CR366">
            <v>2530</v>
          </cell>
          <cell r="CS366">
            <v>2530</v>
          </cell>
          <cell r="CT366">
            <v>2530</v>
          </cell>
          <cell r="CU366">
            <v>2530</v>
          </cell>
          <cell r="CV366">
            <v>2530</v>
          </cell>
          <cell r="CW366">
            <v>2530</v>
          </cell>
          <cell r="CX366">
            <v>2530</v>
          </cell>
          <cell r="CY366">
            <v>2530</v>
          </cell>
          <cell r="CZ366">
            <v>2530</v>
          </cell>
          <cell r="DA366">
            <v>2530</v>
          </cell>
          <cell r="DB366">
            <v>2530</v>
          </cell>
          <cell r="DC366">
            <v>2530</v>
          </cell>
          <cell r="DD366">
            <v>2530</v>
          </cell>
          <cell r="DE366">
            <v>4330</v>
          </cell>
          <cell r="DF366">
            <v>4330</v>
          </cell>
          <cell r="DG366">
            <v>3330</v>
          </cell>
          <cell r="DH366">
            <v>3330</v>
          </cell>
          <cell r="DI366">
            <v>3330</v>
          </cell>
          <cell r="DJ366">
            <v>3330</v>
          </cell>
          <cell r="DK366">
            <v>3330</v>
          </cell>
        </row>
        <row r="367">
          <cell r="A367">
            <v>29454</v>
          </cell>
          <cell r="B367" t="str">
            <v xml:space="preserve"> ENRON-EAST CAMERON BLK 65 TRANS         </v>
          </cell>
          <cell r="C367" t="str">
            <v xml:space="preserve"> 0L   </v>
          </cell>
          <cell r="D367" t="str">
            <v xml:space="preserve"> R    </v>
          </cell>
          <cell r="E367">
            <v>40766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</row>
        <row r="368">
          <cell r="A368">
            <v>29455</v>
          </cell>
          <cell r="B368" t="str">
            <v xml:space="preserve"> ERT-W CAMERON BLK 177 DEHYD             </v>
          </cell>
          <cell r="C368" t="str">
            <v xml:space="preserve"> 0L   </v>
          </cell>
          <cell r="D368" t="str">
            <v xml:space="preserve"> R    </v>
          </cell>
          <cell r="E368">
            <v>5922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</row>
        <row r="369">
          <cell r="A369">
            <v>29461</v>
          </cell>
          <cell r="B369" t="str">
            <v>Southern Nat. @ West Cameron</v>
          </cell>
          <cell r="C369" t="str">
            <v xml:space="preserve"> 0L   </v>
          </cell>
          <cell r="D369" t="str">
            <v xml:space="preserve"> R    </v>
          </cell>
          <cell r="E369">
            <v>81570</v>
          </cell>
          <cell r="F369">
            <v>1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E369">
            <v>1</v>
          </cell>
          <cell r="AF369">
            <v>1</v>
          </cell>
          <cell r="AG369">
            <v>1</v>
          </cell>
          <cell r="AH369">
            <v>1</v>
          </cell>
          <cell r="AI369">
            <v>1</v>
          </cell>
          <cell r="AJ369">
            <v>1</v>
          </cell>
          <cell r="AK369">
            <v>1</v>
          </cell>
          <cell r="AL369">
            <v>1</v>
          </cell>
          <cell r="AM369">
            <v>1</v>
          </cell>
          <cell r="AN369">
            <v>1</v>
          </cell>
          <cell r="AO369">
            <v>1</v>
          </cell>
          <cell r="AP369">
            <v>1</v>
          </cell>
          <cell r="AQ369">
            <v>1</v>
          </cell>
          <cell r="AR369">
            <v>1</v>
          </cell>
          <cell r="AS369">
            <v>1</v>
          </cell>
          <cell r="AT369">
            <v>1</v>
          </cell>
          <cell r="AU369">
            <v>1</v>
          </cell>
          <cell r="AV369">
            <v>1</v>
          </cell>
          <cell r="AW369">
            <v>1</v>
          </cell>
          <cell r="AX369">
            <v>1</v>
          </cell>
          <cell r="AY369">
            <v>1</v>
          </cell>
          <cell r="AZ369">
            <v>1</v>
          </cell>
          <cell r="BA369">
            <v>200</v>
          </cell>
          <cell r="BB369">
            <v>200</v>
          </cell>
          <cell r="BC369">
            <v>200</v>
          </cell>
          <cell r="BD369">
            <v>200</v>
          </cell>
          <cell r="BE369">
            <v>200</v>
          </cell>
          <cell r="BF369">
            <v>200</v>
          </cell>
          <cell r="BG369">
            <v>200</v>
          </cell>
          <cell r="BH369">
            <v>200</v>
          </cell>
          <cell r="BI369">
            <v>200</v>
          </cell>
          <cell r="BJ369">
            <v>200</v>
          </cell>
          <cell r="BK369">
            <v>200</v>
          </cell>
          <cell r="BL369">
            <v>200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  <cell r="CE369">
            <v>1</v>
          </cell>
          <cell r="CF369">
            <v>1</v>
          </cell>
          <cell r="CG369">
            <v>1</v>
          </cell>
          <cell r="CH369">
            <v>1</v>
          </cell>
          <cell r="CI369">
            <v>1</v>
          </cell>
          <cell r="CJ369">
            <v>1</v>
          </cell>
          <cell r="CK369">
            <v>1</v>
          </cell>
          <cell r="CL369">
            <v>1</v>
          </cell>
          <cell r="CM369">
            <v>1</v>
          </cell>
          <cell r="CN369">
            <v>1</v>
          </cell>
          <cell r="CO369">
            <v>1</v>
          </cell>
          <cell r="CP369">
            <v>1</v>
          </cell>
          <cell r="CQ369">
            <v>1</v>
          </cell>
          <cell r="CR369">
            <v>1</v>
          </cell>
          <cell r="CS369">
            <v>1</v>
          </cell>
          <cell r="CT369">
            <v>1</v>
          </cell>
          <cell r="CU369">
            <v>1</v>
          </cell>
          <cell r="CV369">
            <v>1</v>
          </cell>
          <cell r="CW369">
            <v>1</v>
          </cell>
          <cell r="CX369">
            <v>1</v>
          </cell>
          <cell r="CY369">
            <v>1</v>
          </cell>
          <cell r="CZ369">
            <v>1</v>
          </cell>
          <cell r="DA369">
            <v>1</v>
          </cell>
          <cell r="DB369">
            <v>1</v>
          </cell>
          <cell r="DC369">
            <v>1</v>
          </cell>
          <cell r="DD369">
            <v>1</v>
          </cell>
          <cell r="DE369">
            <v>1</v>
          </cell>
          <cell r="DF369">
            <v>1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</row>
        <row r="370">
          <cell r="A370">
            <v>29468</v>
          </cell>
          <cell r="B370" t="str">
            <v xml:space="preserve"> CONOCO-W CAMERON BLK 36-F               </v>
          </cell>
          <cell r="C370" t="str">
            <v xml:space="preserve"> 0L   </v>
          </cell>
          <cell r="D370" t="str">
            <v xml:space="preserve"> R    </v>
          </cell>
          <cell r="E370">
            <v>10295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</row>
        <row r="371">
          <cell r="A371">
            <v>29474</v>
          </cell>
          <cell r="B371" t="str">
            <v xml:space="preserve"> WEST CAMERON BLOCK 20 DEHYDRATION       </v>
          </cell>
          <cell r="C371" t="str">
            <v xml:space="preserve"> 0L   </v>
          </cell>
          <cell r="D371" t="str">
            <v xml:space="preserve"> R    </v>
          </cell>
          <cell r="E371">
            <v>100283</v>
          </cell>
          <cell r="F371">
            <v>1150</v>
          </cell>
          <cell r="G371">
            <v>1150</v>
          </cell>
          <cell r="H371">
            <v>2083</v>
          </cell>
          <cell r="I371">
            <v>1150</v>
          </cell>
          <cell r="J371">
            <v>1320</v>
          </cell>
          <cell r="K371">
            <v>1700</v>
          </cell>
          <cell r="L371">
            <v>1700</v>
          </cell>
          <cell r="M371">
            <v>1700</v>
          </cell>
          <cell r="N371">
            <v>1700</v>
          </cell>
          <cell r="O371">
            <v>1700</v>
          </cell>
          <cell r="P371">
            <v>1700</v>
          </cell>
          <cell r="Q371">
            <v>1700</v>
          </cell>
          <cell r="R371">
            <v>1700</v>
          </cell>
          <cell r="S371">
            <v>1700</v>
          </cell>
          <cell r="T371">
            <v>1300</v>
          </cell>
          <cell r="U371">
            <v>1300</v>
          </cell>
          <cell r="V371">
            <v>1300</v>
          </cell>
          <cell r="W371">
            <v>1300</v>
          </cell>
          <cell r="X371">
            <v>1300</v>
          </cell>
          <cell r="Y371">
            <v>2300</v>
          </cell>
          <cell r="Z371">
            <v>2300</v>
          </cell>
          <cell r="AA371">
            <v>2300</v>
          </cell>
          <cell r="AB371">
            <v>2300</v>
          </cell>
          <cell r="AC371">
            <v>2300</v>
          </cell>
          <cell r="AD371">
            <v>2300</v>
          </cell>
          <cell r="AE371">
            <v>2300</v>
          </cell>
          <cell r="AF371">
            <v>2300</v>
          </cell>
          <cell r="AG371">
            <v>2300</v>
          </cell>
          <cell r="AH371">
            <v>2083</v>
          </cell>
          <cell r="AI371">
            <v>2083</v>
          </cell>
          <cell r="AJ371">
            <v>2083</v>
          </cell>
          <cell r="AK371">
            <v>2083</v>
          </cell>
          <cell r="AL371">
            <v>2083</v>
          </cell>
          <cell r="AM371">
            <v>2083</v>
          </cell>
          <cell r="AN371">
            <v>2083</v>
          </cell>
          <cell r="AO371">
            <v>2083</v>
          </cell>
          <cell r="AP371">
            <v>2083</v>
          </cell>
          <cell r="AQ371">
            <v>2083</v>
          </cell>
          <cell r="AR371">
            <v>147</v>
          </cell>
          <cell r="AS371">
            <v>147</v>
          </cell>
          <cell r="AT371">
            <v>147</v>
          </cell>
          <cell r="AU371">
            <v>147</v>
          </cell>
          <cell r="AV371">
            <v>186</v>
          </cell>
          <cell r="AW371">
            <v>186</v>
          </cell>
          <cell r="AX371">
            <v>6122</v>
          </cell>
          <cell r="AY371">
            <v>6122</v>
          </cell>
          <cell r="AZ371">
            <v>6122</v>
          </cell>
          <cell r="BA371">
            <v>6600</v>
          </cell>
          <cell r="BB371">
            <v>5000</v>
          </cell>
          <cell r="BC371">
            <v>5000</v>
          </cell>
          <cell r="BD371">
            <v>5000</v>
          </cell>
          <cell r="BE371">
            <v>5000</v>
          </cell>
          <cell r="BF371">
            <v>5000</v>
          </cell>
          <cell r="BG371">
            <v>5000</v>
          </cell>
          <cell r="BH371">
            <v>180</v>
          </cell>
          <cell r="BI371">
            <v>180</v>
          </cell>
          <cell r="BJ371">
            <v>180</v>
          </cell>
          <cell r="BK371">
            <v>180</v>
          </cell>
          <cell r="BL371">
            <v>180</v>
          </cell>
          <cell r="BM371">
            <v>180</v>
          </cell>
          <cell r="BN371">
            <v>180</v>
          </cell>
          <cell r="BO371">
            <v>180</v>
          </cell>
          <cell r="BP371">
            <v>180</v>
          </cell>
          <cell r="BQ371">
            <v>180</v>
          </cell>
          <cell r="BR371">
            <v>180</v>
          </cell>
          <cell r="BS371">
            <v>180</v>
          </cell>
          <cell r="BT371">
            <v>180</v>
          </cell>
          <cell r="BU371">
            <v>180</v>
          </cell>
          <cell r="BV371">
            <v>180</v>
          </cell>
          <cell r="BW371">
            <v>180</v>
          </cell>
          <cell r="BX371">
            <v>180</v>
          </cell>
          <cell r="BY371">
            <v>180</v>
          </cell>
          <cell r="BZ371">
            <v>180</v>
          </cell>
          <cell r="CA371">
            <v>180</v>
          </cell>
          <cell r="CB371">
            <v>180</v>
          </cell>
          <cell r="CC371">
            <v>1412</v>
          </cell>
          <cell r="CD371">
            <v>1412</v>
          </cell>
          <cell r="CE371">
            <v>1412</v>
          </cell>
          <cell r="CF371">
            <v>1412</v>
          </cell>
          <cell r="CG371">
            <v>1412</v>
          </cell>
          <cell r="CH371">
            <v>1412</v>
          </cell>
          <cell r="CI371">
            <v>1412</v>
          </cell>
          <cell r="CJ371">
            <v>1412</v>
          </cell>
          <cell r="CK371">
            <v>1412</v>
          </cell>
          <cell r="CL371">
            <v>1412</v>
          </cell>
          <cell r="CM371">
            <v>1412</v>
          </cell>
          <cell r="CN371">
            <v>1412</v>
          </cell>
          <cell r="CO371">
            <v>1412</v>
          </cell>
          <cell r="CP371">
            <v>1412</v>
          </cell>
          <cell r="CQ371">
            <v>1412</v>
          </cell>
          <cell r="CR371">
            <v>1412</v>
          </cell>
          <cell r="CS371">
            <v>1412</v>
          </cell>
          <cell r="CT371">
            <v>1412</v>
          </cell>
          <cell r="CU371">
            <v>1412</v>
          </cell>
          <cell r="CV371">
            <v>1412</v>
          </cell>
          <cell r="CW371">
            <v>1412</v>
          </cell>
          <cell r="CX371">
            <v>1412</v>
          </cell>
          <cell r="CY371">
            <v>1412</v>
          </cell>
          <cell r="CZ371">
            <v>1569</v>
          </cell>
          <cell r="DA371">
            <v>1569</v>
          </cell>
          <cell r="DB371">
            <v>1569</v>
          </cell>
          <cell r="DC371">
            <v>1569</v>
          </cell>
          <cell r="DD371">
            <v>1569</v>
          </cell>
          <cell r="DE371">
            <v>2100</v>
          </cell>
          <cell r="DF371">
            <v>2100</v>
          </cell>
          <cell r="DG371">
            <v>2100</v>
          </cell>
          <cell r="DH371">
            <v>2100</v>
          </cell>
          <cell r="DI371">
            <v>2100</v>
          </cell>
          <cell r="DJ371">
            <v>2100</v>
          </cell>
          <cell r="DK371">
            <v>2100</v>
          </cell>
        </row>
        <row r="372">
          <cell r="A372">
            <v>29478</v>
          </cell>
          <cell r="B372" t="str">
            <v xml:space="preserve"> MOBIL - W CAMERON BLK 68 B1 DEHYD       </v>
          </cell>
          <cell r="C372" t="str">
            <v xml:space="preserve"> 0L   </v>
          </cell>
          <cell r="D372" t="str">
            <v xml:space="preserve"> R    </v>
          </cell>
          <cell r="E372">
            <v>13955</v>
          </cell>
          <cell r="F372">
            <v>1600</v>
          </cell>
          <cell r="G372">
            <v>1600</v>
          </cell>
          <cell r="H372">
            <v>1095</v>
          </cell>
          <cell r="I372">
            <v>1600</v>
          </cell>
          <cell r="J372">
            <v>1600</v>
          </cell>
          <cell r="K372">
            <v>1600</v>
          </cell>
          <cell r="L372">
            <v>1600</v>
          </cell>
          <cell r="M372">
            <v>1600</v>
          </cell>
          <cell r="N372">
            <v>1600</v>
          </cell>
          <cell r="O372">
            <v>1600</v>
          </cell>
          <cell r="P372">
            <v>1600</v>
          </cell>
          <cell r="Q372">
            <v>1600</v>
          </cell>
          <cell r="R372">
            <v>1600</v>
          </cell>
          <cell r="S372">
            <v>1600</v>
          </cell>
          <cell r="T372">
            <v>1650</v>
          </cell>
          <cell r="U372">
            <v>1650</v>
          </cell>
          <cell r="V372">
            <v>1650</v>
          </cell>
          <cell r="W372">
            <v>1650</v>
          </cell>
          <cell r="X372">
            <v>1650</v>
          </cell>
          <cell r="Y372">
            <v>1942</v>
          </cell>
          <cell r="Z372">
            <v>1942</v>
          </cell>
          <cell r="AA372">
            <v>1942</v>
          </cell>
          <cell r="AB372">
            <v>1650</v>
          </cell>
          <cell r="AC372">
            <v>1650</v>
          </cell>
          <cell r="AD372">
            <v>1650</v>
          </cell>
          <cell r="AE372">
            <v>1650</v>
          </cell>
          <cell r="AF372">
            <v>1650</v>
          </cell>
          <cell r="AG372">
            <v>1650</v>
          </cell>
          <cell r="AH372">
            <v>1650</v>
          </cell>
          <cell r="AI372">
            <v>1650</v>
          </cell>
          <cell r="AJ372">
            <v>1650</v>
          </cell>
          <cell r="AK372">
            <v>1650</v>
          </cell>
          <cell r="AL372">
            <v>1378</v>
          </cell>
          <cell r="AM372">
            <v>1095</v>
          </cell>
          <cell r="AN372">
            <v>1095</v>
          </cell>
          <cell r="AO372">
            <v>1095</v>
          </cell>
          <cell r="AP372">
            <v>1095</v>
          </cell>
          <cell r="AQ372">
            <v>1095</v>
          </cell>
          <cell r="AR372">
            <v>1095</v>
          </cell>
          <cell r="AS372">
            <v>1095</v>
          </cell>
          <cell r="AT372">
            <v>1095</v>
          </cell>
          <cell r="AU372">
            <v>1095</v>
          </cell>
          <cell r="AV372">
            <v>1095</v>
          </cell>
          <cell r="AW372">
            <v>1095</v>
          </cell>
          <cell r="AX372">
            <v>2500</v>
          </cell>
          <cell r="AY372">
            <v>2500</v>
          </cell>
          <cell r="AZ372">
            <v>2500</v>
          </cell>
          <cell r="BA372">
            <v>2500</v>
          </cell>
          <cell r="BB372">
            <v>2500</v>
          </cell>
          <cell r="BC372">
            <v>2500</v>
          </cell>
          <cell r="BD372">
            <v>2500</v>
          </cell>
          <cell r="BE372">
            <v>2500</v>
          </cell>
          <cell r="BF372">
            <v>2500</v>
          </cell>
          <cell r="BG372">
            <v>2500</v>
          </cell>
          <cell r="BH372">
            <v>2500</v>
          </cell>
          <cell r="BI372">
            <v>2500</v>
          </cell>
          <cell r="BJ372">
            <v>2500</v>
          </cell>
          <cell r="BK372">
            <v>2500</v>
          </cell>
          <cell r="BL372">
            <v>2500</v>
          </cell>
          <cell r="BM372">
            <v>2500</v>
          </cell>
          <cell r="BN372">
            <v>2500</v>
          </cell>
          <cell r="BO372">
            <v>2500</v>
          </cell>
          <cell r="BP372">
            <v>2500</v>
          </cell>
          <cell r="BQ372">
            <v>2500</v>
          </cell>
          <cell r="BR372">
            <v>2500</v>
          </cell>
          <cell r="BS372">
            <v>2500</v>
          </cell>
          <cell r="BT372">
            <v>2500</v>
          </cell>
          <cell r="BU372">
            <v>1058</v>
          </cell>
          <cell r="BV372">
            <v>1058</v>
          </cell>
          <cell r="BW372">
            <v>1058</v>
          </cell>
          <cell r="BX372">
            <v>1058</v>
          </cell>
          <cell r="BY372">
            <v>1058</v>
          </cell>
          <cell r="BZ372">
            <v>1058</v>
          </cell>
          <cell r="CA372">
            <v>1058</v>
          </cell>
          <cell r="CB372">
            <v>1058</v>
          </cell>
          <cell r="CC372">
            <v>1058</v>
          </cell>
          <cell r="CD372">
            <v>1058</v>
          </cell>
          <cell r="CE372">
            <v>1058</v>
          </cell>
          <cell r="CF372">
            <v>1058</v>
          </cell>
          <cell r="CG372">
            <v>1058</v>
          </cell>
          <cell r="CH372">
            <v>1058</v>
          </cell>
          <cell r="CI372">
            <v>1058</v>
          </cell>
          <cell r="CJ372">
            <v>1058</v>
          </cell>
          <cell r="CK372">
            <v>1058</v>
          </cell>
          <cell r="CL372">
            <v>1058</v>
          </cell>
          <cell r="CM372">
            <v>1058</v>
          </cell>
          <cell r="CN372">
            <v>1058</v>
          </cell>
          <cell r="CO372">
            <v>1058</v>
          </cell>
          <cell r="CP372">
            <v>1058</v>
          </cell>
          <cell r="CQ372">
            <v>1058</v>
          </cell>
          <cell r="CR372">
            <v>1058</v>
          </cell>
          <cell r="CS372">
            <v>1058</v>
          </cell>
          <cell r="CT372">
            <v>1058</v>
          </cell>
          <cell r="CU372">
            <v>1058</v>
          </cell>
          <cell r="CV372">
            <v>1058</v>
          </cell>
          <cell r="CW372">
            <v>1058</v>
          </cell>
          <cell r="CX372">
            <v>1058</v>
          </cell>
          <cell r="CY372">
            <v>1058</v>
          </cell>
          <cell r="CZ372">
            <v>1058</v>
          </cell>
          <cell r="DA372">
            <v>1058</v>
          </cell>
          <cell r="DB372">
            <v>1058</v>
          </cell>
          <cell r="DC372">
            <v>1058</v>
          </cell>
          <cell r="DD372">
            <v>1058</v>
          </cell>
          <cell r="DE372">
            <v>1600</v>
          </cell>
          <cell r="DF372">
            <v>1600</v>
          </cell>
          <cell r="DG372">
            <v>1600</v>
          </cell>
          <cell r="DH372">
            <v>1600</v>
          </cell>
          <cell r="DI372">
            <v>1600</v>
          </cell>
          <cell r="DJ372">
            <v>1600</v>
          </cell>
          <cell r="DK372">
            <v>1600</v>
          </cell>
        </row>
        <row r="373">
          <cell r="A373">
            <v>29803</v>
          </cell>
          <cell r="B373" t="str">
            <v>TETCO @ West Cameron</v>
          </cell>
          <cell r="C373" t="str">
            <v xml:space="preserve"> 0L   </v>
          </cell>
          <cell r="D373" t="str">
            <v xml:space="preserve"> R    </v>
          </cell>
          <cell r="E373">
            <v>26478</v>
          </cell>
          <cell r="F373">
            <v>11207</v>
          </cell>
          <cell r="G373">
            <v>11207</v>
          </cell>
          <cell r="H373">
            <v>10142</v>
          </cell>
          <cell r="I373">
            <v>11207</v>
          </cell>
          <cell r="J373">
            <v>9695</v>
          </cell>
          <cell r="K373">
            <v>9064</v>
          </cell>
          <cell r="L373">
            <v>4065</v>
          </cell>
          <cell r="M373">
            <v>2460</v>
          </cell>
          <cell r="N373">
            <v>2460</v>
          </cell>
          <cell r="O373">
            <v>2460</v>
          </cell>
          <cell r="P373">
            <v>5531</v>
          </cell>
          <cell r="Q373">
            <v>9101</v>
          </cell>
          <cell r="R373">
            <v>9101</v>
          </cell>
          <cell r="S373">
            <v>9101</v>
          </cell>
          <cell r="T373">
            <v>5667</v>
          </cell>
          <cell r="U373">
            <v>5667</v>
          </cell>
          <cell r="V373">
            <v>5667</v>
          </cell>
          <cell r="W373">
            <v>5667</v>
          </cell>
          <cell r="X373">
            <v>6673</v>
          </cell>
          <cell r="Y373">
            <v>2504</v>
          </cell>
          <cell r="Z373">
            <v>5520</v>
          </cell>
          <cell r="AA373">
            <v>11805</v>
          </cell>
          <cell r="AB373">
            <v>11805</v>
          </cell>
          <cell r="AC373">
            <v>11805</v>
          </cell>
          <cell r="AD373">
            <v>14242</v>
          </cell>
          <cell r="AE373">
            <v>14168</v>
          </cell>
          <cell r="AF373">
            <v>11152</v>
          </cell>
          <cell r="AG373">
            <v>11152</v>
          </cell>
          <cell r="AH373">
            <v>9131</v>
          </cell>
          <cell r="AI373">
            <v>9131</v>
          </cell>
          <cell r="AJ373">
            <v>9131</v>
          </cell>
          <cell r="AK373">
            <v>9131</v>
          </cell>
          <cell r="AL373">
            <v>9131</v>
          </cell>
          <cell r="AM373">
            <v>9131</v>
          </cell>
          <cell r="AN373">
            <v>11142</v>
          </cell>
          <cell r="AO373">
            <v>10142</v>
          </cell>
          <cell r="AP373">
            <v>10142</v>
          </cell>
          <cell r="AQ373">
            <v>10142</v>
          </cell>
          <cell r="AR373">
            <v>9639</v>
          </cell>
          <cell r="AS373">
            <v>10692</v>
          </cell>
          <cell r="AT373">
            <v>10738</v>
          </cell>
          <cell r="AU373">
            <v>12694</v>
          </cell>
          <cell r="AV373">
            <v>0</v>
          </cell>
          <cell r="AW373">
            <v>12694</v>
          </cell>
          <cell r="AX373">
            <v>11449</v>
          </cell>
          <cell r="AY373">
            <v>11449</v>
          </cell>
          <cell r="AZ373">
            <v>11449</v>
          </cell>
          <cell r="BA373">
            <v>11445</v>
          </cell>
          <cell r="BB373">
            <v>11387</v>
          </cell>
          <cell r="BC373">
            <v>11387</v>
          </cell>
          <cell r="BD373">
            <v>11387</v>
          </cell>
          <cell r="BE373">
            <v>11387</v>
          </cell>
          <cell r="BF373">
            <v>11387</v>
          </cell>
          <cell r="BG373">
            <v>12503</v>
          </cell>
          <cell r="BH373">
            <v>11954</v>
          </cell>
          <cell r="BI373">
            <v>10954</v>
          </cell>
          <cell r="BJ373">
            <v>9454</v>
          </cell>
          <cell r="BK373">
            <v>9454</v>
          </cell>
          <cell r="BL373">
            <v>9454</v>
          </cell>
          <cell r="BM373">
            <v>10902</v>
          </cell>
          <cell r="BN373">
            <v>10902</v>
          </cell>
          <cell r="BO373">
            <v>10909</v>
          </cell>
          <cell r="BP373">
            <v>10563</v>
          </cell>
          <cell r="BQ373">
            <v>11444</v>
          </cell>
          <cell r="BR373">
            <v>11444</v>
          </cell>
          <cell r="BS373">
            <v>11444</v>
          </cell>
          <cell r="BT373">
            <v>12449</v>
          </cell>
          <cell r="BU373">
            <v>12197</v>
          </cell>
          <cell r="BV373">
            <v>12700</v>
          </cell>
          <cell r="BW373">
            <v>13403</v>
          </cell>
          <cell r="BX373">
            <v>14212</v>
          </cell>
          <cell r="BY373">
            <v>14212</v>
          </cell>
          <cell r="BZ373">
            <v>14212</v>
          </cell>
          <cell r="CA373">
            <v>14212</v>
          </cell>
          <cell r="CB373">
            <v>14212</v>
          </cell>
          <cell r="CC373">
            <v>10789</v>
          </cell>
          <cell r="CD373">
            <v>10287</v>
          </cell>
          <cell r="CE373">
            <v>10789</v>
          </cell>
          <cell r="CF373">
            <v>10789</v>
          </cell>
          <cell r="CG373">
            <v>10789</v>
          </cell>
          <cell r="CH373">
            <v>10744</v>
          </cell>
          <cell r="CI373">
            <v>11700</v>
          </cell>
          <cell r="CJ373">
            <v>12303</v>
          </cell>
          <cell r="CK373">
            <v>12544</v>
          </cell>
          <cell r="CL373">
            <v>12544</v>
          </cell>
          <cell r="CM373">
            <v>12544</v>
          </cell>
          <cell r="CN373">
            <v>12544</v>
          </cell>
          <cell r="CO373">
            <v>12639</v>
          </cell>
          <cell r="CP373">
            <v>12639</v>
          </cell>
          <cell r="CQ373">
            <v>13047</v>
          </cell>
          <cell r="CR373">
            <v>13862</v>
          </cell>
          <cell r="CS373">
            <v>13861</v>
          </cell>
          <cell r="CT373">
            <v>13861</v>
          </cell>
          <cell r="CU373">
            <v>13861</v>
          </cell>
          <cell r="CV373">
            <v>14565</v>
          </cell>
          <cell r="CW373">
            <v>14565</v>
          </cell>
          <cell r="CX373">
            <v>14565</v>
          </cell>
          <cell r="CY373">
            <v>14565</v>
          </cell>
          <cell r="CZ373">
            <v>14565</v>
          </cell>
          <cell r="DA373">
            <v>14565</v>
          </cell>
          <cell r="DB373">
            <v>14565</v>
          </cell>
          <cell r="DC373">
            <v>14854</v>
          </cell>
          <cell r="DD373">
            <v>14848</v>
          </cell>
          <cell r="DE373">
            <v>17032</v>
          </cell>
          <cell r="DF373">
            <v>14018</v>
          </cell>
          <cell r="DG373">
            <v>14469</v>
          </cell>
          <cell r="DH373">
            <v>14469</v>
          </cell>
          <cell r="DI373">
            <v>14469</v>
          </cell>
          <cell r="DJ373">
            <v>15464</v>
          </cell>
          <cell r="DK373">
            <v>15707</v>
          </cell>
        </row>
        <row r="374">
          <cell r="A374">
            <v>29804</v>
          </cell>
          <cell r="B374" t="str">
            <v>ANR @ West Cameron</v>
          </cell>
          <cell r="C374" t="str">
            <v xml:space="preserve"> 0L   </v>
          </cell>
          <cell r="D374" t="str">
            <v xml:space="preserve"> R    </v>
          </cell>
          <cell r="E374">
            <v>59820</v>
          </cell>
          <cell r="F374">
            <v>2000</v>
          </cell>
          <cell r="G374">
            <v>2000</v>
          </cell>
          <cell r="H374">
            <v>2000</v>
          </cell>
          <cell r="I374">
            <v>2000</v>
          </cell>
          <cell r="J374">
            <v>2000</v>
          </cell>
          <cell r="K374">
            <v>2000</v>
          </cell>
          <cell r="L374">
            <v>2000</v>
          </cell>
          <cell r="M374">
            <v>2000</v>
          </cell>
          <cell r="N374">
            <v>2000</v>
          </cell>
          <cell r="O374">
            <v>2000</v>
          </cell>
          <cell r="P374">
            <v>2000</v>
          </cell>
          <cell r="Q374">
            <v>2000</v>
          </cell>
          <cell r="R374">
            <v>2000</v>
          </cell>
          <cell r="S374">
            <v>2000</v>
          </cell>
          <cell r="T374">
            <v>2000</v>
          </cell>
          <cell r="U374">
            <v>2000</v>
          </cell>
          <cell r="V374">
            <v>2000</v>
          </cell>
          <cell r="W374">
            <v>2000</v>
          </cell>
          <cell r="X374">
            <v>2000</v>
          </cell>
          <cell r="Y374">
            <v>2000</v>
          </cell>
          <cell r="Z374">
            <v>2000</v>
          </cell>
          <cell r="AA374">
            <v>2000</v>
          </cell>
          <cell r="AB374">
            <v>2000</v>
          </cell>
          <cell r="AC374">
            <v>2000</v>
          </cell>
          <cell r="AD374">
            <v>2000</v>
          </cell>
          <cell r="AE374">
            <v>2000</v>
          </cell>
          <cell r="AF374">
            <v>2000</v>
          </cell>
          <cell r="AG374">
            <v>2000</v>
          </cell>
          <cell r="AH374">
            <v>2000</v>
          </cell>
          <cell r="AI374">
            <v>2000</v>
          </cell>
          <cell r="AJ374">
            <v>2000</v>
          </cell>
          <cell r="AK374">
            <v>2000</v>
          </cell>
          <cell r="AL374">
            <v>2000</v>
          </cell>
          <cell r="AM374">
            <v>2000</v>
          </cell>
          <cell r="AN374">
            <v>2000</v>
          </cell>
          <cell r="AO374">
            <v>2000</v>
          </cell>
          <cell r="AP374">
            <v>2000</v>
          </cell>
          <cell r="AQ374">
            <v>2000</v>
          </cell>
          <cell r="AR374">
            <v>2000</v>
          </cell>
          <cell r="AS374">
            <v>2000</v>
          </cell>
          <cell r="AT374">
            <v>2000</v>
          </cell>
          <cell r="AU374">
            <v>2000</v>
          </cell>
          <cell r="AV374">
            <v>2000</v>
          </cell>
          <cell r="AW374">
            <v>2000</v>
          </cell>
          <cell r="AX374">
            <v>1750</v>
          </cell>
          <cell r="AY374">
            <v>1750</v>
          </cell>
          <cell r="AZ374">
            <v>1750</v>
          </cell>
          <cell r="BA374">
            <v>1750</v>
          </cell>
          <cell r="BB374">
            <v>1750</v>
          </cell>
          <cell r="BC374">
            <v>1750</v>
          </cell>
          <cell r="BD374">
            <v>1750</v>
          </cell>
          <cell r="BE374">
            <v>1750</v>
          </cell>
          <cell r="BF374">
            <v>1750</v>
          </cell>
          <cell r="BG374">
            <v>1750</v>
          </cell>
          <cell r="BH374">
            <v>2000</v>
          </cell>
          <cell r="BI374">
            <v>2000</v>
          </cell>
          <cell r="BJ374">
            <v>2000</v>
          </cell>
          <cell r="BK374">
            <v>2000</v>
          </cell>
          <cell r="BL374">
            <v>2000</v>
          </cell>
          <cell r="BM374">
            <v>2500</v>
          </cell>
          <cell r="BN374">
            <v>2500</v>
          </cell>
          <cell r="BO374">
            <v>2500</v>
          </cell>
          <cell r="BP374">
            <v>2500</v>
          </cell>
          <cell r="BQ374">
            <v>2500</v>
          </cell>
          <cell r="BR374">
            <v>2500</v>
          </cell>
          <cell r="BS374">
            <v>2500</v>
          </cell>
          <cell r="BT374">
            <v>2500</v>
          </cell>
          <cell r="BU374">
            <v>2500</v>
          </cell>
          <cell r="BV374">
            <v>2500</v>
          </cell>
          <cell r="BW374">
            <v>2500</v>
          </cell>
          <cell r="BX374">
            <v>2500</v>
          </cell>
          <cell r="BY374">
            <v>2500</v>
          </cell>
          <cell r="BZ374">
            <v>2500</v>
          </cell>
          <cell r="CA374">
            <v>2500</v>
          </cell>
          <cell r="CB374">
            <v>2500</v>
          </cell>
          <cell r="CC374">
            <v>2700</v>
          </cell>
          <cell r="CD374">
            <v>2700</v>
          </cell>
          <cell r="CE374">
            <v>2700</v>
          </cell>
          <cell r="CF374">
            <v>2700</v>
          </cell>
          <cell r="CG374">
            <v>2700</v>
          </cell>
          <cell r="CH374">
            <v>2700</v>
          </cell>
          <cell r="CI374">
            <v>2700</v>
          </cell>
          <cell r="CJ374">
            <v>2700</v>
          </cell>
          <cell r="CK374">
            <v>2700</v>
          </cell>
          <cell r="CL374">
            <v>2700</v>
          </cell>
          <cell r="CM374">
            <v>2700</v>
          </cell>
          <cell r="CN374">
            <v>2700</v>
          </cell>
          <cell r="CO374">
            <v>2700</v>
          </cell>
          <cell r="CP374">
            <v>2700</v>
          </cell>
          <cell r="CQ374">
            <v>2700</v>
          </cell>
          <cell r="CR374">
            <v>2700</v>
          </cell>
          <cell r="CS374">
            <v>2700</v>
          </cell>
          <cell r="CT374">
            <v>2700</v>
          </cell>
          <cell r="CU374">
            <v>2700</v>
          </cell>
          <cell r="CV374">
            <v>2700</v>
          </cell>
          <cell r="CW374">
            <v>2700</v>
          </cell>
          <cell r="CX374">
            <v>2700</v>
          </cell>
          <cell r="CY374">
            <v>2700</v>
          </cell>
          <cell r="CZ374">
            <v>2700</v>
          </cell>
          <cell r="DA374">
            <v>2700</v>
          </cell>
          <cell r="DB374">
            <v>2700</v>
          </cell>
          <cell r="DC374">
            <v>2700</v>
          </cell>
          <cell r="DD374">
            <v>2700</v>
          </cell>
          <cell r="DE374">
            <v>2500</v>
          </cell>
          <cell r="DF374">
            <v>2800</v>
          </cell>
          <cell r="DG374">
            <v>2800</v>
          </cell>
          <cell r="DH374">
            <v>2800</v>
          </cell>
          <cell r="DI374">
            <v>2800</v>
          </cell>
          <cell r="DJ374">
            <v>2800</v>
          </cell>
          <cell r="DK374">
            <v>2800</v>
          </cell>
        </row>
        <row r="375">
          <cell r="A375">
            <v>29943</v>
          </cell>
          <cell r="B375" t="str">
            <v xml:space="preserve"> WEST CAMERON  630                       </v>
          </cell>
          <cell r="C375" t="str">
            <v xml:space="preserve"> 0L   </v>
          </cell>
          <cell r="D375" t="str">
            <v xml:space="preserve"> R    </v>
          </cell>
          <cell r="E375">
            <v>233318</v>
          </cell>
          <cell r="F375">
            <v>4851</v>
          </cell>
          <cell r="G375">
            <v>4851</v>
          </cell>
          <cell r="H375">
            <v>2804</v>
          </cell>
          <cell r="I375">
            <v>1201</v>
          </cell>
          <cell r="J375">
            <v>1201</v>
          </cell>
          <cell r="K375">
            <v>2667</v>
          </cell>
          <cell r="L375">
            <v>2667</v>
          </cell>
          <cell r="M375">
            <v>2667</v>
          </cell>
          <cell r="N375">
            <v>2667</v>
          </cell>
          <cell r="O375">
            <v>2667</v>
          </cell>
          <cell r="P375">
            <v>2134</v>
          </cell>
          <cell r="Q375">
            <v>2135</v>
          </cell>
          <cell r="R375">
            <v>2462</v>
          </cell>
          <cell r="S375">
            <v>2667</v>
          </cell>
          <cell r="T375">
            <v>1195</v>
          </cell>
          <cell r="U375">
            <v>1195</v>
          </cell>
          <cell r="V375">
            <v>1195</v>
          </cell>
          <cell r="W375">
            <v>1195</v>
          </cell>
          <cell r="X375">
            <v>1195</v>
          </cell>
          <cell r="Y375">
            <v>1195</v>
          </cell>
          <cell r="Z375">
            <v>1195</v>
          </cell>
          <cell r="AA375">
            <v>1195</v>
          </cell>
          <cell r="AB375">
            <v>1195</v>
          </cell>
          <cell r="AC375">
            <v>1195</v>
          </cell>
          <cell r="AD375">
            <v>950</v>
          </cell>
          <cell r="AE375">
            <v>950</v>
          </cell>
          <cell r="AF375">
            <v>2804</v>
          </cell>
          <cell r="AG375">
            <v>2804</v>
          </cell>
          <cell r="AH375">
            <v>2804</v>
          </cell>
          <cell r="AI375">
            <v>2804</v>
          </cell>
          <cell r="AJ375">
            <v>2804</v>
          </cell>
          <cell r="AK375">
            <v>2804</v>
          </cell>
          <cell r="AL375">
            <v>2804</v>
          </cell>
          <cell r="AM375">
            <v>2804</v>
          </cell>
          <cell r="AN375">
            <v>2804</v>
          </cell>
          <cell r="AO375">
            <v>2804</v>
          </cell>
          <cell r="AP375">
            <v>2804</v>
          </cell>
          <cell r="AQ375">
            <v>2804</v>
          </cell>
          <cell r="AR375">
            <v>4718</v>
          </cell>
          <cell r="AS375">
            <v>4718</v>
          </cell>
          <cell r="AT375">
            <v>4718</v>
          </cell>
          <cell r="AU375">
            <v>4718</v>
          </cell>
          <cell r="AV375">
            <v>0</v>
          </cell>
          <cell r="AW375">
            <v>4718</v>
          </cell>
          <cell r="AX375">
            <v>3000</v>
          </cell>
          <cell r="AY375">
            <v>3000</v>
          </cell>
          <cell r="AZ375">
            <v>3000</v>
          </cell>
          <cell r="BA375">
            <v>3000</v>
          </cell>
          <cell r="BB375">
            <v>3800</v>
          </cell>
          <cell r="BC375">
            <v>3800</v>
          </cell>
          <cell r="BD375">
            <v>3800</v>
          </cell>
          <cell r="BE375">
            <v>3800</v>
          </cell>
          <cell r="BF375">
            <v>3800</v>
          </cell>
          <cell r="BG375">
            <v>5000</v>
          </cell>
          <cell r="BH375">
            <v>5000</v>
          </cell>
          <cell r="BI375">
            <v>5000</v>
          </cell>
          <cell r="BJ375">
            <v>5000</v>
          </cell>
          <cell r="BK375">
            <v>5000</v>
          </cell>
          <cell r="BL375">
            <v>5000</v>
          </cell>
          <cell r="BM375">
            <v>5000</v>
          </cell>
          <cell r="BN375">
            <v>4429</v>
          </cell>
          <cell r="BO375">
            <v>4429</v>
          </cell>
          <cell r="BP375">
            <v>4429</v>
          </cell>
          <cell r="BQ375">
            <v>4429</v>
          </cell>
          <cell r="BR375">
            <v>4429</v>
          </cell>
          <cell r="BS375">
            <v>4429</v>
          </cell>
          <cell r="BT375">
            <v>4429</v>
          </cell>
          <cell r="BU375">
            <v>4429</v>
          </cell>
          <cell r="BV375">
            <v>4429</v>
          </cell>
          <cell r="BW375">
            <v>4429</v>
          </cell>
          <cell r="BX375">
            <v>4429</v>
          </cell>
          <cell r="BY375">
            <v>4429</v>
          </cell>
          <cell r="BZ375">
            <v>4429</v>
          </cell>
          <cell r="CA375">
            <v>4429</v>
          </cell>
          <cell r="CB375">
            <v>0</v>
          </cell>
          <cell r="CC375">
            <v>2200</v>
          </cell>
          <cell r="CD375">
            <v>2200</v>
          </cell>
          <cell r="CE375">
            <v>2200</v>
          </cell>
          <cell r="CF375">
            <v>2200</v>
          </cell>
          <cell r="CG375">
            <v>2200</v>
          </cell>
          <cell r="CH375">
            <v>2200</v>
          </cell>
          <cell r="CI375">
            <v>2200</v>
          </cell>
          <cell r="CJ375">
            <v>4635</v>
          </cell>
          <cell r="CK375">
            <v>4635</v>
          </cell>
          <cell r="CL375">
            <v>4635</v>
          </cell>
          <cell r="CM375">
            <v>4635</v>
          </cell>
          <cell r="CN375">
            <v>4635</v>
          </cell>
          <cell r="CO375">
            <v>4635</v>
          </cell>
          <cell r="CP375">
            <v>4635</v>
          </cell>
          <cell r="CQ375">
            <v>4635</v>
          </cell>
          <cell r="CR375">
            <v>4635</v>
          </cell>
          <cell r="CS375">
            <v>4635</v>
          </cell>
          <cell r="CT375">
            <v>4635</v>
          </cell>
          <cell r="CU375">
            <v>4635</v>
          </cell>
          <cell r="CV375">
            <v>1100</v>
          </cell>
          <cell r="CW375">
            <v>4635</v>
          </cell>
          <cell r="CX375">
            <v>4635</v>
          </cell>
          <cell r="CY375">
            <v>4635</v>
          </cell>
          <cell r="CZ375">
            <v>4635</v>
          </cell>
          <cell r="DA375">
            <v>4635</v>
          </cell>
          <cell r="DB375">
            <v>4635</v>
          </cell>
          <cell r="DC375">
            <v>4635</v>
          </cell>
          <cell r="DD375">
            <v>4635</v>
          </cell>
          <cell r="DE375">
            <v>4131</v>
          </cell>
          <cell r="DF375">
            <v>4131</v>
          </cell>
          <cell r="DG375">
            <v>4131</v>
          </cell>
          <cell r="DH375">
            <v>4131</v>
          </cell>
          <cell r="DI375">
            <v>4131</v>
          </cell>
          <cell r="DJ375">
            <v>4131</v>
          </cell>
          <cell r="DK375">
            <v>4131</v>
          </cell>
        </row>
        <row r="376">
          <cell r="A376">
            <v>29949</v>
          </cell>
          <cell r="B376" t="str">
            <v xml:space="preserve"> WEST CAMERON  643B                      </v>
          </cell>
          <cell r="C376" t="str">
            <v xml:space="preserve"> 0L   </v>
          </cell>
          <cell r="D376" t="str">
            <v xml:space="preserve"> R    </v>
          </cell>
          <cell r="E376">
            <v>105008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</row>
        <row r="377">
          <cell r="A377">
            <v>29988</v>
          </cell>
          <cell r="B377" t="str">
            <v xml:space="preserve"> WEST CAMERON  609                       </v>
          </cell>
          <cell r="C377" t="str">
            <v xml:space="preserve"> 0L   </v>
          </cell>
          <cell r="D377" t="str">
            <v xml:space="preserve"> R    </v>
          </cell>
          <cell r="E377">
            <v>104986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</row>
        <row r="378">
          <cell r="A378">
            <v>29993</v>
          </cell>
          <cell r="B378" t="str">
            <v xml:space="preserve"> WEST CAMERON  605                       </v>
          </cell>
          <cell r="C378" t="str">
            <v xml:space="preserve"> 0L   </v>
          </cell>
          <cell r="D378" t="str">
            <v xml:space="preserve"> R    </v>
          </cell>
          <cell r="E378">
            <v>59935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</row>
        <row r="379">
          <cell r="A379">
            <v>30031</v>
          </cell>
          <cell r="B379" t="str">
            <v xml:space="preserve"> B T - E CAMERON BLK 71                  </v>
          </cell>
          <cell r="C379" t="str">
            <v xml:space="preserve"> 0L   </v>
          </cell>
          <cell r="D379" t="str">
            <v xml:space="preserve"> R    </v>
          </cell>
          <cell r="E379">
            <v>54797</v>
          </cell>
          <cell r="F379">
            <v>2950</v>
          </cell>
          <cell r="G379">
            <v>2950</v>
          </cell>
          <cell r="H379">
            <v>3251</v>
          </cell>
          <cell r="I379">
            <v>3150</v>
          </cell>
          <cell r="J379">
            <v>3150</v>
          </cell>
          <cell r="K379">
            <v>3150</v>
          </cell>
          <cell r="L379">
            <v>3150</v>
          </cell>
          <cell r="M379">
            <v>3150</v>
          </cell>
          <cell r="N379">
            <v>3150</v>
          </cell>
          <cell r="O379">
            <v>3150</v>
          </cell>
          <cell r="P379">
            <v>3150</v>
          </cell>
          <cell r="Q379">
            <v>3150</v>
          </cell>
          <cell r="R379">
            <v>3150</v>
          </cell>
          <cell r="S379">
            <v>3150</v>
          </cell>
          <cell r="T379">
            <v>3251</v>
          </cell>
          <cell r="U379">
            <v>3251</v>
          </cell>
          <cell r="V379">
            <v>3251</v>
          </cell>
          <cell r="W379">
            <v>3251</v>
          </cell>
          <cell r="X379">
            <v>3251</v>
          </cell>
          <cell r="Y379">
            <v>3251</v>
          </cell>
          <cell r="Z379">
            <v>3251</v>
          </cell>
          <cell r="AA379">
            <v>3251</v>
          </cell>
          <cell r="AB379">
            <v>3251</v>
          </cell>
          <cell r="AC379">
            <v>3251</v>
          </cell>
          <cell r="AD379">
            <v>3251</v>
          </cell>
          <cell r="AE379">
            <v>3251</v>
          </cell>
          <cell r="AF379">
            <v>3251</v>
          </cell>
          <cell r="AG379">
            <v>3251</v>
          </cell>
          <cell r="AH379">
            <v>3251</v>
          </cell>
          <cell r="AI379">
            <v>3251</v>
          </cell>
          <cell r="AJ379">
            <v>3251</v>
          </cell>
          <cell r="AK379">
            <v>3251</v>
          </cell>
          <cell r="AL379">
            <v>3251</v>
          </cell>
          <cell r="AM379">
            <v>3251</v>
          </cell>
          <cell r="AN379">
            <v>3251</v>
          </cell>
          <cell r="AO379">
            <v>3251</v>
          </cell>
          <cell r="AP379">
            <v>3251</v>
          </cell>
          <cell r="AQ379">
            <v>3251</v>
          </cell>
          <cell r="AR379">
            <v>3251</v>
          </cell>
          <cell r="AS379">
            <v>3251</v>
          </cell>
          <cell r="AT379">
            <v>3251</v>
          </cell>
          <cell r="AU379">
            <v>3251</v>
          </cell>
          <cell r="AV379">
            <v>3251</v>
          </cell>
          <cell r="AW379">
            <v>3251</v>
          </cell>
          <cell r="AX379">
            <v>3121</v>
          </cell>
          <cell r="AY379">
            <v>3921</v>
          </cell>
          <cell r="AZ379">
            <v>3921</v>
          </cell>
          <cell r="BA379">
            <v>3921</v>
          </cell>
          <cell r="BB379">
            <v>3921</v>
          </cell>
          <cell r="BC379">
            <v>3921</v>
          </cell>
          <cell r="BD379">
            <v>3921</v>
          </cell>
          <cell r="BE379">
            <v>3921</v>
          </cell>
          <cell r="BF379">
            <v>3121</v>
          </cell>
          <cell r="BG379">
            <v>3121</v>
          </cell>
          <cell r="BH379">
            <v>3121</v>
          </cell>
          <cell r="BI379">
            <v>3121</v>
          </cell>
          <cell r="BJ379">
            <v>3121</v>
          </cell>
          <cell r="BK379">
            <v>3121</v>
          </cell>
          <cell r="BL379">
            <v>3121</v>
          </cell>
          <cell r="BM379">
            <v>3121</v>
          </cell>
          <cell r="BN379">
            <v>3121</v>
          </cell>
          <cell r="BO379">
            <v>3121</v>
          </cell>
          <cell r="BP379">
            <v>3121</v>
          </cell>
          <cell r="BQ379">
            <v>3121</v>
          </cell>
          <cell r="BR379">
            <v>3121</v>
          </cell>
          <cell r="BS379">
            <v>3121</v>
          </cell>
          <cell r="BT379">
            <v>3121</v>
          </cell>
          <cell r="BU379">
            <v>3121</v>
          </cell>
          <cell r="BV379">
            <v>3121</v>
          </cell>
          <cell r="BW379">
            <v>3121</v>
          </cell>
          <cell r="BX379">
            <v>3121</v>
          </cell>
          <cell r="BY379">
            <v>3121</v>
          </cell>
          <cell r="BZ379">
            <v>3121</v>
          </cell>
          <cell r="CA379">
            <v>3121</v>
          </cell>
          <cell r="CB379">
            <v>3121</v>
          </cell>
          <cell r="CC379">
            <v>3064</v>
          </cell>
          <cell r="CD379">
            <v>3064</v>
          </cell>
          <cell r="CE379">
            <v>3064</v>
          </cell>
          <cell r="CF379">
            <v>3064</v>
          </cell>
          <cell r="CG379">
            <v>3064</v>
          </cell>
          <cell r="CH379">
            <v>3064</v>
          </cell>
          <cell r="CI379">
            <v>3064</v>
          </cell>
          <cell r="CJ379">
            <v>3064</v>
          </cell>
          <cell r="CK379">
            <v>3064</v>
          </cell>
          <cell r="CL379">
            <v>3064</v>
          </cell>
          <cell r="CM379">
            <v>3064</v>
          </cell>
          <cell r="CN379">
            <v>3064</v>
          </cell>
          <cell r="CO379">
            <v>3214</v>
          </cell>
          <cell r="CP379">
            <v>3214</v>
          </cell>
          <cell r="CQ379">
            <v>3214</v>
          </cell>
          <cell r="CR379">
            <v>3214</v>
          </cell>
          <cell r="CS379">
            <v>3214</v>
          </cell>
          <cell r="CT379">
            <v>3214</v>
          </cell>
          <cell r="CU379">
            <v>3214</v>
          </cell>
          <cell r="CV379">
            <v>3214</v>
          </cell>
          <cell r="CW379">
            <v>3214</v>
          </cell>
          <cell r="CX379">
            <v>3564</v>
          </cell>
          <cell r="CY379">
            <v>3564</v>
          </cell>
          <cell r="CZ379">
            <v>3564</v>
          </cell>
          <cell r="DA379">
            <v>3564</v>
          </cell>
          <cell r="DB379">
            <v>3564</v>
          </cell>
          <cell r="DC379">
            <v>3564</v>
          </cell>
          <cell r="DD379">
            <v>3564</v>
          </cell>
          <cell r="DE379">
            <v>3646</v>
          </cell>
          <cell r="DF379">
            <v>3646</v>
          </cell>
          <cell r="DG379">
            <v>3646</v>
          </cell>
          <cell r="DH379">
            <v>3646</v>
          </cell>
          <cell r="DI379">
            <v>3646</v>
          </cell>
          <cell r="DJ379">
            <v>3646</v>
          </cell>
          <cell r="DK379">
            <v>3646</v>
          </cell>
        </row>
        <row r="380">
          <cell r="A380">
            <v>30041</v>
          </cell>
          <cell r="B380" t="str">
            <v>KOCH @ East Cameron</v>
          </cell>
          <cell r="C380" t="str">
            <v xml:space="preserve"> 0L   </v>
          </cell>
          <cell r="D380" t="str">
            <v xml:space="preserve"> R    </v>
          </cell>
          <cell r="E380">
            <v>57108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</row>
        <row r="381">
          <cell r="A381">
            <v>30047</v>
          </cell>
          <cell r="B381" t="str">
            <v xml:space="preserve"> NEWFIELD-E CAMERON BLK 49B              </v>
          </cell>
          <cell r="C381" t="str">
            <v xml:space="preserve"> 0L   </v>
          </cell>
          <cell r="D381" t="str">
            <v xml:space="preserve"> R    </v>
          </cell>
          <cell r="E381">
            <v>28621</v>
          </cell>
          <cell r="F381">
            <v>1285</v>
          </cell>
          <cell r="G381">
            <v>1285</v>
          </cell>
          <cell r="H381">
            <v>1292</v>
          </cell>
          <cell r="I381">
            <v>1285</v>
          </cell>
          <cell r="J381">
            <v>1285</v>
          </cell>
          <cell r="K381">
            <v>1280</v>
          </cell>
          <cell r="L381">
            <v>1280</v>
          </cell>
          <cell r="M381">
            <v>1245</v>
          </cell>
          <cell r="N381">
            <v>1245</v>
          </cell>
          <cell r="O381">
            <v>1245</v>
          </cell>
          <cell r="P381">
            <v>1195</v>
          </cell>
          <cell r="Q381">
            <v>1195</v>
          </cell>
          <cell r="R381">
            <v>1195</v>
          </cell>
          <cell r="S381">
            <v>1195</v>
          </cell>
          <cell r="T381">
            <v>1229</v>
          </cell>
          <cell r="U381">
            <v>1229</v>
          </cell>
          <cell r="V381">
            <v>1229</v>
          </cell>
          <cell r="W381">
            <v>1229</v>
          </cell>
          <cell r="X381">
            <v>1524</v>
          </cell>
          <cell r="Y381">
            <v>1413</v>
          </cell>
          <cell r="Z381">
            <v>1413</v>
          </cell>
          <cell r="AA381">
            <v>1413</v>
          </cell>
          <cell r="AB381">
            <v>1413</v>
          </cell>
          <cell r="AC381">
            <v>1413</v>
          </cell>
          <cell r="AD381">
            <v>1413</v>
          </cell>
          <cell r="AE381">
            <v>1413</v>
          </cell>
          <cell r="AF381">
            <v>1413</v>
          </cell>
          <cell r="AG381">
            <v>1413</v>
          </cell>
          <cell r="AH381">
            <v>1413</v>
          </cell>
          <cell r="AI381">
            <v>1413</v>
          </cell>
          <cell r="AJ381">
            <v>1413</v>
          </cell>
          <cell r="AK381">
            <v>1413</v>
          </cell>
          <cell r="AL381">
            <v>1302</v>
          </cell>
          <cell r="AM381">
            <v>1302</v>
          </cell>
          <cell r="AN381">
            <v>1292</v>
          </cell>
          <cell r="AO381">
            <v>1292</v>
          </cell>
          <cell r="AP381">
            <v>1292</v>
          </cell>
          <cell r="AQ381">
            <v>1292</v>
          </cell>
          <cell r="AR381">
            <v>1191</v>
          </cell>
          <cell r="AS381">
            <v>1191</v>
          </cell>
          <cell r="AT381">
            <v>1191</v>
          </cell>
          <cell r="AU381">
            <v>1191</v>
          </cell>
          <cell r="AV381">
            <v>1191</v>
          </cell>
          <cell r="AW381">
            <v>1191</v>
          </cell>
          <cell r="AX381">
            <v>1229</v>
          </cell>
          <cell r="AY381">
            <v>1229</v>
          </cell>
          <cell r="AZ381">
            <v>1229</v>
          </cell>
          <cell r="BA381">
            <v>1229</v>
          </cell>
          <cell r="BB381">
            <v>1199</v>
          </cell>
          <cell r="BC381">
            <v>1199</v>
          </cell>
          <cell r="BD381">
            <v>1199</v>
          </cell>
          <cell r="BE381">
            <v>1199</v>
          </cell>
          <cell r="BF381">
            <v>1199</v>
          </cell>
          <cell r="BG381">
            <v>1199</v>
          </cell>
          <cell r="BH381">
            <v>1199</v>
          </cell>
          <cell r="BI381">
            <v>1199</v>
          </cell>
          <cell r="BJ381">
            <v>1169</v>
          </cell>
          <cell r="BK381">
            <v>1169</v>
          </cell>
          <cell r="BL381">
            <v>1169</v>
          </cell>
          <cell r="BM381">
            <v>1169</v>
          </cell>
          <cell r="BN381">
            <v>1169</v>
          </cell>
          <cell r="BO381">
            <v>1194</v>
          </cell>
          <cell r="BP381">
            <v>1194</v>
          </cell>
          <cell r="BQ381">
            <v>1174</v>
          </cell>
          <cell r="BR381">
            <v>1174</v>
          </cell>
          <cell r="BS381">
            <v>1174</v>
          </cell>
          <cell r="BT381">
            <v>1174</v>
          </cell>
          <cell r="BU381">
            <v>950</v>
          </cell>
          <cell r="BV381">
            <v>950</v>
          </cell>
          <cell r="BW381">
            <v>776</v>
          </cell>
          <cell r="BX381">
            <v>776</v>
          </cell>
          <cell r="BY381">
            <v>776</v>
          </cell>
          <cell r="BZ381">
            <v>776</v>
          </cell>
          <cell r="CA381">
            <v>776</v>
          </cell>
          <cell r="CB381">
            <v>776</v>
          </cell>
          <cell r="CC381">
            <v>582</v>
          </cell>
          <cell r="CD381">
            <v>582</v>
          </cell>
          <cell r="CE381">
            <v>782</v>
          </cell>
          <cell r="CF381">
            <v>782</v>
          </cell>
          <cell r="CG381">
            <v>782</v>
          </cell>
          <cell r="CH381">
            <v>782</v>
          </cell>
          <cell r="CI381">
            <v>782</v>
          </cell>
          <cell r="CJ381">
            <v>782</v>
          </cell>
          <cell r="CK381">
            <v>782</v>
          </cell>
          <cell r="CL381">
            <v>782</v>
          </cell>
          <cell r="CM381">
            <v>782</v>
          </cell>
          <cell r="CN381">
            <v>782</v>
          </cell>
          <cell r="CO381">
            <v>782</v>
          </cell>
          <cell r="CP381">
            <v>782</v>
          </cell>
          <cell r="CQ381">
            <v>782</v>
          </cell>
          <cell r="CR381">
            <v>782</v>
          </cell>
          <cell r="CS381">
            <v>782</v>
          </cell>
          <cell r="CT381">
            <v>782</v>
          </cell>
          <cell r="CU381">
            <v>782</v>
          </cell>
          <cell r="CV381">
            <v>782</v>
          </cell>
          <cell r="CW381">
            <v>782</v>
          </cell>
          <cell r="CX381">
            <v>782</v>
          </cell>
          <cell r="CY381">
            <v>782</v>
          </cell>
          <cell r="CZ381">
            <v>570</v>
          </cell>
          <cell r="DA381">
            <v>570</v>
          </cell>
          <cell r="DB381">
            <v>570</v>
          </cell>
          <cell r="DC381">
            <v>570</v>
          </cell>
          <cell r="DD381">
            <v>570</v>
          </cell>
          <cell r="DE381">
            <v>1825</v>
          </cell>
          <cell r="DF381">
            <v>1825</v>
          </cell>
          <cell r="DG381">
            <v>1825</v>
          </cell>
          <cell r="DH381">
            <v>1825</v>
          </cell>
          <cell r="DI381">
            <v>1825</v>
          </cell>
          <cell r="DJ381">
            <v>1825</v>
          </cell>
          <cell r="DK381">
            <v>1825</v>
          </cell>
        </row>
        <row r="382">
          <cell r="A382">
            <v>30049</v>
          </cell>
          <cell r="B382" t="str">
            <v xml:space="preserve"> NEWFIELD-E CAMERON BLK 67C              </v>
          </cell>
          <cell r="C382" t="str">
            <v xml:space="preserve"> 0L   </v>
          </cell>
          <cell r="D382" t="str">
            <v xml:space="preserve"> R    </v>
          </cell>
          <cell r="E382">
            <v>23320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</row>
        <row r="383">
          <cell r="A383">
            <v>30051</v>
          </cell>
          <cell r="B383" t="str">
            <v xml:space="preserve"> SAMEDAN - EAST CAMERON BLK 66           </v>
          </cell>
          <cell r="C383" t="str">
            <v xml:space="preserve"> 0L   </v>
          </cell>
          <cell r="D383" t="str">
            <v xml:space="preserve"> R    </v>
          </cell>
          <cell r="E383">
            <v>50018</v>
          </cell>
          <cell r="F383">
            <v>3636</v>
          </cell>
          <cell r="G383">
            <v>3636</v>
          </cell>
          <cell r="H383">
            <v>4100</v>
          </cell>
          <cell r="I383">
            <v>1015</v>
          </cell>
          <cell r="J383">
            <v>4884</v>
          </cell>
          <cell r="K383">
            <v>183</v>
          </cell>
          <cell r="L383">
            <v>6558</v>
          </cell>
          <cell r="M383">
            <v>2762</v>
          </cell>
          <cell r="N383">
            <v>2762</v>
          </cell>
          <cell r="O383">
            <v>2762</v>
          </cell>
          <cell r="P383">
            <v>1103</v>
          </cell>
          <cell r="Q383">
            <v>5815</v>
          </cell>
          <cell r="R383">
            <v>6919</v>
          </cell>
          <cell r="S383">
            <v>3511</v>
          </cell>
          <cell r="T383">
            <v>3800</v>
          </cell>
          <cell r="U383">
            <v>3800</v>
          </cell>
          <cell r="V383">
            <v>3800</v>
          </cell>
          <cell r="W383">
            <v>3800</v>
          </cell>
          <cell r="X383">
            <v>3800</v>
          </cell>
          <cell r="Y383">
            <v>1964</v>
          </cell>
          <cell r="Z383">
            <v>3964</v>
          </cell>
          <cell r="AA383">
            <v>3881</v>
          </cell>
          <cell r="AB383">
            <v>3881</v>
          </cell>
          <cell r="AC383">
            <v>3881</v>
          </cell>
          <cell r="AD383">
            <v>3912</v>
          </cell>
          <cell r="AE383">
            <v>3912</v>
          </cell>
          <cell r="AF383">
            <v>3950</v>
          </cell>
          <cell r="AG383">
            <v>3978</v>
          </cell>
          <cell r="AH383">
            <v>3900</v>
          </cell>
          <cell r="AI383">
            <v>3900</v>
          </cell>
          <cell r="AJ383">
            <v>3900</v>
          </cell>
          <cell r="AK383">
            <v>3900</v>
          </cell>
          <cell r="AL383">
            <v>3850</v>
          </cell>
          <cell r="AM383">
            <v>3850</v>
          </cell>
          <cell r="AN383">
            <v>2378</v>
          </cell>
          <cell r="AO383">
            <v>4100</v>
          </cell>
          <cell r="AP383">
            <v>4100</v>
          </cell>
          <cell r="AQ383">
            <v>4100</v>
          </cell>
          <cell r="AR383">
            <v>2023</v>
          </cell>
          <cell r="AS383">
            <v>2023</v>
          </cell>
          <cell r="AT383">
            <v>2023</v>
          </cell>
          <cell r="AU383">
            <v>2023</v>
          </cell>
          <cell r="AV383">
            <v>3054</v>
          </cell>
          <cell r="AW383">
            <v>3054</v>
          </cell>
          <cell r="AX383">
            <v>11143</v>
          </cell>
          <cell r="AY383">
            <v>6219</v>
          </cell>
          <cell r="AZ383">
            <v>4590</v>
          </cell>
          <cell r="BA383">
            <v>234</v>
          </cell>
          <cell r="BB383">
            <v>3832</v>
          </cell>
          <cell r="BC383">
            <v>1562</v>
          </cell>
          <cell r="BD383">
            <v>1513</v>
          </cell>
          <cell r="BE383">
            <v>1513</v>
          </cell>
          <cell r="BF383">
            <v>3403</v>
          </cell>
          <cell r="BG383">
            <v>8119</v>
          </cell>
          <cell r="BH383">
            <v>3530</v>
          </cell>
          <cell r="BI383">
            <v>3242</v>
          </cell>
          <cell r="BJ383">
            <v>3242</v>
          </cell>
          <cell r="BK383">
            <v>3242</v>
          </cell>
          <cell r="BL383">
            <v>3242</v>
          </cell>
          <cell r="BM383">
            <v>3182</v>
          </cell>
          <cell r="BN383">
            <v>3182</v>
          </cell>
          <cell r="BO383">
            <v>1759</v>
          </cell>
          <cell r="BP383">
            <v>2084</v>
          </cell>
          <cell r="BQ383">
            <v>2084</v>
          </cell>
          <cell r="BR383">
            <v>2084</v>
          </cell>
          <cell r="BS383">
            <v>2084</v>
          </cell>
          <cell r="BT383">
            <v>786</v>
          </cell>
          <cell r="BU383">
            <v>3350</v>
          </cell>
          <cell r="BV383">
            <v>3350</v>
          </cell>
          <cell r="BW383">
            <v>1</v>
          </cell>
          <cell r="BX383">
            <v>7941</v>
          </cell>
          <cell r="BY383">
            <v>7941</v>
          </cell>
          <cell r="BZ383">
            <v>7941</v>
          </cell>
          <cell r="CA383">
            <v>3350</v>
          </cell>
          <cell r="CB383">
            <v>3350</v>
          </cell>
          <cell r="CC383">
            <v>1</v>
          </cell>
          <cell r="CD383">
            <v>1</v>
          </cell>
          <cell r="CE383">
            <v>1407</v>
          </cell>
          <cell r="CF383">
            <v>1407</v>
          </cell>
          <cell r="CG383">
            <v>1407</v>
          </cell>
          <cell r="CH383">
            <v>6472</v>
          </cell>
          <cell r="CI383">
            <v>3862</v>
          </cell>
          <cell r="CJ383">
            <v>4349</v>
          </cell>
          <cell r="CK383">
            <v>3600</v>
          </cell>
          <cell r="CL383">
            <v>3600</v>
          </cell>
          <cell r="CM383">
            <v>3600</v>
          </cell>
          <cell r="CN383">
            <v>3600</v>
          </cell>
          <cell r="CO383">
            <v>1338</v>
          </cell>
          <cell r="CP383">
            <v>1338</v>
          </cell>
          <cell r="CQ383">
            <v>1312</v>
          </cell>
          <cell r="CR383">
            <v>2677</v>
          </cell>
          <cell r="CS383">
            <v>4829</v>
          </cell>
          <cell r="CT383">
            <v>4829</v>
          </cell>
          <cell r="CU383">
            <v>4829</v>
          </cell>
          <cell r="CV383">
            <v>3800</v>
          </cell>
          <cell r="CW383">
            <v>3800</v>
          </cell>
          <cell r="CX383">
            <v>2759</v>
          </cell>
          <cell r="CY383">
            <v>5117</v>
          </cell>
          <cell r="CZ383">
            <v>2168</v>
          </cell>
          <cell r="DA383">
            <v>2168</v>
          </cell>
          <cell r="DB383">
            <v>2168</v>
          </cell>
          <cell r="DC383">
            <v>2010</v>
          </cell>
          <cell r="DD383">
            <v>118</v>
          </cell>
          <cell r="DE383">
            <v>3058</v>
          </cell>
          <cell r="DF383">
            <v>11132</v>
          </cell>
          <cell r="DG383">
            <v>1267</v>
          </cell>
          <cell r="DH383">
            <v>1267</v>
          </cell>
          <cell r="DI383">
            <v>1267</v>
          </cell>
          <cell r="DJ383">
            <v>990</v>
          </cell>
          <cell r="DK383">
            <v>1000</v>
          </cell>
        </row>
        <row r="384">
          <cell r="A384">
            <v>30052</v>
          </cell>
          <cell r="B384" t="str">
            <v xml:space="preserve"> NEWFIELD-E CAMERON BLK 62A              </v>
          </cell>
          <cell r="C384" t="str">
            <v xml:space="preserve"> 0L   </v>
          </cell>
          <cell r="D384" t="str">
            <v xml:space="preserve"> R    </v>
          </cell>
          <cell r="E384">
            <v>28609</v>
          </cell>
          <cell r="F384">
            <v>1777</v>
          </cell>
          <cell r="G384">
            <v>1777</v>
          </cell>
          <cell r="H384">
            <v>1603</v>
          </cell>
          <cell r="I384">
            <v>1757</v>
          </cell>
          <cell r="J384">
            <v>1757</v>
          </cell>
          <cell r="K384">
            <v>1757</v>
          </cell>
          <cell r="L384">
            <v>1757</v>
          </cell>
          <cell r="M384">
            <v>1757</v>
          </cell>
          <cell r="N384">
            <v>1757</v>
          </cell>
          <cell r="O384">
            <v>1757</v>
          </cell>
          <cell r="P384">
            <v>1737</v>
          </cell>
          <cell r="Q384">
            <v>1730</v>
          </cell>
          <cell r="R384">
            <v>1730</v>
          </cell>
          <cell r="S384">
            <v>1730</v>
          </cell>
          <cell r="T384">
            <v>1783</v>
          </cell>
          <cell r="U384">
            <v>1783</v>
          </cell>
          <cell r="V384">
            <v>1783</v>
          </cell>
          <cell r="W384">
            <v>1803</v>
          </cell>
          <cell r="X384">
            <v>1803</v>
          </cell>
          <cell r="Y384">
            <v>1733</v>
          </cell>
          <cell r="Z384">
            <v>1733</v>
          </cell>
          <cell r="AA384">
            <v>1733</v>
          </cell>
          <cell r="AB384">
            <v>1733</v>
          </cell>
          <cell r="AC384">
            <v>1733</v>
          </cell>
          <cell r="AD384">
            <v>1680</v>
          </cell>
          <cell r="AE384">
            <v>1680</v>
          </cell>
          <cell r="AF384">
            <v>1680</v>
          </cell>
          <cell r="AG384">
            <v>1680</v>
          </cell>
          <cell r="AH384">
            <v>1685</v>
          </cell>
          <cell r="AI384">
            <v>1685</v>
          </cell>
          <cell r="AJ384">
            <v>1685</v>
          </cell>
          <cell r="AK384">
            <v>1685</v>
          </cell>
          <cell r="AL384">
            <v>2208</v>
          </cell>
          <cell r="AM384">
            <v>2808</v>
          </cell>
          <cell r="AN384">
            <v>2813</v>
          </cell>
          <cell r="AO384">
            <v>1603</v>
          </cell>
          <cell r="AP384">
            <v>1603</v>
          </cell>
          <cell r="AQ384">
            <v>1603</v>
          </cell>
          <cell r="AR384">
            <v>1563</v>
          </cell>
          <cell r="AS384">
            <v>1563</v>
          </cell>
          <cell r="AT384">
            <v>1563</v>
          </cell>
          <cell r="AU384">
            <v>1563</v>
          </cell>
          <cell r="AV384">
            <v>1563</v>
          </cell>
          <cell r="AW384">
            <v>1563</v>
          </cell>
          <cell r="AX384">
            <v>1865</v>
          </cell>
          <cell r="AY384">
            <v>1865</v>
          </cell>
          <cell r="AZ384">
            <v>1865</v>
          </cell>
          <cell r="BA384">
            <v>1865</v>
          </cell>
          <cell r="BB384">
            <v>1825</v>
          </cell>
          <cell r="BC384">
            <v>1810</v>
          </cell>
          <cell r="BD384">
            <v>1810</v>
          </cell>
          <cell r="BE384">
            <v>1810</v>
          </cell>
          <cell r="BF384">
            <v>1810</v>
          </cell>
          <cell r="BG384">
            <v>1810</v>
          </cell>
          <cell r="BH384">
            <v>1810</v>
          </cell>
          <cell r="BI384">
            <v>1830</v>
          </cell>
          <cell r="BJ384">
            <v>2385</v>
          </cell>
          <cell r="BK384">
            <v>2385</v>
          </cell>
          <cell r="BL384">
            <v>2385</v>
          </cell>
          <cell r="BM384">
            <v>2385</v>
          </cell>
          <cell r="BN384">
            <v>2410</v>
          </cell>
          <cell r="BO384">
            <v>2410</v>
          </cell>
          <cell r="BP384">
            <v>2410</v>
          </cell>
          <cell r="BQ384">
            <v>2400</v>
          </cell>
          <cell r="BR384">
            <v>2400</v>
          </cell>
          <cell r="BS384">
            <v>2400</v>
          </cell>
          <cell r="BT384">
            <v>2400</v>
          </cell>
          <cell r="BU384">
            <v>2295</v>
          </cell>
          <cell r="BV384">
            <v>1805</v>
          </cell>
          <cell r="BW384">
            <v>1725</v>
          </cell>
          <cell r="BX384">
            <v>1725</v>
          </cell>
          <cell r="BY384">
            <v>1725</v>
          </cell>
          <cell r="BZ384">
            <v>1725</v>
          </cell>
          <cell r="CA384">
            <v>1725</v>
          </cell>
          <cell r="CB384">
            <v>1725</v>
          </cell>
          <cell r="CC384">
            <v>1565</v>
          </cell>
          <cell r="CD384">
            <v>1485</v>
          </cell>
          <cell r="CE384">
            <v>1485</v>
          </cell>
          <cell r="CF384">
            <v>1485</v>
          </cell>
          <cell r="CG384">
            <v>1485</v>
          </cell>
          <cell r="CH384">
            <v>1535</v>
          </cell>
          <cell r="CI384">
            <v>1535</v>
          </cell>
          <cell r="CJ384">
            <v>1535</v>
          </cell>
          <cell r="CK384">
            <v>1485</v>
          </cell>
          <cell r="CL384">
            <v>1485</v>
          </cell>
          <cell r="CM384">
            <v>1485</v>
          </cell>
          <cell r="CN384">
            <v>1485</v>
          </cell>
          <cell r="CO384">
            <v>1485</v>
          </cell>
          <cell r="CP384">
            <v>1485</v>
          </cell>
          <cell r="CQ384">
            <v>1485</v>
          </cell>
          <cell r="CR384">
            <v>1485</v>
          </cell>
          <cell r="CS384">
            <v>1485</v>
          </cell>
          <cell r="CT384">
            <v>1485</v>
          </cell>
          <cell r="CU384">
            <v>1485</v>
          </cell>
          <cell r="CV384">
            <v>1485</v>
          </cell>
          <cell r="CW384">
            <v>1473</v>
          </cell>
          <cell r="CX384">
            <v>1473</v>
          </cell>
          <cell r="CY384">
            <v>1473</v>
          </cell>
          <cell r="CZ384">
            <v>980</v>
          </cell>
          <cell r="DA384">
            <v>980</v>
          </cell>
          <cell r="DB384">
            <v>980</v>
          </cell>
          <cell r="DC384">
            <v>980</v>
          </cell>
          <cell r="DD384">
            <v>980</v>
          </cell>
          <cell r="DE384">
            <v>1850</v>
          </cell>
          <cell r="DF384">
            <v>1825</v>
          </cell>
          <cell r="DG384">
            <v>1820</v>
          </cell>
          <cell r="DH384">
            <v>1820</v>
          </cell>
          <cell r="DI384">
            <v>1820</v>
          </cell>
          <cell r="DJ384">
            <v>1820</v>
          </cell>
          <cell r="DK384">
            <v>1820</v>
          </cell>
        </row>
        <row r="385">
          <cell r="A385">
            <v>30053</v>
          </cell>
          <cell r="B385" t="str">
            <v xml:space="preserve"> MOBIL-E CAMERON BLK 64 DEHYD            </v>
          </cell>
          <cell r="C385" t="str">
            <v xml:space="preserve"> 0L   </v>
          </cell>
          <cell r="D385" t="str">
            <v xml:space="preserve"> R    </v>
          </cell>
          <cell r="E385">
            <v>157122</v>
          </cell>
          <cell r="F385">
            <v>16000</v>
          </cell>
          <cell r="G385">
            <v>16000</v>
          </cell>
          <cell r="H385">
            <v>7000</v>
          </cell>
          <cell r="I385">
            <v>16000</v>
          </cell>
          <cell r="J385">
            <v>16000</v>
          </cell>
          <cell r="K385">
            <v>15200</v>
          </cell>
          <cell r="L385">
            <v>15200</v>
          </cell>
          <cell r="M385">
            <v>15200</v>
          </cell>
          <cell r="N385">
            <v>15200</v>
          </cell>
          <cell r="O385">
            <v>15200</v>
          </cell>
          <cell r="P385">
            <v>13500</v>
          </cell>
          <cell r="Q385">
            <v>13500</v>
          </cell>
          <cell r="R385">
            <v>10700</v>
          </cell>
          <cell r="S385">
            <v>10700</v>
          </cell>
          <cell r="T385">
            <v>13000</v>
          </cell>
          <cell r="U385">
            <v>13000</v>
          </cell>
          <cell r="V385">
            <v>13000</v>
          </cell>
          <cell r="W385">
            <v>13000</v>
          </cell>
          <cell r="X385">
            <v>13000</v>
          </cell>
          <cell r="Y385">
            <v>12000</v>
          </cell>
          <cell r="Z385">
            <v>12000</v>
          </cell>
          <cell r="AA385">
            <v>11000</v>
          </cell>
          <cell r="AB385">
            <v>11000</v>
          </cell>
          <cell r="AC385">
            <v>11000</v>
          </cell>
          <cell r="AD385">
            <v>11000</v>
          </cell>
          <cell r="AE385">
            <v>13000</v>
          </cell>
          <cell r="AF385">
            <v>13000</v>
          </cell>
          <cell r="AG385">
            <v>13000</v>
          </cell>
          <cell r="AH385">
            <v>13500</v>
          </cell>
          <cell r="AI385">
            <v>13500</v>
          </cell>
          <cell r="AJ385">
            <v>13500</v>
          </cell>
          <cell r="AK385">
            <v>13500</v>
          </cell>
          <cell r="AL385">
            <v>13500</v>
          </cell>
          <cell r="AM385">
            <v>13500</v>
          </cell>
          <cell r="AN385">
            <v>13500</v>
          </cell>
          <cell r="AO385">
            <v>7000</v>
          </cell>
          <cell r="AP385">
            <v>7000</v>
          </cell>
          <cell r="AQ385">
            <v>7000</v>
          </cell>
          <cell r="AR385">
            <v>5000</v>
          </cell>
          <cell r="AS385">
            <v>5000</v>
          </cell>
          <cell r="AT385">
            <v>5000</v>
          </cell>
          <cell r="AU385">
            <v>5000</v>
          </cell>
          <cell r="AV385">
            <v>12500</v>
          </cell>
          <cell r="AW385">
            <v>12500</v>
          </cell>
          <cell r="AX385">
            <v>5000</v>
          </cell>
          <cell r="AY385">
            <v>5000</v>
          </cell>
          <cell r="AZ385">
            <v>1</v>
          </cell>
          <cell r="BA385">
            <v>8000</v>
          </cell>
          <cell r="BB385">
            <v>12100</v>
          </cell>
          <cell r="BC385">
            <v>12100</v>
          </cell>
          <cell r="BD385">
            <v>12100</v>
          </cell>
          <cell r="BE385">
            <v>12100</v>
          </cell>
          <cell r="BF385">
            <v>1</v>
          </cell>
          <cell r="BG385">
            <v>12100</v>
          </cell>
          <cell r="BH385">
            <v>12100</v>
          </cell>
          <cell r="BI385">
            <v>12100</v>
          </cell>
          <cell r="BJ385">
            <v>12100</v>
          </cell>
          <cell r="BK385">
            <v>12100</v>
          </cell>
          <cell r="BL385">
            <v>12100</v>
          </cell>
          <cell r="BM385">
            <v>12100</v>
          </cell>
          <cell r="BN385">
            <v>12100</v>
          </cell>
          <cell r="BO385">
            <v>13300</v>
          </cell>
          <cell r="BP385">
            <v>13300</v>
          </cell>
          <cell r="BQ385">
            <v>13300</v>
          </cell>
          <cell r="BR385">
            <v>13300</v>
          </cell>
          <cell r="BS385">
            <v>13300</v>
          </cell>
          <cell r="BT385">
            <v>13300</v>
          </cell>
          <cell r="BU385">
            <v>13300</v>
          </cell>
          <cell r="BV385">
            <v>14000</v>
          </cell>
          <cell r="BW385">
            <v>14000</v>
          </cell>
          <cell r="BX385">
            <v>14000</v>
          </cell>
          <cell r="BY385">
            <v>14000</v>
          </cell>
          <cell r="BZ385">
            <v>14000</v>
          </cell>
          <cell r="CA385">
            <v>14000</v>
          </cell>
          <cell r="CB385">
            <v>14000</v>
          </cell>
          <cell r="CC385">
            <v>13000</v>
          </cell>
          <cell r="CD385">
            <v>13000</v>
          </cell>
          <cell r="CE385">
            <v>13000</v>
          </cell>
          <cell r="CF385">
            <v>13000</v>
          </cell>
          <cell r="CG385">
            <v>13000</v>
          </cell>
          <cell r="CH385">
            <v>10000</v>
          </cell>
          <cell r="CI385">
            <v>13600</v>
          </cell>
          <cell r="CJ385">
            <v>13600</v>
          </cell>
          <cell r="CK385">
            <v>13000</v>
          </cell>
          <cell r="CL385">
            <v>13000</v>
          </cell>
          <cell r="CM385">
            <v>13000</v>
          </cell>
          <cell r="CN385">
            <v>13000</v>
          </cell>
          <cell r="CO385">
            <v>14000</v>
          </cell>
          <cell r="CP385">
            <v>14000</v>
          </cell>
          <cell r="CQ385">
            <v>14000</v>
          </cell>
          <cell r="CR385">
            <v>13000</v>
          </cell>
          <cell r="CS385">
            <v>13000</v>
          </cell>
          <cell r="CT385">
            <v>13000</v>
          </cell>
          <cell r="CU385">
            <v>13000</v>
          </cell>
          <cell r="CV385">
            <v>12500</v>
          </cell>
          <cell r="CW385">
            <v>12500</v>
          </cell>
          <cell r="CX385">
            <v>12500</v>
          </cell>
          <cell r="CY385">
            <v>12500</v>
          </cell>
          <cell r="CZ385">
            <v>14500</v>
          </cell>
          <cell r="DA385">
            <v>14500</v>
          </cell>
          <cell r="DB385">
            <v>14500</v>
          </cell>
          <cell r="DC385">
            <v>14500</v>
          </cell>
          <cell r="DD385">
            <v>14500</v>
          </cell>
          <cell r="DE385">
            <v>16000</v>
          </cell>
          <cell r="DF385">
            <v>16000</v>
          </cell>
          <cell r="DG385">
            <v>16000</v>
          </cell>
          <cell r="DH385">
            <v>16000</v>
          </cell>
          <cell r="DI385">
            <v>16000</v>
          </cell>
          <cell r="DJ385">
            <v>16000</v>
          </cell>
          <cell r="DK385">
            <v>16000</v>
          </cell>
        </row>
        <row r="386">
          <cell r="A386">
            <v>30055</v>
          </cell>
          <cell r="B386" t="str">
            <v xml:space="preserve"> NEWFIELD-E CAMERON BLK 63 B             </v>
          </cell>
          <cell r="C386" t="str">
            <v xml:space="preserve"> 0L   </v>
          </cell>
          <cell r="D386" t="str">
            <v xml:space="preserve"> R    </v>
          </cell>
          <cell r="E386">
            <v>54780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</row>
        <row r="387">
          <cell r="A387">
            <v>30058</v>
          </cell>
          <cell r="B387" t="str">
            <v xml:space="preserve"> NEWFIELD-E CAMERON 47J                  </v>
          </cell>
          <cell r="C387" t="str">
            <v xml:space="preserve"> 0L   </v>
          </cell>
          <cell r="D387" t="str">
            <v xml:space="preserve"> R    </v>
          </cell>
          <cell r="E387">
            <v>78887</v>
          </cell>
          <cell r="F387">
            <v>4655</v>
          </cell>
          <cell r="G387">
            <v>4655</v>
          </cell>
          <cell r="H387">
            <v>8100</v>
          </cell>
          <cell r="I387">
            <v>4350</v>
          </cell>
          <cell r="J387">
            <v>4350</v>
          </cell>
          <cell r="K387">
            <v>4250</v>
          </cell>
          <cell r="L387">
            <v>4250</v>
          </cell>
          <cell r="M387">
            <v>4225</v>
          </cell>
          <cell r="N387">
            <v>4225</v>
          </cell>
          <cell r="O387">
            <v>4225</v>
          </cell>
          <cell r="P387">
            <v>4080</v>
          </cell>
          <cell r="Q387">
            <v>4080</v>
          </cell>
          <cell r="R387">
            <v>4080</v>
          </cell>
          <cell r="S387">
            <v>4080</v>
          </cell>
          <cell r="T387">
            <v>4570</v>
          </cell>
          <cell r="U387">
            <v>4570</v>
          </cell>
          <cell r="V387">
            <v>4570</v>
          </cell>
          <cell r="W387">
            <v>4570</v>
          </cell>
          <cell r="X387">
            <v>4488</v>
          </cell>
          <cell r="Y387">
            <v>4298</v>
          </cell>
          <cell r="Z387">
            <v>4298</v>
          </cell>
          <cell r="AA387">
            <v>4400</v>
          </cell>
          <cell r="AB387">
            <v>4400</v>
          </cell>
          <cell r="AC387">
            <v>4400</v>
          </cell>
          <cell r="AD387">
            <v>4400</v>
          </cell>
          <cell r="AE387">
            <v>4400</v>
          </cell>
          <cell r="AF387">
            <v>4400</v>
          </cell>
          <cell r="AG387">
            <v>4400</v>
          </cell>
          <cell r="AH387">
            <v>4450</v>
          </cell>
          <cell r="AI387">
            <v>4450</v>
          </cell>
          <cell r="AJ387">
            <v>4450</v>
          </cell>
          <cell r="AK387">
            <v>4450</v>
          </cell>
          <cell r="AL387">
            <v>4100</v>
          </cell>
          <cell r="AM387">
            <v>4100</v>
          </cell>
          <cell r="AN387">
            <v>8100</v>
          </cell>
          <cell r="AO387">
            <v>8100</v>
          </cell>
          <cell r="AP387">
            <v>8100</v>
          </cell>
          <cell r="AQ387">
            <v>8100</v>
          </cell>
          <cell r="AR387">
            <v>3590</v>
          </cell>
          <cell r="AS387">
            <v>3590</v>
          </cell>
          <cell r="AT387">
            <v>3590</v>
          </cell>
          <cell r="AU387">
            <v>3590</v>
          </cell>
          <cell r="AV387">
            <v>3590</v>
          </cell>
          <cell r="AW387">
            <v>3590</v>
          </cell>
          <cell r="AX387">
            <v>5488</v>
          </cell>
          <cell r="AY387">
            <v>5488</v>
          </cell>
          <cell r="AZ387">
            <v>5488</v>
          </cell>
          <cell r="BA387">
            <v>6358</v>
          </cell>
          <cell r="BB387">
            <v>4620</v>
          </cell>
          <cell r="BC387">
            <v>4620</v>
          </cell>
          <cell r="BD387">
            <v>4620</v>
          </cell>
          <cell r="BE387">
            <v>4620</v>
          </cell>
          <cell r="BF387">
            <v>4570</v>
          </cell>
          <cell r="BG387">
            <v>4570</v>
          </cell>
          <cell r="BH387">
            <v>4570</v>
          </cell>
          <cell r="BI387">
            <v>4570</v>
          </cell>
          <cell r="BJ387">
            <v>4545</v>
          </cell>
          <cell r="BK387">
            <v>4545</v>
          </cell>
          <cell r="BL387">
            <v>4545</v>
          </cell>
          <cell r="BM387">
            <v>4545</v>
          </cell>
          <cell r="BN387">
            <v>4495</v>
          </cell>
          <cell r="BO387">
            <v>4245</v>
          </cell>
          <cell r="BP387">
            <v>4245</v>
          </cell>
          <cell r="BQ387">
            <v>4245</v>
          </cell>
          <cell r="BR387">
            <v>4245</v>
          </cell>
          <cell r="BS387">
            <v>4245</v>
          </cell>
          <cell r="BT387">
            <v>4245</v>
          </cell>
          <cell r="BU387">
            <v>4245</v>
          </cell>
          <cell r="BV387">
            <v>4245</v>
          </cell>
          <cell r="BW387">
            <v>4245</v>
          </cell>
          <cell r="BX387">
            <v>3640</v>
          </cell>
          <cell r="BY387">
            <v>3640</v>
          </cell>
          <cell r="BZ387">
            <v>3640</v>
          </cell>
          <cell r="CA387">
            <v>3640</v>
          </cell>
          <cell r="CB387">
            <v>3640</v>
          </cell>
          <cell r="CC387">
            <v>3940</v>
          </cell>
          <cell r="CD387">
            <v>3940</v>
          </cell>
          <cell r="CE387">
            <v>4240</v>
          </cell>
          <cell r="CF387">
            <v>4240</v>
          </cell>
          <cell r="CG387">
            <v>4240</v>
          </cell>
          <cell r="CH387">
            <v>4240</v>
          </cell>
          <cell r="CI387">
            <v>4240</v>
          </cell>
          <cell r="CJ387">
            <v>4240</v>
          </cell>
          <cell r="CK387">
            <v>4040</v>
          </cell>
          <cell r="CL387">
            <v>4040</v>
          </cell>
          <cell r="CM387">
            <v>4040</v>
          </cell>
          <cell r="CN387">
            <v>4040</v>
          </cell>
          <cell r="CO387">
            <v>4040</v>
          </cell>
          <cell r="CP387">
            <v>4040</v>
          </cell>
          <cell r="CQ387">
            <v>4441</v>
          </cell>
          <cell r="CR387">
            <v>4040</v>
          </cell>
          <cell r="CS387">
            <v>4373</v>
          </cell>
          <cell r="CT387">
            <v>4373</v>
          </cell>
          <cell r="CU387">
            <v>4373</v>
          </cell>
          <cell r="CV387">
            <v>3040</v>
          </cell>
          <cell r="CW387">
            <v>3940</v>
          </cell>
          <cell r="CX387">
            <v>3840</v>
          </cell>
          <cell r="CY387">
            <v>3840</v>
          </cell>
          <cell r="CZ387">
            <v>3280</v>
          </cell>
          <cell r="DA387">
            <v>3280</v>
          </cell>
          <cell r="DB387">
            <v>3280</v>
          </cell>
          <cell r="DC387">
            <v>3280</v>
          </cell>
          <cell r="DD387">
            <v>3280</v>
          </cell>
          <cell r="DE387">
            <v>3801</v>
          </cell>
          <cell r="DF387">
            <v>3001</v>
          </cell>
          <cell r="DG387">
            <v>2601</v>
          </cell>
          <cell r="DH387">
            <v>2601</v>
          </cell>
          <cell r="DI387">
            <v>2601</v>
          </cell>
          <cell r="DJ387">
            <v>2601</v>
          </cell>
          <cell r="DK387">
            <v>2501</v>
          </cell>
        </row>
        <row r="388">
          <cell r="A388">
            <v>30061</v>
          </cell>
          <cell r="B388" t="str">
            <v xml:space="preserve"> SONAT-E CAMERON BLK 81                  </v>
          </cell>
          <cell r="C388" t="str">
            <v xml:space="preserve"> 0L   </v>
          </cell>
          <cell r="D388" t="str">
            <v xml:space="preserve"> R    </v>
          </cell>
          <cell r="E388">
            <v>100050</v>
          </cell>
          <cell r="F388">
            <v>13266</v>
          </cell>
          <cell r="G388">
            <v>13266</v>
          </cell>
          <cell r="H388">
            <v>16000</v>
          </cell>
          <cell r="I388">
            <v>13266</v>
          </cell>
          <cell r="J388">
            <v>13266</v>
          </cell>
          <cell r="K388">
            <v>9266</v>
          </cell>
          <cell r="L388">
            <v>13266</v>
          </cell>
          <cell r="M388">
            <v>13266</v>
          </cell>
          <cell r="N388">
            <v>13266</v>
          </cell>
          <cell r="O388">
            <v>13266</v>
          </cell>
          <cell r="P388">
            <v>13266</v>
          </cell>
          <cell r="Q388">
            <v>13266</v>
          </cell>
          <cell r="R388">
            <v>13266</v>
          </cell>
          <cell r="S388">
            <v>13266</v>
          </cell>
          <cell r="T388">
            <v>17000</v>
          </cell>
          <cell r="U388">
            <v>17000</v>
          </cell>
          <cell r="V388">
            <v>17000</v>
          </cell>
          <cell r="W388">
            <v>17400</v>
          </cell>
          <cell r="X388">
            <v>17000</v>
          </cell>
          <cell r="Y388">
            <v>14000</v>
          </cell>
          <cell r="Z388">
            <v>14000</v>
          </cell>
          <cell r="AA388">
            <v>14000</v>
          </cell>
          <cell r="AB388">
            <v>14000</v>
          </cell>
          <cell r="AC388">
            <v>14000</v>
          </cell>
          <cell r="AD388">
            <v>14000</v>
          </cell>
          <cell r="AE388">
            <v>14000</v>
          </cell>
          <cell r="AF388">
            <v>13500</v>
          </cell>
          <cell r="AG388">
            <v>11600</v>
          </cell>
          <cell r="AH388">
            <v>14000</v>
          </cell>
          <cell r="AI388">
            <v>14000</v>
          </cell>
          <cell r="AJ388">
            <v>14000</v>
          </cell>
          <cell r="AK388">
            <v>14000</v>
          </cell>
          <cell r="AL388">
            <v>12870</v>
          </cell>
          <cell r="AM388">
            <v>14000</v>
          </cell>
          <cell r="AN388">
            <v>14000</v>
          </cell>
          <cell r="AO388">
            <v>16000</v>
          </cell>
          <cell r="AP388">
            <v>16000</v>
          </cell>
          <cell r="AQ388">
            <v>16000</v>
          </cell>
          <cell r="AR388">
            <v>13266</v>
          </cell>
          <cell r="AS388">
            <v>13266</v>
          </cell>
          <cell r="AT388">
            <v>12972</v>
          </cell>
          <cell r="AU388">
            <v>13266</v>
          </cell>
          <cell r="AV388">
            <v>13266</v>
          </cell>
          <cell r="AW388">
            <v>13266</v>
          </cell>
          <cell r="AX388">
            <v>16014</v>
          </cell>
          <cell r="AY388">
            <v>10779</v>
          </cell>
          <cell r="AZ388">
            <v>12577</v>
          </cell>
          <cell r="BA388">
            <v>12577</v>
          </cell>
          <cell r="BB388">
            <v>12106</v>
          </cell>
          <cell r="BC388">
            <v>12577</v>
          </cell>
          <cell r="BD388">
            <v>10752</v>
          </cell>
          <cell r="BE388">
            <v>10752</v>
          </cell>
          <cell r="BF388">
            <v>12577</v>
          </cell>
          <cell r="BG388">
            <v>12577</v>
          </cell>
          <cell r="BH388">
            <v>12577</v>
          </cell>
          <cell r="BI388">
            <v>12577</v>
          </cell>
          <cell r="BJ388">
            <v>12577</v>
          </cell>
          <cell r="BK388">
            <v>12577</v>
          </cell>
          <cell r="BL388">
            <v>12577</v>
          </cell>
          <cell r="BM388">
            <v>12577</v>
          </cell>
          <cell r="BN388">
            <v>12577</v>
          </cell>
          <cell r="BO388">
            <v>12577</v>
          </cell>
          <cell r="BP388">
            <v>24194</v>
          </cell>
          <cell r="BQ388">
            <v>6173</v>
          </cell>
          <cell r="BR388">
            <v>9271</v>
          </cell>
          <cell r="BS388">
            <v>9271</v>
          </cell>
          <cell r="BT388">
            <v>10872</v>
          </cell>
          <cell r="BU388">
            <v>12577</v>
          </cell>
          <cell r="BV388">
            <v>12577</v>
          </cell>
          <cell r="BW388">
            <v>12577</v>
          </cell>
          <cell r="BX388">
            <v>9977</v>
          </cell>
          <cell r="BY388">
            <v>9977</v>
          </cell>
          <cell r="BZ388">
            <v>9977</v>
          </cell>
          <cell r="CA388">
            <v>9977</v>
          </cell>
          <cell r="CB388">
            <v>9977</v>
          </cell>
          <cell r="CC388">
            <v>11000</v>
          </cell>
          <cell r="CD388">
            <v>11000</v>
          </cell>
          <cell r="CE388">
            <v>11000</v>
          </cell>
          <cell r="CF388">
            <v>11000</v>
          </cell>
          <cell r="CG388">
            <v>11000</v>
          </cell>
          <cell r="CH388">
            <v>11000</v>
          </cell>
          <cell r="CI388">
            <v>11800</v>
          </cell>
          <cell r="CJ388">
            <v>11000</v>
          </cell>
          <cell r="CK388">
            <v>11920</v>
          </cell>
          <cell r="CL388">
            <v>11920</v>
          </cell>
          <cell r="CM388">
            <v>11000</v>
          </cell>
          <cell r="CN388">
            <v>11000</v>
          </cell>
          <cell r="CO388">
            <v>11000</v>
          </cell>
          <cell r="CP388">
            <v>11000</v>
          </cell>
          <cell r="CQ388">
            <v>11000</v>
          </cell>
          <cell r="CR388">
            <v>11000</v>
          </cell>
          <cell r="CS388">
            <v>14000</v>
          </cell>
          <cell r="CT388">
            <v>12200</v>
          </cell>
          <cell r="CU388">
            <v>14000</v>
          </cell>
          <cell r="CV388">
            <v>14000</v>
          </cell>
          <cell r="CW388">
            <v>14000</v>
          </cell>
          <cell r="CX388">
            <v>14000</v>
          </cell>
          <cell r="CY388">
            <v>13000</v>
          </cell>
          <cell r="CZ388">
            <v>10136</v>
          </cell>
          <cell r="DA388">
            <v>10136</v>
          </cell>
          <cell r="DB388">
            <v>10136</v>
          </cell>
          <cell r="DC388">
            <v>10136</v>
          </cell>
          <cell r="DD388">
            <v>10136</v>
          </cell>
          <cell r="DE388">
            <v>3000</v>
          </cell>
          <cell r="DF388">
            <v>10000</v>
          </cell>
          <cell r="DG388">
            <v>15000</v>
          </cell>
          <cell r="DH388">
            <v>15000</v>
          </cell>
          <cell r="DI388">
            <v>15000</v>
          </cell>
          <cell r="DJ388">
            <v>15000</v>
          </cell>
          <cell r="DK388">
            <v>17700</v>
          </cell>
        </row>
        <row r="389">
          <cell r="A389">
            <v>30065</v>
          </cell>
          <cell r="B389" t="str">
            <v xml:space="preserve"> CONOCO-E CAMERON BLK 42C                </v>
          </cell>
          <cell r="C389" t="str">
            <v xml:space="preserve"> 0L   </v>
          </cell>
          <cell r="D389" t="str">
            <v xml:space="preserve"> R    </v>
          </cell>
          <cell r="E389">
            <v>46646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</row>
        <row r="390">
          <cell r="A390">
            <v>30066</v>
          </cell>
          <cell r="B390" t="str">
            <v xml:space="preserve"> EAST CAMERON BLOCK 33-A WELL            </v>
          </cell>
          <cell r="C390" t="str">
            <v xml:space="preserve"> 0L   </v>
          </cell>
          <cell r="D390" t="str">
            <v xml:space="preserve"> R    </v>
          </cell>
          <cell r="E390">
            <v>139725</v>
          </cell>
          <cell r="F390">
            <v>9809</v>
          </cell>
          <cell r="G390">
            <v>9809</v>
          </cell>
          <cell r="H390">
            <v>7479</v>
          </cell>
          <cell r="I390">
            <v>9809</v>
          </cell>
          <cell r="J390">
            <v>9809</v>
          </cell>
          <cell r="K390">
            <v>9809</v>
          </cell>
          <cell r="L390">
            <v>9809</v>
          </cell>
          <cell r="M390">
            <v>9809</v>
          </cell>
          <cell r="N390">
            <v>9809</v>
          </cell>
          <cell r="O390">
            <v>9809</v>
          </cell>
          <cell r="P390">
            <v>9809</v>
          </cell>
          <cell r="Q390">
            <v>9809</v>
          </cell>
          <cell r="R390">
            <v>9809</v>
          </cell>
          <cell r="S390">
            <v>9809</v>
          </cell>
          <cell r="T390">
            <v>6199</v>
          </cell>
          <cell r="U390">
            <v>6199</v>
          </cell>
          <cell r="V390">
            <v>6199</v>
          </cell>
          <cell r="W390">
            <v>6199</v>
          </cell>
          <cell r="X390">
            <v>6199</v>
          </cell>
          <cell r="Y390">
            <v>8375</v>
          </cell>
          <cell r="Z390">
            <v>8375</v>
          </cell>
          <cell r="AA390">
            <v>8375</v>
          </cell>
          <cell r="AB390">
            <v>8375</v>
          </cell>
          <cell r="AC390">
            <v>8375</v>
          </cell>
          <cell r="AD390">
            <v>8375</v>
          </cell>
          <cell r="AE390">
            <v>8374</v>
          </cell>
          <cell r="AF390">
            <v>8374</v>
          </cell>
          <cell r="AG390">
            <v>8374</v>
          </cell>
          <cell r="AH390">
            <v>8374</v>
          </cell>
          <cell r="AI390">
            <v>8374</v>
          </cell>
          <cell r="AJ390">
            <v>8374</v>
          </cell>
          <cell r="AK390">
            <v>8374</v>
          </cell>
          <cell r="AL390">
            <v>7479</v>
          </cell>
          <cell r="AM390">
            <v>7479</v>
          </cell>
          <cell r="AN390">
            <v>7479</v>
          </cell>
          <cell r="AO390">
            <v>7479</v>
          </cell>
          <cell r="AP390">
            <v>7479</v>
          </cell>
          <cell r="AQ390">
            <v>7479</v>
          </cell>
          <cell r="AR390">
            <v>11160</v>
          </cell>
          <cell r="AS390">
            <v>11160</v>
          </cell>
          <cell r="AT390">
            <v>11160</v>
          </cell>
          <cell r="AU390">
            <v>11160</v>
          </cell>
          <cell r="AV390">
            <v>11160</v>
          </cell>
          <cell r="AW390">
            <v>11160</v>
          </cell>
          <cell r="AX390">
            <v>8476</v>
          </cell>
          <cell r="AY390">
            <v>8476</v>
          </cell>
          <cell r="AZ390">
            <v>8807</v>
          </cell>
          <cell r="BA390">
            <v>9856</v>
          </cell>
          <cell r="BB390">
            <v>9856</v>
          </cell>
          <cell r="BC390">
            <v>9856</v>
          </cell>
          <cell r="BD390">
            <v>9856</v>
          </cell>
          <cell r="BE390">
            <v>9856</v>
          </cell>
          <cell r="BF390">
            <v>9856</v>
          </cell>
          <cell r="BG390">
            <v>10329</v>
          </cell>
          <cell r="BH390">
            <v>11529</v>
          </cell>
          <cell r="BI390">
            <v>11529</v>
          </cell>
          <cell r="BJ390">
            <v>11529</v>
          </cell>
          <cell r="BK390">
            <v>11529</v>
          </cell>
          <cell r="BL390">
            <v>11529</v>
          </cell>
          <cell r="BM390">
            <v>11529</v>
          </cell>
          <cell r="BN390">
            <v>11529</v>
          </cell>
          <cell r="BO390">
            <v>11529</v>
          </cell>
          <cell r="BP390">
            <v>11529</v>
          </cell>
          <cell r="BQ390">
            <v>11529</v>
          </cell>
          <cell r="BR390">
            <v>11529</v>
          </cell>
          <cell r="BS390">
            <v>11529</v>
          </cell>
          <cell r="BT390">
            <v>11529</v>
          </cell>
          <cell r="BU390">
            <v>11529</v>
          </cell>
          <cell r="BV390">
            <v>11529</v>
          </cell>
          <cell r="BW390">
            <v>11529</v>
          </cell>
          <cell r="BX390">
            <v>11529</v>
          </cell>
          <cell r="BY390">
            <v>11529</v>
          </cell>
          <cell r="BZ390">
            <v>11529</v>
          </cell>
          <cell r="CA390">
            <v>11529</v>
          </cell>
          <cell r="CB390">
            <v>11529</v>
          </cell>
          <cell r="CC390">
            <v>13146</v>
          </cell>
          <cell r="CD390">
            <v>13146</v>
          </cell>
          <cell r="CE390">
            <v>13146</v>
          </cell>
          <cell r="CF390">
            <v>13146</v>
          </cell>
          <cell r="CG390">
            <v>13146</v>
          </cell>
          <cell r="CH390">
            <v>12025</v>
          </cell>
          <cell r="CI390">
            <v>11650</v>
          </cell>
          <cell r="CJ390">
            <v>11650</v>
          </cell>
          <cell r="CK390">
            <v>11650</v>
          </cell>
          <cell r="CL390">
            <v>11650</v>
          </cell>
          <cell r="CM390">
            <v>11650</v>
          </cell>
          <cell r="CN390">
            <v>11650</v>
          </cell>
          <cell r="CO390">
            <v>11007</v>
          </cell>
          <cell r="CP390">
            <v>11007</v>
          </cell>
          <cell r="CQ390">
            <v>11007</v>
          </cell>
          <cell r="CR390">
            <v>11007</v>
          </cell>
          <cell r="CS390">
            <v>11007</v>
          </cell>
          <cell r="CT390">
            <v>11007</v>
          </cell>
          <cell r="CU390">
            <v>11007</v>
          </cell>
          <cell r="CV390">
            <v>11007</v>
          </cell>
          <cell r="CW390">
            <v>11007</v>
          </cell>
          <cell r="CX390">
            <v>11007</v>
          </cell>
          <cell r="CY390">
            <v>11007</v>
          </cell>
          <cell r="CZ390">
            <v>11007</v>
          </cell>
          <cell r="DA390">
            <v>11007</v>
          </cell>
          <cell r="DB390">
            <v>11007</v>
          </cell>
          <cell r="DC390">
            <v>11007</v>
          </cell>
          <cell r="DD390">
            <v>11007</v>
          </cell>
          <cell r="DE390">
            <v>5735</v>
          </cell>
          <cell r="DF390">
            <v>11476</v>
          </cell>
          <cell r="DG390">
            <v>10234</v>
          </cell>
          <cell r="DH390">
            <v>10234</v>
          </cell>
          <cell r="DI390">
            <v>10234</v>
          </cell>
          <cell r="DJ390">
            <v>10002</v>
          </cell>
          <cell r="DK390">
            <v>10002</v>
          </cell>
        </row>
        <row r="391">
          <cell r="A391">
            <v>30067</v>
          </cell>
          <cell r="B391" t="str">
            <v xml:space="preserve"> BUCHANAN - E CAMERON BLK 24(33) TRANS   </v>
          </cell>
          <cell r="C391" t="str">
            <v xml:space="preserve"> 0L   </v>
          </cell>
          <cell r="D391" t="str">
            <v xml:space="preserve"> R    </v>
          </cell>
          <cell r="E391">
            <v>28588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</row>
        <row r="392">
          <cell r="A392">
            <v>30073</v>
          </cell>
          <cell r="B392" t="str">
            <v xml:space="preserve"> EAST CAMERON BLOCK 26-A                 </v>
          </cell>
          <cell r="C392" t="str">
            <v xml:space="preserve"> 0L   </v>
          </cell>
          <cell r="D392" t="str">
            <v xml:space="preserve"> R    </v>
          </cell>
          <cell r="E392">
            <v>10335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</row>
        <row r="393">
          <cell r="A393">
            <v>30170</v>
          </cell>
          <cell r="B393" t="str">
            <v xml:space="preserve"> EAST CAMERON  353 A                     </v>
          </cell>
          <cell r="C393" t="str">
            <v xml:space="preserve"> 0L   </v>
          </cell>
          <cell r="D393" t="str">
            <v xml:space="preserve"> R    </v>
          </cell>
          <cell r="E393">
            <v>73831</v>
          </cell>
          <cell r="F393">
            <v>3603</v>
          </cell>
          <cell r="G393">
            <v>3603</v>
          </cell>
          <cell r="H393">
            <v>3035</v>
          </cell>
          <cell r="I393">
            <v>3603</v>
          </cell>
          <cell r="J393">
            <v>3608</v>
          </cell>
          <cell r="K393">
            <v>3660</v>
          </cell>
          <cell r="L393">
            <v>3660</v>
          </cell>
          <cell r="M393">
            <v>3660</v>
          </cell>
          <cell r="N393">
            <v>3660</v>
          </cell>
          <cell r="O393">
            <v>3660</v>
          </cell>
          <cell r="P393">
            <v>3649</v>
          </cell>
          <cell r="Q393">
            <v>3649</v>
          </cell>
          <cell r="R393">
            <v>3649</v>
          </cell>
          <cell r="S393">
            <v>3649</v>
          </cell>
          <cell r="T393">
            <v>5029</v>
          </cell>
          <cell r="U393">
            <v>5029</v>
          </cell>
          <cell r="V393">
            <v>5029</v>
          </cell>
          <cell r="W393">
            <v>5029</v>
          </cell>
          <cell r="X393">
            <v>4787</v>
          </cell>
          <cell r="Y393">
            <v>4937</v>
          </cell>
          <cell r="Z393">
            <v>2538</v>
          </cell>
          <cell r="AA393">
            <v>4337</v>
          </cell>
          <cell r="AB393">
            <v>4337</v>
          </cell>
          <cell r="AC393">
            <v>4337</v>
          </cell>
          <cell r="AD393">
            <v>4187</v>
          </cell>
          <cell r="AE393">
            <v>4167</v>
          </cell>
          <cell r="AF393">
            <v>4167</v>
          </cell>
          <cell r="AG393">
            <v>4167</v>
          </cell>
          <cell r="AH393">
            <v>4041</v>
          </cell>
          <cell r="AI393">
            <v>4041</v>
          </cell>
          <cell r="AJ393">
            <v>4041</v>
          </cell>
          <cell r="AK393">
            <v>4041</v>
          </cell>
          <cell r="AL393">
            <v>3697</v>
          </cell>
          <cell r="AM393">
            <v>4464</v>
          </cell>
          <cell r="AN393">
            <v>3227</v>
          </cell>
          <cell r="AO393">
            <v>3035</v>
          </cell>
          <cell r="AP393">
            <v>3035</v>
          </cell>
          <cell r="AQ393">
            <v>3035</v>
          </cell>
          <cell r="AR393">
            <v>3035</v>
          </cell>
          <cell r="AS393">
            <v>2332</v>
          </cell>
          <cell r="AT393">
            <v>3204</v>
          </cell>
          <cell r="AU393">
            <v>3235</v>
          </cell>
          <cell r="AV393">
            <v>2694</v>
          </cell>
          <cell r="AW393">
            <v>2694</v>
          </cell>
          <cell r="AX393">
            <v>3694</v>
          </cell>
          <cell r="AY393">
            <v>3694</v>
          </cell>
          <cell r="AZ393">
            <v>2794</v>
          </cell>
          <cell r="BA393">
            <v>2480</v>
          </cell>
          <cell r="BB393">
            <v>2480</v>
          </cell>
          <cell r="BC393">
            <v>778</v>
          </cell>
          <cell r="BD393">
            <v>778</v>
          </cell>
          <cell r="BE393">
            <v>778</v>
          </cell>
          <cell r="BF393">
            <v>778</v>
          </cell>
          <cell r="BG393">
            <v>778</v>
          </cell>
          <cell r="BH393">
            <v>805</v>
          </cell>
          <cell r="BI393">
            <v>805</v>
          </cell>
          <cell r="BJ393">
            <v>306</v>
          </cell>
          <cell r="BK393">
            <v>306</v>
          </cell>
          <cell r="BL393">
            <v>306</v>
          </cell>
          <cell r="BM393">
            <v>306</v>
          </cell>
          <cell r="BN393">
            <v>306</v>
          </cell>
          <cell r="BO393">
            <v>306</v>
          </cell>
          <cell r="BP393">
            <v>581</v>
          </cell>
          <cell r="BQ393">
            <v>581</v>
          </cell>
          <cell r="BR393">
            <v>581</v>
          </cell>
          <cell r="BS393">
            <v>581</v>
          </cell>
          <cell r="BT393">
            <v>780</v>
          </cell>
          <cell r="BU393">
            <v>1520</v>
          </cell>
          <cell r="BV393">
            <v>2052</v>
          </cell>
          <cell r="BW393">
            <v>3993</v>
          </cell>
          <cell r="BX393">
            <v>3993</v>
          </cell>
          <cell r="BY393">
            <v>3993</v>
          </cell>
          <cell r="BZ393">
            <v>3993</v>
          </cell>
          <cell r="CA393">
            <v>4052</v>
          </cell>
          <cell r="CB393">
            <v>4052</v>
          </cell>
          <cell r="CC393">
            <v>4035</v>
          </cell>
          <cell r="CD393">
            <v>3035</v>
          </cell>
          <cell r="CE393">
            <v>4035</v>
          </cell>
          <cell r="CF393">
            <v>4035</v>
          </cell>
          <cell r="CG393">
            <v>4035</v>
          </cell>
          <cell r="CH393">
            <v>4035</v>
          </cell>
          <cell r="CI393">
            <v>4085</v>
          </cell>
          <cell r="CJ393">
            <v>4085</v>
          </cell>
          <cell r="CK393">
            <v>4170</v>
          </cell>
          <cell r="CL393">
            <v>4170</v>
          </cell>
          <cell r="CM393">
            <v>4170</v>
          </cell>
          <cell r="CN393">
            <v>4170</v>
          </cell>
          <cell r="CO393">
            <v>4170</v>
          </cell>
          <cell r="CP393">
            <v>4170</v>
          </cell>
          <cell r="CQ393">
            <v>4415</v>
          </cell>
          <cell r="CR393">
            <v>4170</v>
          </cell>
          <cell r="CS393">
            <v>4436</v>
          </cell>
          <cell r="CT393">
            <v>4436</v>
          </cell>
          <cell r="CU393">
            <v>4436</v>
          </cell>
          <cell r="CV393">
            <v>3370</v>
          </cell>
          <cell r="CW393">
            <v>4170</v>
          </cell>
          <cell r="CX393">
            <v>4170</v>
          </cell>
          <cell r="CY393">
            <v>4170</v>
          </cell>
          <cell r="CZ393">
            <v>4170</v>
          </cell>
          <cell r="DA393">
            <v>4170</v>
          </cell>
          <cell r="DB393">
            <v>4170</v>
          </cell>
          <cell r="DC393">
            <v>4170</v>
          </cell>
          <cell r="DD393">
            <v>3891</v>
          </cell>
          <cell r="DE393">
            <v>4016</v>
          </cell>
          <cell r="DF393">
            <v>4665</v>
          </cell>
          <cell r="DG393">
            <v>4865</v>
          </cell>
          <cell r="DH393">
            <v>4865</v>
          </cell>
          <cell r="DI393">
            <v>4865</v>
          </cell>
          <cell r="DJ393">
            <v>2366</v>
          </cell>
          <cell r="DK393">
            <v>4794</v>
          </cell>
        </row>
        <row r="394">
          <cell r="A394">
            <v>30337</v>
          </cell>
          <cell r="B394" t="str">
            <v xml:space="preserve"> VERMILION 226-A                         </v>
          </cell>
          <cell r="C394" t="str">
            <v xml:space="preserve"> 0L   </v>
          </cell>
          <cell r="D394" t="str">
            <v xml:space="preserve"> R    </v>
          </cell>
          <cell r="E394">
            <v>60955</v>
          </cell>
          <cell r="F394">
            <v>7458</v>
          </cell>
          <cell r="G394">
            <v>7458</v>
          </cell>
          <cell r="H394">
            <v>7726</v>
          </cell>
          <cell r="I394">
            <v>7458</v>
          </cell>
          <cell r="J394">
            <v>7458</v>
          </cell>
          <cell r="K394">
            <v>7458</v>
          </cell>
          <cell r="L394">
            <v>7458</v>
          </cell>
          <cell r="M394">
            <v>7458</v>
          </cell>
          <cell r="N394">
            <v>7458</v>
          </cell>
          <cell r="O394">
            <v>7458</v>
          </cell>
          <cell r="P394">
            <v>7458</v>
          </cell>
          <cell r="Q394">
            <v>7958</v>
          </cell>
          <cell r="R394">
            <v>8786</v>
          </cell>
          <cell r="S394">
            <v>8786</v>
          </cell>
          <cell r="T394">
            <v>8507</v>
          </cell>
          <cell r="U394">
            <v>8507</v>
          </cell>
          <cell r="V394">
            <v>8507</v>
          </cell>
          <cell r="W394">
            <v>9034</v>
          </cell>
          <cell r="X394">
            <v>7874</v>
          </cell>
          <cell r="Y394">
            <v>7874</v>
          </cell>
          <cell r="Z394">
            <v>7874</v>
          </cell>
          <cell r="AA394">
            <v>7874</v>
          </cell>
          <cell r="AB394">
            <v>7874</v>
          </cell>
          <cell r="AC394">
            <v>7874</v>
          </cell>
          <cell r="AD394">
            <v>7874</v>
          </cell>
          <cell r="AE394">
            <v>10251</v>
          </cell>
          <cell r="AF394">
            <v>8616</v>
          </cell>
          <cell r="AG394">
            <v>7806</v>
          </cell>
          <cell r="AH394">
            <v>7806</v>
          </cell>
          <cell r="AI394">
            <v>7806</v>
          </cell>
          <cell r="AJ394">
            <v>7806</v>
          </cell>
          <cell r="AK394">
            <v>7806</v>
          </cell>
          <cell r="AL394">
            <v>7806</v>
          </cell>
          <cell r="AM394">
            <v>7806</v>
          </cell>
          <cell r="AN394">
            <v>8726</v>
          </cell>
          <cell r="AO394">
            <v>7726</v>
          </cell>
          <cell r="AP394">
            <v>7726</v>
          </cell>
          <cell r="AQ394">
            <v>7726</v>
          </cell>
          <cell r="AR394">
            <v>7726</v>
          </cell>
          <cell r="AS394">
            <v>7726</v>
          </cell>
          <cell r="AT394">
            <v>7997</v>
          </cell>
          <cell r="AU394">
            <v>7997</v>
          </cell>
          <cell r="AV394">
            <v>7997</v>
          </cell>
          <cell r="AW394">
            <v>7997</v>
          </cell>
          <cell r="AX394">
            <v>7693</v>
          </cell>
          <cell r="AY394">
            <v>7693</v>
          </cell>
          <cell r="AZ394">
            <v>7693</v>
          </cell>
          <cell r="BA394">
            <v>9066</v>
          </cell>
          <cell r="BB394">
            <v>9066</v>
          </cell>
          <cell r="BC394">
            <v>8730</v>
          </cell>
          <cell r="BD394">
            <v>8730</v>
          </cell>
          <cell r="BE394">
            <v>8730</v>
          </cell>
          <cell r="BF394">
            <v>8730</v>
          </cell>
          <cell r="BG394">
            <v>8730</v>
          </cell>
          <cell r="BH394">
            <v>8730</v>
          </cell>
          <cell r="BI394">
            <v>8218</v>
          </cell>
          <cell r="BJ394">
            <v>8218</v>
          </cell>
          <cell r="BK394">
            <v>8218</v>
          </cell>
          <cell r="BL394">
            <v>8218</v>
          </cell>
          <cell r="BM394">
            <v>8218</v>
          </cell>
          <cell r="BN394">
            <v>8218</v>
          </cell>
          <cell r="BO394">
            <v>8218</v>
          </cell>
          <cell r="BP394">
            <v>8218</v>
          </cell>
          <cell r="BQ394">
            <v>6599</v>
          </cell>
          <cell r="BR394">
            <v>6599</v>
          </cell>
          <cell r="BS394">
            <v>6599</v>
          </cell>
          <cell r="BT394">
            <v>6599</v>
          </cell>
          <cell r="BU394">
            <v>6599</v>
          </cell>
          <cell r="BV394">
            <v>6599</v>
          </cell>
          <cell r="BW394">
            <v>6599</v>
          </cell>
          <cell r="BX394">
            <v>6599</v>
          </cell>
          <cell r="BY394">
            <v>6599</v>
          </cell>
          <cell r="BZ394">
            <v>6599</v>
          </cell>
          <cell r="CA394">
            <v>6599</v>
          </cell>
          <cell r="CB394">
            <v>6841</v>
          </cell>
          <cell r="CC394">
            <v>6991</v>
          </cell>
          <cell r="CD394">
            <v>6991</v>
          </cell>
          <cell r="CE394">
            <v>6991</v>
          </cell>
          <cell r="CF394">
            <v>6991</v>
          </cell>
          <cell r="CG394">
            <v>6991</v>
          </cell>
          <cell r="CH394">
            <v>6991</v>
          </cell>
          <cell r="CI394">
            <v>6991</v>
          </cell>
          <cell r="CJ394">
            <v>6991</v>
          </cell>
          <cell r="CK394">
            <v>6991</v>
          </cell>
          <cell r="CL394">
            <v>6991</v>
          </cell>
          <cell r="CM394">
            <v>6991</v>
          </cell>
          <cell r="CN394">
            <v>6991</v>
          </cell>
          <cell r="CO394">
            <v>12991</v>
          </cell>
          <cell r="CP394">
            <v>12991</v>
          </cell>
          <cell r="CQ394">
            <v>12991</v>
          </cell>
          <cell r="CR394">
            <v>12991</v>
          </cell>
          <cell r="CS394">
            <v>12991</v>
          </cell>
          <cell r="CT394">
            <v>12991</v>
          </cell>
          <cell r="CU394">
            <v>12991</v>
          </cell>
          <cell r="CV394">
            <v>11448</v>
          </cell>
          <cell r="CW394">
            <v>5448</v>
          </cell>
          <cell r="CX394">
            <v>5448</v>
          </cell>
          <cell r="CY394">
            <v>5448</v>
          </cell>
          <cell r="CZ394">
            <v>5448</v>
          </cell>
          <cell r="DA394">
            <v>5448</v>
          </cell>
          <cell r="DB394">
            <v>5448</v>
          </cell>
          <cell r="DC394">
            <v>5448</v>
          </cell>
          <cell r="DD394">
            <v>5448</v>
          </cell>
          <cell r="DE394">
            <v>6686</v>
          </cell>
          <cell r="DF394">
            <v>3686</v>
          </cell>
          <cell r="DG394">
            <v>3251</v>
          </cell>
          <cell r="DH394">
            <v>3251</v>
          </cell>
          <cell r="DI394">
            <v>3251</v>
          </cell>
          <cell r="DJ394">
            <v>3251</v>
          </cell>
          <cell r="DK394">
            <v>3251</v>
          </cell>
        </row>
        <row r="395">
          <cell r="A395">
            <v>30345</v>
          </cell>
          <cell r="B395" t="str">
            <v>Texas Gas @ Vermilion</v>
          </cell>
          <cell r="C395" t="str">
            <v xml:space="preserve"> 0L   </v>
          </cell>
          <cell r="D395" t="str">
            <v xml:space="preserve"> R    </v>
          </cell>
          <cell r="E395">
            <v>63384</v>
          </cell>
          <cell r="F395">
            <v>6000</v>
          </cell>
          <cell r="G395">
            <v>6000</v>
          </cell>
          <cell r="H395">
            <v>8900</v>
          </cell>
          <cell r="I395">
            <v>5938</v>
          </cell>
          <cell r="J395">
            <v>5937</v>
          </cell>
          <cell r="K395">
            <v>6000</v>
          </cell>
          <cell r="L395">
            <v>5937</v>
          </cell>
          <cell r="M395">
            <v>6000</v>
          </cell>
          <cell r="N395">
            <v>6000</v>
          </cell>
          <cell r="O395">
            <v>6000</v>
          </cell>
          <cell r="P395">
            <v>6000</v>
          </cell>
          <cell r="Q395">
            <v>6000</v>
          </cell>
          <cell r="R395">
            <v>0</v>
          </cell>
          <cell r="S395">
            <v>0</v>
          </cell>
          <cell r="T395">
            <v>7000</v>
          </cell>
          <cell r="U395">
            <v>7000</v>
          </cell>
          <cell r="V395">
            <v>7000</v>
          </cell>
          <cell r="W395">
            <v>7000</v>
          </cell>
          <cell r="X395">
            <v>7000</v>
          </cell>
          <cell r="Y395">
            <v>7000</v>
          </cell>
          <cell r="Z395">
            <v>7000</v>
          </cell>
          <cell r="AA395">
            <v>7000</v>
          </cell>
          <cell r="AB395">
            <v>7000</v>
          </cell>
          <cell r="AC395">
            <v>7000</v>
          </cell>
          <cell r="AD395">
            <v>7000</v>
          </cell>
          <cell r="AE395">
            <v>8900</v>
          </cell>
          <cell r="AF395">
            <v>8900</v>
          </cell>
          <cell r="AG395">
            <v>8900</v>
          </cell>
          <cell r="AH395">
            <v>8900</v>
          </cell>
          <cell r="AI395">
            <v>8900</v>
          </cell>
          <cell r="AJ395">
            <v>8900</v>
          </cell>
          <cell r="AK395">
            <v>8900</v>
          </cell>
          <cell r="AL395">
            <v>8900</v>
          </cell>
          <cell r="AM395">
            <v>8900</v>
          </cell>
          <cell r="AN395">
            <v>8900</v>
          </cell>
          <cell r="AO395">
            <v>8900</v>
          </cell>
          <cell r="AP395">
            <v>8900</v>
          </cell>
          <cell r="AQ395">
            <v>8200</v>
          </cell>
          <cell r="AR395">
            <v>6700</v>
          </cell>
          <cell r="AS395">
            <v>6700</v>
          </cell>
          <cell r="AT395">
            <v>6700</v>
          </cell>
          <cell r="AU395">
            <v>6700</v>
          </cell>
          <cell r="AV395">
            <v>6700</v>
          </cell>
          <cell r="AW395">
            <v>6700</v>
          </cell>
          <cell r="AX395">
            <v>3000</v>
          </cell>
          <cell r="AY395">
            <v>3000</v>
          </cell>
          <cell r="AZ395">
            <v>3000</v>
          </cell>
          <cell r="BA395">
            <v>3000</v>
          </cell>
          <cell r="BB395">
            <v>2000</v>
          </cell>
          <cell r="BC395">
            <v>9000</v>
          </cell>
          <cell r="BD395">
            <v>9000</v>
          </cell>
          <cell r="BE395">
            <v>9000</v>
          </cell>
          <cell r="BF395">
            <v>9000</v>
          </cell>
          <cell r="BG395">
            <v>6500</v>
          </cell>
          <cell r="BH395">
            <v>6500</v>
          </cell>
          <cell r="BI395">
            <v>6500</v>
          </cell>
          <cell r="BJ395">
            <v>7800</v>
          </cell>
          <cell r="BK395">
            <v>7800</v>
          </cell>
          <cell r="BL395">
            <v>7800</v>
          </cell>
          <cell r="BM395">
            <v>7300</v>
          </cell>
          <cell r="BN395">
            <v>7500</v>
          </cell>
          <cell r="BO395">
            <v>7500</v>
          </cell>
          <cell r="BP395">
            <v>7500</v>
          </cell>
          <cell r="BQ395">
            <v>7500</v>
          </cell>
          <cell r="BR395">
            <v>7500</v>
          </cell>
          <cell r="BS395">
            <v>7500</v>
          </cell>
          <cell r="BT395">
            <v>6700</v>
          </cell>
          <cell r="BU395">
            <v>6700</v>
          </cell>
          <cell r="BV395">
            <v>6700</v>
          </cell>
          <cell r="BW395">
            <v>6700</v>
          </cell>
          <cell r="BX395">
            <v>6700</v>
          </cell>
          <cell r="BY395">
            <v>6700</v>
          </cell>
          <cell r="BZ395">
            <v>6700</v>
          </cell>
          <cell r="CA395">
            <v>6700</v>
          </cell>
          <cell r="CB395">
            <v>6700</v>
          </cell>
          <cell r="CC395">
            <v>4000</v>
          </cell>
          <cell r="CD395">
            <v>4000</v>
          </cell>
          <cell r="CE395">
            <v>4000</v>
          </cell>
          <cell r="CF395">
            <v>4000</v>
          </cell>
          <cell r="CG395">
            <v>4000</v>
          </cell>
          <cell r="CH395">
            <v>4000</v>
          </cell>
          <cell r="CI395">
            <v>8500</v>
          </cell>
          <cell r="CJ395">
            <v>8500</v>
          </cell>
          <cell r="CK395">
            <v>5000</v>
          </cell>
          <cell r="CL395">
            <v>5000</v>
          </cell>
          <cell r="CM395">
            <v>5000</v>
          </cell>
          <cell r="CN395">
            <v>5000</v>
          </cell>
          <cell r="CO395">
            <v>5000</v>
          </cell>
          <cell r="CP395">
            <v>5000</v>
          </cell>
          <cell r="CQ395">
            <v>10600</v>
          </cell>
          <cell r="CR395">
            <v>10410</v>
          </cell>
          <cell r="CS395">
            <v>10410</v>
          </cell>
          <cell r="CT395">
            <v>10410</v>
          </cell>
          <cell r="CU395">
            <v>10410</v>
          </cell>
          <cell r="CV395">
            <v>10410</v>
          </cell>
          <cell r="CW395">
            <v>10410</v>
          </cell>
          <cell r="CX395">
            <v>10410</v>
          </cell>
          <cell r="CY395">
            <v>10410</v>
          </cell>
          <cell r="CZ395">
            <v>10410</v>
          </cell>
          <cell r="DA395">
            <v>10410</v>
          </cell>
          <cell r="DB395">
            <v>10410</v>
          </cell>
          <cell r="DC395">
            <v>10410</v>
          </cell>
          <cell r="DD395">
            <v>10410</v>
          </cell>
          <cell r="DE395">
            <v>12240</v>
          </cell>
          <cell r="DF395">
            <v>12240</v>
          </cell>
          <cell r="DG395">
            <v>12240</v>
          </cell>
          <cell r="DH395">
            <v>12240</v>
          </cell>
          <cell r="DI395">
            <v>12240</v>
          </cell>
          <cell r="DJ395">
            <v>12240</v>
          </cell>
          <cell r="DK395">
            <v>12240</v>
          </cell>
        </row>
        <row r="396">
          <cell r="A396">
            <v>30347</v>
          </cell>
          <cell r="B396" t="str">
            <v xml:space="preserve"> JUPITER-GULF OF MEXICO DEHYD            </v>
          </cell>
          <cell r="C396" t="str">
            <v xml:space="preserve"> 0L   </v>
          </cell>
          <cell r="D396" t="str">
            <v xml:space="preserve"> R    </v>
          </cell>
          <cell r="E396">
            <v>161670</v>
          </cell>
          <cell r="F396">
            <v>23596</v>
          </cell>
          <cell r="G396">
            <v>23596</v>
          </cell>
          <cell r="H396">
            <v>26751</v>
          </cell>
          <cell r="I396">
            <v>22487</v>
          </cell>
          <cell r="J396">
            <v>22487</v>
          </cell>
          <cell r="K396">
            <v>22487</v>
          </cell>
          <cell r="L396">
            <v>25538</v>
          </cell>
          <cell r="M396">
            <v>27596</v>
          </cell>
          <cell r="N396">
            <v>27596</v>
          </cell>
          <cell r="O396">
            <v>27596</v>
          </cell>
          <cell r="P396">
            <v>32496</v>
          </cell>
          <cell r="Q396">
            <v>33096</v>
          </cell>
          <cell r="R396">
            <v>30487</v>
          </cell>
          <cell r="S396">
            <v>27487</v>
          </cell>
          <cell r="T396">
            <v>32982</v>
          </cell>
          <cell r="U396">
            <v>32982</v>
          </cell>
          <cell r="V396">
            <v>32982</v>
          </cell>
          <cell r="W396">
            <v>32982</v>
          </cell>
          <cell r="X396">
            <v>29697</v>
          </cell>
          <cell r="Y396">
            <v>17697</v>
          </cell>
          <cell r="Z396">
            <v>32297</v>
          </cell>
          <cell r="AA396">
            <v>29900</v>
          </cell>
          <cell r="AB396">
            <v>29900</v>
          </cell>
          <cell r="AC396">
            <v>29900</v>
          </cell>
          <cell r="AD396">
            <v>29697</v>
          </cell>
          <cell r="AE396">
            <v>44697</v>
          </cell>
          <cell r="AF396">
            <v>46143</v>
          </cell>
          <cell r="AG396">
            <v>41077</v>
          </cell>
          <cell r="AH396">
            <v>29497</v>
          </cell>
          <cell r="AI396">
            <v>29497</v>
          </cell>
          <cell r="AJ396">
            <v>29497</v>
          </cell>
          <cell r="AK396">
            <v>29497</v>
          </cell>
          <cell r="AL396">
            <v>29697</v>
          </cell>
          <cell r="AM396">
            <v>22197</v>
          </cell>
          <cell r="AN396">
            <v>29697</v>
          </cell>
          <cell r="AO396">
            <v>26751</v>
          </cell>
          <cell r="AP396">
            <v>26751</v>
          </cell>
          <cell r="AQ396">
            <v>26751</v>
          </cell>
          <cell r="AR396">
            <v>24697</v>
          </cell>
          <cell r="AS396">
            <v>29697</v>
          </cell>
          <cell r="AT396">
            <v>27098</v>
          </cell>
          <cell r="AU396">
            <v>20897</v>
          </cell>
          <cell r="AV396">
            <v>24705</v>
          </cell>
          <cell r="AW396">
            <v>24705</v>
          </cell>
          <cell r="AX396">
            <v>9296</v>
          </cell>
          <cell r="AY396">
            <v>29433</v>
          </cell>
          <cell r="AZ396">
            <v>34472</v>
          </cell>
          <cell r="BA396">
            <v>94500</v>
          </cell>
          <cell r="BB396">
            <v>45178</v>
          </cell>
          <cell r="BC396">
            <v>25178</v>
          </cell>
          <cell r="BD396">
            <v>25178</v>
          </cell>
          <cell r="BE396">
            <v>25178</v>
          </cell>
          <cell r="BF396">
            <v>17292</v>
          </cell>
          <cell r="BG396">
            <v>16978</v>
          </cell>
          <cell r="BH396">
            <v>11948</v>
          </cell>
          <cell r="BI396">
            <v>16978</v>
          </cell>
          <cell r="BJ396">
            <v>46978</v>
          </cell>
          <cell r="BK396">
            <v>46978</v>
          </cell>
          <cell r="BL396">
            <v>46978</v>
          </cell>
          <cell r="BM396">
            <v>36978</v>
          </cell>
          <cell r="BN396">
            <v>39978</v>
          </cell>
          <cell r="BO396">
            <v>36978</v>
          </cell>
          <cell r="BP396">
            <v>38478</v>
          </cell>
          <cell r="BQ396">
            <v>48478</v>
          </cell>
          <cell r="BR396">
            <v>48478</v>
          </cell>
          <cell r="BS396">
            <v>48478</v>
          </cell>
          <cell r="BT396">
            <v>50478</v>
          </cell>
          <cell r="BU396">
            <v>71978</v>
          </cell>
          <cell r="BV396">
            <v>50978</v>
          </cell>
          <cell r="BW396">
            <v>62978</v>
          </cell>
          <cell r="BX396">
            <v>39478</v>
          </cell>
          <cell r="BY396">
            <v>39478</v>
          </cell>
          <cell r="BZ396">
            <v>39478</v>
          </cell>
          <cell r="CA396">
            <v>39478</v>
          </cell>
          <cell r="CB396">
            <v>45000</v>
          </cell>
          <cell r="CC396">
            <v>25080</v>
          </cell>
          <cell r="CD396">
            <v>32080</v>
          </cell>
          <cell r="CE396">
            <v>47080</v>
          </cell>
          <cell r="CF396">
            <v>47080</v>
          </cell>
          <cell r="CG396">
            <v>47080</v>
          </cell>
          <cell r="CH396">
            <v>49180</v>
          </cell>
          <cell r="CI396">
            <v>47080</v>
          </cell>
          <cell r="CJ396">
            <v>42080</v>
          </cell>
          <cell r="CK396">
            <v>46080</v>
          </cell>
          <cell r="CL396">
            <v>46080</v>
          </cell>
          <cell r="CM396">
            <v>46080</v>
          </cell>
          <cell r="CN396">
            <v>46080</v>
          </cell>
          <cell r="CO396">
            <v>40080</v>
          </cell>
          <cell r="CP396">
            <v>40080</v>
          </cell>
          <cell r="CQ396">
            <v>42080</v>
          </cell>
          <cell r="CR396">
            <v>42080</v>
          </cell>
          <cell r="CS396">
            <v>45080</v>
          </cell>
          <cell r="CT396">
            <v>45080</v>
          </cell>
          <cell r="CU396">
            <v>45080</v>
          </cell>
          <cell r="CV396">
            <v>47080</v>
          </cell>
          <cell r="CW396">
            <v>57080</v>
          </cell>
          <cell r="CX396">
            <v>50559</v>
          </cell>
          <cell r="CY396">
            <v>50559</v>
          </cell>
          <cell r="CZ396">
            <v>47259</v>
          </cell>
          <cell r="DA396">
            <v>47259</v>
          </cell>
          <cell r="DB396">
            <v>47259</v>
          </cell>
          <cell r="DC396">
            <v>47259</v>
          </cell>
          <cell r="DD396">
            <v>41959</v>
          </cell>
          <cell r="DE396">
            <v>8357</v>
          </cell>
          <cell r="DF396">
            <v>16357</v>
          </cell>
          <cell r="DG396">
            <v>36357</v>
          </cell>
          <cell r="DH396">
            <v>36357</v>
          </cell>
          <cell r="DI396">
            <v>36357</v>
          </cell>
          <cell r="DJ396">
            <v>46357</v>
          </cell>
          <cell r="DK396">
            <v>36357</v>
          </cell>
        </row>
        <row r="397">
          <cell r="A397">
            <v>30351</v>
          </cell>
          <cell r="B397" t="str">
            <v xml:space="preserve"> VERMILION  46                           </v>
          </cell>
          <cell r="C397" t="str">
            <v xml:space="preserve"> 0L   </v>
          </cell>
          <cell r="D397" t="str">
            <v xml:space="preserve"> R    </v>
          </cell>
          <cell r="E397">
            <v>10311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</row>
        <row r="398">
          <cell r="A398">
            <v>30354</v>
          </cell>
          <cell r="B398" t="str">
            <v>Northern Nat @ Vermilion</v>
          </cell>
          <cell r="C398" t="str">
            <v xml:space="preserve"> 0L   </v>
          </cell>
          <cell r="D398" t="str">
            <v xml:space="preserve"> R    </v>
          </cell>
          <cell r="E398">
            <v>46672</v>
          </cell>
          <cell r="F398">
            <v>10353</v>
          </cell>
          <cell r="G398">
            <v>10353</v>
          </cell>
          <cell r="H398">
            <v>13570</v>
          </cell>
          <cell r="I398">
            <v>10353</v>
          </cell>
          <cell r="J398">
            <v>10353</v>
          </cell>
          <cell r="K398">
            <v>10353</v>
          </cell>
          <cell r="L398">
            <v>10353</v>
          </cell>
          <cell r="M398">
            <v>10353</v>
          </cell>
          <cell r="N398">
            <v>10353</v>
          </cell>
          <cell r="O398">
            <v>10353</v>
          </cell>
          <cell r="P398">
            <v>10353</v>
          </cell>
          <cell r="Q398">
            <v>10353</v>
          </cell>
          <cell r="R398">
            <v>10353</v>
          </cell>
          <cell r="S398">
            <v>10353</v>
          </cell>
          <cell r="T398">
            <v>12870</v>
          </cell>
          <cell r="U398">
            <v>12870</v>
          </cell>
          <cell r="V398">
            <v>12870</v>
          </cell>
          <cell r="W398">
            <v>12870</v>
          </cell>
          <cell r="X398">
            <v>13770</v>
          </cell>
          <cell r="Y398">
            <v>13770</v>
          </cell>
          <cell r="Z398">
            <v>13770</v>
          </cell>
          <cell r="AA398">
            <v>13770</v>
          </cell>
          <cell r="AB398">
            <v>13770</v>
          </cell>
          <cell r="AC398">
            <v>13770</v>
          </cell>
          <cell r="AD398">
            <v>13770</v>
          </cell>
          <cell r="AE398">
            <v>14270</v>
          </cell>
          <cell r="AF398">
            <v>14270</v>
          </cell>
          <cell r="AG398">
            <v>14270</v>
          </cell>
          <cell r="AH398">
            <v>14270</v>
          </cell>
          <cell r="AI398">
            <v>14270</v>
          </cell>
          <cell r="AJ398">
            <v>14270</v>
          </cell>
          <cell r="AK398">
            <v>14270</v>
          </cell>
          <cell r="AL398">
            <v>14270</v>
          </cell>
          <cell r="AM398">
            <v>14270</v>
          </cell>
          <cell r="AN398">
            <v>13570</v>
          </cell>
          <cell r="AO398">
            <v>13570</v>
          </cell>
          <cell r="AP398">
            <v>13570</v>
          </cell>
          <cell r="AQ398">
            <v>13570</v>
          </cell>
          <cell r="AR398">
            <v>13570</v>
          </cell>
          <cell r="AS398">
            <v>13570</v>
          </cell>
          <cell r="AT398">
            <v>13570</v>
          </cell>
          <cell r="AU398">
            <v>13570</v>
          </cell>
          <cell r="AV398">
            <v>13570</v>
          </cell>
          <cell r="AW398">
            <v>13570</v>
          </cell>
          <cell r="AX398">
            <v>20010</v>
          </cell>
          <cell r="AY398">
            <v>20010</v>
          </cell>
          <cell r="AZ398">
            <v>20010</v>
          </cell>
          <cell r="BA398">
            <v>12010</v>
          </cell>
          <cell r="BB398">
            <v>19504</v>
          </cell>
          <cell r="BC398">
            <v>19504</v>
          </cell>
          <cell r="BD398">
            <v>19504</v>
          </cell>
          <cell r="BE398">
            <v>19504</v>
          </cell>
          <cell r="BF398">
            <v>19504</v>
          </cell>
          <cell r="BG398">
            <v>19504</v>
          </cell>
          <cell r="BH398">
            <v>19504</v>
          </cell>
          <cell r="BI398">
            <v>19504</v>
          </cell>
          <cell r="BJ398">
            <v>19504</v>
          </cell>
          <cell r="BK398">
            <v>19504</v>
          </cell>
          <cell r="BL398">
            <v>19504</v>
          </cell>
          <cell r="BM398">
            <v>19504</v>
          </cell>
          <cell r="BN398">
            <v>19504</v>
          </cell>
          <cell r="BO398">
            <v>19504</v>
          </cell>
          <cell r="BP398">
            <v>19504</v>
          </cell>
          <cell r="BQ398">
            <v>19504</v>
          </cell>
          <cell r="BR398">
            <v>19504</v>
          </cell>
          <cell r="BS398">
            <v>19504</v>
          </cell>
          <cell r="BT398">
            <v>16954</v>
          </cell>
          <cell r="BU398">
            <v>16954</v>
          </cell>
          <cell r="BV398">
            <v>16954</v>
          </cell>
          <cell r="BW398">
            <v>16954</v>
          </cell>
          <cell r="BX398">
            <v>16954</v>
          </cell>
          <cell r="BY398">
            <v>16954</v>
          </cell>
          <cell r="BZ398">
            <v>16954</v>
          </cell>
          <cell r="CA398">
            <v>16954</v>
          </cell>
          <cell r="CB398">
            <v>16954</v>
          </cell>
          <cell r="CC398">
            <v>22402</v>
          </cell>
          <cell r="CD398">
            <v>22402</v>
          </cell>
          <cell r="CE398">
            <v>22402</v>
          </cell>
          <cell r="CF398">
            <v>22402</v>
          </cell>
          <cell r="CG398">
            <v>22402</v>
          </cell>
          <cell r="CH398">
            <v>22402</v>
          </cell>
          <cell r="CI398">
            <v>22402</v>
          </cell>
          <cell r="CJ398">
            <v>22402</v>
          </cell>
          <cell r="CK398">
            <v>22402</v>
          </cell>
          <cell r="CL398">
            <v>22402</v>
          </cell>
          <cell r="CM398">
            <v>22402</v>
          </cell>
          <cell r="CN398">
            <v>22402</v>
          </cell>
          <cell r="CO398">
            <v>24402</v>
          </cell>
          <cell r="CP398">
            <v>24402</v>
          </cell>
          <cell r="CQ398">
            <v>24402</v>
          </cell>
          <cell r="CR398">
            <v>23402</v>
          </cell>
          <cell r="CS398">
            <v>23402</v>
          </cell>
          <cell r="CT398">
            <v>23402</v>
          </cell>
          <cell r="CU398">
            <v>23402</v>
          </cell>
          <cell r="CV398">
            <v>23402</v>
          </cell>
          <cell r="CW398">
            <v>23402</v>
          </cell>
          <cell r="CX398">
            <v>19402</v>
          </cell>
          <cell r="CY398">
            <v>19402</v>
          </cell>
          <cell r="CZ398">
            <v>19402</v>
          </cell>
          <cell r="DA398">
            <v>19402</v>
          </cell>
          <cell r="DB398">
            <v>19402</v>
          </cell>
          <cell r="DC398">
            <v>19402</v>
          </cell>
          <cell r="DD398">
            <v>19402</v>
          </cell>
          <cell r="DE398">
            <v>35504</v>
          </cell>
          <cell r="DF398">
            <v>35504</v>
          </cell>
          <cell r="DG398">
            <v>27504</v>
          </cell>
          <cell r="DH398">
            <v>27504</v>
          </cell>
          <cell r="DI398">
            <v>27504</v>
          </cell>
          <cell r="DJ398">
            <v>21504</v>
          </cell>
          <cell r="DK398">
            <v>21504</v>
          </cell>
        </row>
        <row r="399">
          <cell r="A399">
            <v>30372</v>
          </cell>
          <cell r="B399" t="str">
            <v xml:space="preserve"> VERMILION BLK 75 A                      </v>
          </cell>
          <cell r="C399" t="str">
            <v xml:space="preserve"> 0L   </v>
          </cell>
          <cell r="D399" t="str">
            <v xml:space="preserve"> R    </v>
          </cell>
          <cell r="E399">
            <v>97314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</row>
        <row r="400">
          <cell r="A400">
            <v>30509</v>
          </cell>
          <cell r="B400" t="str">
            <v xml:space="preserve"> VERMILION 155                           </v>
          </cell>
          <cell r="C400" t="str">
            <v xml:space="preserve"> 0L   </v>
          </cell>
          <cell r="D400" t="str">
            <v xml:space="preserve"> R    </v>
          </cell>
          <cell r="E400">
            <v>54740</v>
          </cell>
          <cell r="F400">
            <v>1777</v>
          </cell>
          <cell r="G400">
            <v>1777</v>
          </cell>
          <cell r="H400">
            <v>1875</v>
          </cell>
          <cell r="I400">
            <v>1777</v>
          </cell>
          <cell r="J400">
            <v>1777</v>
          </cell>
          <cell r="K400">
            <v>1777</v>
          </cell>
          <cell r="L400">
            <v>1777</v>
          </cell>
          <cell r="M400">
            <v>1777</v>
          </cell>
          <cell r="N400">
            <v>1777</v>
          </cell>
          <cell r="O400">
            <v>1777</v>
          </cell>
          <cell r="P400">
            <v>1777</v>
          </cell>
          <cell r="Q400">
            <v>1777</v>
          </cell>
          <cell r="R400">
            <v>1777</v>
          </cell>
          <cell r="S400">
            <v>1777</v>
          </cell>
          <cell r="T400">
            <v>1897</v>
          </cell>
          <cell r="U400">
            <v>1897</v>
          </cell>
          <cell r="V400">
            <v>1897</v>
          </cell>
          <cell r="W400">
            <v>1897</v>
          </cell>
          <cell r="X400">
            <v>1897</v>
          </cell>
          <cell r="Y400">
            <v>1897</v>
          </cell>
          <cell r="Z400">
            <v>1897</v>
          </cell>
          <cell r="AA400">
            <v>1897</v>
          </cell>
          <cell r="AB400">
            <v>1897</v>
          </cell>
          <cell r="AC400">
            <v>1897</v>
          </cell>
          <cell r="AD400">
            <v>1897</v>
          </cell>
          <cell r="AE400">
            <v>1897</v>
          </cell>
          <cell r="AF400">
            <v>1897</v>
          </cell>
          <cell r="AG400">
            <v>1897</v>
          </cell>
          <cell r="AH400">
            <v>1897</v>
          </cell>
          <cell r="AI400">
            <v>1897</v>
          </cell>
          <cell r="AJ400">
            <v>1897</v>
          </cell>
          <cell r="AK400">
            <v>1897</v>
          </cell>
          <cell r="AL400">
            <v>1875</v>
          </cell>
          <cell r="AM400">
            <v>1875</v>
          </cell>
          <cell r="AN400">
            <v>1875</v>
          </cell>
          <cell r="AO400">
            <v>1875</v>
          </cell>
          <cell r="AP400">
            <v>1875</v>
          </cell>
          <cell r="AQ400">
            <v>1875</v>
          </cell>
          <cell r="AR400">
            <v>1875</v>
          </cell>
          <cell r="AS400">
            <v>1875</v>
          </cell>
          <cell r="AT400">
            <v>1875</v>
          </cell>
          <cell r="AU400">
            <v>1875</v>
          </cell>
          <cell r="AV400">
            <v>1496</v>
          </cell>
          <cell r="AW400">
            <v>1875</v>
          </cell>
          <cell r="AX400">
            <v>2568</v>
          </cell>
          <cell r="AY400">
            <v>2568</v>
          </cell>
          <cell r="AZ400">
            <v>2568</v>
          </cell>
          <cell r="BA400">
            <v>2568</v>
          </cell>
          <cell r="BB400">
            <v>2568</v>
          </cell>
          <cell r="BC400">
            <v>2568</v>
          </cell>
          <cell r="BD400">
            <v>2568</v>
          </cell>
          <cell r="BE400">
            <v>2568</v>
          </cell>
          <cell r="BF400">
            <v>2568</v>
          </cell>
          <cell r="BG400">
            <v>2568</v>
          </cell>
          <cell r="BH400">
            <v>2568</v>
          </cell>
          <cell r="BI400">
            <v>2568</v>
          </cell>
          <cell r="BJ400">
            <v>2568</v>
          </cell>
          <cell r="BK400">
            <v>2568</v>
          </cell>
          <cell r="BL400">
            <v>2568</v>
          </cell>
          <cell r="BM400">
            <v>2568</v>
          </cell>
          <cell r="BN400">
            <v>2568</v>
          </cell>
          <cell r="BO400">
            <v>2568</v>
          </cell>
          <cell r="BP400">
            <v>2568</v>
          </cell>
          <cell r="BQ400">
            <v>2568</v>
          </cell>
          <cell r="BR400">
            <v>2568</v>
          </cell>
          <cell r="BS400">
            <v>2568</v>
          </cell>
          <cell r="BT400">
            <v>2568</v>
          </cell>
          <cell r="BU400">
            <v>2568</v>
          </cell>
          <cell r="BV400">
            <v>2568</v>
          </cell>
          <cell r="BW400">
            <v>2568</v>
          </cell>
          <cell r="BX400">
            <v>2568</v>
          </cell>
          <cell r="BY400">
            <v>2568</v>
          </cell>
          <cell r="BZ400">
            <v>2568</v>
          </cell>
          <cell r="CA400">
            <v>2568</v>
          </cell>
          <cell r="CB400">
            <v>2568</v>
          </cell>
          <cell r="CC400">
            <v>1880</v>
          </cell>
          <cell r="CD400">
            <v>1880</v>
          </cell>
          <cell r="CE400">
            <v>1880</v>
          </cell>
          <cell r="CF400">
            <v>1880</v>
          </cell>
          <cell r="CG400">
            <v>1880</v>
          </cell>
          <cell r="CH400">
            <v>1880</v>
          </cell>
          <cell r="CI400">
            <v>1880</v>
          </cell>
          <cell r="CJ400">
            <v>1880</v>
          </cell>
          <cell r="CK400">
            <v>1880</v>
          </cell>
          <cell r="CL400">
            <v>1880</v>
          </cell>
          <cell r="CM400">
            <v>1880</v>
          </cell>
          <cell r="CN400">
            <v>1880</v>
          </cell>
          <cell r="CO400">
            <v>1880</v>
          </cell>
          <cell r="CP400">
            <v>1880</v>
          </cell>
          <cell r="CQ400">
            <v>1880</v>
          </cell>
          <cell r="CR400">
            <v>1880</v>
          </cell>
          <cell r="CS400">
            <v>1880</v>
          </cell>
          <cell r="CT400">
            <v>1880</v>
          </cell>
          <cell r="CU400">
            <v>1880</v>
          </cell>
          <cell r="CV400">
            <v>1880</v>
          </cell>
          <cell r="CW400">
            <v>1880</v>
          </cell>
          <cell r="CX400">
            <v>1880</v>
          </cell>
          <cell r="CY400">
            <v>1880</v>
          </cell>
          <cell r="CZ400">
            <v>1880</v>
          </cell>
          <cell r="DA400">
            <v>1880</v>
          </cell>
          <cell r="DB400">
            <v>1880</v>
          </cell>
          <cell r="DC400">
            <v>1230</v>
          </cell>
          <cell r="DD400">
            <v>1880</v>
          </cell>
          <cell r="DE400">
            <v>1824</v>
          </cell>
          <cell r="DF400">
            <v>1824</v>
          </cell>
          <cell r="DG400">
            <v>1824</v>
          </cell>
          <cell r="DH400">
            <v>1824</v>
          </cell>
          <cell r="DI400">
            <v>1824</v>
          </cell>
          <cell r="DJ400">
            <v>1824</v>
          </cell>
          <cell r="DK400">
            <v>1824</v>
          </cell>
        </row>
        <row r="401">
          <cell r="A401">
            <v>30510</v>
          </cell>
          <cell r="B401" t="str">
            <v xml:space="preserve"> VERMILION 57                            </v>
          </cell>
          <cell r="C401" t="str">
            <v xml:space="preserve"> 0L   </v>
          </cell>
          <cell r="D401" t="str">
            <v xml:space="preserve"> R    </v>
          </cell>
          <cell r="E401">
            <v>52472</v>
          </cell>
          <cell r="F401">
            <v>520</v>
          </cell>
          <cell r="G401">
            <v>520</v>
          </cell>
          <cell r="H401">
            <v>462</v>
          </cell>
          <cell r="I401">
            <v>520</v>
          </cell>
          <cell r="J401">
            <v>520</v>
          </cell>
          <cell r="K401">
            <v>520</v>
          </cell>
          <cell r="L401">
            <v>520</v>
          </cell>
          <cell r="M401">
            <v>520</v>
          </cell>
          <cell r="N401">
            <v>520</v>
          </cell>
          <cell r="O401">
            <v>488</v>
          </cell>
          <cell r="P401">
            <v>520</v>
          </cell>
          <cell r="Q401">
            <v>520</v>
          </cell>
          <cell r="R401">
            <v>520</v>
          </cell>
          <cell r="S401">
            <v>520</v>
          </cell>
          <cell r="T401">
            <v>462</v>
          </cell>
          <cell r="U401">
            <v>462</v>
          </cell>
          <cell r="V401">
            <v>462</v>
          </cell>
          <cell r="W401">
            <v>462</v>
          </cell>
          <cell r="X401">
            <v>462</v>
          </cell>
          <cell r="Y401">
            <v>462</v>
          </cell>
          <cell r="Z401">
            <v>462</v>
          </cell>
          <cell r="AA401">
            <v>462</v>
          </cell>
          <cell r="AB401">
            <v>462</v>
          </cell>
          <cell r="AC401">
            <v>462</v>
          </cell>
          <cell r="AD401">
            <v>462</v>
          </cell>
          <cell r="AE401">
            <v>462</v>
          </cell>
          <cell r="AF401">
            <v>462</v>
          </cell>
          <cell r="AG401">
            <v>462</v>
          </cell>
          <cell r="AH401">
            <v>462</v>
          </cell>
          <cell r="AI401">
            <v>462</v>
          </cell>
          <cell r="AJ401">
            <v>462</v>
          </cell>
          <cell r="AK401">
            <v>462</v>
          </cell>
          <cell r="AL401">
            <v>462</v>
          </cell>
          <cell r="AM401">
            <v>462</v>
          </cell>
          <cell r="AN401">
            <v>462</v>
          </cell>
          <cell r="AO401">
            <v>462</v>
          </cell>
          <cell r="AP401">
            <v>462</v>
          </cell>
          <cell r="AQ401">
            <v>462</v>
          </cell>
          <cell r="AR401">
            <v>462</v>
          </cell>
          <cell r="AS401">
            <v>462</v>
          </cell>
          <cell r="AT401">
            <v>462</v>
          </cell>
          <cell r="AU401">
            <v>381</v>
          </cell>
          <cell r="AV401">
            <v>0</v>
          </cell>
          <cell r="AW401">
            <v>462</v>
          </cell>
          <cell r="AX401">
            <v>538</v>
          </cell>
          <cell r="AY401">
            <v>538</v>
          </cell>
          <cell r="AZ401">
            <v>538</v>
          </cell>
          <cell r="BA401">
            <v>538</v>
          </cell>
          <cell r="BB401">
            <v>538</v>
          </cell>
          <cell r="BC401">
            <v>538</v>
          </cell>
          <cell r="BD401">
            <v>538</v>
          </cell>
          <cell r="BE401">
            <v>538</v>
          </cell>
          <cell r="BF401">
            <v>538</v>
          </cell>
          <cell r="BG401">
            <v>538</v>
          </cell>
          <cell r="BH401">
            <v>538</v>
          </cell>
          <cell r="BI401">
            <v>538</v>
          </cell>
          <cell r="BJ401">
            <v>538</v>
          </cell>
          <cell r="BK401">
            <v>538</v>
          </cell>
          <cell r="BL401">
            <v>538</v>
          </cell>
          <cell r="BM401">
            <v>538</v>
          </cell>
          <cell r="BN401">
            <v>538</v>
          </cell>
          <cell r="BO401">
            <v>538</v>
          </cell>
          <cell r="BP401">
            <v>538</v>
          </cell>
          <cell r="BQ401">
            <v>538</v>
          </cell>
          <cell r="BR401">
            <v>538</v>
          </cell>
          <cell r="BS401">
            <v>538</v>
          </cell>
          <cell r="BT401">
            <v>538</v>
          </cell>
          <cell r="BU401">
            <v>538</v>
          </cell>
          <cell r="BV401">
            <v>538</v>
          </cell>
          <cell r="BW401">
            <v>538</v>
          </cell>
          <cell r="BX401">
            <v>538</v>
          </cell>
          <cell r="BY401">
            <v>538</v>
          </cell>
          <cell r="BZ401">
            <v>538</v>
          </cell>
          <cell r="CA401">
            <v>538</v>
          </cell>
          <cell r="CB401">
            <v>538</v>
          </cell>
          <cell r="CC401">
            <v>151</v>
          </cell>
          <cell r="CD401">
            <v>600</v>
          </cell>
          <cell r="CE401">
            <v>600</v>
          </cell>
          <cell r="CF401">
            <v>600</v>
          </cell>
          <cell r="CG401">
            <v>600</v>
          </cell>
          <cell r="CH401">
            <v>600</v>
          </cell>
          <cell r="CI401">
            <v>600</v>
          </cell>
          <cell r="CJ401">
            <v>600</v>
          </cell>
          <cell r="CK401">
            <v>600</v>
          </cell>
          <cell r="CL401">
            <v>600</v>
          </cell>
          <cell r="CM401">
            <v>600</v>
          </cell>
          <cell r="CN401">
            <v>600</v>
          </cell>
          <cell r="CO401">
            <v>600</v>
          </cell>
          <cell r="CP401">
            <v>600</v>
          </cell>
          <cell r="CQ401">
            <v>600</v>
          </cell>
          <cell r="CR401">
            <v>600</v>
          </cell>
          <cell r="CS401">
            <v>600</v>
          </cell>
          <cell r="CT401">
            <v>600</v>
          </cell>
          <cell r="CU401">
            <v>600</v>
          </cell>
          <cell r="CV401">
            <v>600</v>
          </cell>
          <cell r="CW401">
            <v>600</v>
          </cell>
          <cell r="CX401">
            <v>600</v>
          </cell>
          <cell r="CY401">
            <v>600</v>
          </cell>
          <cell r="CZ401">
            <v>600</v>
          </cell>
          <cell r="DA401">
            <v>600</v>
          </cell>
          <cell r="DB401">
            <v>600</v>
          </cell>
          <cell r="DC401">
            <v>600</v>
          </cell>
          <cell r="DD401">
            <v>600</v>
          </cell>
          <cell r="DE401">
            <v>870</v>
          </cell>
          <cell r="DF401">
            <v>720</v>
          </cell>
          <cell r="DG401">
            <v>720</v>
          </cell>
          <cell r="DH401">
            <v>720</v>
          </cell>
          <cell r="DI401">
            <v>720</v>
          </cell>
          <cell r="DJ401">
            <v>720</v>
          </cell>
          <cell r="DK401">
            <v>720</v>
          </cell>
        </row>
        <row r="402">
          <cell r="A402">
            <v>30516</v>
          </cell>
          <cell r="B402" t="str">
            <v xml:space="preserve"> VERMILION  144                          </v>
          </cell>
          <cell r="C402" t="str">
            <v xml:space="preserve"> 0L   </v>
          </cell>
          <cell r="D402" t="str">
            <v xml:space="preserve"> R    </v>
          </cell>
          <cell r="E402">
            <v>54749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</row>
        <row r="403">
          <cell r="A403">
            <v>30593</v>
          </cell>
          <cell r="B403" t="str">
            <v xml:space="preserve"> VERMILION  261 A                        </v>
          </cell>
          <cell r="C403" t="str">
            <v xml:space="preserve"> 0L   </v>
          </cell>
          <cell r="D403" t="str">
            <v xml:space="preserve"> R    </v>
          </cell>
          <cell r="E403">
            <v>100171</v>
          </cell>
          <cell r="F403">
            <v>6757</v>
          </cell>
          <cell r="G403">
            <v>6757</v>
          </cell>
          <cell r="H403">
            <v>8400</v>
          </cell>
          <cell r="I403">
            <v>6757</v>
          </cell>
          <cell r="J403">
            <v>6757</v>
          </cell>
          <cell r="K403">
            <v>6757</v>
          </cell>
          <cell r="L403">
            <v>6757</v>
          </cell>
          <cell r="M403">
            <v>7272</v>
          </cell>
          <cell r="N403">
            <v>7272</v>
          </cell>
          <cell r="O403">
            <v>7272</v>
          </cell>
          <cell r="P403">
            <v>7272</v>
          </cell>
          <cell r="Q403">
            <v>7272</v>
          </cell>
          <cell r="R403">
            <v>7272</v>
          </cell>
          <cell r="S403">
            <v>6467</v>
          </cell>
          <cell r="T403">
            <v>7315</v>
          </cell>
          <cell r="U403">
            <v>7315</v>
          </cell>
          <cell r="V403">
            <v>7315</v>
          </cell>
          <cell r="W403">
            <v>7315</v>
          </cell>
          <cell r="X403">
            <v>7315</v>
          </cell>
          <cell r="Y403">
            <v>7315</v>
          </cell>
          <cell r="Z403">
            <v>7315</v>
          </cell>
          <cell r="AA403">
            <v>7507</v>
          </cell>
          <cell r="AB403">
            <v>7507</v>
          </cell>
          <cell r="AC403">
            <v>7507</v>
          </cell>
          <cell r="AD403">
            <v>7507</v>
          </cell>
          <cell r="AE403">
            <v>7507</v>
          </cell>
          <cell r="AF403">
            <v>7507</v>
          </cell>
          <cell r="AG403">
            <v>8400</v>
          </cell>
          <cell r="AH403">
            <v>8400</v>
          </cell>
          <cell r="AI403">
            <v>8400</v>
          </cell>
          <cell r="AJ403">
            <v>8400</v>
          </cell>
          <cell r="AK403">
            <v>8400</v>
          </cell>
          <cell r="AL403">
            <v>8400</v>
          </cell>
          <cell r="AM403">
            <v>8400</v>
          </cell>
          <cell r="AN403">
            <v>8400</v>
          </cell>
          <cell r="AO403">
            <v>8400</v>
          </cell>
          <cell r="AP403">
            <v>8400</v>
          </cell>
          <cell r="AQ403">
            <v>8400</v>
          </cell>
          <cell r="AR403">
            <v>16</v>
          </cell>
          <cell r="AS403">
            <v>7473</v>
          </cell>
          <cell r="AT403">
            <v>7473</v>
          </cell>
          <cell r="AU403">
            <v>7473</v>
          </cell>
          <cell r="AV403">
            <v>7473</v>
          </cell>
          <cell r="AW403">
            <v>7473</v>
          </cell>
          <cell r="AX403">
            <v>20281</v>
          </cell>
          <cell r="AY403">
            <v>11832</v>
          </cell>
          <cell r="AZ403">
            <v>11832</v>
          </cell>
          <cell r="BA403">
            <v>342</v>
          </cell>
          <cell r="BB403">
            <v>18</v>
          </cell>
          <cell r="BC403">
            <v>4167</v>
          </cell>
          <cell r="BD403">
            <v>4216</v>
          </cell>
          <cell r="BE403">
            <v>4216</v>
          </cell>
          <cell r="BF403">
            <v>8362</v>
          </cell>
          <cell r="BG403">
            <v>8362</v>
          </cell>
          <cell r="BH403">
            <v>8362</v>
          </cell>
          <cell r="BI403">
            <v>8362</v>
          </cell>
          <cell r="BJ403">
            <v>8362</v>
          </cell>
          <cell r="BK403">
            <v>8362</v>
          </cell>
          <cell r="BL403">
            <v>8362</v>
          </cell>
          <cell r="BM403">
            <v>8362</v>
          </cell>
          <cell r="BN403">
            <v>8362</v>
          </cell>
          <cell r="BO403">
            <v>9098</v>
          </cell>
          <cell r="BP403">
            <v>9233</v>
          </cell>
          <cell r="BQ403">
            <v>9233</v>
          </cell>
          <cell r="BR403">
            <v>9233</v>
          </cell>
          <cell r="BS403">
            <v>9233</v>
          </cell>
          <cell r="BT403">
            <v>9233</v>
          </cell>
          <cell r="BU403">
            <v>9233</v>
          </cell>
          <cell r="BV403">
            <v>9233</v>
          </cell>
          <cell r="BW403">
            <v>9233</v>
          </cell>
          <cell r="BX403">
            <v>9233</v>
          </cell>
          <cell r="BY403">
            <v>9233</v>
          </cell>
          <cell r="BZ403">
            <v>9233</v>
          </cell>
          <cell r="CA403">
            <v>9233</v>
          </cell>
          <cell r="CB403">
            <v>9233</v>
          </cell>
          <cell r="CC403">
            <v>15279</v>
          </cell>
          <cell r="CD403">
            <v>15279</v>
          </cell>
          <cell r="CE403">
            <v>7374</v>
          </cell>
          <cell r="CF403">
            <v>7374</v>
          </cell>
          <cell r="CG403">
            <v>7374</v>
          </cell>
          <cell r="CH403">
            <v>7494</v>
          </cell>
          <cell r="CI403">
            <v>7494</v>
          </cell>
          <cell r="CJ403">
            <v>7494</v>
          </cell>
          <cell r="CK403">
            <v>15124</v>
          </cell>
          <cell r="CL403">
            <v>15124</v>
          </cell>
          <cell r="CM403">
            <v>15124</v>
          </cell>
          <cell r="CN403">
            <v>15124</v>
          </cell>
          <cell r="CO403">
            <v>15124</v>
          </cell>
          <cell r="CP403">
            <v>15124</v>
          </cell>
          <cell r="CQ403">
            <v>11990</v>
          </cell>
          <cell r="CR403">
            <v>11990</v>
          </cell>
          <cell r="CS403">
            <v>11990</v>
          </cell>
          <cell r="CT403">
            <v>11990</v>
          </cell>
          <cell r="CU403">
            <v>11990</v>
          </cell>
          <cell r="CV403">
            <v>5990</v>
          </cell>
          <cell r="CW403">
            <v>5990</v>
          </cell>
          <cell r="CX403">
            <v>5990</v>
          </cell>
          <cell r="CY403">
            <v>5990</v>
          </cell>
          <cell r="CZ403">
            <v>5990</v>
          </cell>
          <cell r="DA403">
            <v>5990</v>
          </cell>
          <cell r="DB403">
            <v>5990</v>
          </cell>
          <cell r="DC403">
            <v>5990</v>
          </cell>
          <cell r="DD403">
            <v>12353</v>
          </cell>
          <cell r="DE403">
            <v>8928</v>
          </cell>
          <cell r="DF403">
            <v>8928</v>
          </cell>
          <cell r="DG403">
            <v>8928</v>
          </cell>
          <cell r="DH403">
            <v>8928</v>
          </cell>
          <cell r="DI403">
            <v>8928</v>
          </cell>
          <cell r="DJ403">
            <v>10670</v>
          </cell>
          <cell r="DK403">
            <v>10670</v>
          </cell>
        </row>
        <row r="404">
          <cell r="A404">
            <v>30595</v>
          </cell>
          <cell r="B404" t="str">
            <v xml:space="preserve"> VERMILION SA 273(252F)                  </v>
          </cell>
          <cell r="C404" t="str">
            <v xml:space="preserve"> 0L   </v>
          </cell>
          <cell r="D404" t="str">
            <v xml:space="preserve"> R    </v>
          </cell>
          <cell r="E404">
            <v>56037</v>
          </cell>
          <cell r="F404">
            <v>4284</v>
          </cell>
          <cell r="G404">
            <v>4284</v>
          </cell>
          <cell r="H404">
            <v>4583</v>
          </cell>
          <cell r="I404">
            <v>4384</v>
          </cell>
          <cell r="J404">
            <v>4384</v>
          </cell>
          <cell r="K404">
            <v>4384</v>
          </cell>
          <cell r="L404">
            <v>4614</v>
          </cell>
          <cell r="M404">
            <v>4614</v>
          </cell>
          <cell r="N404">
            <v>4614</v>
          </cell>
          <cell r="O404">
            <v>4614</v>
          </cell>
          <cell r="P404">
            <v>4614</v>
          </cell>
          <cell r="Q404">
            <v>4296</v>
          </cell>
          <cell r="R404">
            <v>4214</v>
          </cell>
          <cell r="S404">
            <v>4214</v>
          </cell>
          <cell r="T404">
            <v>4583</v>
          </cell>
          <cell r="U404">
            <v>4583</v>
          </cell>
          <cell r="V404">
            <v>4583</v>
          </cell>
          <cell r="W404">
            <v>4583</v>
          </cell>
          <cell r="X404">
            <v>4583</v>
          </cell>
          <cell r="Y404">
            <v>4583</v>
          </cell>
          <cell r="Z404">
            <v>4583</v>
          </cell>
          <cell r="AA404">
            <v>4583</v>
          </cell>
          <cell r="AB404">
            <v>4583</v>
          </cell>
          <cell r="AC404">
            <v>4583</v>
          </cell>
          <cell r="AD404">
            <v>4583</v>
          </cell>
          <cell r="AE404">
            <v>4583</v>
          </cell>
          <cell r="AF404">
            <v>4583</v>
          </cell>
          <cell r="AG404">
            <v>4583</v>
          </cell>
          <cell r="AH404">
            <v>4583</v>
          </cell>
          <cell r="AI404">
            <v>4583</v>
          </cell>
          <cell r="AJ404">
            <v>4583</v>
          </cell>
          <cell r="AK404">
            <v>4583</v>
          </cell>
          <cell r="AL404">
            <v>4583</v>
          </cell>
          <cell r="AM404">
            <v>4583</v>
          </cell>
          <cell r="AN404">
            <v>4583</v>
          </cell>
          <cell r="AO404">
            <v>4583</v>
          </cell>
          <cell r="AP404">
            <v>4583</v>
          </cell>
          <cell r="AQ404">
            <v>4583</v>
          </cell>
          <cell r="AR404">
            <v>4583</v>
          </cell>
          <cell r="AS404">
            <v>4583</v>
          </cell>
          <cell r="AT404">
            <v>4583</v>
          </cell>
          <cell r="AU404">
            <v>4583</v>
          </cell>
          <cell r="AV404">
            <v>4583</v>
          </cell>
          <cell r="AW404">
            <v>4583</v>
          </cell>
          <cell r="AX404">
            <v>4356</v>
          </cell>
          <cell r="AY404">
            <v>4356</v>
          </cell>
          <cell r="AZ404">
            <v>4356</v>
          </cell>
          <cell r="BA404">
            <v>4356</v>
          </cell>
          <cell r="BB404">
            <v>4356</v>
          </cell>
          <cell r="BC404">
            <v>4356</v>
          </cell>
          <cell r="BD404">
            <v>4356</v>
          </cell>
          <cell r="BE404">
            <v>4356</v>
          </cell>
          <cell r="BF404">
            <v>4356</v>
          </cell>
          <cell r="BG404">
            <v>4356</v>
          </cell>
          <cell r="BH404">
            <v>4356</v>
          </cell>
          <cell r="BI404">
            <v>4356</v>
          </cell>
          <cell r="BJ404">
            <v>4356</v>
          </cell>
          <cell r="BK404">
            <v>4356</v>
          </cell>
          <cell r="BL404">
            <v>4356</v>
          </cell>
          <cell r="BM404">
            <v>4356</v>
          </cell>
          <cell r="BN404">
            <v>4356</v>
          </cell>
          <cell r="BO404">
            <v>4356</v>
          </cell>
          <cell r="BP404">
            <v>4356</v>
          </cell>
          <cell r="BQ404">
            <v>2381</v>
          </cell>
          <cell r="BR404">
            <v>2381</v>
          </cell>
          <cell r="BS404">
            <v>2381</v>
          </cell>
          <cell r="BT404">
            <v>2381</v>
          </cell>
          <cell r="BU404">
            <v>2381</v>
          </cell>
          <cell r="BV404">
            <v>2381</v>
          </cell>
          <cell r="BW404">
            <v>3812</v>
          </cell>
          <cell r="BX404">
            <v>3812</v>
          </cell>
          <cell r="BY404">
            <v>3812</v>
          </cell>
          <cell r="BZ404">
            <v>3812</v>
          </cell>
          <cell r="CA404">
            <v>3812</v>
          </cell>
          <cell r="CB404">
            <v>3812</v>
          </cell>
          <cell r="CC404">
            <v>6687</v>
          </cell>
          <cell r="CD404">
            <v>6687</v>
          </cell>
          <cell r="CE404">
            <v>6687</v>
          </cell>
          <cell r="CF404">
            <v>6687</v>
          </cell>
          <cell r="CG404">
            <v>6687</v>
          </cell>
          <cell r="CH404">
            <v>4906</v>
          </cell>
          <cell r="CI404">
            <v>4906</v>
          </cell>
          <cell r="CJ404">
            <v>4906</v>
          </cell>
          <cell r="CK404">
            <v>4906</v>
          </cell>
          <cell r="CL404">
            <v>4906</v>
          </cell>
          <cell r="CM404">
            <v>4906</v>
          </cell>
          <cell r="CN404">
            <v>4906</v>
          </cell>
          <cell r="CO404">
            <v>4706</v>
          </cell>
          <cell r="CP404">
            <v>4706</v>
          </cell>
          <cell r="CQ404">
            <v>4106</v>
          </cell>
          <cell r="CR404">
            <v>3998</v>
          </cell>
          <cell r="CS404">
            <v>3997</v>
          </cell>
          <cell r="CT404">
            <v>3997</v>
          </cell>
          <cell r="CU404">
            <v>3997</v>
          </cell>
          <cell r="CV404">
            <v>3997</v>
          </cell>
          <cell r="CW404">
            <v>3997</v>
          </cell>
          <cell r="CX404">
            <v>3997</v>
          </cell>
          <cell r="CY404">
            <v>3997</v>
          </cell>
          <cell r="CZ404">
            <v>3997</v>
          </cell>
          <cell r="DA404">
            <v>3997</v>
          </cell>
          <cell r="DB404">
            <v>3997</v>
          </cell>
          <cell r="DC404">
            <v>3997</v>
          </cell>
          <cell r="DD404">
            <v>3950</v>
          </cell>
          <cell r="DE404">
            <v>3056</v>
          </cell>
          <cell r="DF404">
            <v>3056</v>
          </cell>
          <cell r="DG404">
            <v>3056</v>
          </cell>
          <cell r="DH404">
            <v>3056</v>
          </cell>
          <cell r="DI404">
            <v>3056</v>
          </cell>
          <cell r="DJ404">
            <v>3056</v>
          </cell>
          <cell r="DK404">
            <v>3056</v>
          </cell>
        </row>
        <row r="405">
          <cell r="A405">
            <v>30686</v>
          </cell>
          <cell r="B405" t="str">
            <v xml:space="preserve"> VERMILION  287                          </v>
          </cell>
          <cell r="C405" t="str">
            <v xml:space="preserve"> 0L   </v>
          </cell>
          <cell r="D405" t="str">
            <v xml:space="preserve"> R    </v>
          </cell>
          <cell r="E405">
            <v>23108</v>
          </cell>
          <cell r="F405">
            <v>272</v>
          </cell>
          <cell r="G405">
            <v>272</v>
          </cell>
          <cell r="H405">
            <v>1572</v>
          </cell>
          <cell r="I405">
            <v>272</v>
          </cell>
          <cell r="J405">
            <v>272</v>
          </cell>
          <cell r="K405">
            <v>272</v>
          </cell>
          <cell r="L405">
            <v>272</v>
          </cell>
          <cell r="M405">
            <v>272</v>
          </cell>
          <cell r="N405">
            <v>272</v>
          </cell>
          <cell r="O405">
            <v>272</v>
          </cell>
          <cell r="P405">
            <v>971</v>
          </cell>
          <cell r="Q405">
            <v>971</v>
          </cell>
          <cell r="R405">
            <v>971</v>
          </cell>
          <cell r="S405">
            <v>971</v>
          </cell>
          <cell r="T405">
            <v>1372</v>
          </cell>
          <cell r="U405">
            <v>1372</v>
          </cell>
          <cell r="V405">
            <v>1372</v>
          </cell>
          <cell r="W405">
            <v>1372</v>
          </cell>
          <cell r="X405">
            <v>1572</v>
          </cell>
          <cell r="Y405">
            <v>1572</v>
          </cell>
          <cell r="Z405">
            <v>1572</v>
          </cell>
          <cell r="AA405">
            <v>1572</v>
          </cell>
          <cell r="AB405">
            <v>1572</v>
          </cell>
          <cell r="AC405">
            <v>1572</v>
          </cell>
          <cell r="AD405">
            <v>1572</v>
          </cell>
          <cell r="AE405">
            <v>1572</v>
          </cell>
          <cell r="AF405">
            <v>1572</v>
          </cell>
          <cell r="AG405">
            <v>1572</v>
          </cell>
          <cell r="AH405">
            <v>1572</v>
          </cell>
          <cell r="AI405">
            <v>1572</v>
          </cell>
          <cell r="AJ405">
            <v>1572</v>
          </cell>
          <cell r="AK405">
            <v>1572</v>
          </cell>
          <cell r="AL405">
            <v>1572</v>
          </cell>
          <cell r="AM405">
            <v>1572</v>
          </cell>
          <cell r="AN405">
            <v>1572</v>
          </cell>
          <cell r="AO405">
            <v>1572</v>
          </cell>
          <cell r="AP405">
            <v>1572</v>
          </cell>
          <cell r="AQ405">
            <v>1572</v>
          </cell>
          <cell r="AR405">
            <v>372</v>
          </cell>
          <cell r="AS405">
            <v>372</v>
          </cell>
          <cell r="AT405">
            <v>372</v>
          </cell>
          <cell r="AU405">
            <v>372</v>
          </cell>
          <cell r="AV405">
            <v>0</v>
          </cell>
          <cell r="AW405">
            <v>372</v>
          </cell>
          <cell r="AX405">
            <v>322</v>
          </cell>
          <cell r="AY405">
            <v>322</v>
          </cell>
          <cell r="AZ405">
            <v>322</v>
          </cell>
          <cell r="BA405">
            <v>322</v>
          </cell>
          <cell r="BB405">
            <v>322</v>
          </cell>
          <cell r="BC405">
            <v>322</v>
          </cell>
          <cell r="BD405">
            <v>322</v>
          </cell>
          <cell r="BE405">
            <v>322</v>
          </cell>
          <cell r="BF405">
            <v>322</v>
          </cell>
          <cell r="BG405">
            <v>322</v>
          </cell>
          <cell r="BH405">
            <v>322</v>
          </cell>
          <cell r="BI405">
            <v>322</v>
          </cell>
          <cell r="BJ405">
            <v>322</v>
          </cell>
          <cell r="BK405">
            <v>322</v>
          </cell>
          <cell r="BL405">
            <v>322</v>
          </cell>
          <cell r="BM405">
            <v>322</v>
          </cell>
          <cell r="BN405">
            <v>322</v>
          </cell>
          <cell r="BO405">
            <v>322</v>
          </cell>
          <cell r="BP405">
            <v>322</v>
          </cell>
          <cell r="BQ405">
            <v>322</v>
          </cell>
          <cell r="BR405">
            <v>322</v>
          </cell>
          <cell r="BS405">
            <v>322</v>
          </cell>
          <cell r="BT405">
            <v>322</v>
          </cell>
          <cell r="BU405">
            <v>322</v>
          </cell>
          <cell r="BV405">
            <v>322</v>
          </cell>
          <cell r="BW405">
            <v>322</v>
          </cell>
          <cell r="BX405">
            <v>322</v>
          </cell>
          <cell r="BY405">
            <v>322</v>
          </cell>
          <cell r="BZ405">
            <v>322</v>
          </cell>
          <cell r="CA405">
            <v>322</v>
          </cell>
          <cell r="CB405">
            <v>322</v>
          </cell>
          <cell r="CC405">
            <v>788</v>
          </cell>
          <cell r="CD405">
            <v>788</v>
          </cell>
          <cell r="CE405">
            <v>788</v>
          </cell>
          <cell r="CF405">
            <v>788</v>
          </cell>
          <cell r="CG405">
            <v>788</v>
          </cell>
          <cell r="CH405">
            <v>288</v>
          </cell>
          <cell r="CI405">
            <v>288</v>
          </cell>
          <cell r="CJ405">
            <v>288</v>
          </cell>
          <cell r="CK405">
            <v>288</v>
          </cell>
          <cell r="CL405">
            <v>288</v>
          </cell>
          <cell r="CM405">
            <v>288</v>
          </cell>
          <cell r="CN405">
            <v>288</v>
          </cell>
          <cell r="CO405">
            <v>288</v>
          </cell>
          <cell r="CP405">
            <v>288</v>
          </cell>
          <cell r="CQ405">
            <v>288</v>
          </cell>
          <cell r="CR405">
            <v>288</v>
          </cell>
          <cell r="CS405">
            <v>288</v>
          </cell>
          <cell r="CT405">
            <v>288</v>
          </cell>
          <cell r="CU405">
            <v>288</v>
          </cell>
          <cell r="CV405">
            <v>288</v>
          </cell>
          <cell r="CW405">
            <v>288</v>
          </cell>
          <cell r="CX405">
            <v>288</v>
          </cell>
          <cell r="CY405">
            <v>288</v>
          </cell>
          <cell r="CZ405">
            <v>288</v>
          </cell>
          <cell r="DA405">
            <v>288</v>
          </cell>
          <cell r="DB405">
            <v>288</v>
          </cell>
          <cell r="DC405">
            <v>288</v>
          </cell>
          <cell r="DD405">
            <v>288</v>
          </cell>
          <cell r="DE405">
            <v>432</v>
          </cell>
          <cell r="DF405">
            <v>432</v>
          </cell>
          <cell r="DG405">
            <v>432</v>
          </cell>
          <cell r="DH405">
            <v>432</v>
          </cell>
          <cell r="DI405">
            <v>432</v>
          </cell>
          <cell r="DJ405">
            <v>432</v>
          </cell>
          <cell r="DK405">
            <v>432</v>
          </cell>
        </row>
        <row r="406">
          <cell r="A406">
            <v>30690</v>
          </cell>
          <cell r="B406" t="str">
            <v xml:space="preserve"> VERMILION  267                          </v>
          </cell>
          <cell r="C406" t="str">
            <v xml:space="preserve"> 0L   </v>
          </cell>
          <cell r="D406" t="str">
            <v xml:space="preserve"> R    </v>
          </cell>
          <cell r="E406">
            <v>91512</v>
          </cell>
          <cell r="F406">
            <v>1357</v>
          </cell>
          <cell r="G406">
            <v>1357</v>
          </cell>
          <cell r="H406">
            <v>1376</v>
          </cell>
          <cell r="I406">
            <v>1357</v>
          </cell>
          <cell r="J406">
            <v>1357</v>
          </cell>
          <cell r="K406">
            <v>1357</v>
          </cell>
          <cell r="L406">
            <v>1357</v>
          </cell>
          <cell r="M406">
            <v>1287</v>
          </cell>
          <cell r="N406">
            <v>1287</v>
          </cell>
          <cell r="O406">
            <v>1287</v>
          </cell>
          <cell r="P406">
            <v>1287</v>
          </cell>
          <cell r="Q406">
            <v>1287</v>
          </cell>
          <cell r="R406">
            <v>1287</v>
          </cell>
          <cell r="S406">
            <v>1287</v>
          </cell>
          <cell r="T406">
            <v>1257</v>
          </cell>
          <cell r="U406">
            <v>1257</v>
          </cell>
          <cell r="V406">
            <v>1257</v>
          </cell>
          <cell r="W406">
            <v>1257</v>
          </cell>
          <cell r="X406">
            <v>1257</v>
          </cell>
          <cell r="Y406">
            <v>1257</v>
          </cell>
          <cell r="Z406">
            <v>1257</v>
          </cell>
          <cell r="AA406">
            <v>1357</v>
          </cell>
          <cell r="AB406">
            <v>1357</v>
          </cell>
          <cell r="AC406">
            <v>1357</v>
          </cell>
          <cell r="AD406">
            <v>1357</v>
          </cell>
          <cell r="AE406">
            <v>1357</v>
          </cell>
          <cell r="AF406">
            <v>1357</v>
          </cell>
          <cell r="AG406">
            <v>1376</v>
          </cell>
          <cell r="AH406">
            <v>1376</v>
          </cell>
          <cell r="AI406">
            <v>1376</v>
          </cell>
          <cell r="AJ406">
            <v>1376</v>
          </cell>
          <cell r="AK406">
            <v>1376</v>
          </cell>
          <cell r="AL406">
            <v>1376</v>
          </cell>
          <cell r="AM406">
            <v>1376</v>
          </cell>
          <cell r="AN406">
            <v>1376</v>
          </cell>
          <cell r="AO406">
            <v>1376</v>
          </cell>
          <cell r="AP406">
            <v>1376</v>
          </cell>
          <cell r="AQ406">
            <v>1376</v>
          </cell>
          <cell r="AR406">
            <v>1376</v>
          </cell>
          <cell r="AS406">
            <v>1376</v>
          </cell>
          <cell r="AT406">
            <v>1376</v>
          </cell>
          <cell r="AU406">
            <v>1376</v>
          </cell>
          <cell r="AV406">
            <v>0</v>
          </cell>
          <cell r="AW406">
            <v>1376</v>
          </cell>
          <cell r="AX406">
            <v>1106</v>
          </cell>
          <cell r="AY406">
            <v>1106</v>
          </cell>
          <cell r="AZ406">
            <v>1246</v>
          </cell>
          <cell r="BA406">
            <v>1246</v>
          </cell>
          <cell r="BB406">
            <v>1246</v>
          </cell>
          <cell r="BC406">
            <v>1246</v>
          </cell>
          <cell r="BD406">
            <v>1246</v>
          </cell>
          <cell r="BE406">
            <v>1246</v>
          </cell>
          <cell r="BF406">
            <v>1506</v>
          </cell>
          <cell r="BG406">
            <v>1506</v>
          </cell>
          <cell r="BH406">
            <v>1506</v>
          </cell>
          <cell r="BI406">
            <v>1506</v>
          </cell>
          <cell r="BJ406">
            <v>1506</v>
          </cell>
          <cell r="BK406">
            <v>1506</v>
          </cell>
          <cell r="BL406">
            <v>1506</v>
          </cell>
          <cell r="BM406">
            <v>1451</v>
          </cell>
          <cell r="BN406">
            <v>1451</v>
          </cell>
          <cell r="BO406">
            <v>1451</v>
          </cell>
          <cell r="BP406">
            <v>1451</v>
          </cell>
          <cell r="BQ406">
            <v>1396</v>
          </cell>
          <cell r="BR406">
            <v>1396</v>
          </cell>
          <cell r="BS406">
            <v>1396</v>
          </cell>
          <cell r="BT406">
            <v>1396</v>
          </cell>
          <cell r="BU406">
            <v>1046</v>
          </cell>
          <cell r="BV406">
            <v>1046</v>
          </cell>
          <cell r="BW406">
            <v>1046</v>
          </cell>
          <cell r="BX406">
            <v>1506</v>
          </cell>
          <cell r="BY406">
            <v>1506</v>
          </cell>
          <cell r="BZ406">
            <v>1506</v>
          </cell>
          <cell r="CA406">
            <v>1506</v>
          </cell>
          <cell r="CB406">
            <v>1506</v>
          </cell>
          <cell r="CC406">
            <v>1296</v>
          </cell>
          <cell r="CD406">
            <v>1296</v>
          </cell>
          <cell r="CE406">
            <v>1296</v>
          </cell>
          <cell r="CF406">
            <v>1296</v>
          </cell>
          <cell r="CG406">
            <v>1296</v>
          </cell>
          <cell r="CH406">
            <v>1296</v>
          </cell>
          <cell r="CI406">
            <v>1296</v>
          </cell>
          <cell r="CJ406">
            <v>1296</v>
          </cell>
          <cell r="CK406">
            <v>1296</v>
          </cell>
          <cell r="CL406">
            <v>1296</v>
          </cell>
          <cell r="CM406">
            <v>1296</v>
          </cell>
          <cell r="CN406">
            <v>1296</v>
          </cell>
          <cell r="CO406">
            <v>1296</v>
          </cell>
          <cell r="CP406">
            <v>1296</v>
          </cell>
          <cell r="CQ406">
            <v>1296</v>
          </cell>
          <cell r="CR406">
            <v>1296</v>
          </cell>
          <cell r="CS406">
            <v>1296</v>
          </cell>
          <cell r="CT406">
            <v>1296</v>
          </cell>
          <cell r="CU406">
            <v>1296</v>
          </cell>
          <cell r="CV406">
            <v>1296</v>
          </cell>
          <cell r="CW406">
            <v>1517</v>
          </cell>
          <cell r="CX406">
            <v>1517</v>
          </cell>
          <cell r="CY406">
            <v>1517</v>
          </cell>
          <cell r="CZ406">
            <v>1517</v>
          </cell>
          <cell r="DA406">
            <v>1517</v>
          </cell>
          <cell r="DB406">
            <v>1517</v>
          </cell>
          <cell r="DC406">
            <v>1169</v>
          </cell>
          <cell r="DD406">
            <v>1865</v>
          </cell>
          <cell r="DE406">
            <v>1437</v>
          </cell>
          <cell r="DF406">
            <v>1432</v>
          </cell>
          <cell r="DG406">
            <v>1432</v>
          </cell>
          <cell r="DH406">
            <v>1432</v>
          </cell>
          <cell r="DI406">
            <v>1432</v>
          </cell>
          <cell r="DJ406">
            <v>1432</v>
          </cell>
          <cell r="DK406">
            <v>1432</v>
          </cell>
        </row>
        <row r="407">
          <cell r="A407">
            <v>30693</v>
          </cell>
          <cell r="B407" t="str">
            <v xml:space="preserve"> VERMILION  255                          </v>
          </cell>
          <cell r="C407" t="str">
            <v xml:space="preserve"> 0L   </v>
          </cell>
          <cell r="D407" t="str">
            <v xml:space="preserve"> R    </v>
          </cell>
          <cell r="E407">
            <v>100258</v>
          </cell>
          <cell r="F407">
            <v>14472</v>
          </cell>
          <cell r="G407">
            <v>14472</v>
          </cell>
          <cell r="H407">
            <v>12801</v>
          </cell>
          <cell r="I407">
            <v>14472</v>
          </cell>
          <cell r="J407">
            <v>14472</v>
          </cell>
          <cell r="K407">
            <v>14472</v>
          </cell>
          <cell r="L407">
            <v>14472</v>
          </cell>
          <cell r="M407">
            <v>13920</v>
          </cell>
          <cell r="N407">
            <v>13920</v>
          </cell>
          <cell r="O407">
            <v>13920</v>
          </cell>
          <cell r="P407">
            <v>13920</v>
          </cell>
          <cell r="Q407">
            <v>13920</v>
          </cell>
          <cell r="R407">
            <v>13920</v>
          </cell>
          <cell r="S407">
            <v>13921</v>
          </cell>
          <cell r="T407">
            <v>11076</v>
          </cell>
          <cell r="U407">
            <v>11076</v>
          </cell>
          <cell r="V407">
            <v>11076</v>
          </cell>
          <cell r="W407">
            <v>11076</v>
          </cell>
          <cell r="X407">
            <v>11076</v>
          </cell>
          <cell r="Y407">
            <v>11076</v>
          </cell>
          <cell r="Z407">
            <v>11076</v>
          </cell>
          <cell r="AA407">
            <v>11473</v>
          </cell>
          <cell r="AB407">
            <v>11473</v>
          </cell>
          <cell r="AC407">
            <v>11473</v>
          </cell>
          <cell r="AD407">
            <v>11473</v>
          </cell>
          <cell r="AE407">
            <v>11473</v>
          </cell>
          <cell r="AF407">
            <v>11473</v>
          </cell>
          <cell r="AG407">
            <v>11473</v>
          </cell>
          <cell r="AH407">
            <v>12801</v>
          </cell>
          <cell r="AI407">
            <v>12801</v>
          </cell>
          <cell r="AJ407">
            <v>12801</v>
          </cell>
          <cell r="AK407">
            <v>12801</v>
          </cell>
          <cell r="AL407">
            <v>12801</v>
          </cell>
          <cell r="AM407">
            <v>12800</v>
          </cell>
          <cell r="AN407">
            <v>12800</v>
          </cell>
          <cell r="AO407">
            <v>12801</v>
          </cell>
          <cell r="AP407">
            <v>12801</v>
          </cell>
          <cell r="AQ407">
            <v>12801</v>
          </cell>
          <cell r="AR407">
            <v>12801</v>
          </cell>
          <cell r="AS407">
            <v>12801</v>
          </cell>
          <cell r="AT407">
            <v>12801</v>
          </cell>
          <cell r="AU407">
            <v>12801</v>
          </cell>
          <cell r="AV407">
            <v>0</v>
          </cell>
          <cell r="AW407">
            <v>12801</v>
          </cell>
          <cell r="AX407">
            <v>11720</v>
          </cell>
          <cell r="AY407">
            <v>11720</v>
          </cell>
          <cell r="AZ407">
            <v>7881</v>
          </cell>
          <cell r="BA407">
            <v>7881</v>
          </cell>
          <cell r="BB407">
            <v>7881</v>
          </cell>
          <cell r="BC407">
            <v>7881</v>
          </cell>
          <cell r="BD407">
            <v>7881</v>
          </cell>
          <cell r="BE407">
            <v>7881</v>
          </cell>
          <cell r="BF407">
            <v>8211</v>
          </cell>
          <cell r="BG407">
            <v>8211</v>
          </cell>
          <cell r="BH407">
            <v>8211</v>
          </cell>
          <cell r="BI407">
            <v>8211</v>
          </cell>
          <cell r="BJ407">
            <v>8211</v>
          </cell>
          <cell r="BK407">
            <v>8211</v>
          </cell>
          <cell r="BL407">
            <v>8211</v>
          </cell>
          <cell r="BM407">
            <v>10587</v>
          </cell>
          <cell r="BN407">
            <v>10587</v>
          </cell>
          <cell r="BO407">
            <v>10587</v>
          </cell>
          <cell r="BP407">
            <v>10587</v>
          </cell>
          <cell r="BQ407">
            <v>12080</v>
          </cell>
          <cell r="BR407">
            <v>12080</v>
          </cell>
          <cell r="BS407">
            <v>12080</v>
          </cell>
          <cell r="BT407">
            <v>12080</v>
          </cell>
          <cell r="BU407">
            <v>10002</v>
          </cell>
          <cell r="BV407">
            <v>10002</v>
          </cell>
          <cell r="BW407">
            <v>10002</v>
          </cell>
          <cell r="BX407">
            <v>12631</v>
          </cell>
          <cell r="BY407">
            <v>12631</v>
          </cell>
          <cell r="BZ407">
            <v>12631</v>
          </cell>
          <cell r="CA407">
            <v>12632</v>
          </cell>
          <cell r="CB407">
            <v>12632</v>
          </cell>
          <cell r="CC407">
            <v>10699</v>
          </cell>
          <cell r="CD407">
            <v>10699</v>
          </cell>
          <cell r="CE407">
            <v>10699</v>
          </cell>
          <cell r="CF407">
            <v>10699</v>
          </cell>
          <cell r="CG407">
            <v>10699</v>
          </cell>
          <cell r="CH407">
            <v>10699</v>
          </cell>
          <cell r="CI407">
            <v>10699</v>
          </cell>
          <cell r="CJ407">
            <v>10699</v>
          </cell>
          <cell r="CK407">
            <v>10699</v>
          </cell>
          <cell r="CL407">
            <v>10699</v>
          </cell>
          <cell r="CM407">
            <v>10699</v>
          </cell>
          <cell r="CN407">
            <v>10699</v>
          </cell>
          <cell r="CO407">
            <v>10699</v>
          </cell>
          <cell r="CP407">
            <v>10699</v>
          </cell>
          <cell r="CQ407">
            <v>10699</v>
          </cell>
          <cell r="CR407">
            <v>10699</v>
          </cell>
          <cell r="CS407">
            <v>10699</v>
          </cell>
          <cell r="CT407">
            <v>10699</v>
          </cell>
          <cell r="CU407">
            <v>10699</v>
          </cell>
          <cell r="CV407">
            <v>10699</v>
          </cell>
          <cell r="CW407">
            <v>7163</v>
          </cell>
          <cell r="CX407">
            <v>7163</v>
          </cell>
          <cell r="CY407">
            <v>7163</v>
          </cell>
          <cell r="CZ407">
            <v>7163</v>
          </cell>
          <cell r="DA407">
            <v>7163</v>
          </cell>
          <cell r="DB407">
            <v>7163</v>
          </cell>
          <cell r="DC407">
            <v>6028</v>
          </cell>
          <cell r="DD407">
            <v>8408</v>
          </cell>
          <cell r="DE407">
            <v>6727</v>
          </cell>
          <cell r="DF407">
            <v>6727</v>
          </cell>
          <cell r="DG407">
            <v>6477</v>
          </cell>
          <cell r="DH407">
            <v>6477</v>
          </cell>
          <cell r="DI407">
            <v>6477</v>
          </cell>
          <cell r="DJ407">
            <v>6477</v>
          </cell>
          <cell r="DK407">
            <v>6477</v>
          </cell>
        </row>
        <row r="408">
          <cell r="A408">
            <v>30698</v>
          </cell>
          <cell r="B408" t="str">
            <v xml:space="preserve"> VERMILION  267 F                        </v>
          </cell>
          <cell r="C408" t="str">
            <v xml:space="preserve"> 0L   </v>
          </cell>
          <cell r="D408" t="str">
            <v xml:space="preserve"> R    </v>
          </cell>
          <cell r="E408">
            <v>52319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</row>
        <row r="409">
          <cell r="A409">
            <v>30700</v>
          </cell>
          <cell r="B409" t="str">
            <v xml:space="preserve"> VERMILION  257                          </v>
          </cell>
          <cell r="C409" t="str">
            <v xml:space="preserve"> 0L   </v>
          </cell>
          <cell r="D409" t="str">
            <v xml:space="preserve"> R    </v>
          </cell>
          <cell r="E409">
            <v>57955</v>
          </cell>
          <cell r="F409">
            <v>550</v>
          </cell>
          <cell r="G409">
            <v>550</v>
          </cell>
          <cell r="H409">
            <v>970</v>
          </cell>
          <cell r="I409">
            <v>550</v>
          </cell>
          <cell r="J409">
            <v>550</v>
          </cell>
          <cell r="K409">
            <v>550</v>
          </cell>
          <cell r="L409">
            <v>550</v>
          </cell>
          <cell r="M409">
            <v>395</v>
          </cell>
          <cell r="N409">
            <v>395</v>
          </cell>
          <cell r="O409">
            <v>395</v>
          </cell>
          <cell r="P409">
            <v>395</v>
          </cell>
          <cell r="Q409">
            <v>395</v>
          </cell>
          <cell r="R409">
            <v>395</v>
          </cell>
          <cell r="S409">
            <v>395</v>
          </cell>
          <cell r="T409">
            <v>742</v>
          </cell>
          <cell r="U409">
            <v>742</v>
          </cell>
          <cell r="V409">
            <v>742</v>
          </cell>
          <cell r="W409">
            <v>742</v>
          </cell>
          <cell r="X409">
            <v>742</v>
          </cell>
          <cell r="Y409">
            <v>742</v>
          </cell>
          <cell r="Z409">
            <v>742</v>
          </cell>
          <cell r="AA409">
            <v>771</v>
          </cell>
          <cell r="AB409">
            <v>771</v>
          </cell>
          <cell r="AC409">
            <v>771</v>
          </cell>
          <cell r="AD409">
            <v>771</v>
          </cell>
          <cell r="AE409">
            <v>771</v>
          </cell>
          <cell r="AF409">
            <v>771</v>
          </cell>
          <cell r="AG409">
            <v>860</v>
          </cell>
          <cell r="AH409">
            <v>970</v>
          </cell>
          <cell r="AI409">
            <v>970</v>
          </cell>
          <cell r="AJ409">
            <v>970</v>
          </cell>
          <cell r="AK409">
            <v>970</v>
          </cell>
          <cell r="AL409">
            <v>970</v>
          </cell>
          <cell r="AM409">
            <v>970</v>
          </cell>
          <cell r="AN409">
            <v>970</v>
          </cell>
          <cell r="AO409">
            <v>970</v>
          </cell>
          <cell r="AP409">
            <v>970</v>
          </cell>
          <cell r="AQ409">
            <v>970</v>
          </cell>
          <cell r="AR409">
            <v>970</v>
          </cell>
          <cell r="AS409">
            <v>970</v>
          </cell>
          <cell r="AT409">
            <v>970</v>
          </cell>
          <cell r="AU409">
            <v>970</v>
          </cell>
          <cell r="AV409">
            <v>0</v>
          </cell>
          <cell r="AW409">
            <v>970</v>
          </cell>
          <cell r="AX409">
            <v>756</v>
          </cell>
          <cell r="AY409">
            <v>756</v>
          </cell>
          <cell r="AZ409">
            <v>715</v>
          </cell>
          <cell r="BA409">
            <v>715</v>
          </cell>
          <cell r="BB409">
            <v>715</v>
          </cell>
          <cell r="BC409">
            <v>715</v>
          </cell>
          <cell r="BD409">
            <v>715</v>
          </cell>
          <cell r="BE409">
            <v>715</v>
          </cell>
          <cell r="BF409">
            <v>775</v>
          </cell>
          <cell r="BG409">
            <v>775</v>
          </cell>
          <cell r="BH409">
            <v>775</v>
          </cell>
          <cell r="BI409">
            <v>775</v>
          </cell>
          <cell r="BJ409">
            <v>775</v>
          </cell>
          <cell r="BK409">
            <v>775</v>
          </cell>
          <cell r="BL409">
            <v>775</v>
          </cell>
          <cell r="BM409">
            <v>831</v>
          </cell>
          <cell r="BN409">
            <v>831</v>
          </cell>
          <cell r="BO409">
            <v>831</v>
          </cell>
          <cell r="BP409">
            <v>831</v>
          </cell>
          <cell r="BQ409">
            <v>444</v>
          </cell>
          <cell r="BR409">
            <v>444</v>
          </cell>
          <cell r="BS409">
            <v>444</v>
          </cell>
          <cell r="BT409">
            <v>444</v>
          </cell>
          <cell r="BU409">
            <v>475</v>
          </cell>
          <cell r="BV409">
            <v>475</v>
          </cell>
          <cell r="BW409">
            <v>475</v>
          </cell>
          <cell r="BX409">
            <v>665</v>
          </cell>
          <cell r="BY409">
            <v>665</v>
          </cell>
          <cell r="BZ409">
            <v>665</v>
          </cell>
          <cell r="CA409">
            <v>665</v>
          </cell>
          <cell r="CB409">
            <v>665</v>
          </cell>
          <cell r="CC409">
            <v>1052</v>
          </cell>
          <cell r="CD409">
            <v>1052</v>
          </cell>
          <cell r="CE409">
            <v>1052</v>
          </cell>
          <cell r="CF409">
            <v>1052</v>
          </cell>
          <cell r="CG409">
            <v>1052</v>
          </cell>
          <cell r="CH409">
            <v>1052</v>
          </cell>
          <cell r="CI409">
            <v>1052</v>
          </cell>
          <cell r="CJ409">
            <v>1052</v>
          </cell>
          <cell r="CK409">
            <v>1052</v>
          </cell>
          <cell r="CL409">
            <v>1052</v>
          </cell>
          <cell r="CM409">
            <v>1052</v>
          </cell>
          <cell r="CN409">
            <v>1052</v>
          </cell>
          <cell r="CO409">
            <v>1052</v>
          </cell>
          <cell r="CP409">
            <v>1052</v>
          </cell>
          <cell r="CQ409">
            <v>1052</v>
          </cell>
          <cell r="CR409">
            <v>1052</v>
          </cell>
          <cell r="CS409">
            <v>1052</v>
          </cell>
          <cell r="CT409">
            <v>1052</v>
          </cell>
          <cell r="CU409">
            <v>1052</v>
          </cell>
          <cell r="CV409">
            <v>1052</v>
          </cell>
          <cell r="CW409">
            <v>500</v>
          </cell>
          <cell r="CX409">
            <v>500</v>
          </cell>
          <cell r="CY409">
            <v>500</v>
          </cell>
          <cell r="CZ409">
            <v>500</v>
          </cell>
          <cell r="DA409">
            <v>500</v>
          </cell>
          <cell r="DB409">
            <v>500</v>
          </cell>
          <cell r="DC409">
            <v>339</v>
          </cell>
          <cell r="DD409">
            <v>661</v>
          </cell>
          <cell r="DE409">
            <v>771</v>
          </cell>
          <cell r="DF409">
            <v>771</v>
          </cell>
          <cell r="DG409">
            <v>533</v>
          </cell>
          <cell r="DH409">
            <v>533</v>
          </cell>
          <cell r="DI409">
            <v>533</v>
          </cell>
          <cell r="DJ409">
            <v>771</v>
          </cell>
          <cell r="DK409">
            <v>771</v>
          </cell>
        </row>
        <row r="410">
          <cell r="A410">
            <v>30701</v>
          </cell>
          <cell r="B410" t="str">
            <v xml:space="preserve"> VERMILION  256 E                        </v>
          </cell>
          <cell r="C410" t="str">
            <v xml:space="preserve"> 0L   </v>
          </cell>
          <cell r="D410" t="str">
            <v xml:space="preserve"> R    </v>
          </cell>
          <cell r="E410">
            <v>57955</v>
          </cell>
          <cell r="F410">
            <v>10058</v>
          </cell>
          <cell r="G410">
            <v>10058</v>
          </cell>
          <cell r="H410">
            <v>10577</v>
          </cell>
          <cell r="I410">
            <v>10058</v>
          </cell>
          <cell r="J410">
            <v>10058</v>
          </cell>
          <cell r="K410">
            <v>10058</v>
          </cell>
          <cell r="L410">
            <v>10058</v>
          </cell>
          <cell r="M410">
            <v>9726</v>
          </cell>
          <cell r="N410">
            <v>9726</v>
          </cell>
          <cell r="O410">
            <v>9726</v>
          </cell>
          <cell r="P410">
            <v>9726</v>
          </cell>
          <cell r="Q410">
            <v>9726</v>
          </cell>
          <cell r="R410">
            <v>9726</v>
          </cell>
          <cell r="S410">
            <v>9726</v>
          </cell>
          <cell r="T410">
            <v>11975</v>
          </cell>
          <cell r="U410">
            <v>11975</v>
          </cell>
          <cell r="V410">
            <v>11975</v>
          </cell>
          <cell r="W410">
            <v>11975</v>
          </cell>
          <cell r="X410">
            <v>11975</v>
          </cell>
          <cell r="Y410">
            <v>11975</v>
          </cell>
          <cell r="Z410">
            <v>11975</v>
          </cell>
          <cell r="AA410">
            <v>9733</v>
          </cell>
          <cell r="AB410">
            <v>9733</v>
          </cell>
          <cell r="AC410">
            <v>9733</v>
          </cell>
          <cell r="AD410">
            <v>9733</v>
          </cell>
          <cell r="AE410">
            <v>9733</v>
          </cell>
          <cell r="AF410">
            <v>9733</v>
          </cell>
          <cell r="AG410">
            <v>9802</v>
          </cell>
          <cell r="AH410">
            <v>10576</v>
          </cell>
          <cell r="AI410">
            <v>10576</v>
          </cell>
          <cell r="AJ410">
            <v>10576</v>
          </cell>
          <cell r="AK410">
            <v>10576</v>
          </cell>
          <cell r="AL410">
            <v>10576</v>
          </cell>
          <cell r="AM410">
            <v>10577</v>
          </cell>
          <cell r="AN410">
            <v>10577</v>
          </cell>
          <cell r="AO410">
            <v>10577</v>
          </cell>
          <cell r="AP410">
            <v>10577</v>
          </cell>
          <cell r="AQ410">
            <v>10577</v>
          </cell>
          <cell r="AR410">
            <v>10577</v>
          </cell>
          <cell r="AS410">
            <v>10577</v>
          </cell>
          <cell r="AT410">
            <v>10577</v>
          </cell>
          <cell r="AU410">
            <v>10577</v>
          </cell>
          <cell r="AV410">
            <v>0</v>
          </cell>
          <cell r="AW410">
            <v>10577</v>
          </cell>
          <cell r="AX410">
            <v>12129</v>
          </cell>
          <cell r="AY410">
            <v>12129</v>
          </cell>
          <cell r="AZ410">
            <v>13657</v>
          </cell>
          <cell r="BA410">
            <v>13656</v>
          </cell>
          <cell r="BB410">
            <v>13657</v>
          </cell>
          <cell r="BC410">
            <v>13657</v>
          </cell>
          <cell r="BD410">
            <v>13657</v>
          </cell>
          <cell r="BE410">
            <v>13657</v>
          </cell>
          <cell r="BF410">
            <v>11613</v>
          </cell>
          <cell r="BG410">
            <v>11613</v>
          </cell>
          <cell r="BH410">
            <v>11613</v>
          </cell>
          <cell r="BI410">
            <v>11613</v>
          </cell>
          <cell r="BJ410">
            <v>11613</v>
          </cell>
          <cell r="BK410">
            <v>11613</v>
          </cell>
          <cell r="BL410">
            <v>11613</v>
          </cell>
          <cell r="BM410">
            <v>10341</v>
          </cell>
          <cell r="BN410">
            <v>10342</v>
          </cell>
          <cell r="BO410">
            <v>10342</v>
          </cell>
          <cell r="BP410">
            <v>10342</v>
          </cell>
          <cell r="BQ410">
            <v>10950</v>
          </cell>
          <cell r="BR410">
            <v>10950</v>
          </cell>
          <cell r="BS410">
            <v>10950</v>
          </cell>
          <cell r="BT410">
            <v>10950</v>
          </cell>
          <cell r="BU410">
            <v>9204</v>
          </cell>
          <cell r="BV410">
            <v>9204</v>
          </cell>
          <cell r="BW410">
            <v>10107</v>
          </cell>
          <cell r="BX410">
            <v>11170</v>
          </cell>
          <cell r="BY410">
            <v>11170</v>
          </cell>
          <cell r="BZ410">
            <v>11171</v>
          </cell>
          <cell r="CA410">
            <v>11172</v>
          </cell>
          <cell r="CB410">
            <v>11172</v>
          </cell>
          <cell r="CC410">
            <v>11064</v>
          </cell>
          <cell r="CD410">
            <v>11064</v>
          </cell>
          <cell r="CE410">
            <v>11064</v>
          </cell>
          <cell r="CF410">
            <v>11064</v>
          </cell>
          <cell r="CG410">
            <v>11064</v>
          </cell>
          <cell r="CH410">
            <v>11064</v>
          </cell>
          <cell r="CI410">
            <v>11064</v>
          </cell>
          <cell r="CJ410">
            <v>11064</v>
          </cell>
          <cell r="CK410">
            <v>11064</v>
          </cell>
          <cell r="CL410">
            <v>11064</v>
          </cell>
          <cell r="CM410">
            <v>11064</v>
          </cell>
          <cell r="CN410">
            <v>11064</v>
          </cell>
          <cell r="CO410">
            <v>11064</v>
          </cell>
          <cell r="CP410">
            <v>11064</v>
          </cell>
          <cell r="CQ410">
            <v>11064</v>
          </cell>
          <cell r="CR410">
            <v>11064</v>
          </cell>
          <cell r="CS410">
            <v>11064</v>
          </cell>
          <cell r="CT410">
            <v>11064</v>
          </cell>
          <cell r="CU410">
            <v>11064</v>
          </cell>
          <cell r="CV410">
            <v>11064</v>
          </cell>
          <cell r="CW410">
            <v>12722</v>
          </cell>
          <cell r="CX410">
            <v>12722</v>
          </cell>
          <cell r="CY410">
            <v>12721</v>
          </cell>
          <cell r="CZ410">
            <v>12722</v>
          </cell>
          <cell r="DA410">
            <v>12722</v>
          </cell>
          <cell r="DB410">
            <v>12722</v>
          </cell>
          <cell r="DC410">
            <v>12065</v>
          </cell>
          <cell r="DD410">
            <v>13489</v>
          </cell>
          <cell r="DE410">
            <v>14550</v>
          </cell>
          <cell r="DF410">
            <v>14550</v>
          </cell>
          <cell r="DG410">
            <v>14300</v>
          </cell>
          <cell r="DH410">
            <v>14300</v>
          </cell>
          <cell r="DI410">
            <v>14300</v>
          </cell>
          <cell r="DJ410">
            <v>14300</v>
          </cell>
          <cell r="DK410">
            <v>14300</v>
          </cell>
        </row>
        <row r="411">
          <cell r="A411">
            <v>30726</v>
          </cell>
          <cell r="B411" t="str">
            <v xml:space="preserve"> SOUTH MARSH ISLAND 61 C                 </v>
          </cell>
          <cell r="C411" t="str">
            <v xml:space="preserve"> 0L   </v>
          </cell>
          <cell r="D411" t="str">
            <v xml:space="preserve"> R    </v>
          </cell>
          <cell r="E411">
            <v>495185</v>
          </cell>
          <cell r="F411">
            <v>8662</v>
          </cell>
          <cell r="G411">
            <v>8662</v>
          </cell>
          <cell r="H411">
            <v>6030</v>
          </cell>
          <cell r="I411">
            <v>8662</v>
          </cell>
          <cell r="J411">
            <v>5428</v>
          </cell>
          <cell r="K411">
            <v>5428</v>
          </cell>
          <cell r="L411">
            <v>4469</v>
          </cell>
          <cell r="M411">
            <v>4469</v>
          </cell>
          <cell r="N411">
            <v>4469</v>
          </cell>
          <cell r="O411">
            <v>4469</v>
          </cell>
          <cell r="P411">
            <v>4469</v>
          </cell>
          <cell r="Q411">
            <v>4469</v>
          </cell>
          <cell r="R411">
            <v>4469</v>
          </cell>
          <cell r="S411">
            <v>4469</v>
          </cell>
          <cell r="T411">
            <v>4500</v>
          </cell>
          <cell r="U411">
            <v>4500</v>
          </cell>
          <cell r="V411">
            <v>4500</v>
          </cell>
          <cell r="W411">
            <v>5000</v>
          </cell>
          <cell r="X411">
            <v>5000</v>
          </cell>
          <cell r="Y411">
            <v>5000</v>
          </cell>
          <cell r="Z411">
            <v>5000</v>
          </cell>
          <cell r="AA411">
            <v>5000</v>
          </cell>
          <cell r="AB411">
            <v>5000</v>
          </cell>
          <cell r="AC411">
            <v>5000</v>
          </cell>
          <cell r="AD411">
            <v>5000</v>
          </cell>
          <cell r="AE411">
            <v>3000</v>
          </cell>
          <cell r="AF411">
            <v>1000</v>
          </cell>
          <cell r="AG411">
            <v>30</v>
          </cell>
          <cell r="AH411">
            <v>30</v>
          </cell>
          <cell r="AI411">
            <v>30</v>
          </cell>
          <cell r="AJ411">
            <v>30</v>
          </cell>
          <cell r="AK411">
            <v>30</v>
          </cell>
          <cell r="AL411">
            <v>30</v>
          </cell>
          <cell r="AM411">
            <v>1000</v>
          </cell>
          <cell r="AN411">
            <v>6030</v>
          </cell>
          <cell r="AO411">
            <v>6030</v>
          </cell>
          <cell r="AP411">
            <v>6030</v>
          </cell>
          <cell r="AQ411">
            <v>6030</v>
          </cell>
          <cell r="AR411">
            <v>5210</v>
          </cell>
          <cell r="AS411">
            <v>5210</v>
          </cell>
          <cell r="AT411">
            <v>5210</v>
          </cell>
          <cell r="AU411">
            <v>5210</v>
          </cell>
          <cell r="AV411">
            <v>5210</v>
          </cell>
          <cell r="AW411">
            <v>5210</v>
          </cell>
          <cell r="AX411">
            <v>15000</v>
          </cell>
          <cell r="AY411">
            <v>5000</v>
          </cell>
          <cell r="AZ411">
            <v>9000</v>
          </cell>
          <cell r="BA411">
            <v>7000</v>
          </cell>
          <cell r="BB411">
            <v>7000</v>
          </cell>
          <cell r="BC411">
            <v>5800</v>
          </cell>
          <cell r="BD411">
            <v>5800</v>
          </cell>
          <cell r="BE411">
            <v>5800</v>
          </cell>
          <cell r="BF411">
            <v>7500</v>
          </cell>
          <cell r="BG411">
            <v>7500</v>
          </cell>
          <cell r="BH411">
            <v>7500</v>
          </cell>
          <cell r="BI411">
            <v>5500</v>
          </cell>
          <cell r="BJ411">
            <v>5000</v>
          </cell>
          <cell r="BK411">
            <v>5000</v>
          </cell>
          <cell r="BL411">
            <v>5000</v>
          </cell>
          <cell r="BM411">
            <v>8000</v>
          </cell>
          <cell r="BN411">
            <v>8000</v>
          </cell>
          <cell r="BO411">
            <v>8000</v>
          </cell>
          <cell r="BP411">
            <v>5000</v>
          </cell>
          <cell r="BQ411">
            <v>5000</v>
          </cell>
          <cell r="BR411">
            <v>5000</v>
          </cell>
          <cell r="BS411">
            <v>5000</v>
          </cell>
          <cell r="BT411">
            <v>5000</v>
          </cell>
          <cell r="BU411">
            <v>5000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  <cell r="CE411">
            <v>1</v>
          </cell>
          <cell r="CF411">
            <v>1</v>
          </cell>
          <cell r="CG411">
            <v>1</v>
          </cell>
          <cell r="CH411">
            <v>1</v>
          </cell>
          <cell r="CI411">
            <v>1</v>
          </cell>
          <cell r="CJ411">
            <v>500</v>
          </cell>
          <cell r="CK411">
            <v>6000</v>
          </cell>
          <cell r="CL411">
            <v>6000</v>
          </cell>
          <cell r="CM411">
            <v>6000</v>
          </cell>
          <cell r="CN411">
            <v>6000</v>
          </cell>
          <cell r="CO411">
            <v>7500</v>
          </cell>
          <cell r="CP411">
            <v>7500</v>
          </cell>
          <cell r="CQ411">
            <v>5000</v>
          </cell>
          <cell r="CR411">
            <v>1</v>
          </cell>
          <cell r="CS411">
            <v>1</v>
          </cell>
          <cell r="CT411">
            <v>1</v>
          </cell>
          <cell r="CU411">
            <v>1</v>
          </cell>
          <cell r="CV411">
            <v>1</v>
          </cell>
          <cell r="CW411">
            <v>1</v>
          </cell>
          <cell r="CX411">
            <v>1</v>
          </cell>
          <cell r="CY411">
            <v>1</v>
          </cell>
          <cell r="CZ411">
            <v>1</v>
          </cell>
          <cell r="DA411">
            <v>1</v>
          </cell>
          <cell r="DB411">
            <v>1</v>
          </cell>
          <cell r="DC411">
            <v>1</v>
          </cell>
          <cell r="DD411">
            <v>1</v>
          </cell>
          <cell r="DE411">
            <v>1</v>
          </cell>
          <cell r="DF411">
            <v>1</v>
          </cell>
          <cell r="DG411">
            <v>1</v>
          </cell>
          <cell r="DH411">
            <v>1</v>
          </cell>
          <cell r="DI411">
            <v>1</v>
          </cell>
          <cell r="DJ411">
            <v>1</v>
          </cell>
          <cell r="DK411">
            <v>1</v>
          </cell>
        </row>
        <row r="412">
          <cell r="A412">
            <v>30731</v>
          </cell>
          <cell r="B412" t="str">
            <v xml:space="preserve"> SOUTH MARSH ISLAND  27-A                </v>
          </cell>
          <cell r="C412" t="str">
            <v xml:space="preserve"> 0L   </v>
          </cell>
          <cell r="D412" t="str">
            <v xml:space="preserve"> R    </v>
          </cell>
          <cell r="E412">
            <v>31897</v>
          </cell>
          <cell r="F412">
            <v>990</v>
          </cell>
          <cell r="G412">
            <v>990</v>
          </cell>
          <cell r="H412">
            <v>1100</v>
          </cell>
          <cell r="I412">
            <v>12</v>
          </cell>
          <cell r="J412">
            <v>990</v>
          </cell>
          <cell r="K412">
            <v>990</v>
          </cell>
          <cell r="L412">
            <v>990</v>
          </cell>
          <cell r="M412">
            <v>990</v>
          </cell>
          <cell r="N412">
            <v>990</v>
          </cell>
          <cell r="O412">
            <v>990</v>
          </cell>
          <cell r="P412">
            <v>990</v>
          </cell>
          <cell r="Q412">
            <v>990</v>
          </cell>
          <cell r="R412">
            <v>990</v>
          </cell>
          <cell r="S412">
            <v>979</v>
          </cell>
          <cell r="T412">
            <v>1125</v>
          </cell>
          <cell r="U412">
            <v>1125</v>
          </cell>
          <cell r="V412">
            <v>1125</v>
          </cell>
          <cell r="W412">
            <v>1125</v>
          </cell>
          <cell r="X412">
            <v>1125</v>
          </cell>
          <cell r="Y412">
            <v>1125</v>
          </cell>
          <cell r="Z412">
            <v>1125</v>
          </cell>
          <cell r="AA412">
            <v>1125</v>
          </cell>
          <cell r="AB412">
            <v>1125</v>
          </cell>
          <cell r="AC412">
            <v>1125</v>
          </cell>
          <cell r="AD412">
            <v>1125</v>
          </cell>
          <cell r="AE412">
            <v>1125</v>
          </cell>
          <cell r="AF412">
            <v>1125</v>
          </cell>
          <cell r="AG412">
            <v>1125</v>
          </cell>
          <cell r="AH412">
            <v>1127</v>
          </cell>
          <cell r="AI412">
            <v>1127</v>
          </cell>
          <cell r="AJ412">
            <v>1127</v>
          </cell>
          <cell r="AK412">
            <v>1127</v>
          </cell>
          <cell r="AL412">
            <v>1100</v>
          </cell>
          <cell r="AM412">
            <v>1100</v>
          </cell>
          <cell r="AN412">
            <v>1100</v>
          </cell>
          <cell r="AO412">
            <v>1100</v>
          </cell>
          <cell r="AP412">
            <v>1100</v>
          </cell>
          <cell r="AQ412">
            <v>1100</v>
          </cell>
          <cell r="AR412">
            <v>1400</v>
          </cell>
          <cell r="AS412">
            <v>1400</v>
          </cell>
          <cell r="AT412">
            <v>1400</v>
          </cell>
          <cell r="AU412">
            <v>1400</v>
          </cell>
          <cell r="AV412">
            <v>1400</v>
          </cell>
          <cell r="AW412">
            <v>1400</v>
          </cell>
          <cell r="AX412">
            <v>1025</v>
          </cell>
          <cell r="AY412">
            <v>1025</v>
          </cell>
          <cell r="AZ412">
            <v>1025</v>
          </cell>
          <cell r="BA412">
            <v>1025</v>
          </cell>
          <cell r="BB412">
            <v>1025</v>
          </cell>
          <cell r="BC412">
            <v>1025</v>
          </cell>
          <cell r="BD412">
            <v>1025</v>
          </cell>
          <cell r="BE412">
            <v>1025</v>
          </cell>
          <cell r="BF412">
            <v>1025</v>
          </cell>
          <cell r="BG412">
            <v>1025</v>
          </cell>
          <cell r="BH412">
            <v>1025</v>
          </cell>
          <cell r="BI412">
            <v>1025</v>
          </cell>
          <cell r="BJ412">
            <v>1025</v>
          </cell>
          <cell r="BK412">
            <v>1025</v>
          </cell>
          <cell r="BL412">
            <v>1025</v>
          </cell>
          <cell r="BM412">
            <v>1025</v>
          </cell>
          <cell r="BN412">
            <v>1025</v>
          </cell>
          <cell r="BO412">
            <v>1025</v>
          </cell>
          <cell r="BP412">
            <v>1025</v>
          </cell>
          <cell r="BQ412">
            <v>1710</v>
          </cell>
          <cell r="BR412">
            <v>1710</v>
          </cell>
          <cell r="BS412">
            <v>1710</v>
          </cell>
          <cell r="BT412">
            <v>1710</v>
          </cell>
          <cell r="BU412">
            <v>2065</v>
          </cell>
          <cell r="BV412">
            <v>2065</v>
          </cell>
          <cell r="BW412">
            <v>2065</v>
          </cell>
          <cell r="BX412">
            <v>2065</v>
          </cell>
          <cell r="BY412">
            <v>2065</v>
          </cell>
          <cell r="BZ412">
            <v>2065</v>
          </cell>
          <cell r="CA412">
            <v>2065</v>
          </cell>
          <cell r="CB412">
            <v>2065</v>
          </cell>
          <cell r="CC412">
            <v>48</v>
          </cell>
          <cell r="CD412">
            <v>48</v>
          </cell>
          <cell r="CE412">
            <v>48</v>
          </cell>
          <cell r="CF412">
            <v>48</v>
          </cell>
          <cell r="CG412">
            <v>48</v>
          </cell>
          <cell r="CH412">
            <v>1538</v>
          </cell>
          <cell r="CI412">
            <v>1538</v>
          </cell>
          <cell r="CJ412">
            <v>1538</v>
          </cell>
          <cell r="CK412">
            <v>2238</v>
          </cell>
          <cell r="CL412">
            <v>2238</v>
          </cell>
          <cell r="CM412">
            <v>2238</v>
          </cell>
          <cell r="CN412">
            <v>2238</v>
          </cell>
          <cell r="CO412">
            <v>2538</v>
          </cell>
          <cell r="CP412">
            <v>2538</v>
          </cell>
          <cell r="CQ412">
            <v>2538</v>
          </cell>
          <cell r="CR412">
            <v>2538</v>
          </cell>
          <cell r="CS412">
            <v>2538</v>
          </cell>
          <cell r="CT412">
            <v>2538</v>
          </cell>
          <cell r="CU412">
            <v>2538</v>
          </cell>
          <cell r="CV412">
            <v>2538</v>
          </cell>
          <cell r="CW412">
            <v>2258</v>
          </cell>
          <cell r="CX412">
            <v>2258</v>
          </cell>
          <cell r="CY412">
            <v>2258</v>
          </cell>
          <cell r="CZ412">
            <v>3363</v>
          </cell>
          <cell r="DA412">
            <v>3363</v>
          </cell>
          <cell r="DB412">
            <v>3363</v>
          </cell>
          <cell r="DC412">
            <v>3363</v>
          </cell>
          <cell r="DD412">
            <v>3363</v>
          </cell>
          <cell r="DE412">
            <v>12461</v>
          </cell>
          <cell r="DF412">
            <v>3511</v>
          </cell>
          <cell r="DG412">
            <v>2811</v>
          </cell>
          <cell r="DH412">
            <v>2811</v>
          </cell>
          <cell r="DI412">
            <v>2811</v>
          </cell>
          <cell r="DJ412">
            <v>811</v>
          </cell>
          <cell r="DK412">
            <v>830</v>
          </cell>
        </row>
        <row r="413">
          <cell r="A413">
            <v>30734</v>
          </cell>
          <cell r="B413" t="str">
            <v xml:space="preserve"> SOUTH MARSH ISLAND 252-2                </v>
          </cell>
          <cell r="C413" t="str">
            <v xml:space="preserve"> 0L   </v>
          </cell>
          <cell r="D413" t="str">
            <v xml:space="preserve"> R    </v>
          </cell>
          <cell r="E413">
            <v>65925</v>
          </cell>
          <cell r="F413">
            <v>9477</v>
          </cell>
          <cell r="G413">
            <v>9477</v>
          </cell>
          <cell r="H413">
            <v>10078</v>
          </cell>
          <cell r="I413">
            <v>9477</v>
          </cell>
          <cell r="J413">
            <v>9477</v>
          </cell>
          <cell r="K413">
            <v>9477</v>
          </cell>
          <cell r="L413">
            <v>9477</v>
          </cell>
          <cell r="M413">
            <v>9477</v>
          </cell>
          <cell r="N413">
            <v>9477</v>
          </cell>
          <cell r="O413">
            <v>9477</v>
          </cell>
          <cell r="P413">
            <v>9477</v>
          </cell>
          <cell r="Q413">
            <v>9477</v>
          </cell>
          <cell r="R413">
            <v>9477</v>
          </cell>
          <cell r="S413">
            <v>9477</v>
          </cell>
          <cell r="T413">
            <v>9813</v>
          </cell>
          <cell r="U413">
            <v>9813</v>
          </cell>
          <cell r="V413">
            <v>9813</v>
          </cell>
          <cell r="W413">
            <v>9883</v>
          </cell>
          <cell r="X413">
            <v>9583</v>
          </cell>
          <cell r="Y413">
            <v>9620</v>
          </cell>
          <cell r="Z413">
            <v>8501</v>
          </cell>
          <cell r="AA413">
            <v>8501</v>
          </cell>
          <cell r="AB413">
            <v>8501</v>
          </cell>
          <cell r="AC413">
            <v>8501</v>
          </cell>
          <cell r="AD413">
            <v>9451</v>
          </cell>
          <cell r="AE413">
            <v>9451</v>
          </cell>
          <cell r="AF413">
            <v>9451</v>
          </cell>
          <cell r="AG413">
            <v>9809</v>
          </cell>
          <cell r="AH413">
            <v>9809</v>
          </cell>
          <cell r="AI413">
            <v>9809</v>
          </cell>
          <cell r="AJ413">
            <v>9809</v>
          </cell>
          <cell r="AK413">
            <v>9809</v>
          </cell>
          <cell r="AL413">
            <v>9809</v>
          </cell>
          <cell r="AM413">
            <v>9809</v>
          </cell>
          <cell r="AN413">
            <v>10078</v>
          </cell>
          <cell r="AO413">
            <v>10078</v>
          </cell>
          <cell r="AP413">
            <v>10078</v>
          </cell>
          <cell r="AQ413">
            <v>10078</v>
          </cell>
          <cell r="AR413">
            <v>10136</v>
          </cell>
          <cell r="AS413">
            <v>10136</v>
          </cell>
          <cell r="AT413">
            <v>10136</v>
          </cell>
          <cell r="AU413">
            <v>7678</v>
          </cell>
          <cell r="AV413">
            <v>7678</v>
          </cell>
          <cell r="AW413">
            <v>10136</v>
          </cell>
          <cell r="AX413">
            <v>11851</v>
          </cell>
          <cell r="AY413">
            <v>11851</v>
          </cell>
          <cell r="AZ413">
            <v>11851</v>
          </cell>
          <cell r="BA413">
            <v>11851</v>
          </cell>
          <cell r="BB413">
            <v>11851</v>
          </cell>
          <cell r="BC413">
            <v>12520</v>
          </cell>
          <cell r="BD413">
            <v>12520</v>
          </cell>
          <cell r="BE413">
            <v>12520</v>
          </cell>
          <cell r="BF413">
            <v>12520</v>
          </cell>
          <cell r="BG413">
            <v>12520</v>
          </cell>
          <cell r="BH413">
            <v>12520</v>
          </cell>
          <cell r="BI413">
            <v>12520</v>
          </cell>
          <cell r="BJ413">
            <v>12520</v>
          </cell>
          <cell r="BK413">
            <v>12520</v>
          </cell>
          <cell r="BL413">
            <v>12520</v>
          </cell>
          <cell r="BM413">
            <v>12121</v>
          </cell>
          <cell r="BN413">
            <v>9297</v>
          </cell>
          <cell r="BO413">
            <v>9297</v>
          </cell>
          <cell r="BP413">
            <v>6969</v>
          </cell>
          <cell r="BQ413">
            <v>5</v>
          </cell>
          <cell r="BR413">
            <v>5</v>
          </cell>
          <cell r="BS413">
            <v>5</v>
          </cell>
          <cell r="BT413">
            <v>5</v>
          </cell>
          <cell r="BU413">
            <v>5</v>
          </cell>
          <cell r="BV413">
            <v>5</v>
          </cell>
          <cell r="BW413">
            <v>5</v>
          </cell>
          <cell r="BX413">
            <v>5</v>
          </cell>
          <cell r="BY413">
            <v>5</v>
          </cell>
          <cell r="BZ413">
            <v>5</v>
          </cell>
          <cell r="CA413">
            <v>5</v>
          </cell>
          <cell r="CB413">
            <v>2852</v>
          </cell>
          <cell r="CC413">
            <v>403</v>
          </cell>
          <cell r="CD413">
            <v>524</v>
          </cell>
          <cell r="CE413">
            <v>9697</v>
          </cell>
          <cell r="CF413">
            <v>9697</v>
          </cell>
          <cell r="CG413">
            <v>9697</v>
          </cell>
          <cell r="CH413">
            <v>9697</v>
          </cell>
          <cell r="CI413">
            <v>9697</v>
          </cell>
          <cell r="CJ413">
            <v>9697</v>
          </cell>
          <cell r="CK413">
            <v>9697</v>
          </cell>
          <cell r="CL413">
            <v>9697</v>
          </cell>
          <cell r="CM413">
            <v>9697</v>
          </cell>
          <cell r="CN413">
            <v>9697</v>
          </cell>
          <cell r="CO413">
            <v>9697</v>
          </cell>
          <cell r="CP413">
            <v>9697</v>
          </cell>
          <cell r="CQ413">
            <v>9697</v>
          </cell>
          <cell r="CR413">
            <v>9697</v>
          </cell>
          <cell r="CS413">
            <v>9697</v>
          </cell>
          <cell r="CT413">
            <v>9697</v>
          </cell>
          <cell r="CU413">
            <v>9697</v>
          </cell>
          <cell r="CV413">
            <v>9697</v>
          </cell>
          <cell r="CW413">
            <v>9697</v>
          </cell>
          <cell r="CX413">
            <v>9697</v>
          </cell>
          <cell r="CY413">
            <v>9697</v>
          </cell>
          <cell r="CZ413">
            <v>9697</v>
          </cell>
          <cell r="DA413">
            <v>9697</v>
          </cell>
          <cell r="DB413">
            <v>9697</v>
          </cell>
          <cell r="DC413">
            <v>9697</v>
          </cell>
          <cell r="DD413">
            <v>9576</v>
          </cell>
          <cell r="DE413">
            <v>8286</v>
          </cell>
          <cell r="DF413">
            <v>8258</v>
          </cell>
          <cell r="DG413">
            <v>8050</v>
          </cell>
          <cell r="DH413">
            <v>8050</v>
          </cell>
          <cell r="DI413">
            <v>8050</v>
          </cell>
          <cell r="DJ413">
            <v>9050</v>
          </cell>
          <cell r="DK413">
            <v>9050</v>
          </cell>
        </row>
        <row r="414">
          <cell r="A414">
            <v>30738</v>
          </cell>
          <cell r="B414" t="str">
            <v xml:space="preserve"> SOUTH MARSH ISLAND  249                 </v>
          </cell>
          <cell r="C414" t="str">
            <v xml:space="preserve"> 0L   </v>
          </cell>
          <cell r="D414" t="str">
            <v xml:space="preserve"> R    </v>
          </cell>
          <cell r="E414">
            <v>64059</v>
          </cell>
          <cell r="F414">
            <v>2345</v>
          </cell>
          <cell r="G414">
            <v>2345</v>
          </cell>
          <cell r="H414">
            <v>2354</v>
          </cell>
          <cell r="I414">
            <v>2345</v>
          </cell>
          <cell r="J414">
            <v>2345</v>
          </cell>
          <cell r="K414">
            <v>2345</v>
          </cell>
          <cell r="L414">
            <v>2345</v>
          </cell>
          <cell r="M414">
            <v>2345</v>
          </cell>
          <cell r="N414">
            <v>2345</v>
          </cell>
          <cell r="O414">
            <v>2345</v>
          </cell>
          <cell r="P414">
            <v>2345</v>
          </cell>
          <cell r="Q414">
            <v>2345</v>
          </cell>
          <cell r="R414">
            <v>2345</v>
          </cell>
          <cell r="S414">
            <v>726</v>
          </cell>
          <cell r="T414">
            <v>2354</v>
          </cell>
          <cell r="U414">
            <v>2354</v>
          </cell>
          <cell r="V414">
            <v>2354</v>
          </cell>
          <cell r="W414">
            <v>2354</v>
          </cell>
          <cell r="X414">
            <v>2354</v>
          </cell>
          <cell r="Y414">
            <v>2354</v>
          </cell>
          <cell r="Z414">
            <v>2354</v>
          </cell>
          <cell r="AA414">
            <v>2354</v>
          </cell>
          <cell r="AB414">
            <v>2354</v>
          </cell>
          <cell r="AC414">
            <v>2354</v>
          </cell>
          <cell r="AD414">
            <v>2354</v>
          </cell>
          <cell r="AE414">
            <v>2354</v>
          </cell>
          <cell r="AF414">
            <v>2354</v>
          </cell>
          <cell r="AG414">
            <v>2354</v>
          </cell>
          <cell r="AH414">
            <v>2354</v>
          </cell>
          <cell r="AI414">
            <v>2354</v>
          </cell>
          <cell r="AJ414">
            <v>2354</v>
          </cell>
          <cell r="AK414">
            <v>2354</v>
          </cell>
          <cell r="AL414">
            <v>2354</v>
          </cell>
          <cell r="AM414">
            <v>2354</v>
          </cell>
          <cell r="AN414">
            <v>2354</v>
          </cell>
          <cell r="AO414">
            <v>2354</v>
          </cell>
          <cell r="AP414">
            <v>2354</v>
          </cell>
          <cell r="AQ414">
            <v>2354</v>
          </cell>
          <cell r="AR414">
            <v>2354</v>
          </cell>
          <cell r="AS414">
            <v>2354</v>
          </cell>
          <cell r="AT414">
            <v>2354</v>
          </cell>
          <cell r="AU414">
            <v>2354</v>
          </cell>
          <cell r="AV414">
            <v>2354</v>
          </cell>
          <cell r="AW414">
            <v>2354</v>
          </cell>
          <cell r="AX414">
            <v>2151</v>
          </cell>
          <cell r="AY414">
            <v>2151</v>
          </cell>
          <cell r="AZ414">
            <v>2151</v>
          </cell>
          <cell r="BA414">
            <v>2151</v>
          </cell>
          <cell r="BB414">
            <v>2151</v>
          </cell>
          <cell r="BC414">
            <v>2151</v>
          </cell>
          <cell r="BD414">
            <v>2151</v>
          </cell>
          <cell r="BE414">
            <v>2151</v>
          </cell>
          <cell r="BF414">
            <v>2151</v>
          </cell>
          <cell r="BG414">
            <v>2151</v>
          </cell>
          <cell r="BH414">
            <v>2151</v>
          </cell>
          <cell r="BI414">
            <v>2151</v>
          </cell>
          <cell r="BJ414">
            <v>2151</v>
          </cell>
          <cell r="BK414">
            <v>2151</v>
          </cell>
          <cell r="BL414">
            <v>2151</v>
          </cell>
          <cell r="BM414">
            <v>2475</v>
          </cell>
          <cell r="BN414">
            <v>2475</v>
          </cell>
          <cell r="BO414">
            <v>2475</v>
          </cell>
          <cell r="BP414">
            <v>2475</v>
          </cell>
          <cell r="BQ414">
            <v>2475</v>
          </cell>
          <cell r="BR414">
            <v>2475</v>
          </cell>
          <cell r="BS414">
            <v>2475</v>
          </cell>
          <cell r="BT414">
            <v>2475</v>
          </cell>
          <cell r="BU414">
            <v>2475</v>
          </cell>
          <cell r="BV414">
            <v>2475</v>
          </cell>
          <cell r="BW414">
            <v>2475</v>
          </cell>
          <cell r="BX414">
            <v>2475</v>
          </cell>
          <cell r="BY414">
            <v>2475</v>
          </cell>
          <cell r="BZ414">
            <v>2475</v>
          </cell>
          <cell r="CA414">
            <v>2475</v>
          </cell>
          <cell r="CB414">
            <v>2475</v>
          </cell>
          <cell r="CC414">
            <v>2400</v>
          </cell>
          <cell r="CD414">
            <v>2400</v>
          </cell>
          <cell r="CE414">
            <v>2400</v>
          </cell>
          <cell r="CF414">
            <v>2400</v>
          </cell>
          <cell r="CG414">
            <v>2400</v>
          </cell>
          <cell r="CH414">
            <v>2400</v>
          </cell>
          <cell r="CI414">
            <v>2400</v>
          </cell>
          <cell r="CJ414">
            <v>2400</v>
          </cell>
          <cell r="CK414">
            <v>2400</v>
          </cell>
          <cell r="CL414">
            <v>2400</v>
          </cell>
          <cell r="CM414">
            <v>2400</v>
          </cell>
          <cell r="CN414">
            <v>2400</v>
          </cell>
          <cell r="CO414">
            <v>2400</v>
          </cell>
          <cell r="CP414">
            <v>2400</v>
          </cell>
          <cell r="CQ414">
            <v>2696</v>
          </cell>
          <cell r="CR414">
            <v>2696</v>
          </cell>
          <cell r="CS414">
            <v>2696</v>
          </cell>
          <cell r="CT414">
            <v>2696</v>
          </cell>
          <cell r="CU414">
            <v>2696</v>
          </cell>
          <cell r="CV414">
            <v>2696</v>
          </cell>
          <cell r="CW414">
            <v>2696</v>
          </cell>
          <cell r="CX414">
            <v>2696</v>
          </cell>
          <cell r="CY414">
            <v>3189</v>
          </cell>
          <cell r="CZ414">
            <v>3189</v>
          </cell>
          <cell r="DA414">
            <v>3189</v>
          </cell>
          <cell r="DB414">
            <v>3189</v>
          </cell>
          <cell r="DC414">
            <v>3189</v>
          </cell>
          <cell r="DD414">
            <v>3189</v>
          </cell>
          <cell r="DE414">
            <v>2500</v>
          </cell>
          <cell r="DF414">
            <v>2500</v>
          </cell>
          <cell r="DG414">
            <v>2500</v>
          </cell>
          <cell r="DH414">
            <v>2500</v>
          </cell>
          <cell r="DI414">
            <v>2500</v>
          </cell>
          <cell r="DJ414">
            <v>2500</v>
          </cell>
          <cell r="DK414">
            <v>3000</v>
          </cell>
        </row>
        <row r="415">
          <cell r="A415">
            <v>30743</v>
          </cell>
          <cell r="B415" t="str">
            <v xml:space="preserve"> SOUTH MARSH ISLAND  244A                </v>
          </cell>
          <cell r="C415" t="str">
            <v xml:space="preserve"> 0L   </v>
          </cell>
          <cell r="D415" t="str">
            <v xml:space="preserve"> R    </v>
          </cell>
          <cell r="E415">
            <v>65883</v>
          </cell>
          <cell r="F415">
            <v>5820</v>
          </cell>
          <cell r="G415">
            <v>5820</v>
          </cell>
          <cell r="H415">
            <v>8840</v>
          </cell>
          <cell r="I415">
            <v>5810</v>
          </cell>
          <cell r="J415">
            <v>5810</v>
          </cell>
          <cell r="K415">
            <v>5810</v>
          </cell>
          <cell r="L415">
            <v>7853</v>
          </cell>
          <cell r="M415">
            <v>7906</v>
          </cell>
          <cell r="N415">
            <v>7906</v>
          </cell>
          <cell r="O415">
            <v>7906</v>
          </cell>
          <cell r="P415">
            <v>7906</v>
          </cell>
          <cell r="Q415">
            <v>8580</v>
          </cell>
          <cell r="R415">
            <v>8582</v>
          </cell>
          <cell r="S415">
            <v>8582</v>
          </cell>
          <cell r="T415">
            <v>8095</v>
          </cell>
          <cell r="U415">
            <v>8095</v>
          </cell>
          <cell r="V415">
            <v>8095</v>
          </cell>
          <cell r="W415">
            <v>8100</v>
          </cell>
          <cell r="X415">
            <v>8100</v>
          </cell>
          <cell r="Y415">
            <v>7527</v>
          </cell>
          <cell r="Z415">
            <v>7527</v>
          </cell>
          <cell r="AA415">
            <v>7527</v>
          </cell>
          <cell r="AB415">
            <v>7527</v>
          </cell>
          <cell r="AC415">
            <v>7527</v>
          </cell>
          <cell r="AD415">
            <v>8397</v>
          </cell>
          <cell r="AE415">
            <v>8397</v>
          </cell>
          <cell r="AF415">
            <v>8397</v>
          </cell>
          <cell r="AG415">
            <v>8397</v>
          </cell>
          <cell r="AH415">
            <v>8397</v>
          </cell>
          <cell r="AI415">
            <v>8397</v>
          </cell>
          <cell r="AJ415">
            <v>8397</v>
          </cell>
          <cell r="AK415">
            <v>8397</v>
          </cell>
          <cell r="AL415">
            <v>8397</v>
          </cell>
          <cell r="AM415">
            <v>8392</v>
          </cell>
          <cell r="AN415">
            <v>8840</v>
          </cell>
          <cell r="AO415">
            <v>8840</v>
          </cell>
          <cell r="AP415">
            <v>8840</v>
          </cell>
          <cell r="AQ415">
            <v>8840</v>
          </cell>
          <cell r="AR415">
            <v>8840</v>
          </cell>
          <cell r="AS415">
            <v>8840</v>
          </cell>
          <cell r="AT415">
            <v>8612</v>
          </cell>
          <cell r="AU415">
            <v>8612</v>
          </cell>
          <cell r="AV415">
            <v>8612</v>
          </cell>
          <cell r="AW415">
            <v>8612</v>
          </cell>
          <cell r="AX415">
            <v>7231</v>
          </cell>
          <cell r="AY415">
            <v>7231</v>
          </cell>
          <cell r="AZ415">
            <v>7231</v>
          </cell>
          <cell r="BA415">
            <v>7231</v>
          </cell>
          <cell r="BB415">
            <v>7231</v>
          </cell>
          <cell r="BC415">
            <v>7219</v>
          </cell>
          <cell r="BD415">
            <v>7219</v>
          </cell>
          <cell r="BE415">
            <v>7219</v>
          </cell>
          <cell r="BF415">
            <v>7219</v>
          </cell>
          <cell r="BG415">
            <v>7219</v>
          </cell>
          <cell r="BH415">
            <v>7219</v>
          </cell>
          <cell r="BI415">
            <v>7219</v>
          </cell>
          <cell r="BJ415">
            <v>7219</v>
          </cell>
          <cell r="BK415">
            <v>7219</v>
          </cell>
          <cell r="BL415">
            <v>7219</v>
          </cell>
          <cell r="BM415">
            <v>7236</v>
          </cell>
          <cell r="BN415">
            <v>8328</v>
          </cell>
          <cell r="BO415">
            <v>8311</v>
          </cell>
          <cell r="BP415">
            <v>8311</v>
          </cell>
          <cell r="BQ415">
            <v>8311</v>
          </cell>
          <cell r="BR415">
            <v>8311</v>
          </cell>
          <cell r="BS415">
            <v>8311</v>
          </cell>
          <cell r="BT415">
            <v>8333</v>
          </cell>
          <cell r="BU415">
            <v>11255</v>
          </cell>
          <cell r="BV415">
            <v>11354</v>
          </cell>
          <cell r="BW415">
            <v>11354</v>
          </cell>
          <cell r="BX415">
            <v>11354</v>
          </cell>
          <cell r="BY415">
            <v>11354</v>
          </cell>
          <cell r="BZ415">
            <v>11354</v>
          </cell>
          <cell r="CA415">
            <v>11762</v>
          </cell>
          <cell r="CB415">
            <v>11762</v>
          </cell>
          <cell r="CC415">
            <v>12517</v>
          </cell>
          <cell r="CD415">
            <v>12597</v>
          </cell>
          <cell r="CE415">
            <v>12597</v>
          </cell>
          <cell r="CF415">
            <v>12597</v>
          </cell>
          <cell r="CG415">
            <v>12597</v>
          </cell>
          <cell r="CH415">
            <v>13457</v>
          </cell>
          <cell r="CI415">
            <v>13457</v>
          </cell>
          <cell r="CJ415">
            <v>13457</v>
          </cell>
          <cell r="CK415">
            <v>13457</v>
          </cell>
          <cell r="CL415">
            <v>13457</v>
          </cell>
          <cell r="CM415">
            <v>13457</v>
          </cell>
          <cell r="CN415">
            <v>13457</v>
          </cell>
          <cell r="CO415">
            <v>12496</v>
          </cell>
          <cell r="CP415">
            <v>12496</v>
          </cell>
          <cell r="CQ415">
            <v>12496</v>
          </cell>
          <cell r="CR415">
            <v>12496</v>
          </cell>
          <cell r="CS415">
            <v>12496</v>
          </cell>
          <cell r="CT415">
            <v>12496</v>
          </cell>
          <cell r="CU415">
            <v>12496</v>
          </cell>
          <cell r="CV415">
            <v>12496</v>
          </cell>
          <cell r="CW415">
            <v>12496</v>
          </cell>
          <cell r="CX415">
            <v>12496</v>
          </cell>
          <cell r="CY415">
            <v>8336</v>
          </cell>
          <cell r="CZ415">
            <v>8182</v>
          </cell>
          <cell r="DA415">
            <v>8182</v>
          </cell>
          <cell r="DB415">
            <v>8182</v>
          </cell>
          <cell r="DC415">
            <v>8182</v>
          </cell>
          <cell r="DD415">
            <v>7748</v>
          </cell>
          <cell r="DE415">
            <v>13109</v>
          </cell>
          <cell r="DF415">
            <v>13109</v>
          </cell>
          <cell r="DG415">
            <v>13109</v>
          </cell>
          <cell r="DH415">
            <v>13109</v>
          </cell>
          <cell r="DI415">
            <v>13109</v>
          </cell>
          <cell r="DJ415">
            <v>12500</v>
          </cell>
          <cell r="DK415">
            <v>13109</v>
          </cell>
        </row>
        <row r="416">
          <cell r="A416">
            <v>30744</v>
          </cell>
          <cell r="B416" t="str">
            <v>NGPL @ South Marsh</v>
          </cell>
          <cell r="C416" t="str">
            <v xml:space="preserve"> 0L   </v>
          </cell>
          <cell r="D416" t="str">
            <v xml:space="preserve"> R    </v>
          </cell>
          <cell r="E416">
            <v>53824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</row>
        <row r="417">
          <cell r="A417">
            <v>30841</v>
          </cell>
          <cell r="B417" t="str">
            <v xml:space="preserve"> FORCENERGY-SOUTH MARSH ISLAND 106-A     </v>
          </cell>
          <cell r="C417" t="str">
            <v xml:space="preserve"> 0L   </v>
          </cell>
          <cell r="D417" t="str">
            <v xml:space="preserve"> R    </v>
          </cell>
          <cell r="E417">
            <v>63747</v>
          </cell>
          <cell r="F417">
            <v>603</v>
          </cell>
          <cell r="G417">
            <v>603</v>
          </cell>
          <cell r="H417">
            <v>1207</v>
          </cell>
          <cell r="I417">
            <v>603</v>
          </cell>
          <cell r="J417">
            <v>603</v>
          </cell>
          <cell r="K417">
            <v>603</v>
          </cell>
          <cell r="L417">
            <v>603</v>
          </cell>
          <cell r="M417">
            <v>603</v>
          </cell>
          <cell r="N417">
            <v>603</v>
          </cell>
          <cell r="O417">
            <v>603</v>
          </cell>
          <cell r="P417">
            <v>603</v>
          </cell>
          <cell r="Q417">
            <v>603</v>
          </cell>
          <cell r="R417">
            <v>603</v>
          </cell>
          <cell r="S417">
            <v>603</v>
          </cell>
          <cell r="T417">
            <v>500</v>
          </cell>
          <cell r="U417">
            <v>500</v>
          </cell>
          <cell r="V417">
            <v>500</v>
          </cell>
          <cell r="W417">
            <v>500</v>
          </cell>
          <cell r="X417">
            <v>500</v>
          </cell>
          <cell r="Y417">
            <v>100</v>
          </cell>
          <cell r="Z417">
            <v>100</v>
          </cell>
          <cell r="AA417">
            <v>100</v>
          </cell>
          <cell r="AB417">
            <v>100</v>
          </cell>
          <cell r="AC417">
            <v>100</v>
          </cell>
          <cell r="AD417">
            <v>100</v>
          </cell>
          <cell r="AE417">
            <v>100</v>
          </cell>
          <cell r="AF417">
            <v>100</v>
          </cell>
          <cell r="AG417">
            <v>300</v>
          </cell>
          <cell r="AH417">
            <v>700</v>
          </cell>
          <cell r="AI417">
            <v>700</v>
          </cell>
          <cell r="AJ417">
            <v>700</v>
          </cell>
          <cell r="AK417">
            <v>700</v>
          </cell>
          <cell r="AL417">
            <v>700</v>
          </cell>
          <cell r="AM417">
            <v>700</v>
          </cell>
          <cell r="AN417">
            <v>1207</v>
          </cell>
          <cell r="AO417">
            <v>1207</v>
          </cell>
          <cell r="AP417">
            <v>1207</v>
          </cell>
          <cell r="AQ417">
            <v>1207</v>
          </cell>
          <cell r="AR417">
            <v>1207</v>
          </cell>
          <cell r="AS417">
            <v>1207</v>
          </cell>
          <cell r="AT417">
            <v>1207</v>
          </cell>
          <cell r="AU417">
            <v>1207</v>
          </cell>
          <cell r="AV417">
            <v>1207</v>
          </cell>
          <cell r="AW417">
            <v>1207</v>
          </cell>
          <cell r="AX417">
            <v>2900</v>
          </cell>
          <cell r="AY417">
            <v>2900</v>
          </cell>
          <cell r="AZ417">
            <v>2900</v>
          </cell>
          <cell r="BA417">
            <v>2900</v>
          </cell>
          <cell r="BB417">
            <v>2900</v>
          </cell>
          <cell r="BC417">
            <v>2200</v>
          </cell>
          <cell r="BD417">
            <v>2200</v>
          </cell>
          <cell r="BE417">
            <v>2200</v>
          </cell>
          <cell r="BF417">
            <v>2200</v>
          </cell>
          <cell r="BG417">
            <v>1500</v>
          </cell>
          <cell r="BH417">
            <v>1500</v>
          </cell>
          <cell r="BI417">
            <v>1500</v>
          </cell>
          <cell r="BJ417">
            <v>1500</v>
          </cell>
          <cell r="BK417">
            <v>1500</v>
          </cell>
          <cell r="BL417">
            <v>1500</v>
          </cell>
          <cell r="BM417">
            <v>1500</v>
          </cell>
          <cell r="BN417">
            <v>1500</v>
          </cell>
          <cell r="BO417">
            <v>1500</v>
          </cell>
          <cell r="BP417">
            <v>1200</v>
          </cell>
          <cell r="BQ417">
            <v>1200</v>
          </cell>
          <cell r="BR417">
            <v>1200</v>
          </cell>
          <cell r="BS417">
            <v>1200</v>
          </cell>
          <cell r="BT417">
            <v>1200</v>
          </cell>
          <cell r="BU417">
            <v>1200</v>
          </cell>
          <cell r="BV417">
            <v>1200</v>
          </cell>
          <cell r="BW417">
            <v>771</v>
          </cell>
          <cell r="BX417">
            <v>771</v>
          </cell>
          <cell r="BY417">
            <v>771</v>
          </cell>
          <cell r="BZ417">
            <v>771</v>
          </cell>
          <cell r="CA417">
            <v>771</v>
          </cell>
          <cell r="CB417">
            <v>771</v>
          </cell>
          <cell r="CC417">
            <v>100</v>
          </cell>
          <cell r="CD417">
            <v>100</v>
          </cell>
          <cell r="CE417">
            <v>1025</v>
          </cell>
          <cell r="CF417">
            <v>1025</v>
          </cell>
          <cell r="CG417">
            <v>1025</v>
          </cell>
          <cell r="CH417">
            <v>1025</v>
          </cell>
          <cell r="CI417">
            <v>1025</v>
          </cell>
          <cell r="CJ417">
            <v>1025</v>
          </cell>
          <cell r="CK417">
            <v>1025</v>
          </cell>
          <cell r="CL417">
            <v>1025</v>
          </cell>
          <cell r="CM417">
            <v>1025</v>
          </cell>
          <cell r="CN417">
            <v>1025</v>
          </cell>
          <cell r="CO417">
            <v>1025</v>
          </cell>
          <cell r="CP417">
            <v>1025</v>
          </cell>
          <cell r="CQ417">
            <v>1025</v>
          </cell>
          <cell r="CR417">
            <v>1025</v>
          </cell>
          <cell r="CS417">
            <v>1025</v>
          </cell>
          <cell r="CT417">
            <v>1025</v>
          </cell>
          <cell r="CU417">
            <v>1025</v>
          </cell>
          <cell r="CV417">
            <v>1025</v>
          </cell>
          <cell r="CW417">
            <v>1025</v>
          </cell>
          <cell r="CX417">
            <v>771</v>
          </cell>
          <cell r="CY417">
            <v>771</v>
          </cell>
          <cell r="CZ417">
            <v>771</v>
          </cell>
          <cell r="DA417">
            <v>771</v>
          </cell>
          <cell r="DB417">
            <v>771</v>
          </cell>
          <cell r="DC417">
            <v>771</v>
          </cell>
          <cell r="DD417">
            <v>771</v>
          </cell>
          <cell r="DE417">
            <v>850</v>
          </cell>
          <cell r="DF417">
            <v>850</v>
          </cell>
          <cell r="DG417">
            <v>850</v>
          </cell>
          <cell r="DH417">
            <v>850</v>
          </cell>
          <cell r="DI417">
            <v>850</v>
          </cell>
          <cell r="DJ417">
            <v>850</v>
          </cell>
          <cell r="DK417">
            <v>850</v>
          </cell>
        </row>
        <row r="418">
          <cell r="A418">
            <v>30857</v>
          </cell>
          <cell r="B418" t="str">
            <v xml:space="preserve"> CHEVRON - SOUTH MARSH ISLAND 78-B       </v>
          </cell>
          <cell r="C418" t="str">
            <v xml:space="preserve"> 0L   </v>
          </cell>
          <cell r="D418" t="str">
            <v xml:space="preserve"> R    </v>
          </cell>
          <cell r="E418">
            <v>178545</v>
          </cell>
          <cell r="F418">
            <v>15672</v>
          </cell>
          <cell r="G418">
            <v>15672</v>
          </cell>
          <cell r="H418">
            <v>18625</v>
          </cell>
          <cell r="I418">
            <v>15672</v>
          </cell>
          <cell r="J418">
            <v>15672</v>
          </cell>
          <cell r="K418">
            <v>15672</v>
          </cell>
          <cell r="L418">
            <v>15672</v>
          </cell>
          <cell r="M418">
            <v>17672</v>
          </cell>
          <cell r="N418">
            <v>17672</v>
          </cell>
          <cell r="O418">
            <v>17672</v>
          </cell>
          <cell r="P418">
            <v>17672</v>
          </cell>
          <cell r="Q418">
            <v>17672</v>
          </cell>
          <cell r="R418">
            <v>14672</v>
          </cell>
          <cell r="S418">
            <v>14672</v>
          </cell>
          <cell r="T418">
            <v>15263</v>
          </cell>
          <cell r="U418">
            <v>15263</v>
          </cell>
          <cell r="V418">
            <v>15263</v>
          </cell>
          <cell r="W418">
            <v>15263</v>
          </cell>
          <cell r="X418">
            <v>15263</v>
          </cell>
          <cell r="Y418">
            <v>13263</v>
          </cell>
          <cell r="Z418">
            <v>16263</v>
          </cell>
          <cell r="AA418">
            <v>16263</v>
          </cell>
          <cell r="AB418">
            <v>16263</v>
          </cell>
          <cell r="AC418">
            <v>16263</v>
          </cell>
          <cell r="AD418">
            <v>17264</v>
          </cell>
          <cell r="AE418">
            <v>17264</v>
          </cell>
          <cell r="AF418">
            <v>17264</v>
          </cell>
          <cell r="AG418">
            <v>17264</v>
          </cell>
          <cell r="AH418">
            <v>17264</v>
          </cell>
          <cell r="AI418">
            <v>17264</v>
          </cell>
          <cell r="AJ418">
            <v>17264</v>
          </cell>
          <cell r="AK418">
            <v>17264</v>
          </cell>
          <cell r="AL418">
            <v>17264</v>
          </cell>
          <cell r="AM418">
            <v>17264</v>
          </cell>
          <cell r="AN418">
            <v>18625</v>
          </cell>
          <cell r="AO418">
            <v>18625</v>
          </cell>
          <cell r="AP418">
            <v>18625</v>
          </cell>
          <cell r="AQ418">
            <v>18625</v>
          </cell>
          <cell r="AR418">
            <v>18625</v>
          </cell>
          <cell r="AS418">
            <v>21625</v>
          </cell>
          <cell r="AT418">
            <v>21625</v>
          </cell>
          <cell r="AU418">
            <v>21625</v>
          </cell>
          <cell r="AV418">
            <v>13625</v>
          </cell>
          <cell r="AW418">
            <v>13625</v>
          </cell>
          <cell r="AX418">
            <v>3491</v>
          </cell>
          <cell r="AY418">
            <v>3491</v>
          </cell>
          <cell r="AZ418">
            <v>3491</v>
          </cell>
          <cell r="BA418">
            <v>10490</v>
          </cell>
          <cell r="BB418">
            <v>17490</v>
          </cell>
          <cell r="BC418">
            <v>17490</v>
          </cell>
          <cell r="BD418">
            <v>17490</v>
          </cell>
          <cell r="BE418">
            <v>17490</v>
          </cell>
          <cell r="BF418">
            <v>23490</v>
          </cell>
          <cell r="BG418">
            <v>23490</v>
          </cell>
          <cell r="BH418">
            <v>23490</v>
          </cell>
          <cell r="BI418">
            <v>20490</v>
          </cell>
          <cell r="BJ418">
            <v>10490</v>
          </cell>
          <cell r="BK418">
            <v>10490</v>
          </cell>
          <cell r="BL418">
            <v>10490</v>
          </cell>
          <cell r="BM418">
            <v>10490</v>
          </cell>
          <cell r="BN418">
            <v>20490</v>
          </cell>
          <cell r="BO418">
            <v>20490</v>
          </cell>
          <cell r="BP418">
            <v>10490</v>
          </cell>
          <cell r="BQ418">
            <v>10490</v>
          </cell>
          <cell r="BR418">
            <v>10490</v>
          </cell>
          <cell r="BS418">
            <v>10490</v>
          </cell>
          <cell r="BT418">
            <v>10490</v>
          </cell>
          <cell r="BU418">
            <v>10490</v>
          </cell>
          <cell r="BV418">
            <v>10490</v>
          </cell>
          <cell r="BW418">
            <v>10490</v>
          </cell>
          <cell r="BX418">
            <v>10490</v>
          </cell>
          <cell r="BY418">
            <v>10490</v>
          </cell>
          <cell r="BZ418">
            <v>10490</v>
          </cell>
          <cell r="CA418">
            <v>10490</v>
          </cell>
          <cell r="CB418">
            <v>10490</v>
          </cell>
          <cell r="CC418">
            <v>2578</v>
          </cell>
          <cell r="CD418">
            <v>2578</v>
          </cell>
          <cell r="CE418">
            <v>10578</v>
          </cell>
          <cell r="CF418">
            <v>10578</v>
          </cell>
          <cell r="CG418">
            <v>10578</v>
          </cell>
          <cell r="CH418">
            <v>11578</v>
          </cell>
          <cell r="CI418">
            <v>11578</v>
          </cell>
          <cell r="CJ418">
            <v>11578</v>
          </cell>
          <cell r="CK418">
            <v>11578</v>
          </cell>
          <cell r="CL418">
            <v>11578</v>
          </cell>
          <cell r="CM418">
            <v>11578</v>
          </cell>
          <cell r="CN418">
            <v>11578</v>
          </cell>
          <cell r="CO418">
            <v>11460</v>
          </cell>
          <cell r="CP418">
            <v>11460</v>
          </cell>
          <cell r="CQ418">
            <v>11460</v>
          </cell>
          <cell r="CR418">
            <v>11460</v>
          </cell>
          <cell r="CS418">
            <v>6460</v>
          </cell>
          <cell r="CT418">
            <v>6460</v>
          </cell>
          <cell r="CU418">
            <v>6460</v>
          </cell>
          <cell r="CV418">
            <v>6460</v>
          </cell>
          <cell r="CW418">
            <v>11460</v>
          </cell>
          <cell r="CX418">
            <v>11460</v>
          </cell>
          <cell r="CY418">
            <v>11460</v>
          </cell>
          <cell r="CZ418">
            <v>11460</v>
          </cell>
          <cell r="DA418">
            <v>11460</v>
          </cell>
          <cell r="DB418">
            <v>11460</v>
          </cell>
          <cell r="DC418">
            <v>10460</v>
          </cell>
          <cell r="DD418">
            <v>10460</v>
          </cell>
          <cell r="DE418">
            <v>12351</v>
          </cell>
          <cell r="DF418">
            <v>12351</v>
          </cell>
          <cell r="DG418">
            <v>12351</v>
          </cell>
          <cell r="DH418">
            <v>12351</v>
          </cell>
          <cell r="DI418">
            <v>12351</v>
          </cell>
          <cell r="DJ418">
            <v>12351</v>
          </cell>
          <cell r="DK418">
            <v>12351</v>
          </cell>
        </row>
        <row r="419">
          <cell r="A419">
            <v>30891</v>
          </cell>
          <cell r="B419" t="str">
            <v xml:space="preserve"> SOUTH MARSH ISLAND 99                   </v>
          </cell>
          <cell r="C419" t="str">
            <v xml:space="preserve"> 0L   </v>
          </cell>
          <cell r="D419" t="str">
            <v xml:space="preserve"> R    </v>
          </cell>
          <cell r="E419">
            <v>90976</v>
          </cell>
          <cell r="F419">
            <v>1749</v>
          </cell>
          <cell r="G419">
            <v>1749</v>
          </cell>
          <cell r="H419">
            <v>2433</v>
          </cell>
          <cell r="I419">
            <v>1749</v>
          </cell>
          <cell r="J419">
            <v>1749</v>
          </cell>
          <cell r="K419">
            <v>1749</v>
          </cell>
          <cell r="L419">
            <v>1949</v>
          </cell>
          <cell r="M419">
            <v>1949</v>
          </cell>
          <cell r="N419">
            <v>1949</v>
          </cell>
          <cell r="O419">
            <v>1949</v>
          </cell>
          <cell r="P419">
            <v>1949</v>
          </cell>
          <cell r="Q419">
            <v>1949</v>
          </cell>
          <cell r="R419">
            <v>1534</v>
          </cell>
          <cell r="S419">
            <v>2549</v>
          </cell>
          <cell r="T419">
            <v>2033</v>
          </cell>
          <cell r="U419">
            <v>2033</v>
          </cell>
          <cell r="V419">
            <v>2033</v>
          </cell>
          <cell r="W419">
            <v>2933</v>
          </cell>
          <cell r="X419">
            <v>2933</v>
          </cell>
          <cell r="Y419">
            <v>2933</v>
          </cell>
          <cell r="Z419">
            <v>1933</v>
          </cell>
          <cell r="AA419">
            <v>1933</v>
          </cell>
          <cell r="AB419">
            <v>1933</v>
          </cell>
          <cell r="AC419">
            <v>1933</v>
          </cell>
          <cell r="AD419">
            <v>2033</v>
          </cell>
          <cell r="AE419">
            <v>2033</v>
          </cell>
          <cell r="AF419">
            <v>2033</v>
          </cell>
          <cell r="AG419">
            <v>2333</v>
          </cell>
          <cell r="AH419">
            <v>2333</v>
          </cell>
          <cell r="AI419">
            <v>2333</v>
          </cell>
          <cell r="AJ419">
            <v>2333</v>
          </cell>
          <cell r="AK419">
            <v>2333</v>
          </cell>
          <cell r="AL419">
            <v>2933</v>
          </cell>
          <cell r="AM419">
            <v>2433</v>
          </cell>
          <cell r="AN419">
            <v>2433</v>
          </cell>
          <cell r="AO419">
            <v>2433</v>
          </cell>
          <cell r="AP419">
            <v>2433</v>
          </cell>
          <cell r="AQ419">
            <v>2433</v>
          </cell>
          <cell r="AR419">
            <v>2433</v>
          </cell>
          <cell r="AS419">
            <v>2233</v>
          </cell>
          <cell r="AT419">
            <v>2233</v>
          </cell>
          <cell r="AU419">
            <v>2233</v>
          </cell>
          <cell r="AV419">
            <v>0</v>
          </cell>
          <cell r="AW419">
            <v>2733</v>
          </cell>
          <cell r="AX419">
            <v>3900</v>
          </cell>
          <cell r="AY419">
            <v>3900</v>
          </cell>
          <cell r="AZ419">
            <v>3900</v>
          </cell>
          <cell r="BA419">
            <v>3900</v>
          </cell>
          <cell r="BB419">
            <v>3900</v>
          </cell>
          <cell r="BC419">
            <v>3900</v>
          </cell>
          <cell r="BD419">
            <v>3900</v>
          </cell>
          <cell r="BE419">
            <v>3900</v>
          </cell>
          <cell r="BF419">
            <v>3900</v>
          </cell>
          <cell r="BG419">
            <v>3900</v>
          </cell>
          <cell r="BH419">
            <v>3900</v>
          </cell>
          <cell r="BI419">
            <v>2400</v>
          </cell>
          <cell r="BJ419">
            <v>2400</v>
          </cell>
          <cell r="BK419">
            <v>2400</v>
          </cell>
          <cell r="BL419">
            <v>2400</v>
          </cell>
          <cell r="BM419">
            <v>2393</v>
          </cell>
          <cell r="BN419">
            <v>2400</v>
          </cell>
          <cell r="BO419">
            <v>2400</v>
          </cell>
          <cell r="BP419">
            <v>2400</v>
          </cell>
          <cell r="BQ419">
            <v>2200</v>
          </cell>
          <cell r="BR419">
            <v>2200</v>
          </cell>
          <cell r="BS419">
            <v>2200</v>
          </cell>
          <cell r="BT419">
            <v>2200</v>
          </cell>
          <cell r="BU419">
            <v>2200</v>
          </cell>
          <cell r="BV419">
            <v>2200</v>
          </cell>
          <cell r="BW419">
            <v>2200</v>
          </cell>
          <cell r="BX419">
            <v>2200</v>
          </cell>
          <cell r="BY419">
            <v>2200</v>
          </cell>
          <cell r="BZ419">
            <v>2200</v>
          </cell>
          <cell r="CA419">
            <v>2200</v>
          </cell>
          <cell r="CB419">
            <v>2200</v>
          </cell>
          <cell r="CC419">
            <v>8400</v>
          </cell>
          <cell r="CD419">
            <v>6400</v>
          </cell>
          <cell r="CE419">
            <v>1000</v>
          </cell>
          <cell r="CF419">
            <v>1000</v>
          </cell>
          <cell r="CG419">
            <v>1000</v>
          </cell>
          <cell r="CH419">
            <v>1000</v>
          </cell>
          <cell r="CI419">
            <v>600</v>
          </cell>
          <cell r="CJ419">
            <v>600</v>
          </cell>
          <cell r="CK419">
            <v>600</v>
          </cell>
          <cell r="CL419">
            <v>600</v>
          </cell>
          <cell r="CM419">
            <v>600</v>
          </cell>
          <cell r="CN419">
            <v>600</v>
          </cell>
          <cell r="CO419">
            <v>2000</v>
          </cell>
          <cell r="CP419">
            <v>2000</v>
          </cell>
          <cell r="CQ419">
            <v>2000</v>
          </cell>
          <cell r="CR419">
            <v>2500</v>
          </cell>
          <cell r="CS419">
            <v>2500</v>
          </cell>
          <cell r="CT419">
            <v>2500</v>
          </cell>
          <cell r="CU419">
            <v>2500</v>
          </cell>
          <cell r="CV419">
            <v>2500</v>
          </cell>
          <cell r="CW419">
            <v>4000</v>
          </cell>
          <cell r="CX419">
            <v>4000</v>
          </cell>
          <cell r="CY419">
            <v>4000</v>
          </cell>
          <cell r="CZ419">
            <v>8800</v>
          </cell>
          <cell r="DA419">
            <v>8800</v>
          </cell>
          <cell r="DB419">
            <v>8800</v>
          </cell>
          <cell r="DC419">
            <v>4000</v>
          </cell>
          <cell r="DD419">
            <v>4000</v>
          </cell>
          <cell r="DE419">
            <v>4300</v>
          </cell>
          <cell r="DF419">
            <v>2300</v>
          </cell>
          <cell r="DG419">
            <v>2300</v>
          </cell>
          <cell r="DH419">
            <v>2300</v>
          </cell>
          <cell r="DI419">
            <v>2300</v>
          </cell>
          <cell r="DJ419">
            <v>2300</v>
          </cell>
          <cell r="DK419">
            <v>3000</v>
          </cell>
        </row>
        <row r="420">
          <cell r="A420">
            <v>30944</v>
          </cell>
          <cell r="B420" t="str">
            <v xml:space="preserve"> EUGENE ISLAND 215 D                     </v>
          </cell>
          <cell r="C420" t="str">
            <v xml:space="preserve"> 0L   </v>
          </cell>
          <cell r="D420" t="str">
            <v xml:space="preserve"> R    </v>
          </cell>
          <cell r="E420">
            <v>13439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</row>
        <row r="421">
          <cell r="A421">
            <v>30953</v>
          </cell>
          <cell r="B421" t="str">
            <v xml:space="preserve"> EUGENE ISLAND DEHYDRATION               </v>
          </cell>
          <cell r="C421" t="str">
            <v xml:space="preserve"> 0L   </v>
          </cell>
          <cell r="D421" t="str">
            <v xml:space="preserve"> R    </v>
          </cell>
          <cell r="E421">
            <v>102424</v>
          </cell>
          <cell r="F421">
            <v>48807</v>
          </cell>
          <cell r="G421">
            <v>48807</v>
          </cell>
          <cell r="H421">
            <v>50976</v>
          </cell>
          <cell r="I421">
            <v>48807</v>
          </cell>
          <cell r="J421">
            <v>48807</v>
          </cell>
          <cell r="K421">
            <v>47657</v>
          </cell>
          <cell r="L421">
            <v>47716</v>
          </cell>
          <cell r="M421">
            <v>47716</v>
          </cell>
          <cell r="N421">
            <v>47716</v>
          </cell>
          <cell r="O421">
            <v>47716</v>
          </cell>
          <cell r="P421">
            <v>47716</v>
          </cell>
          <cell r="Q421">
            <v>47716</v>
          </cell>
          <cell r="R421">
            <v>47716</v>
          </cell>
          <cell r="S421">
            <v>47716</v>
          </cell>
          <cell r="T421">
            <v>51726</v>
          </cell>
          <cell r="U421">
            <v>51726</v>
          </cell>
          <cell r="V421">
            <v>51726</v>
          </cell>
          <cell r="W421">
            <v>51726</v>
          </cell>
          <cell r="X421">
            <v>51726</v>
          </cell>
          <cell r="Y421">
            <v>47726</v>
          </cell>
          <cell r="Z421">
            <v>47726</v>
          </cell>
          <cell r="AA421">
            <v>45926</v>
          </cell>
          <cell r="AB421">
            <v>45926</v>
          </cell>
          <cell r="AC421">
            <v>45926</v>
          </cell>
          <cell r="AD421">
            <v>45926</v>
          </cell>
          <cell r="AE421">
            <v>45926</v>
          </cell>
          <cell r="AF421">
            <v>45926</v>
          </cell>
          <cell r="AG421">
            <v>45926</v>
          </cell>
          <cell r="AH421">
            <v>52226</v>
          </cell>
          <cell r="AI421">
            <v>52226</v>
          </cell>
          <cell r="AJ421">
            <v>52226</v>
          </cell>
          <cell r="AK421">
            <v>52226</v>
          </cell>
          <cell r="AL421">
            <v>51226</v>
          </cell>
          <cell r="AM421">
            <v>51226</v>
          </cell>
          <cell r="AN421">
            <v>52776</v>
          </cell>
          <cell r="AO421">
            <v>50976</v>
          </cell>
          <cell r="AP421">
            <v>50976</v>
          </cell>
          <cell r="AQ421">
            <v>50976</v>
          </cell>
          <cell r="AR421">
            <v>50976</v>
          </cell>
          <cell r="AS421">
            <v>50976</v>
          </cell>
          <cell r="AT421">
            <v>52876</v>
          </cell>
          <cell r="AU421">
            <v>52876</v>
          </cell>
          <cell r="AV421">
            <v>52876</v>
          </cell>
          <cell r="AW421">
            <v>52876</v>
          </cell>
          <cell r="AX421">
            <v>47548</v>
          </cell>
          <cell r="AY421">
            <v>49548</v>
          </cell>
          <cell r="AZ421">
            <v>49548</v>
          </cell>
          <cell r="BA421">
            <v>49548</v>
          </cell>
          <cell r="BB421">
            <v>49548</v>
          </cell>
          <cell r="BC421">
            <v>49548</v>
          </cell>
          <cell r="BD421">
            <v>49548</v>
          </cell>
          <cell r="BE421">
            <v>49548</v>
          </cell>
          <cell r="BF421">
            <v>51548</v>
          </cell>
          <cell r="BG421">
            <v>51548</v>
          </cell>
          <cell r="BH421">
            <v>51548</v>
          </cell>
          <cell r="BI421">
            <v>51548</v>
          </cell>
          <cell r="BJ421">
            <v>52048</v>
          </cell>
          <cell r="BK421">
            <v>52048</v>
          </cell>
          <cell r="BL421">
            <v>52048</v>
          </cell>
          <cell r="BM421">
            <v>52048</v>
          </cell>
          <cell r="BN421">
            <v>52048</v>
          </cell>
          <cell r="BO421">
            <v>52048</v>
          </cell>
          <cell r="BP421">
            <v>52248</v>
          </cell>
          <cell r="BQ421">
            <v>52248</v>
          </cell>
          <cell r="BR421">
            <v>52248</v>
          </cell>
          <cell r="BS421">
            <v>52248</v>
          </cell>
          <cell r="BT421">
            <v>52248</v>
          </cell>
          <cell r="BU421">
            <v>52248</v>
          </cell>
          <cell r="BV421">
            <v>50448</v>
          </cell>
          <cell r="BW421">
            <v>50448</v>
          </cell>
          <cell r="BX421">
            <v>50448</v>
          </cell>
          <cell r="BY421">
            <v>50448</v>
          </cell>
          <cell r="BZ421">
            <v>50448</v>
          </cell>
          <cell r="CA421">
            <v>49548</v>
          </cell>
          <cell r="CB421">
            <v>49548</v>
          </cell>
          <cell r="CC421">
            <v>53130</v>
          </cell>
          <cell r="CD421">
            <v>53130</v>
          </cell>
          <cell r="CE421">
            <v>53130</v>
          </cell>
          <cell r="CF421">
            <v>53130</v>
          </cell>
          <cell r="CG421">
            <v>53130</v>
          </cell>
          <cell r="CH421">
            <v>53130</v>
          </cell>
          <cell r="CI421">
            <v>54130</v>
          </cell>
          <cell r="CJ421">
            <v>53478</v>
          </cell>
          <cell r="CK421">
            <v>53478</v>
          </cell>
          <cell r="CL421">
            <v>53478</v>
          </cell>
          <cell r="CM421">
            <v>53478</v>
          </cell>
          <cell r="CN421">
            <v>53478</v>
          </cell>
          <cell r="CO421">
            <v>52578</v>
          </cell>
          <cell r="CP421">
            <v>52578</v>
          </cell>
          <cell r="CQ421">
            <v>52578</v>
          </cell>
          <cell r="CR421">
            <v>51578</v>
          </cell>
          <cell r="CS421">
            <v>49478</v>
          </cell>
          <cell r="CT421">
            <v>49478</v>
          </cell>
          <cell r="CU421">
            <v>49478</v>
          </cell>
          <cell r="CV421">
            <v>49478</v>
          </cell>
          <cell r="CW421">
            <v>49478</v>
          </cell>
          <cell r="CX421">
            <v>49478</v>
          </cell>
          <cell r="CY421">
            <v>48548</v>
          </cell>
          <cell r="CZ421">
            <v>48548</v>
          </cell>
          <cell r="DA421">
            <v>48548</v>
          </cell>
          <cell r="DB421">
            <v>48548</v>
          </cell>
          <cell r="DC421">
            <v>48278</v>
          </cell>
          <cell r="DD421">
            <v>45278</v>
          </cell>
          <cell r="DE421">
            <v>47198</v>
          </cell>
          <cell r="DF421">
            <v>47198</v>
          </cell>
          <cell r="DG421">
            <v>47198</v>
          </cell>
          <cell r="DH421">
            <v>47198</v>
          </cell>
          <cell r="DI421">
            <v>47198</v>
          </cell>
          <cell r="DJ421">
            <v>47198</v>
          </cell>
          <cell r="DK421">
            <v>47198</v>
          </cell>
        </row>
        <row r="422">
          <cell r="A422">
            <v>30963</v>
          </cell>
          <cell r="B422" t="str">
            <v xml:space="preserve"> EUGENE ISLAND  258 B                    </v>
          </cell>
          <cell r="C422" t="str">
            <v xml:space="preserve"> 0L   </v>
          </cell>
          <cell r="D422" t="str">
            <v xml:space="preserve"> R    </v>
          </cell>
          <cell r="E422">
            <v>52232</v>
          </cell>
          <cell r="F422">
            <v>4250</v>
          </cell>
          <cell r="G422">
            <v>4250</v>
          </cell>
          <cell r="H422">
            <v>6700</v>
          </cell>
          <cell r="I422">
            <v>4250</v>
          </cell>
          <cell r="J422">
            <v>4250</v>
          </cell>
          <cell r="K422">
            <v>5000</v>
          </cell>
          <cell r="L422">
            <v>5000</v>
          </cell>
          <cell r="M422">
            <v>5000</v>
          </cell>
          <cell r="N422">
            <v>5000</v>
          </cell>
          <cell r="O422">
            <v>5000</v>
          </cell>
          <cell r="P422">
            <v>5000</v>
          </cell>
          <cell r="Q422">
            <v>5000</v>
          </cell>
          <cell r="R422">
            <v>5000</v>
          </cell>
          <cell r="S422">
            <v>5000</v>
          </cell>
          <cell r="T422">
            <v>4800</v>
          </cell>
          <cell r="U422">
            <v>4800</v>
          </cell>
          <cell r="V422">
            <v>4800</v>
          </cell>
          <cell r="W422">
            <v>4800</v>
          </cell>
          <cell r="X422">
            <v>4800</v>
          </cell>
          <cell r="Y422">
            <v>3800</v>
          </cell>
          <cell r="Z422">
            <v>4000</v>
          </cell>
          <cell r="AA422">
            <v>5250</v>
          </cell>
          <cell r="AB422">
            <v>5250</v>
          </cell>
          <cell r="AC422">
            <v>5250</v>
          </cell>
          <cell r="AD422">
            <v>5250</v>
          </cell>
          <cell r="AE422">
            <v>5700</v>
          </cell>
          <cell r="AF422">
            <v>5700</v>
          </cell>
          <cell r="AG422">
            <v>5700</v>
          </cell>
          <cell r="AH422">
            <v>6400</v>
          </cell>
          <cell r="AI422">
            <v>6400</v>
          </cell>
          <cell r="AJ422">
            <v>6400</v>
          </cell>
          <cell r="AK422">
            <v>6400</v>
          </cell>
          <cell r="AL422">
            <v>6400</v>
          </cell>
          <cell r="AM422">
            <v>6400</v>
          </cell>
          <cell r="AN422">
            <v>6700</v>
          </cell>
          <cell r="AO422">
            <v>6700</v>
          </cell>
          <cell r="AP422">
            <v>6700</v>
          </cell>
          <cell r="AQ422">
            <v>6700</v>
          </cell>
          <cell r="AR422">
            <v>6700</v>
          </cell>
          <cell r="AS422">
            <v>6700</v>
          </cell>
          <cell r="AT422">
            <v>7100</v>
          </cell>
          <cell r="AU422">
            <v>8100</v>
          </cell>
          <cell r="AV422">
            <v>8100</v>
          </cell>
          <cell r="AW422">
            <v>8100</v>
          </cell>
          <cell r="AX422">
            <v>6100</v>
          </cell>
          <cell r="AY422">
            <v>8100</v>
          </cell>
          <cell r="AZ422">
            <v>8100</v>
          </cell>
          <cell r="BA422">
            <v>8100</v>
          </cell>
          <cell r="BB422">
            <v>8100</v>
          </cell>
          <cell r="BC422">
            <v>8100</v>
          </cell>
          <cell r="BD422">
            <v>8100</v>
          </cell>
          <cell r="BE422">
            <v>8100</v>
          </cell>
          <cell r="BF422">
            <v>8100</v>
          </cell>
          <cell r="BG422">
            <v>8100</v>
          </cell>
          <cell r="BH422">
            <v>8100</v>
          </cell>
          <cell r="BI422">
            <v>8100</v>
          </cell>
          <cell r="BJ422">
            <v>9100</v>
          </cell>
          <cell r="BK422">
            <v>9100</v>
          </cell>
          <cell r="BL422">
            <v>9100</v>
          </cell>
          <cell r="BM422">
            <v>9100</v>
          </cell>
          <cell r="BN422">
            <v>9100</v>
          </cell>
          <cell r="BO422">
            <v>9100</v>
          </cell>
          <cell r="BP422">
            <v>9600</v>
          </cell>
          <cell r="BQ422">
            <v>9600</v>
          </cell>
          <cell r="BR422">
            <v>9600</v>
          </cell>
          <cell r="BS422">
            <v>9600</v>
          </cell>
          <cell r="BT422">
            <v>9600</v>
          </cell>
          <cell r="BU422">
            <v>9600</v>
          </cell>
          <cell r="BV422">
            <v>10200</v>
          </cell>
          <cell r="BW422">
            <v>10200</v>
          </cell>
          <cell r="BX422">
            <v>10200</v>
          </cell>
          <cell r="BY422">
            <v>10200</v>
          </cell>
          <cell r="BZ422">
            <v>10200</v>
          </cell>
          <cell r="CA422">
            <v>11100</v>
          </cell>
          <cell r="CB422">
            <v>11100</v>
          </cell>
          <cell r="CC422">
            <v>10900</v>
          </cell>
          <cell r="CD422">
            <v>10900</v>
          </cell>
          <cell r="CE422">
            <v>10900</v>
          </cell>
          <cell r="CF422">
            <v>10900</v>
          </cell>
          <cell r="CG422">
            <v>10900</v>
          </cell>
          <cell r="CH422">
            <v>10900</v>
          </cell>
          <cell r="CI422">
            <v>11500</v>
          </cell>
          <cell r="CJ422">
            <v>11500</v>
          </cell>
          <cell r="CK422">
            <v>11500</v>
          </cell>
          <cell r="CL422">
            <v>11500</v>
          </cell>
          <cell r="CM422">
            <v>11500</v>
          </cell>
          <cell r="CN422">
            <v>11500</v>
          </cell>
          <cell r="CO422">
            <v>10400</v>
          </cell>
          <cell r="CP422">
            <v>10400</v>
          </cell>
          <cell r="CQ422">
            <v>10400</v>
          </cell>
          <cell r="CR422">
            <v>10400</v>
          </cell>
          <cell r="CS422">
            <v>11400</v>
          </cell>
          <cell r="CT422">
            <v>11400</v>
          </cell>
          <cell r="CU422">
            <v>11400</v>
          </cell>
          <cell r="CV422">
            <v>11400</v>
          </cell>
          <cell r="CW422">
            <v>11700</v>
          </cell>
          <cell r="CX422">
            <v>11700</v>
          </cell>
          <cell r="CY422">
            <v>12200</v>
          </cell>
          <cell r="CZ422">
            <v>12200</v>
          </cell>
          <cell r="DA422">
            <v>12200</v>
          </cell>
          <cell r="DB422">
            <v>12200</v>
          </cell>
          <cell r="DC422">
            <v>12100</v>
          </cell>
          <cell r="DD422">
            <v>12100</v>
          </cell>
          <cell r="DE422">
            <v>12170</v>
          </cell>
          <cell r="DF422">
            <v>12170</v>
          </cell>
          <cell r="DG422">
            <v>12170</v>
          </cell>
          <cell r="DH422">
            <v>12170</v>
          </cell>
          <cell r="DI422">
            <v>12170</v>
          </cell>
          <cell r="DJ422">
            <v>12170</v>
          </cell>
          <cell r="DK422">
            <v>12170</v>
          </cell>
        </row>
        <row r="423">
          <cell r="A423">
            <v>31070</v>
          </cell>
          <cell r="B423" t="str">
            <v xml:space="preserve"> EUGENE ISLAND  250                      </v>
          </cell>
          <cell r="C423" t="str">
            <v xml:space="preserve"> 0L   </v>
          </cell>
          <cell r="D423" t="str">
            <v xml:space="preserve"> R    </v>
          </cell>
          <cell r="E423">
            <v>229053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</row>
        <row r="424">
          <cell r="A424">
            <v>31089</v>
          </cell>
          <cell r="B424" t="str">
            <v xml:space="preserve"> EUGENE ISLAND  243-A                    </v>
          </cell>
          <cell r="C424" t="str">
            <v xml:space="preserve"> 0L   </v>
          </cell>
          <cell r="D424" t="str">
            <v xml:space="preserve"> R    </v>
          </cell>
          <cell r="E424">
            <v>89608</v>
          </cell>
          <cell r="F424">
            <v>47672</v>
          </cell>
          <cell r="G424">
            <v>47672</v>
          </cell>
          <cell r="H424">
            <v>33311</v>
          </cell>
          <cell r="I424">
            <v>40633</v>
          </cell>
          <cell r="J424">
            <v>40633</v>
          </cell>
          <cell r="K424">
            <v>40633</v>
          </cell>
          <cell r="L424">
            <v>13986</v>
          </cell>
          <cell r="M424">
            <v>13986</v>
          </cell>
          <cell r="N424">
            <v>13986</v>
          </cell>
          <cell r="O424">
            <v>13986</v>
          </cell>
          <cell r="P424">
            <v>13986</v>
          </cell>
          <cell r="Q424">
            <v>13986</v>
          </cell>
          <cell r="R424">
            <v>13816</v>
          </cell>
          <cell r="S424">
            <v>13986</v>
          </cell>
          <cell r="T424">
            <v>45445</v>
          </cell>
          <cell r="U424">
            <v>45445</v>
          </cell>
          <cell r="V424">
            <v>45445</v>
          </cell>
          <cell r="W424">
            <v>45445</v>
          </cell>
          <cell r="X424">
            <v>45445</v>
          </cell>
          <cell r="Y424">
            <v>50473</v>
          </cell>
          <cell r="Z424">
            <v>49753</v>
          </cell>
          <cell r="AA424">
            <v>54781</v>
          </cell>
          <cell r="AB424">
            <v>54781</v>
          </cell>
          <cell r="AC424">
            <v>54781</v>
          </cell>
          <cell r="AD424">
            <v>49753</v>
          </cell>
          <cell r="AE424">
            <v>49753</v>
          </cell>
          <cell r="AF424">
            <v>49753</v>
          </cell>
          <cell r="AG424">
            <v>39847</v>
          </cell>
          <cell r="AH424">
            <v>33311</v>
          </cell>
          <cell r="AI424">
            <v>33311</v>
          </cell>
          <cell r="AJ424">
            <v>33311</v>
          </cell>
          <cell r="AK424">
            <v>33311</v>
          </cell>
          <cell r="AL424">
            <v>33311</v>
          </cell>
          <cell r="AM424">
            <v>33311</v>
          </cell>
          <cell r="AN424">
            <v>33311</v>
          </cell>
          <cell r="AO424">
            <v>33311</v>
          </cell>
          <cell r="AP424">
            <v>33311</v>
          </cell>
          <cell r="AQ424">
            <v>33311</v>
          </cell>
          <cell r="AR424">
            <v>23759</v>
          </cell>
          <cell r="AS424">
            <v>23759</v>
          </cell>
          <cell r="AT424">
            <v>23759</v>
          </cell>
          <cell r="AU424">
            <v>23759</v>
          </cell>
          <cell r="AV424">
            <v>0</v>
          </cell>
          <cell r="AW424">
            <v>23759</v>
          </cell>
          <cell r="AX424">
            <v>38024</v>
          </cell>
          <cell r="AY424">
            <v>38024</v>
          </cell>
          <cell r="AZ424">
            <v>38024</v>
          </cell>
          <cell r="BA424">
            <v>38024</v>
          </cell>
          <cell r="BB424">
            <v>38024</v>
          </cell>
          <cell r="BC424">
            <v>38024</v>
          </cell>
          <cell r="BD424">
            <v>38024</v>
          </cell>
          <cell r="BE424">
            <v>38024</v>
          </cell>
          <cell r="BF424">
            <v>38024</v>
          </cell>
          <cell r="BG424">
            <v>38024</v>
          </cell>
          <cell r="BH424">
            <v>38024</v>
          </cell>
          <cell r="BI424">
            <v>38024</v>
          </cell>
          <cell r="BJ424">
            <v>38024</v>
          </cell>
          <cell r="BK424">
            <v>38024</v>
          </cell>
          <cell r="BL424">
            <v>38024</v>
          </cell>
          <cell r="BM424">
            <v>38017</v>
          </cell>
          <cell r="BN424">
            <v>38024</v>
          </cell>
          <cell r="BO424">
            <v>38024</v>
          </cell>
          <cell r="BP424">
            <v>38024</v>
          </cell>
          <cell r="BQ424">
            <v>38024</v>
          </cell>
          <cell r="BR424">
            <v>38024</v>
          </cell>
          <cell r="BS424">
            <v>38024</v>
          </cell>
          <cell r="BT424">
            <v>38024</v>
          </cell>
          <cell r="BU424">
            <v>38024</v>
          </cell>
          <cell r="BV424">
            <v>38024</v>
          </cell>
          <cell r="BW424">
            <v>38024</v>
          </cell>
          <cell r="BX424">
            <v>38024</v>
          </cell>
          <cell r="BY424">
            <v>38024</v>
          </cell>
          <cell r="BZ424">
            <v>38024</v>
          </cell>
          <cell r="CA424">
            <v>38024</v>
          </cell>
          <cell r="CB424">
            <v>38024</v>
          </cell>
          <cell r="CC424">
            <v>40540</v>
          </cell>
          <cell r="CD424">
            <v>40540</v>
          </cell>
          <cell r="CE424">
            <v>40540</v>
          </cell>
          <cell r="CF424">
            <v>40540</v>
          </cell>
          <cell r="CG424">
            <v>40540</v>
          </cell>
          <cell r="CH424">
            <v>40540</v>
          </cell>
          <cell r="CI424">
            <v>40540</v>
          </cell>
          <cell r="CJ424">
            <v>40540</v>
          </cell>
          <cell r="CK424">
            <v>40540</v>
          </cell>
          <cell r="CL424">
            <v>40540</v>
          </cell>
          <cell r="CM424">
            <v>40540</v>
          </cell>
          <cell r="CN424">
            <v>40540</v>
          </cell>
          <cell r="CO424">
            <v>39535</v>
          </cell>
          <cell r="CP424">
            <v>39535</v>
          </cell>
          <cell r="CQ424">
            <v>39535</v>
          </cell>
          <cell r="CR424">
            <v>39535</v>
          </cell>
          <cell r="CS424">
            <v>38028</v>
          </cell>
          <cell r="CT424">
            <v>38028</v>
          </cell>
          <cell r="CU424">
            <v>38028</v>
          </cell>
          <cell r="CV424">
            <v>38028</v>
          </cell>
          <cell r="CW424">
            <v>36018</v>
          </cell>
          <cell r="CX424">
            <v>36018</v>
          </cell>
          <cell r="CY424">
            <v>36018</v>
          </cell>
          <cell r="CZ424">
            <v>36018</v>
          </cell>
          <cell r="DA424">
            <v>36018</v>
          </cell>
          <cell r="DB424">
            <v>36018</v>
          </cell>
          <cell r="DC424">
            <v>36018</v>
          </cell>
          <cell r="DD424">
            <v>36018</v>
          </cell>
          <cell r="DE424">
            <v>36320</v>
          </cell>
          <cell r="DF424">
            <v>36320</v>
          </cell>
          <cell r="DG424">
            <v>36320</v>
          </cell>
          <cell r="DH424">
            <v>36320</v>
          </cell>
          <cell r="DI424">
            <v>36320</v>
          </cell>
          <cell r="DJ424">
            <v>36320</v>
          </cell>
          <cell r="DK424">
            <v>36320</v>
          </cell>
        </row>
        <row r="425">
          <cell r="A425">
            <v>31091</v>
          </cell>
          <cell r="B425" t="str">
            <v xml:space="preserve"> EUGENE ISLAND  251                      </v>
          </cell>
          <cell r="C425" t="str">
            <v xml:space="preserve"> 0L   </v>
          </cell>
          <cell r="D425" t="str">
            <v xml:space="preserve"> R    </v>
          </cell>
          <cell r="E425">
            <v>141635</v>
          </cell>
          <cell r="F425">
            <v>405</v>
          </cell>
          <cell r="G425">
            <v>405</v>
          </cell>
          <cell r="H425">
            <v>1990</v>
          </cell>
          <cell r="I425">
            <v>405</v>
          </cell>
          <cell r="J425">
            <v>405</v>
          </cell>
          <cell r="K425">
            <v>573</v>
          </cell>
          <cell r="L425">
            <v>2109</v>
          </cell>
          <cell r="M425">
            <v>2109</v>
          </cell>
          <cell r="N425">
            <v>2109</v>
          </cell>
          <cell r="O425">
            <v>2109</v>
          </cell>
          <cell r="P425">
            <v>2069</v>
          </cell>
          <cell r="Q425">
            <v>2069</v>
          </cell>
          <cell r="R425">
            <v>2094</v>
          </cell>
          <cell r="S425">
            <v>2109</v>
          </cell>
          <cell r="T425">
            <v>2010</v>
          </cell>
          <cell r="U425">
            <v>2010</v>
          </cell>
          <cell r="V425">
            <v>2010</v>
          </cell>
          <cell r="W425">
            <v>2010</v>
          </cell>
          <cell r="X425">
            <v>2010</v>
          </cell>
          <cell r="Y425">
            <v>2010</v>
          </cell>
          <cell r="Z425">
            <v>2010</v>
          </cell>
          <cell r="AA425">
            <v>2010</v>
          </cell>
          <cell r="AB425">
            <v>2010</v>
          </cell>
          <cell r="AC425">
            <v>2010</v>
          </cell>
          <cell r="AD425">
            <v>2010</v>
          </cell>
          <cell r="AE425">
            <v>2010</v>
          </cell>
          <cell r="AF425">
            <v>2010</v>
          </cell>
          <cell r="AG425">
            <v>2010</v>
          </cell>
          <cell r="AH425">
            <v>1986</v>
          </cell>
          <cell r="AI425">
            <v>1986</v>
          </cell>
          <cell r="AJ425">
            <v>1986</v>
          </cell>
          <cell r="AK425">
            <v>2010</v>
          </cell>
          <cell r="AL425">
            <v>2010</v>
          </cell>
          <cell r="AM425">
            <v>2010</v>
          </cell>
          <cell r="AN425">
            <v>2010</v>
          </cell>
          <cell r="AO425">
            <v>1990</v>
          </cell>
          <cell r="AP425">
            <v>1990</v>
          </cell>
          <cell r="AQ425">
            <v>1990</v>
          </cell>
          <cell r="AR425">
            <v>2010</v>
          </cell>
          <cell r="AS425">
            <v>2010</v>
          </cell>
          <cell r="AT425">
            <v>2010</v>
          </cell>
          <cell r="AU425">
            <v>1902</v>
          </cell>
          <cell r="AV425">
            <v>0</v>
          </cell>
          <cell r="AW425">
            <v>2010</v>
          </cell>
          <cell r="AX425">
            <v>2207</v>
          </cell>
          <cell r="AY425">
            <v>2207</v>
          </cell>
          <cell r="AZ425">
            <v>2207</v>
          </cell>
          <cell r="BA425">
            <v>2207</v>
          </cell>
          <cell r="BB425">
            <v>2207</v>
          </cell>
          <cell r="BC425">
            <v>2218</v>
          </cell>
          <cell r="BD425">
            <v>2218</v>
          </cell>
          <cell r="BE425">
            <v>2218</v>
          </cell>
          <cell r="BF425">
            <v>2218</v>
          </cell>
          <cell r="BG425">
            <v>2218</v>
          </cell>
          <cell r="BH425">
            <v>2218</v>
          </cell>
          <cell r="BI425">
            <v>2218</v>
          </cell>
          <cell r="BJ425">
            <v>2218</v>
          </cell>
          <cell r="BK425">
            <v>2218</v>
          </cell>
          <cell r="BL425">
            <v>2218</v>
          </cell>
          <cell r="BM425">
            <v>2218</v>
          </cell>
          <cell r="BN425">
            <v>2218</v>
          </cell>
          <cell r="BO425">
            <v>2218</v>
          </cell>
          <cell r="BP425">
            <v>2218</v>
          </cell>
          <cell r="BQ425">
            <v>2218</v>
          </cell>
          <cell r="BR425">
            <v>2218</v>
          </cell>
          <cell r="BS425">
            <v>2218</v>
          </cell>
          <cell r="BT425">
            <v>2218</v>
          </cell>
          <cell r="BU425">
            <v>2218</v>
          </cell>
          <cell r="BV425">
            <v>2218</v>
          </cell>
          <cell r="BW425">
            <v>2218</v>
          </cell>
          <cell r="BX425">
            <v>2218</v>
          </cell>
          <cell r="BY425">
            <v>2218</v>
          </cell>
          <cell r="BZ425">
            <v>2218</v>
          </cell>
          <cell r="CA425">
            <v>2218</v>
          </cell>
          <cell r="CB425">
            <v>0</v>
          </cell>
          <cell r="CC425">
            <v>2267</v>
          </cell>
          <cell r="CD425">
            <v>2267</v>
          </cell>
          <cell r="CE425">
            <v>2267</v>
          </cell>
          <cell r="CF425">
            <v>2267</v>
          </cell>
          <cell r="CG425">
            <v>2267</v>
          </cell>
          <cell r="CH425">
            <v>2267</v>
          </cell>
          <cell r="CI425">
            <v>2267</v>
          </cell>
          <cell r="CJ425">
            <v>2267</v>
          </cell>
          <cell r="CK425">
            <v>2267</v>
          </cell>
          <cell r="CL425">
            <v>2267</v>
          </cell>
          <cell r="CM425">
            <v>2267</v>
          </cell>
          <cell r="CN425">
            <v>2267</v>
          </cell>
          <cell r="CO425">
            <v>2267</v>
          </cell>
          <cell r="CP425">
            <v>2267</v>
          </cell>
          <cell r="CQ425">
            <v>2267</v>
          </cell>
          <cell r="CR425">
            <v>2267</v>
          </cell>
          <cell r="CS425">
            <v>2267</v>
          </cell>
          <cell r="CT425">
            <v>2267</v>
          </cell>
          <cell r="CU425">
            <v>2267</v>
          </cell>
          <cell r="CV425">
            <v>2267</v>
          </cell>
          <cell r="CW425">
            <v>2267</v>
          </cell>
          <cell r="CX425">
            <v>2267</v>
          </cell>
          <cell r="CY425">
            <v>2267</v>
          </cell>
          <cell r="CZ425">
            <v>2267</v>
          </cell>
          <cell r="DA425">
            <v>2267</v>
          </cell>
          <cell r="DB425">
            <v>2267</v>
          </cell>
          <cell r="DC425">
            <v>2247</v>
          </cell>
          <cell r="DD425">
            <v>2247</v>
          </cell>
          <cell r="DE425">
            <v>2824</v>
          </cell>
          <cell r="DF425">
            <v>2824</v>
          </cell>
          <cell r="DG425">
            <v>2824</v>
          </cell>
          <cell r="DH425">
            <v>2824</v>
          </cell>
          <cell r="DI425">
            <v>2824</v>
          </cell>
          <cell r="DJ425">
            <v>2824</v>
          </cell>
          <cell r="DK425">
            <v>2824</v>
          </cell>
        </row>
        <row r="426">
          <cell r="A426">
            <v>31233</v>
          </cell>
          <cell r="B426" t="str">
            <v>TETCO @ Eugene Islands</v>
          </cell>
          <cell r="C426" t="str">
            <v xml:space="preserve"> 0L   </v>
          </cell>
          <cell r="D426" t="str">
            <v xml:space="preserve"> R    </v>
          </cell>
          <cell r="E426">
            <v>48311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</row>
        <row r="427">
          <cell r="A427">
            <v>31241</v>
          </cell>
          <cell r="B427" t="str">
            <v>Texas Gas @ Vermilion</v>
          </cell>
          <cell r="C427" t="str">
            <v xml:space="preserve"> 0L   </v>
          </cell>
          <cell r="D427" t="str">
            <v xml:space="preserve"> R    </v>
          </cell>
          <cell r="E427">
            <v>23624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</row>
        <row r="428">
          <cell r="A428">
            <v>31250</v>
          </cell>
          <cell r="B428" t="str">
            <v xml:space="preserve"> EUGENE ISLAND 367 A E                   </v>
          </cell>
          <cell r="C428" t="str">
            <v xml:space="preserve"> 0L   </v>
          </cell>
          <cell r="D428" t="str">
            <v xml:space="preserve"> R    </v>
          </cell>
          <cell r="E428">
            <v>132824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</row>
        <row r="429">
          <cell r="A429">
            <v>31253</v>
          </cell>
          <cell r="B429" t="str">
            <v>Northen Natural @ Eugene Island</v>
          </cell>
          <cell r="C429" t="str">
            <v xml:space="preserve"> 0L   </v>
          </cell>
          <cell r="D429" t="str">
            <v xml:space="preserve"> R    </v>
          </cell>
          <cell r="E429">
            <v>162848</v>
          </cell>
          <cell r="F429">
            <v>1</v>
          </cell>
          <cell r="G429">
            <v>1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1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1</v>
          </cell>
          <cell r="AQ429">
            <v>1</v>
          </cell>
          <cell r="AR429">
            <v>1</v>
          </cell>
          <cell r="AS429">
            <v>1</v>
          </cell>
          <cell r="AT429">
            <v>1</v>
          </cell>
          <cell r="AU429">
            <v>1</v>
          </cell>
          <cell r="AV429">
            <v>1</v>
          </cell>
          <cell r="AW429">
            <v>1</v>
          </cell>
          <cell r="AX429">
            <v>1</v>
          </cell>
          <cell r="AY429">
            <v>1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</row>
        <row r="430">
          <cell r="A430">
            <v>31261</v>
          </cell>
          <cell r="B430" t="str">
            <v xml:space="preserve"> EUGENE ISLAND 316-A                     </v>
          </cell>
          <cell r="C430" t="str">
            <v xml:space="preserve"> 0L   </v>
          </cell>
          <cell r="D430" t="str">
            <v xml:space="preserve"> R    </v>
          </cell>
          <cell r="E430">
            <v>56582</v>
          </cell>
          <cell r="F430">
            <v>1591</v>
          </cell>
          <cell r="G430">
            <v>1591</v>
          </cell>
          <cell r="H430">
            <v>1825</v>
          </cell>
          <cell r="I430">
            <v>1591</v>
          </cell>
          <cell r="J430">
            <v>1591</v>
          </cell>
          <cell r="K430">
            <v>1591</v>
          </cell>
          <cell r="L430">
            <v>1591</v>
          </cell>
          <cell r="M430">
            <v>1591</v>
          </cell>
          <cell r="N430">
            <v>1591</v>
          </cell>
          <cell r="O430">
            <v>1591</v>
          </cell>
          <cell r="P430">
            <v>1591</v>
          </cell>
          <cell r="Q430">
            <v>1591</v>
          </cell>
          <cell r="R430">
            <v>1591</v>
          </cell>
          <cell r="S430">
            <v>1591</v>
          </cell>
          <cell r="T430">
            <v>1492</v>
          </cell>
          <cell r="U430">
            <v>1492</v>
          </cell>
          <cell r="V430">
            <v>1492</v>
          </cell>
          <cell r="W430">
            <v>1492</v>
          </cell>
          <cell r="X430">
            <v>1492</v>
          </cell>
          <cell r="Y430">
            <v>1580</v>
          </cell>
          <cell r="Z430">
            <v>1580</v>
          </cell>
          <cell r="AA430">
            <v>1580</v>
          </cell>
          <cell r="AB430">
            <v>1580</v>
          </cell>
          <cell r="AC430">
            <v>1580</v>
          </cell>
          <cell r="AD430">
            <v>1580</v>
          </cell>
          <cell r="AE430">
            <v>1580</v>
          </cell>
          <cell r="AF430">
            <v>1580</v>
          </cell>
          <cell r="AG430">
            <v>1758</v>
          </cell>
          <cell r="AH430">
            <v>1758</v>
          </cell>
          <cell r="AI430">
            <v>1758</v>
          </cell>
          <cell r="AJ430">
            <v>1758</v>
          </cell>
          <cell r="AK430">
            <v>1758</v>
          </cell>
          <cell r="AL430">
            <v>1825</v>
          </cell>
          <cell r="AM430">
            <v>1825</v>
          </cell>
          <cell r="AN430">
            <v>1825</v>
          </cell>
          <cell r="AO430">
            <v>1825</v>
          </cell>
          <cell r="AP430">
            <v>1825</v>
          </cell>
          <cell r="AQ430">
            <v>1825</v>
          </cell>
          <cell r="AR430">
            <v>1825</v>
          </cell>
          <cell r="AS430">
            <v>1825</v>
          </cell>
          <cell r="AT430">
            <v>1825</v>
          </cell>
          <cell r="AU430">
            <v>1825</v>
          </cell>
          <cell r="AV430">
            <v>1825</v>
          </cell>
          <cell r="AW430">
            <v>1825</v>
          </cell>
          <cell r="AX430">
            <v>1674</v>
          </cell>
          <cell r="AY430">
            <v>1674</v>
          </cell>
          <cell r="AZ430">
            <v>1674</v>
          </cell>
          <cell r="BA430">
            <v>1674</v>
          </cell>
          <cell r="BB430">
            <v>1674</v>
          </cell>
          <cell r="BC430">
            <v>1674</v>
          </cell>
          <cell r="BD430">
            <v>1674</v>
          </cell>
          <cell r="BE430">
            <v>1674</v>
          </cell>
          <cell r="BF430">
            <v>1674</v>
          </cell>
          <cell r="BG430">
            <v>1674</v>
          </cell>
          <cell r="BH430">
            <v>1739</v>
          </cell>
          <cell r="BI430">
            <v>1739</v>
          </cell>
          <cell r="BJ430">
            <v>1739</v>
          </cell>
          <cell r="BK430">
            <v>1739</v>
          </cell>
          <cell r="BL430">
            <v>1739</v>
          </cell>
          <cell r="BM430">
            <v>1739</v>
          </cell>
          <cell r="BN430">
            <v>1739</v>
          </cell>
          <cell r="BO430">
            <v>1739</v>
          </cell>
          <cell r="BP430">
            <v>1739</v>
          </cell>
          <cell r="BQ430">
            <v>1739</v>
          </cell>
          <cell r="BR430">
            <v>1739</v>
          </cell>
          <cell r="BS430">
            <v>1739</v>
          </cell>
          <cell r="BT430">
            <v>1739</v>
          </cell>
          <cell r="BU430">
            <v>1739</v>
          </cell>
          <cell r="BV430">
            <v>1739</v>
          </cell>
          <cell r="BW430">
            <v>1991</v>
          </cell>
          <cell r="BX430">
            <v>1991</v>
          </cell>
          <cell r="BY430">
            <v>1991</v>
          </cell>
          <cell r="BZ430">
            <v>1991</v>
          </cell>
          <cell r="CA430">
            <v>1991</v>
          </cell>
          <cell r="CB430">
            <v>1991</v>
          </cell>
          <cell r="CC430">
            <v>1991</v>
          </cell>
          <cell r="CD430">
            <v>1991</v>
          </cell>
          <cell r="CE430">
            <v>1991</v>
          </cell>
          <cell r="CF430">
            <v>1991</v>
          </cell>
          <cell r="CG430">
            <v>1991</v>
          </cell>
          <cell r="CH430">
            <v>1991</v>
          </cell>
          <cell r="CI430">
            <v>1991</v>
          </cell>
          <cell r="CJ430">
            <v>1991</v>
          </cell>
          <cell r="CK430">
            <v>1991</v>
          </cell>
          <cell r="CL430">
            <v>1991</v>
          </cell>
          <cell r="CM430">
            <v>1991</v>
          </cell>
          <cell r="CN430">
            <v>1991</v>
          </cell>
          <cell r="CO430">
            <v>1991</v>
          </cell>
          <cell r="CP430">
            <v>1991</v>
          </cell>
          <cell r="CQ430">
            <v>1500</v>
          </cell>
          <cell r="CR430">
            <v>1500</v>
          </cell>
          <cell r="CS430">
            <v>1500</v>
          </cell>
          <cell r="CT430">
            <v>1500</v>
          </cell>
          <cell r="CU430">
            <v>1500</v>
          </cell>
          <cell r="CV430">
            <v>1500</v>
          </cell>
          <cell r="CW430">
            <v>1500</v>
          </cell>
          <cell r="CX430">
            <v>1500</v>
          </cell>
          <cell r="CY430">
            <v>1500</v>
          </cell>
          <cell r="CZ430">
            <v>2376</v>
          </cell>
          <cell r="DA430">
            <v>2376</v>
          </cell>
          <cell r="DB430">
            <v>2376</v>
          </cell>
          <cell r="DC430">
            <v>2376</v>
          </cell>
          <cell r="DD430">
            <v>3392</v>
          </cell>
          <cell r="DE430">
            <v>2900</v>
          </cell>
          <cell r="DF430">
            <v>2900</v>
          </cell>
          <cell r="DG430">
            <v>2900</v>
          </cell>
          <cell r="DH430">
            <v>2900</v>
          </cell>
          <cell r="DI430">
            <v>2900</v>
          </cell>
          <cell r="DJ430">
            <v>2900</v>
          </cell>
          <cell r="DK430">
            <v>2900</v>
          </cell>
        </row>
        <row r="431">
          <cell r="A431">
            <v>31263</v>
          </cell>
          <cell r="B431" t="str">
            <v xml:space="preserve"> EUGENE ISLAND BLOCK 315(330)            </v>
          </cell>
          <cell r="C431" t="str">
            <v xml:space="preserve"> 0L   </v>
          </cell>
          <cell r="D431" t="str">
            <v xml:space="preserve"> R    </v>
          </cell>
          <cell r="E431">
            <v>34801</v>
          </cell>
          <cell r="F431">
            <v>435</v>
          </cell>
          <cell r="G431">
            <v>435</v>
          </cell>
          <cell r="H431">
            <v>494</v>
          </cell>
          <cell r="I431">
            <v>435</v>
          </cell>
          <cell r="J431">
            <v>435</v>
          </cell>
          <cell r="K431">
            <v>503</v>
          </cell>
          <cell r="L431">
            <v>503</v>
          </cell>
          <cell r="M431">
            <v>503</v>
          </cell>
          <cell r="N431">
            <v>503</v>
          </cell>
          <cell r="O431">
            <v>503</v>
          </cell>
          <cell r="P431">
            <v>503</v>
          </cell>
          <cell r="Q431">
            <v>503</v>
          </cell>
          <cell r="R431">
            <v>503</v>
          </cell>
          <cell r="S431">
            <v>503</v>
          </cell>
          <cell r="T431">
            <v>519</v>
          </cell>
          <cell r="U431">
            <v>519</v>
          </cell>
          <cell r="V431">
            <v>519</v>
          </cell>
          <cell r="W431">
            <v>519</v>
          </cell>
          <cell r="X431">
            <v>519</v>
          </cell>
          <cell r="Y431">
            <v>596</v>
          </cell>
          <cell r="Z431">
            <v>596</v>
          </cell>
          <cell r="AA431">
            <v>596</v>
          </cell>
          <cell r="AB431">
            <v>596</v>
          </cell>
          <cell r="AC431">
            <v>596</v>
          </cell>
          <cell r="AD431">
            <v>596</v>
          </cell>
          <cell r="AE431">
            <v>596</v>
          </cell>
          <cell r="AF431">
            <v>596</v>
          </cell>
          <cell r="AG431">
            <v>596</v>
          </cell>
          <cell r="AH431">
            <v>608</v>
          </cell>
          <cell r="AI431">
            <v>608</v>
          </cell>
          <cell r="AJ431">
            <v>608</v>
          </cell>
          <cell r="AK431">
            <v>608</v>
          </cell>
          <cell r="AL431">
            <v>591</v>
          </cell>
          <cell r="AM431">
            <v>494</v>
          </cell>
          <cell r="AN431">
            <v>494</v>
          </cell>
          <cell r="AO431">
            <v>494</v>
          </cell>
          <cell r="AP431">
            <v>494</v>
          </cell>
          <cell r="AQ431">
            <v>494</v>
          </cell>
          <cell r="AR431">
            <v>378</v>
          </cell>
          <cell r="AS431">
            <v>378</v>
          </cell>
          <cell r="AT431">
            <v>378</v>
          </cell>
          <cell r="AU431">
            <v>378</v>
          </cell>
          <cell r="AV431">
            <v>378</v>
          </cell>
          <cell r="AW431">
            <v>378</v>
          </cell>
          <cell r="AX431">
            <v>3227</v>
          </cell>
          <cell r="AY431">
            <v>3227</v>
          </cell>
          <cell r="AZ431">
            <v>3227</v>
          </cell>
          <cell r="BA431">
            <v>3227</v>
          </cell>
          <cell r="BB431">
            <v>3227</v>
          </cell>
          <cell r="BC431">
            <v>3227</v>
          </cell>
          <cell r="BD431">
            <v>3227</v>
          </cell>
          <cell r="BE431">
            <v>3227</v>
          </cell>
          <cell r="BF431">
            <v>2596</v>
          </cell>
          <cell r="BG431">
            <v>2596</v>
          </cell>
          <cell r="BH431">
            <v>659</v>
          </cell>
          <cell r="BI431">
            <v>659</v>
          </cell>
          <cell r="BJ431">
            <v>659</v>
          </cell>
          <cell r="BK431">
            <v>659</v>
          </cell>
          <cell r="BL431">
            <v>659</v>
          </cell>
          <cell r="BM431">
            <v>659</v>
          </cell>
          <cell r="BN431">
            <v>870</v>
          </cell>
          <cell r="BO431">
            <v>870</v>
          </cell>
          <cell r="BP431">
            <v>870</v>
          </cell>
          <cell r="BQ431">
            <v>870</v>
          </cell>
          <cell r="BR431">
            <v>870</v>
          </cell>
          <cell r="BS431">
            <v>870</v>
          </cell>
          <cell r="BT431">
            <v>870</v>
          </cell>
          <cell r="BU431">
            <v>870</v>
          </cell>
          <cell r="BV431">
            <v>870</v>
          </cell>
          <cell r="BW431">
            <v>974</v>
          </cell>
          <cell r="BX431">
            <v>974</v>
          </cell>
          <cell r="BY431">
            <v>974</v>
          </cell>
          <cell r="BZ431">
            <v>974</v>
          </cell>
          <cell r="CA431">
            <v>974</v>
          </cell>
          <cell r="CB431">
            <v>974</v>
          </cell>
          <cell r="CC431">
            <v>1189</v>
          </cell>
          <cell r="CD431">
            <v>1189</v>
          </cell>
          <cell r="CE431">
            <v>1189</v>
          </cell>
          <cell r="CF431">
            <v>1189</v>
          </cell>
          <cell r="CG431">
            <v>1189</v>
          </cell>
          <cell r="CH431">
            <v>1189</v>
          </cell>
          <cell r="CI431">
            <v>1189</v>
          </cell>
          <cell r="CJ431">
            <v>1189</v>
          </cell>
          <cell r="CK431">
            <v>1189</v>
          </cell>
          <cell r="CL431">
            <v>1189</v>
          </cell>
          <cell r="CM431">
            <v>1189</v>
          </cell>
          <cell r="CN431">
            <v>1189</v>
          </cell>
          <cell r="CO431">
            <v>1189</v>
          </cell>
          <cell r="CP431">
            <v>1189</v>
          </cell>
          <cell r="CQ431">
            <v>983</v>
          </cell>
          <cell r="CR431">
            <v>4115</v>
          </cell>
          <cell r="CS431">
            <v>4115</v>
          </cell>
          <cell r="CT431">
            <v>4115</v>
          </cell>
          <cell r="CU431">
            <v>4115</v>
          </cell>
          <cell r="CV431">
            <v>4115</v>
          </cell>
          <cell r="CW431">
            <v>4115</v>
          </cell>
          <cell r="CX431">
            <v>4115</v>
          </cell>
          <cell r="CY431">
            <v>4115</v>
          </cell>
          <cell r="CZ431">
            <v>5105</v>
          </cell>
          <cell r="DA431">
            <v>5105</v>
          </cell>
          <cell r="DB431">
            <v>5105</v>
          </cell>
          <cell r="DC431">
            <v>5105</v>
          </cell>
          <cell r="DD431">
            <v>5105</v>
          </cell>
          <cell r="DE431">
            <v>2648</v>
          </cell>
          <cell r="DF431">
            <v>2648</v>
          </cell>
          <cell r="DG431">
            <v>2648</v>
          </cell>
          <cell r="DH431">
            <v>2648</v>
          </cell>
          <cell r="DI431">
            <v>2648</v>
          </cell>
          <cell r="DJ431">
            <v>2648</v>
          </cell>
          <cell r="DK431">
            <v>2648</v>
          </cell>
        </row>
        <row r="432">
          <cell r="A432">
            <v>31275</v>
          </cell>
          <cell r="B432" t="str">
            <v xml:space="preserve"> EUGENE ISLAND 294 A                     </v>
          </cell>
          <cell r="C432" t="str">
            <v xml:space="preserve"> 0L   </v>
          </cell>
          <cell r="D432" t="str">
            <v xml:space="preserve"> R    </v>
          </cell>
          <cell r="E432">
            <v>67261</v>
          </cell>
          <cell r="F432">
            <v>1</v>
          </cell>
          <cell r="G432">
            <v>1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1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1</v>
          </cell>
          <cell r="AQ432">
            <v>1</v>
          </cell>
          <cell r="AR432">
            <v>1</v>
          </cell>
          <cell r="AS432">
            <v>1</v>
          </cell>
          <cell r="AT432">
            <v>1</v>
          </cell>
          <cell r="AU432">
            <v>1</v>
          </cell>
          <cell r="AV432">
            <v>1</v>
          </cell>
          <cell r="AW432">
            <v>1</v>
          </cell>
          <cell r="AX432">
            <v>1</v>
          </cell>
          <cell r="AY432">
            <v>1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2</v>
          </cell>
          <cell r="CD432">
            <v>2</v>
          </cell>
          <cell r="CE432">
            <v>2</v>
          </cell>
          <cell r="CF432">
            <v>2</v>
          </cell>
          <cell r="CG432">
            <v>2</v>
          </cell>
          <cell r="CH432">
            <v>2</v>
          </cell>
          <cell r="CI432">
            <v>2</v>
          </cell>
          <cell r="CJ432">
            <v>2</v>
          </cell>
          <cell r="CK432">
            <v>2</v>
          </cell>
          <cell r="CL432">
            <v>2</v>
          </cell>
          <cell r="CM432">
            <v>2</v>
          </cell>
          <cell r="CN432">
            <v>2</v>
          </cell>
          <cell r="CO432">
            <v>2</v>
          </cell>
          <cell r="CP432">
            <v>2</v>
          </cell>
          <cell r="CQ432">
            <v>2</v>
          </cell>
          <cell r="CR432">
            <v>2</v>
          </cell>
          <cell r="CS432">
            <v>2</v>
          </cell>
          <cell r="CT432">
            <v>2</v>
          </cell>
          <cell r="CU432">
            <v>2</v>
          </cell>
          <cell r="CV432">
            <v>2</v>
          </cell>
          <cell r="CW432">
            <v>2</v>
          </cell>
          <cell r="CX432">
            <v>2</v>
          </cell>
          <cell r="CY432">
            <v>2</v>
          </cell>
          <cell r="CZ432">
            <v>2</v>
          </cell>
          <cell r="DA432">
            <v>2</v>
          </cell>
          <cell r="DB432">
            <v>2</v>
          </cell>
          <cell r="DC432">
            <v>2</v>
          </cell>
          <cell r="DD432">
            <v>2</v>
          </cell>
          <cell r="DE432">
            <v>2</v>
          </cell>
          <cell r="DF432">
            <v>2</v>
          </cell>
          <cell r="DG432">
            <v>2</v>
          </cell>
          <cell r="DH432">
            <v>2</v>
          </cell>
          <cell r="DI432">
            <v>2</v>
          </cell>
          <cell r="DJ432">
            <v>2</v>
          </cell>
          <cell r="DK432">
            <v>2</v>
          </cell>
        </row>
        <row r="433">
          <cell r="A433">
            <v>31277</v>
          </cell>
          <cell r="B433" t="str">
            <v>CNG @ Eugene Island</v>
          </cell>
          <cell r="C433" t="str">
            <v xml:space="preserve"> 0L   </v>
          </cell>
          <cell r="D433" t="str">
            <v xml:space="preserve"> R    </v>
          </cell>
          <cell r="E433">
            <v>42059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</row>
        <row r="434">
          <cell r="A434">
            <v>31364</v>
          </cell>
          <cell r="B434" t="str">
            <v xml:space="preserve">EUGENE ISLAND  314 A                    </v>
          </cell>
          <cell r="C434" t="str">
            <v xml:space="preserve"> 0L   </v>
          </cell>
          <cell r="D434" t="str">
            <v xml:space="preserve"> R    </v>
          </cell>
          <cell r="E434">
            <v>99118</v>
          </cell>
          <cell r="F434">
            <v>8551</v>
          </cell>
          <cell r="G434">
            <v>8551</v>
          </cell>
          <cell r="H434">
            <v>9175</v>
          </cell>
          <cell r="I434">
            <v>8551</v>
          </cell>
          <cell r="J434">
            <v>8551</v>
          </cell>
          <cell r="K434">
            <v>8551</v>
          </cell>
          <cell r="L434">
            <v>8051</v>
          </cell>
          <cell r="M434">
            <v>8051</v>
          </cell>
          <cell r="N434">
            <v>8051</v>
          </cell>
          <cell r="O434">
            <v>8051</v>
          </cell>
          <cell r="P434">
            <v>8051</v>
          </cell>
          <cell r="Q434">
            <v>8050</v>
          </cell>
          <cell r="R434">
            <v>8051</v>
          </cell>
          <cell r="S434">
            <v>9550</v>
          </cell>
          <cell r="T434">
            <v>6476</v>
          </cell>
          <cell r="U434">
            <v>6476</v>
          </cell>
          <cell r="V434">
            <v>6476</v>
          </cell>
          <cell r="W434">
            <v>5876</v>
          </cell>
          <cell r="X434">
            <v>5876</v>
          </cell>
          <cell r="Y434">
            <v>5875</v>
          </cell>
          <cell r="Z434">
            <v>5875</v>
          </cell>
          <cell r="AA434">
            <v>5875</v>
          </cell>
          <cell r="AB434">
            <v>5875</v>
          </cell>
          <cell r="AC434">
            <v>5875</v>
          </cell>
          <cell r="AD434">
            <v>8375</v>
          </cell>
          <cell r="AE434">
            <v>8375</v>
          </cell>
          <cell r="AF434">
            <v>8375</v>
          </cell>
          <cell r="AG434">
            <v>8375</v>
          </cell>
          <cell r="AH434">
            <v>8375</v>
          </cell>
          <cell r="AI434">
            <v>8375</v>
          </cell>
          <cell r="AJ434">
            <v>8375</v>
          </cell>
          <cell r="AK434">
            <v>8375</v>
          </cell>
          <cell r="AL434">
            <v>8375</v>
          </cell>
          <cell r="AM434">
            <v>8375</v>
          </cell>
          <cell r="AN434">
            <v>9175</v>
          </cell>
          <cell r="AO434">
            <v>9175</v>
          </cell>
          <cell r="AP434">
            <v>9175</v>
          </cell>
          <cell r="AQ434">
            <v>9175</v>
          </cell>
          <cell r="AR434">
            <v>9175</v>
          </cell>
          <cell r="AS434">
            <v>9175</v>
          </cell>
          <cell r="AT434">
            <v>9175</v>
          </cell>
          <cell r="AU434">
            <v>9175</v>
          </cell>
          <cell r="AV434">
            <v>0</v>
          </cell>
          <cell r="AW434">
            <v>10675</v>
          </cell>
          <cell r="AX434">
            <v>7369</v>
          </cell>
          <cell r="AY434">
            <v>7369</v>
          </cell>
          <cell r="AZ434">
            <v>7369</v>
          </cell>
          <cell r="BA434">
            <v>8369</v>
          </cell>
          <cell r="BB434">
            <v>8369</v>
          </cell>
          <cell r="BC434">
            <v>8794</v>
          </cell>
          <cell r="BD434">
            <v>8794</v>
          </cell>
          <cell r="BE434">
            <v>8794</v>
          </cell>
          <cell r="BF434">
            <v>8794</v>
          </cell>
          <cell r="BG434">
            <v>8794</v>
          </cell>
          <cell r="BH434">
            <v>8794</v>
          </cell>
          <cell r="BI434">
            <v>8686</v>
          </cell>
          <cell r="BJ434">
            <v>8686</v>
          </cell>
          <cell r="BK434">
            <v>8686</v>
          </cell>
          <cell r="BL434">
            <v>8686</v>
          </cell>
          <cell r="BM434">
            <v>8686</v>
          </cell>
          <cell r="BN434">
            <v>9686</v>
          </cell>
          <cell r="BO434">
            <v>9686</v>
          </cell>
          <cell r="BP434">
            <v>8186</v>
          </cell>
          <cell r="BQ434">
            <v>9686</v>
          </cell>
          <cell r="BR434">
            <v>9686</v>
          </cell>
          <cell r="BS434">
            <v>9686</v>
          </cell>
          <cell r="BT434">
            <v>9686</v>
          </cell>
          <cell r="BU434">
            <v>9686</v>
          </cell>
          <cell r="BV434">
            <v>9686</v>
          </cell>
          <cell r="BW434">
            <v>9695</v>
          </cell>
          <cell r="BX434">
            <v>9695</v>
          </cell>
          <cell r="BY434">
            <v>9695</v>
          </cell>
          <cell r="BZ434">
            <v>9695</v>
          </cell>
          <cell r="CA434">
            <v>9695</v>
          </cell>
          <cell r="CB434">
            <v>9695</v>
          </cell>
          <cell r="CC434">
            <v>12688</v>
          </cell>
          <cell r="CD434">
            <v>10688</v>
          </cell>
          <cell r="CE434">
            <v>7387</v>
          </cell>
          <cell r="CF434">
            <v>7387</v>
          </cell>
          <cell r="CG434">
            <v>7387</v>
          </cell>
          <cell r="CH434">
            <v>7387</v>
          </cell>
          <cell r="CI434">
            <v>7387</v>
          </cell>
          <cell r="CJ434">
            <v>7387</v>
          </cell>
          <cell r="CK434">
            <v>7387</v>
          </cell>
          <cell r="CL434">
            <v>7387</v>
          </cell>
          <cell r="CM434">
            <v>7387</v>
          </cell>
          <cell r="CN434">
            <v>7387</v>
          </cell>
          <cell r="CO434">
            <v>7565</v>
          </cell>
          <cell r="CP434">
            <v>7565</v>
          </cell>
          <cell r="CQ434">
            <v>7565</v>
          </cell>
          <cell r="CR434">
            <v>7565</v>
          </cell>
          <cell r="CS434">
            <v>8232</v>
          </cell>
          <cell r="CT434">
            <v>8232</v>
          </cell>
          <cell r="CU434">
            <v>8232</v>
          </cell>
          <cell r="CV434">
            <v>8512</v>
          </cell>
          <cell r="CW434">
            <v>10512</v>
          </cell>
          <cell r="CX434">
            <v>10512</v>
          </cell>
          <cell r="CY434">
            <v>10512</v>
          </cell>
          <cell r="CZ434">
            <v>10512</v>
          </cell>
          <cell r="DA434">
            <v>10512</v>
          </cell>
          <cell r="DB434">
            <v>10512</v>
          </cell>
          <cell r="DC434">
            <v>10322</v>
          </cell>
          <cell r="DD434">
            <v>9967</v>
          </cell>
          <cell r="DE434">
            <v>8191</v>
          </cell>
          <cell r="DF434">
            <v>8191</v>
          </cell>
          <cell r="DG434">
            <v>8190</v>
          </cell>
          <cell r="DH434">
            <v>8190</v>
          </cell>
          <cell r="DI434">
            <v>8190</v>
          </cell>
          <cell r="DJ434">
            <v>8190</v>
          </cell>
          <cell r="DK434">
            <v>9690</v>
          </cell>
        </row>
        <row r="435">
          <cell r="A435">
            <v>31402</v>
          </cell>
          <cell r="B435" t="str">
            <v xml:space="preserve"> EUGENE ISLAND  314 B                    </v>
          </cell>
          <cell r="C435" t="str">
            <v xml:space="preserve"> 0L   </v>
          </cell>
          <cell r="D435" t="str">
            <v xml:space="preserve"> R    </v>
          </cell>
          <cell r="E435">
            <v>99144</v>
          </cell>
          <cell r="F435">
            <v>1945</v>
          </cell>
          <cell r="G435">
            <v>1945</v>
          </cell>
          <cell r="H435">
            <v>1984</v>
          </cell>
          <cell r="I435">
            <v>1945</v>
          </cell>
          <cell r="J435">
            <v>1945</v>
          </cell>
          <cell r="K435">
            <v>1945</v>
          </cell>
          <cell r="L435">
            <v>1645</v>
          </cell>
          <cell r="M435">
            <v>1645</v>
          </cell>
          <cell r="N435">
            <v>1645</v>
          </cell>
          <cell r="O435">
            <v>1645</v>
          </cell>
          <cell r="P435">
            <v>1645</v>
          </cell>
          <cell r="Q435">
            <v>1645</v>
          </cell>
          <cell r="R435">
            <v>1645</v>
          </cell>
          <cell r="S435">
            <v>1145</v>
          </cell>
          <cell r="T435">
            <v>1884</v>
          </cell>
          <cell r="U435">
            <v>1884</v>
          </cell>
          <cell r="V435">
            <v>1884</v>
          </cell>
          <cell r="W435">
            <v>1584</v>
          </cell>
          <cell r="X435">
            <v>1584</v>
          </cell>
          <cell r="Y435">
            <v>1584</v>
          </cell>
          <cell r="Z435">
            <v>1584</v>
          </cell>
          <cell r="AA435">
            <v>1584</v>
          </cell>
          <cell r="AB435">
            <v>1584</v>
          </cell>
          <cell r="AC435">
            <v>1584</v>
          </cell>
          <cell r="AD435">
            <v>1584</v>
          </cell>
          <cell r="AE435">
            <v>1584</v>
          </cell>
          <cell r="AF435">
            <v>1584</v>
          </cell>
          <cell r="AG435">
            <v>1784</v>
          </cell>
          <cell r="AH435">
            <v>1784</v>
          </cell>
          <cell r="AI435">
            <v>1784</v>
          </cell>
          <cell r="AJ435">
            <v>1784</v>
          </cell>
          <cell r="AK435">
            <v>1784</v>
          </cell>
          <cell r="AL435">
            <v>1784</v>
          </cell>
          <cell r="AM435">
            <v>1784</v>
          </cell>
          <cell r="AN435">
            <v>1984</v>
          </cell>
          <cell r="AO435">
            <v>1984</v>
          </cell>
          <cell r="AP435">
            <v>1984</v>
          </cell>
          <cell r="AQ435">
            <v>1984</v>
          </cell>
          <cell r="AR435">
            <v>1984</v>
          </cell>
          <cell r="AS435">
            <v>1984</v>
          </cell>
          <cell r="AT435">
            <v>1984</v>
          </cell>
          <cell r="AU435">
            <v>1984</v>
          </cell>
          <cell r="AV435">
            <v>0</v>
          </cell>
          <cell r="AW435">
            <v>1184</v>
          </cell>
          <cell r="AX435">
            <v>2508</v>
          </cell>
          <cell r="AY435">
            <v>2508</v>
          </cell>
          <cell r="AZ435">
            <v>2508</v>
          </cell>
          <cell r="BA435">
            <v>2508</v>
          </cell>
          <cell r="BB435">
            <v>2508</v>
          </cell>
          <cell r="BC435">
            <v>2514</v>
          </cell>
          <cell r="BD435">
            <v>2514</v>
          </cell>
          <cell r="BE435">
            <v>2514</v>
          </cell>
          <cell r="BF435">
            <v>2514</v>
          </cell>
          <cell r="BG435">
            <v>2514</v>
          </cell>
          <cell r="BH435">
            <v>2514</v>
          </cell>
          <cell r="BI435">
            <v>2514</v>
          </cell>
          <cell r="BJ435">
            <v>2514</v>
          </cell>
          <cell r="BK435">
            <v>2514</v>
          </cell>
          <cell r="BL435">
            <v>2514</v>
          </cell>
          <cell r="BM435">
            <v>2514</v>
          </cell>
          <cell r="BN435">
            <v>1214</v>
          </cell>
          <cell r="BO435">
            <v>1214</v>
          </cell>
          <cell r="BP435">
            <v>2514</v>
          </cell>
          <cell r="BQ435">
            <v>1214</v>
          </cell>
          <cell r="BR435">
            <v>1214</v>
          </cell>
          <cell r="BS435">
            <v>1214</v>
          </cell>
          <cell r="BT435">
            <v>1214</v>
          </cell>
          <cell r="BU435">
            <v>1214</v>
          </cell>
          <cell r="BV435">
            <v>1214</v>
          </cell>
          <cell r="BW435">
            <v>1214</v>
          </cell>
          <cell r="BX435">
            <v>1214</v>
          </cell>
          <cell r="BY435">
            <v>1214</v>
          </cell>
          <cell r="BZ435">
            <v>1214</v>
          </cell>
          <cell r="CA435">
            <v>1214</v>
          </cell>
          <cell r="CB435">
            <v>1214</v>
          </cell>
          <cell r="CC435">
            <v>2548</v>
          </cell>
          <cell r="CD435">
            <v>1548</v>
          </cell>
          <cell r="CE435">
            <v>1850</v>
          </cell>
          <cell r="CF435">
            <v>1850</v>
          </cell>
          <cell r="CG435">
            <v>1850</v>
          </cell>
          <cell r="CH435">
            <v>1850</v>
          </cell>
          <cell r="CI435">
            <v>1850</v>
          </cell>
          <cell r="CJ435">
            <v>1850</v>
          </cell>
          <cell r="CK435">
            <v>1850</v>
          </cell>
          <cell r="CL435">
            <v>1850</v>
          </cell>
          <cell r="CM435">
            <v>1850</v>
          </cell>
          <cell r="CN435">
            <v>1850</v>
          </cell>
          <cell r="CO435">
            <v>1850</v>
          </cell>
          <cell r="CP435">
            <v>1850</v>
          </cell>
          <cell r="CQ435">
            <v>1850</v>
          </cell>
          <cell r="CR435">
            <v>1850</v>
          </cell>
          <cell r="CS435">
            <v>1850</v>
          </cell>
          <cell r="CT435">
            <v>1850</v>
          </cell>
          <cell r="CU435">
            <v>1850</v>
          </cell>
          <cell r="CV435">
            <v>1850</v>
          </cell>
          <cell r="CW435">
            <v>1850</v>
          </cell>
          <cell r="CX435">
            <v>1850</v>
          </cell>
          <cell r="CY435">
            <v>1850</v>
          </cell>
          <cell r="CZ435">
            <v>1850</v>
          </cell>
          <cell r="DA435">
            <v>1850</v>
          </cell>
          <cell r="DB435">
            <v>1850</v>
          </cell>
          <cell r="DC435">
            <v>1850</v>
          </cell>
          <cell r="DD435">
            <v>1850</v>
          </cell>
          <cell r="DE435">
            <v>401</v>
          </cell>
          <cell r="DF435">
            <v>1900</v>
          </cell>
          <cell r="DG435">
            <v>1900</v>
          </cell>
          <cell r="DH435">
            <v>1900</v>
          </cell>
          <cell r="DI435">
            <v>1900</v>
          </cell>
          <cell r="DJ435">
            <v>1900</v>
          </cell>
          <cell r="DK435">
            <v>1900</v>
          </cell>
        </row>
        <row r="436">
          <cell r="A436">
            <v>31405</v>
          </cell>
          <cell r="B436" t="str">
            <v xml:space="preserve"> EUGENE ISLAND  331                      </v>
          </cell>
          <cell r="C436" t="str">
            <v xml:space="preserve"> 0L   </v>
          </cell>
          <cell r="D436" t="str">
            <v xml:space="preserve"> R    </v>
          </cell>
          <cell r="E436">
            <v>99084</v>
          </cell>
          <cell r="F436">
            <v>8903</v>
          </cell>
          <cell r="G436">
            <v>8903</v>
          </cell>
          <cell r="H436">
            <v>9642</v>
          </cell>
          <cell r="I436">
            <v>8903</v>
          </cell>
          <cell r="J436">
            <v>8903</v>
          </cell>
          <cell r="K436">
            <v>8903</v>
          </cell>
          <cell r="L436">
            <v>8903</v>
          </cell>
          <cell r="M436">
            <v>8903</v>
          </cell>
          <cell r="N436">
            <v>8903</v>
          </cell>
          <cell r="O436">
            <v>8903</v>
          </cell>
          <cell r="P436">
            <v>8903</v>
          </cell>
          <cell r="Q436">
            <v>8903</v>
          </cell>
          <cell r="R436">
            <v>8903</v>
          </cell>
          <cell r="S436">
            <v>8903</v>
          </cell>
          <cell r="T436">
            <v>9654</v>
          </cell>
          <cell r="U436">
            <v>9654</v>
          </cell>
          <cell r="V436">
            <v>9654</v>
          </cell>
          <cell r="W436">
            <v>9654</v>
          </cell>
          <cell r="X436">
            <v>9985</v>
          </cell>
          <cell r="Y436">
            <v>10257</v>
          </cell>
          <cell r="Z436">
            <v>9147</v>
          </cell>
          <cell r="AA436">
            <v>9687</v>
          </cell>
          <cell r="AB436">
            <v>9687</v>
          </cell>
          <cell r="AC436">
            <v>9687</v>
          </cell>
          <cell r="AD436">
            <v>9720</v>
          </cell>
          <cell r="AE436">
            <v>8642</v>
          </cell>
          <cell r="AF436">
            <v>5003</v>
          </cell>
          <cell r="AG436">
            <v>276</v>
          </cell>
          <cell r="AH436">
            <v>6643</v>
          </cell>
          <cell r="AI436">
            <v>6643</v>
          </cell>
          <cell r="AJ436">
            <v>6643</v>
          </cell>
          <cell r="AK436">
            <v>9742</v>
          </cell>
          <cell r="AL436">
            <v>9742</v>
          </cell>
          <cell r="AM436">
            <v>9842</v>
          </cell>
          <cell r="AN436">
            <v>9942</v>
          </cell>
          <cell r="AO436">
            <v>9642</v>
          </cell>
          <cell r="AP436">
            <v>9642</v>
          </cell>
          <cell r="AQ436">
            <v>9642</v>
          </cell>
          <cell r="AR436">
            <v>9642</v>
          </cell>
          <cell r="AS436">
            <v>9792</v>
          </cell>
          <cell r="AT436">
            <v>9594</v>
          </cell>
          <cell r="AU436">
            <v>11235</v>
          </cell>
          <cell r="AV436">
            <v>8153</v>
          </cell>
          <cell r="AW436">
            <v>9794</v>
          </cell>
          <cell r="AX436">
            <v>19968</v>
          </cell>
          <cell r="AY436">
            <v>19968</v>
          </cell>
          <cell r="AZ436">
            <v>5018</v>
          </cell>
          <cell r="BA436">
            <v>291</v>
          </cell>
          <cell r="BB436">
            <v>291</v>
          </cell>
          <cell r="BC436">
            <v>3758</v>
          </cell>
          <cell r="BD436">
            <v>3758</v>
          </cell>
          <cell r="BE436">
            <v>3758</v>
          </cell>
          <cell r="BF436">
            <v>53</v>
          </cell>
          <cell r="BG436">
            <v>53</v>
          </cell>
          <cell r="BH436">
            <v>48</v>
          </cell>
          <cell r="BI436">
            <v>463</v>
          </cell>
          <cell r="BJ436">
            <v>4089</v>
          </cell>
          <cell r="BK436">
            <v>4089</v>
          </cell>
          <cell r="BL436">
            <v>4089</v>
          </cell>
          <cell r="BM436">
            <v>4089</v>
          </cell>
          <cell r="BN436">
            <v>8816</v>
          </cell>
          <cell r="BO436">
            <v>9016</v>
          </cell>
          <cell r="BP436">
            <v>8231</v>
          </cell>
          <cell r="BQ436">
            <v>9231</v>
          </cell>
          <cell r="BR436">
            <v>9231</v>
          </cell>
          <cell r="BS436">
            <v>9231</v>
          </cell>
          <cell r="BT436">
            <v>4504</v>
          </cell>
          <cell r="BU436">
            <v>4504</v>
          </cell>
          <cell r="BV436">
            <v>4264</v>
          </cell>
          <cell r="BW436">
            <v>4464</v>
          </cell>
          <cell r="BX436">
            <v>8991</v>
          </cell>
          <cell r="BY436">
            <v>8991</v>
          </cell>
          <cell r="BZ436">
            <v>8991</v>
          </cell>
          <cell r="CA436">
            <v>8991</v>
          </cell>
          <cell r="CB436">
            <v>8991</v>
          </cell>
          <cell r="CC436">
            <v>9648</v>
          </cell>
          <cell r="CD436">
            <v>9648</v>
          </cell>
          <cell r="CE436">
            <v>9048</v>
          </cell>
          <cell r="CF436">
            <v>9048</v>
          </cell>
          <cell r="CG436">
            <v>9048</v>
          </cell>
          <cell r="CH436">
            <v>9048</v>
          </cell>
          <cell r="CI436">
            <v>9498</v>
          </cell>
          <cell r="CJ436">
            <v>9498</v>
          </cell>
          <cell r="CK436">
            <v>9248</v>
          </cell>
          <cell r="CL436">
            <v>9248</v>
          </cell>
          <cell r="CM436">
            <v>9248</v>
          </cell>
          <cell r="CN436">
            <v>9248</v>
          </cell>
          <cell r="CO436">
            <v>9123</v>
          </cell>
          <cell r="CP436">
            <v>9123</v>
          </cell>
          <cell r="CQ436">
            <v>9698</v>
          </cell>
          <cell r="CR436">
            <v>9548</v>
          </cell>
          <cell r="CS436">
            <v>8898</v>
          </cell>
          <cell r="CT436">
            <v>8898</v>
          </cell>
          <cell r="CU436">
            <v>8898</v>
          </cell>
          <cell r="CV436">
            <v>8898</v>
          </cell>
          <cell r="CW436">
            <v>10499</v>
          </cell>
          <cell r="CX436">
            <v>10499</v>
          </cell>
          <cell r="CY436">
            <v>10499</v>
          </cell>
          <cell r="CZ436">
            <v>9999</v>
          </cell>
          <cell r="DA436">
            <v>9999</v>
          </cell>
          <cell r="DB436">
            <v>9999</v>
          </cell>
          <cell r="DC436">
            <v>10149</v>
          </cell>
          <cell r="DD436">
            <v>10149</v>
          </cell>
          <cell r="DE436">
            <v>10322</v>
          </cell>
          <cell r="DF436">
            <v>10322</v>
          </cell>
          <cell r="DG436">
            <v>10685</v>
          </cell>
          <cell r="DH436">
            <v>10685</v>
          </cell>
          <cell r="DI436">
            <v>10685</v>
          </cell>
          <cell r="DJ436">
            <v>10685</v>
          </cell>
          <cell r="DK436">
            <v>10685</v>
          </cell>
        </row>
        <row r="437">
          <cell r="A437">
            <v>31502</v>
          </cell>
          <cell r="B437" t="str">
            <v xml:space="preserve"> SHIP SHOAL 182 C                        </v>
          </cell>
          <cell r="C437" t="str">
            <v xml:space="preserve"> 0L   </v>
          </cell>
          <cell r="D437" t="str">
            <v xml:space="preserve"> R    </v>
          </cell>
          <cell r="E437">
            <v>28959</v>
          </cell>
          <cell r="F437">
            <v>4150</v>
          </cell>
          <cell r="G437">
            <v>4150</v>
          </cell>
          <cell r="H437">
            <v>3374</v>
          </cell>
          <cell r="I437">
            <v>4150</v>
          </cell>
          <cell r="J437">
            <v>3201</v>
          </cell>
          <cell r="K437">
            <v>3201</v>
          </cell>
          <cell r="L437">
            <v>3201</v>
          </cell>
          <cell r="M437">
            <v>3201</v>
          </cell>
          <cell r="N437">
            <v>3201</v>
          </cell>
          <cell r="O437">
            <v>3201</v>
          </cell>
          <cell r="P437">
            <v>3201</v>
          </cell>
          <cell r="Q437">
            <v>3201</v>
          </cell>
          <cell r="R437">
            <v>3201</v>
          </cell>
          <cell r="S437">
            <v>3201</v>
          </cell>
          <cell r="T437">
            <v>4070</v>
          </cell>
          <cell r="U437">
            <v>4070</v>
          </cell>
          <cell r="V437">
            <v>4070</v>
          </cell>
          <cell r="W437">
            <v>5070</v>
          </cell>
          <cell r="X437">
            <v>5070</v>
          </cell>
          <cell r="Y437">
            <v>4770</v>
          </cell>
          <cell r="Z437">
            <v>4770</v>
          </cell>
          <cell r="AA437">
            <v>5015</v>
          </cell>
          <cell r="AB437">
            <v>5015</v>
          </cell>
          <cell r="AC437">
            <v>5015</v>
          </cell>
          <cell r="AD437">
            <v>5015</v>
          </cell>
          <cell r="AE437">
            <v>5015</v>
          </cell>
          <cell r="AF437">
            <v>5015</v>
          </cell>
          <cell r="AG437">
            <v>5015</v>
          </cell>
          <cell r="AH437">
            <v>5015</v>
          </cell>
          <cell r="AI437">
            <v>5015</v>
          </cell>
          <cell r="AJ437">
            <v>5015</v>
          </cell>
          <cell r="AK437">
            <v>5015</v>
          </cell>
          <cell r="AL437">
            <v>3374</v>
          </cell>
          <cell r="AM437">
            <v>3374</v>
          </cell>
          <cell r="AN437">
            <v>3374</v>
          </cell>
          <cell r="AO437">
            <v>3374</v>
          </cell>
          <cell r="AP437">
            <v>3374</v>
          </cell>
          <cell r="AQ437">
            <v>3374</v>
          </cell>
          <cell r="AR437">
            <v>2533</v>
          </cell>
          <cell r="AS437">
            <v>2533</v>
          </cell>
          <cell r="AT437">
            <v>2533</v>
          </cell>
          <cell r="AU437">
            <v>2533</v>
          </cell>
          <cell r="AV437">
            <v>2533</v>
          </cell>
          <cell r="AW437">
            <v>2533</v>
          </cell>
          <cell r="AX437">
            <v>3589</v>
          </cell>
          <cell r="AY437">
            <v>3589</v>
          </cell>
          <cell r="AZ437">
            <v>4889</v>
          </cell>
          <cell r="BA437">
            <v>4889</v>
          </cell>
          <cell r="BB437">
            <v>4889</v>
          </cell>
          <cell r="BC437">
            <v>4889</v>
          </cell>
          <cell r="BD437">
            <v>4889</v>
          </cell>
          <cell r="BE437">
            <v>4889</v>
          </cell>
          <cell r="BF437">
            <v>3264</v>
          </cell>
          <cell r="BG437">
            <v>3264</v>
          </cell>
          <cell r="BH437">
            <v>3264</v>
          </cell>
          <cell r="BI437">
            <v>3264</v>
          </cell>
          <cell r="BJ437">
            <v>3264</v>
          </cell>
          <cell r="BK437">
            <v>3264</v>
          </cell>
          <cell r="BL437">
            <v>3264</v>
          </cell>
          <cell r="BM437">
            <v>3264</v>
          </cell>
          <cell r="BN437">
            <v>3264</v>
          </cell>
          <cell r="BO437">
            <v>3264</v>
          </cell>
          <cell r="BP437">
            <v>3264</v>
          </cell>
          <cell r="BQ437">
            <v>4530</v>
          </cell>
          <cell r="BR437">
            <v>4530</v>
          </cell>
          <cell r="BS437">
            <v>4530</v>
          </cell>
          <cell r="BT437">
            <v>4530</v>
          </cell>
          <cell r="BU437">
            <v>4530</v>
          </cell>
          <cell r="BV437">
            <v>4530</v>
          </cell>
          <cell r="BW437">
            <v>4530</v>
          </cell>
          <cell r="BX437">
            <v>4530</v>
          </cell>
          <cell r="BY437">
            <v>4530</v>
          </cell>
          <cell r="BZ437">
            <v>4530</v>
          </cell>
          <cell r="CA437">
            <v>4530</v>
          </cell>
          <cell r="CB437">
            <v>4530</v>
          </cell>
          <cell r="CC437">
            <v>6784</v>
          </cell>
          <cell r="CD437">
            <v>6784</v>
          </cell>
          <cell r="CE437">
            <v>2384</v>
          </cell>
          <cell r="CF437">
            <v>2384</v>
          </cell>
          <cell r="CG437">
            <v>2384</v>
          </cell>
          <cell r="CH437">
            <v>384</v>
          </cell>
          <cell r="CI437">
            <v>384</v>
          </cell>
          <cell r="CJ437">
            <v>384</v>
          </cell>
          <cell r="CK437">
            <v>3949</v>
          </cell>
          <cell r="CL437">
            <v>3949</v>
          </cell>
          <cell r="CM437">
            <v>3949</v>
          </cell>
          <cell r="CN437">
            <v>3949</v>
          </cell>
          <cell r="CO437">
            <v>4949</v>
          </cell>
          <cell r="CP437">
            <v>4949</v>
          </cell>
          <cell r="CQ437">
            <v>4949</v>
          </cell>
          <cell r="CR437">
            <v>4262</v>
          </cell>
          <cell r="CS437">
            <v>4262</v>
          </cell>
          <cell r="CT437">
            <v>4262</v>
          </cell>
          <cell r="CU437">
            <v>4262</v>
          </cell>
          <cell r="CV437">
            <v>4262</v>
          </cell>
          <cell r="CW437">
            <v>5036</v>
          </cell>
          <cell r="CX437">
            <v>5036</v>
          </cell>
          <cell r="CY437">
            <v>5036</v>
          </cell>
          <cell r="CZ437">
            <v>5036</v>
          </cell>
          <cell r="DA437">
            <v>5036</v>
          </cell>
          <cell r="DB437">
            <v>5036</v>
          </cell>
          <cell r="DC437">
            <v>5036</v>
          </cell>
          <cell r="DD437">
            <v>5035</v>
          </cell>
          <cell r="DE437">
            <v>6635</v>
          </cell>
          <cell r="DF437">
            <v>8635</v>
          </cell>
          <cell r="DG437">
            <v>8635</v>
          </cell>
          <cell r="DH437">
            <v>8635</v>
          </cell>
          <cell r="DI437">
            <v>8635</v>
          </cell>
          <cell r="DJ437">
            <v>8635</v>
          </cell>
          <cell r="DK437">
            <v>8635</v>
          </cell>
        </row>
        <row r="438">
          <cell r="A438">
            <v>31512</v>
          </cell>
          <cell r="B438" t="str">
            <v xml:space="preserve"> SHIP SHOAL 133                          </v>
          </cell>
          <cell r="C438" t="str">
            <v xml:space="preserve"> 0L   </v>
          </cell>
          <cell r="D438" t="str">
            <v xml:space="preserve"> R    </v>
          </cell>
          <cell r="E438">
            <v>51288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</row>
        <row r="439">
          <cell r="A439">
            <v>31514</v>
          </cell>
          <cell r="B439" t="str">
            <v xml:space="preserve"> CHEVRON-SHIP SHOAL 181-B                </v>
          </cell>
          <cell r="C439" t="str">
            <v xml:space="preserve"> 0L   </v>
          </cell>
          <cell r="D439" t="str">
            <v xml:space="preserve"> R    </v>
          </cell>
          <cell r="E439">
            <v>57828</v>
          </cell>
          <cell r="F439">
            <v>1800</v>
          </cell>
          <cell r="G439">
            <v>1800</v>
          </cell>
          <cell r="H439">
            <v>5326</v>
          </cell>
          <cell r="I439">
            <v>1800</v>
          </cell>
          <cell r="J439">
            <v>2772</v>
          </cell>
          <cell r="K439">
            <v>2772</v>
          </cell>
          <cell r="L439">
            <v>2772</v>
          </cell>
          <cell r="M439">
            <v>2772</v>
          </cell>
          <cell r="N439">
            <v>2772</v>
          </cell>
          <cell r="O439">
            <v>2772</v>
          </cell>
          <cell r="P439">
            <v>2772</v>
          </cell>
          <cell r="Q439">
            <v>2772</v>
          </cell>
          <cell r="R439">
            <v>2772</v>
          </cell>
          <cell r="S439">
            <v>2772</v>
          </cell>
          <cell r="T439">
            <v>2952</v>
          </cell>
          <cell r="U439">
            <v>2952</v>
          </cell>
          <cell r="V439">
            <v>2952</v>
          </cell>
          <cell r="W439">
            <v>2952</v>
          </cell>
          <cell r="X439">
            <v>2952</v>
          </cell>
          <cell r="Y439">
            <v>2952</v>
          </cell>
          <cell r="Z439">
            <v>2952</v>
          </cell>
          <cell r="AA439">
            <v>2952</v>
          </cell>
          <cell r="AB439">
            <v>2952</v>
          </cell>
          <cell r="AC439">
            <v>2952</v>
          </cell>
          <cell r="AD439">
            <v>3619</v>
          </cell>
          <cell r="AE439">
            <v>3619</v>
          </cell>
          <cell r="AF439">
            <v>3619</v>
          </cell>
          <cell r="AG439">
            <v>3619</v>
          </cell>
          <cell r="AH439">
            <v>5326</v>
          </cell>
          <cell r="AI439">
            <v>5326</v>
          </cell>
          <cell r="AJ439">
            <v>5326</v>
          </cell>
          <cell r="AK439">
            <v>5326</v>
          </cell>
          <cell r="AL439">
            <v>5326</v>
          </cell>
          <cell r="AM439">
            <v>5326</v>
          </cell>
          <cell r="AN439">
            <v>5326</v>
          </cell>
          <cell r="AO439">
            <v>5326</v>
          </cell>
          <cell r="AP439">
            <v>5326</v>
          </cell>
          <cell r="AQ439">
            <v>5326</v>
          </cell>
          <cell r="AR439">
            <v>5326</v>
          </cell>
          <cell r="AS439">
            <v>5326</v>
          </cell>
          <cell r="AT439">
            <v>5326</v>
          </cell>
          <cell r="AU439">
            <v>5326</v>
          </cell>
          <cell r="AV439">
            <v>5326</v>
          </cell>
          <cell r="AW439">
            <v>5326</v>
          </cell>
          <cell r="AX439">
            <v>5413</v>
          </cell>
          <cell r="AY439">
            <v>5413</v>
          </cell>
          <cell r="AZ439">
            <v>4913</v>
          </cell>
          <cell r="BA439">
            <v>4913</v>
          </cell>
          <cell r="BB439">
            <v>5413</v>
          </cell>
          <cell r="BC439">
            <v>5413</v>
          </cell>
          <cell r="BD439">
            <v>5413</v>
          </cell>
          <cell r="BE439">
            <v>5413</v>
          </cell>
          <cell r="BF439">
            <v>6108</v>
          </cell>
          <cell r="BG439">
            <v>6108</v>
          </cell>
          <cell r="BH439">
            <v>6108</v>
          </cell>
          <cell r="BI439">
            <v>6108</v>
          </cell>
          <cell r="BJ439">
            <v>6108</v>
          </cell>
          <cell r="BK439">
            <v>6108</v>
          </cell>
          <cell r="BL439">
            <v>6108</v>
          </cell>
          <cell r="BM439">
            <v>6108</v>
          </cell>
          <cell r="BN439">
            <v>6108</v>
          </cell>
          <cell r="BO439">
            <v>6108</v>
          </cell>
          <cell r="BP439">
            <v>6108</v>
          </cell>
          <cell r="BQ439">
            <v>6108</v>
          </cell>
          <cell r="BR439">
            <v>6108</v>
          </cell>
          <cell r="BS439">
            <v>6108</v>
          </cell>
          <cell r="BT439">
            <v>6108</v>
          </cell>
          <cell r="BU439">
            <v>6108</v>
          </cell>
          <cell r="BV439">
            <v>6108</v>
          </cell>
          <cell r="BW439">
            <v>6108</v>
          </cell>
          <cell r="BX439">
            <v>6108</v>
          </cell>
          <cell r="BY439">
            <v>6108</v>
          </cell>
          <cell r="BZ439">
            <v>6108</v>
          </cell>
          <cell r="CA439">
            <v>6108</v>
          </cell>
          <cell r="CB439">
            <v>6108</v>
          </cell>
          <cell r="CC439">
            <v>7039</v>
          </cell>
          <cell r="CD439">
            <v>7039</v>
          </cell>
          <cell r="CE439">
            <v>8039</v>
          </cell>
          <cell r="CF439">
            <v>8039</v>
          </cell>
          <cell r="CG439">
            <v>8039</v>
          </cell>
          <cell r="CH439">
            <v>8039</v>
          </cell>
          <cell r="CI439">
            <v>8039</v>
          </cell>
          <cell r="CJ439">
            <v>8039</v>
          </cell>
          <cell r="CK439">
            <v>6235</v>
          </cell>
          <cell r="CL439">
            <v>6235</v>
          </cell>
          <cell r="CM439">
            <v>6235</v>
          </cell>
          <cell r="CN439">
            <v>6235</v>
          </cell>
          <cell r="CO439">
            <v>6235</v>
          </cell>
          <cell r="CP439">
            <v>6235</v>
          </cell>
          <cell r="CQ439">
            <v>6235</v>
          </cell>
          <cell r="CR439">
            <v>5538</v>
          </cell>
          <cell r="CS439">
            <v>5538</v>
          </cell>
          <cell r="CT439">
            <v>5538</v>
          </cell>
          <cell r="CU439">
            <v>5538</v>
          </cell>
          <cell r="CV439">
            <v>5538</v>
          </cell>
          <cell r="CW439">
            <v>5538</v>
          </cell>
          <cell r="CX439">
            <v>5538</v>
          </cell>
          <cell r="CY439">
            <v>5538</v>
          </cell>
          <cell r="CZ439">
            <v>5538</v>
          </cell>
          <cell r="DA439">
            <v>5538</v>
          </cell>
          <cell r="DB439">
            <v>5538</v>
          </cell>
          <cell r="DC439">
            <v>5538</v>
          </cell>
          <cell r="DD439">
            <v>5537</v>
          </cell>
          <cell r="DE439">
            <v>7627</v>
          </cell>
          <cell r="DF439">
            <v>7627</v>
          </cell>
          <cell r="DG439">
            <v>7627</v>
          </cell>
          <cell r="DH439">
            <v>7627</v>
          </cell>
          <cell r="DI439">
            <v>7627</v>
          </cell>
          <cell r="DJ439">
            <v>7627</v>
          </cell>
          <cell r="DK439">
            <v>5627</v>
          </cell>
        </row>
        <row r="440">
          <cell r="A440">
            <v>31519</v>
          </cell>
          <cell r="B440" t="str">
            <v xml:space="preserve"> SHIP SHOAL  149A                        </v>
          </cell>
          <cell r="C440" t="str">
            <v xml:space="preserve"> 0L   </v>
          </cell>
          <cell r="D440" t="str">
            <v xml:space="preserve"> R    </v>
          </cell>
          <cell r="E440">
            <v>29154</v>
          </cell>
          <cell r="F440">
            <v>19488</v>
          </cell>
          <cell r="G440">
            <v>19488</v>
          </cell>
          <cell r="H440">
            <v>20478</v>
          </cell>
          <cell r="I440">
            <v>19488</v>
          </cell>
          <cell r="J440">
            <v>19488</v>
          </cell>
          <cell r="K440">
            <v>19488</v>
          </cell>
          <cell r="L440">
            <v>19292</v>
          </cell>
          <cell r="M440">
            <v>19422</v>
          </cell>
          <cell r="N440">
            <v>19422</v>
          </cell>
          <cell r="O440">
            <v>19422</v>
          </cell>
          <cell r="P440">
            <v>19814</v>
          </cell>
          <cell r="Q440">
            <v>19814</v>
          </cell>
          <cell r="R440">
            <v>19292</v>
          </cell>
          <cell r="S440">
            <v>19292</v>
          </cell>
          <cell r="T440">
            <v>21707</v>
          </cell>
          <cell r="U440">
            <v>21707</v>
          </cell>
          <cell r="V440">
            <v>20707</v>
          </cell>
          <cell r="W440">
            <v>20207</v>
          </cell>
          <cell r="X440">
            <v>20207</v>
          </cell>
          <cell r="Y440">
            <v>18118</v>
          </cell>
          <cell r="Z440">
            <v>18118</v>
          </cell>
          <cell r="AA440">
            <v>18574</v>
          </cell>
          <cell r="AB440">
            <v>18574</v>
          </cell>
          <cell r="AC440">
            <v>18574</v>
          </cell>
          <cell r="AD440">
            <v>21674</v>
          </cell>
          <cell r="AE440">
            <v>21674</v>
          </cell>
          <cell r="AF440">
            <v>21349</v>
          </cell>
          <cell r="AG440">
            <v>21349</v>
          </cell>
          <cell r="AH440">
            <v>16383</v>
          </cell>
          <cell r="AI440">
            <v>16383</v>
          </cell>
          <cell r="AJ440">
            <v>16383</v>
          </cell>
          <cell r="AK440">
            <v>16383</v>
          </cell>
          <cell r="AL440">
            <v>15383</v>
          </cell>
          <cell r="AM440">
            <v>13279</v>
          </cell>
          <cell r="AN440">
            <v>20535</v>
          </cell>
          <cell r="AO440">
            <v>20478</v>
          </cell>
          <cell r="AP440">
            <v>20478</v>
          </cell>
          <cell r="AQ440">
            <v>20478</v>
          </cell>
          <cell r="AR440">
            <v>16485</v>
          </cell>
          <cell r="AS440">
            <v>16485</v>
          </cell>
          <cell r="AT440">
            <v>19484</v>
          </cell>
          <cell r="AU440">
            <v>19484</v>
          </cell>
          <cell r="AV440">
            <v>19484</v>
          </cell>
          <cell r="AW440">
            <v>19484</v>
          </cell>
          <cell r="AX440">
            <v>10611</v>
          </cell>
          <cell r="AY440">
            <v>18611</v>
          </cell>
          <cell r="AZ440">
            <v>18611</v>
          </cell>
          <cell r="BA440">
            <v>16061</v>
          </cell>
          <cell r="BB440">
            <v>16319</v>
          </cell>
          <cell r="BC440">
            <v>17769</v>
          </cell>
          <cell r="BD440">
            <v>17769</v>
          </cell>
          <cell r="BE440">
            <v>17769</v>
          </cell>
          <cell r="BF440">
            <v>14769</v>
          </cell>
          <cell r="BG440">
            <v>14814</v>
          </cell>
          <cell r="BH440">
            <v>14814</v>
          </cell>
          <cell r="BI440">
            <v>19814</v>
          </cell>
          <cell r="BJ440">
            <v>19814</v>
          </cell>
          <cell r="BK440">
            <v>19814</v>
          </cell>
          <cell r="BL440">
            <v>19814</v>
          </cell>
          <cell r="BM440">
            <v>19814</v>
          </cell>
          <cell r="BN440">
            <v>19814</v>
          </cell>
          <cell r="BO440">
            <v>19790</v>
          </cell>
          <cell r="BP440">
            <v>19370</v>
          </cell>
          <cell r="BQ440">
            <v>19370</v>
          </cell>
          <cell r="BR440">
            <v>19370</v>
          </cell>
          <cell r="BS440">
            <v>19370</v>
          </cell>
          <cell r="BT440">
            <v>19370</v>
          </cell>
          <cell r="BU440">
            <v>19251</v>
          </cell>
          <cell r="BV440">
            <v>19301</v>
          </cell>
          <cell r="BW440">
            <v>16287</v>
          </cell>
          <cell r="BX440">
            <v>16287</v>
          </cell>
          <cell r="BY440">
            <v>16287</v>
          </cell>
          <cell r="BZ440">
            <v>16287</v>
          </cell>
          <cell r="CA440">
            <v>16287</v>
          </cell>
          <cell r="CB440">
            <v>16287</v>
          </cell>
          <cell r="CC440">
            <v>18276</v>
          </cell>
          <cell r="CD440">
            <v>18276</v>
          </cell>
          <cell r="CE440">
            <v>8276</v>
          </cell>
          <cell r="CF440">
            <v>8276</v>
          </cell>
          <cell r="CG440">
            <v>13276</v>
          </cell>
          <cell r="CH440">
            <v>13276</v>
          </cell>
          <cell r="CI440">
            <v>13181</v>
          </cell>
          <cell r="CJ440">
            <v>13815</v>
          </cell>
          <cell r="CK440">
            <v>13815</v>
          </cell>
          <cell r="CL440">
            <v>16793</v>
          </cell>
          <cell r="CM440">
            <v>16793</v>
          </cell>
          <cell r="CN440">
            <v>16793</v>
          </cell>
          <cell r="CO440">
            <v>16793</v>
          </cell>
          <cell r="CP440">
            <v>16793</v>
          </cell>
          <cell r="CQ440">
            <v>18308</v>
          </cell>
          <cell r="CR440">
            <v>18281</v>
          </cell>
          <cell r="CS440">
            <v>18281</v>
          </cell>
          <cell r="CT440">
            <v>18281</v>
          </cell>
          <cell r="CU440">
            <v>18281</v>
          </cell>
          <cell r="CV440">
            <v>18281</v>
          </cell>
          <cell r="CW440">
            <v>20481</v>
          </cell>
          <cell r="CX440">
            <v>18368</v>
          </cell>
          <cell r="CY440">
            <v>18005</v>
          </cell>
          <cell r="CZ440">
            <v>18005</v>
          </cell>
          <cell r="DA440">
            <v>18005</v>
          </cell>
          <cell r="DB440">
            <v>18005</v>
          </cell>
          <cell r="DC440">
            <v>10191</v>
          </cell>
          <cell r="DD440">
            <v>10191</v>
          </cell>
          <cell r="DE440">
            <v>17077</v>
          </cell>
          <cell r="DF440">
            <v>4217</v>
          </cell>
          <cell r="DG440">
            <v>13217</v>
          </cell>
          <cell r="DH440">
            <v>13217</v>
          </cell>
          <cell r="DI440">
            <v>13217</v>
          </cell>
          <cell r="DJ440">
            <v>13217</v>
          </cell>
          <cell r="DK440">
            <v>13117</v>
          </cell>
        </row>
        <row r="441">
          <cell r="A441">
            <v>31532</v>
          </cell>
          <cell r="B441" t="str">
            <v xml:space="preserve"> SHIP SHOAL  177 A                       </v>
          </cell>
          <cell r="C441" t="str">
            <v xml:space="preserve"> 0L   </v>
          </cell>
          <cell r="D441" t="str">
            <v xml:space="preserve"> R    </v>
          </cell>
          <cell r="E441">
            <v>102485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</row>
        <row r="442">
          <cell r="A442">
            <v>31767</v>
          </cell>
          <cell r="B442" t="str">
            <v xml:space="preserve"> SHIP SHOAL  248 D                       </v>
          </cell>
          <cell r="C442" t="str">
            <v xml:space="preserve"> 0L   </v>
          </cell>
          <cell r="D442" t="str">
            <v xml:space="preserve"> R    </v>
          </cell>
          <cell r="E442">
            <v>83714</v>
          </cell>
          <cell r="F442">
            <v>28654</v>
          </cell>
          <cell r="G442">
            <v>28654</v>
          </cell>
          <cell r="H442">
            <v>28053</v>
          </cell>
          <cell r="I442">
            <v>28654</v>
          </cell>
          <cell r="J442">
            <v>28654</v>
          </cell>
          <cell r="K442">
            <v>28654</v>
          </cell>
          <cell r="L442">
            <v>28654</v>
          </cell>
          <cell r="M442">
            <v>28654</v>
          </cell>
          <cell r="N442">
            <v>28654</v>
          </cell>
          <cell r="O442">
            <v>28654</v>
          </cell>
          <cell r="P442">
            <v>28654</v>
          </cell>
          <cell r="Q442">
            <v>28654</v>
          </cell>
          <cell r="R442">
            <v>28654</v>
          </cell>
          <cell r="S442">
            <v>28654</v>
          </cell>
          <cell r="T442">
            <v>30186</v>
          </cell>
          <cell r="U442">
            <v>30186</v>
          </cell>
          <cell r="V442">
            <v>30186</v>
          </cell>
          <cell r="W442">
            <v>29912</v>
          </cell>
          <cell r="X442">
            <v>29912</v>
          </cell>
          <cell r="Y442">
            <v>29912</v>
          </cell>
          <cell r="Z442">
            <v>29912</v>
          </cell>
          <cell r="AA442">
            <v>29912</v>
          </cell>
          <cell r="AB442">
            <v>29912</v>
          </cell>
          <cell r="AC442">
            <v>29912</v>
          </cell>
          <cell r="AD442">
            <v>29912</v>
          </cell>
          <cell r="AE442">
            <v>29912</v>
          </cell>
          <cell r="AF442">
            <v>29912</v>
          </cell>
          <cell r="AG442">
            <v>29912</v>
          </cell>
          <cell r="AH442">
            <v>29912</v>
          </cell>
          <cell r="AI442">
            <v>29912</v>
          </cell>
          <cell r="AJ442">
            <v>29912</v>
          </cell>
          <cell r="AK442">
            <v>29912</v>
          </cell>
          <cell r="AL442">
            <v>29912</v>
          </cell>
          <cell r="AM442">
            <v>29912</v>
          </cell>
          <cell r="AN442">
            <v>29058</v>
          </cell>
          <cell r="AO442">
            <v>28053</v>
          </cell>
          <cell r="AP442">
            <v>28053</v>
          </cell>
          <cell r="AQ442">
            <v>28053</v>
          </cell>
          <cell r="AR442">
            <v>28053</v>
          </cell>
          <cell r="AS442">
            <v>28053</v>
          </cell>
          <cell r="AT442">
            <v>28053</v>
          </cell>
          <cell r="AU442">
            <v>28053</v>
          </cell>
          <cell r="AV442">
            <v>28053</v>
          </cell>
          <cell r="AW442">
            <v>28053</v>
          </cell>
          <cell r="AX442">
            <v>28727</v>
          </cell>
          <cell r="AY442">
            <v>28727</v>
          </cell>
          <cell r="AZ442">
            <v>28727</v>
          </cell>
          <cell r="BA442">
            <v>28727</v>
          </cell>
          <cell r="BB442">
            <v>29936</v>
          </cell>
          <cell r="BC442">
            <v>32252</v>
          </cell>
          <cell r="BD442">
            <v>32252</v>
          </cell>
          <cell r="BE442">
            <v>32252</v>
          </cell>
          <cell r="BF442">
            <v>32252</v>
          </cell>
          <cell r="BG442">
            <v>32252</v>
          </cell>
          <cell r="BH442">
            <v>32252</v>
          </cell>
          <cell r="BI442">
            <v>32252</v>
          </cell>
          <cell r="BJ442">
            <v>32252</v>
          </cell>
          <cell r="BK442">
            <v>32252</v>
          </cell>
          <cell r="BL442">
            <v>32252</v>
          </cell>
          <cell r="BM442">
            <v>31767</v>
          </cell>
          <cell r="BN442">
            <v>30970</v>
          </cell>
          <cell r="BO442">
            <v>30970</v>
          </cell>
          <cell r="BP442">
            <v>30970</v>
          </cell>
          <cell r="BQ442">
            <v>30713</v>
          </cell>
          <cell r="BR442">
            <v>30713</v>
          </cell>
          <cell r="BS442">
            <v>30713</v>
          </cell>
          <cell r="BT442">
            <v>30434</v>
          </cell>
          <cell r="BU442">
            <v>29411</v>
          </cell>
          <cell r="BV442">
            <v>29411</v>
          </cell>
          <cell r="BW442">
            <v>29411</v>
          </cell>
          <cell r="BX442">
            <v>29411</v>
          </cell>
          <cell r="BY442">
            <v>29411</v>
          </cell>
          <cell r="BZ442">
            <v>29411</v>
          </cell>
          <cell r="CA442">
            <v>29411</v>
          </cell>
          <cell r="CB442">
            <v>29411</v>
          </cell>
          <cell r="CC442">
            <v>33255</v>
          </cell>
          <cell r="CD442">
            <v>33255</v>
          </cell>
          <cell r="CE442">
            <v>33255</v>
          </cell>
          <cell r="CF442">
            <v>33255</v>
          </cell>
          <cell r="CG442">
            <v>33255</v>
          </cell>
          <cell r="CH442">
            <v>34482</v>
          </cell>
          <cell r="CI442">
            <v>34482</v>
          </cell>
          <cell r="CJ442">
            <v>34482</v>
          </cell>
          <cell r="CK442">
            <v>34482</v>
          </cell>
          <cell r="CL442">
            <v>34482</v>
          </cell>
          <cell r="CM442">
            <v>34482</v>
          </cell>
          <cell r="CN442">
            <v>34482</v>
          </cell>
          <cell r="CO442">
            <v>34482</v>
          </cell>
          <cell r="CP442">
            <v>34482</v>
          </cell>
          <cell r="CQ442">
            <v>33637</v>
          </cell>
          <cell r="CR442">
            <v>33637</v>
          </cell>
          <cell r="CS442">
            <v>28780</v>
          </cell>
          <cell r="CT442">
            <v>28780</v>
          </cell>
          <cell r="CU442">
            <v>28780</v>
          </cell>
          <cell r="CV442">
            <v>28780</v>
          </cell>
          <cell r="CW442">
            <v>28780</v>
          </cell>
          <cell r="CX442">
            <v>28780</v>
          </cell>
          <cell r="CY442">
            <v>26837</v>
          </cell>
          <cell r="CZ442">
            <v>26837</v>
          </cell>
          <cell r="DA442">
            <v>26837</v>
          </cell>
          <cell r="DB442">
            <v>26837</v>
          </cell>
          <cell r="DC442">
            <v>26837</v>
          </cell>
          <cell r="DD442">
            <v>26837</v>
          </cell>
          <cell r="DE442">
            <v>34146</v>
          </cell>
          <cell r="DF442">
            <v>30482</v>
          </cell>
          <cell r="DG442">
            <v>30482</v>
          </cell>
          <cell r="DH442">
            <v>30482</v>
          </cell>
          <cell r="DI442">
            <v>30482</v>
          </cell>
          <cell r="DJ442">
            <v>30482</v>
          </cell>
          <cell r="DK442">
            <v>30482</v>
          </cell>
        </row>
        <row r="443">
          <cell r="A443">
            <v>31769</v>
          </cell>
          <cell r="B443" t="str">
            <v xml:space="preserve"> SHIP SHOAL 247F                         </v>
          </cell>
          <cell r="C443" t="str">
            <v xml:space="preserve"> 0L   </v>
          </cell>
          <cell r="D443" t="str">
            <v xml:space="preserve"> R    </v>
          </cell>
          <cell r="E443">
            <v>131689</v>
          </cell>
          <cell r="F443">
            <v>2896</v>
          </cell>
          <cell r="G443">
            <v>2896</v>
          </cell>
          <cell r="H443">
            <v>3622</v>
          </cell>
          <cell r="I443">
            <v>2896</v>
          </cell>
          <cell r="J443">
            <v>2896</v>
          </cell>
          <cell r="K443">
            <v>2896</v>
          </cell>
          <cell r="L443">
            <v>3543</v>
          </cell>
          <cell r="M443">
            <v>3543</v>
          </cell>
          <cell r="N443">
            <v>3543</v>
          </cell>
          <cell r="O443">
            <v>3543</v>
          </cell>
          <cell r="P443">
            <v>3543</v>
          </cell>
          <cell r="Q443">
            <v>3543</v>
          </cell>
          <cell r="R443">
            <v>3543</v>
          </cell>
          <cell r="S443">
            <v>3543</v>
          </cell>
          <cell r="T443">
            <v>3633</v>
          </cell>
          <cell r="U443">
            <v>3633</v>
          </cell>
          <cell r="V443">
            <v>3633</v>
          </cell>
          <cell r="W443">
            <v>3633</v>
          </cell>
          <cell r="X443">
            <v>3683</v>
          </cell>
          <cell r="Y443">
            <v>3683</v>
          </cell>
          <cell r="Z443">
            <v>3683</v>
          </cell>
          <cell r="AA443">
            <v>3683</v>
          </cell>
          <cell r="AB443">
            <v>3683</v>
          </cell>
          <cell r="AC443">
            <v>3683</v>
          </cell>
          <cell r="AD443">
            <v>3622</v>
          </cell>
          <cell r="AE443">
            <v>3622</v>
          </cell>
          <cell r="AF443">
            <v>3622</v>
          </cell>
          <cell r="AG443">
            <v>3622</v>
          </cell>
          <cell r="AH443">
            <v>3622</v>
          </cell>
          <cell r="AI443">
            <v>3622</v>
          </cell>
          <cell r="AJ443">
            <v>3622</v>
          </cell>
          <cell r="AK443">
            <v>3622</v>
          </cell>
          <cell r="AL443">
            <v>3622</v>
          </cell>
          <cell r="AM443">
            <v>3622</v>
          </cell>
          <cell r="AN443">
            <v>3622</v>
          </cell>
          <cell r="AO443">
            <v>3622</v>
          </cell>
          <cell r="AP443">
            <v>3622</v>
          </cell>
          <cell r="AQ443">
            <v>3622</v>
          </cell>
          <cell r="AR443">
            <v>3622</v>
          </cell>
          <cell r="AS443">
            <v>3622</v>
          </cell>
          <cell r="AT443">
            <v>3622</v>
          </cell>
          <cell r="AU443">
            <v>3622</v>
          </cell>
          <cell r="AV443">
            <v>3622</v>
          </cell>
          <cell r="AW443">
            <v>3622</v>
          </cell>
          <cell r="AX443">
            <v>3352</v>
          </cell>
          <cell r="AY443">
            <v>3352</v>
          </cell>
          <cell r="AZ443">
            <v>3352</v>
          </cell>
          <cell r="BA443">
            <v>3352</v>
          </cell>
          <cell r="BB443">
            <v>3352</v>
          </cell>
          <cell r="BC443">
            <v>3352</v>
          </cell>
          <cell r="BD443">
            <v>3352</v>
          </cell>
          <cell r="BE443">
            <v>3352</v>
          </cell>
          <cell r="BF443">
            <v>3352</v>
          </cell>
          <cell r="BG443">
            <v>3352</v>
          </cell>
          <cell r="BH443">
            <v>3352</v>
          </cell>
          <cell r="BI443">
            <v>2982</v>
          </cell>
          <cell r="BJ443">
            <v>3556</v>
          </cell>
          <cell r="BK443">
            <v>3556</v>
          </cell>
          <cell r="BL443">
            <v>3556</v>
          </cell>
          <cell r="BM443">
            <v>3251</v>
          </cell>
          <cell r="BN443">
            <v>2242</v>
          </cell>
          <cell r="BO443">
            <v>2242</v>
          </cell>
          <cell r="BP443">
            <v>2864</v>
          </cell>
          <cell r="BQ443">
            <v>3066</v>
          </cell>
          <cell r="BR443">
            <v>3066</v>
          </cell>
          <cell r="BS443">
            <v>3066</v>
          </cell>
          <cell r="BT443">
            <v>3498</v>
          </cell>
          <cell r="BU443">
            <v>3485</v>
          </cell>
          <cell r="BV443">
            <v>3485</v>
          </cell>
          <cell r="BW443">
            <v>3485</v>
          </cell>
          <cell r="BX443">
            <v>3485</v>
          </cell>
          <cell r="BY443">
            <v>3485</v>
          </cell>
          <cell r="BZ443">
            <v>3485</v>
          </cell>
          <cell r="CA443">
            <v>3485</v>
          </cell>
          <cell r="CB443">
            <v>3485</v>
          </cell>
          <cell r="CC443">
            <v>3957</v>
          </cell>
          <cell r="CD443">
            <v>3957</v>
          </cell>
          <cell r="CE443">
            <v>3957</v>
          </cell>
          <cell r="CF443">
            <v>3957</v>
          </cell>
          <cell r="CG443">
            <v>3957</v>
          </cell>
          <cell r="CH443">
            <v>3481</v>
          </cell>
          <cell r="CI443">
            <v>3481</v>
          </cell>
          <cell r="CJ443">
            <v>3481</v>
          </cell>
          <cell r="CK443">
            <v>3481</v>
          </cell>
          <cell r="CL443">
            <v>3481</v>
          </cell>
          <cell r="CM443">
            <v>3481</v>
          </cell>
          <cell r="CN443">
            <v>3481</v>
          </cell>
          <cell r="CO443">
            <v>3481</v>
          </cell>
          <cell r="CP443">
            <v>3481</v>
          </cell>
          <cell r="CQ443">
            <v>3481</v>
          </cell>
          <cell r="CR443">
            <v>3481</v>
          </cell>
          <cell r="CS443">
            <v>3481</v>
          </cell>
          <cell r="CT443">
            <v>3481</v>
          </cell>
          <cell r="CU443">
            <v>3481</v>
          </cell>
          <cell r="CV443">
            <v>3481</v>
          </cell>
          <cell r="CW443">
            <v>3481</v>
          </cell>
          <cell r="CX443">
            <v>3481</v>
          </cell>
          <cell r="CY443">
            <v>3481</v>
          </cell>
          <cell r="CZ443">
            <v>3481</v>
          </cell>
          <cell r="DA443">
            <v>3481</v>
          </cell>
          <cell r="DB443">
            <v>3481</v>
          </cell>
          <cell r="DC443">
            <v>3481</v>
          </cell>
          <cell r="DD443">
            <v>3481</v>
          </cell>
          <cell r="DE443">
            <v>3934</v>
          </cell>
          <cell r="DF443">
            <v>3934</v>
          </cell>
          <cell r="DG443">
            <v>3934</v>
          </cell>
          <cell r="DH443">
            <v>3934</v>
          </cell>
          <cell r="DI443">
            <v>3934</v>
          </cell>
          <cell r="DJ443">
            <v>3934</v>
          </cell>
          <cell r="DK443">
            <v>3988</v>
          </cell>
        </row>
        <row r="444">
          <cell r="A444">
            <v>31827</v>
          </cell>
          <cell r="B444" t="str">
            <v xml:space="preserve"> CHEVRON-S TIMBALIER BLK 22 DEHYD CATC   </v>
          </cell>
          <cell r="C444" t="str">
            <v xml:space="preserve"> 0L   </v>
          </cell>
          <cell r="D444" t="str">
            <v xml:space="preserve"> R    </v>
          </cell>
          <cell r="E444">
            <v>36710</v>
          </cell>
          <cell r="F444">
            <v>965</v>
          </cell>
          <cell r="G444">
            <v>965</v>
          </cell>
          <cell r="H444">
            <v>2345</v>
          </cell>
          <cell r="I444">
            <v>965</v>
          </cell>
          <cell r="J444">
            <v>987</v>
          </cell>
          <cell r="K444">
            <v>987</v>
          </cell>
          <cell r="L444">
            <v>987</v>
          </cell>
          <cell r="M444">
            <v>987</v>
          </cell>
          <cell r="N444">
            <v>987</v>
          </cell>
          <cell r="O444">
            <v>987</v>
          </cell>
          <cell r="P444">
            <v>987</v>
          </cell>
          <cell r="Q444">
            <v>987</v>
          </cell>
          <cell r="R444">
            <v>987</v>
          </cell>
          <cell r="S444">
            <v>987</v>
          </cell>
          <cell r="T444">
            <v>2025</v>
          </cell>
          <cell r="U444">
            <v>2025</v>
          </cell>
          <cell r="V444">
            <v>2025</v>
          </cell>
          <cell r="W444">
            <v>2425</v>
          </cell>
          <cell r="X444">
            <v>1855</v>
          </cell>
          <cell r="Y444">
            <v>1125</v>
          </cell>
          <cell r="Z444">
            <v>1525</v>
          </cell>
          <cell r="AA444">
            <v>1525</v>
          </cell>
          <cell r="AB444">
            <v>1525</v>
          </cell>
          <cell r="AC444">
            <v>1525</v>
          </cell>
          <cell r="AD444">
            <v>2075</v>
          </cell>
          <cell r="AE444">
            <v>2075</v>
          </cell>
          <cell r="AF444">
            <v>2075</v>
          </cell>
          <cell r="AG444">
            <v>2075</v>
          </cell>
          <cell r="AH444">
            <v>2075</v>
          </cell>
          <cell r="AI444">
            <v>2075</v>
          </cell>
          <cell r="AJ444">
            <v>2075</v>
          </cell>
          <cell r="AK444">
            <v>2075</v>
          </cell>
          <cell r="AL444">
            <v>2075</v>
          </cell>
          <cell r="AM444">
            <v>3075</v>
          </cell>
          <cell r="AN444">
            <v>3075</v>
          </cell>
          <cell r="AO444">
            <v>2345</v>
          </cell>
          <cell r="AP444">
            <v>2345</v>
          </cell>
          <cell r="AQ444">
            <v>2345</v>
          </cell>
          <cell r="AR444">
            <v>1345</v>
          </cell>
          <cell r="AS444">
            <v>1345</v>
          </cell>
          <cell r="AT444">
            <v>1200</v>
          </cell>
          <cell r="AU444">
            <v>1200</v>
          </cell>
          <cell r="AV444">
            <v>1200</v>
          </cell>
          <cell r="AW444">
            <v>1200</v>
          </cell>
          <cell r="AX444">
            <v>1975</v>
          </cell>
          <cell r="AY444">
            <v>1975</v>
          </cell>
          <cell r="AZ444">
            <v>1975</v>
          </cell>
          <cell r="BA444">
            <v>1975</v>
          </cell>
          <cell r="BB444">
            <v>1975</v>
          </cell>
          <cell r="BC444">
            <v>1975</v>
          </cell>
          <cell r="BD444">
            <v>1975</v>
          </cell>
          <cell r="BE444">
            <v>1975</v>
          </cell>
          <cell r="BF444">
            <v>1975</v>
          </cell>
          <cell r="BG444">
            <v>1975</v>
          </cell>
          <cell r="BH444">
            <v>1975</v>
          </cell>
          <cell r="BI444">
            <v>1975</v>
          </cell>
          <cell r="BJ444">
            <v>1875</v>
          </cell>
          <cell r="BK444">
            <v>1875</v>
          </cell>
          <cell r="BL444">
            <v>1875</v>
          </cell>
          <cell r="BM444">
            <v>1875</v>
          </cell>
          <cell r="BN444">
            <v>1875</v>
          </cell>
          <cell r="BO444">
            <v>1875</v>
          </cell>
          <cell r="BP444">
            <v>1528</v>
          </cell>
          <cell r="BQ444">
            <v>1528</v>
          </cell>
          <cell r="BR444">
            <v>1528</v>
          </cell>
          <cell r="BS444">
            <v>1528</v>
          </cell>
          <cell r="BT444">
            <v>1528</v>
          </cell>
          <cell r="BU444">
            <v>1528</v>
          </cell>
          <cell r="BV444">
            <v>1528</v>
          </cell>
          <cell r="BW444">
            <v>1528</v>
          </cell>
          <cell r="BX444">
            <v>1528</v>
          </cell>
          <cell r="BY444">
            <v>1528</v>
          </cell>
          <cell r="BZ444">
            <v>1528</v>
          </cell>
          <cell r="CA444">
            <v>1528</v>
          </cell>
          <cell r="CB444">
            <v>1528</v>
          </cell>
          <cell r="CC444">
            <v>1500</v>
          </cell>
          <cell r="CD444">
            <v>1500</v>
          </cell>
          <cell r="CE444">
            <v>1500</v>
          </cell>
          <cell r="CF444">
            <v>1500</v>
          </cell>
          <cell r="CG444">
            <v>1500</v>
          </cell>
          <cell r="CH444">
            <v>975</v>
          </cell>
          <cell r="CI444">
            <v>1200</v>
          </cell>
          <cell r="CJ444">
            <v>1200</v>
          </cell>
          <cell r="CK444">
            <v>1200</v>
          </cell>
          <cell r="CL444">
            <v>1200</v>
          </cell>
          <cell r="CM444">
            <v>1200</v>
          </cell>
          <cell r="CN444">
            <v>1200</v>
          </cell>
          <cell r="CO444">
            <v>1200</v>
          </cell>
          <cell r="CP444">
            <v>1200</v>
          </cell>
          <cell r="CQ444">
            <v>1200</v>
          </cell>
          <cell r="CR444">
            <v>1148</v>
          </cell>
          <cell r="CS444">
            <v>1148</v>
          </cell>
          <cell r="CT444">
            <v>1148</v>
          </cell>
          <cell r="CU444">
            <v>1148</v>
          </cell>
          <cell r="CV444">
            <v>1148</v>
          </cell>
          <cell r="CW444">
            <v>1148</v>
          </cell>
          <cell r="CX444">
            <v>1148</v>
          </cell>
          <cell r="CY444">
            <v>1148</v>
          </cell>
          <cell r="CZ444">
            <v>1148</v>
          </cell>
          <cell r="DA444">
            <v>1148</v>
          </cell>
          <cell r="DB444">
            <v>1148</v>
          </cell>
          <cell r="DC444">
            <v>1148</v>
          </cell>
          <cell r="DD444">
            <v>1148</v>
          </cell>
          <cell r="DE444">
            <v>2950</v>
          </cell>
          <cell r="DF444">
            <v>1950</v>
          </cell>
          <cell r="DG444">
            <v>1950</v>
          </cell>
          <cell r="DH444">
            <v>1950</v>
          </cell>
          <cell r="DI444">
            <v>1950</v>
          </cell>
          <cell r="DJ444">
            <v>1950</v>
          </cell>
          <cell r="DK444">
            <v>1950</v>
          </cell>
        </row>
        <row r="445">
          <cell r="A445">
            <v>31895</v>
          </cell>
          <cell r="B445" t="str">
            <v xml:space="preserve"> CHEVRON - S. TIMBALIER 23-CC            </v>
          </cell>
          <cell r="C445" t="str">
            <v xml:space="preserve"> 0L   </v>
          </cell>
          <cell r="D445" t="str">
            <v xml:space="preserve"> R    </v>
          </cell>
          <cell r="E445">
            <v>50828</v>
          </cell>
          <cell r="F445">
            <v>6410</v>
          </cell>
          <cell r="G445">
            <v>6410</v>
          </cell>
          <cell r="H445">
            <v>162</v>
          </cell>
          <cell r="I445">
            <v>6410</v>
          </cell>
          <cell r="J445">
            <v>8411</v>
          </cell>
          <cell r="K445">
            <v>8411</v>
          </cell>
          <cell r="L445">
            <v>6410</v>
          </cell>
          <cell r="M445">
            <v>6410</v>
          </cell>
          <cell r="N445">
            <v>6410</v>
          </cell>
          <cell r="O445">
            <v>6410</v>
          </cell>
          <cell r="P445">
            <v>6410</v>
          </cell>
          <cell r="Q445">
            <v>6410</v>
          </cell>
          <cell r="R445">
            <v>6410</v>
          </cell>
          <cell r="S445">
            <v>5411</v>
          </cell>
          <cell r="T445">
            <v>6716</v>
          </cell>
          <cell r="U445">
            <v>6716</v>
          </cell>
          <cell r="V445">
            <v>6716</v>
          </cell>
          <cell r="W445">
            <v>9217</v>
          </cell>
          <cell r="X445">
            <v>9217</v>
          </cell>
          <cell r="Y445">
            <v>10116</v>
          </cell>
          <cell r="Z445">
            <v>13716</v>
          </cell>
          <cell r="AA445">
            <v>4716</v>
          </cell>
          <cell r="AB445">
            <v>4716</v>
          </cell>
          <cell r="AC445">
            <v>4716</v>
          </cell>
          <cell r="AD445">
            <v>4716</v>
          </cell>
          <cell r="AE445">
            <v>4716</v>
          </cell>
          <cell r="AF445">
            <v>4716</v>
          </cell>
          <cell r="AG445">
            <v>4716</v>
          </cell>
          <cell r="AH445">
            <v>8716</v>
          </cell>
          <cell r="AI445">
            <v>8716</v>
          </cell>
          <cell r="AJ445">
            <v>8716</v>
          </cell>
          <cell r="AK445">
            <v>8716</v>
          </cell>
          <cell r="AL445">
            <v>13716</v>
          </cell>
          <cell r="AM445">
            <v>13716</v>
          </cell>
          <cell r="AN445">
            <v>12716</v>
          </cell>
          <cell r="AO445">
            <v>162</v>
          </cell>
          <cell r="AP445">
            <v>162</v>
          </cell>
          <cell r="AQ445">
            <v>162</v>
          </cell>
          <cell r="AR445">
            <v>162</v>
          </cell>
          <cell r="AS445">
            <v>5736</v>
          </cell>
          <cell r="AT445">
            <v>5649</v>
          </cell>
          <cell r="AU445">
            <v>5649</v>
          </cell>
          <cell r="AV445">
            <v>9651</v>
          </cell>
          <cell r="AW445">
            <v>9651</v>
          </cell>
          <cell r="AX445">
            <v>7736</v>
          </cell>
          <cell r="AY445">
            <v>7736</v>
          </cell>
          <cell r="AZ445">
            <v>7736</v>
          </cell>
          <cell r="BA445">
            <v>7736</v>
          </cell>
          <cell r="BB445">
            <v>6736</v>
          </cell>
          <cell r="BC445">
            <v>8736</v>
          </cell>
          <cell r="BD445">
            <v>8736</v>
          </cell>
          <cell r="BE445">
            <v>8736</v>
          </cell>
          <cell r="BF445">
            <v>7386</v>
          </cell>
          <cell r="BG445">
            <v>7386</v>
          </cell>
          <cell r="BH445">
            <v>9386</v>
          </cell>
          <cell r="BI445">
            <v>9386</v>
          </cell>
          <cell r="BJ445">
            <v>14386</v>
          </cell>
          <cell r="BK445">
            <v>14386</v>
          </cell>
          <cell r="BL445">
            <v>14386</v>
          </cell>
          <cell r="BM445">
            <v>10086</v>
          </cell>
          <cell r="BN445">
            <v>10086</v>
          </cell>
          <cell r="BO445">
            <v>10086</v>
          </cell>
          <cell r="BP445">
            <v>10086</v>
          </cell>
          <cell r="BQ445">
            <v>6586</v>
          </cell>
          <cell r="BR445">
            <v>6586</v>
          </cell>
          <cell r="BS445">
            <v>6586</v>
          </cell>
          <cell r="BT445">
            <v>6586</v>
          </cell>
          <cell r="BU445">
            <v>6586</v>
          </cell>
          <cell r="BV445">
            <v>6586</v>
          </cell>
          <cell r="BW445">
            <v>10586</v>
          </cell>
          <cell r="BX445">
            <v>10586</v>
          </cell>
          <cell r="BY445">
            <v>10586</v>
          </cell>
          <cell r="BZ445">
            <v>10586</v>
          </cell>
          <cell r="CA445">
            <v>10586</v>
          </cell>
          <cell r="CB445">
            <v>10586</v>
          </cell>
          <cell r="CC445">
            <v>17015</v>
          </cell>
          <cell r="CD445">
            <v>17015</v>
          </cell>
          <cell r="CE445">
            <v>9015</v>
          </cell>
          <cell r="CF445">
            <v>9015</v>
          </cell>
          <cell r="CG445">
            <v>9015</v>
          </cell>
          <cell r="CH445">
            <v>5015</v>
          </cell>
          <cell r="CI445">
            <v>5015</v>
          </cell>
          <cell r="CJ445">
            <v>5015</v>
          </cell>
          <cell r="CK445">
            <v>5015</v>
          </cell>
          <cell r="CL445">
            <v>5015</v>
          </cell>
          <cell r="CM445">
            <v>5015</v>
          </cell>
          <cell r="CN445">
            <v>5015</v>
          </cell>
          <cell r="CO445">
            <v>13015</v>
          </cell>
          <cell r="CP445">
            <v>13015</v>
          </cell>
          <cell r="CQ445">
            <v>13015</v>
          </cell>
          <cell r="CR445">
            <v>13015</v>
          </cell>
          <cell r="CS445">
            <v>13015</v>
          </cell>
          <cell r="CT445">
            <v>13015</v>
          </cell>
          <cell r="CU445">
            <v>13015</v>
          </cell>
          <cell r="CV445">
            <v>10015</v>
          </cell>
          <cell r="CW445">
            <v>10015</v>
          </cell>
          <cell r="CX445">
            <v>10015</v>
          </cell>
          <cell r="CY445">
            <v>8515</v>
          </cell>
          <cell r="CZ445">
            <v>8515</v>
          </cell>
          <cell r="DA445">
            <v>8515</v>
          </cell>
          <cell r="DB445">
            <v>8515</v>
          </cell>
          <cell r="DC445">
            <v>8515</v>
          </cell>
          <cell r="DD445">
            <v>8515</v>
          </cell>
          <cell r="DE445">
            <v>10411</v>
          </cell>
          <cell r="DF445">
            <v>10411</v>
          </cell>
          <cell r="DG445">
            <v>6411</v>
          </cell>
          <cell r="DH445">
            <v>6411</v>
          </cell>
          <cell r="DI445">
            <v>6411</v>
          </cell>
          <cell r="DJ445">
            <v>7411</v>
          </cell>
          <cell r="DK445">
            <v>7411</v>
          </cell>
        </row>
        <row r="446">
          <cell r="A446">
            <v>31908</v>
          </cell>
          <cell r="B446" t="str">
            <v xml:space="preserve"> GULF-SOUTH TIMBALIER BLK 37 A           </v>
          </cell>
          <cell r="C446" t="str">
            <v xml:space="preserve"> 0L   </v>
          </cell>
          <cell r="D446" t="str">
            <v xml:space="preserve"> R    </v>
          </cell>
          <cell r="E446">
            <v>166660</v>
          </cell>
          <cell r="F446">
            <v>1</v>
          </cell>
          <cell r="G446">
            <v>1</v>
          </cell>
          <cell r="H446">
            <v>1</v>
          </cell>
          <cell r="I446">
            <v>1</v>
          </cell>
          <cell r="J446">
            <v>1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  <cell r="CE446">
            <v>1</v>
          </cell>
          <cell r="CF446">
            <v>1</v>
          </cell>
          <cell r="CG446">
            <v>1</v>
          </cell>
          <cell r="CH446">
            <v>1</v>
          </cell>
          <cell r="CI446">
            <v>1</v>
          </cell>
          <cell r="CJ446">
            <v>1</v>
          </cell>
          <cell r="CK446">
            <v>1</v>
          </cell>
          <cell r="CL446">
            <v>1</v>
          </cell>
          <cell r="CM446">
            <v>1</v>
          </cell>
          <cell r="CN446">
            <v>1</v>
          </cell>
          <cell r="CO446">
            <v>1</v>
          </cell>
          <cell r="CP446">
            <v>1</v>
          </cell>
          <cell r="CQ446">
            <v>1</v>
          </cell>
          <cell r="CR446">
            <v>1</v>
          </cell>
          <cell r="CS446">
            <v>1</v>
          </cell>
          <cell r="CT446">
            <v>1</v>
          </cell>
          <cell r="CU446">
            <v>1</v>
          </cell>
          <cell r="CV446">
            <v>1</v>
          </cell>
          <cell r="CW446">
            <v>1</v>
          </cell>
          <cell r="CX446">
            <v>1</v>
          </cell>
          <cell r="CY446">
            <v>1</v>
          </cell>
          <cell r="CZ446">
            <v>1</v>
          </cell>
          <cell r="DA446">
            <v>1</v>
          </cell>
          <cell r="DB446">
            <v>1</v>
          </cell>
          <cell r="DC446">
            <v>1</v>
          </cell>
          <cell r="DD446">
            <v>1</v>
          </cell>
          <cell r="DE446">
            <v>1</v>
          </cell>
          <cell r="DF446">
            <v>1</v>
          </cell>
          <cell r="DG446">
            <v>1</v>
          </cell>
          <cell r="DH446">
            <v>1</v>
          </cell>
          <cell r="DI446">
            <v>1</v>
          </cell>
          <cell r="DJ446">
            <v>1</v>
          </cell>
          <cell r="DK446">
            <v>1</v>
          </cell>
        </row>
        <row r="447">
          <cell r="A447">
            <v>31909</v>
          </cell>
          <cell r="B447" t="str">
            <v xml:space="preserve"> UNION-S TIMBALIER BLK 53A               </v>
          </cell>
          <cell r="C447" t="str">
            <v xml:space="preserve"> 0L   </v>
          </cell>
          <cell r="D447" t="str">
            <v xml:space="preserve"> R    </v>
          </cell>
          <cell r="E447">
            <v>58331</v>
          </cell>
          <cell r="F447">
            <v>290</v>
          </cell>
          <cell r="G447">
            <v>290</v>
          </cell>
          <cell r="H447">
            <v>465</v>
          </cell>
          <cell r="I447">
            <v>290</v>
          </cell>
          <cell r="J447">
            <v>290</v>
          </cell>
          <cell r="K447">
            <v>325</v>
          </cell>
          <cell r="L447">
            <v>325</v>
          </cell>
          <cell r="M447">
            <v>325</v>
          </cell>
          <cell r="N447">
            <v>325</v>
          </cell>
          <cell r="O447">
            <v>325</v>
          </cell>
          <cell r="P447">
            <v>325</v>
          </cell>
          <cell r="Q447">
            <v>325</v>
          </cell>
          <cell r="R447">
            <v>325</v>
          </cell>
          <cell r="S447">
            <v>325</v>
          </cell>
          <cell r="T447">
            <v>365</v>
          </cell>
          <cell r="U447">
            <v>365</v>
          </cell>
          <cell r="V447">
            <v>365</v>
          </cell>
          <cell r="W447">
            <v>365</v>
          </cell>
          <cell r="X447">
            <v>375</v>
          </cell>
          <cell r="Y447">
            <v>365</v>
          </cell>
          <cell r="Z447">
            <v>365</v>
          </cell>
          <cell r="AA447">
            <v>365</v>
          </cell>
          <cell r="AB447">
            <v>365</v>
          </cell>
          <cell r="AC447">
            <v>365</v>
          </cell>
          <cell r="AD447">
            <v>365</v>
          </cell>
          <cell r="AE447">
            <v>365</v>
          </cell>
          <cell r="AF447">
            <v>365</v>
          </cell>
          <cell r="AG447">
            <v>365</v>
          </cell>
          <cell r="AH447">
            <v>365</v>
          </cell>
          <cell r="AI447">
            <v>365</v>
          </cell>
          <cell r="AJ447">
            <v>365</v>
          </cell>
          <cell r="AK447">
            <v>365</v>
          </cell>
          <cell r="AL447">
            <v>365</v>
          </cell>
          <cell r="AM447">
            <v>365</v>
          </cell>
          <cell r="AN447">
            <v>465</v>
          </cell>
          <cell r="AO447">
            <v>465</v>
          </cell>
          <cell r="AP447">
            <v>465</v>
          </cell>
          <cell r="AQ447">
            <v>465</v>
          </cell>
          <cell r="AR447">
            <v>300</v>
          </cell>
          <cell r="AS447">
            <v>300</v>
          </cell>
          <cell r="AT447">
            <v>300</v>
          </cell>
          <cell r="AU447">
            <v>300</v>
          </cell>
          <cell r="AV447">
            <v>300</v>
          </cell>
          <cell r="AW447">
            <v>300</v>
          </cell>
          <cell r="AX447">
            <v>144</v>
          </cell>
          <cell r="AY447">
            <v>144</v>
          </cell>
          <cell r="AZ447">
            <v>144</v>
          </cell>
          <cell r="BA447">
            <v>144</v>
          </cell>
          <cell r="BB447">
            <v>144</v>
          </cell>
          <cell r="BC447">
            <v>144</v>
          </cell>
          <cell r="BD447">
            <v>144</v>
          </cell>
          <cell r="BE447">
            <v>144</v>
          </cell>
          <cell r="BF447">
            <v>144</v>
          </cell>
          <cell r="BG447">
            <v>144</v>
          </cell>
          <cell r="BH447">
            <v>443</v>
          </cell>
          <cell r="BI447">
            <v>443</v>
          </cell>
          <cell r="BJ447">
            <v>443</v>
          </cell>
          <cell r="BK447">
            <v>443</v>
          </cell>
          <cell r="BL447">
            <v>443</v>
          </cell>
          <cell r="BM447">
            <v>443</v>
          </cell>
          <cell r="BN447">
            <v>443</v>
          </cell>
          <cell r="BO447">
            <v>443</v>
          </cell>
          <cell r="BP447">
            <v>443</v>
          </cell>
          <cell r="BQ447">
            <v>443</v>
          </cell>
          <cell r="BR447">
            <v>443</v>
          </cell>
          <cell r="BS447">
            <v>443</v>
          </cell>
          <cell r="BT447">
            <v>443</v>
          </cell>
          <cell r="BU447">
            <v>443</v>
          </cell>
          <cell r="BV447">
            <v>443</v>
          </cell>
          <cell r="BW447">
            <v>443</v>
          </cell>
          <cell r="BX447">
            <v>443</v>
          </cell>
          <cell r="BY447">
            <v>443</v>
          </cell>
          <cell r="BZ447">
            <v>443</v>
          </cell>
          <cell r="CA447">
            <v>443</v>
          </cell>
          <cell r="CB447">
            <v>443</v>
          </cell>
          <cell r="CC447">
            <v>453</v>
          </cell>
          <cell r="CD447">
            <v>453</v>
          </cell>
          <cell r="CE447">
            <v>453</v>
          </cell>
          <cell r="CF447">
            <v>453</v>
          </cell>
          <cell r="CG447">
            <v>453</v>
          </cell>
          <cell r="CH447">
            <v>453</v>
          </cell>
          <cell r="CI447">
            <v>453</v>
          </cell>
          <cell r="CJ447">
            <v>403</v>
          </cell>
          <cell r="CK447">
            <v>403</v>
          </cell>
          <cell r="CL447">
            <v>403</v>
          </cell>
          <cell r="CM447">
            <v>403</v>
          </cell>
          <cell r="CN447">
            <v>403</v>
          </cell>
          <cell r="CO447">
            <v>403</v>
          </cell>
          <cell r="CP447">
            <v>403</v>
          </cell>
          <cell r="CQ447">
            <v>453</v>
          </cell>
          <cell r="CR447">
            <v>453</v>
          </cell>
          <cell r="CS447">
            <v>453</v>
          </cell>
          <cell r="CT447">
            <v>453</v>
          </cell>
          <cell r="CU447">
            <v>453</v>
          </cell>
          <cell r="CV447">
            <v>453</v>
          </cell>
          <cell r="CW447">
            <v>453</v>
          </cell>
          <cell r="CX447">
            <v>453</v>
          </cell>
          <cell r="CY447">
            <v>603</v>
          </cell>
          <cell r="CZ447">
            <v>603</v>
          </cell>
          <cell r="DA447">
            <v>603</v>
          </cell>
          <cell r="DB447">
            <v>603</v>
          </cell>
          <cell r="DC447">
            <v>603</v>
          </cell>
          <cell r="DD447">
            <v>603</v>
          </cell>
          <cell r="DE447">
            <v>765</v>
          </cell>
          <cell r="DF447">
            <v>765</v>
          </cell>
          <cell r="DG447">
            <v>765</v>
          </cell>
          <cell r="DH447">
            <v>765</v>
          </cell>
          <cell r="DI447">
            <v>765</v>
          </cell>
          <cell r="DJ447">
            <v>765</v>
          </cell>
          <cell r="DK447">
            <v>765</v>
          </cell>
        </row>
        <row r="448">
          <cell r="A448">
            <v>31910</v>
          </cell>
          <cell r="B448" t="str">
            <v xml:space="preserve"> KERR-SOUTH TIMBALIER BLK 50 A           </v>
          </cell>
          <cell r="C448" t="str">
            <v xml:space="preserve"> 0L   </v>
          </cell>
          <cell r="D448" t="str">
            <v xml:space="preserve"> R    </v>
          </cell>
          <cell r="E448">
            <v>47628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</row>
        <row r="449">
          <cell r="A449">
            <v>31911</v>
          </cell>
          <cell r="B449" t="str">
            <v xml:space="preserve"> CHEVRON - SOUTH TIMBALIER 36 B          </v>
          </cell>
          <cell r="C449" t="str">
            <v xml:space="preserve"> 0L   </v>
          </cell>
          <cell r="D449" t="str">
            <v xml:space="preserve"> R    </v>
          </cell>
          <cell r="E449">
            <v>58272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</row>
        <row r="450">
          <cell r="A450">
            <v>32026</v>
          </cell>
          <cell r="B450" t="str">
            <v xml:space="preserve"> CONOCO-GRAND ISLE BLK 48 J              </v>
          </cell>
          <cell r="C450" t="str">
            <v xml:space="preserve"> 0L   </v>
          </cell>
          <cell r="D450" t="str">
            <v xml:space="preserve"> R    </v>
          </cell>
          <cell r="E450">
            <v>29054</v>
          </cell>
          <cell r="F450">
            <v>3</v>
          </cell>
          <cell r="G450">
            <v>3</v>
          </cell>
          <cell r="H450">
            <v>0</v>
          </cell>
          <cell r="I450">
            <v>3</v>
          </cell>
          <cell r="J450">
            <v>3</v>
          </cell>
          <cell r="K450">
            <v>377</v>
          </cell>
          <cell r="L450">
            <v>1475</v>
          </cell>
          <cell r="M450">
            <v>1475</v>
          </cell>
          <cell r="N450">
            <v>1475</v>
          </cell>
          <cell r="O450">
            <v>1475</v>
          </cell>
          <cell r="P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</row>
        <row r="451">
          <cell r="A451">
            <v>32027</v>
          </cell>
          <cell r="B451" t="str">
            <v xml:space="preserve"> CONOCO-GRAND ISLE BLK 47 DEHYD          </v>
          </cell>
          <cell r="C451" t="str">
            <v xml:space="preserve"> 0L   </v>
          </cell>
          <cell r="D451" t="str">
            <v xml:space="preserve"> R    </v>
          </cell>
          <cell r="E451">
            <v>58140</v>
          </cell>
          <cell r="F451">
            <v>4219</v>
          </cell>
          <cell r="G451">
            <v>4219</v>
          </cell>
          <cell r="H451">
            <v>4540</v>
          </cell>
          <cell r="I451">
            <v>4219</v>
          </cell>
          <cell r="J451">
            <v>4449</v>
          </cell>
          <cell r="K451">
            <v>4855</v>
          </cell>
          <cell r="L451">
            <v>4855</v>
          </cell>
          <cell r="M451">
            <v>5281</v>
          </cell>
          <cell r="N451">
            <v>5281</v>
          </cell>
          <cell r="O451">
            <v>5281</v>
          </cell>
          <cell r="P451">
            <v>5281</v>
          </cell>
          <cell r="Q451">
            <v>5281</v>
          </cell>
          <cell r="R451">
            <v>5281</v>
          </cell>
          <cell r="S451">
            <v>5281</v>
          </cell>
          <cell r="T451">
            <v>4530</v>
          </cell>
          <cell r="U451">
            <v>4530</v>
          </cell>
          <cell r="V451">
            <v>4530</v>
          </cell>
          <cell r="W451">
            <v>4530</v>
          </cell>
          <cell r="X451">
            <v>4530</v>
          </cell>
          <cell r="Y451">
            <v>4530</v>
          </cell>
          <cell r="Z451">
            <v>4530</v>
          </cell>
          <cell r="AA451">
            <v>2326</v>
          </cell>
          <cell r="AB451">
            <v>2326</v>
          </cell>
          <cell r="AC451">
            <v>2326</v>
          </cell>
          <cell r="AD451">
            <v>4230</v>
          </cell>
          <cell r="AE451">
            <v>4230</v>
          </cell>
          <cell r="AF451">
            <v>4230</v>
          </cell>
          <cell r="AG451">
            <v>4240</v>
          </cell>
          <cell r="AH451">
            <v>3540</v>
          </cell>
          <cell r="AI451">
            <v>3540</v>
          </cell>
          <cell r="AJ451">
            <v>3540</v>
          </cell>
          <cell r="AK451">
            <v>3540</v>
          </cell>
          <cell r="AL451">
            <v>3540</v>
          </cell>
          <cell r="AM451">
            <v>3540</v>
          </cell>
          <cell r="AN451">
            <v>4540</v>
          </cell>
          <cell r="AO451">
            <v>4540</v>
          </cell>
          <cell r="AP451">
            <v>4540</v>
          </cell>
          <cell r="AQ451">
            <v>4540</v>
          </cell>
          <cell r="AR451">
            <v>4610</v>
          </cell>
          <cell r="AS451">
            <v>4610</v>
          </cell>
          <cell r="AT451">
            <v>5080</v>
          </cell>
          <cell r="AU451">
            <v>5080</v>
          </cell>
          <cell r="AV451">
            <v>5080</v>
          </cell>
          <cell r="AW451">
            <v>5080</v>
          </cell>
          <cell r="AX451">
            <v>4121</v>
          </cell>
          <cell r="AY451">
            <v>4121</v>
          </cell>
          <cell r="AZ451">
            <v>4121</v>
          </cell>
          <cell r="BA451">
            <v>4121</v>
          </cell>
          <cell r="BB451">
            <v>4121</v>
          </cell>
          <cell r="BC451">
            <v>4341</v>
          </cell>
          <cell r="BD451">
            <v>4341</v>
          </cell>
          <cell r="BE451">
            <v>4341</v>
          </cell>
          <cell r="BF451">
            <v>4922</v>
          </cell>
          <cell r="BG451">
            <v>4922</v>
          </cell>
          <cell r="BH451">
            <v>4922</v>
          </cell>
          <cell r="BI451">
            <v>4922</v>
          </cell>
          <cell r="BJ451">
            <v>4922</v>
          </cell>
          <cell r="BK451">
            <v>4922</v>
          </cell>
          <cell r="BL451">
            <v>4922</v>
          </cell>
          <cell r="BM451">
            <v>4922</v>
          </cell>
          <cell r="BN451">
            <v>4922</v>
          </cell>
          <cell r="BO451">
            <v>4922</v>
          </cell>
          <cell r="BP451">
            <v>4922</v>
          </cell>
          <cell r="BQ451">
            <v>4922</v>
          </cell>
          <cell r="BR451">
            <v>4922</v>
          </cell>
          <cell r="BS451">
            <v>4922</v>
          </cell>
          <cell r="BT451">
            <v>4922</v>
          </cell>
          <cell r="BU451">
            <v>4922</v>
          </cell>
          <cell r="BV451">
            <v>4922</v>
          </cell>
          <cell r="BW451">
            <v>4922</v>
          </cell>
          <cell r="BX451">
            <v>4922</v>
          </cell>
          <cell r="BY451">
            <v>4922</v>
          </cell>
          <cell r="BZ451">
            <v>4922</v>
          </cell>
          <cell r="CA451">
            <v>4922</v>
          </cell>
          <cell r="CB451">
            <v>4922</v>
          </cell>
          <cell r="CC451">
            <v>3666</v>
          </cell>
          <cell r="CD451">
            <v>3666</v>
          </cell>
          <cell r="CE451">
            <v>3716</v>
          </cell>
          <cell r="CF451">
            <v>3716</v>
          </cell>
          <cell r="CG451">
            <v>3716</v>
          </cell>
          <cell r="CH451">
            <v>3716</v>
          </cell>
          <cell r="CI451">
            <v>3716</v>
          </cell>
          <cell r="CJ451">
            <v>3716</v>
          </cell>
          <cell r="CK451">
            <v>4066</v>
          </cell>
          <cell r="CL451">
            <v>4066</v>
          </cell>
          <cell r="CM451">
            <v>4066</v>
          </cell>
          <cell r="CN451">
            <v>4066</v>
          </cell>
          <cell r="CO451">
            <v>4066</v>
          </cell>
          <cell r="CP451">
            <v>4066</v>
          </cell>
          <cell r="CQ451">
            <v>4066</v>
          </cell>
          <cell r="CR451">
            <v>4066</v>
          </cell>
          <cell r="CS451">
            <v>3804</v>
          </cell>
          <cell r="CT451">
            <v>3804</v>
          </cell>
          <cell r="CU451">
            <v>3804</v>
          </cell>
          <cell r="CV451">
            <v>3804</v>
          </cell>
          <cell r="CW451">
            <v>4343</v>
          </cell>
          <cell r="CX451">
            <v>4343</v>
          </cell>
          <cell r="CY451">
            <v>4343</v>
          </cell>
          <cell r="CZ451">
            <v>5225</v>
          </cell>
          <cell r="DA451">
            <v>5225</v>
          </cell>
          <cell r="DB451">
            <v>5225</v>
          </cell>
          <cell r="DC451">
            <v>5225</v>
          </cell>
          <cell r="DD451">
            <v>5225</v>
          </cell>
          <cell r="DE451">
            <v>4149</v>
          </cell>
          <cell r="DF451">
            <v>3749</v>
          </cell>
          <cell r="DG451">
            <v>2949</v>
          </cell>
          <cell r="DH451">
            <v>2949</v>
          </cell>
          <cell r="DI451">
            <v>2949</v>
          </cell>
          <cell r="DJ451">
            <v>3049</v>
          </cell>
          <cell r="DK451">
            <v>3249</v>
          </cell>
        </row>
        <row r="452">
          <cell r="A452">
            <v>32048</v>
          </cell>
          <cell r="B452" t="str">
            <v xml:space="preserve"> TEXACO-(NGP)-WEST DELTA BLK 109 DEHYD   </v>
          </cell>
          <cell r="C452" t="str">
            <v xml:space="preserve"> 0L   </v>
          </cell>
          <cell r="D452" t="str">
            <v xml:space="preserve"> R    </v>
          </cell>
          <cell r="E452">
            <v>355592</v>
          </cell>
          <cell r="F452">
            <v>53000</v>
          </cell>
          <cell r="G452">
            <v>53000</v>
          </cell>
          <cell r="H452">
            <v>57073</v>
          </cell>
          <cell r="I452">
            <v>53000</v>
          </cell>
          <cell r="J452">
            <v>53000</v>
          </cell>
          <cell r="K452">
            <v>53000</v>
          </cell>
          <cell r="L452">
            <v>55179</v>
          </cell>
          <cell r="M452">
            <v>55179</v>
          </cell>
          <cell r="N452">
            <v>55179</v>
          </cell>
          <cell r="O452">
            <v>55179</v>
          </cell>
          <cell r="P452">
            <v>54263</v>
          </cell>
          <cell r="Q452">
            <v>52502</v>
          </cell>
          <cell r="R452">
            <v>55418</v>
          </cell>
          <cell r="S452">
            <v>55180</v>
          </cell>
          <cell r="T452">
            <v>58095</v>
          </cell>
          <cell r="U452">
            <v>58095</v>
          </cell>
          <cell r="V452">
            <v>58095</v>
          </cell>
          <cell r="W452">
            <v>58095</v>
          </cell>
          <cell r="X452">
            <v>58095</v>
          </cell>
          <cell r="Y452">
            <v>58095</v>
          </cell>
          <cell r="Z452">
            <v>56095</v>
          </cell>
          <cell r="AA452">
            <v>53295</v>
          </cell>
          <cell r="AB452">
            <v>53295</v>
          </cell>
          <cell r="AC452">
            <v>53295</v>
          </cell>
          <cell r="AD452">
            <v>53295</v>
          </cell>
          <cell r="AE452">
            <v>53833</v>
          </cell>
          <cell r="AF452">
            <v>58833</v>
          </cell>
          <cell r="AG452">
            <v>56374</v>
          </cell>
          <cell r="AH452">
            <v>61874</v>
          </cell>
          <cell r="AI452">
            <v>61874</v>
          </cell>
          <cell r="AJ452">
            <v>61874</v>
          </cell>
          <cell r="AK452">
            <v>61874</v>
          </cell>
          <cell r="AL452">
            <v>61873</v>
          </cell>
          <cell r="AM452">
            <v>58682</v>
          </cell>
          <cell r="AN452">
            <v>58380</v>
          </cell>
          <cell r="AO452">
            <v>57073</v>
          </cell>
          <cell r="AP452">
            <v>57073</v>
          </cell>
          <cell r="AQ452">
            <v>57073</v>
          </cell>
          <cell r="AR452">
            <v>55866</v>
          </cell>
          <cell r="AS452">
            <v>61629</v>
          </cell>
          <cell r="AT452">
            <v>61629</v>
          </cell>
          <cell r="AU452">
            <v>61629</v>
          </cell>
          <cell r="AV452">
            <v>60327</v>
          </cell>
          <cell r="AW452">
            <v>60327</v>
          </cell>
          <cell r="AX452">
            <v>58908</v>
          </cell>
          <cell r="AY452">
            <v>58908</v>
          </cell>
          <cell r="AZ452">
            <v>57409</v>
          </cell>
          <cell r="BA452">
            <v>57409</v>
          </cell>
          <cell r="BB452">
            <v>57409</v>
          </cell>
          <cell r="BC452">
            <v>57409</v>
          </cell>
          <cell r="BD452">
            <v>57409</v>
          </cell>
          <cell r="BE452">
            <v>57409</v>
          </cell>
          <cell r="BF452">
            <v>76593</v>
          </cell>
          <cell r="BG452">
            <v>76593</v>
          </cell>
          <cell r="BH452">
            <v>76593</v>
          </cell>
          <cell r="BI452">
            <v>76593</v>
          </cell>
          <cell r="BJ452">
            <v>1002</v>
          </cell>
          <cell r="BK452">
            <v>1002</v>
          </cell>
          <cell r="BL452">
            <v>1002</v>
          </cell>
          <cell r="BM452">
            <v>1002</v>
          </cell>
          <cell r="BN452">
            <v>1002</v>
          </cell>
          <cell r="BO452">
            <v>58914</v>
          </cell>
          <cell r="BP452">
            <v>58914</v>
          </cell>
          <cell r="BQ452">
            <v>58914</v>
          </cell>
          <cell r="BR452">
            <v>58914</v>
          </cell>
          <cell r="BS452">
            <v>58914</v>
          </cell>
          <cell r="BT452">
            <v>58914</v>
          </cell>
          <cell r="BU452">
            <v>58914</v>
          </cell>
          <cell r="BV452">
            <v>58914</v>
          </cell>
          <cell r="BW452">
            <v>57914</v>
          </cell>
          <cell r="BX452">
            <v>65844</v>
          </cell>
          <cell r="BY452">
            <v>65844</v>
          </cell>
          <cell r="BZ452">
            <v>65844</v>
          </cell>
          <cell r="CA452">
            <v>65844</v>
          </cell>
          <cell r="CB452">
            <v>65844</v>
          </cell>
          <cell r="CC452">
            <v>62803</v>
          </cell>
          <cell r="CD452">
            <v>62803</v>
          </cell>
          <cell r="CE452">
            <v>68779</v>
          </cell>
          <cell r="CF452">
            <v>68779</v>
          </cell>
          <cell r="CG452">
            <v>62803</v>
          </cell>
          <cell r="CH452">
            <v>64365</v>
          </cell>
          <cell r="CI452">
            <v>64803</v>
          </cell>
          <cell r="CJ452">
            <v>64584</v>
          </cell>
          <cell r="CK452">
            <v>65687</v>
          </cell>
          <cell r="CL452">
            <v>65687</v>
          </cell>
          <cell r="CM452">
            <v>65687</v>
          </cell>
          <cell r="CN452">
            <v>65687</v>
          </cell>
          <cell r="CO452">
            <v>65687</v>
          </cell>
          <cell r="CP452">
            <v>65687</v>
          </cell>
          <cell r="CQ452">
            <v>65687</v>
          </cell>
          <cell r="CR452">
            <v>66187</v>
          </cell>
          <cell r="CS452">
            <v>66668</v>
          </cell>
          <cell r="CT452">
            <v>66668</v>
          </cell>
          <cell r="CU452">
            <v>66668</v>
          </cell>
          <cell r="CV452">
            <v>66187</v>
          </cell>
          <cell r="CW452">
            <v>47168</v>
          </cell>
          <cell r="CX452">
            <v>46668</v>
          </cell>
          <cell r="CY452">
            <v>46687</v>
          </cell>
          <cell r="CZ452">
            <v>65747</v>
          </cell>
          <cell r="DA452">
            <v>65747</v>
          </cell>
          <cell r="DB452">
            <v>65747</v>
          </cell>
          <cell r="DC452">
            <v>67012</v>
          </cell>
          <cell r="DD452">
            <v>65747</v>
          </cell>
          <cell r="DE452">
            <v>58564</v>
          </cell>
          <cell r="DF452">
            <v>57908</v>
          </cell>
          <cell r="DG452">
            <v>68339</v>
          </cell>
          <cell r="DH452">
            <v>68339</v>
          </cell>
          <cell r="DI452">
            <v>68339</v>
          </cell>
          <cell r="DJ452">
            <v>68339</v>
          </cell>
          <cell r="DK452">
            <v>68339</v>
          </cell>
        </row>
        <row r="453">
          <cell r="A453">
            <v>32053</v>
          </cell>
          <cell r="B453" t="str">
            <v xml:space="preserve"> PAN - W DELTA BLK 54 DEHYD              </v>
          </cell>
          <cell r="C453" t="str">
            <v xml:space="preserve"> 0L   </v>
          </cell>
          <cell r="D453" t="str">
            <v xml:space="preserve"> R    </v>
          </cell>
          <cell r="E453">
            <v>114374</v>
          </cell>
          <cell r="F453">
            <v>12893</v>
          </cell>
          <cell r="G453">
            <v>12893</v>
          </cell>
          <cell r="H453">
            <v>9770</v>
          </cell>
          <cell r="I453">
            <v>12893</v>
          </cell>
          <cell r="J453">
            <v>12493</v>
          </cell>
          <cell r="K453">
            <v>12193</v>
          </cell>
          <cell r="L453">
            <v>12193</v>
          </cell>
          <cell r="M453">
            <v>10493</v>
          </cell>
          <cell r="N453">
            <v>10493</v>
          </cell>
          <cell r="O453">
            <v>10493</v>
          </cell>
          <cell r="P453">
            <v>10993</v>
          </cell>
          <cell r="Q453">
            <v>10993</v>
          </cell>
          <cell r="R453">
            <v>10643</v>
          </cell>
          <cell r="S453">
            <v>10643</v>
          </cell>
          <cell r="T453">
            <v>11400</v>
          </cell>
          <cell r="U453">
            <v>11400</v>
          </cell>
          <cell r="V453">
            <v>11400</v>
          </cell>
          <cell r="W453">
            <v>15100</v>
          </cell>
          <cell r="X453">
            <v>11400</v>
          </cell>
          <cell r="Y453">
            <v>11400</v>
          </cell>
          <cell r="Z453">
            <v>10700</v>
          </cell>
          <cell r="AA453">
            <v>10700</v>
          </cell>
          <cell r="AB453">
            <v>10700</v>
          </cell>
          <cell r="AC453">
            <v>10700</v>
          </cell>
          <cell r="AD453">
            <v>10700</v>
          </cell>
          <cell r="AE453">
            <v>10700</v>
          </cell>
          <cell r="AF453">
            <v>10700</v>
          </cell>
          <cell r="AG453">
            <v>10450</v>
          </cell>
          <cell r="AH453">
            <v>10450</v>
          </cell>
          <cell r="AI453">
            <v>10450</v>
          </cell>
          <cell r="AJ453">
            <v>10450</v>
          </cell>
          <cell r="AK453">
            <v>10450</v>
          </cell>
          <cell r="AL453">
            <v>9350</v>
          </cell>
          <cell r="AM453">
            <v>9350</v>
          </cell>
          <cell r="AN453">
            <v>9770</v>
          </cell>
          <cell r="AO453">
            <v>9770</v>
          </cell>
          <cell r="AP453">
            <v>9770</v>
          </cell>
          <cell r="AQ453">
            <v>9770</v>
          </cell>
          <cell r="AR453">
            <v>9770</v>
          </cell>
          <cell r="AS453">
            <v>8671</v>
          </cell>
          <cell r="AT453">
            <v>9870</v>
          </cell>
          <cell r="AU453">
            <v>9770</v>
          </cell>
          <cell r="AV453">
            <v>10013</v>
          </cell>
          <cell r="AW453">
            <v>10013</v>
          </cell>
          <cell r="AX453">
            <v>8900</v>
          </cell>
          <cell r="AY453">
            <v>8900</v>
          </cell>
          <cell r="AZ453">
            <v>3401</v>
          </cell>
          <cell r="BA453">
            <v>2401</v>
          </cell>
          <cell r="BB453">
            <v>701</v>
          </cell>
          <cell r="BC453">
            <v>11599</v>
          </cell>
          <cell r="BD453">
            <v>11599</v>
          </cell>
          <cell r="BE453">
            <v>11599</v>
          </cell>
          <cell r="BF453">
            <v>11599</v>
          </cell>
          <cell r="BG453">
            <v>11599</v>
          </cell>
          <cell r="BH453">
            <v>11189</v>
          </cell>
          <cell r="BI453">
            <v>11189</v>
          </cell>
          <cell r="BJ453">
            <v>11189</v>
          </cell>
          <cell r="BK453">
            <v>11189</v>
          </cell>
          <cell r="BL453">
            <v>11189</v>
          </cell>
          <cell r="BM453">
            <v>11189</v>
          </cell>
          <cell r="BN453">
            <v>11299</v>
          </cell>
          <cell r="BO453">
            <v>11299</v>
          </cell>
          <cell r="BP453">
            <v>12184</v>
          </cell>
          <cell r="BQ453">
            <v>12184</v>
          </cell>
          <cell r="BR453">
            <v>12184</v>
          </cell>
          <cell r="BS453">
            <v>12184</v>
          </cell>
          <cell r="BT453">
            <v>11084</v>
          </cell>
          <cell r="BU453">
            <v>10434</v>
          </cell>
          <cell r="BV453">
            <v>10034</v>
          </cell>
          <cell r="BW453">
            <v>10084</v>
          </cell>
          <cell r="BX453">
            <v>10084</v>
          </cell>
          <cell r="BY453">
            <v>10084</v>
          </cell>
          <cell r="BZ453">
            <v>10084</v>
          </cell>
          <cell r="CA453">
            <v>10434</v>
          </cell>
          <cell r="CB453">
            <v>10434</v>
          </cell>
          <cell r="CC453">
            <v>10025</v>
          </cell>
          <cell r="CD453">
            <v>10025</v>
          </cell>
          <cell r="CE453">
            <v>10025</v>
          </cell>
          <cell r="CF453">
            <v>10025</v>
          </cell>
          <cell r="CG453">
            <v>10025</v>
          </cell>
          <cell r="CH453">
            <v>10025</v>
          </cell>
          <cell r="CI453">
            <v>9525</v>
          </cell>
          <cell r="CJ453">
            <v>9525</v>
          </cell>
          <cell r="CK453">
            <v>10575</v>
          </cell>
          <cell r="CL453">
            <v>10575</v>
          </cell>
          <cell r="CM453">
            <v>10575</v>
          </cell>
          <cell r="CN453">
            <v>10575</v>
          </cell>
          <cell r="CO453">
            <v>10575</v>
          </cell>
          <cell r="CP453">
            <v>10575</v>
          </cell>
          <cell r="CQ453">
            <v>10575</v>
          </cell>
          <cell r="CR453">
            <v>10825</v>
          </cell>
          <cell r="CS453">
            <v>11625</v>
          </cell>
          <cell r="CT453">
            <v>11625</v>
          </cell>
          <cell r="CU453">
            <v>11625</v>
          </cell>
          <cell r="CV453">
            <v>9975</v>
          </cell>
          <cell r="CW453">
            <v>9975</v>
          </cell>
          <cell r="CX453">
            <v>8475</v>
          </cell>
          <cell r="CY453">
            <v>8475</v>
          </cell>
          <cell r="CZ453">
            <v>8869</v>
          </cell>
          <cell r="DA453">
            <v>8869</v>
          </cell>
          <cell r="DB453">
            <v>8869</v>
          </cell>
          <cell r="DC453">
            <v>8419</v>
          </cell>
          <cell r="DD453">
            <v>8419</v>
          </cell>
          <cell r="DE453">
            <v>8500</v>
          </cell>
          <cell r="DF453">
            <v>8500</v>
          </cell>
          <cell r="DG453">
            <v>8500</v>
          </cell>
          <cell r="DH453">
            <v>8500</v>
          </cell>
          <cell r="DI453">
            <v>8500</v>
          </cell>
          <cell r="DJ453">
            <v>8500</v>
          </cell>
          <cell r="DK453">
            <v>8500</v>
          </cell>
        </row>
        <row r="454">
          <cell r="A454">
            <v>32054</v>
          </cell>
          <cell r="B454" t="str">
            <v xml:space="preserve"> WEST DELTA BLOCK 83 E5 DEHYDRATION      </v>
          </cell>
          <cell r="C454" t="str">
            <v xml:space="preserve"> 0L   </v>
          </cell>
          <cell r="D454" t="str">
            <v xml:space="preserve"> R    </v>
          </cell>
          <cell r="E454">
            <v>13552</v>
          </cell>
          <cell r="F454">
            <v>2400</v>
          </cell>
          <cell r="G454">
            <v>2400</v>
          </cell>
          <cell r="H454">
            <v>2600</v>
          </cell>
          <cell r="I454">
            <v>2400</v>
          </cell>
          <cell r="J454">
            <v>2400</v>
          </cell>
          <cell r="K454">
            <v>2400</v>
          </cell>
          <cell r="L454">
            <v>2400</v>
          </cell>
          <cell r="M454">
            <v>2400</v>
          </cell>
          <cell r="N454">
            <v>2400</v>
          </cell>
          <cell r="O454">
            <v>2400</v>
          </cell>
          <cell r="P454">
            <v>2400</v>
          </cell>
          <cell r="Q454">
            <v>2400</v>
          </cell>
          <cell r="R454">
            <v>2400</v>
          </cell>
          <cell r="S454">
            <v>2400</v>
          </cell>
          <cell r="T454">
            <v>3000</v>
          </cell>
          <cell r="U454">
            <v>3000</v>
          </cell>
          <cell r="V454">
            <v>3000</v>
          </cell>
          <cell r="W454">
            <v>3000</v>
          </cell>
          <cell r="X454">
            <v>3000</v>
          </cell>
          <cell r="Y454">
            <v>2300</v>
          </cell>
          <cell r="Z454">
            <v>2300</v>
          </cell>
          <cell r="AA454">
            <v>2300</v>
          </cell>
          <cell r="AB454">
            <v>2300</v>
          </cell>
          <cell r="AC454">
            <v>2300</v>
          </cell>
          <cell r="AD454">
            <v>2300</v>
          </cell>
          <cell r="AE454">
            <v>2300</v>
          </cell>
          <cell r="AF454">
            <v>2300</v>
          </cell>
          <cell r="AG454">
            <v>2300</v>
          </cell>
          <cell r="AH454">
            <v>2300</v>
          </cell>
          <cell r="AI454">
            <v>2300</v>
          </cell>
          <cell r="AJ454">
            <v>2300</v>
          </cell>
          <cell r="AK454">
            <v>2300</v>
          </cell>
          <cell r="AL454">
            <v>2300</v>
          </cell>
          <cell r="AM454">
            <v>2700</v>
          </cell>
          <cell r="AN454">
            <v>2700</v>
          </cell>
          <cell r="AO454">
            <v>2600</v>
          </cell>
          <cell r="AP454">
            <v>2600</v>
          </cell>
          <cell r="AQ454">
            <v>2600</v>
          </cell>
          <cell r="AR454">
            <v>2000</v>
          </cell>
          <cell r="AS454">
            <v>2000</v>
          </cell>
          <cell r="AT454">
            <v>2000</v>
          </cell>
          <cell r="AU454">
            <v>2300</v>
          </cell>
          <cell r="AV454">
            <v>2300</v>
          </cell>
          <cell r="AW454">
            <v>2300</v>
          </cell>
          <cell r="AX454">
            <v>2000</v>
          </cell>
          <cell r="AY454">
            <v>2000</v>
          </cell>
          <cell r="AZ454">
            <v>2000</v>
          </cell>
          <cell r="BA454">
            <v>2000</v>
          </cell>
          <cell r="BB454">
            <v>2000</v>
          </cell>
          <cell r="BC454">
            <v>2000</v>
          </cell>
          <cell r="BD454">
            <v>2000</v>
          </cell>
          <cell r="BE454">
            <v>2000</v>
          </cell>
          <cell r="BF454">
            <v>2000</v>
          </cell>
          <cell r="BG454">
            <v>2000</v>
          </cell>
          <cell r="BH454">
            <v>2000</v>
          </cell>
          <cell r="BI454">
            <v>2000</v>
          </cell>
          <cell r="BJ454">
            <v>2300</v>
          </cell>
          <cell r="BK454">
            <v>2300</v>
          </cell>
          <cell r="BL454">
            <v>2300</v>
          </cell>
          <cell r="BM454">
            <v>2300</v>
          </cell>
          <cell r="BN454">
            <v>2300</v>
          </cell>
          <cell r="BO454">
            <v>2200</v>
          </cell>
          <cell r="BP454">
            <v>2200</v>
          </cell>
          <cell r="BQ454">
            <v>2200</v>
          </cell>
          <cell r="BR454">
            <v>2200</v>
          </cell>
          <cell r="BS454">
            <v>2200</v>
          </cell>
          <cell r="BT454">
            <v>2200</v>
          </cell>
          <cell r="BU454">
            <v>2400</v>
          </cell>
          <cell r="BV454">
            <v>2400</v>
          </cell>
          <cell r="BW454">
            <v>2400</v>
          </cell>
          <cell r="BX454">
            <v>2400</v>
          </cell>
          <cell r="BY454">
            <v>2400</v>
          </cell>
          <cell r="BZ454">
            <v>2400</v>
          </cell>
          <cell r="CA454">
            <v>2400</v>
          </cell>
          <cell r="CB454">
            <v>2400</v>
          </cell>
          <cell r="CC454">
            <v>2400</v>
          </cell>
          <cell r="CD454">
            <v>2400</v>
          </cell>
          <cell r="CE454">
            <v>2400</v>
          </cell>
          <cell r="CF454">
            <v>2400</v>
          </cell>
          <cell r="CG454">
            <v>2400</v>
          </cell>
          <cell r="CH454">
            <v>2400</v>
          </cell>
          <cell r="CI454">
            <v>2400</v>
          </cell>
          <cell r="CJ454">
            <v>2400</v>
          </cell>
          <cell r="CK454">
            <v>2400</v>
          </cell>
          <cell r="CL454">
            <v>2400</v>
          </cell>
          <cell r="CM454">
            <v>2400</v>
          </cell>
          <cell r="CN454">
            <v>2400</v>
          </cell>
          <cell r="CO454">
            <v>2400</v>
          </cell>
          <cell r="CP454">
            <v>2400</v>
          </cell>
          <cell r="CQ454">
            <v>2400</v>
          </cell>
          <cell r="CR454">
            <v>2400</v>
          </cell>
          <cell r="CS454">
            <v>2400</v>
          </cell>
          <cell r="CT454">
            <v>2400</v>
          </cell>
          <cell r="CU454">
            <v>2400</v>
          </cell>
          <cell r="CV454">
            <v>2400</v>
          </cell>
          <cell r="CW454">
            <v>2400</v>
          </cell>
          <cell r="CX454">
            <v>2400</v>
          </cell>
          <cell r="CY454">
            <v>2400</v>
          </cell>
          <cell r="CZ454">
            <v>2400</v>
          </cell>
          <cell r="DA454">
            <v>2400</v>
          </cell>
          <cell r="DB454">
            <v>2400</v>
          </cell>
          <cell r="DC454">
            <v>2400</v>
          </cell>
          <cell r="DD454">
            <v>2400</v>
          </cell>
          <cell r="DE454">
            <v>2500</v>
          </cell>
          <cell r="DF454">
            <v>2500</v>
          </cell>
          <cell r="DG454">
            <v>2500</v>
          </cell>
          <cell r="DH454">
            <v>2500</v>
          </cell>
          <cell r="DI454">
            <v>2500</v>
          </cell>
          <cell r="DJ454">
            <v>2500</v>
          </cell>
          <cell r="DK454">
            <v>2500</v>
          </cell>
        </row>
        <row r="455">
          <cell r="A455">
            <v>32060</v>
          </cell>
          <cell r="B455" t="str">
            <v xml:space="preserve"> MESA-W DELTA BLK 61 A DEHYD             </v>
          </cell>
          <cell r="C455" t="str">
            <v xml:space="preserve"> 0L   </v>
          </cell>
          <cell r="D455" t="str">
            <v xml:space="preserve"> R    </v>
          </cell>
          <cell r="E455">
            <v>65619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</row>
        <row r="456">
          <cell r="A456">
            <v>32061</v>
          </cell>
          <cell r="B456" t="str">
            <v xml:space="preserve"> AMOCO - WEST DELTA BLK 76 (73)          </v>
          </cell>
          <cell r="C456" t="str">
            <v xml:space="preserve"> 0L   </v>
          </cell>
          <cell r="D456" t="str">
            <v xml:space="preserve"> R    </v>
          </cell>
          <cell r="E456">
            <v>26727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</row>
        <row r="457">
          <cell r="A457">
            <v>32069</v>
          </cell>
          <cell r="B457" t="str">
            <v xml:space="preserve"> CONOCO-GRAND ISLE BLK 43 DEHYD          </v>
          </cell>
          <cell r="C457" t="str">
            <v xml:space="preserve"> 0L   </v>
          </cell>
          <cell r="D457" t="str">
            <v xml:space="preserve"> R    </v>
          </cell>
          <cell r="E457">
            <v>336554</v>
          </cell>
          <cell r="F457">
            <v>64666</v>
          </cell>
          <cell r="G457">
            <v>64666</v>
          </cell>
          <cell r="H457">
            <v>77080</v>
          </cell>
          <cell r="I457">
            <v>37964</v>
          </cell>
          <cell r="J457">
            <v>57972</v>
          </cell>
          <cell r="K457">
            <v>56862</v>
          </cell>
          <cell r="L457">
            <v>62288</v>
          </cell>
          <cell r="M457">
            <v>85262</v>
          </cell>
          <cell r="N457">
            <v>85262</v>
          </cell>
          <cell r="O457">
            <v>85262</v>
          </cell>
          <cell r="P457">
            <v>70458</v>
          </cell>
          <cell r="Q457">
            <v>79518</v>
          </cell>
          <cell r="R457">
            <v>79518</v>
          </cell>
          <cell r="S457">
            <v>122038</v>
          </cell>
          <cell r="T457">
            <v>94052</v>
          </cell>
          <cell r="U457">
            <v>94052</v>
          </cell>
          <cell r="V457">
            <v>94052</v>
          </cell>
          <cell r="W457">
            <v>94923</v>
          </cell>
          <cell r="X457">
            <v>95293</v>
          </cell>
          <cell r="Y457">
            <v>85006</v>
          </cell>
          <cell r="Z457">
            <v>85086</v>
          </cell>
          <cell r="AA457">
            <v>76504</v>
          </cell>
          <cell r="AB457">
            <v>76504</v>
          </cell>
          <cell r="AC457">
            <v>76504</v>
          </cell>
          <cell r="AD457">
            <v>73031</v>
          </cell>
          <cell r="AE457">
            <v>78360</v>
          </cell>
          <cell r="AF457">
            <v>90394</v>
          </cell>
          <cell r="AG457">
            <v>77636</v>
          </cell>
          <cell r="AH457">
            <v>83982</v>
          </cell>
          <cell r="AI457">
            <v>83982</v>
          </cell>
          <cell r="AJ457">
            <v>83982</v>
          </cell>
          <cell r="AK457">
            <v>73886</v>
          </cell>
          <cell r="AL457">
            <v>82438</v>
          </cell>
          <cell r="AM457">
            <v>66580</v>
          </cell>
          <cell r="AN457">
            <v>74375</v>
          </cell>
          <cell r="AO457">
            <v>77080</v>
          </cell>
          <cell r="AP457">
            <v>77080</v>
          </cell>
          <cell r="AQ457">
            <v>77080</v>
          </cell>
          <cell r="AR457">
            <v>79298</v>
          </cell>
          <cell r="AS457">
            <v>59779</v>
          </cell>
          <cell r="AT457">
            <v>73175</v>
          </cell>
          <cell r="AU457">
            <v>79357</v>
          </cell>
          <cell r="AV457">
            <v>78409</v>
          </cell>
          <cell r="AW457">
            <v>77857</v>
          </cell>
          <cell r="AX457">
            <v>73306</v>
          </cell>
          <cell r="AY457">
            <v>80896</v>
          </cell>
          <cell r="AZ457">
            <v>73960</v>
          </cell>
          <cell r="BA457">
            <v>70287</v>
          </cell>
          <cell r="BB457">
            <v>78998</v>
          </cell>
          <cell r="BC457">
            <v>77839</v>
          </cell>
          <cell r="BD457">
            <v>77839</v>
          </cell>
          <cell r="BE457">
            <v>77839</v>
          </cell>
          <cell r="BF457">
            <v>82799</v>
          </cell>
          <cell r="BG457">
            <v>69223</v>
          </cell>
          <cell r="BH457">
            <v>84899</v>
          </cell>
          <cell r="BI457">
            <v>78881</v>
          </cell>
          <cell r="BJ457">
            <v>75707</v>
          </cell>
          <cell r="BK457">
            <v>75707</v>
          </cell>
          <cell r="BL457">
            <v>75707</v>
          </cell>
          <cell r="BM457">
            <v>77417</v>
          </cell>
          <cell r="BN457">
            <v>76763</v>
          </cell>
          <cell r="BO457">
            <v>75430</v>
          </cell>
          <cell r="BP457">
            <v>80277</v>
          </cell>
          <cell r="BQ457">
            <v>77334</v>
          </cell>
          <cell r="BR457">
            <v>77334</v>
          </cell>
          <cell r="BS457">
            <v>77334</v>
          </cell>
          <cell r="BT457">
            <v>76771</v>
          </cell>
          <cell r="BU457">
            <v>78625</v>
          </cell>
          <cell r="BV457">
            <v>79728</v>
          </cell>
          <cell r="BW457">
            <v>79460</v>
          </cell>
          <cell r="BX457">
            <v>79460</v>
          </cell>
          <cell r="BY457">
            <v>79460</v>
          </cell>
          <cell r="BZ457">
            <v>79460</v>
          </cell>
          <cell r="CA457">
            <v>79468</v>
          </cell>
          <cell r="CB457">
            <v>80140</v>
          </cell>
          <cell r="CC457">
            <v>69166</v>
          </cell>
          <cell r="CD457">
            <v>61126</v>
          </cell>
          <cell r="CE457">
            <v>64729</v>
          </cell>
          <cell r="CF457">
            <v>64729</v>
          </cell>
          <cell r="CG457">
            <v>64729</v>
          </cell>
          <cell r="CH457">
            <v>61600</v>
          </cell>
          <cell r="CI457">
            <v>65468</v>
          </cell>
          <cell r="CJ457">
            <v>75834</v>
          </cell>
          <cell r="CK457">
            <v>79724</v>
          </cell>
          <cell r="CL457">
            <v>79724</v>
          </cell>
          <cell r="CM457">
            <v>79724</v>
          </cell>
          <cell r="CN457">
            <v>79724</v>
          </cell>
          <cell r="CO457">
            <v>73739</v>
          </cell>
          <cell r="CP457">
            <v>73739</v>
          </cell>
          <cell r="CQ457">
            <v>66655</v>
          </cell>
          <cell r="CR457">
            <v>80307</v>
          </cell>
          <cell r="CS457">
            <v>77321</v>
          </cell>
          <cell r="CT457">
            <v>77321</v>
          </cell>
          <cell r="CU457">
            <v>77321</v>
          </cell>
          <cell r="CV457">
            <v>84378</v>
          </cell>
          <cell r="CW457">
            <v>85378</v>
          </cell>
          <cell r="CX457">
            <v>85672</v>
          </cell>
          <cell r="CY457">
            <v>84469</v>
          </cell>
          <cell r="CZ457">
            <v>84991</v>
          </cell>
          <cell r="DA457">
            <v>84991</v>
          </cell>
          <cell r="DB457">
            <v>84991</v>
          </cell>
          <cell r="DC457">
            <v>91252</v>
          </cell>
          <cell r="DD457">
            <v>89327</v>
          </cell>
          <cell r="DE457">
            <v>84259</v>
          </cell>
          <cell r="DF457">
            <v>68332</v>
          </cell>
          <cell r="DG457">
            <v>91244</v>
          </cell>
          <cell r="DH457">
            <v>91244</v>
          </cell>
          <cell r="DI457">
            <v>91244</v>
          </cell>
          <cell r="DJ457">
            <v>100546</v>
          </cell>
          <cell r="DK457">
            <v>104395</v>
          </cell>
        </row>
        <row r="458">
          <cell r="A458">
            <v>32084</v>
          </cell>
          <cell r="B458" t="str">
            <v>TRANSCO @ West Delta</v>
          </cell>
          <cell r="C458" t="str">
            <v xml:space="preserve"> 0L   </v>
          </cell>
          <cell r="D458" t="str">
            <v xml:space="preserve"> R    </v>
          </cell>
          <cell r="E458">
            <v>46924</v>
          </cell>
          <cell r="F458">
            <v>1782</v>
          </cell>
          <cell r="G458">
            <v>1782</v>
          </cell>
          <cell r="H458">
            <v>1634</v>
          </cell>
          <cell r="I458">
            <v>1782</v>
          </cell>
          <cell r="J458">
            <v>1770</v>
          </cell>
          <cell r="K458">
            <v>1752</v>
          </cell>
          <cell r="L458">
            <v>1752</v>
          </cell>
          <cell r="M458">
            <v>1752</v>
          </cell>
          <cell r="N458">
            <v>1752</v>
          </cell>
          <cell r="O458">
            <v>1752</v>
          </cell>
          <cell r="P458">
            <v>1752</v>
          </cell>
          <cell r="Q458">
            <v>1752</v>
          </cell>
          <cell r="R458">
            <v>1752</v>
          </cell>
          <cell r="S458">
            <v>1752</v>
          </cell>
          <cell r="T458">
            <v>1793</v>
          </cell>
          <cell r="U458">
            <v>1793</v>
          </cell>
          <cell r="V458">
            <v>1793</v>
          </cell>
          <cell r="W458">
            <v>1793</v>
          </cell>
          <cell r="X458">
            <v>1793</v>
          </cell>
          <cell r="Y458">
            <v>1793</v>
          </cell>
          <cell r="Z458">
            <v>1793</v>
          </cell>
          <cell r="AA458">
            <v>1793</v>
          </cell>
          <cell r="AB458">
            <v>1793</v>
          </cell>
          <cell r="AC458">
            <v>1793</v>
          </cell>
          <cell r="AD458">
            <v>1759</v>
          </cell>
          <cell r="AE458">
            <v>1759</v>
          </cell>
          <cell r="AF458">
            <v>1759</v>
          </cell>
          <cell r="AG458">
            <v>1759</v>
          </cell>
          <cell r="AH458">
            <v>1759</v>
          </cell>
          <cell r="AI458">
            <v>1759</v>
          </cell>
          <cell r="AJ458">
            <v>1759</v>
          </cell>
          <cell r="AK458">
            <v>1759</v>
          </cell>
          <cell r="AL458">
            <v>1759</v>
          </cell>
          <cell r="AM458">
            <v>1759</v>
          </cell>
          <cell r="AN458">
            <v>1759</v>
          </cell>
          <cell r="AO458">
            <v>1634</v>
          </cell>
          <cell r="AP458">
            <v>1634</v>
          </cell>
          <cell r="AQ458">
            <v>1634</v>
          </cell>
          <cell r="AR458">
            <v>1759</v>
          </cell>
          <cell r="AS458">
            <v>1759</v>
          </cell>
          <cell r="AT458">
            <v>1759</v>
          </cell>
          <cell r="AU458">
            <v>1759</v>
          </cell>
          <cell r="AV458">
            <v>1759</v>
          </cell>
          <cell r="AW458">
            <v>1759</v>
          </cell>
          <cell r="AX458">
            <v>1774</v>
          </cell>
          <cell r="AY458">
            <v>1774</v>
          </cell>
          <cell r="AZ458">
            <v>1774</v>
          </cell>
          <cell r="BA458">
            <v>1774</v>
          </cell>
          <cell r="BB458">
            <v>1774</v>
          </cell>
          <cell r="BC458">
            <v>1774</v>
          </cell>
          <cell r="BD458">
            <v>1774</v>
          </cell>
          <cell r="BE458">
            <v>1774</v>
          </cell>
          <cell r="BF458">
            <v>1774</v>
          </cell>
          <cell r="BG458">
            <v>1774</v>
          </cell>
          <cell r="BH458">
            <v>1774</v>
          </cell>
          <cell r="BI458">
            <v>1774</v>
          </cell>
          <cell r="BJ458">
            <v>1774</v>
          </cell>
          <cell r="BK458">
            <v>1774</v>
          </cell>
          <cell r="BL458">
            <v>1774</v>
          </cell>
          <cell r="BM458">
            <v>1774</v>
          </cell>
          <cell r="BN458">
            <v>1774</v>
          </cell>
          <cell r="BO458">
            <v>1774</v>
          </cell>
          <cell r="BP458">
            <v>1774</v>
          </cell>
          <cell r="BQ458">
            <v>1774</v>
          </cell>
          <cell r="BR458">
            <v>1774</v>
          </cell>
          <cell r="BS458">
            <v>1774</v>
          </cell>
          <cell r="BT458">
            <v>1774</v>
          </cell>
          <cell r="BU458">
            <v>1774</v>
          </cell>
          <cell r="BV458">
            <v>1774</v>
          </cell>
          <cell r="BW458">
            <v>1774</v>
          </cell>
          <cell r="BX458">
            <v>1774</v>
          </cell>
          <cell r="BY458">
            <v>1774</v>
          </cell>
          <cell r="BZ458">
            <v>1774</v>
          </cell>
          <cell r="CA458">
            <v>1774</v>
          </cell>
          <cell r="CB458">
            <v>1774</v>
          </cell>
          <cell r="CC458">
            <v>3624</v>
          </cell>
          <cell r="CD458">
            <v>3624</v>
          </cell>
          <cell r="CE458">
            <v>1194</v>
          </cell>
          <cell r="CF458">
            <v>1194</v>
          </cell>
          <cell r="CG458">
            <v>1194</v>
          </cell>
          <cell r="CH458">
            <v>1194</v>
          </cell>
          <cell r="CI458">
            <v>1673</v>
          </cell>
          <cell r="CJ458">
            <v>1673</v>
          </cell>
          <cell r="CK458">
            <v>1673</v>
          </cell>
          <cell r="CL458">
            <v>1673</v>
          </cell>
          <cell r="CM458">
            <v>1673</v>
          </cell>
          <cell r="CN458">
            <v>1673</v>
          </cell>
          <cell r="CO458">
            <v>1673</v>
          </cell>
          <cell r="CP458">
            <v>1673</v>
          </cell>
          <cell r="CQ458">
            <v>1673</v>
          </cell>
          <cell r="CR458">
            <v>1673</v>
          </cell>
          <cell r="CS458">
            <v>1673</v>
          </cell>
          <cell r="CT458">
            <v>1673</v>
          </cell>
          <cell r="CU458">
            <v>1673</v>
          </cell>
          <cell r="CV458">
            <v>1673</v>
          </cell>
          <cell r="CW458">
            <v>1673</v>
          </cell>
          <cell r="CX458">
            <v>1673</v>
          </cell>
          <cell r="CY458">
            <v>1673</v>
          </cell>
          <cell r="CZ458">
            <v>1673</v>
          </cell>
          <cell r="DA458">
            <v>1673</v>
          </cell>
          <cell r="DB458">
            <v>1673</v>
          </cell>
          <cell r="DC458">
            <v>1673</v>
          </cell>
          <cell r="DD458">
            <v>1673</v>
          </cell>
          <cell r="DE458">
            <v>1828</v>
          </cell>
          <cell r="DF458">
            <v>1828</v>
          </cell>
          <cell r="DG458">
            <v>1828</v>
          </cell>
          <cell r="DH458">
            <v>1828</v>
          </cell>
          <cell r="DI458">
            <v>1828</v>
          </cell>
          <cell r="DJ458">
            <v>1828</v>
          </cell>
          <cell r="DK458">
            <v>1828</v>
          </cell>
        </row>
        <row r="459">
          <cell r="A459">
            <v>32090</v>
          </cell>
          <cell r="B459" t="str">
            <v xml:space="preserve"> EXXON-W DELTA BLK 30 DEHYD              </v>
          </cell>
          <cell r="C459" t="str">
            <v xml:space="preserve"> 0L   </v>
          </cell>
          <cell r="D459" t="str">
            <v xml:space="preserve"> R    </v>
          </cell>
          <cell r="E459">
            <v>55470</v>
          </cell>
          <cell r="F459">
            <v>14626</v>
          </cell>
          <cell r="G459">
            <v>14626</v>
          </cell>
          <cell r="H459">
            <v>13936</v>
          </cell>
          <cell r="I459">
            <v>14626</v>
          </cell>
          <cell r="J459">
            <v>14626</v>
          </cell>
          <cell r="K459">
            <v>14626</v>
          </cell>
          <cell r="L459">
            <v>16276</v>
          </cell>
          <cell r="M459">
            <v>14126</v>
          </cell>
          <cell r="N459">
            <v>14126</v>
          </cell>
          <cell r="O459">
            <v>13126</v>
          </cell>
          <cell r="P459">
            <v>13126</v>
          </cell>
          <cell r="Q459">
            <v>12626</v>
          </cell>
          <cell r="R459">
            <v>14126</v>
          </cell>
          <cell r="S459">
            <v>14126</v>
          </cell>
          <cell r="T459">
            <v>15746</v>
          </cell>
          <cell r="U459">
            <v>15746</v>
          </cell>
          <cell r="V459">
            <v>15746</v>
          </cell>
          <cell r="W459">
            <v>15746</v>
          </cell>
          <cell r="X459">
            <v>15896</v>
          </cell>
          <cell r="Y459">
            <v>14596</v>
          </cell>
          <cell r="Z459">
            <v>15696</v>
          </cell>
          <cell r="AA459">
            <v>14996</v>
          </cell>
          <cell r="AB459">
            <v>14996</v>
          </cell>
          <cell r="AC459">
            <v>14996</v>
          </cell>
          <cell r="AD459">
            <v>14996</v>
          </cell>
          <cell r="AE459">
            <v>14436</v>
          </cell>
          <cell r="AF459">
            <v>13736</v>
          </cell>
          <cell r="AG459">
            <v>13736</v>
          </cell>
          <cell r="AH459">
            <v>15736</v>
          </cell>
          <cell r="AI459">
            <v>15736</v>
          </cell>
          <cell r="AJ459">
            <v>15736</v>
          </cell>
          <cell r="AK459">
            <v>16636</v>
          </cell>
          <cell r="AL459">
            <v>15901</v>
          </cell>
          <cell r="AM459">
            <v>14752</v>
          </cell>
          <cell r="AN459">
            <v>16736</v>
          </cell>
          <cell r="AO459">
            <v>13936</v>
          </cell>
          <cell r="AP459">
            <v>13936</v>
          </cell>
          <cell r="AQ459">
            <v>13936</v>
          </cell>
          <cell r="AR459">
            <v>13936</v>
          </cell>
          <cell r="AS459">
            <v>13936</v>
          </cell>
          <cell r="AT459">
            <v>13936</v>
          </cell>
          <cell r="AU459">
            <v>12936</v>
          </cell>
          <cell r="AV459">
            <v>8936</v>
          </cell>
          <cell r="AW459">
            <v>8936</v>
          </cell>
          <cell r="AX459">
            <v>9639</v>
          </cell>
          <cell r="AY459">
            <v>10189</v>
          </cell>
          <cell r="AZ459">
            <v>10039</v>
          </cell>
          <cell r="BA459">
            <v>9639</v>
          </cell>
          <cell r="BB459">
            <v>8839</v>
          </cell>
          <cell r="BC459">
            <v>9639</v>
          </cell>
          <cell r="BD459">
            <v>9639</v>
          </cell>
          <cell r="BE459">
            <v>9639</v>
          </cell>
          <cell r="BF459">
            <v>8639</v>
          </cell>
          <cell r="BG459">
            <v>7878</v>
          </cell>
          <cell r="BH459">
            <v>8528</v>
          </cell>
          <cell r="BI459">
            <v>7828</v>
          </cell>
          <cell r="BJ459">
            <v>10078</v>
          </cell>
          <cell r="BK459">
            <v>10078</v>
          </cell>
          <cell r="BL459">
            <v>10078</v>
          </cell>
          <cell r="BM459">
            <v>10078</v>
          </cell>
          <cell r="BN459">
            <v>10078</v>
          </cell>
          <cell r="BO459">
            <v>10078</v>
          </cell>
          <cell r="BP459">
            <v>8603</v>
          </cell>
          <cell r="BQ459">
            <v>8603</v>
          </cell>
          <cell r="BR459">
            <v>8603</v>
          </cell>
          <cell r="BS459">
            <v>8603</v>
          </cell>
          <cell r="BT459">
            <v>11603</v>
          </cell>
          <cell r="BU459">
            <v>12003</v>
          </cell>
          <cell r="BV459">
            <v>10501</v>
          </cell>
          <cell r="BW459">
            <v>7901</v>
          </cell>
          <cell r="BX459">
            <v>10501</v>
          </cell>
          <cell r="BY459">
            <v>10501</v>
          </cell>
          <cell r="BZ459">
            <v>10501</v>
          </cell>
          <cell r="CA459">
            <v>10578</v>
          </cell>
          <cell r="CB459">
            <v>10578</v>
          </cell>
          <cell r="CC459">
            <v>3222</v>
          </cell>
          <cell r="CD459">
            <v>7222</v>
          </cell>
          <cell r="CE459">
            <v>14222</v>
          </cell>
          <cell r="CF459">
            <v>14222</v>
          </cell>
          <cell r="CG459">
            <v>14222</v>
          </cell>
          <cell r="CH459">
            <v>13303</v>
          </cell>
          <cell r="CI459">
            <v>12049</v>
          </cell>
          <cell r="CJ459">
            <v>12889</v>
          </cell>
          <cell r="CK459">
            <v>10189</v>
          </cell>
          <cell r="CL459">
            <v>10189</v>
          </cell>
          <cell r="CM459">
            <v>10189</v>
          </cell>
          <cell r="CN459">
            <v>10189</v>
          </cell>
          <cell r="CO459">
            <v>9129</v>
          </cell>
          <cell r="CP459">
            <v>9129</v>
          </cell>
          <cell r="CQ459">
            <v>9129</v>
          </cell>
          <cell r="CR459">
            <v>11129</v>
          </cell>
          <cell r="CS459">
            <v>15329</v>
          </cell>
          <cell r="CT459">
            <v>15329</v>
          </cell>
          <cell r="CU459">
            <v>15329</v>
          </cell>
          <cell r="CV459">
            <v>15629</v>
          </cell>
          <cell r="CW459">
            <v>16079</v>
          </cell>
          <cell r="CX459">
            <v>14629</v>
          </cell>
          <cell r="CY459">
            <v>16629</v>
          </cell>
          <cell r="CZ459">
            <v>15229</v>
          </cell>
          <cell r="DA459">
            <v>15229</v>
          </cell>
          <cell r="DB459">
            <v>15229</v>
          </cell>
          <cell r="DC459">
            <v>14629</v>
          </cell>
          <cell r="DD459">
            <v>14629</v>
          </cell>
          <cell r="DE459">
            <v>23050</v>
          </cell>
          <cell r="DF459">
            <v>21550</v>
          </cell>
          <cell r="DG459">
            <v>10730</v>
          </cell>
          <cell r="DH459">
            <v>10730</v>
          </cell>
          <cell r="DI459">
            <v>10730</v>
          </cell>
          <cell r="DJ459">
            <v>9900</v>
          </cell>
          <cell r="DK459">
            <v>9050</v>
          </cell>
        </row>
        <row r="460">
          <cell r="A460">
            <v>32092</v>
          </cell>
          <cell r="B460" t="str">
            <v xml:space="preserve"> CXY - W DELTA BLK 30 DEHYD              </v>
          </cell>
          <cell r="C460" t="str">
            <v xml:space="preserve"> 0L   </v>
          </cell>
          <cell r="D460" t="str">
            <v xml:space="preserve"> R    </v>
          </cell>
          <cell r="E460">
            <v>14149</v>
          </cell>
          <cell r="F460">
            <v>565</v>
          </cell>
          <cell r="G460">
            <v>565</v>
          </cell>
          <cell r="H460">
            <v>718</v>
          </cell>
          <cell r="I460">
            <v>565</v>
          </cell>
          <cell r="J460">
            <v>565</v>
          </cell>
          <cell r="K460">
            <v>565</v>
          </cell>
          <cell r="L460">
            <v>565</v>
          </cell>
          <cell r="M460">
            <v>565</v>
          </cell>
          <cell r="N460">
            <v>565</v>
          </cell>
          <cell r="O460">
            <v>565</v>
          </cell>
          <cell r="P460">
            <v>565</v>
          </cell>
          <cell r="Q460">
            <v>565</v>
          </cell>
          <cell r="R460">
            <v>565</v>
          </cell>
          <cell r="S460">
            <v>565</v>
          </cell>
          <cell r="T460">
            <v>518</v>
          </cell>
          <cell r="U460">
            <v>518</v>
          </cell>
          <cell r="V460">
            <v>518</v>
          </cell>
          <cell r="W460">
            <v>518</v>
          </cell>
          <cell r="X460">
            <v>518</v>
          </cell>
          <cell r="Y460">
            <v>518</v>
          </cell>
          <cell r="Z460">
            <v>518</v>
          </cell>
          <cell r="AA460">
            <v>718</v>
          </cell>
          <cell r="AB460">
            <v>718</v>
          </cell>
          <cell r="AC460">
            <v>718</v>
          </cell>
          <cell r="AD460">
            <v>718</v>
          </cell>
          <cell r="AE460">
            <v>718</v>
          </cell>
          <cell r="AF460">
            <v>718</v>
          </cell>
          <cell r="AG460">
            <v>718</v>
          </cell>
          <cell r="AH460">
            <v>718</v>
          </cell>
          <cell r="AI460">
            <v>718</v>
          </cell>
          <cell r="AJ460">
            <v>718</v>
          </cell>
          <cell r="AK460">
            <v>718</v>
          </cell>
          <cell r="AL460">
            <v>718</v>
          </cell>
          <cell r="AM460">
            <v>718</v>
          </cell>
          <cell r="AN460">
            <v>718</v>
          </cell>
          <cell r="AO460">
            <v>718</v>
          </cell>
          <cell r="AP460">
            <v>718</v>
          </cell>
          <cell r="AQ460">
            <v>718</v>
          </cell>
          <cell r="AR460">
            <v>718</v>
          </cell>
          <cell r="AS460">
            <v>718</v>
          </cell>
          <cell r="AT460">
            <v>618</v>
          </cell>
          <cell r="AU460">
            <v>618</v>
          </cell>
          <cell r="AV460">
            <v>618</v>
          </cell>
          <cell r="AW460">
            <v>618</v>
          </cell>
          <cell r="AX460">
            <v>781</v>
          </cell>
          <cell r="AY460">
            <v>781</v>
          </cell>
          <cell r="AZ460">
            <v>691</v>
          </cell>
          <cell r="BA460">
            <v>691</v>
          </cell>
          <cell r="BB460">
            <v>690</v>
          </cell>
          <cell r="BC460">
            <v>690</v>
          </cell>
          <cell r="BD460">
            <v>690</v>
          </cell>
          <cell r="BE460">
            <v>690</v>
          </cell>
          <cell r="BF460">
            <v>690</v>
          </cell>
          <cell r="BG460">
            <v>688</v>
          </cell>
          <cell r="BH460">
            <v>688</v>
          </cell>
          <cell r="BI460">
            <v>688</v>
          </cell>
          <cell r="BJ460">
            <v>688</v>
          </cell>
          <cell r="BK460">
            <v>688</v>
          </cell>
          <cell r="BL460">
            <v>688</v>
          </cell>
          <cell r="BM460">
            <v>738</v>
          </cell>
          <cell r="BN460">
            <v>738</v>
          </cell>
          <cell r="BO460">
            <v>638</v>
          </cell>
          <cell r="BP460">
            <v>735</v>
          </cell>
          <cell r="BQ460">
            <v>735</v>
          </cell>
          <cell r="BR460">
            <v>735</v>
          </cell>
          <cell r="BS460">
            <v>735</v>
          </cell>
          <cell r="BT460">
            <v>684</v>
          </cell>
          <cell r="BU460">
            <v>684</v>
          </cell>
          <cell r="BV460">
            <v>584</v>
          </cell>
          <cell r="BW460">
            <v>584</v>
          </cell>
          <cell r="BX460">
            <v>584</v>
          </cell>
          <cell r="BY460">
            <v>584</v>
          </cell>
          <cell r="BZ460">
            <v>584</v>
          </cell>
          <cell r="CA460">
            <v>584</v>
          </cell>
          <cell r="CB460">
            <v>584</v>
          </cell>
          <cell r="CC460">
            <v>444</v>
          </cell>
          <cell r="CD460">
            <v>444</v>
          </cell>
          <cell r="CE460">
            <v>444</v>
          </cell>
          <cell r="CF460">
            <v>444</v>
          </cell>
          <cell r="CG460">
            <v>444</v>
          </cell>
          <cell r="CH460">
            <v>444</v>
          </cell>
          <cell r="CI460">
            <v>444</v>
          </cell>
          <cell r="CJ460">
            <v>454</v>
          </cell>
          <cell r="CK460">
            <v>567</v>
          </cell>
          <cell r="CL460">
            <v>567</v>
          </cell>
          <cell r="CM460">
            <v>567</v>
          </cell>
          <cell r="CN460">
            <v>567</v>
          </cell>
          <cell r="CO460">
            <v>572</v>
          </cell>
          <cell r="CP460">
            <v>572</v>
          </cell>
          <cell r="CQ460">
            <v>572</v>
          </cell>
          <cell r="CR460">
            <v>572</v>
          </cell>
          <cell r="CS460">
            <v>672</v>
          </cell>
          <cell r="CT460">
            <v>672</v>
          </cell>
          <cell r="CU460">
            <v>672</v>
          </cell>
          <cell r="CV460">
            <v>672</v>
          </cell>
          <cell r="CW460">
            <v>672</v>
          </cell>
          <cell r="CX460">
            <v>672</v>
          </cell>
          <cell r="CY460">
            <v>902</v>
          </cell>
          <cell r="CZ460">
            <v>902</v>
          </cell>
          <cell r="DA460">
            <v>902</v>
          </cell>
          <cell r="DB460">
            <v>902</v>
          </cell>
          <cell r="DC460">
            <v>902</v>
          </cell>
          <cell r="DD460">
            <v>902</v>
          </cell>
          <cell r="DE460">
            <v>1129</v>
          </cell>
          <cell r="DF460">
            <v>1129</v>
          </cell>
          <cell r="DG460">
            <v>1144</v>
          </cell>
          <cell r="DH460">
            <v>1144</v>
          </cell>
          <cell r="DI460">
            <v>1144</v>
          </cell>
          <cell r="DJ460">
            <v>1144</v>
          </cell>
          <cell r="DK460">
            <v>1144</v>
          </cell>
        </row>
        <row r="461">
          <cell r="A461">
            <v>32098</v>
          </cell>
          <cell r="B461" t="str">
            <v xml:space="preserve"> WEST DELTA BLK 27A                      </v>
          </cell>
          <cell r="C461" t="str">
            <v xml:space="preserve"> 0L   </v>
          </cell>
          <cell r="D461" t="str">
            <v xml:space="preserve"> R    </v>
          </cell>
          <cell r="E461">
            <v>11855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</row>
        <row r="462">
          <cell r="A462">
            <v>32113</v>
          </cell>
          <cell r="B462" t="str">
            <v>PG&amp;E Panola</v>
          </cell>
          <cell r="C462">
            <v>0</v>
          </cell>
          <cell r="D462" t="str">
            <v xml:space="preserve"> R    </v>
          </cell>
          <cell r="E462">
            <v>112928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</row>
        <row r="463">
          <cell r="A463">
            <v>32119</v>
          </cell>
          <cell r="B463" t="str">
            <v xml:space="preserve"> LEXINGTON - SOUTH LEXINGTON TN SALES    </v>
          </cell>
          <cell r="C463">
            <v>1</v>
          </cell>
          <cell r="D463" t="str">
            <v xml:space="preserve"> D    </v>
          </cell>
          <cell r="E463">
            <v>6384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</row>
        <row r="464">
          <cell r="A464">
            <v>32131</v>
          </cell>
          <cell r="B464" t="str">
            <v xml:space="preserve"> PONTOTOC - PONTOTOC MISS SALES #2       </v>
          </cell>
          <cell r="C464">
            <v>1</v>
          </cell>
          <cell r="D464" t="str">
            <v xml:space="preserve"> D    </v>
          </cell>
          <cell r="E464">
            <v>15304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</row>
        <row r="465">
          <cell r="A465">
            <v>32134</v>
          </cell>
          <cell r="B465" t="str">
            <v xml:space="preserve"> CORINTH - NORTH CORINTH MS SALES        </v>
          </cell>
          <cell r="C465">
            <v>1</v>
          </cell>
          <cell r="D465" t="str">
            <v xml:space="preserve"> D    </v>
          </cell>
          <cell r="E465">
            <v>26206</v>
          </cell>
          <cell r="F465">
            <v>764</v>
          </cell>
          <cell r="G465">
            <v>764</v>
          </cell>
          <cell r="H465">
            <v>1032</v>
          </cell>
          <cell r="I465">
            <v>764</v>
          </cell>
          <cell r="J465">
            <v>764</v>
          </cell>
          <cell r="K465">
            <v>764</v>
          </cell>
          <cell r="L465">
            <v>764</v>
          </cell>
          <cell r="M465">
            <v>764</v>
          </cell>
          <cell r="N465">
            <v>764</v>
          </cell>
          <cell r="O465">
            <v>764</v>
          </cell>
          <cell r="P465">
            <v>764</v>
          </cell>
          <cell r="Q465">
            <v>764</v>
          </cell>
          <cell r="R465">
            <v>764</v>
          </cell>
          <cell r="S465">
            <v>764</v>
          </cell>
          <cell r="T465">
            <v>1140</v>
          </cell>
          <cell r="U465">
            <v>1140</v>
          </cell>
          <cell r="V465">
            <v>1140</v>
          </cell>
          <cell r="W465">
            <v>1140</v>
          </cell>
          <cell r="X465">
            <v>1140</v>
          </cell>
          <cell r="Y465">
            <v>1140</v>
          </cell>
          <cell r="Z465">
            <v>1140</v>
          </cell>
          <cell r="AA465">
            <v>1140</v>
          </cell>
          <cell r="AB465">
            <v>1140</v>
          </cell>
          <cell r="AC465">
            <v>1140</v>
          </cell>
          <cell r="AD465">
            <v>1140</v>
          </cell>
          <cell r="AE465">
            <v>1140</v>
          </cell>
          <cell r="AF465">
            <v>1140</v>
          </cell>
          <cell r="AG465">
            <v>1140</v>
          </cell>
          <cell r="AH465">
            <v>1140</v>
          </cell>
          <cell r="AI465">
            <v>1140</v>
          </cell>
          <cell r="AJ465">
            <v>1140</v>
          </cell>
          <cell r="AK465">
            <v>1140</v>
          </cell>
          <cell r="AL465">
            <v>1140</v>
          </cell>
          <cell r="AM465">
            <v>1032</v>
          </cell>
          <cell r="AN465">
            <v>1032</v>
          </cell>
          <cell r="AO465">
            <v>1032</v>
          </cell>
          <cell r="AP465">
            <v>1032</v>
          </cell>
          <cell r="AQ465">
            <v>1032</v>
          </cell>
          <cell r="AR465">
            <v>1032</v>
          </cell>
          <cell r="AS465">
            <v>1032</v>
          </cell>
          <cell r="AT465">
            <v>1032</v>
          </cell>
          <cell r="AU465">
            <v>1032</v>
          </cell>
          <cell r="AV465">
            <v>1032</v>
          </cell>
          <cell r="AW465">
            <v>1032</v>
          </cell>
          <cell r="AX465">
            <v>4434</v>
          </cell>
          <cell r="AY465">
            <v>4434</v>
          </cell>
          <cell r="AZ465">
            <v>4434</v>
          </cell>
          <cell r="BA465">
            <v>4434</v>
          </cell>
          <cell r="BB465">
            <v>2963</v>
          </cell>
          <cell r="BC465">
            <v>4434</v>
          </cell>
          <cell r="BD465">
            <v>4434</v>
          </cell>
          <cell r="BE465">
            <v>4434</v>
          </cell>
          <cell r="BF465">
            <v>2963</v>
          </cell>
          <cell r="BG465">
            <v>2963</v>
          </cell>
          <cell r="BH465">
            <v>2963</v>
          </cell>
          <cell r="BI465">
            <v>2963</v>
          </cell>
          <cell r="BJ465">
            <v>2963</v>
          </cell>
          <cell r="BK465">
            <v>2963</v>
          </cell>
          <cell r="BL465">
            <v>2963</v>
          </cell>
          <cell r="BM465">
            <v>2963</v>
          </cell>
          <cell r="BN465">
            <v>2963</v>
          </cell>
          <cell r="BO465">
            <v>2963</v>
          </cell>
          <cell r="BP465">
            <v>2963</v>
          </cell>
          <cell r="BQ465">
            <v>2963</v>
          </cell>
          <cell r="BR465">
            <v>2963</v>
          </cell>
          <cell r="BS465">
            <v>2963</v>
          </cell>
          <cell r="BT465">
            <v>2963</v>
          </cell>
          <cell r="BU465">
            <v>2963</v>
          </cell>
          <cell r="BV465">
            <v>1001</v>
          </cell>
          <cell r="BW465">
            <v>1001</v>
          </cell>
          <cell r="BX465">
            <v>1001</v>
          </cell>
          <cell r="BY465">
            <v>1001</v>
          </cell>
          <cell r="BZ465">
            <v>1001</v>
          </cell>
          <cell r="CA465">
            <v>1001</v>
          </cell>
          <cell r="CB465">
            <v>1001</v>
          </cell>
          <cell r="CC465">
            <v>2153</v>
          </cell>
          <cell r="CD465">
            <v>2153</v>
          </cell>
          <cell r="CE465">
            <v>2153</v>
          </cell>
          <cell r="CF465">
            <v>2153</v>
          </cell>
          <cell r="CG465">
            <v>2153</v>
          </cell>
          <cell r="CH465">
            <v>2153</v>
          </cell>
          <cell r="CI465">
            <v>2153</v>
          </cell>
          <cell r="CJ465">
            <v>2153</v>
          </cell>
          <cell r="CK465">
            <v>2153</v>
          </cell>
          <cell r="CL465">
            <v>2153</v>
          </cell>
          <cell r="CM465">
            <v>2153</v>
          </cell>
          <cell r="CN465">
            <v>2153</v>
          </cell>
          <cell r="CO465">
            <v>1172</v>
          </cell>
          <cell r="CP465">
            <v>1172</v>
          </cell>
          <cell r="CQ465">
            <v>1172</v>
          </cell>
          <cell r="CR465">
            <v>1172</v>
          </cell>
          <cell r="CS465">
            <v>1172</v>
          </cell>
          <cell r="CT465">
            <v>1172</v>
          </cell>
          <cell r="CU465">
            <v>1172</v>
          </cell>
          <cell r="CV465">
            <v>1172</v>
          </cell>
          <cell r="CW465">
            <v>1172</v>
          </cell>
          <cell r="CX465">
            <v>1172</v>
          </cell>
          <cell r="CY465">
            <v>1172</v>
          </cell>
          <cell r="CZ465">
            <v>1172</v>
          </cell>
          <cell r="DA465">
            <v>1172</v>
          </cell>
          <cell r="DB465">
            <v>1172</v>
          </cell>
          <cell r="DC465">
            <v>1265</v>
          </cell>
          <cell r="DD465">
            <v>1265</v>
          </cell>
          <cell r="DE465">
            <v>4846</v>
          </cell>
          <cell r="DF465">
            <v>4846</v>
          </cell>
          <cell r="DG465">
            <v>4846</v>
          </cell>
          <cell r="DH465">
            <v>4846</v>
          </cell>
          <cell r="DI465">
            <v>4846</v>
          </cell>
          <cell r="DJ465">
            <v>4748</v>
          </cell>
          <cell r="DK465">
            <v>4356</v>
          </cell>
        </row>
        <row r="466">
          <cell r="A466">
            <v>32159</v>
          </cell>
          <cell r="B466" t="str">
            <v xml:space="preserve"> CABOT - CRANBERRY SALES                 </v>
          </cell>
          <cell r="C466">
            <v>3</v>
          </cell>
          <cell r="D466" t="str">
            <v xml:space="preserve"> D    </v>
          </cell>
          <cell r="E466">
            <v>43446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13500</v>
          </cell>
          <cell r="AY466">
            <v>11395</v>
          </cell>
          <cell r="AZ466">
            <v>11395</v>
          </cell>
          <cell r="BA466">
            <v>11395</v>
          </cell>
          <cell r="BB466">
            <v>11395</v>
          </cell>
          <cell r="BC466">
            <v>10665</v>
          </cell>
          <cell r="BD466">
            <v>10665</v>
          </cell>
          <cell r="BE466">
            <v>10665</v>
          </cell>
          <cell r="BF466">
            <v>10665</v>
          </cell>
          <cell r="BG466">
            <v>10665</v>
          </cell>
          <cell r="BH466">
            <v>10665</v>
          </cell>
          <cell r="BI466">
            <v>10665</v>
          </cell>
          <cell r="BJ466">
            <v>11013</v>
          </cell>
          <cell r="BK466">
            <v>11013</v>
          </cell>
          <cell r="BL466">
            <v>11013</v>
          </cell>
          <cell r="BM466">
            <v>11013</v>
          </cell>
          <cell r="BN466">
            <v>11013</v>
          </cell>
          <cell r="BO466">
            <v>11013</v>
          </cell>
          <cell r="BP466">
            <v>11013</v>
          </cell>
          <cell r="BQ466">
            <v>11013</v>
          </cell>
          <cell r="BR466">
            <v>11013</v>
          </cell>
          <cell r="BS466">
            <v>11013</v>
          </cell>
          <cell r="BT466">
            <v>11013</v>
          </cell>
          <cell r="BU466">
            <v>11013</v>
          </cell>
          <cell r="BV466">
            <v>11013</v>
          </cell>
          <cell r="BW466">
            <v>11013</v>
          </cell>
          <cell r="BX466">
            <v>10020</v>
          </cell>
          <cell r="BY466">
            <v>10020</v>
          </cell>
          <cell r="BZ466">
            <v>10020</v>
          </cell>
          <cell r="CA466">
            <v>10020</v>
          </cell>
          <cell r="CB466">
            <v>10020</v>
          </cell>
          <cell r="CC466">
            <v>13602</v>
          </cell>
          <cell r="CD466">
            <v>16649</v>
          </cell>
          <cell r="CE466">
            <v>16649</v>
          </cell>
          <cell r="CF466">
            <v>16649</v>
          </cell>
          <cell r="CG466">
            <v>16649</v>
          </cell>
          <cell r="CH466">
            <v>15789</v>
          </cell>
          <cell r="CI466">
            <v>15789</v>
          </cell>
          <cell r="CJ466">
            <v>15789</v>
          </cell>
          <cell r="CK466">
            <v>15789</v>
          </cell>
          <cell r="CL466">
            <v>16972</v>
          </cell>
          <cell r="CM466">
            <v>16972</v>
          </cell>
          <cell r="CN466">
            <v>16972</v>
          </cell>
          <cell r="CO466">
            <v>16097</v>
          </cell>
          <cell r="CP466">
            <v>16097</v>
          </cell>
          <cell r="CQ466">
            <v>16097</v>
          </cell>
          <cell r="CR466">
            <v>15293</v>
          </cell>
          <cell r="CS466">
            <v>14921</v>
          </cell>
          <cell r="CT466">
            <v>14921</v>
          </cell>
          <cell r="CU466">
            <v>14921</v>
          </cell>
          <cell r="CV466">
            <v>14921</v>
          </cell>
          <cell r="CW466">
            <v>14921</v>
          </cell>
          <cell r="CX466">
            <v>14921</v>
          </cell>
          <cell r="CY466">
            <v>14921</v>
          </cell>
          <cell r="CZ466">
            <v>14921</v>
          </cell>
          <cell r="DA466">
            <v>14921</v>
          </cell>
          <cell r="DB466">
            <v>14921</v>
          </cell>
          <cell r="DC466">
            <v>14921</v>
          </cell>
          <cell r="DD466">
            <v>14921</v>
          </cell>
          <cell r="DE466">
            <v>16907</v>
          </cell>
          <cell r="DF466">
            <v>16907</v>
          </cell>
          <cell r="DG466">
            <v>16168</v>
          </cell>
          <cell r="DH466">
            <v>16168</v>
          </cell>
          <cell r="DI466">
            <v>16168</v>
          </cell>
          <cell r="DJ466">
            <v>16168</v>
          </cell>
          <cell r="DK466">
            <v>16168</v>
          </cell>
        </row>
        <row r="467">
          <cell r="A467">
            <v>32161</v>
          </cell>
          <cell r="B467" t="str">
            <v xml:space="preserve"> CALEDONIA - CALEDONIA MISS. SALES       </v>
          </cell>
          <cell r="C467">
            <v>1</v>
          </cell>
          <cell r="D467" t="str">
            <v xml:space="preserve"> D    </v>
          </cell>
          <cell r="E467">
            <v>6812</v>
          </cell>
          <cell r="F467">
            <v>0</v>
          </cell>
          <cell r="G467">
            <v>0</v>
          </cell>
          <cell r="H467">
            <v>108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108</v>
          </cell>
          <cell r="AN467">
            <v>108</v>
          </cell>
          <cell r="AO467">
            <v>108</v>
          </cell>
          <cell r="AP467">
            <v>108</v>
          </cell>
          <cell r="AQ467">
            <v>108</v>
          </cell>
          <cell r="AR467">
            <v>108</v>
          </cell>
          <cell r="AS467">
            <v>108</v>
          </cell>
          <cell r="AT467">
            <v>108</v>
          </cell>
          <cell r="AU467">
            <v>108</v>
          </cell>
          <cell r="AV467">
            <v>108</v>
          </cell>
          <cell r="AW467">
            <v>108</v>
          </cell>
          <cell r="AX467">
            <v>98</v>
          </cell>
          <cell r="AY467">
            <v>98</v>
          </cell>
          <cell r="AZ467">
            <v>98</v>
          </cell>
          <cell r="BA467">
            <v>98</v>
          </cell>
          <cell r="BB467">
            <v>98</v>
          </cell>
          <cell r="BC467">
            <v>98</v>
          </cell>
          <cell r="BD467">
            <v>98</v>
          </cell>
          <cell r="BE467">
            <v>98</v>
          </cell>
          <cell r="BF467">
            <v>98</v>
          </cell>
          <cell r="BG467">
            <v>98</v>
          </cell>
          <cell r="BH467">
            <v>98</v>
          </cell>
          <cell r="BI467">
            <v>98</v>
          </cell>
          <cell r="BJ467">
            <v>98</v>
          </cell>
          <cell r="BK467">
            <v>98</v>
          </cell>
          <cell r="BL467">
            <v>98</v>
          </cell>
          <cell r="BM467">
            <v>98</v>
          </cell>
          <cell r="BN467">
            <v>98</v>
          </cell>
          <cell r="BO467">
            <v>98</v>
          </cell>
          <cell r="BP467">
            <v>98</v>
          </cell>
          <cell r="BQ467">
            <v>98</v>
          </cell>
          <cell r="BR467">
            <v>98</v>
          </cell>
          <cell r="BS467">
            <v>98</v>
          </cell>
          <cell r="BT467">
            <v>98</v>
          </cell>
          <cell r="BU467">
            <v>98</v>
          </cell>
          <cell r="BV467">
            <v>98</v>
          </cell>
          <cell r="BW467">
            <v>98</v>
          </cell>
          <cell r="BX467">
            <v>98</v>
          </cell>
          <cell r="BY467">
            <v>98</v>
          </cell>
          <cell r="BZ467">
            <v>98</v>
          </cell>
          <cell r="CA467">
            <v>98</v>
          </cell>
          <cell r="CB467">
            <v>98</v>
          </cell>
          <cell r="CC467">
            <v>98</v>
          </cell>
          <cell r="CD467">
            <v>98</v>
          </cell>
          <cell r="CE467">
            <v>98</v>
          </cell>
          <cell r="CF467">
            <v>98</v>
          </cell>
          <cell r="CG467">
            <v>98</v>
          </cell>
          <cell r="CH467">
            <v>98</v>
          </cell>
          <cell r="CI467">
            <v>98</v>
          </cell>
          <cell r="CJ467">
            <v>98</v>
          </cell>
          <cell r="CK467">
            <v>98</v>
          </cell>
          <cell r="CL467">
            <v>98</v>
          </cell>
          <cell r="CM467">
            <v>98</v>
          </cell>
          <cell r="CN467">
            <v>98</v>
          </cell>
          <cell r="CO467">
            <v>98</v>
          </cell>
          <cell r="CP467">
            <v>98</v>
          </cell>
          <cell r="CQ467">
            <v>98</v>
          </cell>
          <cell r="CR467">
            <v>98</v>
          </cell>
          <cell r="CS467">
            <v>98</v>
          </cell>
          <cell r="CT467">
            <v>98</v>
          </cell>
          <cell r="CU467">
            <v>98</v>
          </cell>
          <cell r="CV467">
            <v>98</v>
          </cell>
          <cell r="CW467">
            <v>98</v>
          </cell>
          <cell r="CX467">
            <v>98</v>
          </cell>
          <cell r="CY467">
            <v>98</v>
          </cell>
          <cell r="CZ467">
            <v>98</v>
          </cell>
          <cell r="DA467">
            <v>98</v>
          </cell>
          <cell r="DB467">
            <v>98</v>
          </cell>
          <cell r="DC467">
            <v>5</v>
          </cell>
          <cell r="DD467">
            <v>5</v>
          </cell>
          <cell r="DE467">
            <v>1300</v>
          </cell>
          <cell r="DF467">
            <v>1300</v>
          </cell>
          <cell r="DG467">
            <v>1300</v>
          </cell>
          <cell r="DH467">
            <v>1300</v>
          </cell>
          <cell r="DI467">
            <v>1300</v>
          </cell>
          <cell r="DJ467">
            <v>1300</v>
          </cell>
          <cell r="DK467">
            <v>1300</v>
          </cell>
        </row>
        <row r="468">
          <cell r="A468">
            <v>32180</v>
          </cell>
          <cell r="B468" t="str">
            <v xml:space="preserve"> CHEVRON-SOUTH PASS BLK 49 DEHYD         </v>
          </cell>
          <cell r="C468" t="str">
            <v xml:space="preserve"> 0L   </v>
          </cell>
          <cell r="D468" t="str">
            <v xml:space="preserve"> R    </v>
          </cell>
          <cell r="E468">
            <v>35658</v>
          </cell>
          <cell r="F468">
            <v>36903</v>
          </cell>
          <cell r="G468">
            <v>36903</v>
          </cell>
          <cell r="H468">
            <v>28247</v>
          </cell>
          <cell r="I468">
            <v>36903</v>
          </cell>
          <cell r="J468">
            <v>36903</v>
          </cell>
          <cell r="K468">
            <v>36903</v>
          </cell>
          <cell r="L468">
            <v>36103</v>
          </cell>
          <cell r="M468">
            <v>36771</v>
          </cell>
          <cell r="N468">
            <v>36771</v>
          </cell>
          <cell r="O468">
            <v>36771</v>
          </cell>
          <cell r="P468">
            <v>36771</v>
          </cell>
          <cell r="Q468">
            <v>36771</v>
          </cell>
          <cell r="R468">
            <v>38771</v>
          </cell>
          <cell r="S468">
            <v>31518</v>
          </cell>
          <cell r="T468">
            <v>34188</v>
          </cell>
          <cell r="U468">
            <v>34188</v>
          </cell>
          <cell r="V468">
            <v>34188</v>
          </cell>
          <cell r="W468">
            <v>31187</v>
          </cell>
          <cell r="X468">
            <v>31219</v>
          </cell>
          <cell r="Y468">
            <v>31187</v>
          </cell>
          <cell r="Z468">
            <v>30087</v>
          </cell>
          <cell r="AA468">
            <v>28788</v>
          </cell>
          <cell r="AB468">
            <v>28788</v>
          </cell>
          <cell r="AC468">
            <v>28788</v>
          </cell>
          <cell r="AD468">
            <v>28788</v>
          </cell>
          <cell r="AE468">
            <v>28788</v>
          </cell>
          <cell r="AF468">
            <v>28788</v>
          </cell>
          <cell r="AG468">
            <v>28788</v>
          </cell>
          <cell r="AH468">
            <v>28247</v>
          </cell>
          <cell r="AI468">
            <v>28247</v>
          </cell>
          <cell r="AJ468">
            <v>28247</v>
          </cell>
          <cell r="AK468">
            <v>28247</v>
          </cell>
          <cell r="AL468">
            <v>28247</v>
          </cell>
          <cell r="AM468">
            <v>28247</v>
          </cell>
          <cell r="AN468">
            <v>28247</v>
          </cell>
          <cell r="AO468">
            <v>28247</v>
          </cell>
          <cell r="AP468">
            <v>28247</v>
          </cell>
          <cell r="AQ468">
            <v>28247</v>
          </cell>
          <cell r="AR468">
            <v>28161</v>
          </cell>
          <cell r="AS468">
            <v>28161</v>
          </cell>
          <cell r="AT468">
            <v>28161</v>
          </cell>
          <cell r="AU468">
            <v>28720</v>
          </cell>
          <cell r="AV468">
            <v>28720</v>
          </cell>
          <cell r="AW468">
            <v>28720</v>
          </cell>
          <cell r="AX468">
            <v>34614</v>
          </cell>
          <cell r="AY468">
            <v>34614</v>
          </cell>
          <cell r="AZ468">
            <v>34614</v>
          </cell>
          <cell r="BA468">
            <v>27714</v>
          </cell>
          <cell r="BB468">
            <v>27714</v>
          </cell>
          <cell r="BC468">
            <v>27714</v>
          </cell>
          <cell r="BD468">
            <v>27714</v>
          </cell>
          <cell r="BE468">
            <v>27714</v>
          </cell>
          <cell r="BF468">
            <v>27714</v>
          </cell>
          <cell r="BG468">
            <v>27714</v>
          </cell>
          <cell r="BH468">
            <v>27714</v>
          </cell>
          <cell r="BI468">
            <v>27714</v>
          </cell>
          <cell r="BJ468">
            <v>27714</v>
          </cell>
          <cell r="BK468">
            <v>27714</v>
          </cell>
          <cell r="BL468">
            <v>27714</v>
          </cell>
          <cell r="BM468">
            <v>27714</v>
          </cell>
          <cell r="BN468">
            <v>27714</v>
          </cell>
          <cell r="BO468">
            <v>27714</v>
          </cell>
          <cell r="BP468">
            <v>27714</v>
          </cell>
          <cell r="BQ468">
            <v>28379</v>
          </cell>
          <cell r="BR468">
            <v>28379</v>
          </cell>
          <cell r="BS468">
            <v>28379</v>
          </cell>
          <cell r="BT468">
            <v>28379</v>
          </cell>
          <cell r="BU468">
            <v>28379</v>
          </cell>
          <cell r="BV468">
            <v>28379</v>
          </cell>
          <cell r="BW468">
            <v>29110</v>
          </cell>
          <cell r="BX468">
            <v>29110</v>
          </cell>
          <cell r="BY468">
            <v>29110</v>
          </cell>
          <cell r="BZ468">
            <v>29110</v>
          </cell>
          <cell r="CA468">
            <v>29110</v>
          </cell>
          <cell r="CB468">
            <v>29110</v>
          </cell>
          <cell r="CC468">
            <v>29216</v>
          </cell>
          <cell r="CD468">
            <v>29216</v>
          </cell>
          <cell r="CE468">
            <v>29216</v>
          </cell>
          <cell r="CF468">
            <v>29216</v>
          </cell>
          <cell r="CG468">
            <v>29216</v>
          </cell>
          <cell r="CH468">
            <v>28341</v>
          </cell>
          <cell r="CI468">
            <v>28341</v>
          </cell>
          <cell r="CJ468">
            <v>28341</v>
          </cell>
          <cell r="CK468">
            <v>28341</v>
          </cell>
          <cell r="CL468">
            <v>28341</v>
          </cell>
          <cell r="CM468">
            <v>28341</v>
          </cell>
          <cell r="CN468">
            <v>28341</v>
          </cell>
          <cell r="CO468">
            <v>28341</v>
          </cell>
          <cell r="CP468">
            <v>28341</v>
          </cell>
          <cell r="CQ468">
            <v>28341</v>
          </cell>
          <cell r="CR468">
            <v>29241</v>
          </cell>
          <cell r="CS468">
            <v>29241</v>
          </cell>
          <cell r="CT468">
            <v>29241</v>
          </cell>
          <cell r="CU468">
            <v>29241</v>
          </cell>
          <cell r="CV468">
            <v>29241</v>
          </cell>
          <cell r="CW468">
            <v>29347</v>
          </cell>
          <cell r="CX468">
            <v>29347</v>
          </cell>
          <cell r="CY468">
            <v>29347</v>
          </cell>
          <cell r="CZ468">
            <v>30147</v>
          </cell>
          <cell r="DA468">
            <v>30147</v>
          </cell>
          <cell r="DB468">
            <v>30147</v>
          </cell>
          <cell r="DC468">
            <v>30147</v>
          </cell>
          <cell r="DD468">
            <v>30147</v>
          </cell>
          <cell r="DE468">
            <v>21296</v>
          </cell>
          <cell r="DF468">
            <v>34651</v>
          </cell>
          <cell r="DG468">
            <v>34652</v>
          </cell>
          <cell r="DH468">
            <v>34652</v>
          </cell>
          <cell r="DI468">
            <v>34652</v>
          </cell>
          <cell r="DJ468">
            <v>34652</v>
          </cell>
          <cell r="DK468">
            <v>34652</v>
          </cell>
        </row>
        <row r="469">
          <cell r="A469">
            <v>32191</v>
          </cell>
          <cell r="B469" t="str">
            <v xml:space="preserve"> TEXACO-SOUTH PASS BLK 54 DEHYD          </v>
          </cell>
          <cell r="C469" t="str">
            <v xml:space="preserve"> 0L   </v>
          </cell>
          <cell r="D469" t="str">
            <v xml:space="preserve"> R    </v>
          </cell>
          <cell r="E469">
            <v>61716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</row>
        <row r="470">
          <cell r="A470">
            <v>32193</v>
          </cell>
          <cell r="B470" t="str">
            <v xml:space="preserve"> SOUTHPASS 42 BURRWOOD TRANS DEHYDRATION </v>
          </cell>
          <cell r="C470" t="str">
            <v xml:space="preserve"> 0L   </v>
          </cell>
          <cell r="D470" t="str">
            <v xml:space="preserve"> R    </v>
          </cell>
          <cell r="E470">
            <v>61684</v>
          </cell>
          <cell r="F470">
            <v>5999</v>
          </cell>
          <cell r="G470">
            <v>5999</v>
          </cell>
          <cell r="H470">
            <v>7340</v>
          </cell>
          <cell r="I470">
            <v>6799</v>
          </cell>
          <cell r="J470">
            <v>6799</v>
          </cell>
          <cell r="K470">
            <v>6799</v>
          </cell>
          <cell r="L470">
            <v>6799</v>
          </cell>
          <cell r="M470">
            <v>6799</v>
          </cell>
          <cell r="N470">
            <v>6799</v>
          </cell>
          <cell r="O470">
            <v>6799</v>
          </cell>
          <cell r="P470">
            <v>6799</v>
          </cell>
          <cell r="Q470">
            <v>6799</v>
          </cell>
          <cell r="R470">
            <v>6799</v>
          </cell>
          <cell r="S470">
            <v>6799</v>
          </cell>
          <cell r="T470">
            <v>6900</v>
          </cell>
          <cell r="U470">
            <v>6900</v>
          </cell>
          <cell r="V470">
            <v>6900</v>
          </cell>
          <cell r="W470">
            <v>6900</v>
          </cell>
          <cell r="X470">
            <v>6900</v>
          </cell>
          <cell r="Y470">
            <v>7100</v>
          </cell>
          <cell r="Z470">
            <v>7100</v>
          </cell>
          <cell r="AA470">
            <v>7100</v>
          </cell>
          <cell r="AB470">
            <v>7100</v>
          </cell>
          <cell r="AC470">
            <v>7100</v>
          </cell>
          <cell r="AD470">
            <v>7100</v>
          </cell>
          <cell r="AE470">
            <v>7100</v>
          </cell>
          <cell r="AF470">
            <v>6900</v>
          </cell>
          <cell r="AG470">
            <v>6790</v>
          </cell>
          <cell r="AH470">
            <v>6790</v>
          </cell>
          <cell r="AI470">
            <v>6790</v>
          </cell>
          <cell r="AJ470">
            <v>6790</v>
          </cell>
          <cell r="AK470">
            <v>6790</v>
          </cell>
          <cell r="AL470">
            <v>6690</v>
          </cell>
          <cell r="AM470">
            <v>6690</v>
          </cell>
          <cell r="AN470">
            <v>6990</v>
          </cell>
          <cell r="AO470">
            <v>7340</v>
          </cell>
          <cell r="AP470">
            <v>7340</v>
          </cell>
          <cell r="AQ470">
            <v>7340</v>
          </cell>
          <cell r="AR470">
            <v>6740</v>
          </cell>
          <cell r="AS470">
            <v>6740</v>
          </cell>
          <cell r="AT470">
            <v>6890</v>
          </cell>
          <cell r="AU470">
            <v>6890</v>
          </cell>
          <cell r="AV470">
            <v>7010</v>
          </cell>
          <cell r="AW470">
            <v>7010</v>
          </cell>
          <cell r="AX470">
            <v>7000</v>
          </cell>
          <cell r="AY470">
            <v>7000</v>
          </cell>
          <cell r="AZ470">
            <v>7000</v>
          </cell>
          <cell r="BA470">
            <v>9195</v>
          </cell>
          <cell r="BB470">
            <v>7600</v>
          </cell>
          <cell r="BC470">
            <v>7600</v>
          </cell>
          <cell r="BD470">
            <v>7600</v>
          </cell>
          <cell r="BE470">
            <v>7600</v>
          </cell>
          <cell r="BF470">
            <v>7600</v>
          </cell>
          <cell r="BG470">
            <v>2605</v>
          </cell>
          <cell r="BH470">
            <v>7052</v>
          </cell>
          <cell r="BI470">
            <v>9039</v>
          </cell>
          <cell r="BJ470">
            <v>7039</v>
          </cell>
          <cell r="BK470">
            <v>7039</v>
          </cell>
          <cell r="BL470">
            <v>7039</v>
          </cell>
          <cell r="BM470">
            <v>7120</v>
          </cell>
          <cell r="BN470">
            <v>7120</v>
          </cell>
          <cell r="BO470">
            <v>10161</v>
          </cell>
          <cell r="BP470">
            <v>3951</v>
          </cell>
          <cell r="BQ470">
            <v>8251</v>
          </cell>
          <cell r="BR470">
            <v>8251</v>
          </cell>
          <cell r="BS470">
            <v>8251</v>
          </cell>
          <cell r="BT470">
            <v>8351</v>
          </cell>
          <cell r="BU470">
            <v>6900</v>
          </cell>
          <cell r="BV470">
            <v>4099</v>
          </cell>
          <cell r="BW470">
            <v>9085</v>
          </cell>
          <cell r="BX470">
            <v>10154</v>
          </cell>
          <cell r="BY470">
            <v>10154</v>
          </cell>
          <cell r="BZ470">
            <v>10154</v>
          </cell>
          <cell r="CA470">
            <v>6005</v>
          </cell>
          <cell r="CB470">
            <v>5005</v>
          </cell>
          <cell r="CC470">
            <v>3301</v>
          </cell>
          <cell r="CD470">
            <v>3301</v>
          </cell>
          <cell r="CE470">
            <v>3301</v>
          </cell>
          <cell r="CF470">
            <v>3301</v>
          </cell>
          <cell r="CG470">
            <v>3301</v>
          </cell>
          <cell r="CH470">
            <v>6432</v>
          </cell>
          <cell r="CI470">
            <v>8050</v>
          </cell>
          <cell r="CJ470">
            <v>8265</v>
          </cell>
          <cell r="CK470">
            <v>4099</v>
          </cell>
          <cell r="CL470">
            <v>4099</v>
          </cell>
          <cell r="CM470">
            <v>4099</v>
          </cell>
          <cell r="CN470">
            <v>4099</v>
          </cell>
          <cell r="CO470">
            <v>8816</v>
          </cell>
          <cell r="CP470">
            <v>8816</v>
          </cell>
          <cell r="CQ470">
            <v>8793</v>
          </cell>
          <cell r="CR470">
            <v>9200</v>
          </cell>
          <cell r="CS470">
            <v>8988</v>
          </cell>
          <cell r="CT470">
            <v>8988</v>
          </cell>
          <cell r="CU470">
            <v>8988</v>
          </cell>
          <cell r="CV470">
            <v>10720</v>
          </cell>
          <cell r="CW470">
            <v>8139</v>
          </cell>
          <cell r="CX470">
            <v>19049</v>
          </cell>
          <cell r="CY470">
            <v>9721</v>
          </cell>
          <cell r="CZ470">
            <v>16566</v>
          </cell>
          <cell r="DA470">
            <v>16566</v>
          </cell>
          <cell r="DB470">
            <v>16566</v>
          </cell>
          <cell r="DC470">
            <v>10834</v>
          </cell>
          <cell r="DD470">
            <v>10834</v>
          </cell>
          <cell r="DE470">
            <v>5168</v>
          </cell>
          <cell r="DF470">
            <v>5879</v>
          </cell>
          <cell r="DG470">
            <v>4987</v>
          </cell>
          <cell r="DH470">
            <v>4987</v>
          </cell>
          <cell r="DI470">
            <v>4987</v>
          </cell>
          <cell r="DJ470">
            <v>12254</v>
          </cell>
          <cell r="DK470">
            <v>10621</v>
          </cell>
        </row>
        <row r="471">
          <cell r="A471">
            <v>32199</v>
          </cell>
          <cell r="B471" t="str">
            <v xml:space="preserve"> S PASS BLK 24 DEHYD LA ROSE             </v>
          </cell>
          <cell r="C471" t="str">
            <v xml:space="preserve"> 0L   </v>
          </cell>
          <cell r="D471" t="str">
            <v xml:space="preserve"> R    </v>
          </cell>
          <cell r="E471">
            <v>10892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</row>
        <row r="472">
          <cell r="A472">
            <v>32201</v>
          </cell>
          <cell r="B472" t="str">
            <v xml:space="preserve"> SOUTH PASS BLOCK 57 A DE                </v>
          </cell>
          <cell r="C472" t="str">
            <v xml:space="preserve"> 0L   </v>
          </cell>
          <cell r="D472" t="str">
            <v xml:space="preserve"> R    </v>
          </cell>
          <cell r="E472">
            <v>158814</v>
          </cell>
          <cell r="F472">
            <v>1062</v>
          </cell>
          <cell r="G472">
            <v>1062</v>
          </cell>
          <cell r="H472">
            <v>3376</v>
          </cell>
          <cell r="I472">
            <v>1062</v>
          </cell>
          <cell r="J472">
            <v>1062</v>
          </cell>
          <cell r="K472">
            <v>1062</v>
          </cell>
          <cell r="L472">
            <v>5787</v>
          </cell>
          <cell r="M472">
            <v>4184</v>
          </cell>
          <cell r="N472">
            <v>4184</v>
          </cell>
          <cell r="O472">
            <v>4184</v>
          </cell>
          <cell r="P472">
            <v>4184</v>
          </cell>
          <cell r="Q472">
            <v>4184</v>
          </cell>
          <cell r="R472">
            <v>4184</v>
          </cell>
          <cell r="S472">
            <v>4184</v>
          </cell>
          <cell r="T472">
            <v>3578</v>
          </cell>
          <cell r="U472">
            <v>3578</v>
          </cell>
          <cell r="V472">
            <v>3578</v>
          </cell>
          <cell r="W472">
            <v>3578</v>
          </cell>
          <cell r="X472">
            <v>3578</v>
          </cell>
          <cell r="Y472">
            <v>3578</v>
          </cell>
          <cell r="Z472">
            <v>4884</v>
          </cell>
          <cell r="AA472">
            <v>4884</v>
          </cell>
          <cell r="AB472">
            <v>4884</v>
          </cell>
          <cell r="AC472">
            <v>4884</v>
          </cell>
          <cell r="AD472">
            <v>3878</v>
          </cell>
          <cell r="AE472">
            <v>3878</v>
          </cell>
          <cell r="AF472">
            <v>3878</v>
          </cell>
          <cell r="AG472">
            <v>5387</v>
          </cell>
          <cell r="AH472">
            <v>5387</v>
          </cell>
          <cell r="AI472">
            <v>5387</v>
          </cell>
          <cell r="AJ472">
            <v>5387</v>
          </cell>
          <cell r="AK472">
            <v>5387</v>
          </cell>
          <cell r="AL472">
            <v>4381</v>
          </cell>
          <cell r="AM472">
            <v>3376</v>
          </cell>
          <cell r="AN472">
            <v>3376</v>
          </cell>
          <cell r="AO472">
            <v>3376</v>
          </cell>
          <cell r="AP472">
            <v>3376</v>
          </cell>
          <cell r="AQ472">
            <v>3376</v>
          </cell>
          <cell r="AR472">
            <v>3978</v>
          </cell>
          <cell r="AS472">
            <v>3978</v>
          </cell>
          <cell r="AT472">
            <v>3978</v>
          </cell>
          <cell r="AU472">
            <v>3978</v>
          </cell>
          <cell r="AV472">
            <v>0</v>
          </cell>
          <cell r="AW472">
            <v>3978</v>
          </cell>
          <cell r="AX472">
            <v>5527</v>
          </cell>
          <cell r="AY472">
            <v>5527</v>
          </cell>
          <cell r="AZ472">
            <v>5527</v>
          </cell>
          <cell r="BA472">
            <v>5025</v>
          </cell>
          <cell r="BB472">
            <v>5025</v>
          </cell>
          <cell r="BC472">
            <v>5025</v>
          </cell>
          <cell r="BD472">
            <v>5025</v>
          </cell>
          <cell r="BE472">
            <v>5025</v>
          </cell>
          <cell r="BF472">
            <v>5025</v>
          </cell>
          <cell r="BG472">
            <v>5025</v>
          </cell>
          <cell r="BH472">
            <v>5025</v>
          </cell>
          <cell r="BI472">
            <v>5025</v>
          </cell>
          <cell r="BJ472">
            <v>5025</v>
          </cell>
          <cell r="BK472">
            <v>5025</v>
          </cell>
          <cell r="BL472">
            <v>5025</v>
          </cell>
          <cell r="BM472">
            <v>5025</v>
          </cell>
          <cell r="BN472">
            <v>5025</v>
          </cell>
          <cell r="BO472">
            <v>5025</v>
          </cell>
          <cell r="BP472">
            <v>10964</v>
          </cell>
          <cell r="BQ472">
            <v>5939</v>
          </cell>
          <cell r="BR472">
            <v>5939</v>
          </cell>
          <cell r="BS472">
            <v>5939</v>
          </cell>
          <cell r="BT472">
            <v>5939</v>
          </cell>
          <cell r="BU472">
            <v>5939</v>
          </cell>
          <cell r="BV472">
            <v>5939</v>
          </cell>
          <cell r="BW472">
            <v>5939</v>
          </cell>
          <cell r="BX472">
            <v>5939</v>
          </cell>
          <cell r="BY472">
            <v>5939</v>
          </cell>
          <cell r="BZ472">
            <v>5939</v>
          </cell>
          <cell r="CA472">
            <v>5939</v>
          </cell>
          <cell r="CB472">
            <v>5939</v>
          </cell>
          <cell r="CC472">
            <v>5226</v>
          </cell>
          <cell r="CD472">
            <v>5226</v>
          </cell>
          <cell r="CE472">
            <v>5226</v>
          </cell>
          <cell r="CF472">
            <v>5226</v>
          </cell>
          <cell r="CG472">
            <v>5226</v>
          </cell>
          <cell r="CH472">
            <v>5226</v>
          </cell>
          <cell r="CI472">
            <v>6029</v>
          </cell>
          <cell r="CJ472">
            <v>6029</v>
          </cell>
          <cell r="CK472">
            <v>6029</v>
          </cell>
          <cell r="CL472">
            <v>6029</v>
          </cell>
          <cell r="CM472">
            <v>6029</v>
          </cell>
          <cell r="CN472">
            <v>6029</v>
          </cell>
          <cell r="CO472">
            <v>6029</v>
          </cell>
          <cell r="CP472">
            <v>6029</v>
          </cell>
          <cell r="CQ472">
            <v>7034</v>
          </cell>
          <cell r="CR472">
            <v>6029</v>
          </cell>
          <cell r="CS472">
            <v>6532</v>
          </cell>
          <cell r="CT472">
            <v>6532</v>
          </cell>
          <cell r="CU472">
            <v>6532</v>
          </cell>
          <cell r="CV472">
            <v>6532</v>
          </cell>
          <cell r="CW472">
            <v>6532</v>
          </cell>
          <cell r="CX472">
            <v>7537</v>
          </cell>
          <cell r="CY472">
            <v>7537</v>
          </cell>
          <cell r="CZ472">
            <v>7537</v>
          </cell>
          <cell r="DA472">
            <v>7537</v>
          </cell>
          <cell r="DB472">
            <v>7537</v>
          </cell>
          <cell r="DC472">
            <v>7537</v>
          </cell>
          <cell r="DD472">
            <v>7537</v>
          </cell>
          <cell r="DE472">
            <v>8711</v>
          </cell>
          <cell r="DF472">
            <v>8577</v>
          </cell>
          <cell r="DG472">
            <v>8577</v>
          </cell>
          <cell r="DH472">
            <v>8577</v>
          </cell>
          <cell r="DI472">
            <v>8577</v>
          </cell>
          <cell r="DJ472">
            <v>4723</v>
          </cell>
          <cell r="DK472">
            <v>9748</v>
          </cell>
        </row>
        <row r="473">
          <cell r="A473">
            <v>32380</v>
          </cell>
          <cell r="B473" t="str">
            <v xml:space="preserve"> VASTAR - MIAMI CORP DEHYD               </v>
          </cell>
          <cell r="C473" t="str">
            <v xml:space="preserve"> 0L   </v>
          </cell>
          <cell r="D473" t="str">
            <v xml:space="preserve"> R    </v>
          </cell>
          <cell r="E473">
            <v>49764</v>
          </cell>
          <cell r="F473">
            <v>3205</v>
          </cell>
          <cell r="G473">
            <v>3205</v>
          </cell>
          <cell r="H473">
            <v>2816</v>
          </cell>
          <cell r="I473">
            <v>3205</v>
          </cell>
          <cell r="J473">
            <v>3205</v>
          </cell>
          <cell r="K473">
            <v>3205</v>
          </cell>
          <cell r="L473">
            <v>3205</v>
          </cell>
          <cell r="M473">
            <v>3205</v>
          </cell>
          <cell r="N473">
            <v>3205</v>
          </cell>
          <cell r="O473">
            <v>3205</v>
          </cell>
          <cell r="P473">
            <v>3205</v>
          </cell>
          <cell r="Q473">
            <v>3205</v>
          </cell>
          <cell r="R473">
            <v>3205</v>
          </cell>
          <cell r="S473">
            <v>3205</v>
          </cell>
          <cell r="T473">
            <v>3800</v>
          </cell>
          <cell r="U473">
            <v>3800</v>
          </cell>
          <cell r="V473">
            <v>3800</v>
          </cell>
          <cell r="W473">
            <v>3800</v>
          </cell>
          <cell r="X473">
            <v>3800</v>
          </cell>
          <cell r="Y473">
            <v>2816</v>
          </cell>
          <cell r="Z473">
            <v>2816</v>
          </cell>
          <cell r="AA473">
            <v>2816</v>
          </cell>
          <cell r="AB473">
            <v>2816</v>
          </cell>
          <cell r="AC473">
            <v>2816</v>
          </cell>
          <cell r="AD473">
            <v>2816</v>
          </cell>
          <cell r="AE473">
            <v>2816</v>
          </cell>
          <cell r="AF473">
            <v>2816</v>
          </cell>
          <cell r="AG473">
            <v>2816</v>
          </cell>
          <cell r="AH473">
            <v>2816</v>
          </cell>
          <cell r="AI473">
            <v>2816</v>
          </cell>
          <cell r="AJ473">
            <v>2816</v>
          </cell>
          <cell r="AK473">
            <v>2816</v>
          </cell>
          <cell r="AL473">
            <v>2816</v>
          </cell>
          <cell r="AM473">
            <v>2816</v>
          </cell>
          <cell r="AN473">
            <v>2816</v>
          </cell>
          <cell r="AO473">
            <v>2816</v>
          </cell>
          <cell r="AP473">
            <v>2816</v>
          </cell>
          <cell r="AQ473">
            <v>2816</v>
          </cell>
          <cell r="AR473">
            <v>2816</v>
          </cell>
          <cell r="AS473">
            <v>2816</v>
          </cell>
          <cell r="AT473">
            <v>2816</v>
          </cell>
          <cell r="AU473">
            <v>2816</v>
          </cell>
          <cell r="AV473">
            <v>2816</v>
          </cell>
          <cell r="AW473">
            <v>2816</v>
          </cell>
          <cell r="AX473">
            <v>3289</v>
          </cell>
          <cell r="AY473">
            <v>3289</v>
          </cell>
          <cell r="AZ473">
            <v>3289</v>
          </cell>
          <cell r="BA473">
            <v>3289</v>
          </cell>
          <cell r="BB473">
            <v>3289</v>
          </cell>
          <cell r="BC473">
            <v>3289</v>
          </cell>
          <cell r="BD473">
            <v>3289</v>
          </cell>
          <cell r="BE473">
            <v>3289</v>
          </cell>
          <cell r="BF473">
            <v>3289</v>
          </cell>
          <cell r="BG473">
            <v>3289</v>
          </cell>
          <cell r="BH473">
            <v>3289</v>
          </cell>
          <cell r="BI473">
            <v>3289</v>
          </cell>
          <cell r="BJ473">
            <v>3289</v>
          </cell>
          <cell r="BK473">
            <v>3289</v>
          </cell>
          <cell r="BL473">
            <v>3289</v>
          </cell>
          <cell r="BM473">
            <v>3289</v>
          </cell>
          <cell r="BN473">
            <v>3289</v>
          </cell>
          <cell r="BO473">
            <v>3289</v>
          </cell>
          <cell r="BP473">
            <v>3289</v>
          </cell>
          <cell r="BQ473">
            <v>3289</v>
          </cell>
          <cell r="BR473">
            <v>3289</v>
          </cell>
          <cell r="BS473">
            <v>3289</v>
          </cell>
          <cell r="BT473">
            <v>3289</v>
          </cell>
          <cell r="BU473">
            <v>3289</v>
          </cell>
          <cell r="BV473">
            <v>3289</v>
          </cell>
          <cell r="BW473">
            <v>3289</v>
          </cell>
          <cell r="BX473">
            <v>3289</v>
          </cell>
          <cell r="BY473">
            <v>3289</v>
          </cell>
          <cell r="BZ473">
            <v>3289</v>
          </cell>
          <cell r="CA473">
            <v>3289</v>
          </cell>
          <cell r="CB473">
            <v>3289</v>
          </cell>
          <cell r="CC473">
            <v>3200</v>
          </cell>
          <cell r="CD473">
            <v>3200</v>
          </cell>
          <cell r="CE473">
            <v>3200</v>
          </cell>
          <cell r="CF473">
            <v>3200</v>
          </cell>
          <cell r="CG473">
            <v>3200</v>
          </cell>
          <cell r="CH473">
            <v>3200</v>
          </cell>
          <cell r="CI473">
            <v>3200</v>
          </cell>
          <cell r="CJ473">
            <v>3200</v>
          </cell>
          <cell r="CK473">
            <v>3200</v>
          </cell>
          <cell r="CL473">
            <v>3200</v>
          </cell>
          <cell r="CM473">
            <v>3200</v>
          </cell>
          <cell r="CN473">
            <v>3200</v>
          </cell>
          <cell r="CO473">
            <v>3200</v>
          </cell>
          <cell r="CP473">
            <v>3200</v>
          </cell>
          <cell r="CQ473">
            <v>3200</v>
          </cell>
          <cell r="CR473">
            <v>3200</v>
          </cell>
          <cell r="CS473">
            <v>3200</v>
          </cell>
          <cell r="CT473">
            <v>3200</v>
          </cell>
          <cell r="CU473">
            <v>3200</v>
          </cell>
          <cell r="CV473">
            <v>3200</v>
          </cell>
          <cell r="CW473">
            <v>3200</v>
          </cell>
          <cell r="CX473">
            <v>3200</v>
          </cell>
          <cell r="CY473">
            <v>3200</v>
          </cell>
          <cell r="CZ473">
            <v>3200</v>
          </cell>
          <cell r="DA473">
            <v>3200</v>
          </cell>
          <cell r="DB473">
            <v>3200</v>
          </cell>
          <cell r="DC473">
            <v>3200</v>
          </cell>
          <cell r="DD473">
            <v>3200</v>
          </cell>
          <cell r="DE473">
            <v>3200</v>
          </cell>
          <cell r="DF473">
            <v>3200</v>
          </cell>
          <cell r="DG473">
            <v>3200</v>
          </cell>
          <cell r="DH473">
            <v>3200</v>
          </cell>
          <cell r="DI473">
            <v>3200</v>
          </cell>
          <cell r="DJ473">
            <v>3200</v>
          </cell>
          <cell r="DK473">
            <v>3200</v>
          </cell>
        </row>
        <row r="474">
          <cell r="A474">
            <v>32465</v>
          </cell>
          <cell r="B474" t="str">
            <v xml:space="preserve"> PENNZOIL-SABINE PASS 13-A               </v>
          </cell>
          <cell r="C474" t="str">
            <v xml:space="preserve"> 0L   </v>
          </cell>
          <cell r="D474" t="str">
            <v xml:space="preserve"> R    </v>
          </cell>
          <cell r="E474">
            <v>71742</v>
          </cell>
          <cell r="F474">
            <v>1150</v>
          </cell>
          <cell r="G474">
            <v>1150</v>
          </cell>
          <cell r="H474">
            <v>1213</v>
          </cell>
          <cell r="I474">
            <v>1150</v>
          </cell>
          <cell r="J474">
            <v>1150</v>
          </cell>
          <cell r="K474">
            <v>1150</v>
          </cell>
          <cell r="L474">
            <v>1150</v>
          </cell>
          <cell r="M474">
            <v>1150</v>
          </cell>
          <cell r="N474">
            <v>1150</v>
          </cell>
          <cell r="O474">
            <v>1150</v>
          </cell>
          <cell r="P474">
            <v>1150</v>
          </cell>
          <cell r="Q474">
            <v>1150</v>
          </cell>
          <cell r="R474">
            <v>1150</v>
          </cell>
          <cell r="S474">
            <v>1150</v>
          </cell>
          <cell r="T474">
            <v>813</v>
          </cell>
          <cell r="U474">
            <v>813</v>
          </cell>
          <cell r="V474">
            <v>1291</v>
          </cell>
          <cell r="W474">
            <v>1291</v>
          </cell>
          <cell r="X474">
            <v>1291</v>
          </cell>
          <cell r="Y474">
            <v>1193</v>
          </cell>
          <cell r="Z474">
            <v>1193</v>
          </cell>
          <cell r="AA474">
            <v>1193</v>
          </cell>
          <cell r="AB474">
            <v>1193</v>
          </cell>
          <cell r="AC474">
            <v>1193</v>
          </cell>
          <cell r="AD474">
            <v>1193</v>
          </cell>
          <cell r="AE474">
            <v>1193</v>
          </cell>
          <cell r="AF474">
            <v>1193</v>
          </cell>
          <cell r="AG474">
            <v>1193</v>
          </cell>
          <cell r="AH474">
            <v>1193</v>
          </cell>
          <cell r="AI474">
            <v>1193</v>
          </cell>
          <cell r="AJ474">
            <v>1193</v>
          </cell>
          <cell r="AK474">
            <v>1193</v>
          </cell>
          <cell r="AL474">
            <v>1295</v>
          </cell>
          <cell r="AM474">
            <v>1213</v>
          </cell>
          <cell r="AN474">
            <v>1213</v>
          </cell>
          <cell r="AO474">
            <v>1213</v>
          </cell>
          <cell r="AP474">
            <v>1213</v>
          </cell>
          <cell r="AQ474">
            <v>1213</v>
          </cell>
          <cell r="AR474">
            <v>1005</v>
          </cell>
          <cell r="AS474">
            <v>1005</v>
          </cell>
          <cell r="AT474">
            <v>0</v>
          </cell>
          <cell r="AU474">
            <v>692</v>
          </cell>
          <cell r="AV474">
            <v>1191</v>
          </cell>
          <cell r="AW474">
            <v>1191</v>
          </cell>
          <cell r="AX474">
            <v>156</v>
          </cell>
          <cell r="AY474">
            <v>156</v>
          </cell>
          <cell r="AZ474">
            <v>14965</v>
          </cell>
          <cell r="BA474">
            <v>3565</v>
          </cell>
          <cell r="BB474">
            <v>3565</v>
          </cell>
          <cell r="BC474">
            <v>3565</v>
          </cell>
          <cell r="BD474">
            <v>3565</v>
          </cell>
          <cell r="BE474">
            <v>3565</v>
          </cell>
          <cell r="BF474">
            <v>3565</v>
          </cell>
          <cell r="BG474">
            <v>253</v>
          </cell>
          <cell r="BH474">
            <v>253</v>
          </cell>
          <cell r="BI474">
            <v>253</v>
          </cell>
          <cell r="BJ474">
            <v>253</v>
          </cell>
          <cell r="BK474">
            <v>253</v>
          </cell>
          <cell r="BL474">
            <v>253</v>
          </cell>
          <cell r="BM474">
            <v>253</v>
          </cell>
          <cell r="BN474">
            <v>253</v>
          </cell>
          <cell r="BO474">
            <v>253</v>
          </cell>
          <cell r="BP474">
            <v>253</v>
          </cell>
          <cell r="BQ474">
            <v>253</v>
          </cell>
          <cell r="BR474">
            <v>253</v>
          </cell>
          <cell r="BS474">
            <v>253</v>
          </cell>
          <cell r="BT474">
            <v>253</v>
          </cell>
          <cell r="BU474">
            <v>253</v>
          </cell>
          <cell r="BV474">
            <v>253</v>
          </cell>
          <cell r="BW474">
            <v>253</v>
          </cell>
          <cell r="BX474">
            <v>253</v>
          </cell>
          <cell r="BY474">
            <v>253</v>
          </cell>
          <cell r="BZ474">
            <v>253</v>
          </cell>
          <cell r="CA474">
            <v>253</v>
          </cell>
          <cell r="CB474">
            <v>253</v>
          </cell>
          <cell r="CC474">
            <v>1007</v>
          </cell>
          <cell r="CD474">
            <v>1007</v>
          </cell>
          <cell r="CE474">
            <v>1007</v>
          </cell>
          <cell r="CF474">
            <v>1007</v>
          </cell>
          <cell r="CG474">
            <v>1007</v>
          </cell>
          <cell r="CH474">
            <v>1007</v>
          </cell>
          <cell r="CI474">
            <v>1007</v>
          </cell>
          <cell r="CJ474">
            <v>1007</v>
          </cell>
          <cell r="CK474">
            <v>1007</v>
          </cell>
          <cell r="CL474">
            <v>1007</v>
          </cell>
          <cell r="CM474">
            <v>1007</v>
          </cell>
          <cell r="CN474">
            <v>1007</v>
          </cell>
          <cell r="CO474">
            <v>1007</v>
          </cell>
          <cell r="CP474">
            <v>1007</v>
          </cell>
          <cell r="CQ474">
            <v>1007</v>
          </cell>
          <cell r="CR474">
            <v>1007</v>
          </cell>
          <cell r="CS474">
            <v>1007</v>
          </cell>
          <cell r="CT474">
            <v>1007</v>
          </cell>
          <cell r="CU474">
            <v>1007</v>
          </cell>
          <cell r="CV474">
            <v>1007</v>
          </cell>
          <cell r="CW474">
            <v>1007</v>
          </cell>
          <cell r="CX474">
            <v>1007</v>
          </cell>
          <cell r="CY474">
            <v>1007</v>
          </cell>
          <cell r="CZ474">
            <v>1220</v>
          </cell>
          <cell r="DA474">
            <v>1220</v>
          </cell>
          <cell r="DB474">
            <v>1220</v>
          </cell>
          <cell r="DC474">
            <v>1220</v>
          </cell>
          <cell r="DD474">
            <v>1220</v>
          </cell>
          <cell r="DE474">
            <v>1500</v>
          </cell>
          <cell r="DF474">
            <v>1500</v>
          </cell>
          <cell r="DG474">
            <v>1500</v>
          </cell>
          <cell r="DH474">
            <v>1500</v>
          </cell>
          <cell r="DI474">
            <v>1500</v>
          </cell>
          <cell r="DJ474">
            <v>1500</v>
          </cell>
          <cell r="DK474">
            <v>1500</v>
          </cell>
        </row>
        <row r="475">
          <cell r="A475">
            <v>32473</v>
          </cell>
          <cell r="B475" t="str">
            <v xml:space="preserve"> SHELL-SABINE PASS BLK 10/40             </v>
          </cell>
          <cell r="C475" t="str">
            <v xml:space="preserve"> 0L   </v>
          </cell>
          <cell r="D475" t="str">
            <v xml:space="preserve"> R    </v>
          </cell>
          <cell r="E475">
            <v>111428</v>
          </cell>
          <cell r="F475">
            <v>22489</v>
          </cell>
          <cell r="G475">
            <v>22489</v>
          </cell>
          <cell r="H475">
            <v>22727</v>
          </cell>
          <cell r="I475">
            <v>22489</v>
          </cell>
          <cell r="J475">
            <v>22489</v>
          </cell>
          <cell r="K475">
            <v>22489</v>
          </cell>
          <cell r="L475">
            <v>22489</v>
          </cell>
          <cell r="M475">
            <v>22489</v>
          </cell>
          <cell r="N475">
            <v>22489</v>
          </cell>
          <cell r="O475">
            <v>22489</v>
          </cell>
          <cell r="P475">
            <v>22478</v>
          </cell>
          <cell r="Q475">
            <v>22251</v>
          </cell>
          <cell r="R475">
            <v>22697</v>
          </cell>
          <cell r="S475">
            <v>22619</v>
          </cell>
          <cell r="T475">
            <v>22553</v>
          </cell>
          <cell r="U475">
            <v>22553</v>
          </cell>
          <cell r="V475">
            <v>22553</v>
          </cell>
          <cell r="W475">
            <v>22943</v>
          </cell>
          <cell r="X475">
            <v>23653</v>
          </cell>
          <cell r="Y475">
            <v>23653</v>
          </cell>
          <cell r="Z475">
            <v>23653</v>
          </cell>
          <cell r="AA475">
            <v>23153</v>
          </cell>
          <cell r="AB475">
            <v>23153</v>
          </cell>
          <cell r="AC475">
            <v>23153</v>
          </cell>
          <cell r="AD475">
            <v>23653</v>
          </cell>
          <cell r="AE475">
            <v>23653</v>
          </cell>
          <cell r="AF475">
            <v>23373</v>
          </cell>
          <cell r="AG475">
            <v>23343</v>
          </cell>
          <cell r="AH475">
            <v>23343</v>
          </cell>
          <cell r="AI475">
            <v>23343</v>
          </cell>
          <cell r="AJ475">
            <v>23343</v>
          </cell>
          <cell r="AK475">
            <v>23343</v>
          </cell>
          <cell r="AL475">
            <v>23343</v>
          </cell>
          <cell r="AM475">
            <v>22727</v>
          </cell>
          <cell r="AN475">
            <v>22727</v>
          </cell>
          <cell r="AO475">
            <v>22727</v>
          </cell>
          <cell r="AP475">
            <v>22727</v>
          </cell>
          <cell r="AQ475">
            <v>22927</v>
          </cell>
          <cell r="AR475">
            <v>20028</v>
          </cell>
          <cell r="AS475">
            <v>18989</v>
          </cell>
          <cell r="AT475">
            <v>19738</v>
          </cell>
          <cell r="AU475">
            <v>18140</v>
          </cell>
          <cell r="AV475">
            <v>23007</v>
          </cell>
          <cell r="AW475">
            <v>23007</v>
          </cell>
          <cell r="AX475">
            <v>20035</v>
          </cell>
          <cell r="AY475">
            <v>16207</v>
          </cell>
          <cell r="AZ475">
            <v>24606</v>
          </cell>
          <cell r="BA475">
            <v>29919</v>
          </cell>
          <cell r="BB475">
            <v>24800</v>
          </cell>
          <cell r="BC475">
            <v>24006</v>
          </cell>
          <cell r="BD475">
            <v>24006</v>
          </cell>
          <cell r="BE475">
            <v>24006</v>
          </cell>
          <cell r="BF475">
            <v>24192</v>
          </cell>
          <cell r="BG475">
            <v>24192</v>
          </cell>
          <cell r="BH475">
            <v>23727</v>
          </cell>
          <cell r="BI475">
            <v>23727</v>
          </cell>
          <cell r="BJ475">
            <v>23727</v>
          </cell>
          <cell r="BK475">
            <v>23727</v>
          </cell>
          <cell r="BL475">
            <v>23727</v>
          </cell>
          <cell r="BM475">
            <v>25227</v>
          </cell>
          <cell r="BN475">
            <v>20227</v>
          </cell>
          <cell r="BO475">
            <v>20227</v>
          </cell>
          <cell r="BP475">
            <v>20177</v>
          </cell>
          <cell r="BQ475">
            <v>20177</v>
          </cell>
          <cell r="BR475">
            <v>20177</v>
          </cell>
          <cell r="BS475">
            <v>20177</v>
          </cell>
          <cell r="BT475">
            <v>20177</v>
          </cell>
          <cell r="BU475">
            <v>22878</v>
          </cell>
          <cell r="BV475">
            <v>23177</v>
          </cell>
          <cell r="BW475">
            <v>14409</v>
          </cell>
          <cell r="BX475">
            <v>22428</v>
          </cell>
          <cell r="BY475">
            <v>22428</v>
          </cell>
          <cell r="BZ475">
            <v>22428</v>
          </cell>
          <cell r="CA475">
            <v>22677</v>
          </cell>
          <cell r="CB475">
            <v>20177</v>
          </cell>
          <cell r="CC475">
            <v>14062</v>
          </cell>
          <cell r="CD475">
            <v>17473</v>
          </cell>
          <cell r="CE475">
            <v>18869</v>
          </cell>
          <cell r="CF475">
            <v>18869</v>
          </cell>
          <cell r="CG475">
            <v>18869</v>
          </cell>
          <cell r="CH475">
            <v>18660</v>
          </cell>
          <cell r="CI475">
            <v>17393</v>
          </cell>
          <cell r="CJ475">
            <v>21990</v>
          </cell>
          <cell r="CK475">
            <v>25896</v>
          </cell>
          <cell r="CL475">
            <v>25896</v>
          </cell>
          <cell r="CM475">
            <v>25896</v>
          </cell>
          <cell r="CN475">
            <v>25896</v>
          </cell>
          <cell r="CO475">
            <v>20082</v>
          </cell>
          <cell r="CP475">
            <v>20082</v>
          </cell>
          <cell r="CQ475">
            <v>22535</v>
          </cell>
          <cell r="CR475">
            <v>22093</v>
          </cell>
          <cell r="CS475">
            <v>22432</v>
          </cell>
          <cell r="CT475">
            <v>22432</v>
          </cell>
          <cell r="CU475">
            <v>22432</v>
          </cell>
          <cell r="CV475">
            <v>22803</v>
          </cell>
          <cell r="CW475">
            <v>23003</v>
          </cell>
          <cell r="CX475">
            <v>23043</v>
          </cell>
          <cell r="CY475">
            <v>23206</v>
          </cell>
          <cell r="CZ475">
            <v>21136</v>
          </cell>
          <cell r="DA475">
            <v>21136</v>
          </cell>
          <cell r="DB475">
            <v>21136</v>
          </cell>
          <cell r="DC475">
            <v>16737</v>
          </cell>
          <cell r="DD475">
            <v>22790</v>
          </cell>
          <cell r="DE475">
            <v>23025</v>
          </cell>
          <cell r="DF475">
            <v>29576</v>
          </cell>
          <cell r="DG475">
            <v>18492</v>
          </cell>
          <cell r="DH475">
            <v>18492</v>
          </cell>
          <cell r="DI475">
            <v>18492</v>
          </cell>
          <cell r="DJ475">
            <v>25189</v>
          </cell>
          <cell r="DK475">
            <v>24988</v>
          </cell>
        </row>
        <row r="476">
          <cell r="A476">
            <v>32503</v>
          </cell>
          <cell r="B476" t="str">
            <v xml:space="preserve"> INEXCO-MUSTANG ISLE BLK 794-L           </v>
          </cell>
          <cell r="C476">
            <v>0</v>
          </cell>
          <cell r="D476" t="str">
            <v xml:space="preserve"> R    </v>
          </cell>
          <cell r="E476">
            <v>21161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</row>
        <row r="477">
          <cell r="A477">
            <v>32892</v>
          </cell>
          <cell r="B477" t="str">
            <v xml:space="preserve"> KERR-HIGH-ISLAND BLK 22                 </v>
          </cell>
          <cell r="C477" t="str">
            <v xml:space="preserve"> 0L   </v>
          </cell>
          <cell r="D477" t="str">
            <v xml:space="preserve"> R    </v>
          </cell>
          <cell r="E477">
            <v>177739</v>
          </cell>
          <cell r="F477">
            <v>13390</v>
          </cell>
          <cell r="G477">
            <v>13390</v>
          </cell>
          <cell r="H477">
            <v>14000</v>
          </cell>
          <cell r="I477">
            <v>13390</v>
          </cell>
          <cell r="J477">
            <v>13390</v>
          </cell>
          <cell r="K477">
            <v>13390</v>
          </cell>
          <cell r="L477">
            <v>13390</v>
          </cell>
          <cell r="M477">
            <v>10190</v>
          </cell>
          <cell r="N477">
            <v>10190</v>
          </cell>
          <cell r="O477">
            <v>10190</v>
          </cell>
          <cell r="P477">
            <v>12733</v>
          </cell>
          <cell r="Q477">
            <v>13390</v>
          </cell>
          <cell r="R477">
            <v>13390</v>
          </cell>
          <cell r="S477">
            <v>13390</v>
          </cell>
          <cell r="T477">
            <v>14000</v>
          </cell>
          <cell r="U477">
            <v>14000</v>
          </cell>
          <cell r="V477">
            <v>14000</v>
          </cell>
          <cell r="W477">
            <v>14000</v>
          </cell>
          <cell r="X477">
            <v>14000</v>
          </cell>
          <cell r="Y477">
            <v>14000</v>
          </cell>
          <cell r="Z477">
            <v>14000</v>
          </cell>
          <cell r="AA477">
            <v>14000</v>
          </cell>
          <cell r="AB477">
            <v>14000</v>
          </cell>
          <cell r="AC477">
            <v>14000</v>
          </cell>
          <cell r="AD477">
            <v>14000</v>
          </cell>
          <cell r="AE477">
            <v>14000</v>
          </cell>
          <cell r="AF477">
            <v>14000</v>
          </cell>
          <cell r="AG477">
            <v>14000</v>
          </cell>
          <cell r="AH477">
            <v>14000</v>
          </cell>
          <cell r="AI477">
            <v>14000</v>
          </cell>
          <cell r="AJ477">
            <v>14000</v>
          </cell>
          <cell r="AK477">
            <v>14000</v>
          </cell>
          <cell r="AL477">
            <v>14000</v>
          </cell>
          <cell r="AM477">
            <v>14000</v>
          </cell>
          <cell r="AN477">
            <v>14000</v>
          </cell>
          <cell r="AO477">
            <v>14000</v>
          </cell>
          <cell r="AP477">
            <v>14000</v>
          </cell>
          <cell r="AQ477">
            <v>14000</v>
          </cell>
          <cell r="AR477">
            <v>12568</v>
          </cell>
          <cell r="AS477">
            <v>12374</v>
          </cell>
          <cell r="AT477">
            <v>5525</v>
          </cell>
          <cell r="AU477">
            <v>5525</v>
          </cell>
          <cell r="AV477">
            <v>12463</v>
          </cell>
          <cell r="AW477">
            <v>12463</v>
          </cell>
          <cell r="AX477">
            <v>10878</v>
          </cell>
          <cell r="AY477">
            <v>10878</v>
          </cell>
          <cell r="AZ477">
            <v>10878</v>
          </cell>
          <cell r="BA477">
            <v>10878</v>
          </cell>
          <cell r="BB477">
            <v>10878</v>
          </cell>
          <cell r="BC477">
            <v>10912</v>
          </cell>
          <cell r="BD477">
            <v>10912</v>
          </cell>
          <cell r="BE477">
            <v>10912</v>
          </cell>
          <cell r="BF477">
            <v>13802</v>
          </cell>
          <cell r="BG477">
            <v>13802</v>
          </cell>
          <cell r="BH477">
            <v>13802</v>
          </cell>
          <cell r="BI477">
            <v>13802</v>
          </cell>
          <cell r="BJ477">
            <v>13802</v>
          </cell>
          <cell r="BK477">
            <v>13802</v>
          </cell>
          <cell r="BL477">
            <v>13802</v>
          </cell>
          <cell r="BM477">
            <v>13802</v>
          </cell>
          <cell r="BN477">
            <v>13802</v>
          </cell>
          <cell r="BO477">
            <v>13802</v>
          </cell>
          <cell r="BP477">
            <v>13802</v>
          </cell>
          <cell r="BQ477">
            <v>13802</v>
          </cell>
          <cell r="BR477">
            <v>13802</v>
          </cell>
          <cell r="BS477">
            <v>13802</v>
          </cell>
          <cell r="BT477">
            <v>13802</v>
          </cell>
          <cell r="BU477">
            <v>13802</v>
          </cell>
          <cell r="BV477">
            <v>13802</v>
          </cell>
          <cell r="BW477">
            <v>13802</v>
          </cell>
          <cell r="BX477">
            <v>13802</v>
          </cell>
          <cell r="BY477">
            <v>13802</v>
          </cell>
          <cell r="BZ477">
            <v>13802</v>
          </cell>
          <cell r="CA477">
            <v>13802</v>
          </cell>
          <cell r="CB477">
            <v>13802</v>
          </cell>
          <cell r="CC477">
            <v>10900</v>
          </cell>
          <cell r="CD477">
            <v>10900</v>
          </cell>
          <cell r="CE477">
            <v>10900</v>
          </cell>
          <cell r="CF477">
            <v>10900</v>
          </cell>
          <cell r="CG477">
            <v>10900</v>
          </cell>
          <cell r="CH477">
            <v>13990</v>
          </cell>
          <cell r="CI477">
            <v>17300</v>
          </cell>
          <cell r="CJ477">
            <v>17300</v>
          </cell>
          <cell r="CK477">
            <v>17750</v>
          </cell>
          <cell r="CL477">
            <v>17750</v>
          </cell>
          <cell r="CM477">
            <v>17750</v>
          </cell>
          <cell r="CN477">
            <v>17750</v>
          </cell>
          <cell r="CO477">
            <v>19097</v>
          </cell>
          <cell r="CP477">
            <v>19097</v>
          </cell>
          <cell r="CQ477">
            <v>17300</v>
          </cell>
          <cell r="CR477">
            <v>11911</v>
          </cell>
          <cell r="CS477">
            <v>17300</v>
          </cell>
          <cell r="CT477">
            <v>17300</v>
          </cell>
          <cell r="CU477">
            <v>17300</v>
          </cell>
          <cell r="CV477">
            <v>10816</v>
          </cell>
          <cell r="CW477">
            <v>10816</v>
          </cell>
          <cell r="CX477">
            <v>10816</v>
          </cell>
          <cell r="CY477">
            <v>10816</v>
          </cell>
          <cell r="CZ477">
            <v>10816</v>
          </cell>
          <cell r="DA477">
            <v>10816</v>
          </cell>
          <cell r="DB477">
            <v>10816</v>
          </cell>
          <cell r="DC477">
            <v>10816</v>
          </cell>
          <cell r="DD477">
            <v>10816</v>
          </cell>
          <cell r="DE477">
            <v>21200</v>
          </cell>
          <cell r="DF477">
            <v>21200</v>
          </cell>
          <cell r="DG477">
            <v>15700</v>
          </cell>
          <cell r="DH477">
            <v>15700</v>
          </cell>
          <cell r="DI477">
            <v>15700</v>
          </cell>
          <cell r="DJ477">
            <v>8500</v>
          </cell>
          <cell r="DK477">
            <v>14400</v>
          </cell>
        </row>
        <row r="478">
          <cell r="A478">
            <v>33203</v>
          </cell>
          <cell r="B478" t="str">
            <v xml:space="preserve"> SONAT-HIGH ISLAND BLK 39                </v>
          </cell>
          <cell r="C478" t="str">
            <v xml:space="preserve"> 0L   </v>
          </cell>
          <cell r="D478" t="str">
            <v xml:space="preserve"> R    </v>
          </cell>
          <cell r="E478">
            <v>63765</v>
          </cell>
          <cell r="F478">
            <v>3000</v>
          </cell>
          <cell r="G478">
            <v>3000</v>
          </cell>
          <cell r="H478">
            <v>3000</v>
          </cell>
          <cell r="I478">
            <v>3000</v>
          </cell>
          <cell r="J478">
            <v>3000</v>
          </cell>
          <cell r="K478">
            <v>3000</v>
          </cell>
          <cell r="L478">
            <v>3000</v>
          </cell>
          <cell r="M478">
            <v>3000</v>
          </cell>
          <cell r="N478">
            <v>3000</v>
          </cell>
          <cell r="O478">
            <v>3000</v>
          </cell>
          <cell r="P478">
            <v>3000</v>
          </cell>
          <cell r="Q478">
            <v>3000</v>
          </cell>
          <cell r="R478">
            <v>3000</v>
          </cell>
          <cell r="S478">
            <v>3000</v>
          </cell>
          <cell r="T478">
            <v>2500</v>
          </cell>
          <cell r="U478">
            <v>2500</v>
          </cell>
          <cell r="V478">
            <v>2500</v>
          </cell>
          <cell r="W478">
            <v>2500</v>
          </cell>
          <cell r="X478">
            <v>2500</v>
          </cell>
          <cell r="Y478">
            <v>3500</v>
          </cell>
          <cell r="Z478">
            <v>3500</v>
          </cell>
          <cell r="AA478">
            <v>3500</v>
          </cell>
          <cell r="AB478">
            <v>3500</v>
          </cell>
          <cell r="AC478">
            <v>3500</v>
          </cell>
          <cell r="AD478">
            <v>3500</v>
          </cell>
          <cell r="AE478">
            <v>3500</v>
          </cell>
          <cell r="AF478">
            <v>3500</v>
          </cell>
          <cell r="AG478">
            <v>3500</v>
          </cell>
          <cell r="AH478">
            <v>3500</v>
          </cell>
          <cell r="AI478">
            <v>3500</v>
          </cell>
          <cell r="AJ478">
            <v>3500</v>
          </cell>
          <cell r="AK478">
            <v>3500</v>
          </cell>
          <cell r="AL478">
            <v>3500</v>
          </cell>
          <cell r="AM478">
            <v>3500</v>
          </cell>
          <cell r="AN478">
            <v>3500</v>
          </cell>
          <cell r="AO478">
            <v>3000</v>
          </cell>
          <cell r="AP478">
            <v>3000</v>
          </cell>
          <cell r="AQ478">
            <v>2365</v>
          </cell>
          <cell r="AR478">
            <v>2365</v>
          </cell>
          <cell r="AS478">
            <v>2365</v>
          </cell>
          <cell r="AT478">
            <v>2365</v>
          </cell>
          <cell r="AU478">
            <v>2365</v>
          </cell>
          <cell r="AV478">
            <v>3000</v>
          </cell>
          <cell r="AW478">
            <v>3000</v>
          </cell>
          <cell r="AX478">
            <v>7000</v>
          </cell>
          <cell r="AY478">
            <v>7000</v>
          </cell>
          <cell r="AZ478">
            <v>4000</v>
          </cell>
          <cell r="BA478">
            <v>4000</v>
          </cell>
          <cell r="BB478">
            <v>4000</v>
          </cell>
          <cell r="BC478">
            <v>4000</v>
          </cell>
          <cell r="BD478">
            <v>4000</v>
          </cell>
          <cell r="BE478">
            <v>4000</v>
          </cell>
          <cell r="BF478">
            <v>4000</v>
          </cell>
          <cell r="BG478">
            <v>4000</v>
          </cell>
          <cell r="BH478">
            <v>4000</v>
          </cell>
          <cell r="BI478">
            <v>4000</v>
          </cell>
          <cell r="BJ478">
            <v>4000</v>
          </cell>
          <cell r="BK478">
            <v>4000</v>
          </cell>
          <cell r="BL478">
            <v>4000</v>
          </cell>
          <cell r="BM478">
            <v>4000</v>
          </cell>
          <cell r="BN478">
            <v>4000</v>
          </cell>
          <cell r="BO478">
            <v>4000</v>
          </cell>
          <cell r="BP478">
            <v>4000</v>
          </cell>
          <cell r="BQ478">
            <v>4000</v>
          </cell>
          <cell r="BR478">
            <v>4000</v>
          </cell>
          <cell r="BS478">
            <v>4000</v>
          </cell>
          <cell r="BT478">
            <v>4000</v>
          </cell>
          <cell r="BU478">
            <v>4000</v>
          </cell>
          <cell r="BV478">
            <v>3000</v>
          </cell>
          <cell r="BW478">
            <v>3000</v>
          </cell>
          <cell r="BX478">
            <v>3000</v>
          </cell>
          <cell r="BY478">
            <v>3000</v>
          </cell>
          <cell r="BZ478">
            <v>3000</v>
          </cell>
          <cell r="CA478">
            <v>3000</v>
          </cell>
          <cell r="CB478">
            <v>3000</v>
          </cell>
          <cell r="CC478">
            <v>4000</v>
          </cell>
          <cell r="CD478">
            <v>4000</v>
          </cell>
          <cell r="CE478">
            <v>4000</v>
          </cell>
          <cell r="CF478">
            <v>4000</v>
          </cell>
          <cell r="CG478">
            <v>4000</v>
          </cell>
          <cell r="CH478">
            <v>4000</v>
          </cell>
          <cell r="CI478">
            <v>4000</v>
          </cell>
          <cell r="CJ478">
            <v>4000</v>
          </cell>
          <cell r="CK478">
            <v>500</v>
          </cell>
          <cell r="CL478">
            <v>500</v>
          </cell>
          <cell r="CM478">
            <v>500</v>
          </cell>
          <cell r="CN478">
            <v>500</v>
          </cell>
          <cell r="CO478">
            <v>1500</v>
          </cell>
          <cell r="CP478">
            <v>1500</v>
          </cell>
          <cell r="CQ478">
            <v>1500</v>
          </cell>
          <cell r="CR478">
            <v>1500</v>
          </cell>
          <cell r="CS478">
            <v>1500</v>
          </cell>
          <cell r="CT478">
            <v>1500</v>
          </cell>
          <cell r="CU478">
            <v>1500</v>
          </cell>
          <cell r="CV478">
            <v>1500</v>
          </cell>
          <cell r="CW478">
            <v>1500</v>
          </cell>
          <cell r="CX478">
            <v>1500</v>
          </cell>
          <cell r="CY478">
            <v>1500</v>
          </cell>
          <cell r="CZ478">
            <v>1500</v>
          </cell>
          <cell r="DA478">
            <v>1500</v>
          </cell>
          <cell r="DB478">
            <v>1500</v>
          </cell>
          <cell r="DC478">
            <v>1500</v>
          </cell>
          <cell r="DD478">
            <v>1500</v>
          </cell>
          <cell r="DE478">
            <v>100</v>
          </cell>
          <cell r="DF478">
            <v>100</v>
          </cell>
          <cell r="DG478">
            <v>100</v>
          </cell>
          <cell r="DH478">
            <v>100</v>
          </cell>
          <cell r="DI478">
            <v>100</v>
          </cell>
          <cell r="DJ478">
            <v>100</v>
          </cell>
          <cell r="DK478">
            <v>1100</v>
          </cell>
        </row>
        <row r="479">
          <cell r="A479">
            <v>36805</v>
          </cell>
          <cell r="B479" t="str">
            <v>MITCO @ Colbert</v>
          </cell>
          <cell r="C479">
            <v>1</v>
          </cell>
          <cell r="D479" t="str">
            <v xml:space="preserve"> D    </v>
          </cell>
          <cell r="E479">
            <v>156870</v>
          </cell>
          <cell r="F479">
            <v>21607</v>
          </cell>
          <cell r="G479">
            <v>21638</v>
          </cell>
          <cell r="H479">
            <v>24948</v>
          </cell>
          <cell r="I479">
            <v>26718</v>
          </cell>
          <cell r="J479">
            <v>26718</v>
          </cell>
          <cell r="K479">
            <v>26764</v>
          </cell>
          <cell r="L479">
            <v>32811</v>
          </cell>
          <cell r="M479">
            <v>32811</v>
          </cell>
          <cell r="N479">
            <v>32811</v>
          </cell>
          <cell r="O479">
            <v>32811</v>
          </cell>
          <cell r="P479">
            <v>32596</v>
          </cell>
          <cell r="Q479">
            <v>27771</v>
          </cell>
          <cell r="R479">
            <v>27782</v>
          </cell>
          <cell r="S479">
            <v>27782</v>
          </cell>
          <cell r="T479">
            <v>23850</v>
          </cell>
          <cell r="U479">
            <v>23850</v>
          </cell>
          <cell r="V479">
            <v>26671</v>
          </cell>
          <cell r="W479">
            <v>23771</v>
          </cell>
          <cell r="X479">
            <v>23771</v>
          </cell>
          <cell r="Y479">
            <v>18150</v>
          </cell>
          <cell r="Z479">
            <v>18150</v>
          </cell>
          <cell r="AA479">
            <v>18150</v>
          </cell>
          <cell r="AB479">
            <v>18150</v>
          </cell>
          <cell r="AC479">
            <v>17512</v>
          </cell>
          <cell r="AD479">
            <v>17571</v>
          </cell>
          <cell r="AE479">
            <v>21647</v>
          </cell>
          <cell r="AF479">
            <v>18150</v>
          </cell>
          <cell r="AG479">
            <v>22792</v>
          </cell>
          <cell r="AH479">
            <v>18759</v>
          </cell>
          <cell r="AI479">
            <v>22792</v>
          </cell>
          <cell r="AJ479">
            <v>22792</v>
          </cell>
          <cell r="AK479">
            <v>22792</v>
          </cell>
          <cell r="AL479">
            <v>23800</v>
          </cell>
          <cell r="AM479">
            <v>25409</v>
          </cell>
          <cell r="AN479">
            <v>24948</v>
          </cell>
          <cell r="AO479">
            <v>24948</v>
          </cell>
          <cell r="AP479">
            <v>24948</v>
          </cell>
          <cell r="AQ479">
            <v>24948</v>
          </cell>
          <cell r="AR479">
            <v>26729</v>
          </cell>
          <cell r="AS479">
            <v>24058</v>
          </cell>
          <cell r="AT479">
            <v>26049</v>
          </cell>
          <cell r="AU479">
            <v>34127</v>
          </cell>
          <cell r="AV479">
            <v>34255</v>
          </cell>
          <cell r="AW479">
            <v>34255</v>
          </cell>
          <cell r="AX479">
            <v>30661</v>
          </cell>
          <cell r="AY479">
            <v>30141</v>
          </cell>
          <cell r="AZ479">
            <v>36681</v>
          </cell>
          <cell r="BA479">
            <v>36291</v>
          </cell>
          <cell r="BB479">
            <v>36291</v>
          </cell>
          <cell r="BC479">
            <v>42333</v>
          </cell>
          <cell r="BD479">
            <v>42333</v>
          </cell>
          <cell r="BE479">
            <v>42333</v>
          </cell>
          <cell r="BF479">
            <v>51405</v>
          </cell>
          <cell r="BG479">
            <v>42137</v>
          </cell>
          <cell r="BH479">
            <v>46516</v>
          </cell>
          <cell r="BI479">
            <v>56424</v>
          </cell>
          <cell r="BJ479">
            <v>42192</v>
          </cell>
          <cell r="BK479">
            <v>42192</v>
          </cell>
          <cell r="BL479">
            <v>42192</v>
          </cell>
          <cell r="BM479">
            <v>42362</v>
          </cell>
          <cell r="BN479">
            <v>42362</v>
          </cell>
          <cell r="BO479">
            <v>42768</v>
          </cell>
          <cell r="BP479">
            <v>42667</v>
          </cell>
          <cell r="BQ479">
            <v>40803</v>
          </cell>
          <cell r="BR479">
            <v>40803</v>
          </cell>
          <cell r="BS479">
            <v>41005</v>
          </cell>
          <cell r="BT479">
            <v>41005</v>
          </cell>
          <cell r="BU479">
            <v>41005</v>
          </cell>
          <cell r="BV479">
            <v>46795</v>
          </cell>
          <cell r="BW479">
            <v>46436</v>
          </cell>
          <cell r="BX479">
            <v>42154</v>
          </cell>
          <cell r="BY479">
            <v>42154</v>
          </cell>
          <cell r="BZ479">
            <v>42154</v>
          </cell>
          <cell r="CA479">
            <v>42154</v>
          </cell>
          <cell r="CB479">
            <v>42513</v>
          </cell>
          <cell r="CC479">
            <v>47978</v>
          </cell>
          <cell r="CD479">
            <v>54115</v>
          </cell>
          <cell r="CE479">
            <v>36941</v>
          </cell>
          <cell r="CF479">
            <v>36941</v>
          </cell>
          <cell r="CG479">
            <v>36941</v>
          </cell>
          <cell r="CH479">
            <v>29113</v>
          </cell>
          <cell r="CI479">
            <v>34751</v>
          </cell>
          <cell r="CJ479">
            <v>38663</v>
          </cell>
          <cell r="CK479">
            <v>40585</v>
          </cell>
          <cell r="CL479">
            <v>40560</v>
          </cell>
          <cell r="CM479">
            <v>40585</v>
          </cell>
          <cell r="CN479">
            <v>40560</v>
          </cell>
          <cell r="CO479">
            <v>47452</v>
          </cell>
          <cell r="CP479">
            <v>47452</v>
          </cell>
          <cell r="CQ479">
            <v>47452</v>
          </cell>
          <cell r="CR479">
            <v>49427</v>
          </cell>
          <cell r="CS479">
            <v>46484</v>
          </cell>
          <cell r="CT479">
            <v>46484</v>
          </cell>
          <cell r="CU479">
            <v>46484</v>
          </cell>
          <cell r="CV479">
            <v>46484</v>
          </cell>
          <cell r="CW479">
            <v>45712</v>
          </cell>
          <cell r="CX479">
            <v>45712</v>
          </cell>
          <cell r="CY479">
            <v>50712</v>
          </cell>
          <cell r="CZ479">
            <v>49432</v>
          </cell>
          <cell r="DA479">
            <v>49432</v>
          </cell>
          <cell r="DB479">
            <v>49432</v>
          </cell>
          <cell r="DC479">
            <v>41510</v>
          </cell>
          <cell r="DD479">
            <v>34096</v>
          </cell>
          <cell r="DE479">
            <v>44642</v>
          </cell>
          <cell r="DF479">
            <v>44755</v>
          </cell>
          <cell r="DG479">
            <v>28163</v>
          </cell>
          <cell r="DH479">
            <v>28163</v>
          </cell>
          <cell r="DI479">
            <v>28163</v>
          </cell>
          <cell r="DJ479">
            <v>37282</v>
          </cell>
          <cell r="DK479">
            <v>37650</v>
          </cell>
        </row>
        <row r="480">
          <cell r="A480">
            <v>36807</v>
          </cell>
          <cell r="B480" t="str">
            <v>MITCO @ Alcorn</v>
          </cell>
          <cell r="C480">
            <v>1</v>
          </cell>
          <cell r="D480" t="str">
            <v xml:space="preserve"> D    </v>
          </cell>
          <cell r="E480">
            <v>102193</v>
          </cell>
          <cell r="F480">
            <v>15147</v>
          </cell>
          <cell r="G480">
            <v>15147</v>
          </cell>
          <cell r="H480">
            <v>30893</v>
          </cell>
          <cell r="I480">
            <v>9744</v>
          </cell>
          <cell r="J480">
            <v>14482</v>
          </cell>
          <cell r="K480">
            <v>15147</v>
          </cell>
          <cell r="L480">
            <v>15147</v>
          </cell>
          <cell r="M480">
            <v>15147</v>
          </cell>
          <cell r="N480">
            <v>15147</v>
          </cell>
          <cell r="O480">
            <v>11606</v>
          </cell>
          <cell r="P480">
            <v>15147</v>
          </cell>
          <cell r="Q480">
            <v>15147</v>
          </cell>
          <cell r="R480">
            <v>15147</v>
          </cell>
          <cell r="S480">
            <v>15295</v>
          </cell>
          <cell r="T480">
            <v>43524</v>
          </cell>
          <cell r="U480">
            <v>43524</v>
          </cell>
          <cell r="V480">
            <v>43524</v>
          </cell>
          <cell r="W480">
            <v>40413</v>
          </cell>
          <cell r="X480">
            <v>40413</v>
          </cell>
          <cell r="Y480">
            <v>34983</v>
          </cell>
          <cell r="Z480">
            <v>34983</v>
          </cell>
          <cell r="AA480">
            <v>34983</v>
          </cell>
          <cell r="AB480">
            <v>34983</v>
          </cell>
          <cell r="AC480">
            <v>34983</v>
          </cell>
          <cell r="AD480">
            <v>24983</v>
          </cell>
          <cell r="AE480">
            <v>22037</v>
          </cell>
          <cell r="AF480">
            <v>22225</v>
          </cell>
          <cell r="AG480">
            <v>25853</v>
          </cell>
          <cell r="AH480">
            <v>25853</v>
          </cell>
          <cell r="AI480">
            <v>25853</v>
          </cell>
          <cell r="AJ480">
            <v>25853</v>
          </cell>
          <cell r="AK480">
            <v>25853</v>
          </cell>
          <cell r="AL480">
            <v>25853</v>
          </cell>
          <cell r="AM480">
            <v>24433</v>
          </cell>
          <cell r="AN480">
            <v>30893</v>
          </cell>
          <cell r="AO480">
            <v>30893</v>
          </cell>
          <cell r="AP480">
            <v>30893</v>
          </cell>
          <cell r="AQ480">
            <v>30893</v>
          </cell>
          <cell r="AR480">
            <v>40893</v>
          </cell>
          <cell r="AS480">
            <v>33482</v>
          </cell>
          <cell r="AT480">
            <v>33941</v>
          </cell>
          <cell r="AU480">
            <v>33941</v>
          </cell>
          <cell r="AV480">
            <v>33941</v>
          </cell>
          <cell r="AW480">
            <v>33941</v>
          </cell>
          <cell r="AX480">
            <v>22678</v>
          </cell>
          <cell r="AY480">
            <v>25756</v>
          </cell>
          <cell r="AZ480">
            <v>31065</v>
          </cell>
          <cell r="BA480">
            <v>33026</v>
          </cell>
          <cell r="BB480">
            <v>33026</v>
          </cell>
          <cell r="BC480">
            <v>33026</v>
          </cell>
          <cell r="BD480">
            <v>33026</v>
          </cell>
          <cell r="BE480">
            <v>33026</v>
          </cell>
          <cell r="BF480">
            <v>37931</v>
          </cell>
          <cell r="BG480">
            <v>30875</v>
          </cell>
          <cell r="BH480">
            <v>31065</v>
          </cell>
          <cell r="BI480">
            <v>35970</v>
          </cell>
          <cell r="BJ480">
            <v>32981</v>
          </cell>
          <cell r="BK480">
            <v>32981</v>
          </cell>
          <cell r="BL480">
            <v>32981</v>
          </cell>
          <cell r="BM480">
            <v>35970</v>
          </cell>
          <cell r="BN480">
            <v>31065</v>
          </cell>
          <cell r="BO480">
            <v>31065</v>
          </cell>
          <cell r="BP480">
            <v>33081</v>
          </cell>
          <cell r="BQ480">
            <v>37113</v>
          </cell>
          <cell r="BR480">
            <v>37113</v>
          </cell>
          <cell r="BS480">
            <v>37113</v>
          </cell>
          <cell r="BT480">
            <v>31065</v>
          </cell>
          <cell r="BU480">
            <v>31065</v>
          </cell>
          <cell r="BV480">
            <v>31065</v>
          </cell>
          <cell r="BW480">
            <v>26025</v>
          </cell>
          <cell r="BX480">
            <v>26025</v>
          </cell>
          <cell r="BY480">
            <v>26025</v>
          </cell>
          <cell r="BZ480">
            <v>26025</v>
          </cell>
          <cell r="CA480">
            <v>26025</v>
          </cell>
          <cell r="CB480">
            <v>26384</v>
          </cell>
          <cell r="CC480">
            <v>30639</v>
          </cell>
          <cell r="CD480">
            <v>30639</v>
          </cell>
          <cell r="CE480">
            <v>30639</v>
          </cell>
          <cell r="CF480">
            <v>30639</v>
          </cell>
          <cell r="CG480">
            <v>30639</v>
          </cell>
          <cell r="CH480">
            <v>30639</v>
          </cell>
          <cell r="CI480">
            <v>30639</v>
          </cell>
          <cell r="CJ480">
            <v>26103</v>
          </cell>
          <cell r="CK480">
            <v>31900</v>
          </cell>
          <cell r="CL480">
            <v>31900</v>
          </cell>
          <cell r="CM480">
            <v>31900</v>
          </cell>
          <cell r="CN480">
            <v>31900</v>
          </cell>
          <cell r="CO480">
            <v>33251</v>
          </cell>
          <cell r="CP480">
            <v>33251</v>
          </cell>
          <cell r="CQ480">
            <v>33251</v>
          </cell>
          <cell r="CR480">
            <v>33251</v>
          </cell>
          <cell r="CS480">
            <v>33251</v>
          </cell>
          <cell r="CT480">
            <v>33251</v>
          </cell>
          <cell r="CU480">
            <v>33251</v>
          </cell>
          <cell r="CV480">
            <v>33251</v>
          </cell>
          <cell r="CW480">
            <v>33251</v>
          </cell>
          <cell r="CX480">
            <v>33251</v>
          </cell>
          <cell r="CY480">
            <v>33251</v>
          </cell>
          <cell r="CZ480">
            <v>33251</v>
          </cell>
          <cell r="DA480">
            <v>33251</v>
          </cell>
          <cell r="DB480">
            <v>33251</v>
          </cell>
          <cell r="DC480">
            <v>33251</v>
          </cell>
          <cell r="DD480">
            <v>35844</v>
          </cell>
          <cell r="DE480">
            <v>50195</v>
          </cell>
          <cell r="DF480">
            <v>45587</v>
          </cell>
          <cell r="DG480">
            <v>36887</v>
          </cell>
          <cell r="DH480">
            <v>36887</v>
          </cell>
          <cell r="DI480">
            <v>36887</v>
          </cell>
          <cell r="DJ480">
            <v>36887</v>
          </cell>
          <cell r="DK480">
            <v>37378</v>
          </cell>
        </row>
        <row r="481">
          <cell r="A481">
            <v>36808</v>
          </cell>
          <cell r="B481" t="str">
            <v>MITCO @ Lauderdale</v>
          </cell>
          <cell r="C481">
            <v>1</v>
          </cell>
          <cell r="D481" t="str">
            <v xml:space="preserve"> D    </v>
          </cell>
          <cell r="E481">
            <v>23124</v>
          </cell>
          <cell r="F481">
            <v>3224</v>
          </cell>
          <cell r="G481">
            <v>1635</v>
          </cell>
          <cell r="H481">
            <v>1201</v>
          </cell>
          <cell r="I481">
            <v>3127</v>
          </cell>
          <cell r="J481">
            <v>3495</v>
          </cell>
          <cell r="K481">
            <v>3127</v>
          </cell>
          <cell r="L481">
            <v>3127</v>
          </cell>
          <cell r="M481">
            <v>3127</v>
          </cell>
          <cell r="N481">
            <v>3127</v>
          </cell>
          <cell r="O481">
            <v>2127</v>
          </cell>
          <cell r="P481">
            <v>3127</v>
          </cell>
          <cell r="Q481">
            <v>3127</v>
          </cell>
          <cell r="R481">
            <v>3127</v>
          </cell>
          <cell r="S481">
            <v>3127</v>
          </cell>
          <cell r="T481">
            <v>2260</v>
          </cell>
          <cell r="U481">
            <v>2260</v>
          </cell>
          <cell r="V481">
            <v>500</v>
          </cell>
          <cell r="W481">
            <v>500</v>
          </cell>
          <cell r="X481">
            <v>2700</v>
          </cell>
          <cell r="Y481">
            <v>4260</v>
          </cell>
          <cell r="Z481">
            <v>4260</v>
          </cell>
          <cell r="AA481">
            <v>4260</v>
          </cell>
          <cell r="AB481">
            <v>2760</v>
          </cell>
          <cell r="AC481">
            <v>260</v>
          </cell>
          <cell r="AD481">
            <v>4260</v>
          </cell>
          <cell r="AE481">
            <v>4260</v>
          </cell>
          <cell r="AF481">
            <v>4260</v>
          </cell>
          <cell r="AG481">
            <v>4260</v>
          </cell>
          <cell r="AH481">
            <v>1700</v>
          </cell>
          <cell r="AI481">
            <v>1700</v>
          </cell>
          <cell r="AJ481">
            <v>1700</v>
          </cell>
          <cell r="AK481">
            <v>4260</v>
          </cell>
          <cell r="AL481">
            <v>4260</v>
          </cell>
          <cell r="AM481">
            <v>4260</v>
          </cell>
          <cell r="AN481">
            <v>4260</v>
          </cell>
          <cell r="AO481">
            <v>1201</v>
          </cell>
          <cell r="AP481">
            <v>1201</v>
          </cell>
          <cell r="AQ481">
            <v>1201</v>
          </cell>
          <cell r="AR481">
            <v>4260</v>
          </cell>
          <cell r="AS481">
            <v>4260</v>
          </cell>
          <cell r="AT481">
            <v>4260</v>
          </cell>
          <cell r="AU481">
            <v>4260</v>
          </cell>
          <cell r="AV481">
            <v>4260</v>
          </cell>
          <cell r="AW481">
            <v>4260</v>
          </cell>
          <cell r="AX481">
            <v>5365</v>
          </cell>
          <cell r="AY481">
            <v>5365</v>
          </cell>
          <cell r="AZ481">
            <v>5365</v>
          </cell>
          <cell r="BA481">
            <v>8365</v>
          </cell>
          <cell r="BB481">
            <v>8365</v>
          </cell>
          <cell r="BC481">
            <v>8365</v>
          </cell>
          <cell r="BD481">
            <v>8365</v>
          </cell>
          <cell r="BE481">
            <v>6365</v>
          </cell>
          <cell r="BF481">
            <v>6365</v>
          </cell>
          <cell r="BG481">
            <v>6365</v>
          </cell>
          <cell r="BH481">
            <v>6366</v>
          </cell>
          <cell r="BI481">
            <v>8366</v>
          </cell>
          <cell r="BJ481">
            <v>8366</v>
          </cell>
          <cell r="BK481">
            <v>5366</v>
          </cell>
          <cell r="BL481">
            <v>5366</v>
          </cell>
          <cell r="BM481">
            <v>5366</v>
          </cell>
          <cell r="BN481">
            <v>5366</v>
          </cell>
          <cell r="BO481">
            <v>5366</v>
          </cell>
          <cell r="BP481">
            <v>5366</v>
          </cell>
          <cell r="BQ481">
            <v>6836</v>
          </cell>
          <cell r="BR481">
            <v>8366</v>
          </cell>
          <cell r="BS481">
            <v>8366</v>
          </cell>
          <cell r="BT481">
            <v>8366</v>
          </cell>
          <cell r="BU481">
            <v>8366</v>
          </cell>
          <cell r="BV481">
            <v>8366</v>
          </cell>
          <cell r="BW481">
            <v>8366</v>
          </cell>
          <cell r="BX481">
            <v>6836</v>
          </cell>
          <cell r="BY481">
            <v>6836</v>
          </cell>
          <cell r="BZ481">
            <v>6836</v>
          </cell>
          <cell r="CA481">
            <v>6836</v>
          </cell>
          <cell r="CB481">
            <v>5366</v>
          </cell>
          <cell r="CC481">
            <v>8008</v>
          </cell>
          <cell r="CD481">
            <v>2000</v>
          </cell>
          <cell r="CE481">
            <v>4505</v>
          </cell>
          <cell r="CF481">
            <v>3506</v>
          </cell>
          <cell r="CG481">
            <v>2507</v>
          </cell>
          <cell r="CH481">
            <v>4006</v>
          </cell>
          <cell r="CI481">
            <v>2007</v>
          </cell>
          <cell r="CJ481">
            <v>6007</v>
          </cell>
          <cell r="CK481">
            <v>6007</v>
          </cell>
          <cell r="CL481">
            <v>6007</v>
          </cell>
          <cell r="CM481">
            <v>6007</v>
          </cell>
          <cell r="CN481">
            <v>6007</v>
          </cell>
          <cell r="CO481">
            <v>6007</v>
          </cell>
          <cell r="CP481">
            <v>6007</v>
          </cell>
          <cell r="CQ481">
            <v>6007</v>
          </cell>
          <cell r="CR481">
            <v>6007</v>
          </cell>
          <cell r="CS481">
            <v>6007</v>
          </cell>
          <cell r="CT481">
            <v>4000</v>
          </cell>
          <cell r="CU481">
            <v>6007</v>
          </cell>
          <cell r="CV481">
            <v>3008</v>
          </cell>
          <cell r="CW481">
            <v>3008</v>
          </cell>
          <cell r="CX481">
            <v>3008</v>
          </cell>
          <cell r="CY481">
            <v>5007</v>
          </cell>
          <cell r="CZ481">
            <v>5007</v>
          </cell>
          <cell r="DA481">
            <v>5007</v>
          </cell>
          <cell r="DB481">
            <v>5007</v>
          </cell>
          <cell r="DC481">
            <v>10694</v>
          </cell>
          <cell r="DD481">
            <v>5007</v>
          </cell>
          <cell r="DE481">
            <v>4500</v>
          </cell>
          <cell r="DF481">
            <v>3000</v>
          </cell>
          <cell r="DG481">
            <v>5773</v>
          </cell>
          <cell r="DH481">
            <v>5773</v>
          </cell>
          <cell r="DI481">
            <v>5773</v>
          </cell>
          <cell r="DJ481">
            <v>6781</v>
          </cell>
          <cell r="DK481">
            <v>6781</v>
          </cell>
        </row>
        <row r="482">
          <cell r="A482">
            <v>36811</v>
          </cell>
          <cell r="B482" t="str">
            <v>TECO @ Kanawha</v>
          </cell>
          <cell r="C482">
            <v>3</v>
          </cell>
          <cell r="D482" t="str">
            <v xml:space="preserve"> D    </v>
          </cell>
          <cell r="E482">
            <v>625551</v>
          </cell>
          <cell r="F482">
            <v>163892</v>
          </cell>
          <cell r="G482">
            <v>163892</v>
          </cell>
          <cell r="H482">
            <v>307952</v>
          </cell>
          <cell r="I482">
            <v>147133</v>
          </cell>
          <cell r="J482">
            <v>125637</v>
          </cell>
          <cell r="K482">
            <v>134743</v>
          </cell>
          <cell r="L482">
            <v>157592</v>
          </cell>
          <cell r="M482">
            <v>185163</v>
          </cell>
          <cell r="N482">
            <v>185163</v>
          </cell>
          <cell r="O482">
            <v>185163</v>
          </cell>
          <cell r="P482">
            <v>166673</v>
          </cell>
          <cell r="Q482">
            <v>208184</v>
          </cell>
          <cell r="R482">
            <v>202052</v>
          </cell>
          <cell r="S482">
            <v>261887</v>
          </cell>
          <cell r="T482">
            <v>196300</v>
          </cell>
          <cell r="U482">
            <v>196300</v>
          </cell>
          <cell r="V482">
            <v>195312</v>
          </cell>
          <cell r="W482">
            <v>219255</v>
          </cell>
          <cell r="X482">
            <v>302606</v>
          </cell>
          <cell r="Y482">
            <v>337558</v>
          </cell>
          <cell r="Z482">
            <v>333315</v>
          </cell>
          <cell r="AA482">
            <v>322988</v>
          </cell>
          <cell r="AB482">
            <v>321999</v>
          </cell>
          <cell r="AC482">
            <v>321999</v>
          </cell>
          <cell r="AD482">
            <v>273277</v>
          </cell>
          <cell r="AE482">
            <v>450000</v>
          </cell>
          <cell r="AF482">
            <v>450000</v>
          </cell>
          <cell r="AG482">
            <v>434160</v>
          </cell>
          <cell r="AH482">
            <v>230906</v>
          </cell>
          <cell r="AI482">
            <v>230907</v>
          </cell>
          <cell r="AJ482">
            <v>213374</v>
          </cell>
          <cell r="AK482">
            <v>225674</v>
          </cell>
          <cell r="AL482">
            <v>208792</v>
          </cell>
          <cell r="AM482">
            <v>189150</v>
          </cell>
          <cell r="AN482">
            <v>252245</v>
          </cell>
          <cell r="AO482">
            <v>307952</v>
          </cell>
          <cell r="AP482">
            <v>303046</v>
          </cell>
          <cell r="AQ482">
            <v>303547</v>
          </cell>
          <cell r="AR482">
            <v>285456</v>
          </cell>
          <cell r="AS482">
            <v>276429</v>
          </cell>
          <cell r="AT482">
            <v>385492</v>
          </cell>
          <cell r="AU482">
            <v>303911</v>
          </cell>
          <cell r="AV482">
            <v>248154</v>
          </cell>
          <cell r="AW482">
            <v>239984</v>
          </cell>
          <cell r="AX482">
            <v>192926</v>
          </cell>
          <cell r="AY482">
            <v>193204</v>
          </cell>
          <cell r="AZ482">
            <v>226142</v>
          </cell>
          <cell r="BA482">
            <v>247235</v>
          </cell>
          <cell r="BB482">
            <v>252028</v>
          </cell>
          <cell r="BC482">
            <v>257274</v>
          </cell>
          <cell r="BD482">
            <v>272274</v>
          </cell>
          <cell r="BE482">
            <v>272274</v>
          </cell>
          <cell r="BF482">
            <v>230679</v>
          </cell>
          <cell r="BG482">
            <v>172278</v>
          </cell>
          <cell r="BH482">
            <v>255474</v>
          </cell>
          <cell r="BI482">
            <v>265494</v>
          </cell>
          <cell r="BJ482">
            <v>288548</v>
          </cell>
          <cell r="BK482">
            <v>288548</v>
          </cell>
          <cell r="BL482">
            <v>288548</v>
          </cell>
          <cell r="BM482">
            <v>263934</v>
          </cell>
          <cell r="BN482">
            <v>245896</v>
          </cell>
          <cell r="BO482">
            <v>296707</v>
          </cell>
          <cell r="BP482">
            <v>285943</v>
          </cell>
          <cell r="BQ482">
            <v>263783</v>
          </cell>
          <cell r="BR482">
            <v>263783</v>
          </cell>
          <cell r="BS482">
            <v>263783</v>
          </cell>
          <cell r="BT482">
            <v>195585</v>
          </cell>
          <cell r="BU482">
            <v>269868</v>
          </cell>
          <cell r="BV482">
            <v>216191</v>
          </cell>
          <cell r="BW482">
            <v>263378</v>
          </cell>
          <cell r="BX482">
            <v>319277</v>
          </cell>
          <cell r="BY482">
            <v>319276</v>
          </cell>
          <cell r="BZ482">
            <v>319276</v>
          </cell>
          <cell r="CA482">
            <v>289447</v>
          </cell>
          <cell r="CB482">
            <v>256117</v>
          </cell>
          <cell r="CC482">
            <v>137151</v>
          </cell>
          <cell r="CD482">
            <v>171050</v>
          </cell>
          <cell r="CE482">
            <v>220402</v>
          </cell>
          <cell r="CF482">
            <v>220402</v>
          </cell>
          <cell r="CG482">
            <v>221403</v>
          </cell>
          <cell r="CH482">
            <v>170677</v>
          </cell>
          <cell r="CI482">
            <v>204138</v>
          </cell>
          <cell r="CJ482">
            <v>165408</v>
          </cell>
          <cell r="CK482">
            <v>228673</v>
          </cell>
          <cell r="CL482">
            <v>228673</v>
          </cell>
          <cell r="CM482">
            <v>228068</v>
          </cell>
          <cell r="CN482">
            <v>199890</v>
          </cell>
          <cell r="CO482">
            <v>289770</v>
          </cell>
          <cell r="CP482">
            <v>289770</v>
          </cell>
          <cell r="CQ482">
            <v>339089</v>
          </cell>
          <cell r="CR482">
            <v>306724</v>
          </cell>
          <cell r="CS482">
            <v>214453</v>
          </cell>
          <cell r="CT482">
            <v>214454</v>
          </cell>
          <cell r="CU482">
            <v>214453</v>
          </cell>
          <cell r="CV482">
            <v>270383</v>
          </cell>
          <cell r="CW482">
            <v>283604</v>
          </cell>
          <cell r="CX482">
            <v>324400</v>
          </cell>
          <cell r="CY482">
            <v>190320</v>
          </cell>
          <cell r="CZ482">
            <v>225798</v>
          </cell>
          <cell r="DA482">
            <v>225798</v>
          </cell>
          <cell r="DB482">
            <v>225798</v>
          </cell>
          <cell r="DC482">
            <v>325489</v>
          </cell>
          <cell r="DD482">
            <v>159576</v>
          </cell>
          <cell r="DE482">
            <v>221051</v>
          </cell>
          <cell r="DF482">
            <v>205512</v>
          </cell>
          <cell r="DG482">
            <v>200409</v>
          </cell>
          <cell r="DH482">
            <v>200409</v>
          </cell>
          <cell r="DI482">
            <v>200409</v>
          </cell>
          <cell r="DJ482">
            <v>220009</v>
          </cell>
          <cell r="DK482">
            <v>243242</v>
          </cell>
        </row>
        <row r="483">
          <cell r="A483">
            <v>36812</v>
          </cell>
          <cell r="B483" t="str">
            <v>TECO @ Montgomery</v>
          </cell>
          <cell r="C483">
            <v>2</v>
          </cell>
          <cell r="D483" t="str">
            <v xml:space="preserve"> D    </v>
          </cell>
          <cell r="E483">
            <v>334283</v>
          </cell>
          <cell r="F483">
            <v>2589</v>
          </cell>
          <cell r="G483">
            <v>2589</v>
          </cell>
          <cell r="H483">
            <v>1211</v>
          </cell>
          <cell r="I483">
            <v>1530</v>
          </cell>
          <cell r="J483">
            <v>1530</v>
          </cell>
          <cell r="K483">
            <v>1530</v>
          </cell>
          <cell r="L483">
            <v>1530</v>
          </cell>
          <cell r="M483">
            <v>1530</v>
          </cell>
          <cell r="N483">
            <v>1530</v>
          </cell>
          <cell r="O483">
            <v>1530</v>
          </cell>
          <cell r="P483">
            <v>1530</v>
          </cell>
          <cell r="Q483">
            <v>1530</v>
          </cell>
          <cell r="R483">
            <v>1530</v>
          </cell>
          <cell r="S483">
            <v>1530</v>
          </cell>
          <cell r="T483">
            <v>1211</v>
          </cell>
          <cell r="U483">
            <v>1211</v>
          </cell>
          <cell r="V483">
            <v>1211</v>
          </cell>
          <cell r="W483">
            <v>2205</v>
          </cell>
          <cell r="X483">
            <v>1211</v>
          </cell>
          <cell r="Y483">
            <v>1211</v>
          </cell>
          <cell r="Z483">
            <v>1211</v>
          </cell>
          <cell r="AA483">
            <v>1211</v>
          </cell>
          <cell r="AB483">
            <v>50957</v>
          </cell>
          <cell r="AC483">
            <v>50957</v>
          </cell>
          <cell r="AD483">
            <v>1211</v>
          </cell>
          <cell r="AE483">
            <v>1211</v>
          </cell>
          <cell r="AF483">
            <v>1211</v>
          </cell>
          <cell r="AG483">
            <v>1211</v>
          </cell>
          <cell r="AH483">
            <v>1211</v>
          </cell>
          <cell r="AI483">
            <v>1211</v>
          </cell>
          <cell r="AJ483">
            <v>1211</v>
          </cell>
          <cell r="AK483">
            <v>1211</v>
          </cell>
          <cell r="AL483">
            <v>1211</v>
          </cell>
          <cell r="AM483">
            <v>1211</v>
          </cell>
          <cell r="AN483">
            <v>1211</v>
          </cell>
          <cell r="AO483">
            <v>1211</v>
          </cell>
          <cell r="AP483">
            <v>1211</v>
          </cell>
          <cell r="AQ483">
            <v>1211</v>
          </cell>
          <cell r="AR483">
            <v>1211</v>
          </cell>
          <cell r="AS483">
            <v>1211</v>
          </cell>
          <cell r="AT483">
            <v>1211</v>
          </cell>
          <cell r="AU483">
            <v>1211</v>
          </cell>
          <cell r="AV483">
            <v>1211</v>
          </cell>
          <cell r="AW483">
            <v>1211</v>
          </cell>
          <cell r="AX483">
            <v>35780</v>
          </cell>
          <cell r="AY483">
            <v>35780</v>
          </cell>
          <cell r="AZ483">
            <v>49181</v>
          </cell>
          <cell r="BA483">
            <v>53009</v>
          </cell>
          <cell r="BB483">
            <v>68852</v>
          </cell>
          <cell r="BC483">
            <v>68852</v>
          </cell>
          <cell r="BD483">
            <v>68852</v>
          </cell>
          <cell r="BE483">
            <v>68852</v>
          </cell>
          <cell r="BF483">
            <v>49181</v>
          </cell>
          <cell r="BG483">
            <v>49181</v>
          </cell>
          <cell r="BH483">
            <v>62152</v>
          </cell>
          <cell r="BI483">
            <v>62152</v>
          </cell>
          <cell r="BJ483">
            <v>62152</v>
          </cell>
          <cell r="BK483">
            <v>62152</v>
          </cell>
          <cell r="BL483">
            <v>62152</v>
          </cell>
          <cell r="BM483">
            <v>49181</v>
          </cell>
          <cell r="BN483">
            <v>49181</v>
          </cell>
          <cell r="BO483">
            <v>49092</v>
          </cell>
          <cell r="BP483">
            <v>49092</v>
          </cell>
          <cell r="BQ483">
            <v>49092</v>
          </cell>
          <cell r="BR483">
            <v>49092</v>
          </cell>
          <cell r="BS483">
            <v>49092</v>
          </cell>
          <cell r="BT483">
            <v>68763</v>
          </cell>
          <cell r="BU483">
            <v>68763</v>
          </cell>
          <cell r="BV483">
            <v>68763</v>
          </cell>
          <cell r="BW483">
            <v>68763</v>
          </cell>
          <cell r="BX483">
            <v>68763</v>
          </cell>
          <cell r="BY483">
            <v>68763</v>
          </cell>
          <cell r="BZ483">
            <v>68763</v>
          </cell>
          <cell r="CA483">
            <v>68763</v>
          </cell>
          <cell r="CB483">
            <v>68763</v>
          </cell>
          <cell r="CC483">
            <v>67074</v>
          </cell>
          <cell r="CD483">
            <v>67077</v>
          </cell>
          <cell r="CE483">
            <v>41694</v>
          </cell>
          <cell r="CF483">
            <v>41682</v>
          </cell>
          <cell r="CG483">
            <v>41684</v>
          </cell>
          <cell r="CH483">
            <v>67070</v>
          </cell>
          <cell r="CI483">
            <v>67075</v>
          </cell>
          <cell r="CJ483">
            <v>67083</v>
          </cell>
          <cell r="CK483">
            <v>67071</v>
          </cell>
          <cell r="CL483">
            <v>67069</v>
          </cell>
          <cell r="CM483">
            <v>67083</v>
          </cell>
          <cell r="CN483">
            <v>77090</v>
          </cell>
          <cell r="CO483">
            <v>55093</v>
          </cell>
          <cell r="CP483">
            <v>55093</v>
          </cell>
          <cell r="CQ483">
            <v>55090</v>
          </cell>
          <cell r="CR483">
            <v>55090</v>
          </cell>
          <cell r="CS483">
            <v>67071</v>
          </cell>
          <cell r="CT483">
            <v>67074</v>
          </cell>
          <cell r="CU483">
            <v>67071</v>
          </cell>
          <cell r="CV483">
            <v>55086</v>
          </cell>
          <cell r="CW483">
            <v>55069</v>
          </cell>
          <cell r="CX483">
            <v>55093</v>
          </cell>
          <cell r="CY483">
            <v>67068</v>
          </cell>
          <cell r="CZ483">
            <v>67062</v>
          </cell>
          <cell r="DA483">
            <v>67062</v>
          </cell>
          <cell r="DB483">
            <v>67062</v>
          </cell>
          <cell r="DC483">
            <v>67095</v>
          </cell>
          <cell r="DD483">
            <v>55120</v>
          </cell>
          <cell r="DE483">
            <v>55110</v>
          </cell>
          <cell r="DF483">
            <v>55101</v>
          </cell>
          <cell r="DG483">
            <v>67071</v>
          </cell>
          <cell r="DH483">
            <v>67071</v>
          </cell>
          <cell r="DI483">
            <v>67071</v>
          </cell>
          <cell r="DJ483">
            <v>74080</v>
          </cell>
          <cell r="DK483">
            <v>74094</v>
          </cell>
        </row>
        <row r="484">
          <cell r="A484">
            <v>36814</v>
          </cell>
          <cell r="B484" t="str">
            <v>AGUA DULCE - Panola</v>
          </cell>
          <cell r="C484">
            <v>0</v>
          </cell>
          <cell r="D484" t="str">
            <v xml:space="preserve"> R    </v>
          </cell>
          <cell r="E484">
            <v>390599</v>
          </cell>
          <cell r="F484">
            <v>0</v>
          </cell>
          <cell r="G484">
            <v>0</v>
          </cell>
          <cell r="H484">
            <v>4444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9749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17356</v>
          </cell>
          <cell r="AB484">
            <v>17356</v>
          </cell>
          <cell r="AC484">
            <v>17356</v>
          </cell>
          <cell r="AD484">
            <v>7490</v>
          </cell>
          <cell r="AE484">
            <v>2356</v>
          </cell>
          <cell r="AF484">
            <v>10399</v>
          </cell>
          <cell r="AG484">
            <v>4436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4444</v>
          </cell>
          <cell r="AP484">
            <v>4444</v>
          </cell>
          <cell r="AQ484">
            <v>4444</v>
          </cell>
          <cell r="AR484">
            <v>0</v>
          </cell>
          <cell r="AS484">
            <v>1888</v>
          </cell>
          <cell r="AT484">
            <v>16458</v>
          </cell>
          <cell r="AU484">
            <v>3935</v>
          </cell>
          <cell r="AV484">
            <v>2686</v>
          </cell>
          <cell r="AW484">
            <v>2686</v>
          </cell>
          <cell r="AX484">
            <v>14414</v>
          </cell>
          <cell r="AY484">
            <v>14414</v>
          </cell>
          <cell r="AZ484">
            <v>9187</v>
          </cell>
          <cell r="BA484">
            <v>0</v>
          </cell>
          <cell r="BB484">
            <v>2118</v>
          </cell>
          <cell r="BC484">
            <v>0</v>
          </cell>
          <cell r="BD484">
            <v>0</v>
          </cell>
          <cell r="BE484">
            <v>0</v>
          </cell>
          <cell r="BF484">
            <v>8010</v>
          </cell>
          <cell r="BG484">
            <v>0</v>
          </cell>
          <cell r="BH484">
            <v>4001</v>
          </cell>
          <cell r="BI484">
            <v>416</v>
          </cell>
          <cell r="BJ484">
            <v>416</v>
          </cell>
          <cell r="BK484">
            <v>416</v>
          </cell>
          <cell r="BL484">
            <v>416</v>
          </cell>
          <cell r="BM484">
            <v>0</v>
          </cell>
          <cell r="BN484">
            <v>29019</v>
          </cell>
          <cell r="BO484">
            <v>447</v>
          </cell>
          <cell r="BP484">
            <v>0</v>
          </cell>
          <cell r="BQ484">
            <v>16564</v>
          </cell>
          <cell r="BR484">
            <v>16564</v>
          </cell>
          <cell r="BS484">
            <v>16564</v>
          </cell>
          <cell r="BT484">
            <v>8945</v>
          </cell>
          <cell r="BU484">
            <v>8564</v>
          </cell>
          <cell r="BV484">
            <v>0</v>
          </cell>
          <cell r="BW484">
            <v>77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12643</v>
          </cell>
          <cell r="CC484">
            <v>26896</v>
          </cell>
          <cell r="CD484">
            <v>7623</v>
          </cell>
          <cell r="CE484">
            <v>31642</v>
          </cell>
          <cell r="CF484">
            <v>31642</v>
          </cell>
          <cell r="CG484">
            <v>31642</v>
          </cell>
          <cell r="CH484">
            <v>28072</v>
          </cell>
          <cell r="CI484">
            <v>6195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26351</v>
          </cell>
          <cell r="CP484">
            <v>26351</v>
          </cell>
          <cell r="CQ484">
            <v>9730</v>
          </cell>
          <cell r="CR484">
            <v>0</v>
          </cell>
          <cell r="CS484">
            <v>4840</v>
          </cell>
          <cell r="CT484">
            <v>4840</v>
          </cell>
          <cell r="CU484">
            <v>4840</v>
          </cell>
          <cell r="CV484">
            <v>1811</v>
          </cell>
          <cell r="CW484">
            <v>15402</v>
          </cell>
          <cell r="CX484">
            <v>51800</v>
          </cell>
          <cell r="CY484">
            <v>7118</v>
          </cell>
          <cell r="CZ484">
            <v>30010</v>
          </cell>
          <cell r="DA484">
            <v>30010</v>
          </cell>
          <cell r="DB484">
            <v>30010</v>
          </cell>
          <cell r="DC484">
            <v>576</v>
          </cell>
          <cell r="DD484">
            <v>3392</v>
          </cell>
          <cell r="DE484">
            <v>67538</v>
          </cell>
          <cell r="DF484">
            <v>37811</v>
          </cell>
          <cell r="DG484">
            <v>20312</v>
          </cell>
          <cell r="DH484">
            <v>20312</v>
          </cell>
          <cell r="DI484">
            <v>20312</v>
          </cell>
          <cell r="DJ484">
            <v>42363</v>
          </cell>
          <cell r="DK484">
            <v>23016</v>
          </cell>
        </row>
        <row r="485">
          <cell r="A485">
            <v>36815</v>
          </cell>
          <cell r="B485" t="str">
            <v xml:space="preserve"> NASHVILLE-NASHVILLE 2 TENN              </v>
          </cell>
          <cell r="C485">
            <v>1</v>
          </cell>
          <cell r="D485" t="str">
            <v xml:space="preserve"> D    </v>
          </cell>
          <cell r="E485">
            <v>367914</v>
          </cell>
          <cell r="F485">
            <v>51168</v>
          </cell>
          <cell r="G485">
            <v>51168</v>
          </cell>
          <cell r="H485">
            <v>69856</v>
          </cell>
          <cell r="I485">
            <v>51168</v>
          </cell>
          <cell r="J485">
            <v>51168</v>
          </cell>
          <cell r="K485">
            <v>51168</v>
          </cell>
          <cell r="L485">
            <v>51180</v>
          </cell>
          <cell r="M485">
            <v>51180</v>
          </cell>
          <cell r="N485">
            <v>51180</v>
          </cell>
          <cell r="O485">
            <v>51180</v>
          </cell>
          <cell r="P485">
            <v>51680</v>
          </cell>
          <cell r="Q485">
            <v>51680</v>
          </cell>
          <cell r="R485">
            <v>51680</v>
          </cell>
          <cell r="S485">
            <v>51680</v>
          </cell>
          <cell r="T485">
            <v>60345</v>
          </cell>
          <cell r="U485">
            <v>60345</v>
          </cell>
          <cell r="V485">
            <v>34529</v>
          </cell>
          <cell r="W485">
            <v>59401</v>
          </cell>
          <cell r="X485">
            <v>60856</v>
          </cell>
          <cell r="Y485">
            <v>61158</v>
          </cell>
          <cell r="Z485">
            <v>62951</v>
          </cell>
          <cell r="AA485">
            <v>62951</v>
          </cell>
          <cell r="AB485">
            <v>47951</v>
          </cell>
          <cell r="AC485">
            <v>47951</v>
          </cell>
          <cell r="AD485">
            <v>62951</v>
          </cell>
          <cell r="AE485">
            <v>62951</v>
          </cell>
          <cell r="AF485">
            <v>62951</v>
          </cell>
          <cell r="AG485">
            <v>68851</v>
          </cell>
          <cell r="AH485">
            <v>69877</v>
          </cell>
          <cell r="AI485">
            <v>69875</v>
          </cell>
          <cell r="AJ485">
            <v>69877</v>
          </cell>
          <cell r="AK485">
            <v>69877</v>
          </cell>
          <cell r="AL485">
            <v>44877</v>
          </cell>
          <cell r="AM485">
            <v>44874</v>
          </cell>
          <cell r="AN485">
            <v>69877</v>
          </cell>
          <cell r="AO485">
            <v>69856</v>
          </cell>
          <cell r="AP485">
            <v>44873</v>
          </cell>
          <cell r="AQ485">
            <v>44877</v>
          </cell>
          <cell r="AR485">
            <v>69877</v>
          </cell>
          <cell r="AS485">
            <v>69877</v>
          </cell>
          <cell r="AT485">
            <v>69877</v>
          </cell>
          <cell r="AU485">
            <v>69877</v>
          </cell>
          <cell r="AV485">
            <v>69877</v>
          </cell>
          <cell r="AW485">
            <v>69877</v>
          </cell>
          <cell r="AX485">
            <v>80912</v>
          </cell>
          <cell r="AY485">
            <v>79381</v>
          </cell>
          <cell r="AZ485">
            <v>80816</v>
          </cell>
          <cell r="BA485">
            <v>80912</v>
          </cell>
          <cell r="BB485">
            <v>80226</v>
          </cell>
          <cell r="BC485">
            <v>83072</v>
          </cell>
          <cell r="BD485">
            <v>83072</v>
          </cell>
          <cell r="BE485">
            <v>83072</v>
          </cell>
          <cell r="BF485">
            <v>83072</v>
          </cell>
          <cell r="BG485">
            <v>73263</v>
          </cell>
          <cell r="BH485">
            <v>83072</v>
          </cell>
          <cell r="BI485">
            <v>83122</v>
          </cell>
          <cell r="BJ485">
            <v>83122</v>
          </cell>
          <cell r="BK485">
            <v>83122</v>
          </cell>
          <cell r="BL485">
            <v>83122</v>
          </cell>
          <cell r="BM485">
            <v>83122</v>
          </cell>
          <cell r="BN485">
            <v>82122</v>
          </cell>
          <cell r="BO485">
            <v>83227</v>
          </cell>
          <cell r="BP485">
            <v>83227</v>
          </cell>
          <cell r="BQ485">
            <v>83227</v>
          </cell>
          <cell r="BR485">
            <v>83227</v>
          </cell>
          <cell r="BS485">
            <v>83227</v>
          </cell>
          <cell r="BT485">
            <v>83227</v>
          </cell>
          <cell r="BU485">
            <v>77936</v>
          </cell>
          <cell r="BV485">
            <v>83227</v>
          </cell>
          <cell r="BW485">
            <v>83227</v>
          </cell>
          <cell r="BX485">
            <v>83227</v>
          </cell>
          <cell r="BY485">
            <v>83227</v>
          </cell>
          <cell r="BZ485">
            <v>83227</v>
          </cell>
          <cell r="CA485">
            <v>83227</v>
          </cell>
          <cell r="CB485">
            <v>81134</v>
          </cell>
          <cell r="CC485">
            <v>88314</v>
          </cell>
          <cell r="CD485">
            <v>88314</v>
          </cell>
          <cell r="CE485">
            <v>88314</v>
          </cell>
          <cell r="CF485">
            <v>88314</v>
          </cell>
          <cell r="CG485">
            <v>88314</v>
          </cell>
          <cell r="CH485">
            <v>94864</v>
          </cell>
          <cell r="CI485">
            <v>96468</v>
          </cell>
          <cell r="CJ485">
            <v>91607</v>
          </cell>
          <cell r="CK485">
            <v>97968</v>
          </cell>
          <cell r="CL485">
            <v>97968</v>
          </cell>
          <cell r="CM485">
            <v>97968</v>
          </cell>
          <cell r="CN485">
            <v>98468</v>
          </cell>
          <cell r="CO485">
            <v>98718</v>
          </cell>
          <cell r="CP485">
            <v>98718</v>
          </cell>
          <cell r="CQ485">
            <v>100656</v>
          </cell>
          <cell r="CR485">
            <v>100656</v>
          </cell>
          <cell r="CS485">
            <v>100656</v>
          </cell>
          <cell r="CT485">
            <v>100656</v>
          </cell>
          <cell r="CU485">
            <v>100656</v>
          </cell>
          <cell r="CV485">
            <v>100656</v>
          </cell>
          <cell r="CW485">
            <v>100656</v>
          </cell>
          <cell r="CX485">
            <v>115756</v>
          </cell>
          <cell r="CY485">
            <v>105847</v>
          </cell>
          <cell r="CZ485">
            <v>115656</v>
          </cell>
          <cell r="DA485">
            <v>115656</v>
          </cell>
          <cell r="DB485">
            <v>115656</v>
          </cell>
          <cell r="DC485">
            <v>113156</v>
          </cell>
          <cell r="DD485">
            <v>108167</v>
          </cell>
          <cell r="DE485">
            <v>136485</v>
          </cell>
          <cell r="DF485">
            <v>136485</v>
          </cell>
          <cell r="DG485">
            <v>138985</v>
          </cell>
          <cell r="DH485">
            <v>138985</v>
          </cell>
          <cell r="DI485">
            <v>138985</v>
          </cell>
          <cell r="DJ485">
            <v>138484</v>
          </cell>
          <cell r="DK485">
            <v>137321</v>
          </cell>
        </row>
        <row r="486">
          <cell r="A486">
            <v>36816</v>
          </cell>
          <cell r="B486" t="str">
            <v xml:space="preserve">ROSE HILL MISS.   (1-1320)              </v>
          </cell>
          <cell r="C486">
            <v>1</v>
          </cell>
          <cell r="D486" t="str">
            <v xml:space="preserve"> D    </v>
          </cell>
          <cell r="E486">
            <v>200766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1437</v>
          </cell>
          <cell r="CF486">
            <v>1437</v>
          </cell>
          <cell r="CG486">
            <v>924</v>
          </cell>
          <cell r="CH486">
            <v>0</v>
          </cell>
          <cell r="CI486">
            <v>0</v>
          </cell>
          <cell r="CJ486">
            <v>0</v>
          </cell>
          <cell r="CK486">
            <v>513</v>
          </cell>
          <cell r="CL486">
            <v>513</v>
          </cell>
          <cell r="CM486">
            <v>513</v>
          </cell>
          <cell r="CN486">
            <v>513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718</v>
          </cell>
          <cell r="DD486">
            <v>718</v>
          </cell>
          <cell r="DE486">
            <v>0</v>
          </cell>
          <cell r="DF486">
            <v>3187</v>
          </cell>
          <cell r="DG486">
            <v>2187</v>
          </cell>
          <cell r="DH486">
            <v>2187</v>
          </cell>
          <cell r="DI486">
            <v>2187</v>
          </cell>
          <cell r="DJ486">
            <v>2187</v>
          </cell>
          <cell r="DK486">
            <v>0</v>
          </cell>
        </row>
        <row r="487">
          <cell r="A487">
            <v>36819</v>
          </cell>
          <cell r="B487" t="str">
            <v>TRANSCO @ WHARTON</v>
          </cell>
          <cell r="C487">
            <v>0</v>
          </cell>
          <cell r="D487" t="str">
            <v xml:space="preserve"> R    </v>
          </cell>
          <cell r="E487">
            <v>197480</v>
          </cell>
          <cell r="F487">
            <v>0</v>
          </cell>
          <cell r="G487">
            <v>0</v>
          </cell>
          <cell r="H487">
            <v>0</v>
          </cell>
          <cell r="I487">
            <v>2454</v>
          </cell>
          <cell r="J487">
            <v>2354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4346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2731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2000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10000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2200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20000</v>
          </cell>
          <cell r="CY487">
            <v>5000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30880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</row>
        <row r="488">
          <cell r="A488">
            <v>36881</v>
          </cell>
          <cell r="B488" t="str">
            <v xml:space="preserve"> WESTERN-LANCASTER KY                    </v>
          </cell>
          <cell r="C488">
            <v>2</v>
          </cell>
          <cell r="D488" t="str">
            <v xml:space="preserve"> D    </v>
          </cell>
          <cell r="E488">
            <v>5796</v>
          </cell>
          <cell r="F488">
            <v>1199</v>
          </cell>
          <cell r="G488">
            <v>1199</v>
          </cell>
          <cell r="H488">
            <v>1500</v>
          </cell>
          <cell r="I488">
            <v>1199</v>
          </cell>
          <cell r="J488">
            <v>1199</v>
          </cell>
          <cell r="K488">
            <v>1199</v>
          </cell>
          <cell r="L488">
            <v>1199</v>
          </cell>
          <cell r="M488">
            <v>1199</v>
          </cell>
          <cell r="N488">
            <v>1199</v>
          </cell>
          <cell r="O488">
            <v>1199</v>
          </cell>
          <cell r="P488">
            <v>1199</v>
          </cell>
          <cell r="Q488">
            <v>1199</v>
          </cell>
          <cell r="R488">
            <v>800</v>
          </cell>
          <cell r="S488">
            <v>800</v>
          </cell>
          <cell r="T488">
            <v>770</v>
          </cell>
          <cell r="U488">
            <v>770</v>
          </cell>
          <cell r="V488">
            <v>770</v>
          </cell>
          <cell r="W488">
            <v>756</v>
          </cell>
          <cell r="X488">
            <v>1500</v>
          </cell>
          <cell r="Y488">
            <v>1500</v>
          </cell>
          <cell r="Z488">
            <v>1500</v>
          </cell>
          <cell r="AA488">
            <v>5978</v>
          </cell>
          <cell r="AB488">
            <v>5978</v>
          </cell>
          <cell r="AC488">
            <v>5978</v>
          </cell>
          <cell r="AD488">
            <v>1500</v>
          </cell>
          <cell r="AE488">
            <v>1500</v>
          </cell>
          <cell r="AF488">
            <v>1500</v>
          </cell>
          <cell r="AG488">
            <v>1500</v>
          </cell>
          <cell r="AH488">
            <v>5321</v>
          </cell>
          <cell r="AI488">
            <v>5321</v>
          </cell>
          <cell r="AJ488">
            <v>5321</v>
          </cell>
          <cell r="AK488">
            <v>5321</v>
          </cell>
          <cell r="AL488">
            <v>1500</v>
          </cell>
          <cell r="AM488">
            <v>1500</v>
          </cell>
          <cell r="AN488">
            <v>1500</v>
          </cell>
          <cell r="AO488">
            <v>1500</v>
          </cell>
          <cell r="AP488">
            <v>1500</v>
          </cell>
          <cell r="AQ488">
            <v>1500</v>
          </cell>
          <cell r="AR488">
            <v>1500</v>
          </cell>
          <cell r="AS488">
            <v>1500</v>
          </cell>
          <cell r="AT488">
            <v>1500</v>
          </cell>
          <cell r="AU488">
            <v>1500</v>
          </cell>
          <cell r="AV488">
            <v>1500</v>
          </cell>
          <cell r="AW488">
            <v>1500</v>
          </cell>
          <cell r="AX488">
            <v>1500</v>
          </cell>
          <cell r="AY488">
            <v>1500</v>
          </cell>
          <cell r="AZ488">
            <v>1500</v>
          </cell>
          <cell r="BA488">
            <v>1500</v>
          </cell>
          <cell r="BB488">
            <v>1500</v>
          </cell>
          <cell r="BC488">
            <v>1500</v>
          </cell>
          <cell r="BD488">
            <v>1500</v>
          </cell>
          <cell r="BE488">
            <v>1500</v>
          </cell>
          <cell r="BF488">
            <v>1500</v>
          </cell>
          <cell r="BG488">
            <v>1500</v>
          </cell>
          <cell r="BH488">
            <v>1500</v>
          </cell>
          <cell r="BI488">
            <v>1500</v>
          </cell>
          <cell r="BJ488">
            <v>1500</v>
          </cell>
          <cell r="BK488">
            <v>1500</v>
          </cell>
          <cell r="BL488">
            <v>1500</v>
          </cell>
          <cell r="BM488">
            <v>1500</v>
          </cell>
          <cell r="BN488">
            <v>1500</v>
          </cell>
          <cell r="BO488">
            <v>1500</v>
          </cell>
          <cell r="BP488">
            <v>1500</v>
          </cell>
          <cell r="BQ488">
            <v>1500</v>
          </cell>
          <cell r="BR488">
            <v>1500</v>
          </cell>
          <cell r="BS488">
            <v>1500</v>
          </cell>
          <cell r="BT488">
            <v>1500</v>
          </cell>
          <cell r="BU488">
            <v>1500</v>
          </cell>
          <cell r="BV488">
            <v>1500</v>
          </cell>
          <cell r="BW488">
            <v>1500</v>
          </cell>
          <cell r="BX488">
            <v>1500</v>
          </cell>
          <cell r="BY488">
            <v>1500</v>
          </cell>
          <cell r="BZ488">
            <v>1500</v>
          </cell>
          <cell r="CA488">
            <v>1500</v>
          </cell>
          <cell r="CB488">
            <v>1500</v>
          </cell>
          <cell r="CC488">
            <v>2225</v>
          </cell>
          <cell r="CD488">
            <v>2225</v>
          </cell>
          <cell r="CE488">
            <v>2225</v>
          </cell>
          <cell r="CF488">
            <v>2225</v>
          </cell>
          <cell r="CG488">
            <v>2225</v>
          </cell>
          <cell r="CH488">
            <v>2225</v>
          </cell>
          <cell r="CI488">
            <v>2225</v>
          </cell>
          <cell r="CJ488">
            <v>2225</v>
          </cell>
          <cell r="CK488">
            <v>2225</v>
          </cell>
          <cell r="CL488">
            <v>2225</v>
          </cell>
          <cell r="CM488">
            <v>2225</v>
          </cell>
          <cell r="CN488">
            <v>2225</v>
          </cell>
          <cell r="CO488">
            <v>2225</v>
          </cell>
          <cell r="CP488">
            <v>2225</v>
          </cell>
          <cell r="CQ488">
            <v>2225</v>
          </cell>
          <cell r="CR488">
            <v>2225</v>
          </cell>
          <cell r="CS488">
            <v>2225</v>
          </cell>
          <cell r="CT488">
            <v>2225</v>
          </cell>
          <cell r="CU488">
            <v>2225</v>
          </cell>
          <cell r="CV488">
            <v>2225</v>
          </cell>
          <cell r="CW488">
            <v>2225</v>
          </cell>
          <cell r="CX488">
            <v>2225</v>
          </cell>
          <cell r="CY488">
            <v>2225</v>
          </cell>
          <cell r="CZ488">
            <v>2225</v>
          </cell>
          <cell r="DA488">
            <v>2225</v>
          </cell>
          <cell r="DB488">
            <v>2225</v>
          </cell>
          <cell r="DC488">
            <v>2225</v>
          </cell>
          <cell r="DD488">
            <v>2225</v>
          </cell>
          <cell r="DE488">
            <v>2225</v>
          </cell>
          <cell r="DF488">
            <v>2225</v>
          </cell>
          <cell r="DG488">
            <v>2225</v>
          </cell>
          <cell r="DH488">
            <v>2225</v>
          </cell>
          <cell r="DI488">
            <v>2225</v>
          </cell>
          <cell r="DJ488">
            <v>2225</v>
          </cell>
          <cell r="DK488">
            <v>2225</v>
          </cell>
        </row>
        <row r="489">
          <cell r="A489">
            <v>36883</v>
          </cell>
          <cell r="B489" t="str">
            <v xml:space="preserve"> CABOT-LANE BRANCH W VA                  </v>
          </cell>
          <cell r="C489">
            <v>3</v>
          </cell>
          <cell r="D489" t="str">
            <v xml:space="preserve"> D    </v>
          </cell>
          <cell r="E489">
            <v>27464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</row>
        <row r="490">
          <cell r="A490">
            <v>36884</v>
          </cell>
          <cell r="B490" t="str">
            <v>CNG @ Carroll</v>
          </cell>
          <cell r="C490">
            <v>4</v>
          </cell>
          <cell r="D490" t="str">
            <v xml:space="preserve"> D    </v>
          </cell>
          <cell r="E490">
            <v>78648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</row>
        <row r="491">
          <cell r="A491">
            <v>36885</v>
          </cell>
          <cell r="B491" t="str">
            <v>BOSTON GAS @ Worcester</v>
          </cell>
          <cell r="C491">
            <v>6</v>
          </cell>
          <cell r="D491" t="str">
            <v xml:space="preserve"> D    </v>
          </cell>
          <cell r="E491">
            <v>31329</v>
          </cell>
          <cell r="F491">
            <v>3405</v>
          </cell>
          <cell r="G491">
            <v>1956</v>
          </cell>
          <cell r="H491">
            <v>3624</v>
          </cell>
          <cell r="I491">
            <v>2046</v>
          </cell>
          <cell r="J491">
            <v>2476</v>
          </cell>
          <cell r="K491">
            <v>3198</v>
          </cell>
          <cell r="L491">
            <v>3078</v>
          </cell>
          <cell r="M491">
            <v>2980</v>
          </cell>
          <cell r="N491">
            <v>3845</v>
          </cell>
          <cell r="O491">
            <v>3669</v>
          </cell>
          <cell r="P491">
            <v>2326</v>
          </cell>
          <cell r="Q491">
            <v>2276</v>
          </cell>
          <cell r="R491">
            <v>2128</v>
          </cell>
          <cell r="S491">
            <v>2258</v>
          </cell>
          <cell r="T491">
            <v>2564</v>
          </cell>
          <cell r="U491">
            <v>2564</v>
          </cell>
          <cell r="V491">
            <v>3998</v>
          </cell>
          <cell r="W491">
            <v>3514</v>
          </cell>
          <cell r="X491">
            <v>4412</v>
          </cell>
          <cell r="Y491">
            <v>4448</v>
          </cell>
          <cell r="Z491">
            <v>2743</v>
          </cell>
          <cell r="AA491">
            <v>2375</v>
          </cell>
          <cell r="AB491">
            <v>1697</v>
          </cell>
          <cell r="AC491">
            <v>2064</v>
          </cell>
          <cell r="AD491">
            <v>2802</v>
          </cell>
          <cell r="AE491">
            <v>4336</v>
          </cell>
          <cell r="AF491">
            <v>4877</v>
          </cell>
          <cell r="AG491">
            <v>3758</v>
          </cell>
          <cell r="AH491">
            <v>3358</v>
          </cell>
          <cell r="AI491">
            <v>2821</v>
          </cell>
          <cell r="AJ491">
            <v>3331</v>
          </cell>
          <cell r="AK491">
            <v>3172</v>
          </cell>
          <cell r="AL491">
            <v>3772</v>
          </cell>
          <cell r="AM491">
            <v>3963</v>
          </cell>
          <cell r="AN491">
            <v>3612</v>
          </cell>
          <cell r="AO491">
            <v>3624</v>
          </cell>
          <cell r="AP491">
            <v>3727</v>
          </cell>
          <cell r="AQ491">
            <v>3763</v>
          </cell>
          <cell r="AR491">
            <v>3820</v>
          </cell>
          <cell r="AS491">
            <v>3463</v>
          </cell>
          <cell r="AT491">
            <v>4714</v>
          </cell>
          <cell r="AU491">
            <v>4229</v>
          </cell>
          <cell r="AV491">
            <v>689</v>
          </cell>
          <cell r="AW491">
            <v>689</v>
          </cell>
          <cell r="AX491">
            <v>4630</v>
          </cell>
          <cell r="AY491">
            <v>3760</v>
          </cell>
          <cell r="AZ491">
            <v>3172</v>
          </cell>
          <cell r="BA491">
            <v>3359</v>
          </cell>
          <cell r="BB491">
            <v>3817</v>
          </cell>
          <cell r="BC491">
            <v>4042</v>
          </cell>
          <cell r="BD491">
            <v>5572</v>
          </cell>
          <cell r="BE491">
            <v>5134</v>
          </cell>
          <cell r="BF491">
            <v>3528</v>
          </cell>
          <cell r="BG491">
            <v>3707</v>
          </cell>
          <cell r="BH491">
            <v>3570</v>
          </cell>
          <cell r="BI491">
            <v>3810</v>
          </cell>
          <cell r="BJ491">
            <v>4145</v>
          </cell>
          <cell r="BK491">
            <v>4225</v>
          </cell>
          <cell r="BL491">
            <v>4559</v>
          </cell>
          <cell r="BM491">
            <v>3785</v>
          </cell>
          <cell r="BN491">
            <v>3457</v>
          </cell>
          <cell r="BO491">
            <v>3637</v>
          </cell>
          <cell r="BP491">
            <v>3755</v>
          </cell>
          <cell r="BQ491">
            <v>3991</v>
          </cell>
          <cell r="BR491">
            <v>4250</v>
          </cell>
          <cell r="BS491">
            <v>4330</v>
          </cell>
          <cell r="BT491">
            <v>4483</v>
          </cell>
          <cell r="BU491">
            <v>4534</v>
          </cell>
          <cell r="BV491">
            <v>4886</v>
          </cell>
          <cell r="BW491">
            <v>4971</v>
          </cell>
          <cell r="BX491">
            <v>4948</v>
          </cell>
          <cell r="BY491">
            <v>5209</v>
          </cell>
          <cell r="BZ491">
            <v>5645</v>
          </cell>
          <cell r="CA491">
            <v>2336</v>
          </cell>
          <cell r="CB491">
            <v>6744</v>
          </cell>
          <cell r="CC491">
            <v>6380</v>
          </cell>
          <cell r="CD491">
            <v>5339</v>
          </cell>
          <cell r="CE491">
            <v>5450</v>
          </cell>
          <cell r="CF491">
            <v>5287</v>
          </cell>
          <cell r="CG491">
            <v>5718</v>
          </cell>
          <cell r="CH491">
            <v>5752</v>
          </cell>
          <cell r="CI491">
            <v>4199</v>
          </cell>
          <cell r="CJ491">
            <v>5495</v>
          </cell>
          <cell r="CK491">
            <v>3946</v>
          </cell>
          <cell r="CL491">
            <v>4173</v>
          </cell>
          <cell r="CM491">
            <v>4199</v>
          </cell>
          <cell r="CN491">
            <v>4206</v>
          </cell>
          <cell r="CO491">
            <v>5513</v>
          </cell>
          <cell r="CP491">
            <v>5513</v>
          </cell>
          <cell r="CQ491">
            <v>5195</v>
          </cell>
          <cell r="CR491">
            <v>7439</v>
          </cell>
          <cell r="CS491">
            <v>6959</v>
          </cell>
          <cell r="CT491">
            <v>7956</v>
          </cell>
          <cell r="CU491">
            <v>6959</v>
          </cell>
          <cell r="CV491">
            <v>4770</v>
          </cell>
          <cell r="CW491">
            <v>5735</v>
          </cell>
          <cell r="CX491">
            <v>5913</v>
          </cell>
          <cell r="CY491">
            <v>5799</v>
          </cell>
          <cell r="CZ491">
            <v>5414</v>
          </cell>
          <cell r="DA491">
            <v>5414</v>
          </cell>
          <cell r="DB491">
            <v>5414</v>
          </cell>
          <cell r="DC491">
            <v>5987</v>
          </cell>
          <cell r="DD491">
            <v>5613</v>
          </cell>
          <cell r="DE491">
            <v>4913</v>
          </cell>
          <cell r="DF491">
            <v>4771</v>
          </cell>
          <cell r="DG491">
            <v>5697</v>
          </cell>
          <cell r="DH491">
            <v>5697</v>
          </cell>
          <cell r="DI491">
            <v>5697</v>
          </cell>
          <cell r="DJ491">
            <v>5903</v>
          </cell>
          <cell r="DK491">
            <v>6356</v>
          </cell>
        </row>
        <row r="492">
          <cell r="A492">
            <v>36886</v>
          </cell>
          <cell r="B492" t="str">
            <v>Nat. Fuel Gas @ Niagara</v>
          </cell>
          <cell r="C492">
            <v>5</v>
          </cell>
          <cell r="D492" t="str">
            <v xml:space="preserve"> D    </v>
          </cell>
          <cell r="E492">
            <v>42101</v>
          </cell>
          <cell r="F492">
            <v>3000</v>
          </cell>
          <cell r="G492">
            <v>3000</v>
          </cell>
          <cell r="H492">
            <v>3000</v>
          </cell>
          <cell r="I492">
            <v>3000</v>
          </cell>
          <cell r="J492">
            <v>3000</v>
          </cell>
          <cell r="K492">
            <v>3000</v>
          </cell>
          <cell r="L492">
            <v>3000</v>
          </cell>
          <cell r="M492">
            <v>3000</v>
          </cell>
          <cell r="N492">
            <v>3000</v>
          </cell>
          <cell r="O492">
            <v>3000</v>
          </cell>
          <cell r="P492">
            <v>3000</v>
          </cell>
          <cell r="Q492">
            <v>3000</v>
          </cell>
          <cell r="R492">
            <v>3000</v>
          </cell>
          <cell r="S492">
            <v>3000</v>
          </cell>
          <cell r="T492">
            <v>3000</v>
          </cell>
          <cell r="U492">
            <v>3000</v>
          </cell>
          <cell r="V492">
            <v>3000</v>
          </cell>
          <cell r="W492">
            <v>3000</v>
          </cell>
          <cell r="X492">
            <v>3000</v>
          </cell>
          <cell r="Y492">
            <v>3000</v>
          </cell>
          <cell r="Z492">
            <v>3000</v>
          </cell>
          <cell r="AA492">
            <v>3000</v>
          </cell>
          <cell r="AB492">
            <v>3000</v>
          </cell>
          <cell r="AC492">
            <v>3000</v>
          </cell>
          <cell r="AD492">
            <v>3000</v>
          </cell>
          <cell r="AE492">
            <v>3000</v>
          </cell>
          <cell r="AF492">
            <v>3000</v>
          </cell>
          <cell r="AG492">
            <v>3000</v>
          </cell>
          <cell r="AH492">
            <v>3000</v>
          </cell>
          <cell r="AI492">
            <v>3000</v>
          </cell>
          <cell r="AJ492">
            <v>3000</v>
          </cell>
          <cell r="AK492">
            <v>3000</v>
          </cell>
          <cell r="AL492">
            <v>3000</v>
          </cell>
          <cell r="AM492">
            <v>3000</v>
          </cell>
          <cell r="AN492">
            <v>3000</v>
          </cell>
          <cell r="AO492">
            <v>3000</v>
          </cell>
          <cell r="AP492">
            <v>3000</v>
          </cell>
          <cell r="AQ492">
            <v>3000</v>
          </cell>
          <cell r="AR492">
            <v>3000</v>
          </cell>
          <cell r="AS492">
            <v>3000</v>
          </cell>
          <cell r="AT492">
            <v>3000</v>
          </cell>
          <cell r="AU492">
            <v>3000</v>
          </cell>
          <cell r="AV492">
            <v>3000</v>
          </cell>
          <cell r="AW492">
            <v>3000</v>
          </cell>
          <cell r="AX492">
            <v>4500</v>
          </cell>
          <cell r="AY492">
            <v>4500</v>
          </cell>
          <cell r="AZ492">
            <v>4500</v>
          </cell>
          <cell r="BA492">
            <v>4500</v>
          </cell>
          <cell r="BB492">
            <v>4500</v>
          </cell>
          <cell r="BC492">
            <v>4500</v>
          </cell>
          <cell r="BD492">
            <v>4500</v>
          </cell>
          <cell r="BE492">
            <v>4500</v>
          </cell>
          <cell r="BF492">
            <v>4500</v>
          </cell>
          <cell r="BG492">
            <v>4500</v>
          </cell>
          <cell r="BH492">
            <v>4500</v>
          </cell>
          <cell r="BI492">
            <v>4500</v>
          </cell>
          <cell r="BJ492">
            <v>4500</v>
          </cell>
          <cell r="BK492">
            <v>4500</v>
          </cell>
          <cell r="BL492">
            <v>4500</v>
          </cell>
          <cell r="BM492">
            <v>4500</v>
          </cell>
          <cell r="BN492">
            <v>4500</v>
          </cell>
          <cell r="BO492">
            <v>4500</v>
          </cell>
          <cell r="BP492">
            <v>4500</v>
          </cell>
          <cell r="BQ492">
            <v>4500</v>
          </cell>
          <cell r="BR492">
            <v>4500</v>
          </cell>
          <cell r="BS492">
            <v>4500</v>
          </cell>
          <cell r="BT492">
            <v>4500</v>
          </cell>
          <cell r="BU492">
            <v>4500</v>
          </cell>
          <cell r="BV492">
            <v>4500</v>
          </cell>
          <cell r="BW492">
            <v>5000</v>
          </cell>
          <cell r="BX492">
            <v>4275</v>
          </cell>
          <cell r="BY492">
            <v>5000</v>
          </cell>
          <cell r="BZ492">
            <v>5000</v>
          </cell>
          <cell r="CA492">
            <v>5000</v>
          </cell>
          <cell r="CB492">
            <v>5000</v>
          </cell>
          <cell r="CC492">
            <v>5000</v>
          </cell>
          <cell r="CD492">
            <v>5000</v>
          </cell>
          <cell r="CE492">
            <v>5000</v>
          </cell>
          <cell r="CF492">
            <v>5000</v>
          </cell>
          <cell r="CG492">
            <v>5000</v>
          </cell>
          <cell r="CH492">
            <v>5000</v>
          </cell>
          <cell r="CI492">
            <v>5000</v>
          </cell>
          <cell r="CJ492">
            <v>5000</v>
          </cell>
          <cell r="CK492">
            <v>5000</v>
          </cell>
          <cell r="CL492">
            <v>5000</v>
          </cell>
          <cell r="CM492">
            <v>5000</v>
          </cell>
          <cell r="CN492">
            <v>5000</v>
          </cell>
          <cell r="CO492">
            <v>5000</v>
          </cell>
          <cell r="CP492">
            <v>5000</v>
          </cell>
          <cell r="CQ492">
            <v>5000</v>
          </cell>
          <cell r="CR492">
            <v>5000</v>
          </cell>
          <cell r="CS492">
            <v>5000</v>
          </cell>
          <cell r="CT492">
            <v>5000</v>
          </cell>
          <cell r="CU492">
            <v>5000</v>
          </cell>
          <cell r="CV492">
            <v>5000</v>
          </cell>
          <cell r="CW492">
            <v>5000</v>
          </cell>
          <cell r="CX492">
            <v>5000</v>
          </cell>
          <cell r="CY492">
            <v>5000</v>
          </cell>
          <cell r="CZ492">
            <v>5000</v>
          </cell>
          <cell r="DA492">
            <v>5000</v>
          </cell>
          <cell r="DB492">
            <v>5000</v>
          </cell>
          <cell r="DC492">
            <v>5000</v>
          </cell>
          <cell r="DD492">
            <v>5000</v>
          </cell>
          <cell r="DE492">
            <v>5000</v>
          </cell>
          <cell r="DF492">
            <v>5000</v>
          </cell>
          <cell r="DG492">
            <v>5002</v>
          </cell>
          <cell r="DH492">
            <v>5002</v>
          </cell>
          <cell r="DI492">
            <v>5002</v>
          </cell>
          <cell r="DJ492">
            <v>5000</v>
          </cell>
          <cell r="DK492">
            <v>5001</v>
          </cell>
        </row>
        <row r="493">
          <cell r="A493">
            <v>36887</v>
          </cell>
          <cell r="B493" t="str">
            <v>BOSTON GAS @ Middlesex</v>
          </cell>
          <cell r="C493">
            <v>6</v>
          </cell>
          <cell r="D493" t="str">
            <v xml:space="preserve"> D    </v>
          </cell>
          <cell r="E493">
            <v>16262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</row>
        <row r="494">
          <cell r="A494">
            <v>36889</v>
          </cell>
          <cell r="B494" t="str">
            <v>BERKSHIRE GAS CO</v>
          </cell>
          <cell r="C494">
            <v>6</v>
          </cell>
          <cell r="D494" t="str">
            <v xml:space="preserve"> D    </v>
          </cell>
          <cell r="E494">
            <v>50683</v>
          </cell>
          <cell r="F494">
            <v>4788</v>
          </cell>
          <cell r="G494">
            <v>4281</v>
          </cell>
          <cell r="H494">
            <v>7815</v>
          </cell>
          <cell r="I494">
            <v>4353</v>
          </cell>
          <cell r="J494">
            <v>4566</v>
          </cell>
          <cell r="K494">
            <v>4865</v>
          </cell>
          <cell r="L494">
            <v>4901</v>
          </cell>
          <cell r="M494">
            <v>4790</v>
          </cell>
          <cell r="N494">
            <v>4671</v>
          </cell>
          <cell r="O494">
            <v>4667</v>
          </cell>
          <cell r="P494">
            <v>4500</v>
          </cell>
          <cell r="Q494">
            <v>4549</v>
          </cell>
          <cell r="R494">
            <v>4574</v>
          </cell>
          <cell r="S494">
            <v>4580</v>
          </cell>
          <cell r="T494">
            <v>7541</v>
          </cell>
          <cell r="U494">
            <v>7541</v>
          </cell>
          <cell r="V494">
            <v>7527</v>
          </cell>
          <cell r="W494">
            <v>7441</v>
          </cell>
          <cell r="X494">
            <v>3525</v>
          </cell>
          <cell r="Y494">
            <v>3835</v>
          </cell>
          <cell r="Z494">
            <v>3558</v>
          </cell>
          <cell r="AA494">
            <v>14078</v>
          </cell>
          <cell r="AB494">
            <v>13756</v>
          </cell>
          <cell r="AC494">
            <v>13699</v>
          </cell>
          <cell r="AD494">
            <v>13915</v>
          </cell>
          <cell r="AE494">
            <v>14513</v>
          </cell>
          <cell r="AF494">
            <v>14883</v>
          </cell>
          <cell r="AG494">
            <v>14256</v>
          </cell>
          <cell r="AH494">
            <v>10038</v>
          </cell>
          <cell r="AI494">
            <v>9867</v>
          </cell>
          <cell r="AJ494">
            <v>9619</v>
          </cell>
          <cell r="AK494">
            <v>9744</v>
          </cell>
          <cell r="AL494">
            <v>14257</v>
          </cell>
          <cell r="AM494">
            <v>14437</v>
          </cell>
          <cell r="AN494">
            <v>14388</v>
          </cell>
          <cell r="AO494">
            <v>7815</v>
          </cell>
          <cell r="AP494">
            <v>9792</v>
          </cell>
          <cell r="AQ494">
            <v>14109</v>
          </cell>
          <cell r="AR494">
            <v>14565</v>
          </cell>
          <cell r="AS494">
            <v>14780</v>
          </cell>
          <cell r="AT494">
            <v>14862</v>
          </cell>
          <cell r="AU494">
            <v>16666</v>
          </cell>
          <cell r="AV494">
            <v>17523</v>
          </cell>
          <cell r="AW494">
            <v>13225</v>
          </cell>
          <cell r="AX494">
            <v>7688</v>
          </cell>
          <cell r="AY494">
            <v>8378</v>
          </cell>
          <cell r="AZ494">
            <v>7727</v>
          </cell>
          <cell r="BA494">
            <v>7893</v>
          </cell>
          <cell r="BB494">
            <v>6739</v>
          </cell>
          <cell r="BC494">
            <v>7465</v>
          </cell>
          <cell r="BD494">
            <v>7243</v>
          </cell>
          <cell r="BE494">
            <v>6678</v>
          </cell>
          <cell r="BF494">
            <v>6984</v>
          </cell>
          <cell r="BG494">
            <v>7564</v>
          </cell>
          <cell r="BH494">
            <v>7454</v>
          </cell>
          <cell r="BI494">
            <v>7582</v>
          </cell>
          <cell r="BJ494">
            <v>8522</v>
          </cell>
          <cell r="BK494">
            <v>8269</v>
          </cell>
          <cell r="BL494">
            <v>7934</v>
          </cell>
          <cell r="BM494">
            <v>8002</v>
          </cell>
          <cell r="BN494">
            <v>8071</v>
          </cell>
          <cell r="BO494">
            <v>8486</v>
          </cell>
          <cell r="BP494">
            <v>8337</v>
          </cell>
          <cell r="BQ494">
            <v>7297</v>
          </cell>
          <cell r="BR494">
            <v>7354</v>
          </cell>
          <cell r="BS494">
            <v>7211</v>
          </cell>
          <cell r="BT494">
            <v>8283</v>
          </cell>
          <cell r="BU494">
            <v>8621</v>
          </cell>
          <cell r="BV494">
            <v>9404</v>
          </cell>
          <cell r="BW494">
            <v>9563</v>
          </cell>
          <cell r="BX494">
            <v>9327</v>
          </cell>
          <cell r="BY494">
            <v>12551</v>
          </cell>
          <cell r="BZ494">
            <v>12955</v>
          </cell>
          <cell r="CA494">
            <v>13256</v>
          </cell>
          <cell r="CB494">
            <v>13518</v>
          </cell>
          <cell r="CC494">
            <v>9602</v>
          </cell>
          <cell r="CD494">
            <v>9092</v>
          </cell>
          <cell r="CE494">
            <v>8760</v>
          </cell>
          <cell r="CF494">
            <v>8495</v>
          </cell>
          <cell r="CG494">
            <v>8648</v>
          </cell>
          <cell r="CH494">
            <v>10525</v>
          </cell>
          <cell r="CI494">
            <v>9704</v>
          </cell>
          <cell r="CJ494">
            <v>9977</v>
          </cell>
          <cell r="CK494">
            <v>10307</v>
          </cell>
          <cell r="CL494">
            <v>10384</v>
          </cell>
          <cell r="CM494">
            <v>10468</v>
          </cell>
          <cell r="CN494">
            <v>10269</v>
          </cell>
          <cell r="CO494">
            <v>10432</v>
          </cell>
          <cell r="CP494">
            <v>10432</v>
          </cell>
          <cell r="CQ494">
            <v>10379</v>
          </cell>
          <cell r="CR494">
            <v>10353</v>
          </cell>
          <cell r="CS494">
            <v>10335</v>
          </cell>
          <cell r="CT494">
            <v>10203</v>
          </cell>
          <cell r="CU494">
            <v>10335</v>
          </cell>
          <cell r="CV494">
            <v>7327</v>
          </cell>
          <cell r="CW494">
            <v>9360</v>
          </cell>
          <cell r="CX494">
            <v>9184</v>
          </cell>
          <cell r="CY494">
            <v>9134</v>
          </cell>
          <cell r="CZ494">
            <v>9316</v>
          </cell>
          <cell r="DA494">
            <v>9316</v>
          </cell>
          <cell r="DB494">
            <v>9316</v>
          </cell>
          <cell r="DC494">
            <v>9286</v>
          </cell>
          <cell r="DD494">
            <v>10346</v>
          </cell>
          <cell r="DE494">
            <v>8623</v>
          </cell>
          <cell r="DF494">
            <v>8403</v>
          </cell>
          <cell r="DG494">
            <v>10092</v>
          </cell>
          <cell r="DH494">
            <v>10092</v>
          </cell>
          <cell r="DI494">
            <v>10092</v>
          </cell>
          <cell r="DJ494">
            <v>9933</v>
          </cell>
          <cell r="DK494">
            <v>10445</v>
          </cell>
        </row>
        <row r="495">
          <cell r="A495">
            <v>36890</v>
          </cell>
          <cell r="B495" t="str">
            <v xml:space="preserve">GRANITE-PLEASANT ST MASS                </v>
          </cell>
          <cell r="C495">
            <v>6</v>
          </cell>
          <cell r="D495" t="str">
            <v xml:space="preserve"> D    </v>
          </cell>
          <cell r="E495">
            <v>47242</v>
          </cell>
          <cell r="F495">
            <v>9108</v>
          </cell>
          <cell r="G495">
            <v>7276</v>
          </cell>
          <cell r="H495">
            <v>25925</v>
          </cell>
          <cell r="I495">
            <v>13406</v>
          </cell>
          <cell r="J495">
            <v>13501</v>
          </cell>
          <cell r="K495">
            <v>8561</v>
          </cell>
          <cell r="L495">
            <v>8976</v>
          </cell>
          <cell r="M495">
            <v>9101</v>
          </cell>
          <cell r="N495">
            <v>8931</v>
          </cell>
          <cell r="O495">
            <v>8796</v>
          </cell>
          <cell r="P495">
            <v>8671</v>
          </cell>
          <cell r="Q495">
            <v>8896</v>
          </cell>
          <cell r="R495">
            <v>12468</v>
          </cell>
          <cell r="S495">
            <v>12553</v>
          </cell>
          <cell r="T495">
            <v>14983</v>
          </cell>
          <cell r="U495">
            <v>14983</v>
          </cell>
          <cell r="V495">
            <v>14598</v>
          </cell>
          <cell r="W495">
            <v>14393</v>
          </cell>
          <cell r="X495">
            <v>15068</v>
          </cell>
          <cell r="Y495">
            <v>15018</v>
          </cell>
          <cell r="Z495">
            <v>19954</v>
          </cell>
          <cell r="AA495">
            <v>15038</v>
          </cell>
          <cell r="AB495">
            <v>14888</v>
          </cell>
          <cell r="AC495">
            <v>14603</v>
          </cell>
          <cell r="AD495">
            <v>17845</v>
          </cell>
          <cell r="AE495">
            <v>23810</v>
          </cell>
          <cell r="AF495">
            <v>33915</v>
          </cell>
          <cell r="AG495">
            <v>17265</v>
          </cell>
          <cell r="AH495">
            <v>18960</v>
          </cell>
          <cell r="AI495">
            <v>16670</v>
          </cell>
          <cell r="AJ495">
            <v>16285</v>
          </cell>
          <cell r="AK495">
            <v>18290</v>
          </cell>
          <cell r="AL495">
            <v>24180</v>
          </cell>
          <cell r="AM495">
            <v>25860</v>
          </cell>
          <cell r="AN495">
            <v>25605</v>
          </cell>
          <cell r="AO495">
            <v>25925</v>
          </cell>
          <cell r="AP495">
            <v>25975</v>
          </cell>
          <cell r="AQ495">
            <v>25815</v>
          </cell>
          <cell r="AR495">
            <v>25625</v>
          </cell>
          <cell r="AS495">
            <v>25860</v>
          </cell>
          <cell r="AT495">
            <v>34534</v>
          </cell>
          <cell r="AU495">
            <v>25930</v>
          </cell>
          <cell r="AV495">
            <v>26085</v>
          </cell>
          <cell r="AW495">
            <v>25202</v>
          </cell>
          <cell r="AX495">
            <v>35205</v>
          </cell>
          <cell r="AY495">
            <v>36766</v>
          </cell>
          <cell r="AZ495">
            <v>37746</v>
          </cell>
          <cell r="BA495">
            <v>38216</v>
          </cell>
          <cell r="BB495">
            <v>36559</v>
          </cell>
          <cell r="BC495">
            <v>37737</v>
          </cell>
          <cell r="BD495">
            <v>37237</v>
          </cell>
          <cell r="BE495">
            <v>36952</v>
          </cell>
          <cell r="BF495">
            <v>37306</v>
          </cell>
          <cell r="BG495">
            <v>37526</v>
          </cell>
          <cell r="BH495">
            <v>37416</v>
          </cell>
          <cell r="BI495">
            <v>37990</v>
          </cell>
          <cell r="BJ495">
            <v>38045</v>
          </cell>
          <cell r="BK495">
            <v>37650</v>
          </cell>
          <cell r="BL495">
            <v>37375</v>
          </cell>
          <cell r="BM495">
            <v>37650</v>
          </cell>
          <cell r="BN495">
            <v>37485</v>
          </cell>
          <cell r="BO495">
            <v>37570</v>
          </cell>
          <cell r="BP495">
            <v>37445</v>
          </cell>
          <cell r="BQ495">
            <v>37536</v>
          </cell>
          <cell r="BR495">
            <v>37466</v>
          </cell>
          <cell r="BS495">
            <v>37366</v>
          </cell>
          <cell r="BT495">
            <v>37281</v>
          </cell>
          <cell r="BU495">
            <v>37656</v>
          </cell>
          <cell r="BV495">
            <v>37901</v>
          </cell>
          <cell r="BW495">
            <v>35561</v>
          </cell>
          <cell r="BX495">
            <v>49953</v>
          </cell>
          <cell r="BY495">
            <v>48314</v>
          </cell>
          <cell r="BZ495">
            <v>50047</v>
          </cell>
          <cell r="CA495">
            <v>37181</v>
          </cell>
          <cell r="CB495">
            <v>49844</v>
          </cell>
          <cell r="CC495">
            <v>45913</v>
          </cell>
          <cell r="CD495">
            <v>36283</v>
          </cell>
          <cell r="CE495">
            <v>31331</v>
          </cell>
          <cell r="CF495">
            <v>32009</v>
          </cell>
          <cell r="CG495">
            <v>32009</v>
          </cell>
          <cell r="CH495">
            <v>34510</v>
          </cell>
          <cell r="CI495">
            <v>32104</v>
          </cell>
          <cell r="CJ495">
            <v>39028</v>
          </cell>
          <cell r="CK495">
            <v>38703</v>
          </cell>
          <cell r="CL495">
            <v>38057</v>
          </cell>
          <cell r="CM495">
            <v>40012</v>
          </cell>
          <cell r="CN495">
            <v>39512</v>
          </cell>
          <cell r="CO495">
            <v>47800</v>
          </cell>
          <cell r="CP495">
            <v>47800</v>
          </cell>
          <cell r="CQ495">
            <v>46971</v>
          </cell>
          <cell r="CR495">
            <v>34728</v>
          </cell>
          <cell r="CS495">
            <v>35118</v>
          </cell>
          <cell r="CT495">
            <v>35408</v>
          </cell>
          <cell r="CU495">
            <v>35118</v>
          </cell>
          <cell r="CV495">
            <v>47715</v>
          </cell>
          <cell r="CW495">
            <v>35203</v>
          </cell>
          <cell r="CX495">
            <v>34223</v>
          </cell>
          <cell r="CY495">
            <v>33918</v>
          </cell>
          <cell r="CZ495">
            <v>29611</v>
          </cell>
          <cell r="DA495">
            <v>29611</v>
          </cell>
          <cell r="DB495">
            <v>29611</v>
          </cell>
          <cell r="DC495">
            <v>29431</v>
          </cell>
          <cell r="DD495">
            <v>29551</v>
          </cell>
          <cell r="DE495">
            <v>34101</v>
          </cell>
          <cell r="DF495">
            <v>33841</v>
          </cell>
          <cell r="DG495">
            <v>33007</v>
          </cell>
          <cell r="DH495">
            <v>33007</v>
          </cell>
          <cell r="DI495">
            <v>33007</v>
          </cell>
          <cell r="DJ495">
            <v>32081</v>
          </cell>
          <cell r="DK495">
            <v>38143</v>
          </cell>
        </row>
        <row r="496">
          <cell r="A496">
            <v>36891</v>
          </cell>
          <cell r="B496" t="str">
            <v>CONNECTICUT NATURAL GAS CORP</v>
          </cell>
          <cell r="C496">
            <v>6</v>
          </cell>
          <cell r="D496" t="str">
            <v xml:space="preserve"> D    </v>
          </cell>
          <cell r="E496">
            <v>36831</v>
          </cell>
          <cell r="F496">
            <v>21981</v>
          </cell>
          <cell r="G496">
            <v>21981</v>
          </cell>
          <cell r="H496">
            <v>12467</v>
          </cell>
          <cell r="I496">
            <v>11981</v>
          </cell>
          <cell r="J496">
            <v>1981</v>
          </cell>
          <cell r="K496">
            <v>21981</v>
          </cell>
          <cell r="L496">
            <v>6981</v>
          </cell>
          <cell r="M496">
            <v>1981</v>
          </cell>
          <cell r="N496">
            <v>1981</v>
          </cell>
          <cell r="O496">
            <v>1981</v>
          </cell>
          <cell r="P496">
            <v>1981</v>
          </cell>
          <cell r="Q496">
            <v>1981</v>
          </cell>
          <cell r="R496">
            <v>3486</v>
          </cell>
          <cell r="S496">
            <v>11981</v>
          </cell>
          <cell r="T496">
            <v>3889</v>
          </cell>
          <cell r="U496">
            <v>3889</v>
          </cell>
          <cell r="V496">
            <v>3889</v>
          </cell>
          <cell r="W496">
            <v>1981</v>
          </cell>
          <cell r="X496">
            <v>22184</v>
          </cell>
          <cell r="Y496">
            <v>1981</v>
          </cell>
          <cell r="Z496">
            <v>1981</v>
          </cell>
          <cell r="AA496">
            <v>11669</v>
          </cell>
          <cell r="AB496">
            <v>11669</v>
          </cell>
          <cell r="AC496">
            <v>14748</v>
          </cell>
          <cell r="AD496">
            <v>1981</v>
          </cell>
          <cell r="AE496">
            <v>17051</v>
          </cell>
          <cell r="AF496">
            <v>15551</v>
          </cell>
          <cell r="AG496">
            <v>35865</v>
          </cell>
          <cell r="AH496">
            <v>16981</v>
          </cell>
          <cell r="AI496">
            <v>16981</v>
          </cell>
          <cell r="AJ496">
            <v>16981</v>
          </cell>
          <cell r="AK496">
            <v>16981</v>
          </cell>
          <cell r="AL496">
            <v>16981</v>
          </cell>
          <cell r="AM496">
            <v>15865</v>
          </cell>
          <cell r="AN496">
            <v>15807</v>
          </cell>
          <cell r="AO496">
            <v>12467</v>
          </cell>
          <cell r="AP496">
            <v>12467</v>
          </cell>
          <cell r="AQ496">
            <v>12467</v>
          </cell>
          <cell r="AR496">
            <v>8578</v>
          </cell>
          <cell r="AS496">
            <v>9882</v>
          </cell>
          <cell r="AT496">
            <v>16981</v>
          </cell>
          <cell r="AU496">
            <v>6981</v>
          </cell>
          <cell r="AV496">
            <v>11981</v>
          </cell>
          <cell r="AW496">
            <v>11981</v>
          </cell>
          <cell r="AX496">
            <v>32091</v>
          </cell>
          <cell r="AY496">
            <v>27091</v>
          </cell>
          <cell r="AZ496">
            <v>14079</v>
          </cell>
          <cell r="BA496">
            <v>14079</v>
          </cell>
          <cell r="BB496">
            <v>14079</v>
          </cell>
          <cell r="BC496">
            <v>14830</v>
          </cell>
          <cell r="BD496">
            <v>14830</v>
          </cell>
          <cell r="BE496">
            <v>14830</v>
          </cell>
          <cell r="BF496">
            <v>14830</v>
          </cell>
          <cell r="BG496">
            <v>22478</v>
          </cell>
          <cell r="BH496">
            <v>14830</v>
          </cell>
          <cell r="BI496">
            <v>14830</v>
          </cell>
          <cell r="BJ496">
            <v>13630</v>
          </cell>
          <cell r="BK496">
            <v>13630</v>
          </cell>
          <cell r="BL496">
            <v>13630</v>
          </cell>
          <cell r="BM496">
            <v>13479</v>
          </cell>
          <cell r="BN496">
            <v>13479</v>
          </cell>
          <cell r="BO496">
            <v>13479</v>
          </cell>
          <cell r="BP496">
            <v>13479</v>
          </cell>
          <cell r="BQ496">
            <v>13479</v>
          </cell>
          <cell r="BR496">
            <v>13479</v>
          </cell>
          <cell r="BS496">
            <v>13479</v>
          </cell>
          <cell r="BT496">
            <v>13479</v>
          </cell>
          <cell r="BU496">
            <v>21127</v>
          </cell>
          <cell r="BV496">
            <v>25799</v>
          </cell>
          <cell r="BW496">
            <v>27629</v>
          </cell>
          <cell r="BX496">
            <v>21127</v>
          </cell>
          <cell r="BY496">
            <v>22938</v>
          </cell>
          <cell r="BZ496">
            <v>21278</v>
          </cell>
          <cell r="CA496">
            <v>26890</v>
          </cell>
          <cell r="CB496">
            <v>33254</v>
          </cell>
          <cell r="CC496">
            <v>32235</v>
          </cell>
          <cell r="CD496">
            <v>31052</v>
          </cell>
          <cell r="CE496">
            <v>33010</v>
          </cell>
          <cell r="CF496">
            <v>33010</v>
          </cell>
          <cell r="CG496">
            <v>33010</v>
          </cell>
          <cell r="CH496">
            <v>31788</v>
          </cell>
          <cell r="CI496">
            <v>36788</v>
          </cell>
          <cell r="CJ496">
            <v>42534</v>
          </cell>
          <cell r="CK496">
            <v>24105</v>
          </cell>
          <cell r="CL496">
            <v>26106</v>
          </cell>
          <cell r="CM496">
            <v>35536</v>
          </cell>
          <cell r="CN496">
            <v>37334</v>
          </cell>
          <cell r="CO496">
            <v>18904</v>
          </cell>
          <cell r="CP496">
            <v>18904</v>
          </cell>
          <cell r="CQ496">
            <v>33584</v>
          </cell>
          <cell r="CR496">
            <v>25371</v>
          </cell>
          <cell r="CS496">
            <v>30459</v>
          </cell>
          <cell r="CT496">
            <v>30360</v>
          </cell>
          <cell r="CU496">
            <v>30459</v>
          </cell>
          <cell r="CV496">
            <v>18485</v>
          </cell>
          <cell r="CW496">
            <v>20464</v>
          </cell>
          <cell r="CX496">
            <v>26627</v>
          </cell>
          <cell r="CY496">
            <v>30727</v>
          </cell>
          <cell r="CZ496">
            <v>25727</v>
          </cell>
          <cell r="DA496">
            <v>25727</v>
          </cell>
          <cell r="DB496">
            <v>25727</v>
          </cell>
          <cell r="DC496">
            <v>24964</v>
          </cell>
          <cell r="DD496">
            <v>27028</v>
          </cell>
          <cell r="DE496">
            <v>23122</v>
          </cell>
          <cell r="DF496">
            <v>23122</v>
          </cell>
          <cell r="DG496">
            <v>21663</v>
          </cell>
          <cell r="DH496">
            <v>21663</v>
          </cell>
          <cell r="DI496">
            <v>21663</v>
          </cell>
          <cell r="DJ496">
            <v>35500</v>
          </cell>
          <cell r="DK496">
            <v>36680</v>
          </cell>
        </row>
        <row r="497">
          <cell r="A497">
            <v>36892</v>
          </cell>
          <cell r="B497" t="str">
            <v>Public Service El. &amp; Gas</v>
          </cell>
          <cell r="C497">
            <v>5</v>
          </cell>
          <cell r="D497" t="str">
            <v xml:space="preserve"> D    </v>
          </cell>
          <cell r="E497">
            <v>50694</v>
          </cell>
          <cell r="F497">
            <v>1300</v>
          </cell>
          <cell r="G497">
            <v>1300</v>
          </cell>
          <cell r="H497">
            <v>7271</v>
          </cell>
          <cell r="I497">
            <v>1300</v>
          </cell>
          <cell r="J497">
            <v>1300</v>
          </cell>
          <cell r="K497">
            <v>900</v>
          </cell>
          <cell r="L497">
            <v>1500</v>
          </cell>
          <cell r="M497">
            <v>1400</v>
          </cell>
          <cell r="N497">
            <v>1400</v>
          </cell>
          <cell r="O497">
            <v>1500</v>
          </cell>
          <cell r="P497">
            <v>1500</v>
          </cell>
          <cell r="Q497">
            <v>1500</v>
          </cell>
          <cell r="R497">
            <v>1100</v>
          </cell>
          <cell r="S497">
            <v>1100</v>
          </cell>
          <cell r="T497">
            <v>8240</v>
          </cell>
          <cell r="U497">
            <v>8240</v>
          </cell>
          <cell r="V497">
            <v>8140</v>
          </cell>
          <cell r="W497">
            <v>8500</v>
          </cell>
          <cell r="X497">
            <v>12272</v>
          </cell>
          <cell r="Y497">
            <v>9300</v>
          </cell>
          <cell r="Z497">
            <v>9000</v>
          </cell>
          <cell r="AA497">
            <v>9000</v>
          </cell>
          <cell r="AB497">
            <v>9000</v>
          </cell>
          <cell r="AC497">
            <v>8700</v>
          </cell>
          <cell r="AD497">
            <v>10503</v>
          </cell>
          <cell r="AE497">
            <v>13800</v>
          </cell>
          <cell r="AF497">
            <v>19400</v>
          </cell>
          <cell r="AG497">
            <v>18611</v>
          </cell>
          <cell r="AH497">
            <v>12600</v>
          </cell>
          <cell r="AI497">
            <v>10100</v>
          </cell>
          <cell r="AJ497">
            <v>9441</v>
          </cell>
          <cell r="AK497">
            <v>9000</v>
          </cell>
          <cell r="AL497">
            <v>13100</v>
          </cell>
          <cell r="AM497">
            <v>16000</v>
          </cell>
          <cell r="AN497">
            <v>10500</v>
          </cell>
          <cell r="AO497">
            <v>7271</v>
          </cell>
          <cell r="AP497">
            <v>9671</v>
          </cell>
          <cell r="AQ497">
            <v>12900</v>
          </cell>
          <cell r="AR497">
            <v>15600</v>
          </cell>
          <cell r="AS497">
            <v>20000</v>
          </cell>
          <cell r="AT497">
            <v>20000</v>
          </cell>
          <cell r="AU497">
            <v>25400</v>
          </cell>
          <cell r="AV497">
            <v>30000</v>
          </cell>
          <cell r="AW497">
            <v>27200</v>
          </cell>
          <cell r="AX497">
            <v>26600</v>
          </cell>
          <cell r="AY497">
            <v>23900</v>
          </cell>
          <cell r="AZ497">
            <v>21400</v>
          </cell>
          <cell r="BA497">
            <v>34386</v>
          </cell>
          <cell r="BB497">
            <v>34000</v>
          </cell>
          <cell r="BC497">
            <v>37800</v>
          </cell>
          <cell r="BD497">
            <v>37600</v>
          </cell>
          <cell r="BE497">
            <v>29800</v>
          </cell>
          <cell r="BF497">
            <v>20700</v>
          </cell>
          <cell r="BG497">
            <v>30600</v>
          </cell>
          <cell r="BH497">
            <v>30500</v>
          </cell>
          <cell r="BI497">
            <v>28600</v>
          </cell>
          <cell r="BJ497">
            <v>29000</v>
          </cell>
          <cell r="BK497">
            <v>28000</v>
          </cell>
          <cell r="BL497">
            <v>29000</v>
          </cell>
          <cell r="BM497">
            <v>28000</v>
          </cell>
          <cell r="BN497">
            <v>22900</v>
          </cell>
          <cell r="BO497">
            <v>26400</v>
          </cell>
          <cell r="BP497">
            <v>25000</v>
          </cell>
          <cell r="BQ497">
            <v>22500</v>
          </cell>
          <cell r="BR497">
            <v>23100</v>
          </cell>
          <cell r="BS497">
            <v>26000</v>
          </cell>
          <cell r="BT497">
            <v>32100</v>
          </cell>
          <cell r="BU497">
            <v>30000</v>
          </cell>
          <cell r="BV497">
            <v>33900</v>
          </cell>
          <cell r="BW497">
            <v>36799</v>
          </cell>
          <cell r="BX497">
            <v>33600</v>
          </cell>
          <cell r="BY497">
            <v>34900</v>
          </cell>
          <cell r="BZ497">
            <v>32799</v>
          </cell>
          <cell r="CA497">
            <v>36700</v>
          </cell>
          <cell r="CB497">
            <v>38600</v>
          </cell>
          <cell r="CC497">
            <v>41100</v>
          </cell>
          <cell r="CD497">
            <v>32300</v>
          </cell>
          <cell r="CE497">
            <v>33500</v>
          </cell>
          <cell r="CF497">
            <v>27700</v>
          </cell>
          <cell r="CG497">
            <v>32000</v>
          </cell>
          <cell r="CH497">
            <v>38300</v>
          </cell>
          <cell r="CI497">
            <v>43500</v>
          </cell>
          <cell r="CJ497">
            <v>43700</v>
          </cell>
          <cell r="CK497">
            <v>40000</v>
          </cell>
          <cell r="CL497">
            <v>39000</v>
          </cell>
          <cell r="CM497">
            <v>39000</v>
          </cell>
          <cell r="CN497">
            <v>38000</v>
          </cell>
          <cell r="CO497">
            <v>32599</v>
          </cell>
          <cell r="CP497">
            <v>32599</v>
          </cell>
          <cell r="CQ497">
            <v>28100</v>
          </cell>
          <cell r="CR497">
            <v>28000</v>
          </cell>
          <cell r="CS497">
            <v>38200</v>
          </cell>
          <cell r="CT497">
            <v>44200</v>
          </cell>
          <cell r="CU497">
            <v>38200</v>
          </cell>
          <cell r="CV497">
            <v>18900</v>
          </cell>
          <cell r="CW497">
            <v>30000</v>
          </cell>
          <cell r="CX497">
            <v>30000</v>
          </cell>
          <cell r="CY497">
            <v>29000</v>
          </cell>
          <cell r="CZ497">
            <v>33700</v>
          </cell>
          <cell r="DA497">
            <v>33700</v>
          </cell>
          <cell r="DB497">
            <v>33700</v>
          </cell>
          <cell r="DC497">
            <v>34600</v>
          </cell>
          <cell r="DD497">
            <v>33500</v>
          </cell>
          <cell r="DE497">
            <v>29000</v>
          </cell>
          <cell r="DF497">
            <v>24000</v>
          </cell>
          <cell r="DG497">
            <v>33700</v>
          </cell>
          <cell r="DH497">
            <v>33700</v>
          </cell>
          <cell r="DI497">
            <v>33700</v>
          </cell>
          <cell r="DJ497">
            <v>35900</v>
          </cell>
          <cell r="DK497">
            <v>40000</v>
          </cell>
        </row>
        <row r="498">
          <cell r="A498">
            <v>36893</v>
          </cell>
          <cell r="B498" t="str">
            <v>Public Service El. &amp; Gas</v>
          </cell>
          <cell r="C498">
            <v>5</v>
          </cell>
          <cell r="D498" t="str">
            <v xml:space="preserve"> D    </v>
          </cell>
          <cell r="E498">
            <v>22379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200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100</v>
          </cell>
          <cell r="AN498">
            <v>0</v>
          </cell>
          <cell r="AO498">
            <v>0</v>
          </cell>
          <cell r="AP498">
            <v>2500</v>
          </cell>
          <cell r="AQ498">
            <v>2800</v>
          </cell>
          <cell r="AR498">
            <v>3100</v>
          </cell>
          <cell r="AS498">
            <v>1000</v>
          </cell>
          <cell r="AT498">
            <v>1000</v>
          </cell>
          <cell r="AU498">
            <v>2300</v>
          </cell>
          <cell r="AV498">
            <v>3100</v>
          </cell>
          <cell r="AW498">
            <v>3000</v>
          </cell>
          <cell r="AX498">
            <v>2500</v>
          </cell>
          <cell r="AY498">
            <v>3200</v>
          </cell>
          <cell r="AZ498">
            <v>2700</v>
          </cell>
          <cell r="BA498">
            <v>2200</v>
          </cell>
          <cell r="BB498">
            <v>3900</v>
          </cell>
          <cell r="BC498">
            <v>2400</v>
          </cell>
          <cell r="BD498">
            <v>2400</v>
          </cell>
          <cell r="BE498">
            <v>2000</v>
          </cell>
          <cell r="BF498">
            <v>2000</v>
          </cell>
          <cell r="BG498">
            <v>3500</v>
          </cell>
          <cell r="BH498">
            <v>3300</v>
          </cell>
          <cell r="BI498">
            <v>3400</v>
          </cell>
          <cell r="BJ498">
            <v>3000</v>
          </cell>
          <cell r="BK498">
            <v>3000</v>
          </cell>
          <cell r="BL498">
            <v>3000</v>
          </cell>
          <cell r="BM498">
            <v>3000</v>
          </cell>
          <cell r="BN498">
            <v>2100</v>
          </cell>
          <cell r="BO498">
            <v>2700</v>
          </cell>
          <cell r="BP498">
            <v>3000</v>
          </cell>
          <cell r="BQ498">
            <v>2400</v>
          </cell>
          <cell r="BR498">
            <v>2500</v>
          </cell>
          <cell r="BS498">
            <v>2800</v>
          </cell>
          <cell r="BT498">
            <v>4700</v>
          </cell>
          <cell r="BU498">
            <v>3000</v>
          </cell>
          <cell r="BV498">
            <v>3300</v>
          </cell>
          <cell r="BW498">
            <v>3600</v>
          </cell>
          <cell r="BX498">
            <v>3300</v>
          </cell>
          <cell r="BY498">
            <v>3400</v>
          </cell>
          <cell r="BZ498">
            <v>3500</v>
          </cell>
          <cell r="CA498">
            <v>3800</v>
          </cell>
          <cell r="CB498">
            <v>5600</v>
          </cell>
          <cell r="CC498">
            <v>4400</v>
          </cell>
          <cell r="CD498">
            <v>4200</v>
          </cell>
          <cell r="CE498">
            <v>2800</v>
          </cell>
          <cell r="CF498">
            <v>2200</v>
          </cell>
          <cell r="CG498">
            <v>2500</v>
          </cell>
          <cell r="CH498">
            <v>4600</v>
          </cell>
          <cell r="CI498">
            <v>4200</v>
          </cell>
          <cell r="CJ498">
            <v>4900</v>
          </cell>
          <cell r="CK498">
            <v>3500</v>
          </cell>
          <cell r="CL498">
            <v>3500</v>
          </cell>
          <cell r="CM498">
            <v>3500</v>
          </cell>
          <cell r="CN498">
            <v>3500</v>
          </cell>
          <cell r="CO498">
            <v>4300</v>
          </cell>
          <cell r="CP498">
            <v>4300</v>
          </cell>
          <cell r="CQ498">
            <v>2700</v>
          </cell>
          <cell r="CR498">
            <v>3000</v>
          </cell>
          <cell r="CS498">
            <v>3800</v>
          </cell>
          <cell r="CT498">
            <v>4300</v>
          </cell>
          <cell r="CU498">
            <v>3800</v>
          </cell>
          <cell r="CV498">
            <v>2300</v>
          </cell>
          <cell r="CW498">
            <v>3500</v>
          </cell>
          <cell r="CX498">
            <v>3500</v>
          </cell>
          <cell r="CY498">
            <v>2700</v>
          </cell>
          <cell r="CZ498">
            <v>3800</v>
          </cell>
          <cell r="DA498">
            <v>3800</v>
          </cell>
          <cell r="DB498">
            <v>3800</v>
          </cell>
          <cell r="DC498">
            <v>3600</v>
          </cell>
          <cell r="DD498">
            <v>3800</v>
          </cell>
          <cell r="DE498">
            <v>3500</v>
          </cell>
          <cell r="DF498">
            <v>3100</v>
          </cell>
          <cell r="DG498">
            <v>3500</v>
          </cell>
          <cell r="DH498">
            <v>3500</v>
          </cell>
          <cell r="DI498">
            <v>3500</v>
          </cell>
          <cell r="DJ498">
            <v>4400</v>
          </cell>
          <cell r="DK498">
            <v>3600</v>
          </cell>
        </row>
        <row r="499">
          <cell r="A499">
            <v>36894</v>
          </cell>
          <cell r="B499" t="str">
            <v xml:space="preserve"> ENTEX-RULEVILLE MISS                    </v>
          </cell>
          <cell r="C499">
            <v>1</v>
          </cell>
          <cell r="D499" t="str">
            <v xml:space="preserve"> D    </v>
          </cell>
          <cell r="E499">
            <v>6599</v>
          </cell>
          <cell r="F499">
            <v>1</v>
          </cell>
          <cell r="G499">
            <v>1</v>
          </cell>
          <cell r="H499">
            <v>1</v>
          </cell>
          <cell r="I499">
            <v>1</v>
          </cell>
          <cell r="J499">
            <v>1</v>
          </cell>
          <cell r="K499">
            <v>0</v>
          </cell>
          <cell r="L499">
            <v>1</v>
          </cell>
          <cell r="M499">
            <v>1</v>
          </cell>
          <cell r="N499">
            <v>1</v>
          </cell>
          <cell r="O499">
            <v>1</v>
          </cell>
          <cell r="P499">
            <v>1</v>
          </cell>
          <cell r="Q499">
            <v>0</v>
          </cell>
          <cell r="R499">
            <v>0</v>
          </cell>
          <cell r="S499">
            <v>1</v>
          </cell>
          <cell r="T499">
            <v>900</v>
          </cell>
          <cell r="U499">
            <v>900</v>
          </cell>
          <cell r="V499">
            <v>900</v>
          </cell>
          <cell r="W499">
            <v>1</v>
          </cell>
          <cell r="X499">
            <v>900</v>
          </cell>
          <cell r="Y499">
            <v>1</v>
          </cell>
          <cell r="Z499">
            <v>1</v>
          </cell>
          <cell r="AA499">
            <v>900</v>
          </cell>
          <cell r="AB499">
            <v>900</v>
          </cell>
          <cell r="AC499">
            <v>900</v>
          </cell>
          <cell r="AD499">
            <v>1</v>
          </cell>
          <cell r="AE499">
            <v>1</v>
          </cell>
          <cell r="AF499">
            <v>1</v>
          </cell>
          <cell r="AG499">
            <v>1</v>
          </cell>
          <cell r="AH499">
            <v>1</v>
          </cell>
          <cell r="AI499">
            <v>1</v>
          </cell>
          <cell r="AJ499">
            <v>1</v>
          </cell>
          <cell r="AK499">
            <v>1</v>
          </cell>
          <cell r="AL499">
            <v>900</v>
          </cell>
          <cell r="AM499">
            <v>1</v>
          </cell>
          <cell r="AN499">
            <v>1</v>
          </cell>
          <cell r="AO499">
            <v>1</v>
          </cell>
          <cell r="AP499">
            <v>1</v>
          </cell>
          <cell r="AQ499">
            <v>1</v>
          </cell>
          <cell r="AR499">
            <v>1</v>
          </cell>
          <cell r="AS499">
            <v>900</v>
          </cell>
          <cell r="AT499">
            <v>900</v>
          </cell>
          <cell r="AU499">
            <v>1</v>
          </cell>
          <cell r="AV499">
            <v>900</v>
          </cell>
          <cell r="AW499">
            <v>900</v>
          </cell>
          <cell r="AX499">
            <v>1</v>
          </cell>
          <cell r="AY499">
            <v>1</v>
          </cell>
          <cell r="AZ499">
            <v>1</v>
          </cell>
          <cell r="BA499">
            <v>1</v>
          </cell>
          <cell r="BB499">
            <v>1251</v>
          </cell>
          <cell r="BC499">
            <v>1251</v>
          </cell>
          <cell r="BD499">
            <v>1251</v>
          </cell>
          <cell r="BE499">
            <v>1251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1251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  <cell r="BT499">
            <v>1</v>
          </cell>
          <cell r="BU499">
            <v>1251</v>
          </cell>
          <cell r="BV499">
            <v>1251</v>
          </cell>
          <cell r="BW499">
            <v>1</v>
          </cell>
          <cell r="BX499">
            <v>1</v>
          </cell>
          <cell r="BY499">
            <v>1</v>
          </cell>
          <cell r="BZ499">
            <v>1</v>
          </cell>
          <cell r="CA499">
            <v>1</v>
          </cell>
          <cell r="CB499">
            <v>1250</v>
          </cell>
          <cell r="CC499">
            <v>1478</v>
          </cell>
          <cell r="CD499">
            <v>1</v>
          </cell>
          <cell r="CE499">
            <v>1478</v>
          </cell>
          <cell r="CF499">
            <v>1478</v>
          </cell>
          <cell r="CG499">
            <v>1478</v>
          </cell>
          <cell r="CH499">
            <v>1</v>
          </cell>
          <cell r="CI499">
            <v>1478</v>
          </cell>
          <cell r="CJ499">
            <v>1</v>
          </cell>
          <cell r="CK499">
            <v>1</v>
          </cell>
          <cell r="CL499">
            <v>1</v>
          </cell>
          <cell r="CM499">
            <v>1</v>
          </cell>
          <cell r="CN499">
            <v>1</v>
          </cell>
          <cell r="CO499">
            <v>1</v>
          </cell>
          <cell r="CP499">
            <v>1</v>
          </cell>
          <cell r="CQ499">
            <v>1</v>
          </cell>
          <cell r="CR499">
            <v>1</v>
          </cell>
          <cell r="CS499">
            <v>1</v>
          </cell>
          <cell r="CT499">
            <v>1</v>
          </cell>
          <cell r="CU499">
            <v>1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1</v>
          </cell>
          <cell r="DF499">
            <v>1478</v>
          </cell>
          <cell r="DG499">
            <v>1</v>
          </cell>
          <cell r="DH499">
            <v>1</v>
          </cell>
          <cell r="DI499">
            <v>1</v>
          </cell>
          <cell r="DJ499">
            <v>1</v>
          </cell>
          <cell r="DK499">
            <v>1477</v>
          </cell>
        </row>
        <row r="500">
          <cell r="A500">
            <v>36896</v>
          </cell>
          <cell r="B500" t="str">
            <v>CONSOLIDATED</v>
          </cell>
          <cell r="C500">
            <v>5</v>
          </cell>
          <cell r="D500" t="str">
            <v xml:space="preserve"> D    </v>
          </cell>
          <cell r="E500">
            <v>51156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</row>
        <row r="501">
          <cell r="A501">
            <v>36899</v>
          </cell>
          <cell r="B501" t="str">
            <v xml:space="preserve"> DELTA-SALT LICK KY                      </v>
          </cell>
          <cell r="C501">
            <v>2</v>
          </cell>
          <cell r="D501" t="str">
            <v xml:space="preserve"> D    </v>
          </cell>
          <cell r="E501">
            <v>1052</v>
          </cell>
          <cell r="F501">
            <v>5</v>
          </cell>
          <cell r="G501">
            <v>5</v>
          </cell>
          <cell r="H501">
            <v>10</v>
          </cell>
          <cell r="I501">
            <v>5</v>
          </cell>
          <cell r="J501">
            <v>5</v>
          </cell>
          <cell r="K501">
            <v>5</v>
          </cell>
          <cell r="L501">
            <v>5</v>
          </cell>
          <cell r="M501">
            <v>5</v>
          </cell>
          <cell r="N501">
            <v>5</v>
          </cell>
          <cell r="O501">
            <v>5</v>
          </cell>
          <cell r="P501">
            <v>5</v>
          </cell>
          <cell r="Q501">
            <v>5</v>
          </cell>
          <cell r="R501">
            <v>5</v>
          </cell>
          <cell r="S501">
            <v>5</v>
          </cell>
          <cell r="T501">
            <v>10</v>
          </cell>
          <cell r="U501">
            <v>10</v>
          </cell>
          <cell r="V501">
            <v>10</v>
          </cell>
          <cell r="W501">
            <v>10</v>
          </cell>
          <cell r="X501">
            <v>10</v>
          </cell>
          <cell r="Y501">
            <v>10</v>
          </cell>
          <cell r="Z501">
            <v>10</v>
          </cell>
          <cell r="AA501">
            <v>10</v>
          </cell>
          <cell r="AB501">
            <v>9</v>
          </cell>
          <cell r="AC501">
            <v>10</v>
          </cell>
          <cell r="AD501">
            <v>10</v>
          </cell>
          <cell r="AE501">
            <v>10</v>
          </cell>
          <cell r="AF501">
            <v>10</v>
          </cell>
          <cell r="AG501">
            <v>10</v>
          </cell>
          <cell r="AH501">
            <v>10</v>
          </cell>
          <cell r="AI501">
            <v>10</v>
          </cell>
          <cell r="AJ501">
            <v>10</v>
          </cell>
          <cell r="AK501">
            <v>10</v>
          </cell>
          <cell r="AL501">
            <v>10</v>
          </cell>
          <cell r="AM501">
            <v>10</v>
          </cell>
          <cell r="AN501">
            <v>10</v>
          </cell>
          <cell r="AO501">
            <v>10</v>
          </cell>
          <cell r="AP501">
            <v>10</v>
          </cell>
          <cell r="AQ501">
            <v>10</v>
          </cell>
          <cell r="AR501">
            <v>10</v>
          </cell>
          <cell r="AS501">
            <v>10</v>
          </cell>
          <cell r="AT501">
            <v>10</v>
          </cell>
          <cell r="AU501">
            <v>10</v>
          </cell>
          <cell r="AV501">
            <v>10</v>
          </cell>
          <cell r="AW501">
            <v>10</v>
          </cell>
          <cell r="AX501">
            <v>5</v>
          </cell>
          <cell r="AY501">
            <v>5</v>
          </cell>
          <cell r="AZ501">
            <v>5</v>
          </cell>
          <cell r="BA501">
            <v>5</v>
          </cell>
          <cell r="BB501">
            <v>5</v>
          </cell>
          <cell r="BC501">
            <v>5</v>
          </cell>
          <cell r="BD501">
            <v>5</v>
          </cell>
          <cell r="BE501">
            <v>5</v>
          </cell>
          <cell r="BF501">
            <v>4</v>
          </cell>
          <cell r="BG501">
            <v>4</v>
          </cell>
          <cell r="BH501">
            <v>4</v>
          </cell>
          <cell r="BI501">
            <v>4</v>
          </cell>
          <cell r="BJ501">
            <v>4</v>
          </cell>
          <cell r="BK501">
            <v>4</v>
          </cell>
          <cell r="BL501">
            <v>4</v>
          </cell>
          <cell r="BM501">
            <v>4</v>
          </cell>
          <cell r="BN501">
            <v>4</v>
          </cell>
          <cell r="BO501">
            <v>4</v>
          </cell>
          <cell r="BP501">
            <v>4</v>
          </cell>
          <cell r="BQ501">
            <v>4</v>
          </cell>
          <cell r="BR501">
            <v>4</v>
          </cell>
          <cell r="BS501">
            <v>4</v>
          </cell>
          <cell r="BT501">
            <v>4</v>
          </cell>
          <cell r="BU501">
            <v>4</v>
          </cell>
          <cell r="BV501">
            <v>4</v>
          </cell>
          <cell r="BW501">
            <v>4</v>
          </cell>
          <cell r="BX501">
            <v>4</v>
          </cell>
          <cell r="BY501">
            <v>4</v>
          </cell>
          <cell r="BZ501">
            <v>4</v>
          </cell>
          <cell r="CA501">
            <v>4</v>
          </cell>
          <cell r="CB501">
            <v>4</v>
          </cell>
          <cell r="CC501">
            <v>15</v>
          </cell>
          <cell r="CD501">
            <v>15</v>
          </cell>
          <cell r="CE501">
            <v>15</v>
          </cell>
          <cell r="CF501">
            <v>15</v>
          </cell>
          <cell r="CG501">
            <v>15</v>
          </cell>
          <cell r="CH501">
            <v>15</v>
          </cell>
          <cell r="CI501">
            <v>15</v>
          </cell>
          <cell r="CJ501">
            <v>15</v>
          </cell>
          <cell r="CK501">
            <v>15</v>
          </cell>
          <cell r="CL501">
            <v>15</v>
          </cell>
          <cell r="CM501">
            <v>15</v>
          </cell>
          <cell r="CN501">
            <v>15</v>
          </cell>
          <cell r="CO501">
            <v>15</v>
          </cell>
          <cell r="CP501">
            <v>15</v>
          </cell>
          <cell r="CQ501">
            <v>15</v>
          </cell>
          <cell r="CR501">
            <v>15</v>
          </cell>
          <cell r="CS501">
            <v>15</v>
          </cell>
          <cell r="CT501">
            <v>15</v>
          </cell>
          <cell r="CU501">
            <v>15</v>
          </cell>
          <cell r="CV501">
            <v>15</v>
          </cell>
          <cell r="CW501">
            <v>15</v>
          </cell>
          <cell r="CX501">
            <v>15</v>
          </cell>
          <cell r="CY501">
            <v>15</v>
          </cell>
          <cell r="CZ501">
            <v>15</v>
          </cell>
          <cell r="DA501">
            <v>15</v>
          </cell>
          <cell r="DB501">
            <v>15</v>
          </cell>
          <cell r="DC501">
            <v>15</v>
          </cell>
          <cell r="DD501">
            <v>15</v>
          </cell>
          <cell r="DE501">
            <v>50</v>
          </cell>
          <cell r="DF501">
            <v>50</v>
          </cell>
          <cell r="DG501">
            <v>50</v>
          </cell>
          <cell r="DH501">
            <v>50</v>
          </cell>
          <cell r="DI501">
            <v>50</v>
          </cell>
          <cell r="DJ501">
            <v>50</v>
          </cell>
          <cell r="DK501">
            <v>50</v>
          </cell>
        </row>
        <row r="502">
          <cell r="A502">
            <v>36901</v>
          </cell>
          <cell r="B502" t="str">
            <v>Nat. Fuel Gas @ Chautauqua</v>
          </cell>
          <cell r="C502">
            <v>5</v>
          </cell>
          <cell r="D502" t="str">
            <v xml:space="preserve"> D    </v>
          </cell>
          <cell r="E502">
            <v>4107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</row>
        <row r="503">
          <cell r="A503">
            <v>36902</v>
          </cell>
          <cell r="B503" t="str">
            <v>BOSTON GAS @ Worcester</v>
          </cell>
          <cell r="C503">
            <v>6</v>
          </cell>
          <cell r="D503" t="str">
            <v xml:space="preserve"> D    </v>
          </cell>
          <cell r="E503">
            <v>14048</v>
          </cell>
          <cell r="F503">
            <v>234</v>
          </cell>
          <cell r="G503">
            <v>234</v>
          </cell>
          <cell r="H503">
            <v>0</v>
          </cell>
          <cell r="I503">
            <v>234</v>
          </cell>
          <cell r="J503">
            <v>234</v>
          </cell>
          <cell r="K503">
            <v>234</v>
          </cell>
          <cell r="L503">
            <v>234</v>
          </cell>
          <cell r="M503">
            <v>234</v>
          </cell>
          <cell r="N503">
            <v>234</v>
          </cell>
          <cell r="O503">
            <v>234</v>
          </cell>
          <cell r="P503">
            <v>234</v>
          </cell>
          <cell r="Q503">
            <v>234</v>
          </cell>
          <cell r="R503">
            <v>234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</row>
        <row r="504">
          <cell r="A504">
            <v>36904</v>
          </cell>
          <cell r="B504" t="str">
            <v>BERKSHIRE GAS CO</v>
          </cell>
          <cell r="C504">
            <v>6</v>
          </cell>
          <cell r="D504" t="str">
            <v xml:space="preserve"> D    </v>
          </cell>
          <cell r="E504">
            <v>11187</v>
          </cell>
          <cell r="F504">
            <v>2247</v>
          </cell>
          <cell r="G504">
            <v>2205</v>
          </cell>
          <cell r="H504">
            <v>1484</v>
          </cell>
          <cell r="I504">
            <v>2624</v>
          </cell>
          <cell r="J504">
            <v>2673</v>
          </cell>
          <cell r="K504">
            <v>2344</v>
          </cell>
          <cell r="L504">
            <v>2447</v>
          </cell>
          <cell r="M504">
            <v>2444</v>
          </cell>
          <cell r="N504">
            <v>2480</v>
          </cell>
          <cell r="O504">
            <v>2498</v>
          </cell>
          <cell r="P504">
            <v>2510</v>
          </cell>
          <cell r="Q504">
            <v>2404</v>
          </cell>
          <cell r="R504">
            <v>2230</v>
          </cell>
          <cell r="S504">
            <v>2230</v>
          </cell>
          <cell r="T504">
            <v>2292</v>
          </cell>
          <cell r="U504">
            <v>2292</v>
          </cell>
          <cell r="V504">
            <v>2338</v>
          </cell>
          <cell r="W504">
            <v>2329</v>
          </cell>
          <cell r="X504">
            <v>2869</v>
          </cell>
          <cell r="Y504">
            <v>2875</v>
          </cell>
          <cell r="Z504">
            <v>2852</v>
          </cell>
          <cell r="AA504">
            <v>2658</v>
          </cell>
          <cell r="AB504">
            <v>2645</v>
          </cell>
          <cell r="AC504">
            <v>2658</v>
          </cell>
          <cell r="AD504">
            <v>2857</v>
          </cell>
          <cell r="AE504">
            <v>2895</v>
          </cell>
          <cell r="AF504">
            <v>2907</v>
          </cell>
          <cell r="AG504">
            <v>1948</v>
          </cell>
          <cell r="AH504">
            <v>2008</v>
          </cell>
          <cell r="AI504">
            <v>1294</v>
          </cell>
          <cell r="AJ504">
            <v>2035</v>
          </cell>
          <cell r="AK504">
            <v>2850</v>
          </cell>
          <cell r="AL504">
            <v>1905</v>
          </cell>
          <cell r="AM504">
            <v>1936</v>
          </cell>
          <cell r="AN504">
            <v>1786</v>
          </cell>
          <cell r="AO504">
            <v>1484</v>
          </cell>
          <cell r="AP504">
            <v>1590</v>
          </cell>
          <cell r="AQ504">
            <v>1702</v>
          </cell>
          <cell r="AR504">
            <v>2120</v>
          </cell>
          <cell r="AS504">
            <v>2115</v>
          </cell>
          <cell r="AT504">
            <v>325</v>
          </cell>
          <cell r="AU504">
            <v>2662</v>
          </cell>
          <cell r="AV504">
            <v>2733</v>
          </cell>
          <cell r="AW504">
            <v>2744</v>
          </cell>
          <cell r="AX504">
            <v>1270</v>
          </cell>
          <cell r="AY504">
            <v>1503</v>
          </cell>
          <cell r="AZ504">
            <v>1513</v>
          </cell>
          <cell r="BA504">
            <v>1464</v>
          </cell>
          <cell r="BB504">
            <v>1467</v>
          </cell>
          <cell r="BC504">
            <v>1513</v>
          </cell>
          <cell r="BD504">
            <v>1521</v>
          </cell>
          <cell r="BE504">
            <v>1511</v>
          </cell>
          <cell r="BF504">
            <v>1509</v>
          </cell>
          <cell r="BG504">
            <v>1529</v>
          </cell>
          <cell r="BH504">
            <v>1504</v>
          </cell>
          <cell r="BI504">
            <v>1570</v>
          </cell>
          <cell r="BJ504">
            <v>1556</v>
          </cell>
          <cell r="BK504">
            <v>1577</v>
          </cell>
          <cell r="BL504">
            <v>1592</v>
          </cell>
          <cell r="BM504">
            <v>1559</v>
          </cell>
          <cell r="BN504">
            <v>1550</v>
          </cell>
          <cell r="BO504">
            <v>1576</v>
          </cell>
          <cell r="BP504">
            <v>1590</v>
          </cell>
          <cell r="BQ504">
            <v>1555</v>
          </cell>
          <cell r="BR504">
            <v>1590</v>
          </cell>
          <cell r="BS504">
            <v>1932</v>
          </cell>
          <cell r="BT504">
            <v>1585</v>
          </cell>
          <cell r="BU504">
            <v>1597</v>
          </cell>
          <cell r="BV504">
            <v>1586</v>
          </cell>
          <cell r="BW504">
            <v>1604</v>
          </cell>
          <cell r="BX504">
            <v>1600</v>
          </cell>
          <cell r="BY504">
            <v>1607</v>
          </cell>
          <cell r="BZ504">
            <v>1645</v>
          </cell>
          <cell r="CA504">
            <v>1623</v>
          </cell>
          <cell r="CB504">
            <v>1613</v>
          </cell>
          <cell r="CC504">
            <v>2140</v>
          </cell>
          <cell r="CD504">
            <v>2094</v>
          </cell>
          <cell r="CE504">
            <v>2100</v>
          </cell>
          <cell r="CF504">
            <v>2090</v>
          </cell>
          <cell r="CG504">
            <v>2108</v>
          </cell>
          <cell r="CH504">
            <v>2114</v>
          </cell>
          <cell r="CI504">
            <v>2105</v>
          </cell>
          <cell r="CJ504">
            <v>2150</v>
          </cell>
          <cell r="CK504">
            <v>2079</v>
          </cell>
          <cell r="CL504">
            <v>2128</v>
          </cell>
          <cell r="CM504">
            <v>2127</v>
          </cell>
          <cell r="CN504">
            <v>2133</v>
          </cell>
          <cell r="CO504">
            <v>2073</v>
          </cell>
          <cell r="CP504">
            <v>2073</v>
          </cell>
          <cell r="CQ504">
            <v>2074</v>
          </cell>
          <cell r="CR504">
            <v>2061</v>
          </cell>
          <cell r="CS504">
            <v>2131</v>
          </cell>
          <cell r="CT504">
            <v>2147</v>
          </cell>
          <cell r="CU504">
            <v>2131</v>
          </cell>
          <cell r="CV504">
            <v>2017</v>
          </cell>
          <cell r="CW504">
            <v>2079</v>
          </cell>
          <cell r="CX504">
            <v>2080</v>
          </cell>
          <cell r="CY504">
            <v>2038</v>
          </cell>
          <cell r="CZ504">
            <v>2076</v>
          </cell>
          <cell r="DA504">
            <v>2076</v>
          </cell>
          <cell r="DB504">
            <v>2076</v>
          </cell>
          <cell r="DC504">
            <v>2153</v>
          </cell>
          <cell r="DD504">
            <v>2112</v>
          </cell>
          <cell r="DE504">
            <v>2053</v>
          </cell>
          <cell r="DF504">
            <v>2015</v>
          </cell>
          <cell r="DG504">
            <v>2034</v>
          </cell>
          <cell r="DH504">
            <v>2034</v>
          </cell>
          <cell r="DI504">
            <v>2034</v>
          </cell>
          <cell r="DJ504">
            <v>2050</v>
          </cell>
          <cell r="DK504">
            <v>2130</v>
          </cell>
        </row>
        <row r="505">
          <cell r="A505">
            <v>36913</v>
          </cell>
          <cell r="B505" t="str">
            <v xml:space="preserve"> ENTEX-SUMNER MISS                       </v>
          </cell>
          <cell r="C505">
            <v>1</v>
          </cell>
          <cell r="D505" t="str">
            <v xml:space="preserve"> D    </v>
          </cell>
          <cell r="E505">
            <v>6188</v>
          </cell>
          <cell r="F505">
            <v>1</v>
          </cell>
          <cell r="G505">
            <v>1</v>
          </cell>
          <cell r="H505">
            <v>173</v>
          </cell>
          <cell r="I505">
            <v>1</v>
          </cell>
          <cell r="J505">
            <v>1</v>
          </cell>
          <cell r="K505">
            <v>0</v>
          </cell>
          <cell r="L505">
            <v>300</v>
          </cell>
          <cell r="M505">
            <v>1</v>
          </cell>
          <cell r="N505">
            <v>1</v>
          </cell>
          <cell r="O505">
            <v>1</v>
          </cell>
          <cell r="P505">
            <v>300</v>
          </cell>
          <cell r="Q505">
            <v>300</v>
          </cell>
          <cell r="R505">
            <v>0</v>
          </cell>
          <cell r="S505">
            <v>300</v>
          </cell>
          <cell r="T505">
            <v>1</v>
          </cell>
          <cell r="U505">
            <v>1</v>
          </cell>
          <cell r="V505">
            <v>1</v>
          </cell>
          <cell r="W505">
            <v>1</v>
          </cell>
          <cell r="X505">
            <v>450</v>
          </cell>
          <cell r="Y505">
            <v>1</v>
          </cell>
          <cell r="Z505">
            <v>1</v>
          </cell>
          <cell r="AA505">
            <v>450</v>
          </cell>
          <cell r="AB505">
            <v>450</v>
          </cell>
          <cell r="AC505">
            <v>450</v>
          </cell>
          <cell r="AD505">
            <v>1</v>
          </cell>
          <cell r="AE505">
            <v>1</v>
          </cell>
          <cell r="AF505">
            <v>450</v>
          </cell>
          <cell r="AG505">
            <v>1</v>
          </cell>
          <cell r="AH505">
            <v>1</v>
          </cell>
          <cell r="AI505">
            <v>1</v>
          </cell>
          <cell r="AJ505">
            <v>1</v>
          </cell>
          <cell r="AK505">
            <v>1</v>
          </cell>
          <cell r="AL505">
            <v>450</v>
          </cell>
          <cell r="AM505">
            <v>1</v>
          </cell>
          <cell r="AN505">
            <v>1</v>
          </cell>
          <cell r="AO505">
            <v>173</v>
          </cell>
          <cell r="AP505">
            <v>173</v>
          </cell>
          <cell r="AQ505">
            <v>173</v>
          </cell>
          <cell r="AR505">
            <v>1</v>
          </cell>
          <cell r="AS505">
            <v>450</v>
          </cell>
          <cell r="AT505">
            <v>450</v>
          </cell>
          <cell r="AU505">
            <v>1</v>
          </cell>
          <cell r="AV505">
            <v>450</v>
          </cell>
          <cell r="AW505">
            <v>450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600</v>
          </cell>
          <cell r="BD505">
            <v>600</v>
          </cell>
          <cell r="BE505">
            <v>600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600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590</v>
          </cell>
          <cell r="CD505">
            <v>590</v>
          </cell>
          <cell r="CE505">
            <v>590</v>
          </cell>
          <cell r="CF505">
            <v>590</v>
          </cell>
          <cell r="CG505">
            <v>590</v>
          </cell>
          <cell r="CH505">
            <v>590</v>
          </cell>
          <cell r="CI505">
            <v>590</v>
          </cell>
          <cell r="CJ505">
            <v>590</v>
          </cell>
          <cell r="CK505">
            <v>590</v>
          </cell>
          <cell r="CL505">
            <v>590</v>
          </cell>
          <cell r="CM505">
            <v>590</v>
          </cell>
          <cell r="CN505">
            <v>590</v>
          </cell>
          <cell r="CO505">
            <v>590</v>
          </cell>
          <cell r="CP505">
            <v>590</v>
          </cell>
          <cell r="CQ505">
            <v>590</v>
          </cell>
          <cell r="CR505">
            <v>590</v>
          </cell>
          <cell r="CS505">
            <v>590</v>
          </cell>
          <cell r="CT505">
            <v>590</v>
          </cell>
          <cell r="CU505">
            <v>590</v>
          </cell>
          <cell r="CV505">
            <v>590</v>
          </cell>
          <cell r="CW505">
            <v>590</v>
          </cell>
          <cell r="CX505">
            <v>590</v>
          </cell>
          <cell r="CY505">
            <v>590</v>
          </cell>
          <cell r="CZ505">
            <v>590</v>
          </cell>
          <cell r="DA505">
            <v>590</v>
          </cell>
          <cell r="DB505">
            <v>590</v>
          </cell>
          <cell r="DC505">
            <v>590</v>
          </cell>
          <cell r="DD505">
            <v>590</v>
          </cell>
          <cell r="DE505">
            <v>1</v>
          </cell>
          <cell r="DF505">
            <v>872</v>
          </cell>
          <cell r="DG505">
            <v>1</v>
          </cell>
          <cell r="DH505">
            <v>1</v>
          </cell>
          <cell r="DI505">
            <v>1</v>
          </cell>
          <cell r="DJ505">
            <v>1</v>
          </cell>
          <cell r="DK505">
            <v>1</v>
          </cell>
        </row>
        <row r="506">
          <cell r="A506">
            <v>36914</v>
          </cell>
          <cell r="B506" t="str">
            <v xml:space="preserve"> NUI - SUSSEX N J                        </v>
          </cell>
          <cell r="C506">
            <v>5</v>
          </cell>
          <cell r="D506" t="str">
            <v xml:space="preserve"> D    </v>
          </cell>
          <cell r="E506">
            <v>11187</v>
          </cell>
          <cell r="F506">
            <v>1033</v>
          </cell>
          <cell r="G506">
            <v>1033</v>
          </cell>
          <cell r="H506">
            <v>1554</v>
          </cell>
          <cell r="I506">
            <v>1033</v>
          </cell>
          <cell r="J506">
            <v>1033</v>
          </cell>
          <cell r="K506">
            <v>1033</v>
          </cell>
          <cell r="L506">
            <v>1033</v>
          </cell>
          <cell r="M506">
            <v>1033</v>
          </cell>
          <cell r="N506">
            <v>1033</v>
          </cell>
          <cell r="O506">
            <v>1033</v>
          </cell>
          <cell r="P506">
            <v>1033</v>
          </cell>
          <cell r="Q506">
            <v>1033</v>
          </cell>
          <cell r="R506">
            <v>1033</v>
          </cell>
          <cell r="S506">
            <v>1033</v>
          </cell>
          <cell r="T506">
            <v>1086</v>
          </cell>
          <cell r="U506">
            <v>1086</v>
          </cell>
          <cell r="V506">
            <v>1086</v>
          </cell>
          <cell r="W506">
            <v>1086</v>
          </cell>
          <cell r="X506">
            <v>1086</v>
          </cell>
          <cell r="Y506">
            <v>1086</v>
          </cell>
          <cell r="Z506">
            <v>1086</v>
          </cell>
          <cell r="AA506">
            <v>1554</v>
          </cell>
          <cell r="AB506">
            <v>1554</v>
          </cell>
          <cell r="AC506">
            <v>1554</v>
          </cell>
          <cell r="AD506">
            <v>1554</v>
          </cell>
          <cell r="AE506">
            <v>2024</v>
          </cell>
          <cell r="AF506">
            <v>1837</v>
          </cell>
          <cell r="AG506">
            <v>2024</v>
          </cell>
          <cell r="AH506">
            <v>1554</v>
          </cell>
          <cell r="AI506">
            <v>1554</v>
          </cell>
          <cell r="AJ506">
            <v>1554</v>
          </cell>
          <cell r="AK506">
            <v>1554</v>
          </cell>
          <cell r="AL506">
            <v>1554</v>
          </cell>
          <cell r="AM506">
            <v>1554</v>
          </cell>
          <cell r="AN506">
            <v>1554</v>
          </cell>
          <cell r="AO506">
            <v>1554</v>
          </cell>
          <cell r="AP506">
            <v>1554</v>
          </cell>
          <cell r="AQ506">
            <v>1554</v>
          </cell>
          <cell r="AR506">
            <v>1554</v>
          </cell>
          <cell r="AS506">
            <v>2024</v>
          </cell>
          <cell r="AT506">
            <v>2024</v>
          </cell>
          <cell r="AU506">
            <v>2024</v>
          </cell>
          <cell r="AV506">
            <v>1554</v>
          </cell>
          <cell r="AW506">
            <v>1554</v>
          </cell>
          <cell r="AX506">
            <v>2023</v>
          </cell>
          <cell r="AY506">
            <v>2023</v>
          </cell>
          <cell r="AZ506">
            <v>2023</v>
          </cell>
          <cell r="BA506">
            <v>2023</v>
          </cell>
          <cell r="BB506">
            <v>1558</v>
          </cell>
          <cell r="BC506">
            <v>2023</v>
          </cell>
          <cell r="BD506">
            <v>2023</v>
          </cell>
          <cell r="BE506">
            <v>2023</v>
          </cell>
          <cell r="BF506">
            <v>2023</v>
          </cell>
          <cell r="BG506">
            <v>2023</v>
          </cell>
          <cell r="BH506">
            <v>2023</v>
          </cell>
          <cell r="BI506">
            <v>2023</v>
          </cell>
          <cell r="BJ506">
            <v>2023</v>
          </cell>
          <cell r="BK506">
            <v>2023</v>
          </cell>
          <cell r="BL506">
            <v>2023</v>
          </cell>
          <cell r="BM506">
            <v>2023</v>
          </cell>
          <cell r="BN506">
            <v>2023</v>
          </cell>
          <cell r="BO506">
            <v>2023</v>
          </cell>
          <cell r="BP506">
            <v>2023</v>
          </cell>
          <cell r="BQ506">
            <v>2023</v>
          </cell>
          <cell r="BR506">
            <v>2023</v>
          </cell>
          <cell r="BS506">
            <v>2023</v>
          </cell>
          <cell r="BT506">
            <v>3504</v>
          </cell>
          <cell r="BU506">
            <v>2023</v>
          </cell>
          <cell r="BV506">
            <v>2773</v>
          </cell>
          <cell r="BW506">
            <v>2023</v>
          </cell>
          <cell r="BX506">
            <v>2517</v>
          </cell>
          <cell r="BY506">
            <v>2517</v>
          </cell>
          <cell r="BZ506">
            <v>2517</v>
          </cell>
          <cell r="CA506">
            <v>2517</v>
          </cell>
          <cell r="CB506">
            <v>3010</v>
          </cell>
          <cell r="CC506">
            <v>3257</v>
          </cell>
          <cell r="CD506">
            <v>2023</v>
          </cell>
          <cell r="CE506">
            <v>2517</v>
          </cell>
          <cell r="CF506">
            <v>2517</v>
          </cell>
          <cell r="CG506">
            <v>3010</v>
          </cell>
          <cell r="CH506">
            <v>3010</v>
          </cell>
          <cell r="CI506">
            <v>3010</v>
          </cell>
          <cell r="CJ506">
            <v>3048</v>
          </cell>
          <cell r="CK506">
            <v>3010</v>
          </cell>
          <cell r="CL506">
            <v>3010</v>
          </cell>
          <cell r="CM506">
            <v>3010</v>
          </cell>
          <cell r="CN506">
            <v>3010</v>
          </cell>
          <cell r="CO506">
            <v>2023</v>
          </cell>
          <cell r="CP506">
            <v>2023</v>
          </cell>
          <cell r="CQ506">
            <v>2023</v>
          </cell>
          <cell r="CR506">
            <v>2023</v>
          </cell>
          <cell r="CS506">
            <v>3010</v>
          </cell>
          <cell r="CT506">
            <v>3010</v>
          </cell>
          <cell r="CU506">
            <v>3010</v>
          </cell>
          <cell r="CV506">
            <v>2023</v>
          </cell>
          <cell r="CW506">
            <v>2023</v>
          </cell>
          <cell r="CX506">
            <v>2023</v>
          </cell>
          <cell r="CY506">
            <v>2517</v>
          </cell>
          <cell r="CZ506">
            <v>2517</v>
          </cell>
          <cell r="DA506">
            <v>2517</v>
          </cell>
          <cell r="DB506">
            <v>2517</v>
          </cell>
          <cell r="DC506">
            <v>2023</v>
          </cell>
          <cell r="DD506">
            <v>2023</v>
          </cell>
          <cell r="DE506">
            <v>2023</v>
          </cell>
          <cell r="DF506">
            <v>2270</v>
          </cell>
          <cell r="DG506">
            <v>2517</v>
          </cell>
          <cell r="DH506">
            <v>2517</v>
          </cell>
          <cell r="DI506">
            <v>2517</v>
          </cell>
          <cell r="DJ506">
            <v>2517</v>
          </cell>
          <cell r="DK506">
            <v>2763</v>
          </cell>
        </row>
        <row r="507">
          <cell r="A507">
            <v>36916</v>
          </cell>
          <cell r="B507" t="str">
            <v>COLONIAL GAS CO.- LOWELL DIV</v>
          </cell>
          <cell r="C507">
            <v>6</v>
          </cell>
          <cell r="D507" t="str">
            <v xml:space="preserve"> D    </v>
          </cell>
          <cell r="E507">
            <v>118172</v>
          </cell>
          <cell r="F507">
            <v>50012</v>
          </cell>
          <cell r="G507">
            <v>24672</v>
          </cell>
          <cell r="H507">
            <v>62082</v>
          </cell>
          <cell r="I507">
            <v>25467</v>
          </cell>
          <cell r="J507">
            <v>31290</v>
          </cell>
          <cell r="K507">
            <v>26738</v>
          </cell>
          <cell r="L507">
            <v>26875</v>
          </cell>
          <cell r="M507">
            <v>51850</v>
          </cell>
          <cell r="N507">
            <v>67426</v>
          </cell>
          <cell r="O507">
            <v>61543</v>
          </cell>
          <cell r="P507">
            <v>35729</v>
          </cell>
          <cell r="Q507">
            <v>39914</v>
          </cell>
          <cell r="R507">
            <v>42494</v>
          </cell>
          <cell r="S507">
            <v>26548</v>
          </cell>
          <cell r="T507">
            <v>46593</v>
          </cell>
          <cell r="U507">
            <v>46593</v>
          </cell>
          <cell r="V507">
            <v>45400</v>
          </cell>
          <cell r="W507">
            <v>46857</v>
          </cell>
          <cell r="X507">
            <v>47460</v>
          </cell>
          <cell r="Y507">
            <v>47343</v>
          </cell>
          <cell r="Z507">
            <v>34791</v>
          </cell>
          <cell r="AA507">
            <v>35135</v>
          </cell>
          <cell r="AB507">
            <v>33809</v>
          </cell>
          <cell r="AC507">
            <v>45007</v>
          </cell>
          <cell r="AD507">
            <v>49794</v>
          </cell>
          <cell r="AE507">
            <v>72836</v>
          </cell>
          <cell r="AF507">
            <v>73982</v>
          </cell>
          <cell r="AG507">
            <v>73041</v>
          </cell>
          <cell r="AH507">
            <v>49440</v>
          </cell>
          <cell r="AI507">
            <v>56628</v>
          </cell>
          <cell r="AJ507">
            <v>45944</v>
          </cell>
          <cell r="AK507">
            <v>46312</v>
          </cell>
          <cell r="AL507">
            <v>73566</v>
          </cell>
          <cell r="AM507">
            <v>73666</v>
          </cell>
          <cell r="AN507">
            <v>66515</v>
          </cell>
          <cell r="AO507">
            <v>62082</v>
          </cell>
          <cell r="AP507">
            <v>67971</v>
          </cell>
          <cell r="AQ507">
            <v>75728</v>
          </cell>
          <cell r="AR507">
            <v>85745</v>
          </cell>
          <cell r="AS507">
            <v>85218</v>
          </cell>
          <cell r="AT507">
            <v>85823</v>
          </cell>
          <cell r="AU507">
            <v>85823</v>
          </cell>
          <cell r="AV507">
            <v>88969</v>
          </cell>
          <cell r="AW507">
            <v>87839</v>
          </cell>
          <cell r="AX507">
            <v>70452</v>
          </cell>
          <cell r="AY507">
            <v>90395</v>
          </cell>
          <cell r="AZ507">
            <v>86511</v>
          </cell>
          <cell r="BA507">
            <v>75429</v>
          </cell>
          <cell r="BB507">
            <v>70523</v>
          </cell>
          <cell r="BC507">
            <v>86826</v>
          </cell>
          <cell r="BD507">
            <v>84535</v>
          </cell>
          <cell r="BE507">
            <v>85136</v>
          </cell>
          <cell r="BF507">
            <v>85405</v>
          </cell>
          <cell r="BG507">
            <v>85767</v>
          </cell>
          <cell r="BH507">
            <v>85617</v>
          </cell>
          <cell r="BI507">
            <v>86254</v>
          </cell>
          <cell r="BJ507">
            <v>101285</v>
          </cell>
          <cell r="BK507">
            <v>99719</v>
          </cell>
          <cell r="BL507">
            <v>99416</v>
          </cell>
          <cell r="BM507">
            <v>85369</v>
          </cell>
          <cell r="BN507">
            <v>85909</v>
          </cell>
          <cell r="BO507">
            <v>91944</v>
          </cell>
          <cell r="BP507">
            <v>107607</v>
          </cell>
          <cell r="BQ507">
            <v>100853</v>
          </cell>
          <cell r="BR507">
            <v>99959</v>
          </cell>
          <cell r="BS507">
            <v>100072</v>
          </cell>
          <cell r="BT507">
            <v>100425</v>
          </cell>
          <cell r="BU507">
            <v>106807</v>
          </cell>
          <cell r="BV507">
            <v>111227</v>
          </cell>
          <cell r="BW507">
            <v>98978</v>
          </cell>
          <cell r="BX507">
            <v>100188</v>
          </cell>
          <cell r="BY507">
            <v>99999</v>
          </cell>
          <cell r="BZ507">
            <v>100092</v>
          </cell>
          <cell r="CA507">
            <v>95401</v>
          </cell>
          <cell r="CB507">
            <v>96216</v>
          </cell>
          <cell r="CC507">
            <v>86742</v>
          </cell>
          <cell r="CD507">
            <v>86043</v>
          </cell>
          <cell r="CE507">
            <v>85214</v>
          </cell>
          <cell r="CF507">
            <v>76496</v>
          </cell>
          <cell r="CG507">
            <v>84550</v>
          </cell>
          <cell r="CH507">
            <v>85039</v>
          </cell>
          <cell r="CI507">
            <v>85455</v>
          </cell>
          <cell r="CJ507">
            <v>77420</v>
          </cell>
          <cell r="CK507">
            <v>81477</v>
          </cell>
          <cell r="CL507">
            <v>77672</v>
          </cell>
          <cell r="CM507">
            <v>75932</v>
          </cell>
          <cell r="CN507">
            <v>90630</v>
          </cell>
          <cell r="CO507">
            <v>60455</v>
          </cell>
          <cell r="CP507">
            <v>60455</v>
          </cell>
          <cell r="CQ507">
            <v>60904</v>
          </cell>
          <cell r="CR507">
            <v>60978</v>
          </cell>
          <cell r="CS507">
            <v>69441</v>
          </cell>
          <cell r="CT507">
            <v>69149</v>
          </cell>
          <cell r="CU507">
            <v>69441</v>
          </cell>
          <cell r="CV507">
            <v>67834</v>
          </cell>
          <cell r="CW507">
            <v>68762</v>
          </cell>
          <cell r="CX507">
            <v>83768</v>
          </cell>
          <cell r="CY507">
            <v>80923</v>
          </cell>
          <cell r="CZ507">
            <v>83570</v>
          </cell>
          <cell r="DA507">
            <v>83570</v>
          </cell>
          <cell r="DB507">
            <v>83570</v>
          </cell>
          <cell r="DC507">
            <v>75027</v>
          </cell>
          <cell r="DD507">
            <v>73745</v>
          </cell>
          <cell r="DE507">
            <v>109593</v>
          </cell>
          <cell r="DF507">
            <v>91486</v>
          </cell>
          <cell r="DG507">
            <v>102075</v>
          </cell>
          <cell r="DH507">
            <v>102075</v>
          </cell>
          <cell r="DI507">
            <v>102075</v>
          </cell>
          <cell r="DJ507">
            <v>101993</v>
          </cell>
          <cell r="DK507">
            <v>100282</v>
          </cell>
        </row>
        <row r="508">
          <cell r="A508">
            <v>36918</v>
          </cell>
          <cell r="B508" t="str">
            <v xml:space="preserve"> NORTH-WEST BINGHAM PA                   </v>
          </cell>
          <cell r="C508">
            <v>4</v>
          </cell>
          <cell r="D508" t="str">
            <v xml:space="preserve"> D    </v>
          </cell>
          <cell r="E508">
            <v>52419</v>
          </cell>
          <cell r="F508">
            <v>2500</v>
          </cell>
          <cell r="G508">
            <v>2500</v>
          </cell>
          <cell r="H508">
            <v>2500</v>
          </cell>
          <cell r="I508">
            <v>2500</v>
          </cell>
          <cell r="J508">
            <v>2500</v>
          </cell>
          <cell r="K508">
            <v>2500</v>
          </cell>
          <cell r="L508">
            <v>2500</v>
          </cell>
          <cell r="M508">
            <v>2500</v>
          </cell>
          <cell r="N508">
            <v>2500</v>
          </cell>
          <cell r="O508">
            <v>2500</v>
          </cell>
          <cell r="P508">
            <v>2500</v>
          </cell>
          <cell r="Q508">
            <v>2500</v>
          </cell>
          <cell r="R508">
            <v>2500</v>
          </cell>
          <cell r="S508">
            <v>2500</v>
          </cell>
          <cell r="T508">
            <v>2500</v>
          </cell>
          <cell r="U508">
            <v>2500</v>
          </cell>
          <cell r="V508">
            <v>2500</v>
          </cell>
          <cell r="W508">
            <v>2500</v>
          </cell>
          <cell r="X508">
            <v>2500</v>
          </cell>
          <cell r="Y508">
            <v>2500</v>
          </cell>
          <cell r="Z508">
            <v>2500</v>
          </cell>
          <cell r="AA508">
            <v>2500</v>
          </cell>
          <cell r="AB508">
            <v>2500</v>
          </cell>
          <cell r="AC508">
            <v>2500</v>
          </cell>
          <cell r="AD508">
            <v>2500</v>
          </cell>
          <cell r="AE508">
            <v>2500</v>
          </cell>
          <cell r="AF508">
            <v>2500</v>
          </cell>
          <cell r="AG508">
            <v>2500</v>
          </cell>
          <cell r="AH508">
            <v>2500</v>
          </cell>
          <cell r="AI508">
            <v>2500</v>
          </cell>
          <cell r="AJ508">
            <v>2500</v>
          </cell>
          <cell r="AK508">
            <v>2500</v>
          </cell>
          <cell r="AL508">
            <v>2500</v>
          </cell>
          <cell r="AM508">
            <v>2500</v>
          </cell>
          <cell r="AN508">
            <v>2500</v>
          </cell>
          <cell r="AO508">
            <v>2500</v>
          </cell>
          <cell r="AP508">
            <v>2500</v>
          </cell>
          <cell r="AQ508">
            <v>2500</v>
          </cell>
          <cell r="AR508">
            <v>2500</v>
          </cell>
          <cell r="AS508">
            <v>2500</v>
          </cell>
          <cell r="AT508">
            <v>2500</v>
          </cell>
          <cell r="AU508">
            <v>2500</v>
          </cell>
          <cell r="AV508">
            <v>2500</v>
          </cell>
          <cell r="AW508">
            <v>2500</v>
          </cell>
          <cell r="AX508">
            <v>2500</v>
          </cell>
          <cell r="AY508">
            <v>2500</v>
          </cell>
          <cell r="AZ508">
            <v>2500</v>
          </cell>
          <cell r="BA508">
            <v>2500</v>
          </cell>
          <cell r="BB508">
            <v>2500</v>
          </cell>
          <cell r="BC508">
            <v>2500</v>
          </cell>
          <cell r="BD508">
            <v>2500</v>
          </cell>
          <cell r="BE508">
            <v>2500</v>
          </cell>
          <cell r="BF508">
            <v>2500</v>
          </cell>
          <cell r="BG508">
            <v>2500</v>
          </cell>
          <cell r="BH508">
            <v>2500</v>
          </cell>
          <cell r="BI508">
            <v>2500</v>
          </cell>
          <cell r="BJ508">
            <v>2500</v>
          </cell>
          <cell r="BK508">
            <v>2500</v>
          </cell>
          <cell r="BL508">
            <v>2500</v>
          </cell>
          <cell r="BM508">
            <v>2500</v>
          </cell>
          <cell r="BN508">
            <v>2500</v>
          </cell>
          <cell r="BO508">
            <v>2500</v>
          </cell>
          <cell r="BP508">
            <v>2500</v>
          </cell>
          <cell r="BQ508">
            <v>2500</v>
          </cell>
          <cell r="BR508">
            <v>2500</v>
          </cell>
          <cell r="BS508">
            <v>2500</v>
          </cell>
          <cell r="BT508">
            <v>2500</v>
          </cell>
          <cell r="BU508">
            <v>2500</v>
          </cell>
          <cell r="BV508">
            <v>2500</v>
          </cell>
          <cell r="BW508">
            <v>2500</v>
          </cell>
          <cell r="BX508">
            <v>2500</v>
          </cell>
          <cell r="BY508">
            <v>2500</v>
          </cell>
          <cell r="BZ508">
            <v>2500</v>
          </cell>
          <cell r="CA508">
            <v>2500</v>
          </cell>
          <cell r="CB508">
            <v>2500</v>
          </cell>
          <cell r="CC508">
            <v>2500</v>
          </cell>
          <cell r="CD508">
            <v>2500</v>
          </cell>
          <cell r="CE508">
            <v>2500</v>
          </cell>
          <cell r="CF508">
            <v>2500</v>
          </cell>
          <cell r="CG508">
            <v>2500</v>
          </cell>
          <cell r="CH508">
            <v>2500</v>
          </cell>
          <cell r="CI508">
            <v>2500</v>
          </cell>
          <cell r="CJ508">
            <v>2500</v>
          </cell>
          <cell r="CK508">
            <v>2500</v>
          </cell>
          <cell r="CL508">
            <v>2500</v>
          </cell>
          <cell r="CM508">
            <v>2500</v>
          </cell>
          <cell r="CN508">
            <v>2500</v>
          </cell>
          <cell r="CO508">
            <v>2500</v>
          </cell>
          <cell r="CP508">
            <v>2500</v>
          </cell>
          <cell r="CQ508">
            <v>2500</v>
          </cell>
          <cell r="CR508">
            <v>2500</v>
          </cell>
          <cell r="CS508">
            <v>2500</v>
          </cell>
          <cell r="CT508">
            <v>2500</v>
          </cell>
          <cell r="CU508">
            <v>2500</v>
          </cell>
          <cell r="CV508">
            <v>2500</v>
          </cell>
          <cell r="CW508">
            <v>2500</v>
          </cell>
          <cell r="CX508">
            <v>2500</v>
          </cell>
          <cell r="CY508">
            <v>2500</v>
          </cell>
          <cell r="CZ508">
            <v>2500</v>
          </cell>
          <cell r="DA508">
            <v>2500</v>
          </cell>
          <cell r="DB508">
            <v>2500</v>
          </cell>
          <cell r="DC508">
            <v>2472</v>
          </cell>
          <cell r="DD508">
            <v>2500</v>
          </cell>
          <cell r="DE508">
            <v>2500</v>
          </cell>
          <cell r="DF508">
            <v>2500</v>
          </cell>
          <cell r="DG508">
            <v>2500</v>
          </cell>
          <cell r="DH508">
            <v>2500</v>
          </cell>
          <cell r="DI508">
            <v>2500</v>
          </cell>
          <cell r="DJ508">
            <v>2500</v>
          </cell>
          <cell r="DK508">
            <v>2500</v>
          </cell>
        </row>
        <row r="509">
          <cell r="A509">
            <v>36920</v>
          </cell>
          <cell r="B509" t="str">
            <v>Public Service El. &amp; Gas</v>
          </cell>
          <cell r="C509">
            <v>5</v>
          </cell>
          <cell r="D509" t="str">
            <v xml:space="preserve"> D    </v>
          </cell>
          <cell r="E509">
            <v>13014</v>
          </cell>
          <cell r="F509">
            <v>700</v>
          </cell>
          <cell r="G509">
            <v>700</v>
          </cell>
          <cell r="H509">
            <v>1400</v>
          </cell>
          <cell r="I509">
            <v>700</v>
          </cell>
          <cell r="J509">
            <v>700</v>
          </cell>
          <cell r="K509">
            <v>1100</v>
          </cell>
          <cell r="L509">
            <v>500</v>
          </cell>
          <cell r="M509">
            <v>600</v>
          </cell>
          <cell r="N509">
            <v>600</v>
          </cell>
          <cell r="O509">
            <v>500</v>
          </cell>
          <cell r="P509">
            <v>500</v>
          </cell>
          <cell r="Q509">
            <v>500</v>
          </cell>
          <cell r="R509">
            <v>900</v>
          </cell>
          <cell r="S509">
            <v>900</v>
          </cell>
          <cell r="T509">
            <v>900</v>
          </cell>
          <cell r="U509">
            <v>900</v>
          </cell>
          <cell r="V509">
            <v>1000</v>
          </cell>
          <cell r="W509">
            <v>1500</v>
          </cell>
          <cell r="X509">
            <v>700</v>
          </cell>
          <cell r="Y509">
            <v>700</v>
          </cell>
          <cell r="Z509">
            <v>1000</v>
          </cell>
          <cell r="AA509">
            <v>1000</v>
          </cell>
          <cell r="AB509">
            <v>1000</v>
          </cell>
          <cell r="AC509">
            <v>1300</v>
          </cell>
          <cell r="AD509">
            <v>1400</v>
          </cell>
          <cell r="AE509">
            <v>1900</v>
          </cell>
          <cell r="AF509">
            <v>2700</v>
          </cell>
          <cell r="AG509">
            <v>2400</v>
          </cell>
          <cell r="AH509">
            <v>2100</v>
          </cell>
          <cell r="AI509">
            <v>1400</v>
          </cell>
          <cell r="AJ509">
            <v>1400</v>
          </cell>
          <cell r="AK509">
            <v>1000</v>
          </cell>
          <cell r="AL509">
            <v>1600</v>
          </cell>
          <cell r="AM509">
            <v>1600</v>
          </cell>
          <cell r="AN509">
            <v>1300</v>
          </cell>
          <cell r="AO509">
            <v>1400</v>
          </cell>
          <cell r="AP509">
            <v>1800</v>
          </cell>
          <cell r="AQ509">
            <v>2000</v>
          </cell>
          <cell r="AR509">
            <v>2300</v>
          </cell>
          <cell r="AS509">
            <v>3000</v>
          </cell>
          <cell r="AT509">
            <v>3000</v>
          </cell>
          <cell r="AU509">
            <v>3100</v>
          </cell>
          <cell r="AV509">
            <v>3100</v>
          </cell>
          <cell r="AW509">
            <v>3000</v>
          </cell>
          <cell r="AX509">
            <v>2700</v>
          </cell>
          <cell r="AY509">
            <v>3100</v>
          </cell>
          <cell r="AZ509">
            <v>2700</v>
          </cell>
          <cell r="BA509">
            <v>3300</v>
          </cell>
          <cell r="BB509">
            <v>3600</v>
          </cell>
          <cell r="BC509">
            <v>3600</v>
          </cell>
          <cell r="BD509">
            <v>3500</v>
          </cell>
          <cell r="BE509">
            <v>2900</v>
          </cell>
          <cell r="BF509">
            <v>2500</v>
          </cell>
          <cell r="BG509">
            <v>2700</v>
          </cell>
          <cell r="BH509">
            <v>3000</v>
          </cell>
          <cell r="BI509">
            <v>3300</v>
          </cell>
          <cell r="BJ509">
            <v>4000</v>
          </cell>
          <cell r="BK509">
            <v>3000</v>
          </cell>
          <cell r="BL509">
            <v>4000</v>
          </cell>
          <cell r="BM509">
            <v>3000</v>
          </cell>
          <cell r="BN509">
            <v>1600</v>
          </cell>
          <cell r="BO509">
            <v>3100</v>
          </cell>
          <cell r="BP509">
            <v>3000</v>
          </cell>
          <cell r="BQ509">
            <v>2700</v>
          </cell>
          <cell r="BR509">
            <v>2800</v>
          </cell>
          <cell r="BS509">
            <v>3100</v>
          </cell>
          <cell r="BT509">
            <v>3700</v>
          </cell>
          <cell r="BU509">
            <v>3500</v>
          </cell>
          <cell r="BV509">
            <v>4000</v>
          </cell>
          <cell r="BW509">
            <v>4300</v>
          </cell>
          <cell r="BX509">
            <v>3900</v>
          </cell>
          <cell r="BY509">
            <v>3800</v>
          </cell>
          <cell r="BZ509">
            <v>3600</v>
          </cell>
          <cell r="CA509">
            <v>4300</v>
          </cell>
          <cell r="CB509">
            <v>4700</v>
          </cell>
          <cell r="CC509">
            <v>4500</v>
          </cell>
          <cell r="CD509">
            <v>4000</v>
          </cell>
          <cell r="CE509">
            <v>3600</v>
          </cell>
          <cell r="CF509">
            <v>2900</v>
          </cell>
          <cell r="CG509">
            <v>3500</v>
          </cell>
          <cell r="CH509">
            <v>4200</v>
          </cell>
          <cell r="CI509">
            <v>4400</v>
          </cell>
          <cell r="CJ509">
            <v>4400</v>
          </cell>
          <cell r="CK509">
            <v>3500</v>
          </cell>
          <cell r="CL509">
            <v>3500</v>
          </cell>
          <cell r="CM509">
            <v>3500</v>
          </cell>
          <cell r="CN509">
            <v>3500</v>
          </cell>
          <cell r="CO509">
            <v>4100</v>
          </cell>
          <cell r="CP509">
            <v>4100</v>
          </cell>
          <cell r="CQ509">
            <v>3200</v>
          </cell>
          <cell r="CR509">
            <v>3000</v>
          </cell>
          <cell r="CS509">
            <v>4400</v>
          </cell>
          <cell r="CT509">
            <v>5000</v>
          </cell>
          <cell r="CU509">
            <v>4400</v>
          </cell>
          <cell r="CV509">
            <v>2500</v>
          </cell>
          <cell r="CW509">
            <v>3500</v>
          </cell>
          <cell r="CX509">
            <v>3500</v>
          </cell>
          <cell r="CY509">
            <v>3900</v>
          </cell>
          <cell r="CZ509">
            <v>3500</v>
          </cell>
          <cell r="DA509">
            <v>3500</v>
          </cell>
          <cell r="DB509">
            <v>3500</v>
          </cell>
          <cell r="DC509">
            <v>3800</v>
          </cell>
          <cell r="DD509">
            <v>3600</v>
          </cell>
          <cell r="DE509">
            <v>3100</v>
          </cell>
          <cell r="DF509">
            <v>3500</v>
          </cell>
          <cell r="DG509">
            <v>3700</v>
          </cell>
          <cell r="DH509">
            <v>3700</v>
          </cell>
          <cell r="DI509">
            <v>3700</v>
          </cell>
          <cell r="DJ509">
            <v>4000</v>
          </cell>
          <cell r="DK509">
            <v>4400</v>
          </cell>
        </row>
        <row r="510">
          <cell r="A510">
            <v>36921</v>
          </cell>
          <cell r="B510" t="str">
            <v>BERKSHIRE GAS CO</v>
          </cell>
          <cell r="C510">
            <v>6</v>
          </cell>
          <cell r="D510" t="str">
            <v xml:space="preserve"> D    </v>
          </cell>
          <cell r="E510">
            <v>23044</v>
          </cell>
          <cell r="F510">
            <v>134</v>
          </cell>
          <cell r="G510">
            <v>120</v>
          </cell>
          <cell r="H510">
            <v>334</v>
          </cell>
          <cell r="I510">
            <v>108</v>
          </cell>
          <cell r="J510">
            <v>116</v>
          </cell>
          <cell r="K510">
            <v>138</v>
          </cell>
          <cell r="L510">
            <v>137</v>
          </cell>
          <cell r="M510">
            <v>128</v>
          </cell>
          <cell r="N510">
            <v>153</v>
          </cell>
          <cell r="O510">
            <v>167</v>
          </cell>
          <cell r="P510">
            <v>125</v>
          </cell>
          <cell r="Q510">
            <v>124</v>
          </cell>
          <cell r="R510">
            <v>139</v>
          </cell>
          <cell r="S510">
            <v>143</v>
          </cell>
          <cell r="T510">
            <v>148</v>
          </cell>
          <cell r="U510">
            <v>148</v>
          </cell>
          <cell r="V510">
            <v>283</v>
          </cell>
          <cell r="W510">
            <v>244</v>
          </cell>
          <cell r="X510">
            <v>294</v>
          </cell>
          <cell r="Y510">
            <v>347</v>
          </cell>
          <cell r="Z510">
            <v>242</v>
          </cell>
          <cell r="AA510">
            <v>257</v>
          </cell>
          <cell r="AB510">
            <v>235</v>
          </cell>
          <cell r="AC510">
            <v>256</v>
          </cell>
          <cell r="AD510">
            <v>310</v>
          </cell>
          <cell r="AE510">
            <v>427</v>
          </cell>
          <cell r="AF510">
            <v>480</v>
          </cell>
          <cell r="AG510">
            <v>314</v>
          </cell>
          <cell r="AH510">
            <v>377</v>
          </cell>
          <cell r="AI510">
            <v>405</v>
          </cell>
          <cell r="AJ510">
            <v>375</v>
          </cell>
          <cell r="AK510">
            <v>328</v>
          </cell>
          <cell r="AL510">
            <v>390</v>
          </cell>
          <cell r="AM510">
            <v>424</v>
          </cell>
          <cell r="AN510">
            <v>446</v>
          </cell>
          <cell r="AO510">
            <v>334</v>
          </cell>
          <cell r="AP510">
            <v>372</v>
          </cell>
          <cell r="AQ510">
            <v>437</v>
          </cell>
          <cell r="AR510">
            <v>512</v>
          </cell>
          <cell r="AS510">
            <v>512</v>
          </cell>
          <cell r="AT510">
            <v>529</v>
          </cell>
          <cell r="AU510">
            <v>552</v>
          </cell>
          <cell r="AV510">
            <v>547</v>
          </cell>
          <cell r="AW510">
            <v>537</v>
          </cell>
          <cell r="AX510">
            <v>2252</v>
          </cell>
          <cell r="AY510">
            <v>2437</v>
          </cell>
          <cell r="AZ510">
            <v>1502</v>
          </cell>
          <cell r="BA510">
            <v>1558</v>
          </cell>
          <cell r="BB510">
            <v>1592</v>
          </cell>
          <cell r="BC510">
            <v>1568</v>
          </cell>
          <cell r="BD510">
            <v>1562</v>
          </cell>
          <cell r="BE510">
            <v>1537</v>
          </cell>
          <cell r="BF510">
            <v>1535</v>
          </cell>
          <cell r="BG510">
            <v>1569</v>
          </cell>
          <cell r="BH510">
            <v>1547</v>
          </cell>
          <cell r="BI510">
            <v>1569</v>
          </cell>
          <cell r="BJ510">
            <v>1579</v>
          </cell>
          <cell r="BK510">
            <v>1605</v>
          </cell>
          <cell r="BL510">
            <v>1610</v>
          </cell>
          <cell r="BM510">
            <v>1563</v>
          </cell>
          <cell r="BN510">
            <v>1517</v>
          </cell>
          <cell r="BO510">
            <v>1592</v>
          </cell>
          <cell r="BP510">
            <v>1602</v>
          </cell>
          <cell r="BQ510">
            <v>1559</v>
          </cell>
          <cell r="BR510">
            <v>1588</v>
          </cell>
          <cell r="BS510">
            <v>1606</v>
          </cell>
          <cell r="BT510">
            <v>1651</v>
          </cell>
          <cell r="BU510">
            <v>1648</v>
          </cell>
          <cell r="BV510">
            <v>1662</v>
          </cell>
          <cell r="BW510">
            <v>1689</v>
          </cell>
          <cell r="BX510">
            <v>1640</v>
          </cell>
          <cell r="BY510">
            <v>1678</v>
          </cell>
          <cell r="BZ510">
            <v>1713</v>
          </cell>
          <cell r="CA510">
            <v>1721</v>
          </cell>
          <cell r="CB510">
            <v>1728</v>
          </cell>
          <cell r="CC510">
            <v>2264</v>
          </cell>
          <cell r="CD510">
            <v>2136</v>
          </cell>
          <cell r="CE510">
            <v>2064</v>
          </cell>
          <cell r="CF510">
            <v>2031</v>
          </cell>
          <cell r="CG510">
            <v>2106</v>
          </cell>
          <cell r="CH510">
            <v>2120</v>
          </cell>
          <cell r="CI510">
            <v>2140</v>
          </cell>
          <cell r="CJ510">
            <v>2211</v>
          </cell>
          <cell r="CK510">
            <v>2062</v>
          </cell>
          <cell r="CL510">
            <v>2116</v>
          </cell>
          <cell r="CM510">
            <v>2228</v>
          </cell>
          <cell r="CN510">
            <v>2206</v>
          </cell>
          <cell r="CO510">
            <v>2109</v>
          </cell>
          <cell r="CP510">
            <v>2109</v>
          </cell>
          <cell r="CQ510">
            <v>2030</v>
          </cell>
          <cell r="CR510">
            <v>2032</v>
          </cell>
          <cell r="CS510">
            <v>2092</v>
          </cell>
          <cell r="CT510">
            <v>2180</v>
          </cell>
          <cell r="CU510">
            <v>2092</v>
          </cell>
          <cell r="CV510">
            <v>1901</v>
          </cell>
          <cell r="CW510">
            <v>2015</v>
          </cell>
          <cell r="CX510">
            <v>2067</v>
          </cell>
          <cell r="CY510">
            <v>2072</v>
          </cell>
          <cell r="CZ510">
            <v>2070</v>
          </cell>
          <cell r="DA510">
            <v>2070</v>
          </cell>
          <cell r="DB510">
            <v>2070</v>
          </cell>
          <cell r="DC510">
            <v>2088</v>
          </cell>
          <cell r="DD510">
            <v>2054</v>
          </cell>
          <cell r="DE510">
            <v>2081</v>
          </cell>
          <cell r="DF510">
            <v>2059</v>
          </cell>
          <cell r="DG510">
            <v>2138</v>
          </cell>
          <cell r="DH510">
            <v>2138</v>
          </cell>
          <cell r="DI510">
            <v>2138</v>
          </cell>
          <cell r="DJ510">
            <v>2159</v>
          </cell>
          <cell r="DK510">
            <v>2242</v>
          </cell>
        </row>
        <row r="511">
          <cell r="A511">
            <v>36922</v>
          </cell>
          <cell r="B511" t="str">
            <v>SOUTHERN CONNECTICUT GAS CO</v>
          </cell>
          <cell r="C511">
            <v>6</v>
          </cell>
          <cell r="D511" t="str">
            <v xml:space="preserve"> D    </v>
          </cell>
          <cell r="E511">
            <v>50392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</row>
        <row r="512">
          <cell r="A512">
            <v>36923</v>
          </cell>
          <cell r="B512" t="str">
            <v xml:space="preserve"> HUMPHREYS-WAVERLEY TENN                 </v>
          </cell>
          <cell r="C512">
            <v>1</v>
          </cell>
          <cell r="D512" t="str">
            <v xml:space="preserve"> D    </v>
          </cell>
          <cell r="E512">
            <v>27683</v>
          </cell>
          <cell r="F512">
            <v>13000</v>
          </cell>
          <cell r="G512">
            <v>13000</v>
          </cell>
          <cell r="H512">
            <v>5900</v>
          </cell>
          <cell r="I512">
            <v>12500</v>
          </cell>
          <cell r="J512">
            <v>12500</v>
          </cell>
          <cell r="K512">
            <v>9900</v>
          </cell>
          <cell r="L512">
            <v>9500</v>
          </cell>
          <cell r="M512">
            <v>9500</v>
          </cell>
          <cell r="N512">
            <v>9500</v>
          </cell>
          <cell r="O512">
            <v>9500</v>
          </cell>
          <cell r="P512">
            <v>9500</v>
          </cell>
          <cell r="Q512">
            <v>9500</v>
          </cell>
          <cell r="R512">
            <v>9500</v>
          </cell>
          <cell r="S512">
            <v>9500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10500</v>
          </cell>
          <cell r="Z512">
            <v>10500</v>
          </cell>
          <cell r="AA512">
            <v>11000</v>
          </cell>
          <cell r="AB512">
            <v>11000</v>
          </cell>
          <cell r="AC512">
            <v>11000</v>
          </cell>
          <cell r="AD512">
            <v>11000</v>
          </cell>
          <cell r="AE512">
            <v>11000</v>
          </cell>
          <cell r="AF512">
            <v>11000</v>
          </cell>
          <cell r="AG512">
            <v>11000</v>
          </cell>
          <cell r="AH512">
            <v>11000</v>
          </cell>
          <cell r="AI512">
            <v>11000</v>
          </cell>
          <cell r="AJ512">
            <v>11000</v>
          </cell>
          <cell r="AK512">
            <v>11000</v>
          </cell>
          <cell r="AL512">
            <v>11000</v>
          </cell>
          <cell r="AM512">
            <v>11000</v>
          </cell>
          <cell r="AN512">
            <v>5000</v>
          </cell>
          <cell r="AO512">
            <v>5900</v>
          </cell>
          <cell r="AP512">
            <v>9000</v>
          </cell>
          <cell r="AQ512">
            <v>9000</v>
          </cell>
          <cell r="AR512">
            <v>9000</v>
          </cell>
          <cell r="AS512">
            <v>9000</v>
          </cell>
          <cell r="AT512">
            <v>9000</v>
          </cell>
          <cell r="AU512">
            <v>9000</v>
          </cell>
          <cell r="AV512">
            <v>9000</v>
          </cell>
          <cell r="AW512">
            <v>9000</v>
          </cell>
          <cell r="AX512">
            <v>10099</v>
          </cell>
          <cell r="AY512">
            <v>10099</v>
          </cell>
          <cell r="AZ512">
            <v>10099</v>
          </cell>
          <cell r="BA512">
            <v>6600</v>
          </cell>
          <cell r="BB512">
            <v>6600</v>
          </cell>
          <cell r="BC512">
            <v>6600</v>
          </cell>
          <cell r="BD512">
            <v>6600</v>
          </cell>
          <cell r="BE512">
            <v>6600</v>
          </cell>
          <cell r="BF512">
            <v>6600</v>
          </cell>
          <cell r="BG512">
            <v>11600</v>
          </cell>
          <cell r="BH512">
            <v>11600</v>
          </cell>
          <cell r="BI512">
            <v>11600</v>
          </cell>
          <cell r="BJ512">
            <v>11600</v>
          </cell>
          <cell r="BK512">
            <v>11600</v>
          </cell>
          <cell r="BL512">
            <v>11600</v>
          </cell>
          <cell r="BM512">
            <v>11600</v>
          </cell>
          <cell r="BN512">
            <v>11600</v>
          </cell>
          <cell r="BO512">
            <v>11600</v>
          </cell>
          <cell r="BP512">
            <v>11600</v>
          </cell>
          <cell r="BQ512">
            <v>11600</v>
          </cell>
          <cell r="BR512">
            <v>11600</v>
          </cell>
          <cell r="BS512">
            <v>11600</v>
          </cell>
          <cell r="BT512">
            <v>11600</v>
          </cell>
          <cell r="BU512">
            <v>11600</v>
          </cell>
          <cell r="BV512">
            <v>11600</v>
          </cell>
          <cell r="BW512">
            <v>11600</v>
          </cell>
          <cell r="BX512">
            <v>11600</v>
          </cell>
          <cell r="BY512">
            <v>11600</v>
          </cell>
          <cell r="BZ512">
            <v>11600</v>
          </cell>
          <cell r="CA512">
            <v>12600</v>
          </cell>
          <cell r="CB512">
            <v>11916</v>
          </cell>
          <cell r="CC512">
            <v>7364</v>
          </cell>
          <cell r="CD512">
            <v>7364</v>
          </cell>
          <cell r="CE512">
            <v>15364</v>
          </cell>
          <cell r="CF512">
            <v>15364</v>
          </cell>
          <cell r="CG512">
            <v>15364</v>
          </cell>
          <cell r="CH512">
            <v>15364</v>
          </cell>
          <cell r="CI512">
            <v>15364</v>
          </cell>
          <cell r="CJ512">
            <v>14364</v>
          </cell>
          <cell r="CK512">
            <v>14364</v>
          </cell>
          <cell r="CL512">
            <v>14364</v>
          </cell>
          <cell r="CM512">
            <v>14364</v>
          </cell>
          <cell r="CN512">
            <v>14364</v>
          </cell>
          <cell r="CO512">
            <v>14364</v>
          </cell>
          <cell r="CP512">
            <v>14364</v>
          </cell>
          <cell r="CQ512">
            <v>14364</v>
          </cell>
          <cell r="CR512">
            <v>13364</v>
          </cell>
          <cell r="CS512">
            <v>13364</v>
          </cell>
          <cell r="CT512">
            <v>13364</v>
          </cell>
          <cell r="CU512">
            <v>13364</v>
          </cell>
          <cell r="CV512">
            <v>13364</v>
          </cell>
          <cell r="CW512">
            <v>13364</v>
          </cell>
          <cell r="CX512">
            <v>13364</v>
          </cell>
          <cell r="CY512">
            <v>9500</v>
          </cell>
          <cell r="CZ512">
            <v>9500</v>
          </cell>
          <cell r="DA512">
            <v>9500</v>
          </cell>
          <cell r="DB512">
            <v>9500</v>
          </cell>
          <cell r="DC512">
            <v>9500</v>
          </cell>
          <cell r="DD512">
            <v>9500</v>
          </cell>
          <cell r="DE512">
            <v>16225</v>
          </cell>
          <cell r="DF512">
            <v>15695</v>
          </cell>
          <cell r="DG512">
            <v>14250</v>
          </cell>
          <cell r="DH512">
            <v>14250</v>
          </cell>
          <cell r="DI512">
            <v>14250</v>
          </cell>
          <cell r="DJ512">
            <v>14250</v>
          </cell>
          <cell r="DK512">
            <v>14250</v>
          </cell>
        </row>
        <row r="513">
          <cell r="A513">
            <v>36924</v>
          </cell>
          <cell r="B513" t="str">
            <v xml:space="preserve"> NORTH-WELLSBORO PENN                    </v>
          </cell>
          <cell r="C513">
            <v>4</v>
          </cell>
          <cell r="D513" t="str">
            <v xml:space="preserve"> D    </v>
          </cell>
          <cell r="E513">
            <v>87788</v>
          </cell>
          <cell r="F513">
            <v>16724</v>
          </cell>
          <cell r="G513">
            <v>16271</v>
          </cell>
          <cell r="H513">
            <v>18059</v>
          </cell>
          <cell r="I513">
            <v>16652</v>
          </cell>
          <cell r="J513">
            <v>16595</v>
          </cell>
          <cell r="K513">
            <v>16243</v>
          </cell>
          <cell r="L513">
            <v>16303</v>
          </cell>
          <cell r="M513">
            <v>16254</v>
          </cell>
          <cell r="N513">
            <v>16034</v>
          </cell>
          <cell r="O513">
            <v>15940</v>
          </cell>
          <cell r="P513">
            <v>16484</v>
          </cell>
          <cell r="Q513">
            <v>17365</v>
          </cell>
          <cell r="R513">
            <v>17308</v>
          </cell>
          <cell r="S513">
            <v>16324</v>
          </cell>
          <cell r="T513">
            <v>17384</v>
          </cell>
          <cell r="U513">
            <v>17384</v>
          </cell>
          <cell r="V513">
            <v>16470</v>
          </cell>
          <cell r="W513">
            <v>17244</v>
          </cell>
          <cell r="X513">
            <v>17524</v>
          </cell>
          <cell r="Y513">
            <v>17840</v>
          </cell>
          <cell r="Z513">
            <v>16487</v>
          </cell>
          <cell r="AA513">
            <v>17728</v>
          </cell>
          <cell r="AB513">
            <v>16977</v>
          </cell>
          <cell r="AC513">
            <v>16668</v>
          </cell>
          <cell r="AD513">
            <v>17995</v>
          </cell>
          <cell r="AE513">
            <v>17475</v>
          </cell>
          <cell r="AF513">
            <v>17478</v>
          </cell>
          <cell r="AG513">
            <v>17549</v>
          </cell>
          <cell r="AH513">
            <v>16349</v>
          </cell>
          <cell r="AI513">
            <v>16430</v>
          </cell>
          <cell r="AJ513">
            <v>16469</v>
          </cell>
          <cell r="AK513">
            <v>16469</v>
          </cell>
          <cell r="AL513">
            <v>16656</v>
          </cell>
          <cell r="AM513">
            <v>16440</v>
          </cell>
          <cell r="AN513">
            <v>18000</v>
          </cell>
          <cell r="AO513">
            <v>18059</v>
          </cell>
          <cell r="AP513">
            <v>17642</v>
          </cell>
          <cell r="AQ513">
            <v>17093</v>
          </cell>
          <cell r="AR513">
            <v>16581</v>
          </cell>
          <cell r="AS513">
            <v>16802</v>
          </cell>
          <cell r="AT513">
            <v>16223</v>
          </cell>
          <cell r="AU513">
            <v>16310</v>
          </cell>
          <cell r="AV513">
            <v>16476</v>
          </cell>
          <cell r="AW513">
            <v>16476</v>
          </cell>
          <cell r="AX513">
            <v>3427</v>
          </cell>
          <cell r="AY513">
            <v>4166</v>
          </cell>
          <cell r="AZ513">
            <v>4166</v>
          </cell>
          <cell r="BA513">
            <v>3416</v>
          </cell>
          <cell r="BB513">
            <v>3416</v>
          </cell>
          <cell r="BC513">
            <v>4163</v>
          </cell>
          <cell r="BD513">
            <v>4100</v>
          </cell>
          <cell r="BE513">
            <v>4025</v>
          </cell>
          <cell r="BF513">
            <v>3290</v>
          </cell>
          <cell r="BG513">
            <v>3277</v>
          </cell>
          <cell r="BH513">
            <v>3277</v>
          </cell>
          <cell r="BI513">
            <v>3842</v>
          </cell>
          <cell r="BJ513">
            <v>3442</v>
          </cell>
          <cell r="BK513">
            <v>3392</v>
          </cell>
          <cell r="BL513">
            <v>3392</v>
          </cell>
          <cell r="BM513">
            <v>3227</v>
          </cell>
          <cell r="BN513">
            <v>3514</v>
          </cell>
          <cell r="BO513">
            <v>3664</v>
          </cell>
          <cell r="BP513">
            <v>3164</v>
          </cell>
          <cell r="BQ513">
            <v>3063</v>
          </cell>
          <cell r="BR513">
            <v>3063</v>
          </cell>
          <cell r="BS513">
            <v>3063</v>
          </cell>
          <cell r="BT513">
            <v>3262</v>
          </cell>
          <cell r="BU513">
            <v>3262</v>
          </cell>
          <cell r="BV513">
            <v>3161</v>
          </cell>
          <cell r="BW513">
            <v>3110</v>
          </cell>
          <cell r="BX513">
            <v>3110</v>
          </cell>
          <cell r="BY513">
            <v>3110</v>
          </cell>
          <cell r="BZ513">
            <v>3110</v>
          </cell>
          <cell r="CA513">
            <v>3187</v>
          </cell>
          <cell r="CB513">
            <v>2146</v>
          </cell>
          <cell r="CC513">
            <v>6341</v>
          </cell>
          <cell r="CD513">
            <v>6474</v>
          </cell>
          <cell r="CE513">
            <v>6915</v>
          </cell>
          <cell r="CF513">
            <v>6976</v>
          </cell>
          <cell r="CG513">
            <v>6919</v>
          </cell>
          <cell r="CH513">
            <v>6596</v>
          </cell>
          <cell r="CI513">
            <v>6872</v>
          </cell>
          <cell r="CJ513">
            <v>6838</v>
          </cell>
          <cell r="CK513">
            <v>6484</v>
          </cell>
          <cell r="CL513">
            <v>6484</v>
          </cell>
          <cell r="CM513">
            <v>6469</v>
          </cell>
          <cell r="CN513">
            <v>6510</v>
          </cell>
          <cell r="CO513">
            <v>6179</v>
          </cell>
          <cell r="CP513">
            <v>6179</v>
          </cell>
          <cell r="CQ513">
            <v>6180</v>
          </cell>
          <cell r="CR513">
            <v>6205</v>
          </cell>
          <cell r="CS513">
            <v>6454</v>
          </cell>
          <cell r="CT513">
            <v>6426</v>
          </cell>
          <cell r="CU513">
            <v>6454</v>
          </cell>
          <cell r="CV513">
            <v>6370</v>
          </cell>
          <cell r="CW513">
            <v>6274</v>
          </cell>
          <cell r="CX513">
            <v>4960</v>
          </cell>
          <cell r="CY513">
            <v>4960</v>
          </cell>
          <cell r="CZ513">
            <v>4510</v>
          </cell>
          <cell r="DA513">
            <v>4510</v>
          </cell>
          <cell r="DB513">
            <v>4510</v>
          </cell>
          <cell r="DC513">
            <v>3084</v>
          </cell>
          <cell r="DD513">
            <v>2932</v>
          </cell>
          <cell r="DE513">
            <v>12585</v>
          </cell>
          <cell r="DF513">
            <v>12613</v>
          </cell>
          <cell r="DG513">
            <v>4237</v>
          </cell>
          <cell r="DH513">
            <v>4237</v>
          </cell>
          <cell r="DI513">
            <v>4237</v>
          </cell>
          <cell r="DJ513">
            <v>4247</v>
          </cell>
          <cell r="DK513">
            <v>5789</v>
          </cell>
        </row>
        <row r="514">
          <cell r="A514">
            <v>36926</v>
          </cell>
          <cell r="B514" t="str">
            <v xml:space="preserve"> NASHVILLE-WHITE HOUSE TENNSALES         </v>
          </cell>
          <cell r="C514">
            <v>1</v>
          </cell>
          <cell r="D514" t="str">
            <v xml:space="preserve"> D    </v>
          </cell>
          <cell r="E514">
            <v>3370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</row>
        <row r="515">
          <cell r="A515">
            <v>36938</v>
          </cell>
          <cell r="B515" t="str">
            <v xml:space="preserve"> WEST CAMERON  643                       </v>
          </cell>
          <cell r="C515" t="str">
            <v xml:space="preserve"> 0L   </v>
          </cell>
          <cell r="D515" t="str">
            <v xml:space="preserve"> R    </v>
          </cell>
          <cell r="E515">
            <v>104655</v>
          </cell>
          <cell r="F515">
            <v>7690</v>
          </cell>
          <cell r="G515">
            <v>7690</v>
          </cell>
          <cell r="H515">
            <v>7958</v>
          </cell>
          <cell r="I515">
            <v>7690</v>
          </cell>
          <cell r="J515">
            <v>7691</v>
          </cell>
          <cell r="K515">
            <v>7691</v>
          </cell>
          <cell r="L515">
            <v>7291</v>
          </cell>
          <cell r="M515">
            <v>7291</v>
          </cell>
          <cell r="N515">
            <v>7291</v>
          </cell>
          <cell r="O515">
            <v>7291</v>
          </cell>
          <cell r="P515">
            <v>6721</v>
          </cell>
          <cell r="Q515">
            <v>6721</v>
          </cell>
          <cell r="R515">
            <v>5145</v>
          </cell>
          <cell r="S515">
            <v>7616</v>
          </cell>
          <cell r="T515">
            <v>8409</v>
          </cell>
          <cell r="U515">
            <v>8409</v>
          </cell>
          <cell r="V515">
            <v>8409</v>
          </cell>
          <cell r="W515">
            <v>7509</v>
          </cell>
          <cell r="X515">
            <v>7509</v>
          </cell>
          <cell r="Y515">
            <v>7509</v>
          </cell>
          <cell r="Z515">
            <v>7759</v>
          </cell>
          <cell r="AA515">
            <v>7759</v>
          </cell>
          <cell r="AB515">
            <v>7759</v>
          </cell>
          <cell r="AC515">
            <v>7759</v>
          </cell>
          <cell r="AD515">
            <v>4359</v>
          </cell>
          <cell r="AE515">
            <v>7958</v>
          </cell>
          <cell r="AF515">
            <v>7958</v>
          </cell>
          <cell r="AG515">
            <v>7958</v>
          </cell>
          <cell r="AH515">
            <v>7958</v>
          </cell>
          <cell r="AI515">
            <v>7958</v>
          </cell>
          <cell r="AJ515">
            <v>7958</v>
          </cell>
          <cell r="AK515">
            <v>7958</v>
          </cell>
          <cell r="AL515">
            <v>7958</v>
          </cell>
          <cell r="AM515">
            <v>7958</v>
          </cell>
          <cell r="AN515">
            <v>7958</v>
          </cell>
          <cell r="AO515">
            <v>7958</v>
          </cell>
          <cell r="AP515">
            <v>7958</v>
          </cell>
          <cell r="AQ515">
            <v>7958</v>
          </cell>
          <cell r="AR515">
            <v>7626</v>
          </cell>
          <cell r="AS515">
            <v>4726</v>
          </cell>
          <cell r="AT515">
            <v>10426</v>
          </cell>
          <cell r="AU515">
            <v>10426</v>
          </cell>
          <cell r="AV515">
            <v>8379</v>
          </cell>
          <cell r="AW515">
            <v>10426</v>
          </cell>
          <cell r="AX515">
            <v>8017</v>
          </cell>
          <cell r="AY515">
            <v>8017</v>
          </cell>
          <cell r="AZ515">
            <v>8017</v>
          </cell>
          <cell r="BA515">
            <v>8017</v>
          </cell>
          <cell r="BB515">
            <v>8017</v>
          </cell>
          <cell r="BC515">
            <v>8017</v>
          </cell>
          <cell r="BD515">
            <v>8017</v>
          </cell>
          <cell r="BE515">
            <v>8017</v>
          </cell>
          <cell r="BF515">
            <v>8917</v>
          </cell>
          <cell r="BG515">
            <v>8917</v>
          </cell>
          <cell r="BH515">
            <v>8917</v>
          </cell>
          <cell r="BI515">
            <v>8917</v>
          </cell>
          <cell r="BJ515">
            <v>8917</v>
          </cell>
          <cell r="BK515">
            <v>8917</v>
          </cell>
          <cell r="BL515">
            <v>8917</v>
          </cell>
          <cell r="BM515">
            <v>8917</v>
          </cell>
          <cell r="BN515">
            <v>8917</v>
          </cell>
          <cell r="BO515">
            <v>8917</v>
          </cell>
          <cell r="BP515">
            <v>8917</v>
          </cell>
          <cell r="BQ515">
            <v>8917</v>
          </cell>
          <cell r="BR515">
            <v>8917</v>
          </cell>
          <cell r="BS515">
            <v>8917</v>
          </cell>
          <cell r="BT515">
            <v>8917</v>
          </cell>
          <cell r="BU515">
            <v>8917</v>
          </cell>
          <cell r="BV515">
            <v>8917</v>
          </cell>
          <cell r="BW515">
            <v>8917</v>
          </cell>
          <cell r="BX515">
            <v>8917</v>
          </cell>
          <cell r="BY515">
            <v>8917</v>
          </cell>
          <cell r="BZ515">
            <v>8917</v>
          </cell>
          <cell r="CA515">
            <v>8917</v>
          </cell>
          <cell r="CB515">
            <v>8917</v>
          </cell>
          <cell r="CC515">
            <v>8859</v>
          </cell>
          <cell r="CD515">
            <v>8859</v>
          </cell>
          <cell r="CE515">
            <v>8859</v>
          </cell>
          <cell r="CF515">
            <v>8859</v>
          </cell>
          <cell r="CG515">
            <v>8859</v>
          </cell>
          <cell r="CH515">
            <v>8859</v>
          </cell>
          <cell r="CI515">
            <v>8859</v>
          </cell>
          <cell r="CJ515">
            <v>8859</v>
          </cell>
          <cell r="CK515">
            <v>9459</v>
          </cell>
          <cell r="CL515">
            <v>9459</v>
          </cell>
          <cell r="CM515">
            <v>9459</v>
          </cell>
          <cell r="CN515">
            <v>9459</v>
          </cell>
          <cell r="CO515">
            <v>8459</v>
          </cell>
          <cell r="CP515">
            <v>8459</v>
          </cell>
          <cell r="CQ515">
            <v>8459</v>
          </cell>
          <cell r="CR515">
            <v>8459</v>
          </cell>
          <cell r="CS515">
            <v>8459</v>
          </cell>
          <cell r="CT515">
            <v>8459</v>
          </cell>
          <cell r="CU515">
            <v>8459</v>
          </cell>
          <cell r="CV515">
            <v>8459</v>
          </cell>
          <cell r="CW515">
            <v>8459</v>
          </cell>
          <cell r="CX515">
            <v>9522</v>
          </cell>
          <cell r="CY515">
            <v>9522</v>
          </cell>
          <cell r="CZ515">
            <v>9522</v>
          </cell>
          <cell r="DA515">
            <v>9522</v>
          </cell>
          <cell r="DB515">
            <v>9522</v>
          </cell>
          <cell r="DC515">
            <v>9985</v>
          </cell>
          <cell r="DD515">
            <v>9059</v>
          </cell>
          <cell r="DE515">
            <v>9047</v>
          </cell>
          <cell r="DF515">
            <v>9047</v>
          </cell>
          <cell r="DG515">
            <v>9047</v>
          </cell>
          <cell r="DH515">
            <v>9047</v>
          </cell>
          <cell r="DI515">
            <v>9047</v>
          </cell>
          <cell r="DJ515">
            <v>9047</v>
          </cell>
          <cell r="DK515">
            <v>9047</v>
          </cell>
        </row>
        <row r="516">
          <cell r="A516">
            <v>36969</v>
          </cell>
          <cell r="B516" t="str">
            <v xml:space="preserve"> SHIP SHOAL 167                          </v>
          </cell>
          <cell r="C516" t="str">
            <v xml:space="preserve"> 0L   </v>
          </cell>
          <cell r="D516" t="str">
            <v xml:space="preserve"> R    </v>
          </cell>
          <cell r="E516">
            <v>30330</v>
          </cell>
          <cell r="F516">
            <v>14451</v>
          </cell>
          <cell r="G516">
            <v>14451</v>
          </cell>
          <cell r="H516">
            <v>17464</v>
          </cell>
          <cell r="I516">
            <v>14460</v>
          </cell>
          <cell r="J516">
            <v>14460</v>
          </cell>
          <cell r="K516">
            <v>14460</v>
          </cell>
          <cell r="L516">
            <v>16458</v>
          </cell>
          <cell r="M516">
            <v>16458</v>
          </cell>
          <cell r="N516">
            <v>16458</v>
          </cell>
          <cell r="O516">
            <v>16458</v>
          </cell>
          <cell r="P516">
            <v>16458</v>
          </cell>
          <cell r="Q516">
            <v>16458</v>
          </cell>
          <cell r="R516">
            <v>16504</v>
          </cell>
          <cell r="S516">
            <v>16503</v>
          </cell>
          <cell r="T516">
            <v>18563</v>
          </cell>
          <cell r="U516">
            <v>18563</v>
          </cell>
          <cell r="V516">
            <v>18563</v>
          </cell>
          <cell r="W516">
            <v>18616</v>
          </cell>
          <cell r="X516">
            <v>18359</v>
          </cell>
          <cell r="Y516">
            <v>18563</v>
          </cell>
          <cell r="Z516">
            <v>18563</v>
          </cell>
          <cell r="AA516">
            <v>15665</v>
          </cell>
          <cell r="AB516">
            <v>15665</v>
          </cell>
          <cell r="AC516">
            <v>15665</v>
          </cell>
          <cell r="AD516">
            <v>15665</v>
          </cell>
          <cell r="AE516">
            <v>15665</v>
          </cell>
          <cell r="AF516">
            <v>15665</v>
          </cell>
          <cell r="AG516">
            <v>15603</v>
          </cell>
          <cell r="AH516">
            <v>15792</v>
          </cell>
          <cell r="AI516">
            <v>15792</v>
          </cell>
          <cell r="AJ516">
            <v>15792</v>
          </cell>
          <cell r="AK516">
            <v>15792</v>
          </cell>
          <cell r="AL516">
            <v>15603</v>
          </cell>
          <cell r="AM516">
            <v>15603</v>
          </cell>
          <cell r="AN516">
            <v>17207</v>
          </cell>
          <cell r="AO516">
            <v>17464</v>
          </cell>
          <cell r="AP516">
            <v>17464</v>
          </cell>
          <cell r="AQ516">
            <v>17464</v>
          </cell>
          <cell r="AR516">
            <v>17820</v>
          </cell>
          <cell r="AS516">
            <v>17820</v>
          </cell>
          <cell r="AT516">
            <v>17820</v>
          </cell>
          <cell r="AU516">
            <v>16269</v>
          </cell>
          <cell r="AV516">
            <v>17820</v>
          </cell>
          <cell r="AW516">
            <v>17820</v>
          </cell>
          <cell r="AX516">
            <v>15885</v>
          </cell>
          <cell r="AY516">
            <v>15885</v>
          </cell>
          <cell r="AZ516">
            <v>15885</v>
          </cell>
          <cell r="BA516">
            <v>15885</v>
          </cell>
          <cell r="BB516">
            <v>15811</v>
          </cell>
          <cell r="BC516">
            <v>16590</v>
          </cell>
          <cell r="BD516">
            <v>16590</v>
          </cell>
          <cell r="BE516">
            <v>16590</v>
          </cell>
          <cell r="BF516">
            <v>16590</v>
          </cell>
          <cell r="BG516">
            <v>16590</v>
          </cell>
          <cell r="BH516">
            <v>16453</v>
          </cell>
          <cell r="BI516">
            <v>16453</v>
          </cell>
          <cell r="BJ516">
            <v>16453</v>
          </cell>
          <cell r="BK516">
            <v>16453</v>
          </cell>
          <cell r="BL516">
            <v>16453</v>
          </cell>
          <cell r="BM516">
            <v>16453</v>
          </cell>
          <cell r="BN516">
            <v>16453</v>
          </cell>
          <cell r="BO516">
            <v>16453</v>
          </cell>
          <cell r="BP516">
            <v>16453</v>
          </cell>
          <cell r="BQ516">
            <v>16797</v>
          </cell>
          <cell r="BR516">
            <v>16797</v>
          </cell>
          <cell r="BS516">
            <v>16797</v>
          </cell>
          <cell r="BT516">
            <v>16797</v>
          </cell>
          <cell r="BU516">
            <v>18541</v>
          </cell>
          <cell r="BV516">
            <v>18541</v>
          </cell>
          <cell r="BW516">
            <v>18541</v>
          </cell>
          <cell r="BX516">
            <v>18541</v>
          </cell>
          <cell r="BY516">
            <v>18541</v>
          </cell>
          <cell r="BZ516">
            <v>18541</v>
          </cell>
          <cell r="CA516">
            <v>17805</v>
          </cell>
          <cell r="CB516">
            <v>17925</v>
          </cell>
          <cell r="CC516">
            <v>15328</v>
          </cell>
          <cell r="CD516">
            <v>15328</v>
          </cell>
          <cell r="CE516">
            <v>15328</v>
          </cell>
          <cell r="CF516">
            <v>15328</v>
          </cell>
          <cell r="CG516">
            <v>15328</v>
          </cell>
          <cell r="CH516">
            <v>15328</v>
          </cell>
          <cell r="CI516">
            <v>15328</v>
          </cell>
          <cell r="CJ516">
            <v>16329</v>
          </cell>
          <cell r="CK516">
            <v>17315</v>
          </cell>
          <cell r="CL516">
            <v>17337</v>
          </cell>
          <cell r="CM516">
            <v>17337</v>
          </cell>
          <cell r="CN516">
            <v>17337</v>
          </cell>
          <cell r="CO516">
            <v>17842</v>
          </cell>
          <cell r="CP516">
            <v>17842</v>
          </cell>
          <cell r="CQ516">
            <v>18712</v>
          </cell>
          <cell r="CR516">
            <v>18712</v>
          </cell>
          <cell r="CS516">
            <v>18864</v>
          </cell>
          <cell r="CT516">
            <v>18864</v>
          </cell>
          <cell r="CU516">
            <v>18864</v>
          </cell>
          <cell r="CV516">
            <v>18864</v>
          </cell>
          <cell r="CW516">
            <v>18864</v>
          </cell>
          <cell r="CX516">
            <v>20105</v>
          </cell>
          <cell r="CY516">
            <v>20105</v>
          </cell>
          <cell r="CZ516">
            <v>20105</v>
          </cell>
          <cell r="DA516">
            <v>20105</v>
          </cell>
          <cell r="DB516">
            <v>20105</v>
          </cell>
          <cell r="DC516">
            <v>18573</v>
          </cell>
          <cell r="DD516">
            <v>21906</v>
          </cell>
          <cell r="DE516">
            <v>220</v>
          </cell>
          <cell r="DF516">
            <v>20515</v>
          </cell>
          <cell r="DG516">
            <v>20515</v>
          </cell>
          <cell r="DH516">
            <v>20515</v>
          </cell>
          <cell r="DI516">
            <v>20515</v>
          </cell>
          <cell r="DJ516">
            <v>20515</v>
          </cell>
          <cell r="DK516">
            <v>20515</v>
          </cell>
        </row>
        <row r="517">
          <cell r="A517">
            <v>36970</v>
          </cell>
          <cell r="B517" t="str">
            <v xml:space="preserve"> FITE-CHEMARD LAKE DEHYD                 </v>
          </cell>
          <cell r="C517">
            <v>0</v>
          </cell>
          <cell r="D517" t="str">
            <v xml:space="preserve"> R    </v>
          </cell>
          <cell r="E517">
            <v>11549</v>
          </cell>
          <cell r="F517">
            <v>800</v>
          </cell>
          <cell r="G517">
            <v>800</v>
          </cell>
          <cell r="H517">
            <v>800</v>
          </cell>
          <cell r="I517">
            <v>800</v>
          </cell>
          <cell r="J517">
            <v>800</v>
          </cell>
          <cell r="K517">
            <v>800</v>
          </cell>
          <cell r="L517">
            <v>800</v>
          </cell>
          <cell r="M517">
            <v>800</v>
          </cell>
          <cell r="N517">
            <v>800</v>
          </cell>
          <cell r="O517">
            <v>800</v>
          </cell>
          <cell r="P517">
            <v>800</v>
          </cell>
          <cell r="Q517">
            <v>800</v>
          </cell>
          <cell r="R517">
            <v>800</v>
          </cell>
          <cell r="S517">
            <v>800</v>
          </cell>
          <cell r="T517">
            <v>800</v>
          </cell>
          <cell r="U517">
            <v>800</v>
          </cell>
          <cell r="V517">
            <v>800</v>
          </cell>
          <cell r="W517">
            <v>800</v>
          </cell>
          <cell r="X517">
            <v>800</v>
          </cell>
          <cell r="Y517">
            <v>800</v>
          </cell>
          <cell r="Z517">
            <v>800</v>
          </cell>
          <cell r="AA517">
            <v>800</v>
          </cell>
          <cell r="AB517">
            <v>800</v>
          </cell>
          <cell r="AC517">
            <v>800</v>
          </cell>
          <cell r="AD517">
            <v>800</v>
          </cell>
          <cell r="AE517">
            <v>800</v>
          </cell>
          <cell r="AF517">
            <v>800</v>
          </cell>
          <cell r="AG517">
            <v>800</v>
          </cell>
          <cell r="AH517">
            <v>800</v>
          </cell>
          <cell r="AI517">
            <v>800</v>
          </cell>
          <cell r="AJ517">
            <v>800</v>
          </cell>
          <cell r="AK517">
            <v>800</v>
          </cell>
          <cell r="AL517">
            <v>800</v>
          </cell>
          <cell r="AM517">
            <v>800</v>
          </cell>
          <cell r="AN517">
            <v>800</v>
          </cell>
          <cell r="AO517">
            <v>800</v>
          </cell>
          <cell r="AP517">
            <v>800</v>
          </cell>
          <cell r="AQ517">
            <v>800</v>
          </cell>
          <cell r="AR517">
            <v>850</v>
          </cell>
          <cell r="AS517">
            <v>850</v>
          </cell>
          <cell r="AT517">
            <v>850</v>
          </cell>
          <cell r="AU517">
            <v>850</v>
          </cell>
          <cell r="AV517">
            <v>850</v>
          </cell>
          <cell r="AW517">
            <v>850</v>
          </cell>
          <cell r="AX517">
            <v>800</v>
          </cell>
          <cell r="AY517">
            <v>800</v>
          </cell>
          <cell r="AZ517">
            <v>800</v>
          </cell>
          <cell r="BA517">
            <v>500</v>
          </cell>
          <cell r="BB517">
            <v>500</v>
          </cell>
          <cell r="BC517">
            <v>500</v>
          </cell>
          <cell r="BD517">
            <v>500</v>
          </cell>
          <cell r="BE517">
            <v>500</v>
          </cell>
          <cell r="BF517">
            <v>500</v>
          </cell>
          <cell r="BG517">
            <v>500</v>
          </cell>
          <cell r="BH517">
            <v>500</v>
          </cell>
          <cell r="BI517">
            <v>500</v>
          </cell>
          <cell r="BJ517">
            <v>500</v>
          </cell>
          <cell r="BK517">
            <v>500</v>
          </cell>
          <cell r="BL517">
            <v>500</v>
          </cell>
          <cell r="BM517">
            <v>500</v>
          </cell>
          <cell r="BN517">
            <v>500</v>
          </cell>
          <cell r="BO517">
            <v>500</v>
          </cell>
          <cell r="BP517">
            <v>500</v>
          </cell>
          <cell r="BQ517">
            <v>500</v>
          </cell>
          <cell r="BR517">
            <v>500</v>
          </cell>
          <cell r="BS517">
            <v>500</v>
          </cell>
          <cell r="BT517">
            <v>500</v>
          </cell>
          <cell r="BU517">
            <v>500</v>
          </cell>
          <cell r="BV517">
            <v>500</v>
          </cell>
          <cell r="BW517">
            <v>500</v>
          </cell>
          <cell r="BX517">
            <v>500</v>
          </cell>
          <cell r="BY517">
            <v>500</v>
          </cell>
          <cell r="BZ517">
            <v>500</v>
          </cell>
          <cell r="CA517">
            <v>500</v>
          </cell>
          <cell r="CB517">
            <v>500</v>
          </cell>
          <cell r="CC517">
            <v>800</v>
          </cell>
          <cell r="CD517">
            <v>800</v>
          </cell>
          <cell r="CE517">
            <v>800</v>
          </cell>
          <cell r="CF517">
            <v>800</v>
          </cell>
          <cell r="CG517">
            <v>800</v>
          </cell>
          <cell r="CH517">
            <v>800</v>
          </cell>
          <cell r="CI517">
            <v>800</v>
          </cell>
          <cell r="CJ517">
            <v>800</v>
          </cell>
          <cell r="CK517">
            <v>800</v>
          </cell>
          <cell r="CL517">
            <v>800</v>
          </cell>
          <cell r="CM517">
            <v>800</v>
          </cell>
          <cell r="CN517">
            <v>800</v>
          </cell>
          <cell r="CO517">
            <v>800</v>
          </cell>
          <cell r="CP517">
            <v>800</v>
          </cell>
          <cell r="CQ517">
            <v>800</v>
          </cell>
          <cell r="CR517">
            <v>800</v>
          </cell>
          <cell r="CS517">
            <v>800</v>
          </cell>
          <cell r="CT517">
            <v>800</v>
          </cell>
          <cell r="CU517">
            <v>800</v>
          </cell>
          <cell r="CV517">
            <v>800</v>
          </cell>
          <cell r="CW517">
            <v>800</v>
          </cell>
          <cell r="CX517">
            <v>800</v>
          </cell>
          <cell r="CY517">
            <v>800</v>
          </cell>
          <cell r="CZ517">
            <v>800</v>
          </cell>
          <cell r="DA517">
            <v>800</v>
          </cell>
          <cell r="DB517">
            <v>800</v>
          </cell>
          <cell r="DC517">
            <v>800</v>
          </cell>
          <cell r="DD517">
            <v>800</v>
          </cell>
          <cell r="DE517">
            <v>800</v>
          </cell>
          <cell r="DF517">
            <v>800</v>
          </cell>
          <cell r="DG517">
            <v>800</v>
          </cell>
          <cell r="DH517">
            <v>800</v>
          </cell>
          <cell r="DI517">
            <v>800</v>
          </cell>
          <cell r="DJ517">
            <v>800</v>
          </cell>
          <cell r="DK517">
            <v>800</v>
          </cell>
        </row>
        <row r="518">
          <cell r="A518">
            <v>36971</v>
          </cell>
          <cell r="B518" t="str">
            <v xml:space="preserve"> MID-LOWER MUD LAKE DEHYD                </v>
          </cell>
          <cell r="C518" t="str">
            <v xml:space="preserve"> 0L   </v>
          </cell>
          <cell r="D518" t="str">
            <v xml:space="preserve"> R    </v>
          </cell>
          <cell r="E518">
            <v>10292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</row>
        <row r="519">
          <cell r="A519">
            <v>36976</v>
          </cell>
          <cell r="B519" t="str">
            <v xml:space="preserve"> SOUTHERN-ENTERPRISE MISS EXCH           </v>
          </cell>
          <cell r="C519">
            <v>1</v>
          </cell>
          <cell r="D519" t="str">
            <v xml:space="preserve"> R    </v>
          </cell>
          <cell r="E519">
            <v>143240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</row>
        <row r="520">
          <cell r="A520">
            <v>36977</v>
          </cell>
          <cell r="B520" t="str">
            <v xml:space="preserve"> SOUTHERN-LAKE WASH DEHYD EXCH           </v>
          </cell>
          <cell r="C520" t="str">
            <v xml:space="preserve"> 0L   </v>
          </cell>
          <cell r="D520" t="str">
            <v xml:space="preserve"> R    </v>
          </cell>
          <cell r="E520">
            <v>25014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</row>
        <row r="521">
          <cell r="A521">
            <v>36986</v>
          </cell>
          <cell r="B521" t="str">
            <v xml:space="preserve"> SHIP SHOAL  91-B                        </v>
          </cell>
          <cell r="C521" t="str">
            <v xml:space="preserve"> 0L   </v>
          </cell>
          <cell r="D521" t="str">
            <v xml:space="preserve"> R    </v>
          </cell>
          <cell r="E521">
            <v>12448</v>
          </cell>
          <cell r="F521">
            <v>2994</v>
          </cell>
          <cell r="G521">
            <v>2994</v>
          </cell>
          <cell r="H521">
            <v>983</v>
          </cell>
          <cell r="I521">
            <v>2994</v>
          </cell>
          <cell r="J521">
            <v>2994</v>
          </cell>
          <cell r="K521">
            <v>2994</v>
          </cell>
          <cell r="L521">
            <v>920</v>
          </cell>
          <cell r="M521">
            <v>870</v>
          </cell>
          <cell r="N521">
            <v>870</v>
          </cell>
          <cell r="O521">
            <v>870</v>
          </cell>
          <cell r="P521">
            <v>702</v>
          </cell>
          <cell r="Q521">
            <v>702</v>
          </cell>
          <cell r="R521">
            <v>702</v>
          </cell>
          <cell r="S521">
            <v>702</v>
          </cell>
          <cell r="T521">
            <v>910</v>
          </cell>
          <cell r="U521">
            <v>910</v>
          </cell>
          <cell r="V521">
            <v>910</v>
          </cell>
          <cell r="W521">
            <v>907</v>
          </cell>
          <cell r="X521">
            <v>867</v>
          </cell>
          <cell r="Y521">
            <v>857</v>
          </cell>
          <cell r="Z521">
            <v>857</v>
          </cell>
          <cell r="AA521">
            <v>857</v>
          </cell>
          <cell r="AB521">
            <v>857</v>
          </cell>
          <cell r="AC521">
            <v>857</v>
          </cell>
          <cell r="AD521">
            <v>857</v>
          </cell>
          <cell r="AE521">
            <v>857</v>
          </cell>
          <cell r="AF521">
            <v>857</v>
          </cell>
          <cell r="AG521">
            <v>858</v>
          </cell>
          <cell r="AH521">
            <v>983</v>
          </cell>
          <cell r="AI521">
            <v>983</v>
          </cell>
          <cell r="AJ521">
            <v>983</v>
          </cell>
          <cell r="AK521">
            <v>983</v>
          </cell>
          <cell r="AL521">
            <v>983</v>
          </cell>
          <cell r="AM521">
            <v>983</v>
          </cell>
          <cell r="AN521">
            <v>983</v>
          </cell>
          <cell r="AO521">
            <v>983</v>
          </cell>
          <cell r="AP521">
            <v>983</v>
          </cell>
          <cell r="AQ521">
            <v>983</v>
          </cell>
          <cell r="AR521">
            <v>566</v>
          </cell>
          <cell r="AS521">
            <v>566</v>
          </cell>
          <cell r="AT521">
            <v>566</v>
          </cell>
          <cell r="AU521">
            <v>566</v>
          </cell>
          <cell r="AV521">
            <v>566</v>
          </cell>
          <cell r="AW521">
            <v>566</v>
          </cell>
          <cell r="AX521">
            <v>509</v>
          </cell>
          <cell r="AY521">
            <v>509</v>
          </cell>
          <cell r="AZ521">
            <v>509</v>
          </cell>
          <cell r="BA521">
            <v>509</v>
          </cell>
          <cell r="BB521">
            <v>554</v>
          </cell>
          <cell r="BC521">
            <v>610</v>
          </cell>
          <cell r="BD521">
            <v>610</v>
          </cell>
          <cell r="BE521">
            <v>610</v>
          </cell>
          <cell r="BF521">
            <v>738</v>
          </cell>
          <cell r="BG521">
            <v>738</v>
          </cell>
          <cell r="BH521">
            <v>738</v>
          </cell>
          <cell r="BI521">
            <v>738</v>
          </cell>
          <cell r="BJ521">
            <v>738</v>
          </cell>
          <cell r="BK521">
            <v>738</v>
          </cell>
          <cell r="BL521">
            <v>738</v>
          </cell>
          <cell r="BM521">
            <v>738</v>
          </cell>
          <cell r="BN521">
            <v>738</v>
          </cell>
          <cell r="BO521">
            <v>738</v>
          </cell>
          <cell r="BP521">
            <v>738</v>
          </cell>
          <cell r="BQ521">
            <v>738</v>
          </cell>
          <cell r="BR521">
            <v>738</v>
          </cell>
          <cell r="BS521">
            <v>738</v>
          </cell>
          <cell r="BT521">
            <v>570</v>
          </cell>
          <cell r="BU521">
            <v>570</v>
          </cell>
          <cell r="BV521">
            <v>570</v>
          </cell>
          <cell r="BW521">
            <v>570</v>
          </cell>
          <cell r="BX521">
            <v>570</v>
          </cell>
          <cell r="BY521">
            <v>570</v>
          </cell>
          <cell r="BZ521">
            <v>570</v>
          </cell>
          <cell r="CA521">
            <v>570</v>
          </cell>
          <cell r="CB521">
            <v>570</v>
          </cell>
          <cell r="CC521">
            <v>1256</v>
          </cell>
          <cell r="CD521">
            <v>1059</v>
          </cell>
          <cell r="CE521">
            <v>1026</v>
          </cell>
          <cell r="CF521">
            <v>1026</v>
          </cell>
          <cell r="CG521">
            <v>1026</v>
          </cell>
          <cell r="CH521">
            <v>1026</v>
          </cell>
          <cell r="CI521">
            <v>1026</v>
          </cell>
          <cell r="CJ521">
            <v>2</v>
          </cell>
          <cell r="CK521">
            <v>1409</v>
          </cell>
          <cell r="CL521">
            <v>1409</v>
          </cell>
          <cell r="CM521">
            <v>1409</v>
          </cell>
          <cell r="CN521">
            <v>1409</v>
          </cell>
          <cell r="CO521">
            <v>1409</v>
          </cell>
          <cell r="CP521">
            <v>1409</v>
          </cell>
          <cell r="CQ521">
            <v>1409</v>
          </cell>
          <cell r="CR521">
            <v>1409</v>
          </cell>
          <cell r="CS521">
            <v>1409</v>
          </cell>
          <cell r="CT521">
            <v>1409</v>
          </cell>
          <cell r="CU521">
            <v>1409</v>
          </cell>
          <cell r="CV521">
            <v>1409</v>
          </cell>
          <cell r="CW521">
            <v>1227</v>
          </cell>
          <cell r="CX521">
            <v>1156</v>
          </cell>
          <cell r="CY521">
            <v>1156</v>
          </cell>
          <cell r="CZ521">
            <v>1156</v>
          </cell>
          <cell r="DA521">
            <v>1156</v>
          </cell>
          <cell r="DB521">
            <v>1156</v>
          </cell>
          <cell r="DC521">
            <v>1156</v>
          </cell>
          <cell r="DD521">
            <v>1156</v>
          </cell>
          <cell r="DE521">
            <v>13</v>
          </cell>
          <cell r="DF521">
            <v>37</v>
          </cell>
          <cell r="DG521">
            <v>112</v>
          </cell>
          <cell r="DH521">
            <v>112</v>
          </cell>
          <cell r="DI521">
            <v>112</v>
          </cell>
          <cell r="DJ521">
            <v>112</v>
          </cell>
          <cell r="DK521">
            <v>112</v>
          </cell>
        </row>
        <row r="522">
          <cell r="A522">
            <v>37005</v>
          </cell>
          <cell r="B522" t="str">
            <v xml:space="preserve"> CONOCO-W CAMERON BLK 34 D               </v>
          </cell>
          <cell r="C522" t="str">
            <v xml:space="preserve"> 0L   </v>
          </cell>
          <cell r="D522" t="str">
            <v xml:space="preserve"> R    </v>
          </cell>
          <cell r="E522">
            <v>57058</v>
          </cell>
          <cell r="F522">
            <v>2</v>
          </cell>
          <cell r="G522">
            <v>2</v>
          </cell>
          <cell r="H522">
            <v>2</v>
          </cell>
          <cell r="I522">
            <v>2</v>
          </cell>
          <cell r="J522">
            <v>1</v>
          </cell>
          <cell r="K522">
            <v>1</v>
          </cell>
          <cell r="L522">
            <v>1</v>
          </cell>
          <cell r="M522">
            <v>1</v>
          </cell>
          <cell r="N522">
            <v>1</v>
          </cell>
          <cell r="O522">
            <v>1</v>
          </cell>
          <cell r="P522">
            <v>1</v>
          </cell>
          <cell r="Q522">
            <v>1</v>
          </cell>
          <cell r="R522">
            <v>1</v>
          </cell>
          <cell r="S522">
            <v>1</v>
          </cell>
          <cell r="T522">
            <v>2</v>
          </cell>
          <cell r="U522">
            <v>2</v>
          </cell>
          <cell r="V522">
            <v>2</v>
          </cell>
          <cell r="W522">
            <v>2</v>
          </cell>
          <cell r="X522">
            <v>2</v>
          </cell>
          <cell r="Y522">
            <v>2</v>
          </cell>
          <cell r="Z522">
            <v>2</v>
          </cell>
          <cell r="AA522">
            <v>2</v>
          </cell>
          <cell r="AB522">
            <v>2</v>
          </cell>
          <cell r="AC522">
            <v>2</v>
          </cell>
          <cell r="AD522">
            <v>2</v>
          </cell>
          <cell r="AE522">
            <v>2</v>
          </cell>
          <cell r="AF522">
            <v>2</v>
          </cell>
          <cell r="AG522">
            <v>2</v>
          </cell>
          <cell r="AH522">
            <v>2</v>
          </cell>
          <cell r="AI522">
            <v>2</v>
          </cell>
          <cell r="AJ522">
            <v>2</v>
          </cell>
          <cell r="AK522">
            <v>2</v>
          </cell>
          <cell r="AL522">
            <v>2</v>
          </cell>
          <cell r="AM522">
            <v>2</v>
          </cell>
          <cell r="AN522">
            <v>2</v>
          </cell>
          <cell r="AO522">
            <v>2</v>
          </cell>
          <cell r="AP522">
            <v>2</v>
          </cell>
          <cell r="AQ522">
            <v>2</v>
          </cell>
          <cell r="AR522">
            <v>2</v>
          </cell>
          <cell r="AS522">
            <v>2</v>
          </cell>
          <cell r="AT522">
            <v>2</v>
          </cell>
          <cell r="AU522">
            <v>2</v>
          </cell>
          <cell r="AV522">
            <v>2</v>
          </cell>
          <cell r="AW522">
            <v>2</v>
          </cell>
          <cell r="AX522">
            <v>11</v>
          </cell>
          <cell r="AY522">
            <v>11</v>
          </cell>
          <cell r="AZ522">
            <v>11</v>
          </cell>
          <cell r="BA522">
            <v>11</v>
          </cell>
          <cell r="BB522">
            <v>11</v>
          </cell>
          <cell r="BC522">
            <v>11</v>
          </cell>
          <cell r="BD522">
            <v>11</v>
          </cell>
          <cell r="BE522">
            <v>11</v>
          </cell>
          <cell r="BF522">
            <v>11</v>
          </cell>
          <cell r="BG522">
            <v>11</v>
          </cell>
          <cell r="BH522">
            <v>11</v>
          </cell>
          <cell r="BI522">
            <v>11</v>
          </cell>
          <cell r="BJ522">
            <v>11</v>
          </cell>
          <cell r="BK522">
            <v>11</v>
          </cell>
          <cell r="BL522">
            <v>11</v>
          </cell>
          <cell r="BM522">
            <v>11</v>
          </cell>
          <cell r="BN522">
            <v>11</v>
          </cell>
          <cell r="BO522">
            <v>11</v>
          </cell>
          <cell r="BP522">
            <v>11</v>
          </cell>
          <cell r="BQ522">
            <v>11</v>
          </cell>
          <cell r="BR522">
            <v>11</v>
          </cell>
          <cell r="BS522">
            <v>11</v>
          </cell>
          <cell r="BT522">
            <v>11</v>
          </cell>
          <cell r="BU522">
            <v>11</v>
          </cell>
          <cell r="BV522">
            <v>11</v>
          </cell>
          <cell r="BW522">
            <v>11</v>
          </cell>
          <cell r="BX522">
            <v>11</v>
          </cell>
          <cell r="BY522">
            <v>11</v>
          </cell>
          <cell r="BZ522">
            <v>11</v>
          </cell>
          <cell r="CA522">
            <v>11</v>
          </cell>
          <cell r="CB522">
            <v>11</v>
          </cell>
          <cell r="CC522">
            <v>2</v>
          </cell>
          <cell r="CD522">
            <v>2</v>
          </cell>
          <cell r="CE522">
            <v>2</v>
          </cell>
          <cell r="CF522">
            <v>2</v>
          </cell>
          <cell r="CG522">
            <v>2</v>
          </cell>
          <cell r="CH522">
            <v>2</v>
          </cell>
          <cell r="CI522">
            <v>2</v>
          </cell>
          <cell r="CJ522">
            <v>2</v>
          </cell>
          <cell r="CK522">
            <v>2</v>
          </cell>
          <cell r="CL522">
            <v>2</v>
          </cell>
          <cell r="CM522">
            <v>2</v>
          </cell>
          <cell r="CN522">
            <v>2</v>
          </cell>
          <cell r="CO522">
            <v>2</v>
          </cell>
          <cell r="CP522">
            <v>2</v>
          </cell>
          <cell r="CQ522">
            <v>2</v>
          </cell>
          <cell r="CR522">
            <v>2</v>
          </cell>
          <cell r="CS522">
            <v>2</v>
          </cell>
          <cell r="CT522">
            <v>2</v>
          </cell>
          <cell r="CU522">
            <v>2</v>
          </cell>
          <cell r="CV522">
            <v>2</v>
          </cell>
          <cell r="CW522">
            <v>2</v>
          </cell>
          <cell r="CX522">
            <v>2</v>
          </cell>
          <cell r="CY522">
            <v>2</v>
          </cell>
          <cell r="CZ522">
            <v>2</v>
          </cell>
          <cell r="DA522">
            <v>2</v>
          </cell>
          <cell r="DB522">
            <v>2</v>
          </cell>
          <cell r="DC522">
            <v>2</v>
          </cell>
          <cell r="DD522">
            <v>2</v>
          </cell>
          <cell r="DE522">
            <v>2</v>
          </cell>
          <cell r="DF522">
            <v>2</v>
          </cell>
          <cell r="DG522">
            <v>2</v>
          </cell>
          <cell r="DH522">
            <v>2</v>
          </cell>
          <cell r="DI522">
            <v>2</v>
          </cell>
          <cell r="DJ522">
            <v>2</v>
          </cell>
          <cell r="DK522">
            <v>2</v>
          </cell>
        </row>
        <row r="523">
          <cell r="A523">
            <v>37009</v>
          </cell>
          <cell r="B523" t="str">
            <v xml:space="preserve"> CONOCO-W CAMERON BLK 66A                </v>
          </cell>
          <cell r="C523" t="str">
            <v xml:space="preserve"> 0L   </v>
          </cell>
          <cell r="D523" t="str">
            <v xml:space="preserve"> R    </v>
          </cell>
          <cell r="E523">
            <v>99913</v>
          </cell>
          <cell r="F523">
            <v>1708</v>
          </cell>
          <cell r="G523">
            <v>1708</v>
          </cell>
          <cell r="H523">
            <v>2143</v>
          </cell>
          <cell r="I523">
            <v>1358</v>
          </cell>
          <cell r="J523">
            <v>1248</v>
          </cell>
          <cell r="K523">
            <v>2459</v>
          </cell>
          <cell r="L523">
            <v>2459</v>
          </cell>
          <cell r="M523">
            <v>2459</v>
          </cell>
          <cell r="N523">
            <v>2459</v>
          </cell>
          <cell r="O523">
            <v>2459</v>
          </cell>
          <cell r="P523">
            <v>2459</v>
          </cell>
          <cell r="Q523">
            <v>2459</v>
          </cell>
          <cell r="R523">
            <v>2459</v>
          </cell>
          <cell r="S523">
            <v>2459</v>
          </cell>
          <cell r="T523">
            <v>1630</v>
          </cell>
          <cell r="U523">
            <v>1630</v>
          </cell>
          <cell r="V523">
            <v>1630</v>
          </cell>
          <cell r="W523">
            <v>1630</v>
          </cell>
          <cell r="X523">
            <v>1630</v>
          </cell>
          <cell r="Y523">
            <v>1150</v>
          </cell>
          <cell r="Z523">
            <v>1150</v>
          </cell>
          <cell r="AA523">
            <v>1150</v>
          </cell>
          <cell r="AB523">
            <v>1150</v>
          </cell>
          <cell r="AC523">
            <v>1150</v>
          </cell>
          <cell r="AD523">
            <v>1700</v>
          </cell>
          <cell r="AE523">
            <v>1700</v>
          </cell>
          <cell r="AF523">
            <v>1700</v>
          </cell>
          <cell r="AG523">
            <v>1700</v>
          </cell>
          <cell r="AH523">
            <v>1700</v>
          </cell>
          <cell r="AI523">
            <v>1700</v>
          </cell>
          <cell r="AJ523">
            <v>1700</v>
          </cell>
          <cell r="AK523">
            <v>1700</v>
          </cell>
          <cell r="AL523">
            <v>2143</v>
          </cell>
          <cell r="AM523">
            <v>2143</v>
          </cell>
          <cell r="AN523">
            <v>2143</v>
          </cell>
          <cell r="AO523">
            <v>2143</v>
          </cell>
          <cell r="AP523">
            <v>2143</v>
          </cell>
          <cell r="AQ523">
            <v>2143</v>
          </cell>
          <cell r="AR523">
            <v>2862</v>
          </cell>
          <cell r="AS523">
            <v>2862</v>
          </cell>
          <cell r="AT523">
            <v>2862</v>
          </cell>
          <cell r="AU523">
            <v>2862</v>
          </cell>
          <cell r="AV523">
            <v>2862</v>
          </cell>
          <cell r="AW523">
            <v>2862</v>
          </cell>
          <cell r="AX523">
            <v>2020</v>
          </cell>
          <cell r="AY523">
            <v>2020</v>
          </cell>
          <cell r="AZ523">
            <v>2020</v>
          </cell>
          <cell r="BA523">
            <v>2020</v>
          </cell>
          <cell r="BB523">
            <v>2020</v>
          </cell>
          <cell r="BC523">
            <v>2020</v>
          </cell>
          <cell r="BD523">
            <v>2020</v>
          </cell>
          <cell r="BE523">
            <v>2020</v>
          </cell>
          <cell r="BF523">
            <v>2020</v>
          </cell>
          <cell r="BG523">
            <v>2020</v>
          </cell>
          <cell r="BH523">
            <v>2020</v>
          </cell>
          <cell r="BI523">
            <v>2020</v>
          </cell>
          <cell r="BJ523">
            <v>2020</v>
          </cell>
          <cell r="BK523">
            <v>2020</v>
          </cell>
          <cell r="BL523">
            <v>2020</v>
          </cell>
          <cell r="BM523">
            <v>2020</v>
          </cell>
          <cell r="BN523">
            <v>2020</v>
          </cell>
          <cell r="BO523">
            <v>2000</v>
          </cell>
          <cell r="BP523">
            <v>2000</v>
          </cell>
          <cell r="BQ523">
            <v>2000</v>
          </cell>
          <cell r="BR523">
            <v>2000</v>
          </cell>
          <cell r="BS523">
            <v>2000</v>
          </cell>
          <cell r="BT523">
            <v>2000</v>
          </cell>
          <cell r="BU523">
            <v>1857</v>
          </cell>
          <cell r="BV523">
            <v>1857</v>
          </cell>
          <cell r="BW523">
            <v>1857</v>
          </cell>
          <cell r="BX523">
            <v>1857</v>
          </cell>
          <cell r="BY523">
            <v>1857</v>
          </cell>
          <cell r="BZ523">
            <v>1857</v>
          </cell>
          <cell r="CA523">
            <v>1857</v>
          </cell>
          <cell r="CB523">
            <v>1857</v>
          </cell>
          <cell r="CC523">
            <v>748</v>
          </cell>
          <cell r="CD523">
            <v>748</v>
          </cell>
          <cell r="CE523">
            <v>748</v>
          </cell>
          <cell r="CF523">
            <v>748</v>
          </cell>
          <cell r="CG523">
            <v>748</v>
          </cell>
          <cell r="CH523">
            <v>748</v>
          </cell>
          <cell r="CI523">
            <v>748</v>
          </cell>
          <cell r="CJ523">
            <v>748</v>
          </cell>
          <cell r="CK523">
            <v>748</v>
          </cell>
          <cell r="CL523">
            <v>748</v>
          </cell>
          <cell r="CM523">
            <v>748</v>
          </cell>
          <cell r="CN523">
            <v>748</v>
          </cell>
          <cell r="CO523">
            <v>748</v>
          </cell>
          <cell r="CP523">
            <v>748</v>
          </cell>
          <cell r="CQ523">
            <v>748</v>
          </cell>
          <cell r="CR523">
            <v>748</v>
          </cell>
          <cell r="CS523">
            <v>748</v>
          </cell>
          <cell r="CT523">
            <v>748</v>
          </cell>
          <cell r="CU523">
            <v>748</v>
          </cell>
          <cell r="CV523">
            <v>748</v>
          </cell>
          <cell r="CW523">
            <v>748</v>
          </cell>
          <cell r="CX523">
            <v>748</v>
          </cell>
          <cell r="CY523">
            <v>748</v>
          </cell>
          <cell r="CZ523">
            <v>748</v>
          </cell>
          <cell r="DA523">
            <v>748</v>
          </cell>
          <cell r="DB523">
            <v>748</v>
          </cell>
          <cell r="DC523">
            <v>748</v>
          </cell>
          <cell r="DD523">
            <v>748</v>
          </cell>
          <cell r="DE523">
            <v>1600</v>
          </cell>
          <cell r="DF523">
            <v>1600</v>
          </cell>
          <cell r="DG523">
            <v>1600</v>
          </cell>
          <cell r="DH523">
            <v>1600</v>
          </cell>
          <cell r="DI523">
            <v>1600</v>
          </cell>
          <cell r="DJ523">
            <v>1201</v>
          </cell>
          <cell r="DK523">
            <v>1201</v>
          </cell>
        </row>
        <row r="524">
          <cell r="A524">
            <v>37012</v>
          </cell>
          <cell r="B524" t="str">
            <v xml:space="preserve"> CONOCO-WEST CAMERON BLK 66-E WELL       </v>
          </cell>
          <cell r="C524" t="str">
            <v xml:space="preserve"> 0L   </v>
          </cell>
          <cell r="D524" t="str">
            <v xml:space="preserve"> R    </v>
          </cell>
          <cell r="E524">
            <v>57068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</row>
        <row r="525">
          <cell r="A525">
            <v>37014</v>
          </cell>
          <cell r="B525" t="str">
            <v xml:space="preserve"> ARCO-DONNA DEHYD                        </v>
          </cell>
          <cell r="C525">
            <v>0</v>
          </cell>
          <cell r="D525" t="str">
            <v xml:space="preserve"> R    </v>
          </cell>
          <cell r="E525">
            <v>34649</v>
          </cell>
          <cell r="F525">
            <v>2182</v>
          </cell>
          <cell r="G525">
            <v>2182</v>
          </cell>
          <cell r="H525">
            <v>2171</v>
          </cell>
          <cell r="I525">
            <v>2182</v>
          </cell>
          <cell r="J525">
            <v>2182</v>
          </cell>
          <cell r="K525">
            <v>2182</v>
          </cell>
          <cell r="L525">
            <v>2182</v>
          </cell>
          <cell r="M525">
            <v>2182</v>
          </cell>
          <cell r="N525">
            <v>2182</v>
          </cell>
          <cell r="O525">
            <v>2182</v>
          </cell>
          <cell r="P525">
            <v>2182</v>
          </cell>
          <cell r="Q525">
            <v>2182</v>
          </cell>
          <cell r="R525">
            <v>2182</v>
          </cell>
          <cell r="S525">
            <v>2182</v>
          </cell>
          <cell r="T525">
            <v>2800</v>
          </cell>
          <cell r="U525">
            <v>2800</v>
          </cell>
          <cell r="V525">
            <v>2800</v>
          </cell>
          <cell r="W525">
            <v>2800</v>
          </cell>
          <cell r="X525">
            <v>2700</v>
          </cell>
          <cell r="Y525">
            <v>2171</v>
          </cell>
          <cell r="Z525">
            <v>2171</v>
          </cell>
          <cell r="AA525">
            <v>1171</v>
          </cell>
          <cell r="AB525">
            <v>1171</v>
          </cell>
          <cell r="AC525">
            <v>1171</v>
          </cell>
          <cell r="AD525">
            <v>2171</v>
          </cell>
          <cell r="AE525">
            <v>2171</v>
          </cell>
          <cell r="AF525">
            <v>2406</v>
          </cell>
          <cell r="AG525">
            <v>2500</v>
          </cell>
          <cell r="AH525">
            <v>3171</v>
          </cell>
          <cell r="AI525">
            <v>3171</v>
          </cell>
          <cell r="AJ525">
            <v>3171</v>
          </cell>
          <cell r="AK525">
            <v>3171</v>
          </cell>
          <cell r="AL525">
            <v>1600</v>
          </cell>
          <cell r="AM525">
            <v>3771</v>
          </cell>
          <cell r="AN525">
            <v>2171</v>
          </cell>
          <cell r="AO525">
            <v>2171</v>
          </cell>
          <cell r="AP525">
            <v>2171</v>
          </cell>
          <cell r="AQ525">
            <v>2171</v>
          </cell>
          <cell r="AR525">
            <v>2171</v>
          </cell>
          <cell r="AS525">
            <v>2171</v>
          </cell>
          <cell r="AT525">
            <v>2171</v>
          </cell>
          <cell r="AU525">
            <v>2171</v>
          </cell>
          <cell r="AV525">
            <v>2171</v>
          </cell>
          <cell r="AW525">
            <v>2171</v>
          </cell>
          <cell r="AX525">
            <v>2242</v>
          </cell>
          <cell r="AY525">
            <v>2242</v>
          </cell>
          <cell r="AZ525">
            <v>2242</v>
          </cell>
          <cell r="BA525">
            <v>2242</v>
          </cell>
          <cell r="BB525">
            <v>2242</v>
          </cell>
          <cell r="BC525">
            <v>2242</v>
          </cell>
          <cell r="BD525">
            <v>2242</v>
          </cell>
          <cell r="BE525">
            <v>2242</v>
          </cell>
          <cell r="BF525">
            <v>2442</v>
          </cell>
          <cell r="BG525">
            <v>2242</v>
          </cell>
          <cell r="BH525">
            <v>2242</v>
          </cell>
          <cell r="BI525">
            <v>2242</v>
          </cell>
          <cell r="BJ525">
            <v>2242</v>
          </cell>
          <cell r="BK525">
            <v>2242</v>
          </cell>
          <cell r="BL525">
            <v>2242</v>
          </cell>
          <cell r="BM525">
            <v>2242</v>
          </cell>
          <cell r="BN525">
            <v>2242</v>
          </cell>
          <cell r="BO525">
            <v>2242</v>
          </cell>
          <cell r="BP525">
            <v>2242</v>
          </cell>
          <cell r="BQ525">
            <v>2242</v>
          </cell>
          <cell r="BR525">
            <v>2242</v>
          </cell>
          <cell r="BS525">
            <v>2242</v>
          </cell>
          <cell r="BT525">
            <v>2242</v>
          </cell>
          <cell r="BU525">
            <v>2242</v>
          </cell>
          <cell r="BV525">
            <v>2242</v>
          </cell>
          <cell r="BW525">
            <v>2242</v>
          </cell>
          <cell r="BX525">
            <v>2242</v>
          </cell>
          <cell r="BY525">
            <v>2242</v>
          </cell>
          <cell r="BZ525">
            <v>2242</v>
          </cell>
          <cell r="CA525">
            <v>2242</v>
          </cell>
          <cell r="CB525">
            <v>2242</v>
          </cell>
          <cell r="CC525">
            <v>2434</v>
          </cell>
          <cell r="CD525">
            <v>2434</v>
          </cell>
          <cell r="CE525">
            <v>2434</v>
          </cell>
          <cell r="CF525">
            <v>2434</v>
          </cell>
          <cell r="CG525">
            <v>2434</v>
          </cell>
          <cell r="CH525">
            <v>2434</v>
          </cell>
          <cell r="CI525">
            <v>2434</v>
          </cell>
          <cell r="CJ525">
            <v>2434</v>
          </cell>
          <cell r="CK525">
            <v>2434</v>
          </cell>
          <cell r="CL525">
            <v>2434</v>
          </cell>
          <cell r="CM525">
            <v>2434</v>
          </cell>
          <cell r="CN525">
            <v>2434</v>
          </cell>
          <cell r="CO525">
            <v>2434</v>
          </cell>
          <cell r="CP525">
            <v>2434</v>
          </cell>
          <cell r="CQ525">
            <v>2434</v>
          </cell>
          <cell r="CR525">
            <v>2434</v>
          </cell>
          <cell r="CS525">
            <v>2434</v>
          </cell>
          <cell r="CT525">
            <v>2434</v>
          </cell>
          <cell r="CU525">
            <v>2434</v>
          </cell>
          <cell r="CV525">
            <v>2434</v>
          </cell>
          <cell r="CW525">
            <v>2434</v>
          </cell>
          <cell r="CX525">
            <v>2434</v>
          </cell>
          <cell r="CY525">
            <v>2434</v>
          </cell>
          <cell r="CZ525">
            <v>2434</v>
          </cell>
          <cell r="DA525">
            <v>2434</v>
          </cell>
          <cell r="DB525">
            <v>2434</v>
          </cell>
          <cell r="DC525">
            <v>2434</v>
          </cell>
          <cell r="DD525">
            <v>2434</v>
          </cell>
          <cell r="DE525">
            <v>2484</v>
          </cell>
          <cell r="DF525">
            <v>2484</v>
          </cell>
          <cell r="DG525">
            <v>2484</v>
          </cell>
          <cell r="DH525">
            <v>2484</v>
          </cell>
          <cell r="DI525">
            <v>2484</v>
          </cell>
          <cell r="DJ525">
            <v>2484</v>
          </cell>
          <cell r="DK525">
            <v>2484</v>
          </cell>
        </row>
        <row r="526">
          <cell r="A526">
            <v>37023</v>
          </cell>
          <cell r="B526" t="str">
            <v xml:space="preserve"> SAMEDAN-WEST CAMERON BLK 66 (67A)       </v>
          </cell>
          <cell r="C526" t="str">
            <v xml:space="preserve"> 0L   </v>
          </cell>
          <cell r="D526" t="str">
            <v xml:space="preserve"> R    </v>
          </cell>
          <cell r="E526">
            <v>12619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</row>
        <row r="527">
          <cell r="A527">
            <v>37026</v>
          </cell>
          <cell r="B527" t="str">
            <v xml:space="preserve"> KOCH-MOBIL-CAMERON LA EXCH              </v>
          </cell>
          <cell r="C527" t="str">
            <v xml:space="preserve"> 0L   </v>
          </cell>
          <cell r="D527" t="str">
            <v xml:space="preserve"> D    </v>
          </cell>
          <cell r="E527">
            <v>12546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</row>
        <row r="528">
          <cell r="A528">
            <v>37045</v>
          </cell>
          <cell r="B528" t="str">
            <v>SOUTHERN CONNECTICUT GAS CO</v>
          </cell>
          <cell r="C528">
            <v>6</v>
          </cell>
          <cell r="D528" t="str">
            <v xml:space="preserve"> D    </v>
          </cell>
          <cell r="E528">
            <v>127946</v>
          </cell>
          <cell r="F528">
            <v>3117</v>
          </cell>
          <cell r="G528">
            <v>2370</v>
          </cell>
          <cell r="H528">
            <v>11189</v>
          </cell>
          <cell r="I528">
            <v>2302</v>
          </cell>
          <cell r="J528">
            <v>2537</v>
          </cell>
          <cell r="K528">
            <v>3052</v>
          </cell>
          <cell r="L528">
            <v>2792</v>
          </cell>
          <cell r="M528">
            <v>2695</v>
          </cell>
          <cell r="N528">
            <v>3526</v>
          </cell>
          <cell r="O528">
            <v>2449</v>
          </cell>
          <cell r="P528">
            <v>2285</v>
          </cell>
          <cell r="Q528">
            <v>2020</v>
          </cell>
          <cell r="R528">
            <v>2056</v>
          </cell>
          <cell r="S528">
            <v>2093</v>
          </cell>
          <cell r="T528">
            <v>4294</v>
          </cell>
          <cell r="U528">
            <v>4294</v>
          </cell>
          <cell r="V528">
            <v>5653</v>
          </cell>
          <cell r="W528">
            <v>5018</v>
          </cell>
          <cell r="X528">
            <v>5516</v>
          </cell>
          <cell r="Y528">
            <v>5882</v>
          </cell>
          <cell r="Z528">
            <v>9393</v>
          </cell>
          <cell r="AA528">
            <v>9521</v>
          </cell>
          <cell r="AB528">
            <v>9144</v>
          </cell>
          <cell r="AC528">
            <v>9873</v>
          </cell>
          <cell r="AD528">
            <v>10631</v>
          </cell>
          <cell r="AE528">
            <v>26862</v>
          </cell>
          <cell r="AF528">
            <v>18096</v>
          </cell>
          <cell r="AG528">
            <v>14393</v>
          </cell>
          <cell r="AH528">
            <v>11577</v>
          </cell>
          <cell r="AI528">
            <v>10890</v>
          </cell>
          <cell r="AJ528">
            <v>10822</v>
          </cell>
          <cell r="AK528">
            <v>10500</v>
          </cell>
          <cell r="AL528">
            <v>11419</v>
          </cell>
          <cell r="AM528">
            <v>18277</v>
          </cell>
          <cell r="AN528">
            <v>10662</v>
          </cell>
          <cell r="AO528">
            <v>11189</v>
          </cell>
          <cell r="AP528">
            <v>18536</v>
          </cell>
          <cell r="AQ528">
            <v>12224</v>
          </cell>
          <cell r="AR528">
            <v>18982</v>
          </cell>
          <cell r="AS528">
            <v>19279</v>
          </cell>
          <cell r="AT528">
            <v>27799</v>
          </cell>
          <cell r="AU528">
            <v>22811</v>
          </cell>
          <cell r="AV528">
            <v>26480</v>
          </cell>
          <cell r="AW528">
            <v>20907</v>
          </cell>
          <cell r="AX528">
            <v>26063</v>
          </cell>
          <cell r="AY528">
            <v>26973</v>
          </cell>
          <cell r="AZ528">
            <v>25996</v>
          </cell>
          <cell r="BA528">
            <v>26920</v>
          </cell>
          <cell r="BB528">
            <v>32669</v>
          </cell>
          <cell r="BC528">
            <v>24854</v>
          </cell>
          <cell r="BD528">
            <v>25012</v>
          </cell>
          <cell r="BE528">
            <v>24259</v>
          </cell>
          <cell r="BF528">
            <v>20539</v>
          </cell>
          <cell r="BG528">
            <v>37693</v>
          </cell>
          <cell r="BH528">
            <v>21037</v>
          </cell>
          <cell r="BI528">
            <v>26269</v>
          </cell>
          <cell r="BJ528">
            <v>36634</v>
          </cell>
          <cell r="BK528">
            <v>36142</v>
          </cell>
          <cell r="BL528">
            <v>29789</v>
          </cell>
          <cell r="BM528">
            <v>34442</v>
          </cell>
          <cell r="BN528">
            <v>29195</v>
          </cell>
          <cell r="BO528">
            <v>32817</v>
          </cell>
          <cell r="BP528">
            <v>34570</v>
          </cell>
          <cell r="BQ528">
            <v>34011</v>
          </cell>
          <cell r="BR528">
            <v>34295</v>
          </cell>
          <cell r="BS528">
            <v>39958</v>
          </cell>
          <cell r="BT528">
            <v>40270</v>
          </cell>
          <cell r="BU528">
            <v>38511</v>
          </cell>
          <cell r="BV528">
            <v>37441</v>
          </cell>
          <cell r="BW528">
            <v>38118</v>
          </cell>
          <cell r="BX528">
            <v>36423</v>
          </cell>
          <cell r="BY528">
            <v>37378</v>
          </cell>
          <cell r="BZ528">
            <v>37486</v>
          </cell>
          <cell r="CA528">
            <v>36975</v>
          </cell>
          <cell r="CB528">
            <v>43790</v>
          </cell>
          <cell r="CC528">
            <v>46777</v>
          </cell>
          <cell r="CD528">
            <v>18609</v>
          </cell>
          <cell r="CE528">
            <v>34889</v>
          </cell>
          <cell r="CF528">
            <v>33348</v>
          </cell>
          <cell r="CG528">
            <v>33905</v>
          </cell>
          <cell r="CH528">
            <v>44889</v>
          </cell>
          <cell r="CI528">
            <v>45899</v>
          </cell>
          <cell r="CJ528">
            <v>45606</v>
          </cell>
          <cell r="CK528">
            <v>45183</v>
          </cell>
          <cell r="CL528">
            <v>45251</v>
          </cell>
          <cell r="CM528">
            <v>45110</v>
          </cell>
          <cell r="CN528">
            <v>45050</v>
          </cell>
          <cell r="CO528">
            <v>41114</v>
          </cell>
          <cell r="CP528">
            <v>41114</v>
          </cell>
          <cell r="CQ528">
            <v>40775</v>
          </cell>
          <cell r="CR528">
            <v>45816</v>
          </cell>
          <cell r="CS528">
            <v>47047</v>
          </cell>
          <cell r="CT528">
            <v>47639</v>
          </cell>
          <cell r="CU528">
            <v>47047</v>
          </cell>
          <cell r="CV528">
            <v>17509</v>
          </cell>
          <cell r="CW528">
            <v>28844</v>
          </cell>
          <cell r="CX528">
            <v>28511</v>
          </cell>
          <cell r="CY528">
            <v>28892</v>
          </cell>
          <cell r="CZ528">
            <v>33953</v>
          </cell>
          <cell r="DA528">
            <v>33953</v>
          </cell>
          <cell r="DB528">
            <v>33953</v>
          </cell>
          <cell r="DC528">
            <v>34872</v>
          </cell>
          <cell r="DD528">
            <v>34081</v>
          </cell>
          <cell r="DE528">
            <v>34881</v>
          </cell>
          <cell r="DF528">
            <v>29734</v>
          </cell>
          <cell r="DG528">
            <v>40061</v>
          </cell>
          <cell r="DH528">
            <v>40061</v>
          </cell>
          <cell r="DI528">
            <v>40061</v>
          </cell>
          <cell r="DJ528">
            <v>40820</v>
          </cell>
          <cell r="DK528">
            <v>44878</v>
          </cell>
        </row>
        <row r="529">
          <cell r="A529">
            <v>37077</v>
          </cell>
          <cell r="B529" t="str">
            <v xml:space="preserve"> SHIP SHOAL 168 B                        </v>
          </cell>
          <cell r="C529" t="str">
            <v xml:space="preserve"> 0L   </v>
          </cell>
          <cell r="D529" t="str">
            <v xml:space="preserve"> R    </v>
          </cell>
          <cell r="E529">
            <v>26066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</row>
        <row r="530">
          <cell r="A530">
            <v>37080</v>
          </cell>
          <cell r="B530" t="str">
            <v xml:space="preserve"> HUGGS-FINCH #2                          </v>
          </cell>
          <cell r="C530" t="str">
            <v xml:space="preserve"> 0L   </v>
          </cell>
          <cell r="D530" t="str">
            <v xml:space="preserve"> R    </v>
          </cell>
          <cell r="E530">
            <v>11718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</row>
        <row r="531">
          <cell r="A531">
            <v>37085</v>
          </cell>
          <cell r="B531" t="str">
            <v xml:space="preserve"> BEEM-CAMERON MEADOW #1 DEHYD            </v>
          </cell>
          <cell r="C531" t="str">
            <v xml:space="preserve"> 0L   </v>
          </cell>
          <cell r="D531" t="str">
            <v xml:space="preserve"> R    </v>
          </cell>
          <cell r="E531">
            <v>6990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</row>
        <row r="532">
          <cell r="A532">
            <v>37087</v>
          </cell>
          <cell r="B532" t="str">
            <v xml:space="preserve"> SOUTH WEST JEFFERSON ISLE TRANSPORT     </v>
          </cell>
          <cell r="C532" t="str">
            <v xml:space="preserve"> 0L   </v>
          </cell>
          <cell r="D532" t="str">
            <v xml:space="preserve"> R    </v>
          </cell>
          <cell r="E532">
            <v>8348</v>
          </cell>
          <cell r="F532">
            <v>0</v>
          </cell>
          <cell r="G532">
            <v>0</v>
          </cell>
          <cell r="H532">
            <v>432</v>
          </cell>
          <cell r="I532">
            <v>398</v>
          </cell>
          <cell r="J532">
            <v>398</v>
          </cell>
          <cell r="K532">
            <v>398</v>
          </cell>
          <cell r="L532">
            <v>398</v>
          </cell>
          <cell r="M532">
            <v>398</v>
          </cell>
          <cell r="N532">
            <v>398</v>
          </cell>
          <cell r="O532">
            <v>398</v>
          </cell>
          <cell r="P532">
            <v>398</v>
          </cell>
          <cell r="Q532">
            <v>398</v>
          </cell>
          <cell r="R532">
            <v>398</v>
          </cell>
          <cell r="S532">
            <v>398</v>
          </cell>
          <cell r="T532">
            <v>1450</v>
          </cell>
          <cell r="U532">
            <v>1450</v>
          </cell>
          <cell r="V532">
            <v>1450</v>
          </cell>
          <cell r="W532">
            <v>1450</v>
          </cell>
          <cell r="X532">
            <v>1450</v>
          </cell>
          <cell r="Y532">
            <v>1450</v>
          </cell>
          <cell r="Z532">
            <v>432</v>
          </cell>
          <cell r="AA532">
            <v>432</v>
          </cell>
          <cell r="AB532">
            <v>432</v>
          </cell>
          <cell r="AC532">
            <v>432</v>
          </cell>
          <cell r="AD532">
            <v>432</v>
          </cell>
          <cell r="AE532">
            <v>432</v>
          </cell>
          <cell r="AF532">
            <v>432</v>
          </cell>
          <cell r="AG532">
            <v>432</v>
          </cell>
          <cell r="AH532">
            <v>432</v>
          </cell>
          <cell r="AI532">
            <v>432</v>
          </cell>
          <cell r="AJ532">
            <v>432</v>
          </cell>
          <cell r="AK532">
            <v>432</v>
          </cell>
          <cell r="AL532">
            <v>432</v>
          </cell>
          <cell r="AM532">
            <v>432</v>
          </cell>
          <cell r="AN532">
            <v>432</v>
          </cell>
          <cell r="AO532">
            <v>432</v>
          </cell>
          <cell r="AP532">
            <v>432</v>
          </cell>
          <cell r="AQ532">
            <v>432</v>
          </cell>
          <cell r="AR532">
            <v>432</v>
          </cell>
          <cell r="AS532">
            <v>432</v>
          </cell>
          <cell r="AT532">
            <v>432</v>
          </cell>
          <cell r="AU532">
            <v>432</v>
          </cell>
          <cell r="AV532">
            <v>432</v>
          </cell>
          <cell r="AW532">
            <v>432</v>
          </cell>
          <cell r="AX532">
            <v>150</v>
          </cell>
          <cell r="AY532">
            <v>150</v>
          </cell>
          <cell r="AZ532">
            <v>150</v>
          </cell>
          <cell r="BA532">
            <v>550</v>
          </cell>
          <cell r="BB532">
            <v>550</v>
          </cell>
          <cell r="BC532">
            <v>550</v>
          </cell>
          <cell r="BD532">
            <v>550</v>
          </cell>
          <cell r="BE532">
            <v>550</v>
          </cell>
          <cell r="BF532">
            <v>550</v>
          </cell>
          <cell r="BG532">
            <v>550</v>
          </cell>
          <cell r="BH532">
            <v>550</v>
          </cell>
          <cell r="BI532">
            <v>550</v>
          </cell>
          <cell r="BJ532">
            <v>350</v>
          </cell>
          <cell r="BK532">
            <v>350</v>
          </cell>
          <cell r="BL532">
            <v>350</v>
          </cell>
          <cell r="BM532">
            <v>350</v>
          </cell>
          <cell r="BN532">
            <v>350</v>
          </cell>
          <cell r="BO532">
            <v>350</v>
          </cell>
          <cell r="BP532">
            <v>458</v>
          </cell>
          <cell r="BQ532">
            <v>458</v>
          </cell>
          <cell r="BR532">
            <v>458</v>
          </cell>
          <cell r="BS532">
            <v>458</v>
          </cell>
          <cell r="BT532">
            <v>458</v>
          </cell>
          <cell r="BU532">
            <v>458</v>
          </cell>
          <cell r="BV532">
            <v>458</v>
          </cell>
          <cell r="BW532">
            <v>458</v>
          </cell>
          <cell r="BX532">
            <v>458</v>
          </cell>
          <cell r="BY532">
            <v>458</v>
          </cell>
          <cell r="BZ532">
            <v>458</v>
          </cell>
          <cell r="CA532">
            <v>458</v>
          </cell>
          <cell r="CB532">
            <v>458</v>
          </cell>
          <cell r="CC532">
            <v>1</v>
          </cell>
          <cell r="CD532">
            <v>1</v>
          </cell>
          <cell r="CE532">
            <v>1</v>
          </cell>
          <cell r="CF532">
            <v>1</v>
          </cell>
          <cell r="CG532">
            <v>1</v>
          </cell>
          <cell r="CH532">
            <v>900</v>
          </cell>
          <cell r="CI532">
            <v>900</v>
          </cell>
          <cell r="CJ532">
            <v>900</v>
          </cell>
          <cell r="CK532">
            <v>900</v>
          </cell>
          <cell r="CL532">
            <v>900</v>
          </cell>
          <cell r="CM532">
            <v>900</v>
          </cell>
          <cell r="CN532">
            <v>900</v>
          </cell>
          <cell r="CO532">
            <v>900</v>
          </cell>
          <cell r="CP532">
            <v>900</v>
          </cell>
          <cell r="CQ532">
            <v>900</v>
          </cell>
          <cell r="CR532">
            <v>700</v>
          </cell>
          <cell r="CS532">
            <v>700</v>
          </cell>
          <cell r="CT532">
            <v>700</v>
          </cell>
          <cell r="CU532">
            <v>700</v>
          </cell>
          <cell r="CV532">
            <v>700</v>
          </cell>
          <cell r="CW532">
            <v>170</v>
          </cell>
          <cell r="CX532">
            <v>170</v>
          </cell>
          <cell r="CY532">
            <v>170</v>
          </cell>
          <cell r="CZ532">
            <v>170</v>
          </cell>
          <cell r="DA532">
            <v>170</v>
          </cell>
          <cell r="DB532">
            <v>170</v>
          </cell>
          <cell r="DC532">
            <v>170</v>
          </cell>
          <cell r="DD532">
            <v>170</v>
          </cell>
          <cell r="DE532">
            <v>1</v>
          </cell>
          <cell r="DF532">
            <v>650</v>
          </cell>
          <cell r="DG532">
            <v>650</v>
          </cell>
          <cell r="DH532">
            <v>650</v>
          </cell>
          <cell r="DI532">
            <v>650</v>
          </cell>
          <cell r="DJ532">
            <v>650</v>
          </cell>
          <cell r="DK532">
            <v>650</v>
          </cell>
        </row>
        <row r="533">
          <cell r="A533">
            <v>37088</v>
          </cell>
          <cell r="B533" t="str">
            <v xml:space="preserve"> VECTOR-TENNGASCO-EMILE BROUSSARD #1 TRAN</v>
          </cell>
          <cell r="C533" t="str">
            <v xml:space="preserve"> 0L   </v>
          </cell>
          <cell r="D533" t="str">
            <v xml:space="preserve"> R    </v>
          </cell>
          <cell r="E533">
            <v>6823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</row>
        <row r="534">
          <cell r="A534">
            <v>37089</v>
          </cell>
          <cell r="B534" t="str">
            <v xml:space="preserve"> STANDARD-HOLMWOOD #2 DEHYD              </v>
          </cell>
          <cell r="C534" t="str">
            <v xml:space="preserve"> 0L   </v>
          </cell>
          <cell r="D534" t="str">
            <v xml:space="preserve"> R    </v>
          </cell>
          <cell r="E534">
            <v>6529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</row>
        <row r="535">
          <cell r="A535">
            <v>37092</v>
          </cell>
          <cell r="B535" t="str">
            <v xml:space="preserve"> SMITH PRODUCTION-CAMERON                </v>
          </cell>
          <cell r="C535" t="str">
            <v xml:space="preserve"> 0L   </v>
          </cell>
          <cell r="D535" t="str">
            <v xml:space="preserve"> R    </v>
          </cell>
          <cell r="E535">
            <v>3231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</row>
        <row r="536">
          <cell r="A536">
            <v>37096</v>
          </cell>
          <cell r="B536" t="str">
            <v xml:space="preserve"> FUTURE-SOUTH TIGRE LAGOON TRANSPORT     </v>
          </cell>
          <cell r="C536" t="str">
            <v xml:space="preserve"> 0L   </v>
          </cell>
          <cell r="D536" t="str">
            <v xml:space="preserve"> R    </v>
          </cell>
          <cell r="E536">
            <v>3101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</row>
        <row r="537">
          <cell r="A537">
            <v>37099</v>
          </cell>
          <cell r="B537" t="str">
            <v xml:space="preserve"> WILLIAMS - DIXIE RICE #1                </v>
          </cell>
          <cell r="C537" t="str">
            <v xml:space="preserve"> 0L   </v>
          </cell>
          <cell r="D537" t="str">
            <v xml:space="preserve"> R    </v>
          </cell>
          <cell r="E537">
            <v>13780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</row>
        <row r="538">
          <cell r="A538">
            <v>37100</v>
          </cell>
          <cell r="B538" t="str">
            <v xml:space="preserve"> WALTER-BISHOP LITTLE LAKE-S/L 11137 TRAN</v>
          </cell>
          <cell r="C538" t="str">
            <v xml:space="preserve"> 0L   </v>
          </cell>
          <cell r="D538" t="str">
            <v xml:space="preserve"> R    </v>
          </cell>
          <cell r="E538">
            <v>10451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</row>
        <row r="539">
          <cell r="A539">
            <v>37102</v>
          </cell>
          <cell r="B539" t="str">
            <v xml:space="preserve"> VINTAGE-LITTLE TEMPLE DEHYD             </v>
          </cell>
          <cell r="C539" t="str">
            <v xml:space="preserve"> 0L   </v>
          </cell>
          <cell r="D539" t="str">
            <v xml:space="preserve"> R    </v>
          </cell>
          <cell r="E539">
            <v>14244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</row>
        <row r="540">
          <cell r="A540">
            <v>37104</v>
          </cell>
          <cell r="B540" t="str">
            <v xml:space="preserve"> EXXON-BULLY CAMP 2 DEHYD                </v>
          </cell>
          <cell r="C540" t="str">
            <v xml:space="preserve"> 0L   </v>
          </cell>
          <cell r="D540" t="str">
            <v xml:space="preserve"> R    </v>
          </cell>
          <cell r="E540">
            <v>2702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</row>
        <row r="541">
          <cell r="A541">
            <v>37105</v>
          </cell>
          <cell r="B541" t="str">
            <v xml:space="preserve"> BHP-BULLY CAMP DEHYD                    </v>
          </cell>
          <cell r="C541" t="str">
            <v xml:space="preserve"> 0L   </v>
          </cell>
          <cell r="D541" t="str">
            <v xml:space="preserve"> R    </v>
          </cell>
          <cell r="E541">
            <v>11595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</row>
        <row r="542">
          <cell r="A542">
            <v>37108</v>
          </cell>
          <cell r="B542" t="str">
            <v xml:space="preserve"> CAILLOU ISLAND DEHYDRATION              </v>
          </cell>
          <cell r="C542" t="str">
            <v xml:space="preserve"> 0L   </v>
          </cell>
          <cell r="D542" t="str">
            <v xml:space="preserve"> R    </v>
          </cell>
          <cell r="E542">
            <v>12852</v>
          </cell>
          <cell r="F542">
            <v>5753</v>
          </cell>
          <cell r="G542">
            <v>5353</v>
          </cell>
          <cell r="H542">
            <v>5775</v>
          </cell>
          <cell r="I542">
            <v>5353</v>
          </cell>
          <cell r="J542">
            <v>5353</v>
          </cell>
          <cell r="K542">
            <v>5353</v>
          </cell>
          <cell r="L542">
            <v>5353</v>
          </cell>
          <cell r="M542">
            <v>5353</v>
          </cell>
          <cell r="N542">
            <v>5353</v>
          </cell>
          <cell r="O542">
            <v>5353</v>
          </cell>
          <cell r="P542">
            <v>5353</v>
          </cell>
          <cell r="Q542">
            <v>5353</v>
          </cell>
          <cell r="R542">
            <v>5353</v>
          </cell>
          <cell r="S542">
            <v>5353</v>
          </cell>
          <cell r="T542">
            <v>6465</v>
          </cell>
          <cell r="U542">
            <v>6465</v>
          </cell>
          <cell r="V542">
            <v>6465</v>
          </cell>
          <cell r="W542">
            <v>6465</v>
          </cell>
          <cell r="X542">
            <v>5815</v>
          </cell>
          <cell r="Y542">
            <v>5815</v>
          </cell>
          <cell r="Z542">
            <v>5815</v>
          </cell>
          <cell r="AA542">
            <v>5815</v>
          </cell>
          <cell r="AB542">
            <v>5815</v>
          </cell>
          <cell r="AC542">
            <v>5815</v>
          </cell>
          <cell r="AD542">
            <v>5815</v>
          </cell>
          <cell r="AE542">
            <v>5815</v>
          </cell>
          <cell r="AF542">
            <v>5815</v>
          </cell>
          <cell r="AG542">
            <v>5815</v>
          </cell>
          <cell r="AH542">
            <v>5815</v>
          </cell>
          <cell r="AI542">
            <v>5815</v>
          </cell>
          <cell r="AJ542">
            <v>5815</v>
          </cell>
          <cell r="AK542">
            <v>5815</v>
          </cell>
          <cell r="AL542">
            <v>5815</v>
          </cell>
          <cell r="AM542">
            <v>5775</v>
          </cell>
          <cell r="AN542">
            <v>5775</v>
          </cell>
          <cell r="AO542">
            <v>5775</v>
          </cell>
          <cell r="AP542">
            <v>5775</v>
          </cell>
          <cell r="AQ542">
            <v>5775</v>
          </cell>
          <cell r="AR542">
            <v>5775</v>
          </cell>
          <cell r="AS542">
            <v>5775</v>
          </cell>
          <cell r="AT542">
            <v>5775</v>
          </cell>
          <cell r="AU542">
            <v>5775</v>
          </cell>
          <cell r="AV542">
            <v>5775</v>
          </cell>
          <cell r="AW542">
            <v>5775</v>
          </cell>
          <cell r="AX542">
            <v>6401</v>
          </cell>
          <cell r="AY542">
            <v>6401</v>
          </cell>
          <cell r="AZ542">
            <v>6401</v>
          </cell>
          <cell r="BA542">
            <v>6401</v>
          </cell>
          <cell r="BB542">
            <v>6401</v>
          </cell>
          <cell r="BC542">
            <v>6401</v>
          </cell>
          <cell r="BD542">
            <v>6401</v>
          </cell>
          <cell r="BE542">
            <v>6401</v>
          </cell>
          <cell r="BF542">
            <v>6401</v>
          </cell>
          <cell r="BG542">
            <v>6401</v>
          </cell>
          <cell r="BH542">
            <v>6401</v>
          </cell>
          <cell r="BI542">
            <v>6401</v>
          </cell>
          <cell r="BJ542">
            <v>6401</v>
          </cell>
          <cell r="BK542">
            <v>6401</v>
          </cell>
          <cell r="BL542">
            <v>6401</v>
          </cell>
          <cell r="BM542">
            <v>6401</v>
          </cell>
          <cell r="BN542">
            <v>6401</v>
          </cell>
          <cell r="BO542">
            <v>6401</v>
          </cell>
          <cell r="BP542">
            <v>6401</v>
          </cell>
          <cell r="BQ542">
            <v>6401</v>
          </cell>
          <cell r="BR542">
            <v>6401</v>
          </cell>
          <cell r="BS542">
            <v>6401</v>
          </cell>
          <cell r="BT542">
            <v>6401</v>
          </cell>
          <cell r="BU542">
            <v>6401</v>
          </cell>
          <cell r="BV542">
            <v>6401</v>
          </cell>
          <cell r="BW542">
            <v>6401</v>
          </cell>
          <cell r="BX542">
            <v>6144</v>
          </cell>
          <cell r="BY542">
            <v>6144</v>
          </cell>
          <cell r="BZ542">
            <v>6144</v>
          </cell>
          <cell r="CA542">
            <v>6144</v>
          </cell>
          <cell r="CB542">
            <v>6144</v>
          </cell>
          <cell r="CC542">
            <v>5947</v>
          </cell>
          <cell r="CD542">
            <v>5947</v>
          </cell>
          <cell r="CE542">
            <v>5947</v>
          </cell>
          <cell r="CF542">
            <v>5947</v>
          </cell>
          <cell r="CG542">
            <v>5947</v>
          </cell>
          <cell r="CH542">
            <v>5947</v>
          </cell>
          <cell r="CI542">
            <v>5947</v>
          </cell>
          <cell r="CJ542">
            <v>5947</v>
          </cell>
          <cell r="CK542">
            <v>5947</v>
          </cell>
          <cell r="CL542">
            <v>5947</v>
          </cell>
          <cell r="CM542">
            <v>5947</v>
          </cell>
          <cell r="CN542">
            <v>5947</v>
          </cell>
          <cell r="CO542">
            <v>5947</v>
          </cell>
          <cell r="CP542">
            <v>5947</v>
          </cell>
          <cell r="CQ542">
            <v>4447</v>
          </cell>
          <cell r="CR542">
            <v>4447</v>
          </cell>
          <cell r="CS542">
            <v>5947</v>
          </cell>
          <cell r="CT542">
            <v>5947</v>
          </cell>
          <cell r="CU542">
            <v>5947</v>
          </cell>
          <cell r="CV542">
            <v>5947</v>
          </cell>
          <cell r="CW542">
            <v>5947</v>
          </cell>
          <cell r="CX542">
            <v>5947</v>
          </cell>
          <cell r="CY542">
            <v>5947</v>
          </cell>
          <cell r="CZ542">
            <v>5947</v>
          </cell>
          <cell r="DA542">
            <v>5947</v>
          </cell>
          <cell r="DB542">
            <v>5947</v>
          </cell>
          <cell r="DC542">
            <v>5947</v>
          </cell>
          <cell r="DD542">
            <v>5947</v>
          </cell>
          <cell r="DE542">
            <v>5578</v>
          </cell>
          <cell r="DF542">
            <v>7578</v>
          </cell>
          <cell r="DG542">
            <v>7578</v>
          </cell>
          <cell r="DH542">
            <v>7578</v>
          </cell>
          <cell r="DI542">
            <v>7578</v>
          </cell>
          <cell r="DJ542">
            <v>7578</v>
          </cell>
          <cell r="DK542">
            <v>7578</v>
          </cell>
        </row>
        <row r="543">
          <cell r="A543">
            <v>37114</v>
          </cell>
          <cell r="B543" t="str">
            <v xml:space="preserve"> CHEVRON-SOUTH TIMBALIER IS              </v>
          </cell>
          <cell r="C543" t="str">
            <v xml:space="preserve"> 0L   </v>
          </cell>
          <cell r="D543" t="str">
            <v xml:space="preserve"> R    </v>
          </cell>
          <cell r="E543">
            <v>23695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</row>
        <row r="544">
          <cell r="A544">
            <v>37118</v>
          </cell>
          <cell r="B544" t="str">
            <v xml:space="preserve"> TIMBALIER BAY                           </v>
          </cell>
          <cell r="C544" t="str">
            <v xml:space="preserve"> 0L   </v>
          </cell>
          <cell r="D544" t="str">
            <v xml:space="preserve"> R    </v>
          </cell>
          <cell r="E544">
            <v>12882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</row>
        <row r="545">
          <cell r="A545">
            <v>37120</v>
          </cell>
          <cell r="B545" t="str">
            <v xml:space="preserve"> VINTAGE-LITTLE LAKE DEHYD               </v>
          </cell>
          <cell r="C545" t="str">
            <v xml:space="preserve"> 0L   </v>
          </cell>
          <cell r="D545" t="str">
            <v xml:space="preserve"> R    </v>
          </cell>
          <cell r="E545">
            <v>23104</v>
          </cell>
          <cell r="F545">
            <v>385</v>
          </cell>
          <cell r="G545">
            <v>385</v>
          </cell>
          <cell r="H545">
            <v>261</v>
          </cell>
          <cell r="I545">
            <v>385</v>
          </cell>
          <cell r="J545">
            <v>385</v>
          </cell>
          <cell r="K545">
            <v>385</v>
          </cell>
          <cell r="L545">
            <v>385</v>
          </cell>
          <cell r="M545">
            <v>385</v>
          </cell>
          <cell r="N545">
            <v>385</v>
          </cell>
          <cell r="O545">
            <v>385</v>
          </cell>
          <cell r="P545">
            <v>385</v>
          </cell>
          <cell r="Q545">
            <v>385</v>
          </cell>
          <cell r="R545">
            <v>385</v>
          </cell>
          <cell r="S545">
            <v>385</v>
          </cell>
          <cell r="T545">
            <v>260</v>
          </cell>
          <cell r="U545">
            <v>260</v>
          </cell>
          <cell r="V545">
            <v>260</v>
          </cell>
          <cell r="W545">
            <v>260</v>
          </cell>
          <cell r="X545">
            <v>260</v>
          </cell>
          <cell r="Y545">
            <v>260</v>
          </cell>
          <cell r="Z545">
            <v>288</v>
          </cell>
          <cell r="AA545">
            <v>288</v>
          </cell>
          <cell r="AB545">
            <v>288</v>
          </cell>
          <cell r="AC545">
            <v>288</v>
          </cell>
          <cell r="AD545">
            <v>288</v>
          </cell>
          <cell r="AE545">
            <v>288</v>
          </cell>
          <cell r="AF545">
            <v>288</v>
          </cell>
          <cell r="AG545">
            <v>288</v>
          </cell>
          <cell r="AH545">
            <v>288</v>
          </cell>
          <cell r="AI545">
            <v>288</v>
          </cell>
          <cell r="AJ545">
            <v>288</v>
          </cell>
          <cell r="AK545">
            <v>288</v>
          </cell>
          <cell r="AL545">
            <v>288</v>
          </cell>
          <cell r="AM545">
            <v>288</v>
          </cell>
          <cell r="AN545">
            <v>261</v>
          </cell>
          <cell r="AO545">
            <v>261</v>
          </cell>
          <cell r="AP545">
            <v>261</v>
          </cell>
          <cell r="AQ545">
            <v>261</v>
          </cell>
          <cell r="AR545">
            <v>261</v>
          </cell>
          <cell r="AS545">
            <v>261</v>
          </cell>
          <cell r="AT545">
            <v>205</v>
          </cell>
          <cell r="AU545">
            <v>205</v>
          </cell>
          <cell r="AV545">
            <v>205</v>
          </cell>
          <cell r="AW545">
            <v>205</v>
          </cell>
          <cell r="AX545">
            <v>70</v>
          </cell>
          <cell r="AY545">
            <v>70</v>
          </cell>
          <cell r="AZ545">
            <v>70</v>
          </cell>
          <cell r="BA545">
            <v>70</v>
          </cell>
          <cell r="BB545">
            <v>341</v>
          </cell>
          <cell r="BC545">
            <v>341</v>
          </cell>
          <cell r="BD545">
            <v>341</v>
          </cell>
          <cell r="BE545">
            <v>341</v>
          </cell>
          <cell r="BF545">
            <v>341</v>
          </cell>
          <cell r="BG545">
            <v>341</v>
          </cell>
          <cell r="BH545">
            <v>341</v>
          </cell>
          <cell r="BI545">
            <v>450</v>
          </cell>
          <cell r="BJ545">
            <v>450</v>
          </cell>
          <cell r="BK545">
            <v>450</v>
          </cell>
          <cell r="BL545">
            <v>450</v>
          </cell>
          <cell r="BM545">
            <v>450</v>
          </cell>
          <cell r="BN545">
            <v>450</v>
          </cell>
          <cell r="BO545">
            <v>124</v>
          </cell>
          <cell r="BP545">
            <v>3</v>
          </cell>
          <cell r="BQ545">
            <v>3</v>
          </cell>
          <cell r="BR545">
            <v>3</v>
          </cell>
          <cell r="BS545">
            <v>3</v>
          </cell>
          <cell r="BT545">
            <v>3</v>
          </cell>
          <cell r="BU545">
            <v>3</v>
          </cell>
          <cell r="BV545">
            <v>3</v>
          </cell>
          <cell r="BW545">
            <v>3</v>
          </cell>
          <cell r="BX545">
            <v>20</v>
          </cell>
          <cell r="BY545">
            <v>20</v>
          </cell>
          <cell r="BZ545">
            <v>20</v>
          </cell>
          <cell r="CA545">
            <v>20</v>
          </cell>
          <cell r="CB545">
            <v>20</v>
          </cell>
          <cell r="CC545">
            <v>25</v>
          </cell>
          <cell r="CD545">
            <v>25</v>
          </cell>
          <cell r="CE545">
            <v>25</v>
          </cell>
          <cell r="CF545">
            <v>25</v>
          </cell>
          <cell r="CG545">
            <v>25</v>
          </cell>
          <cell r="CH545">
            <v>25</v>
          </cell>
          <cell r="CI545">
            <v>25</v>
          </cell>
          <cell r="CJ545">
            <v>109</v>
          </cell>
          <cell r="CK545">
            <v>174</v>
          </cell>
          <cell r="CL545">
            <v>174</v>
          </cell>
          <cell r="CM545">
            <v>174</v>
          </cell>
          <cell r="CN545">
            <v>174</v>
          </cell>
          <cell r="CO545">
            <v>391</v>
          </cell>
          <cell r="CP545">
            <v>391</v>
          </cell>
          <cell r="CQ545">
            <v>500</v>
          </cell>
          <cell r="CR545">
            <v>500</v>
          </cell>
          <cell r="CS545">
            <v>228</v>
          </cell>
          <cell r="CT545">
            <v>228</v>
          </cell>
          <cell r="CU545">
            <v>228</v>
          </cell>
          <cell r="CV545">
            <v>228</v>
          </cell>
          <cell r="CW545">
            <v>228</v>
          </cell>
          <cell r="CX545">
            <v>228</v>
          </cell>
          <cell r="CY545">
            <v>11</v>
          </cell>
          <cell r="CZ545">
            <v>164</v>
          </cell>
          <cell r="DA545">
            <v>164</v>
          </cell>
          <cell r="DB545">
            <v>164</v>
          </cell>
          <cell r="DC545">
            <v>164</v>
          </cell>
          <cell r="DD545">
            <v>163</v>
          </cell>
          <cell r="DE545">
            <v>83</v>
          </cell>
          <cell r="DF545">
            <v>83</v>
          </cell>
          <cell r="DG545">
            <v>5</v>
          </cell>
          <cell r="DH545">
            <v>5</v>
          </cell>
          <cell r="DI545">
            <v>5</v>
          </cell>
          <cell r="DJ545">
            <v>5</v>
          </cell>
          <cell r="DK545">
            <v>5</v>
          </cell>
        </row>
        <row r="546">
          <cell r="A546">
            <v>37121</v>
          </cell>
          <cell r="B546" t="str">
            <v xml:space="preserve"> WICHITA-RIVERWAY-LITTLE LAKE TRANS      </v>
          </cell>
          <cell r="C546" t="str">
            <v xml:space="preserve"> 0L   </v>
          </cell>
          <cell r="D546" t="str">
            <v xml:space="preserve"> R    </v>
          </cell>
          <cell r="E546">
            <v>6717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</row>
        <row r="547">
          <cell r="A547">
            <v>37126</v>
          </cell>
          <cell r="B547" t="str">
            <v xml:space="preserve"> MAP DRILLING - LITTLE LAKE DEHY         </v>
          </cell>
          <cell r="C547" t="str">
            <v xml:space="preserve"> 0L   </v>
          </cell>
          <cell r="D547" t="str">
            <v xml:space="preserve"> R    </v>
          </cell>
          <cell r="E547">
            <v>6717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</row>
        <row r="548">
          <cell r="A548">
            <v>37144</v>
          </cell>
          <cell r="B548" t="str">
            <v xml:space="preserve"> RESOURCES-LA ROSE DEHYD                 </v>
          </cell>
          <cell r="C548" t="str">
            <v xml:space="preserve"> 0L   </v>
          </cell>
          <cell r="D548" t="str">
            <v xml:space="preserve"> R    </v>
          </cell>
          <cell r="E548">
            <v>6006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</row>
        <row r="549">
          <cell r="A549">
            <v>37149</v>
          </cell>
          <cell r="B549" t="str">
            <v xml:space="preserve"> SOUTH PASS DEHYD TRANSPORT              </v>
          </cell>
          <cell r="C549" t="str">
            <v xml:space="preserve"> 0L   </v>
          </cell>
          <cell r="D549" t="str">
            <v xml:space="preserve"> R    </v>
          </cell>
          <cell r="E549">
            <v>12008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</row>
        <row r="550">
          <cell r="A550">
            <v>37150</v>
          </cell>
          <cell r="B550" t="str">
            <v xml:space="preserve"> SOUTH PASS BLOCK 6 DEHYDRATION          </v>
          </cell>
          <cell r="C550" t="str">
            <v xml:space="preserve"> 0L   </v>
          </cell>
          <cell r="D550" t="str">
            <v xml:space="preserve"> R    </v>
          </cell>
          <cell r="E550">
            <v>2892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</row>
        <row r="551">
          <cell r="A551">
            <v>37153</v>
          </cell>
          <cell r="B551" t="str">
            <v xml:space="preserve"> MAIN PASS BLOCK35 EMPIRE DEHYD TRANSPORT</v>
          </cell>
          <cell r="C551" t="str">
            <v xml:space="preserve"> 0L   </v>
          </cell>
          <cell r="D551" t="str">
            <v xml:space="preserve"> R    </v>
          </cell>
          <cell r="E551">
            <v>2666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</row>
        <row r="552">
          <cell r="A552">
            <v>37157</v>
          </cell>
          <cell r="B552" t="str">
            <v xml:space="preserve"> HUNT - LAKE WASHINGTON DEHYD            </v>
          </cell>
          <cell r="C552" t="str">
            <v xml:space="preserve"> 0L   </v>
          </cell>
          <cell r="D552" t="str">
            <v xml:space="preserve"> R    </v>
          </cell>
          <cell r="E552">
            <v>50557</v>
          </cell>
          <cell r="F552">
            <v>20</v>
          </cell>
          <cell r="G552">
            <v>20</v>
          </cell>
          <cell r="H552">
            <v>20</v>
          </cell>
          <cell r="I552">
            <v>20</v>
          </cell>
          <cell r="J552">
            <v>20</v>
          </cell>
          <cell r="K552">
            <v>20</v>
          </cell>
          <cell r="L552">
            <v>20</v>
          </cell>
          <cell r="M552">
            <v>20</v>
          </cell>
          <cell r="N552">
            <v>20</v>
          </cell>
          <cell r="O552">
            <v>20</v>
          </cell>
          <cell r="P552">
            <v>20</v>
          </cell>
          <cell r="Q552">
            <v>20</v>
          </cell>
          <cell r="R552">
            <v>20</v>
          </cell>
          <cell r="S552">
            <v>20</v>
          </cell>
          <cell r="T552">
            <v>20</v>
          </cell>
          <cell r="U552">
            <v>20</v>
          </cell>
          <cell r="V552">
            <v>20</v>
          </cell>
          <cell r="W552">
            <v>20</v>
          </cell>
          <cell r="X552">
            <v>20</v>
          </cell>
          <cell r="Y552">
            <v>20</v>
          </cell>
          <cell r="Z552">
            <v>20</v>
          </cell>
          <cell r="AA552">
            <v>20</v>
          </cell>
          <cell r="AB552">
            <v>20</v>
          </cell>
          <cell r="AC552">
            <v>20</v>
          </cell>
          <cell r="AD552">
            <v>20</v>
          </cell>
          <cell r="AE552">
            <v>20</v>
          </cell>
          <cell r="AF552">
            <v>20</v>
          </cell>
          <cell r="AG552">
            <v>20</v>
          </cell>
          <cell r="AH552">
            <v>20</v>
          </cell>
          <cell r="AI552">
            <v>20</v>
          </cell>
          <cell r="AJ552">
            <v>20</v>
          </cell>
          <cell r="AK552">
            <v>20</v>
          </cell>
          <cell r="AL552">
            <v>20</v>
          </cell>
          <cell r="AM552">
            <v>20</v>
          </cell>
          <cell r="AN552">
            <v>20</v>
          </cell>
          <cell r="AO552">
            <v>20</v>
          </cell>
          <cell r="AP552">
            <v>20</v>
          </cell>
          <cell r="AQ552">
            <v>20</v>
          </cell>
          <cell r="AR552">
            <v>20</v>
          </cell>
          <cell r="AS552">
            <v>20</v>
          </cell>
          <cell r="AT552">
            <v>20</v>
          </cell>
          <cell r="AU552">
            <v>20</v>
          </cell>
          <cell r="AV552">
            <v>20</v>
          </cell>
          <cell r="AW552">
            <v>20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K552">
            <v>1</v>
          </cell>
        </row>
        <row r="553">
          <cell r="A553">
            <v>37158</v>
          </cell>
          <cell r="B553" t="str">
            <v xml:space="preserve"> EQUINOX-LAKE WASHINGTON DEHYD           </v>
          </cell>
          <cell r="C553" t="str">
            <v xml:space="preserve"> 0L   </v>
          </cell>
          <cell r="D553" t="str">
            <v xml:space="preserve"> R    </v>
          </cell>
          <cell r="E553">
            <v>14119</v>
          </cell>
          <cell r="F553">
            <v>301</v>
          </cell>
          <cell r="G553">
            <v>301</v>
          </cell>
          <cell r="H553">
            <v>501</v>
          </cell>
          <cell r="I553">
            <v>301</v>
          </cell>
          <cell r="J553">
            <v>301</v>
          </cell>
          <cell r="K553">
            <v>301</v>
          </cell>
          <cell r="L553">
            <v>310</v>
          </cell>
          <cell r="M553">
            <v>310</v>
          </cell>
          <cell r="N553">
            <v>310</v>
          </cell>
          <cell r="O553">
            <v>310</v>
          </cell>
          <cell r="P553">
            <v>310</v>
          </cell>
          <cell r="Q553">
            <v>310</v>
          </cell>
          <cell r="R553">
            <v>310</v>
          </cell>
          <cell r="S553">
            <v>310</v>
          </cell>
          <cell r="T553">
            <v>565</v>
          </cell>
          <cell r="U553">
            <v>565</v>
          </cell>
          <cell r="V553">
            <v>565</v>
          </cell>
          <cell r="W553">
            <v>501</v>
          </cell>
          <cell r="X553">
            <v>501</v>
          </cell>
          <cell r="Y553">
            <v>501</v>
          </cell>
          <cell r="Z553">
            <v>501</v>
          </cell>
          <cell r="AA553">
            <v>501</v>
          </cell>
          <cell r="AB553">
            <v>501</v>
          </cell>
          <cell r="AC553">
            <v>501</v>
          </cell>
          <cell r="AD553">
            <v>501</v>
          </cell>
          <cell r="AE553">
            <v>501</v>
          </cell>
          <cell r="AF553">
            <v>501</v>
          </cell>
          <cell r="AG553">
            <v>501</v>
          </cell>
          <cell r="AH553">
            <v>501</v>
          </cell>
          <cell r="AI553">
            <v>501</v>
          </cell>
          <cell r="AJ553">
            <v>501</v>
          </cell>
          <cell r="AK553">
            <v>501</v>
          </cell>
          <cell r="AL553">
            <v>501</v>
          </cell>
          <cell r="AM553">
            <v>501</v>
          </cell>
          <cell r="AN553">
            <v>501</v>
          </cell>
          <cell r="AO553">
            <v>501</v>
          </cell>
          <cell r="AP553">
            <v>501</v>
          </cell>
          <cell r="AQ553">
            <v>501</v>
          </cell>
          <cell r="AR553">
            <v>501</v>
          </cell>
          <cell r="AS553">
            <v>501</v>
          </cell>
          <cell r="AT553">
            <v>501</v>
          </cell>
          <cell r="AU553">
            <v>500</v>
          </cell>
          <cell r="AV553">
            <v>500</v>
          </cell>
          <cell r="AW553">
            <v>500</v>
          </cell>
          <cell r="AX553">
            <v>380</v>
          </cell>
          <cell r="AY553">
            <v>380</v>
          </cell>
          <cell r="AZ553">
            <v>380</v>
          </cell>
          <cell r="BA553">
            <v>380</v>
          </cell>
          <cell r="BB553">
            <v>380</v>
          </cell>
          <cell r="BC553">
            <v>380</v>
          </cell>
          <cell r="BD553">
            <v>380</v>
          </cell>
          <cell r="BE553">
            <v>380</v>
          </cell>
          <cell r="BF553">
            <v>380</v>
          </cell>
          <cell r="BG553">
            <v>380</v>
          </cell>
          <cell r="BH553">
            <v>10</v>
          </cell>
          <cell r="BI553">
            <v>10</v>
          </cell>
          <cell r="BJ553">
            <v>520</v>
          </cell>
          <cell r="BK553">
            <v>520</v>
          </cell>
          <cell r="BL553">
            <v>520</v>
          </cell>
          <cell r="BM553">
            <v>520</v>
          </cell>
          <cell r="BN553">
            <v>520</v>
          </cell>
          <cell r="BO553">
            <v>520</v>
          </cell>
          <cell r="BP553">
            <v>520</v>
          </cell>
          <cell r="BQ553">
            <v>520</v>
          </cell>
          <cell r="BR553">
            <v>520</v>
          </cell>
          <cell r="BS553">
            <v>520</v>
          </cell>
          <cell r="BT553">
            <v>520</v>
          </cell>
          <cell r="BU553">
            <v>520</v>
          </cell>
          <cell r="BV553">
            <v>520</v>
          </cell>
          <cell r="BW553">
            <v>520</v>
          </cell>
          <cell r="BX553">
            <v>220</v>
          </cell>
          <cell r="BY553">
            <v>220</v>
          </cell>
          <cell r="BZ553">
            <v>220</v>
          </cell>
          <cell r="CA553">
            <v>220</v>
          </cell>
          <cell r="CB553">
            <v>220</v>
          </cell>
          <cell r="CC553">
            <v>230</v>
          </cell>
          <cell r="CD553">
            <v>230</v>
          </cell>
          <cell r="CE553">
            <v>230</v>
          </cell>
          <cell r="CF553">
            <v>230</v>
          </cell>
          <cell r="CG553">
            <v>230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500</v>
          </cell>
          <cell r="CS553">
            <v>500</v>
          </cell>
          <cell r="CT553">
            <v>500</v>
          </cell>
          <cell r="CU553">
            <v>500</v>
          </cell>
          <cell r="CV553">
            <v>500</v>
          </cell>
          <cell r="CW553">
            <v>500</v>
          </cell>
          <cell r="CX553">
            <v>500</v>
          </cell>
          <cell r="CY553">
            <v>500</v>
          </cell>
          <cell r="CZ553">
            <v>500</v>
          </cell>
          <cell r="DA553">
            <v>500</v>
          </cell>
          <cell r="DB553">
            <v>500</v>
          </cell>
          <cell r="DC553">
            <v>500</v>
          </cell>
          <cell r="DD553">
            <v>500</v>
          </cell>
          <cell r="DE553">
            <v>550</v>
          </cell>
          <cell r="DF553">
            <v>550</v>
          </cell>
          <cell r="DG553">
            <v>550</v>
          </cell>
          <cell r="DH553">
            <v>550</v>
          </cell>
          <cell r="DI553">
            <v>550</v>
          </cell>
          <cell r="DJ553">
            <v>550</v>
          </cell>
          <cell r="DK553">
            <v>550</v>
          </cell>
        </row>
        <row r="554">
          <cell r="A554">
            <v>37160</v>
          </cell>
          <cell r="B554" t="str">
            <v xml:space="preserve">VENICE LOUISIANA TRANSPORT #2           </v>
          </cell>
          <cell r="C554" t="str">
            <v xml:space="preserve"> 0L   </v>
          </cell>
          <cell r="D554" t="str">
            <v xml:space="preserve"> D    </v>
          </cell>
          <cell r="E554">
            <v>250670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</row>
        <row r="555">
          <cell r="A555">
            <v>37165</v>
          </cell>
          <cell r="B555" t="str">
            <v xml:space="preserve"> PATTERSON DEHYDRATION                   </v>
          </cell>
          <cell r="C555" t="str">
            <v xml:space="preserve"> 0L   </v>
          </cell>
          <cell r="D555" t="str">
            <v xml:space="preserve"> R    </v>
          </cell>
          <cell r="E555">
            <v>10934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</row>
        <row r="556">
          <cell r="A556">
            <v>37168</v>
          </cell>
          <cell r="B556" t="str">
            <v xml:space="preserve"> BAYOU SALE DEHYDRATION                  </v>
          </cell>
          <cell r="C556" t="str">
            <v xml:space="preserve"> 0L   </v>
          </cell>
          <cell r="D556" t="str">
            <v xml:space="preserve"> R    </v>
          </cell>
          <cell r="E556">
            <v>57540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</row>
        <row r="557">
          <cell r="A557">
            <v>37172</v>
          </cell>
          <cell r="B557" t="str">
            <v xml:space="preserve"> FRANKLIN DEHYDRATION EXCHANGE           </v>
          </cell>
          <cell r="C557" t="str">
            <v xml:space="preserve"> 0L   </v>
          </cell>
          <cell r="D557" t="str">
            <v xml:space="preserve"> R    </v>
          </cell>
          <cell r="E557">
            <v>2730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</row>
        <row r="558">
          <cell r="A558">
            <v>37175</v>
          </cell>
          <cell r="B558" t="str">
            <v xml:space="preserve"> PHILLIPS BAYOU PENCHANT DEHYD           </v>
          </cell>
          <cell r="C558" t="str">
            <v xml:space="preserve"> 0L   </v>
          </cell>
          <cell r="D558" t="str">
            <v xml:space="preserve"> R    </v>
          </cell>
          <cell r="E558">
            <v>42410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</row>
        <row r="559">
          <cell r="A559">
            <v>37178</v>
          </cell>
          <cell r="B559" t="str">
            <v xml:space="preserve"> U S OIL-BAY ST ELAINE EXCH              </v>
          </cell>
          <cell r="C559" t="str">
            <v xml:space="preserve"> 0L   </v>
          </cell>
          <cell r="D559" t="str">
            <v xml:space="preserve"> D    </v>
          </cell>
          <cell r="E559">
            <v>6363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</row>
        <row r="560">
          <cell r="A560">
            <v>37179</v>
          </cell>
          <cell r="B560" t="str">
            <v xml:space="preserve"> BAY ST ELAINE EXCHANGE                  </v>
          </cell>
          <cell r="C560" t="str">
            <v xml:space="preserve"> 0L   </v>
          </cell>
          <cell r="D560" t="str">
            <v xml:space="preserve"> R    </v>
          </cell>
          <cell r="E560">
            <v>3100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</row>
        <row r="561">
          <cell r="A561">
            <v>37187</v>
          </cell>
          <cell r="B561" t="str">
            <v xml:space="preserve"> MATRIX-W CAMERON BLK 192A               </v>
          </cell>
          <cell r="C561" t="str">
            <v xml:space="preserve"> 0L   </v>
          </cell>
          <cell r="D561" t="str">
            <v xml:space="preserve"> R    </v>
          </cell>
          <cell r="E561">
            <v>12633</v>
          </cell>
          <cell r="F561">
            <v>400</v>
          </cell>
          <cell r="G561">
            <v>400</v>
          </cell>
          <cell r="H561">
            <v>1500</v>
          </cell>
          <cell r="I561">
            <v>400</v>
          </cell>
          <cell r="J561">
            <v>1500</v>
          </cell>
          <cell r="K561">
            <v>1500</v>
          </cell>
          <cell r="L561">
            <v>3000</v>
          </cell>
          <cell r="M561">
            <v>3000</v>
          </cell>
          <cell r="N561">
            <v>3000</v>
          </cell>
          <cell r="O561">
            <v>3000</v>
          </cell>
          <cell r="P561">
            <v>3000</v>
          </cell>
          <cell r="Q561">
            <v>3000</v>
          </cell>
          <cell r="R561">
            <v>3000</v>
          </cell>
          <cell r="S561">
            <v>3000</v>
          </cell>
          <cell r="T561">
            <v>1000</v>
          </cell>
          <cell r="U561">
            <v>1000</v>
          </cell>
          <cell r="V561">
            <v>1000</v>
          </cell>
          <cell r="W561">
            <v>1000</v>
          </cell>
          <cell r="X561">
            <v>1250</v>
          </cell>
          <cell r="Y561">
            <v>1500</v>
          </cell>
          <cell r="Z561">
            <v>1500</v>
          </cell>
          <cell r="AA561">
            <v>1500</v>
          </cell>
          <cell r="AB561">
            <v>1500</v>
          </cell>
          <cell r="AC561">
            <v>1500</v>
          </cell>
          <cell r="AD561">
            <v>1500</v>
          </cell>
          <cell r="AE561">
            <v>1500</v>
          </cell>
          <cell r="AF561">
            <v>1500</v>
          </cell>
          <cell r="AG561">
            <v>1500</v>
          </cell>
          <cell r="AH561">
            <v>1500</v>
          </cell>
          <cell r="AI561">
            <v>1500</v>
          </cell>
          <cell r="AJ561">
            <v>1500</v>
          </cell>
          <cell r="AK561">
            <v>1500</v>
          </cell>
          <cell r="AL561">
            <v>1500</v>
          </cell>
          <cell r="AM561">
            <v>1500</v>
          </cell>
          <cell r="AN561">
            <v>1500</v>
          </cell>
          <cell r="AO561">
            <v>1500</v>
          </cell>
          <cell r="AP561">
            <v>1500</v>
          </cell>
          <cell r="AQ561">
            <v>1500</v>
          </cell>
          <cell r="AR561">
            <v>3000</v>
          </cell>
          <cell r="AS561">
            <v>3000</v>
          </cell>
          <cell r="AT561">
            <v>3000</v>
          </cell>
          <cell r="AU561">
            <v>3000</v>
          </cell>
          <cell r="AV561">
            <v>3000</v>
          </cell>
          <cell r="AW561">
            <v>3000</v>
          </cell>
          <cell r="AX561">
            <v>1603</v>
          </cell>
          <cell r="AY561">
            <v>1603</v>
          </cell>
          <cell r="AZ561">
            <v>1603</v>
          </cell>
          <cell r="BA561">
            <v>2550</v>
          </cell>
          <cell r="BB561">
            <v>2550</v>
          </cell>
          <cell r="BC561">
            <v>2550</v>
          </cell>
          <cell r="BD561">
            <v>2550</v>
          </cell>
          <cell r="BE561">
            <v>2550</v>
          </cell>
          <cell r="BF561">
            <v>2550</v>
          </cell>
          <cell r="BG561">
            <v>2550</v>
          </cell>
          <cell r="BH561">
            <v>3200</v>
          </cell>
          <cell r="BI561">
            <v>3200</v>
          </cell>
          <cell r="BJ561">
            <v>3200</v>
          </cell>
          <cell r="BK561">
            <v>3200</v>
          </cell>
          <cell r="BL561">
            <v>3200</v>
          </cell>
          <cell r="BM561">
            <v>3200</v>
          </cell>
          <cell r="BN561">
            <v>3200</v>
          </cell>
          <cell r="BO561">
            <v>3200</v>
          </cell>
          <cell r="BP561">
            <v>3200</v>
          </cell>
          <cell r="BQ561">
            <v>3200</v>
          </cell>
          <cell r="BR561">
            <v>3200</v>
          </cell>
          <cell r="BS561">
            <v>3200</v>
          </cell>
          <cell r="BT561">
            <v>3200</v>
          </cell>
          <cell r="BU561">
            <v>3200</v>
          </cell>
          <cell r="BV561">
            <v>3200</v>
          </cell>
          <cell r="BW561">
            <v>3200</v>
          </cell>
          <cell r="BX561">
            <v>3200</v>
          </cell>
          <cell r="BY561">
            <v>3200</v>
          </cell>
          <cell r="BZ561">
            <v>3200</v>
          </cell>
          <cell r="CA561">
            <v>3200</v>
          </cell>
          <cell r="CB561">
            <v>1601</v>
          </cell>
          <cell r="CC561">
            <v>2550</v>
          </cell>
          <cell r="CD561">
            <v>2550</v>
          </cell>
          <cell r="CE561">
            <v>2550</v>
          </cell>
          <cell r="CF561">
            <v>2550</v>
          </cell>
          <cell r="CG561">
            <v>2550</v>
          </cell>
          <cell r="CH561">
            <v>2550</v>
          </cell>
          <cell r="CI561">
            <v>4400</v>
          </cell>
          <cell r="CJ561">
            <v>4400</v>
          </cell>
          <cell r="CK561">
            <v>4400</v>
          </cell>
          <cell r="CL561">
            <v>4400</v>
          </cell>
          <cell r="CM561">
            <v>4400</v>
          </cell>
          <cell r="CN561">
            <v>4400</v>
          </cell>
          <cell r="CO561">
            <v>4400</v>
          </cell>
          <cell r="CP561">
            <v>4400</v>
          </cell>
          <cell r="CQ561">
            <v>4150</v>
          </cell>
          <cell r="CR561">
            <v>2400</v>
          </cell>
          <cell r="CS561">
            <v>2400</v>
          </cell>
          <cell r="CT561">
            <v>2400</v>
          </cell>
          <cell r="CU561">
            <v>2400</v>
          </cell>
          <cell r="CV561">
            <v>2400</v>
          </cell>
          <cell r="CW561">
            <v>2400</v>
          </cell>
          <cell r="CX561">
            <v>2400</v>
          </cell>
          <cell r="CY561">
            <v>2400</v>
          </cell>
          <cell r="CZ561">
            <v>2400</v>
          </cell>
          <cell r="DA561">
            <v>2400</v>
          </cell>
          <cell r="DB561">
            <v>2400</v>
          </cell>
          <cell r="DC561">
            <v>2400</v>
          </cell>
          <cell r="DD561">
            <v>2400</v>
          </cell>
          <cell r="DE561">
            <v>1001</v>
          </cell>
          <cell r="DF561">
            <v>2000</v>
          </cell>
          <cell r="DG561">
            <v>2000</v>
          </cell>
          <cell r="DH561">
            <v>2000</v>
          </cell>
          <cell r="DI561">
            <v>2000</v>
          </cell>
          <cell r="DJ561">
            <v>2000</v>
          </cell>
          <cell r="DK561">
            <v>2000</v>
          </cell>
        </row>
        <row r="562">
          <cell r="A562">
            <v>37188</v>
          </cell>
          <cell r="B562" t="str">
            <v xml:space="preserve"> MATRIX-W CAMERON BLK 192 B              </v>
          </cell>
          <cell r="C562" t="str">
            <v xml:space="preserve"> 0L   </v>
          </cell>
          <cell r="D562" t="str">
            <v xml:space="preserve"> R    </v>
          </cell>
          <cell r="E562">
            <v>54808</v>
          </cell>
          <cell r="F562">
            <v>4</v>
          </cell>
          <cell r="G562">
            <v>4</v>
          </cell>
          <cell r="H562">
            <v>5100</v>
          </cell>
          <cell r="I562">
            <v>4</v>
          </cell>
          <cell r="J562">
            <v>2525</v>
          </cell>
          <cell r="K562">
            <v>2525</v>
          </cell>
          <cell r="L562">
            <v>5000</v>
          </cell>
          <cell r="M562">
            <v>5000</v>
          </cell>
          <cell r="N562">
            <v>5000</v>
          </cell>
          <cell r="O562">
            <v>5000</v>
          </cell>
          <cell r="P562">
            <v>5000</v>
          </cell>
          <cell r="Q562">
            <v>5000</v>
          </cell>
          <cell r="R562">
            <v>5000</v>
          </cell>
          <cell r="S562">
            <v>5000</v>
          </cell>
          <cell r="T562">
            <v>1502</v>
          </cell>
          <cell r="U562">
            <v>1502</v>
          </cell>
          <cell r="V562">
            <v>1502</v>
          </cell>
          <cell r="W562">
            <v>1502</v>
          </cell>
          <cell r="X562">
            <v>2702</v>
          </cell>
          <cell r="Y562">
            <v>5100</v>
          </cell>
          <cell r="Z562">
            <v>5100</v>
          </cell>
          <cell r="AA562">
            <v>5100</v>
          </cell>
          <cell r="AB562">
            <v>5100</v>
          </cell>
          <cell r="AC562">
            <v>5100</v>
          </cell>
          <cell r="AD562">
            <v>5100</v>
          </cell>
          <cell r="AE562">
            <v>5100</v>
          </cell>
          <cell r="AF562">
            <v>5100</v>
          </cell>
          <cell r="AG562">
            <v>5100</v>
          </cell>
          <cell r="AH562">
            <v>5100</v>
          </cell>
          <cell r="AI562">
            <v>5100</v>
          </cell>
          <cell r="AJ562">
            <v>5100</v>
          </cell>
          <cell r="AK562">
            <v>5100</v>
          </cell>
          <cell r="AL562">
            <v>5100</v>
          </cell>
          <cell r="AM562">
            <v>5100</v>
          </cell>
          <cell r="AN562">
            <v>5100</v>
          </cell>
          <cell r="AO562">
            <v>5100</v>
          </cell>
          <cell r="AP562">
            <v>5100</v>
          </cell>
          <cell r="AQ562">
            <v>5100</v>
          </cell>
          <cell r="AR562">
            <v>6100</v>
          </cell>
          <cell r="AS562">
            <v>6100</v>
          </cell>
          <cell r="AT562">
            <v>6100</v>
          </cell>
          <cell r="AU562">
            <v>6100</v>
          </cell>
          <cell r="AV562">
            <v>6100</v>
          </cell>
          <cell r="AW562">
            <v>6100</v>
          </cell>
          <cell r="AX562">
            <v>4500</v>
          </cell>
          <cell r="AY562">
            <v>4500</v>
          </cell>
          <cell r="AZ562">
            <v>4500</v>
          </cell>
          <cell r="BA562">
            <v>5200</v>
          </cell>
          <cell r="BB562">
            <v>5200</v>
          </cell>
          <cell r="BC562">
            <v>5200</v>
          </cell>
          <cell r="BD562">
            <v>5200</v>
          </cell>
          <cell r="BE562">
            <v>5200</v>
          </cell>
          <cell r="BF562">
            <v>5200</v>
          </cell>
          <cell r="BG562">
            <v>5200</v>
          </cell>
          <cell r="BH562">
            <v>6000</v>
          </cell>
          <cell r="BI562">
            <v>6000</v>
          </cell>
          <cell r="BJ562">
            <v>6000</v>
          </cell>
          <cell r="BK562">
            <v>6000</v>
          </cell>
          <cell r="BL562">
            <v>6000</v>
          </cell>
          <cell r="BM562">
            <v>6000</v>
          </cell>
          <cell r="BN562">
            <v>6000</v>
          </cell>
          <cell r="BO562">
            <v>6000</v>
          </cell>
          <cell r="BP562">
            <v>6000</v>
          </cell>
          <cell r="BQ562">
            <v>6000</v>
          </cell>
          <cell r="BR562">
            <v>6000</v>
          </cell>
          <cell r="BS562">
            <v>6000</v>
          </cell>
          <cell r="BT562">
            <v>6000</v>
          </cell>
          <cell r="BU562">
            <v>6000</v>
          </cell>
          <cell r="BV562">
            <v>6000</v>
          </cell>
          <cell r="BW562">
            <v>6000</v>
          </cell>
          <cell r="BX562">
            <v>6000</v>
          </cell>
          <cell r="BY562">
            <v>6000</v>
          </cell>
          <cell r="BZ562">
            <v>6000</v>
          </cell>
          <cell r="CA562">
            <v>6000</v>
          </cell>
          <cell r="CB562">
            <v>4500</v>
          </cell>
          <cell r="CC562">
            <v>6400</v>
          </cell>
          <cell r="CD562">
            <v>6400</v>
          </cell>
          <cell r="CE562">
            <v>6400</v>
          </cell>
          <cell r="CF562">
            <v>6400</v>
          </cell>
          <cell r="CG562">
            <v>6400</v>
          </cell>
          <cell r="CH562">
            <v>6400</v>
          </cell>
          <cell r="CI562">
            <v>6400</v>
          </cell>
          <cell r="CJ562">
            <v>6400</v>
          </cell>
          <cell r="CK562">
            <v>6400</v>
          </cell>
          <cell r="CL562">
            <v>6400</v>
          </cell>
          <cell r="CM562">
            <v>6400</v>
          </cell>
          <cell r="CN562">
            <v>6400</v>
          </cell>
          <cell r="CO562">
            <v>6400</v>
          </cell>
          <cell r="CP562">
            <v>6400</v>
          </cell>
          <cell r="CQ562">
            <v>6400</v>
          </cell>
          <cell r="CR562">
            <v>6400</v>
          </cell>
          <cell r="CS562">
            <v>6400</v>
          </cell>
          <cell r="CT562">
            <v>6400</v>
          </cell>
          <cell r="CU562">
            <v>6400</v>
          </cell>
          <cell r="CV562">
            <v>6400</v>
          </cell>
          <cell r="CW562">
            <v>6400</v>
          </cell>
          <cell r="CX562">
            <v>6400</v>
          </cell>
          <cell r="CY562">
            <v>6400</v>
          </cell>
          <cell r="CZ562">
            <v>6400</v>
          </cell>
          <cell r="DA562">
            <v>6400</v>
          </cell>
          <cell r="DB562">
            <v>6400</v>
          </cell>
          <cell r="DC562">
            <v>6400</v>
          </cell>
          <cell r="DD562">
            <v>6400</v>
          </cell>
          <cell r="DE562">
            <v>5600</v>
          </cell>
          <cell r="DF562">
            <v>5600</v>
          </cell>
          <cell r="DG562">
            <v>5800</v>
          </cell>
          <cell r="DH562">
            <v>5800</v>
          </cell>
          <cell r="DI562">
            <v>5800</v>
          </cell>
          <cell r="DJ562">
            <v>6400</v>
          </cell>
          <cell r="DK562">
            <v>6400</v>
          </cell>
        </row>
        <row r="563">
          <cell r="A563">
            <v>37195</v>
          </cell>
          <cell r="B563" t="str">
            <v xml:space="preserve"> UMC-BRIDGELINE-WEST CAMERON BLK 202     </v>
          </cell>
          <cell r="C563" t="str">
            <v xml:space="preserve"> 0L   </v>
          </cell>
          <cell r="D563" t="str">
            <v xml:space="preserve"> R    </v>
          </cell>
          <cell r="E563">
            <v>57462</v>
          </cell>
          <cell r="F563">
            <v>1079</v>
          </cell>
          <cell r="G563">
            <v>1079</v>
          </cell>
          <cell r="H563">
            <v>2074</v>
          </cell>
          <cell r="I563">
            <v>1079</v>
          </cell>
          <cell r="J563">
            <v>1350</v>
          </cell>
          <cell r="K563">
            <v>2658</v>
          </cell>
          <cell r="L563">
            <v>2658</v>
          </cell>
          <cell r="M563">
            <v>2658</v>
          </cell>
          <cell r="N563">
            <v>2658</v>
          </cell>
          <cell r="O563">
            <v>2658</v>
          </cell>
          <cell r="P563">
            <v>2658</v>
          </cell>
          <cell r="Q563">
            <v>2658</v>
          </cell>
          <cell r="R563">
            <v>2658</v>
          </cell>
          <cell r="S563">
            <v>2658</v>
          </cell>
          <cell r="T563">
            <v>2203</v>
          </cell>
          <cell r="U563">
            <v>2203</v>
          </cell>
          <cell r="V563">
            <v>2203</v>
          </cell>
          <cell r="W563">
            <v>2203</v>
          </cell>
          <cell r="X563">
            <v>2203</v>
          </cell>
          <cell r="Y563">
            <v>2303</v>
          </cell>
          <cell r="Z563">
            <v>2303</v>
          </cell>
          <cell r="AA563">
            <v>2303</v>
          </cell>
          <cell r="AB563">
            <v>2303</v>
          </cell>
          <cell r="AC563">
            <v>2303</v>
          </cell>
          <cell r="AD563">
            <v>2252</v>
          </cell>
          <cell r="AE563">
            <v>2252</v>
          </cell>
          <cell r="AF563">
            <v>2252</v>
          </cell>
          <cell r="AG563">
            <v>2252</v>
          </cell>
          <cell r="AH563">
            <v>2241</v>
          </cell>
          <cell r="AI563">
            <v>2241</v>
          </cell>
          <cell r="AJ563">
            <v>2241</v>
          </cell>
          <cell r="AK563">
            <v>2241</v>
          </cell>
          <cell r="AL563">
            <v>2074</v>
          </cell>
          <cell r="AM563">
            <v>2074</v>
          </cell>
          <cell r="AN563">
            <v>2074</v>
          </cell>
          <cell r="AO563">
            <v>2074</v>
          </cell>
          <cell r="AP563">
            <v>2074</v>
          </cell>
          <cell r="AQ563">
            <v>2074</v>
          </cell>
          <cell r="AR563">
            <v>1527</v>
          </cell>
          <cell r="AS563">
            <v>1527</v>
          </cell>
          <cell r="AT563">
            <v>1527</v>
          </cell>
          <cell r="AU563">
            <v>1527</v>
          </cell>
          <cell r="AV563">
            <v>1527</v>
          </cell>
          <cell r="AW563">
            <v>1527</v>
          </cell>
          <cell r="AX563">
            <v>1211</v>
          </cell>
          <cell r="AY563">
            <v>1211</v>
          </cell>
          <cell r="AZ563">
            <v>1211</v>
          </cell>
          <cell r="BA563">
            <v>1211</v>
          </cell>
          <cell r="BB563">
            <v>1211</v>
          </cell>
          <cell r="BC563">
            <v>1211</v>
          </cell>
          <cell r="BD563">
            <v>1211</v>
          </cell>
          <cell r="BE563">
            <v>1211</v>
          </cell>
          <cell r="BF563">
            <v>1211</v>
          </cell>
          <cell r="BG563">
            <v>1211</v>
          </cell>
          <cell r="BH563">
            <v>1211</v>
          </cell>
          <cell r="BI563">
            <v>1211</v>
          </cell>
          <cell r="BJ563">
            <v>1211</v>
          </cell>
          <cell r="BK563">
            <v>1211</v>
          </cell>
          <cell r="BL563">
            <v>1211</v>
          </cell>
          <cell r="BM563">
            <v>1211</v>
          </cell>
          <cell r="BN563">
            <v>1211</v>
          </cell>
          <cell r="BO563">
            <v>1257</v>
          </cell>
          <cell r="BP563">
            <v>1650</v>
          </cell>
          <cell r="BQ563">
            <v>1986</v>
          </cell>
          <cell r="BR563">
            <v>1986</v>
          </cell>
          <cell r="BS563">
            <v>1986</v>
          </cell>
          <cell r="BT563">
            <v>1986</v>
          </cell>
          <cell r="BU563">
            <v>1986</v>
          </cell>
          <cell r="BV563">
            <v>1986</v>
          </cell>
          <cell r="BW563">
            <v>1986</v>
          </cell>
          <cell r="BX563">
            <v>1986</v>
          </cell>
          <cell r="BY563">
            <v>1986</v>
          </cell>
          <cell r="BZ563">
            <v>1986</v>
          </cell>
          <cell r="CA563">
            <v>1986</v>
          </cell>
          <cell r="CB563">
            <v>1986</v>
          </cell>
          <cell r="CC563">
            <v>4</v>
          </cell>
          <cell r="CD563">
            <v>4</v>
          </cell>
          <cell r="CE563">
            <v>801</v>
          </cell>
          <cell r="CF563">
            <v>801</v>
          </cell>
          <cell r="CG563">
            <v>801</v>
          </cell>
          <cell r="CH563">
            <v>801</v>
          </cell>
          <cell r="CI563">
            <v>801</v>
          </cell>
          <cell r="CJ563">
            <v>2327</v>
          </cell>
          <cell r="CK563">
            <v>2327</v>
          </cell>
          <cell r="CL563">
            <v>2327</v>
          </cell>
          <cell r="CM563">
            <v>2327</v>
          </cell>
          <cell r="CN563">
            <v>2327</v>
          </cell>
          <cell r="CO563">
            <v>2327</v>
          </cell>
          <cell r="CP563">
            <v>2327</v>
          </cell>
          <cell r="CQ563">
            <v>2401</v>
          </cell>
          <cell r="CR563">
            <v>2401</v>
          </cell>
          <cell r="CS563">
            <v>2401</v>
          </cell>
          <cell r="CT563">
            <v>2401</v>
          </cell>
          <cell r="CU563">
            <v>2401</v>
          </cell>
          <cell r="CV563">
            <v>2401</v>
          </cell>
          <cell r="CW563">
            <v>2401</v>
          </cell>
          <cell r="CX563">
            <v>2401</v>
          </cell>
          <cell r="CY563">
            <v>2401</v>
          </cell>
          <cell r="CZ563">
            <v>2401</v>
          </cell>
          <cell r="DA563">
            <v>2401</v>
          </cell>
          <cell r="DB563">
            <v>2401</v>
          </cell>
          <cell r="DC563">
            <v>2401</v>
          </cell>
          <cell r="DD563">
            <v>2401</v>
          </cell>
          <cell r="DE563">
            <v>1373</v>
          </cell>
          <cell r="DF563">
            <v>1574</v>
          </cell>
          <cell r="DG563">
            <v>1574</v>
          </cell>
          <cell r="DH563">
            <v>1574</v>
          </cell>
          <cell r="DI563">
            <v>1574</v>
          </cell>
          <cell r="DJ563">
            <v>2806</v>
          </cell>
          <cell r="DK563">
            <v>2806</v>
          </cell>
        </row>
        <row r="564">
          <cell r="A564">
            <v>37201</v>
          </cell>
          <cell r="B564" t="str">
            <v xml:space="preserve"> CHEVRON-W CAMERON BLK 180 G DEHYD       </v>
          </cell>
          <cell r="C564" t="str">
            <v xml:space="preserve"> 0L   </v>
          </cell>
          <cell r="D564" t="str">
            <v xml:space="preserve"> R    </v>
          </cell>
          <cell r="E564">
            <v>46632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</row>
        <row r="565">
          <cell r="A565">
            <v>37205</v>
          </cell>
          <cell r="B565" t="str">
            <v xml:space="preserve"> CHEVRON-W CAMERON BLK 173 H DEHYD       </v>
          </cell>
          <cell r="C565" t="str">
            <v xml:space="preserve"> 0L   </v>
          </cell>
          <cell r="D565" t="str">
            <v xml:space="preserve"> R    </v>
          </cell>
          <cell r="E565">
            <v>23316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</row>
        <row r="566">
          <cell r="A566">
            <v>37207</v>
          </cell>
          <cell r="B566" t="str">
            <v xml:space="preserve"> E R T - WEST CAMERON BLK. 177A          </v>
          </cell>
          <cell r="C566" t="str">
            <v xml:space="preserve"> 0L   </v>
          </cell>
          <cell r="D566" t="str">
            <v xml:space="preserve"> R    </v>
          </cell>
          <cell r="E566">
            <v>28575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</row>
        <row r="567">
          <cell r="A567">
            <v>37208</v>
          </cell>
          <cell r="B567" t="str">
            <v xml:space="preserve"> CONOCO-W CAMERON BLK 66B                </v>
          </cell>
          <cell r="C567" t="str">
            <v xml:space="preserve"> 0L   </v>
          </cell>
          <cell r="D567" t="str">
            <v xml:space="preserve"> R    </v>
          </cell>
          <cell r="E567">
            <v>57112</v>
          </cell>
          <cell r="F567">
            <v>39069</v>
          </cell>
          <cell r="G567">
            <v>39069</v>
          </cell>
          <cell r="H567">
            <v>67509</v>
          </cell>
          <cell r="I567">
            <v>36969</v>
          </cell>
          <cell r="J567">
            <v>28969</v>
          </cell>
          <cell r="K567">
            <v>40368</v>
          </cell>
          <cell r="L567">
            <v>40368</v>
          </cell>
          <cell r="M567">
            <v>40368</v>
          </cell>
          <cell r="N567">
            <v>40368</v>
          </cell>
          <cell r="O567">
            <v>40368</v>
          </cell>
          <cell r="P567">
            <v>40368</v>
          </cell>
          <cell r="Q567">
            <v>40368</v>
          </cell>
          <cell r="R567">
            <v>40368</v>
          </cell>
          <cell r="S567">
            <v>40368</v>
          </cell>
          <cell r="T567">
            <v>37600</v>
          </cell>
          <cell r="U567">
            <v>37600</v>
          </cell>
          <cell r="V567">
            <v>37600</v>
          </cell>
          <cell r="W567">
            <v>37600</v>
          </cell>
          <cell r="X567">
            <v>43600</v>
          </cell>
          <cell r="Y567">
            <v>41228</v>
          </cell>
          <cell r="Z567">
            <v>49118</v>
          </cell>
          <cell r="AA567">
            <v>50118</v>
          </cell>
          <cell r="AB567">
            <v>50118</v>
          </cell>
          <cell r="AC567">
            <v>42449</v>
          </cell>
          <cell r="AD567">
            <v>50409</v>
          </cell>
          <cell r="AE567">
            <v>50409</v>
          </cell>
          <cell r="AF567">
            <v>47393</v>
          </cell>
          <cell r="AG567">
            <v>50409</v>
          </cell>
          <cell r="AH567">
            <v>50409</v>
          </cell>
          <cell r="AI567">
            <v>50409</v>
          </cell>
          <cell r="AJ567">
            <v>50409</v>
          </cell>
          <cell r="AK567">
            <v>50409</v>
          </cell>
          <cell r="AL567">
            <v>42444</v>
          </cell>
          <cell r="AM567">
            <v>28162</v>
          </cell>
          <cell r="AN567">
            <v>39671</v>
          </cell>
          <cell r="AO567">
            <v>67509</v>
          </cell>
          <cell r="AP567">
            <v>70209</v>
          </cell>
          <cell r="AQ567">
            <v>70209</v>
          </cell>
          <cell r="AR567">
            <v>29701</v>
          </cell>
          <cell r="AS567">
            <v>20400</v>
          </cell>
          <cell r="AT567">
            <v>34462</v>
          </cell>
          <cell r="AU567">
            <v>33087</v>
          </cell>
          <cell r="AV567">
            <v>30141</v>
          </cell>
          <cell r="AW567">
            <v>26609</v>
          </cell>
          <cell r="AX567">
            <v>40600</v>
          </cell>
          <cell r="AY567">
            <v>40600</v>
          </cell>
          <cell r="AZ567">
            <v>44600</v>
          </cell>
          <cell r="BA567">
            <v>44600</v>
          </cell>
          <cell r="BB567">
            <v>44600</v>
          </cell>
          <cell r="BC567">
            <v>44600</v>
          </cell>
          <cell r="BD567">
            <v>44600</v>
          </cell>
          <cell r="BE567">
            <v>44600</v>
          </cell>
          <cell r="BF567">
            <v>44600</v>
          </cell>
          <cell r="BG567">
            <v>44600</v>
          </cell>
          <cell r="BH567">
            <v>44600</v>
          </cell>
          <cell r="BI567">
            <v>29600</v>
          </cell>
          <cell r="BJ567">
            <v>39600</v>
          </cell>
          <cell r="BK567">
            <v>39600</v>
          </cell>
          <cell r="BL567">
            <v>39600</v>
          </cell>
          <cell r="BM567">
            <v>34600</v>
          </cell>
          <cell r="BN567">
            <v>49600</v>
          </cell>
          <cell r="BO567">
            <v>53600</v>
          </cell>
          <cell r="BP567">
            <v>43600</v>
          </cell>
          <cell r="BQ567">
            <v>66100</v>
          </cell>
          <cell r="BR567">
            <v>66100</v>
          </cell>
          <cell r="BS567">
            <v>66100</v>
          </cell>
          <cell r="BT567">
            <v>84153</v>
          </cell>
          <cell r="BU567">
            <v>33540</v>
          </cell>
          <cell r="BV567">
            <v>42540</v>
          </cell>
          <cell r="BW567">
            <v>33540</v>
          </cell>
          <cell r="BX567">
            <v>39890</v>
          </cell>
          <cell r="BY567">
            <v>39890</v>
          </cell>
          <cell r="BZ567">
            <v>34890</v>
          </cell>
          <cell r="CA567">
            <v>33540</v>
          </cell>
          <cell r="CB567">
            <v>33540</v>
          </cell>
          <cell r="CC567">
            <v>36413</v>
          </cell>
          <cell r="CD567">
            <v>36413</v>
          </cell>
          <cell r="CE567">
            <v>36413</v>
          </cell>
          <cell r="CF567">
            <v>36413</v>
          </cell>
          <cell r="CG567">
            <v>36413</v>
          </cell>
          <cell r="CH567">
            <v>36413</v>
          </cell>
          <cell r="CI567">
            <v>36413</v>
          </cell>
          <cell r="CJ567">
            <v>32671</v>
          </cell>
          <cell r="CK567">
            <v>57537</v>
          </cell>
          <cell r="CL567">
            <v>57537</v>
          </cell>
          <cell r="CM567">
            <v>57537</v>
          </cell>
          <cell r="CN567">
            <v>57537</v>
          </cell>
          <cell r="CO567">
            <v>36413</v>
          </cell>
          <cell r="CP567">
            <v>36413</v>
          </cell>
          <cell r="CQ567">
            <v>58217</v>
          </cell>
          <cell r="CR567">
            <v>36413</v>
          </cell>
          <cell r="CS567">
            <v>36413</v>
          </cell>
          <cell r="CT567">
            <v>36413</v>
          </cell>
          <cell r="CU567">
            <v>36413</v>
          </cell>
          <cell r="CV567">
            <v>32413</v>
          </cell>
          <cell r="CW567">
            <v>36413</v>
          </cell>
          <cell r="CX567">
            <v>35807</v>
          </cell>
          <cell r="CY567">
            <v>37413</v>
          </cell>
          <cell r="CZ567">
            <v>36413</v>
          </cell>
          <cell r="DA567">
            <v>36413</v>
          </cell>
          <cell r="DB567">
            <v>36413</v>
          </cell>
          <cell r="DC567">
            <v>36413</v>
          </cell>
          <cell r="DD567">
            <v>31513</v>
          </cell>
          <cell r="DE567">
            <v>36850</v>
          </cell>
          <cell r="DF567">
            <v>17050</v>
          </cell>
          <cell r="DG567">
            <v>27539</v>
          </cell>
          <cell r="DH567">
            <v>27539</v>
          </cell>
          <cell r="DI567">
            <v>27539</v>
          </cell>
          <cell r="DJ567">
            <v>31501</v>
          </cell>
          <cell r="DK567">
            <v>30001</v>
          </cell>
        </row>
        <row r="568">
          <cell r="A568">
            <v>37209</v>
          </cell>
          <cell r="B568" t="str">
            <v xml:space="preserve"> CONOCO-W CAMERON BLK 66 C               </v>
          </cell>
          <cell r="C568" t="str">
            <v xml:space="preserve"> 0L   </v>
          </cell>
          <cell r="D568" t="str">
            <v xml:space="preserve"> R    </v>
          </cell>
          <cell r="E568">
            <v>28515</v>
          </cell>
          <cell r="F568">
            <v>5885</v>
          </cell>
          <cell r="G568">
            <v>5885</v>
          </cell>
          <cell r="H568">
            <v>7163</v>
          </cell>
          <cell r="I568">
            <v>5885</v>
          </cell>
          <cell r="J568">
            <v>5885</v>
          </cell>
          <cell r="K568">
            <v>6264</v>
          </cell>
          <cell r="L568">
            <v>6264</v>
          </cell>
          <cell r="M568">
            <v>6264</v>
          </cell>
          <cell r="N568">
            <v>6264</v>
          </cell>
          <cell r="O568">
            <v>6264</v>
          </cell>
          <cell r="P568">
            <v>6264</v>
          </cell>
          <cell r="Q568">
            <v>6264</v>
          </cell>
          <cell r="R568">
            <v>6264</v>
          </cell>
          <cell r="S568">
            <v>6264</v>
          </cell>
          <cell r="T568">
            <v>7700</v>
          </cell>
          <cell r="U568">
            <v>7700</v>
          </cell>
          <cell r="V568">
            <v>7700</v>
          </cell>
          <cell r="W568">
            <v>7700</v>
          </cell>
          <cell r="X568">
            <v>7700</v>
          </cell>
          <cell r="Y568">
            <v>7300</v>
          </cell>
          <cell r="Z568">
            <v>7300</v>
          </cell>
          <cell r="AA568">
            <v>7300</v>
          </cell>
          <cell r="AB568">
            <v>7300</v>
          </cell>
          <cell r="AC568">
            <v>7300</v>
          </cell>
          <cell r="AD568">
            <v>8100</v>
          </cell>
          <cell r="AE568">
            <v>8100</v>
          </cell>
          <cell r="AF568">
            <v>8100</v>
          </cell>
          <cell r="AG568">
            <v>8100</v>
          </cell>
          <cell r="AH568">
            <v>8100</v>
          </cell>
          <cell r="AI568">
            <v>8100</v>
          </cell>
          <cell r="AJ568">
            <v>8100</v>
          </cell>
          <cell r="AK568">
            <v>8100</v>
          </cell>
          <cell r="AL568">
            <v>7163</v>
          </cell>
          <cell r="AM568">
            <v>7163</v>
          </cell>
          <cell r="AN568">
            <v>7163</v>
          </cell>
          <cell r="AO568">
            <v>7163</v>
          </cell>
          <cell r="AP568">
            <v>7163</v>
          </cell>
          <cell r="AQ568">
            <v>7163</v>
          </cell>
          <cell r="AR568">
            <v>6761</v>
          </cell>
          <cell r="AS568">
            <v>6761</v>
          </cell>
          <cell r="AT568">
            <v>6761</v>
          </cell>
          <cell r="AU568">
            <v>6761</v>
          </cell>
          <cell r="AV568">
            <v>6761</v>
          </cell>
          <cell r="AW568">
            <v>6761</v>
          </cell>
          <cell r="AX568">
            <v>11411</v>
          </cell>
          <cell r="AY568">
            <v>11411</v>
          </cell>
          <cell r="AZ568">
            <v>11411</v>
          </cell>
          <cell r="BA568">
            <v>11411</v>
          </cell>
          <cell r="BB568">
            <v>7411</v>
          </cell>
          <cell r="BC568">
            <v>7411</v>
          </cell>
          <cell r="BD568">
            <v>7411</v>
          </cell>
          <cell r="BE568">
            <v>7411</v>
          </cell>
          <cell r="BF568">
            <v>7411</v>
          </cell>
          <cell r="BG568">
            <v>7411</v>
          </cell>
          <cell r="BH568">
            <v>7411</v>
          </cell>
          <cell r="BI568">
            <v>7411</v>
          </cell>
          <cell r="BJ568">
            <v>7411</v>
          </cell>
          <cell r="BK568">
            <v>7411</v>
          </cell>
          <cell r="BL568">
            <v>7411</v>
          </cell>
          <cell r="BM568">
            <v>8411</v>
          </cell>
          <cell r="BN568">
            <v>8411</v>
          </cell>
          <cell r="BO568">
            <v>11242</v>
          </cell>
          <cell r="BP568">
            <v>7250</v>
          </cell>
          <cell r="BQ568">
            <v>7250</v>
          </cell>
          <cell r="BR568">
            <v>7250</v>
          </cell>
          <cell r="BS568">
            <v>7250</v>
          </cell>
          <cell r="BT568">
            <v>7250</v>
          </cell>
          <cell r="BU568">
            <v>3020</v>
          </cell>
          <cell r="BV568">
            <v>7020</v>
          </cell>
          <cell r="BW568">
            <v>3020</v>
          </cell>
          <cell r="BX568">
            <v>3020</v>
          </cell>
          <cell r="BY568">
            <v>3020</v>
          </cell>
          <cell r="BZ568">
            <v>3020</v>
          </cell>
          <cell r="CA568">
            <v>3020</v>
          </cell>
          <cell r="CB568">
            <v>3020</v>
          </cell>
          <cell r="CC568">
            <v>3020</v>
          </cell>
          <cell r="CD568">
            <v>3020</v>
          </cell>
          <cell r="CE568">
            <v>6020</v>
          </cell>
          <cell r="CF568">
            <v>6020</v>
          </cell>
          <cell r="CG568">
            <v>6020</v>
          </cell>
          <cell r="CH568">
            <v>3020</v>
          </cell>
          <cell r="CI568">
            <v>3020</v>
          </cell>
          <cell r="CJ568">
            <v>3020</v>
          </cell>
          <cell r="CK568">
            <v>3020</v>
          </cell>
          <cell r="CL568">
            <v>3020</v>
          </cell>
          <cell r="CM568">
            <v>3020</v>
          </cell>
          <cell r="CN568">
            <v>3020</v>
          </cell>
          <cell r="CO568">
            <v>3020</v>
          </cell>
          <cell r="CP568">
            <v>3020</v>
          </cell>
          <cell r="CQ568">
            <v>6750</v>
          </cell>
          <cell r="CR568">
            <v>3020</v>
          </cell>
          <cell r="CS568">
            <v>3020</v>
          </cell>
          <cell r="CT568">
            <v>3020</v>
          </cell>
          <cell r="CU568">
            <v>3020</v>
          </cell>
          <cell r="CV568">
            <v>3020</v>
          </cell>
          <cell r="CW568">
            <v>3020</v>
          </cell>
          <cell r="CX568">
            <v>3020</v>
          </cell>
          <cell r="CY568">
            <v>3020</v>
          </cell>
          <cell r="CZ568">
            <v>3020</v>
          </cell>
          <cell r="DA568">
            <v>3020</v>
          </cell>
          <cell r="DB568">
            <v>3020</v>
          </cell>
          <cell r="DC568">
            <v>3020</v>
          </cell>
          <cell r="DD568">
            <v>3020</v>
          </cell>
          <cell r="DE568">
            <v>2</v>
          </cell>
          <cell r="DF568">
            <v>2</v>
          </cell>
          <cell r="DG568">
            <v>2</v>
          </cell>
          <cell r="DH568">
            <v>2</v>
          </cell>
          <cell r="DI568">
            <v>2</v>
          </cell>
          <cell r="DJ568">
            <v>2</v>
          </cell>
          <cell r="DK568">
            <v>2501</v>
          </cell>
        </row>
        <row r="569">
          <cell r="A569">
            <v>37210</v>
          </cell>
          <cell r="B569" t="str">
            <v xml:space="preserve"> MAXUS-W CAMERON BLK 64                  </v>
          </cell>
          <cell r="C569" t="str">
            <v xml:space="preserve"> 0L   </v>
          </cell>
          <cell r="D569" t="str">
            <v xml:space="preserve"> R    </v>
          </cell>
          <cell r="E569">
            <v>23259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</row>
        <row r="570">
          <cell r="A570">
            <v>37232</v>
          </cell>
          <cell r="B570" t="str">
            <v xml:space="preserve"> MOBIL - EAST CAMERON BLK. 64 F          </v>
          </cell>
          <cell r="C570" t="str">
            <v xml:space="preserve"> 0L   </v>
          </cell>
          <cell r="D570" t="str">
            <v xml:space="preserve"> R    </v>
          </cell>
          <cell r="E570">
            <v>20636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</row>
        <row r="571">
          <cell r="A571">
            <v>37238</v>
          </cell>
          <cell r="B571" t="str">
            <v xml:space="preserve"> NEWFIELD-E CAMERON BLK 48 I             </v>
          </cell>
          <cell r="C571" t="str">
            <v xml:space="preserve"> 0L   </v>
          </cell>
          <cell r="D571" t="str">
            <v xml:space="preserve"> R    </v>
          </cell>
          <cell r="E571">
            <v>78629</v>
          </cell>
          <cell r="F571">
            <v>4800</v>
          </cell>
          <cell r="G571">
            <v>4800</v>
          </cell>
          <cell r="H571">
            <v>5880</v>
          </cell>
          <cell r="I571">
            <v>6299</v>
          </cell>
          <cell r="J571">
            <v>6299</v>
          </cell>
          <cell r="K571">
            <v>6299</v>
          </cell>
          <cell r="L571">
            <v>6299</v>
          </cell>
          <cell r="M571">
            <v>6252</v>
          </cell>
          <cell r="N571">
            <v>6252</v>
          </cell>
          <cell r="O571">
            <v>6252</v>
          </cell>
          <cell r="P571">
            <v>6000</v>
          </cell>
          <cell r="Q571">
            <v>6000</v>
          </cell>
          <cell r="R571">
            <v>6000</v>
          </cell>
          <cell r="S571">
            <v>6000</v>
          </cell>
          <cell r="T571">
            <v>5015</v>
          </cell>
          <cell r="U571">
            <v>5015</v>
          </cell>
          <cell r="V571">
            <v>5015</v>
          </cell>
          <cell r="W571">
            <v>5015</v>
          </cell>
          <cell r="X571">
            <v>5040</v>
          </cell>
          <cell r="Y571">
            <v>4910</v>
          </cell>
          <cell r="Z571">
            <v>4910</v>
          </cell>
          <cell r="AA571">
            <v>7128</v>
          </cell>
          <cell r="AB571">
            <v>7128</v>
          </cell>
          <cell r="AC571">
            <v>7128</v>
          </cell>
          <cell r="AD571">
            <v>7140</v>
          </cell>
          <cell r="AE571">
            <v>7140</v>
          </cell>
          <cell r="AF571">
            <v>7140</v>
          </cell>
          <cell r="AG571">
            <v>7140</v>
          </cell>
          <cell r="AH571">
            <v>7140</v>
          </cell>
          <cell r="AI571">
            <v>7140</v>
          </cell>
          <cell r="AJ571">
            <v>7140</v>
          </cell>
          <cell r="AK571">
            <v>7140</v>
          </cell>
          <cell r="AL571">
            <v>6180</v>
          </cell>
          <cell r="AM571">
            <v>6180</v>
          </cell>
          <cell r="AN571">
            <v>5880</v>
          </cell>
          <cell r="AO571">
            <v>5880</v>
          </cell>
          <cell r="AP571">
            <v>5880</v>
          </cell>
          <cell r="AQ571">
            <v>5880</v>
          </cell>
          <cell r="AR571">
            <v>4160</v>
          </cell>
          <cell r="AS571">
            <v>4160</v>
          </cell>
          <cell r="AT571">
            <v>4160</v>
          </cell>
          <cell r="AU571">
            <v>4160</v>
          </cell>
          <cell r="AV571">
            <v>4160</v>
          </cell>
          <cell r="AW571">
            <v>4160</v>
          </cell>
          <cell r="AX571">
            <v>6400</v>
          </cell>
          <cell r="AY571">
            <v>6400</v>
          </cell>
          <cell r="AZ571">
            <v>6400</v>
          </cell>
          <cell r="BA571">
            <v>6400</v>
          </cell>
          <cell r="BB571">
            <v>4300</v>
          </cell>
          <cell r="BC571">
            <v>4300</v>
          </cell>
          <cell r="BD571">
            <v>4300</v>
          </cell>
          <cell r="BE571">
            <v>4300</v>
          </cell>
          <cell r="BF571">
            <v>4300</v>
          </cell>
          <cell r="BG571">
            <v>4300</v>
          </cell>
          <cell r="BH571">
            <v>4300</v>
          </cell>
          <cell r="BI571">
            <v>4300</v>
          </cell>
          <cell r="BJ571">
            <v>4300</v>
          </cell>
          <cell r="BK571">
            <v>4300</v>
          </cell>
          <cell r="BL571">
            <v>4300</v>
          </cell>
          <cell r="BM571">
            <v>4300</v>
          </cell>
          <cell r="BN571">
            <v>4100</v>
          </cell>
          <cell r="BO571">
            <v>4125</v>
          </cell>
          <cell r="BP571">
            <v>4125</v>
          </cell>
          <cell r="BQ571">
            <v>4325</v>
          </cell>
          <cell r="BR571">
            <v>4325</v>
          </cell>
          <cell r="BS571">
            <v>4325</v>
          </cell>
          <cell r="BT571">
            <v>4325</v>
          </cell>
          <cell r="BU571">
            <v>4250</v>
          </cell>
          <cell r="BV571">
            <v>4250</v>
          </cell>
          <cell r="BW571">
            <v>4200</v>
          </cell>
          <cell r="BX571">
            <v>4200</v>
          </cell>
          <cell r="BY571">
            <v>4200</v>
          </cell>
          <cell r="BZ571">
            <v>4200</v>
          </cell>
          <cell r="CA571">
            <v>4200</v>
          </cell>
          <cell r="CB571">
            <v>4200</v>
          </cell>
          <cell r="CC571">
            <v>3831</v>
          </cell>
          <cell r="CD571">
            <v>3831</v>
          </cell>
          <cell r="CE571">
            <v>3781</v>
          </cell>
          <cell r="CF571">
            <v>3781</v>
          </cell>
          <cell r="CG571">
            <v>3781</v>
          </cell>
          <cell r="CH571">
            <v>3781</v>
          </cell>
          <cell r="CI571">
            <v>3781</v>
          </cell>
          <cell r="CJ571">
            <v>3781</v>
          </cell>
          <cell r="CK571">
            <v>3781</v>
          </cell>
          <cell r="CL571">
            <v>3781</v>
          </cell>
          <cell r="CM571">
            <v>3781</v>
          </cell>
          <cell r="CN571">
            <v>3781</v>
          </cell>
          <cell r="CO571">
            <v>4011</v>
          </cell>
          <cell r="CP571">
            <v>4011</v>
          </cell>
          <cell r="CQ571">
            <v>4011</v>
          </cell>
          <cell r="CR571">
            <v>4011</v>
          </cell>
          <cell r="CS571">
            <v>4344</v>
          </cell>
          <cell r="CT571">
            <v>4344</v>
          </cell>
          <cell r="CU571">
            <v>4344</v>
          </cell>
          <cell r="CV571">
            <v>3011</v>
          </cell>
          <cell r="CW571">
            <v>4006</v>
          </cell>
          <cell r="CX571">
            <v>4006</v>
          </cell>
          <cell r="CY571">
            <v>4006</v>
          </cell>
          <cell r="CZ571">
            <v>3841</v>
          </cell>
          <cell r="DA571">
            <v>3841</v>
          </cell>
          <cell r="DB571">
            <v>3841</v>
          </cell>
          <cell r="DC571">
            <v>3841</v>
          </cell>
          <cell r="DD571">
            <v>3841</v>
          </cell>
          <cell r="DE571">
            <v>3392</v>
          </cell>
          <cell r="DF571">
            <v>3517</v>
          </cell>
          <cell r="DG571">
            <v>3542</v>
          </cell>
          <cell r="DH571">
            <v>3542</v>
          </cell>
          <cell r="DI571">
            <v>3542</v>
          </cell>
          <cell r="DJ571">
            <v>3542</v>
          </cell>
          <cell r="DK571">
            <v>3542</v>
          </cell>
        </row>
        <row r="572">
          <cell r="A572">
            <v>37240</v>
          </cell>
          <cell r="B572" t="str">
            <v xml:space="preserve"> CONOCO-E CAMERON BLK 47                 </v>
          </cell>
          <cell r="C572" t="str">
            <v xml:space="preserve"> 0L   </v>
          </cell>
          <cell r="D572" t="str">
            <v xml:space="preserve"> R    </v>
          </cell>
          <cell r="E572">
            <v>44711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</row>
        <row r="573">
          <cell r="A573">
            <v>37247</v>
          </cell>
          <cell r="B573" t="str">
            <v xml:space="preserve"> SONAT-E CAMERON 33 DEHYD                </v>
          </cell>
          <cell r="C573" t="str">
            <v xml:space="preserve"> 0L   </v>
          </cell>
          <cell r="D573" t="str">
            <v xml:space="preserve"> R    </v>
          </cell>
          <cell r="E573">
            <v>57088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</row>
        <row r="574">
          <cell r="A574">
            <v>37256</v>
          </cell>
          <cell r="B574" t="str">
            <v xml:space="preserve"> EAST CAMERON  272 A                     </v>
          </cell>
          <cell r="C574" t="str">
            <v xml:space="preserve"> 0L   </v>
          </cell>
          <cell r="D574" t="str">
            <v xml:space="preserve"> R    </v>
          </cell>
          <cell r="E574">
            <v>35631</v>
          </cell>
          <cell r="F574">
            <v>5800</v>
          </cell>
          <cell r="G574">
            <v>5800</v>
          </cell>
          <cell r="H574">
            <v>9040</v>
          </cell>
          <cell r="I574">
            <v>5800</v>
          </cell>
          <cell r="J574">
            <v>5800</v>
          </cell>
          <cell r="K574">
            <v>5800</v>
          </cell>
          <cell r="L574">
            <v>5800</v>
          </cell>
          <cell r="M574">
            <v>5200</v>
          </cell>
          <cell r="N574">
            <v>5200</v>
          </cell>
          <cell r="O574">
            <v>5200</v>
          </cell>
          <cell r="P574">
            <v>5200</v>
          </cell>
          <cell r="Q574">
            <v>5200</v>
          </cell>
          <cell r="R574">
            <v>5200</v>
          </cell>
          <cell r="S574">
            <v>5200</v>
          </cell>
          <cell r="T574">
            <v>6392</v>
          </cell>
          <cell r="U574">
            <v>6392</v>
          </cell>
          <cell r="V574">
            <v>6392</v>
          </cell>
          <cell r="W574">
            <v>6392</v>
          </cell>
          <cell r="X574">
            <v>6392</v>
          </cell>
          <cell r="Y574">
            <v>4225</v>
          </cell>
          <cell r="Z574">
            <v>4225</v>
          </cell>
          <cell r="AA574">
            <v>4225</v>
          </cell>
          <cell r="AB574">
            <v>4225</v>
          </cell>
          <cell r="AC574">
            <v>4225</v>
          </cell>
          <cell r="AD574">
            <v>6185</v>
          </cell>
          <cell r="AE574">
            <v>5185</v>
          </cell>
          <cell r="AF574">
            <v>5185</v>
          </cell>
          <cell r="AG574">
            <v>5185</v>
          </cell>
          <cell r="AH574">
            <v>6585</v>
          </cell>
          <cell r="AI574">
            <v>7585</v>
          </cell>
          <cell r="AJ574">
            <v>7585</v>
          </cell>
          <cell r="AK574">
            <v>7585</v>
          </cell>
          <cell r="AL574">
            <v>7585</v>
          </cell>
          <cell r="AM574">
            <v>7185</v>
          </cell>
          <cell r="AN574">
            <v>9040</v>
          </cell>
          <cell r="AO574">
            <v>9040</v>
          </cell>
          <cell r="AP574">
            <v>9040</v>
          </cell>
          <cell r="AQ574">
            <v>9040</v>
          </cell>
          <cell r="AR574">
            <v>7740</v>
          </cell>
          <cell r="AS574">
            <v>6240</v>
          </cell>
          <cell r="AT574">
            <v>6240</v>
          </cell>
          <cell r="AU574">
            <v>6240</v>
          </cell>
          <cell r="AV574">
            <v>6240</v>
          </cell>
          <cell r="AW574">
            <v>6240</v>
          </cell>
          <cell r="AX574">
            <v>6026</v>
          </cell>
          <cell r="AY574">
            <v>6026</v>
          </cell>
          <cell r="AZ574">
            <v>6026</v>
          </cell>
          <cell r="BA574">
            <v>6026</v>
          </cell>
          <cell r="BB574">
            <v>6026</v>
          </cell>
          <cell r="BC574">
            <v>4701</v>
          </cell>
          <cell r="BD574">
            <v>4701</v>
          </cell>
          <cell r="BE574">
            <v>4701</v>
          </cell>
          <cell r="BF574">
            <v>4701</v>
          </cell>
          <cell r="BG574">
            <v>4701</v>
          </cell>
          <cell r="BH574">
            <v>4701</v>
          </cell>
          <cell r="BI574">
            <v>5256</v>
          </cell>
          <cell r="BJ574">
            <v>5256</v>
          </cell>
          <cell r="BK574">
            <v>5256</v>
          </cell>
          <cell r="BL574">
            <v>5256</v>
          </cell>
          <cell r="BM574">
            <v>5256</v>
          </cell>
          <cell r="BN574">
            <v>5256</v>
          </cell>
          <cell r="BO574">
            <v>5418</v>
          </cell>
          <cell r="BP574">
            <v>4618</v>
          </cell>
          <cell r="BQ574">
            <v>4618</v>
          </cell>
          <cell r="BR574">
            <v>4618</v>
          </cell>
          <cell r="BS574">
            <v>4618</v>
          </cell>
          <cell r="BT574">
            <v>6618</v>
          </cell>
          <cell r="BU574">
            <v>7018</v>
          </cell>
          <cell r="BV574">
            <v>6318</v>
          </cell>
          <cell r="BW574">
            <v>6318</v>
          </cell>
          <cell r="BX574">
            <v>6274</v>
          </cell>
          <cell r="BY574">
            <v>6274</v>
          </cell>
          <cell r="BZ574">
            <v>6274</v>
          </cell>
          <cell r="CA574">
            <v>6274</v>
          </cell>
          <cell r="CB574">
            <v>6274</v>
          </cell>
          <cell r="CC574">
            <v>9475</v>
          </cell>
          <cell r="CD574">
            <v>4631</v>
          </cell>
          <cell r="CE574">
            <v>6952</v>
          </cell>
          <cell r="CF574">
            <v>6952</v>
          </cell>
          <cell r="CG574">
            <v>6952</v>
          </cell>
          <cell r="CH574">
            <v>6952</v>
          </cell>
          <cell r="CI574">
            <v>5952</v>
          </cell>
          <cell r="CJ574">
            <v>5952</v>
          </cell>
          <cell r="CK574">
            <v>6027</v>
          </cell>
          <cell r="CL574">
            <v>6027</v>
          </cell>
          <cell r="CM574">
            <v>6027</v>
          </cell>
          <cell r="CN574">
            <v>6027</v>
          </cell>
          <cell r="CO574">
            <v>6027</v>
          </cell>
          <cell r="CP574">
            <v>6027</v>
          </cell>
          <cell r="CQ574">
            <v>6527</v>
          </cell>
          <cell r="CR574">
            <v>6527</v>
          </cell>
          <cell r="CS574">
            <v>6027</v>
          </cell>
          <cell r="CT574">
            <v>6027</v>
          </cell>
          <cell r="CU574">
            <v>6027</v>
          </cell>
          <cell r="CV574">
            <v>6027</v>
          </cell>
          <cell r="CW574">
            <v>6027</v>
          </cell>
          <cell r="CX574">
            <v>7027</v>
          </cell>
          <cell r="CY574">
            <v>7027</v>
          </cell>
          <cell r="CZ574">
            <v>7427</v>
          </cell>
          <cell r="DA574">
            <v>7427</v>
          </cell>
          <cell r="DB574">
            <v>7427</v>
          </cell>
          <cell r="DC574">
            <v>7427</v>
          </cell>
          <cell r="DD574">
            <v>7427</v>
          </cell>
          <cell r="DE574">
            <v>7701</v>
          </cell>
          <cell r="DF574">
            <v>7701</v>
          </cell>
          <cell r="DG574">
            <v>7701</v>
          </cell>
          <cell r="DH574">
            <v>7701</v>
          </cell>
          <cell r="DI574">
            <v>7701</v>
          </cell>
          <cell r="DJ574">
            <v>7701</v>
          </cell>
          <cell r="DK574">
            <v>7701</v>
          </cell>
        </row>
        <row r="575">
          <cell r="A575">
            <v>37266</v>
          </cell>
          <cell r="B575" t="str">
            <v xml:space="preserve"> VERMILION  191-C                        </v>
          </cell>
          <cell r="C575" t="str">
            <v xml:space="preserve"> 0L   </v>
          </cell>
          <cell r="D575" t="str">
            <v xml:space="preserve"> R    </v>
          </cell>
          <cell r="E575">
            <v>63965</v>
          </cell>
          <cell r="F575">
            <v>1300</v>
          </cell>
          <cell r="G575">
            <v>1300</v>
          </cell>
          <cell r="H575">
            <v>1380</v>
          </cell>
          <cell r="I575">
            <v>549</v>
          </cell>
          <cell r="J575">
            <v>1300</v>
          </cell>
          <cell r="K575">
            <v>1300</v>
          </cell>
          <cell r="L575">
            <v>1300</v>
          </cell>
          <cell r="M575">
            <v>1300</v>
          </cell>
          <cell r="N575">
            <v>1300</v>
          </cell>
          <cell r="O575">
            <v>1300</v>
          </cell>
          <cell r="P575">
            <v>1300</v>
          </cell>
          <cell r="Q575">
            <v>1300</v>
          </cell>
          <cell r="R575">
            <v>1300</v>
          </cell>
          <cell r="S575">
            <v>1290</v>
          </cell>
          <cell r="T575">
            <v>12</v>
          </cell>
          <cell r="U575">
            <v>12</v>
          </cell>
          <cell r="V575">
            <v>12</v>
          </cell>
          <cell r="W575">
            <v>12</v>
          </cell>
          <cell r="X575">
            <v>12</v>
          </cell>
          <cell r="Y575">
            <v>12</v>
          </cell>
          <cell r="Z575">
            <v>12</v>
          </cell>
          <cell r="AA575">
            <v>12</v>
          </cell>
          <cell r="AB575">
            <v>12</v>
          </cell>
          <cell r="AC575">
            <v>12</v>
          </cell>
          <cell r="AD575">
            <v>12</v>
          </cell>
          <cell r="AE575">
            <v>12</v>
          </cell>
          <cell r="AF575">
            <v>1391</v>
          </cell>
          <cell r="AG575">
            <v>1391</v>
          </cell>
          <cell r="AH575">
            <v>1392</v>
          </cell>
          <cell r="AI575">
            <v>1392</v>
          </cell>
          <cell r="AJ575">
            <v>1392</v>
          </cell>
          <cell r="AK575">
            <v>1392</v>
          </cell>
          <cell r="AL575">
            <v>1380</v>
          </cell>
          <cell r="AM575">
            <v>1380</v>
          </cell>
          <cell r="AN575">
            <v>1380</v>
          </cell>
          <cell r="AO575">
            <v>1380</v>
          </cell>
          <cell r="AP575">
            <v>1380</v>
          </cell>
          <cell r="AQ575">
            <v>1380</v>
          </cell>
          <cell r="AR575">
            <v>893</v>
          </cell>
          <cell r="AS575">
            <v>893</v>
          </cell>
          <cell r="AT575">
            <v>893</v>
          </cell>
          <cell r="AU575">
            <v>893</v>
          </cell>
          <cell r="AV575">
            <v>893</v>
          </cell>
          <cell r="AW575">
            <v>893</v>
          </cell>
          <cell r="AX575">
            <v>1405</v>
          </cell>
          <cell r="AY575">
            <v>1405</v>
          </cell>
          <cell r="AZ575">
            <v>1405</v>
          </cell>
          <cell r="BA575">
            <v>1405</v>
          </cell>
          <cell r="BB575">
            <v>1405</v>
          </cell>
          <cell r="BC575">
            <v>1055</v>
          </cell>
          <cell r="BD575">
            <v>1055</v>
          </cell>
          <cell r="BE575">
            <v>1055</v>
          </cell>
          <cell r="BF575">
            <v>1055</v>
          </cell>
          <cell r="BG575">
            <v>1055</v>
          </cell>
          <cell r="BH575">
            <v>1055</v>
          </cell>
          <cell r="BI575">
            <v>1180</v>
          </cell>
          <cell r="BJ575">
            <v>1180</v>
          </cell>
          <cell r="BK575">
            <v>1180</v>
          </cell>
          <cell r="BL575">
            <v>1180</v>
          </cell>
          <cell r="BM575">
            <v>1005</v>
          </cell>
          <cell r="BN575">
            <v>1005</v>
          </cell>
          <cell r="BO575">
            <v>1005</v>
          </cell>
          <cell r="BP575">
            <v>1005</v>
          </cell>
          <cell r="BQ575">
            <v>1005</v>
          </cell>
          <cell r="BR575">
            <v>1005</v>
          </cell>
          <cell r="BS575">
            <v>1005</v>
          </cell>
          <cell r="BT575">
            <v>1005</v>
          </cell>
          <cell r="BU575">
            <v>650</v>
          </cell>
          <cell r="BV575">
            <v>650</v>
          </cell>
          <cell r="BW575">
            <v>650</v>
          </cell>
          <cell r="BX575">
            <v>650</v>
          </cell>
          <cell r="BY575">
            <v>650</v>
          </cell>
          <cell r="BZ575">
            <v>650</v>
          </cell>
          <cell r="CA575">
            <v>650</v>
          </cell>
          <cell r="CB575">
            <v>650</v>
          </cell>
          <cell r="CC575">
            <v>1305</v>
          </cell>
          <cell r="CD575">
            <v>1305</v>
          </cell>
          <cell r="CE575">
            <v>1305</v>
          </cell>
          <cell r="CF575">
            <v>1305</v>
          </cell>
          <cell r="CG575">
            <v>1305</v>
          </cell>
          <cell r="CH575">
            <v>1305</v>
          </cell>
          <cell r="CI575">
            <v>1305</v>
          </cell>
          <cell r="CJ575">
            <v>1305</v>
          </cell>
          <cell r="CK575">
            <v>1305</v>
          </cell>
          <cell r="CL575">
            <v>1305</v>
          </cell>
          <cell r="CM575">
            <v>1305</v>
          </cell>
          <cell r="CN575">
            <v>1305</v>
          </cell>
          <cell r="CO575">
            <v>905</v>
          </cell>
          <cell r="CP575">
            <v>905</v>
          </cell>
          <cell r="CQ575">
            <v>905</v>
          </cell>
          <cell r="CR575">
            <v>905</v>
          </cell>
          <cell r="CS575">
            <v>905</v>
          </cell>
          <cell r="CT575">
            <v>905</v>
          </cell>
          <cell r="CU575">
            <v>905</v>
          </cell>
          <cell r="CV575">
            <v>905</v>
          </cell>
          <cell r="CW575">
            <v>905</v>
          </cell>
          <cell r="CX575">
            <v>650</v>
          </cell>
          <cell r="CY575">
            <v>650</v>
          </cell>
          <cell r="CZ575">
            <v>650</v>
          </cell>
          <cell r="DA575">
            <v>650</v>
          </cell>
          <cell r="DB575">
            <v>650</v>
          </cell>
          <cell r="DC575">
            <v>650</v>
          </cell>
          <cell r="DD575">
            <v>650</v>
          </cell>
          <cell r="DE575">
            <v>784</v>
          </cell>
          <cell r="DF575">
            <v>784</v>
          </cell>
          <cell r="DG575">
            <v>401</v>
          </cell>
          <cell r="DH575">
            <v>401</v>
          </cell>
          <cell r="DI575">
            <v>401</v>
          </cell>
          <cell r="DJ575">
            <v>401</v>
          </cell>
          <cell r="DK575">
            <v>3</v>
          </cell>
        </row>
        <row r="576">
          <cell r="A576">
            <v>37274</v>
          </cell>
          <cell r="B576" t="str">
            <v xml:space="preserve"> VERMILION  246 D                        </v>
          </cell>
          <cell r="C576" t="str">
            <v xml:space="preserve"> 0L   </v>
          </cell>
          <cell r="D576" t="str">
            <v xml:space="preserve"> R    </v>
          </cell>
          <cell r="E576">
            <v>40275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1592</v>
          </cell>
          <cell r="BQ576">
            <v>1592</v>
          </cell>
          <cell r="BR576">
            <v>1592</v>
          </cell>
          <cell r="BS576">
            <v>1592</v>
          </cell>
          <cell r="BT576">
            <v>1592</v>
          </cell>
          <cell r="BU576">
            <v>1592</v>
          </cell>
          <cell r="BV576">
            <v>1592</v>
          </cell>
          <cell r="BW576">
            <v>1592</v>
          </cell>
          <cell r="BX576">
            <v>1592</v>
          </cell>
          <cell r="BY576">
            <v>1592</v>
          </cell>
          <cell r="BZ576">
            <v>1592</v>
          </cell>
          <cell r="CA576">
            <v>1592</v>
          </cell>
          <cell r="CB576">
            <v>1592</v>
          </cell>
          <cell r="CC576">
            <v>1592</v>
          </cell>
          <cell r="CD576">
            <v>1592</v>
          </cell>
          <cell r="CE576">
            <v>1592</v>
          </cell>
          <cell r="CF576">
            <v>1592</v>
          </cell>
          <cell r="CG576">
            <v>1592</v>
          </cell>
          <cell r="CH576">
            <v>1592</v>
          </cell>
          <cell r="CI576">
            <v>1592</v>
          </cell>
          <cell r="CJ576">
            <v>592</v>
          </cell>
          <cell r="CK576">
            <v>592</v>
          </cell>
          <cell r="CL576">
            <v>592</v>
          </cell>
          <cell r="CM576">
            <v>592</v>
          </cell>
          <cell r="CN576">
            <v>592</v>
          </cell>
          <cell r="CO576">
            <v>1592</v>
          </cell>
          <cell r="CP576">
            <v>1592</v>
          </cell>
          <cell r="CQ576">
            <v>1592</v>
          </cell>
          <cell r="CR576">
            <v>1592</v>
          </cell>
          <cell r="CS576">
            <v>1592</v>
          </cell>
          <cell r="CT576">
            <v>1592</v>
          </cell>
          <cell r="CU576">
            <v>1592</v>
          </cell>
          <cell r="CV576">
            <v>1592</v>
          </cell>
          <cell r="CW576">
            <v>1592</v>
          </cell>
          <cell r="CX576">
            <v>1592</v>
          </cell>
          <cell r="CY576">
            <v>1592</v>
          </cell>
          <cell r="CZ576">
            <v>1592</v>
          </cell>
          <cell r="DA576">
            <v>1592</v>
          </cell>
          <cell r="DB576">
            <v>1592</v>
          </cell>
          <cell r="DC576">
            <v>1592</v>
          </cell>
          <cell r="DD576">
            <v>1592</v>
          </cell>
          <cell r="DE576">
            <v>2589</v>
          </cell>
          <cell r="DF576">
            <v>2589</v>
          </cell>
          <cell r="DG576">
            <v>589</v>
          </cell>
          <cell r="DH576">
            <v>589</v>
          </cell>
          <cell r="DI576">
            <v>589</v>
          </cell>
          <cell r="DJ576">
            <v>589</v>
          </cell>
          <cell r="DK576">
            <v>638</v>
          </cell>
        </row>
        <row r="577">
          <cell r="A577">
            <v>37275</v>
          </cell>
          <cell r="B577" t="str">
            <v xml:space="preserve"> VERMILION  245 E                        </v>
          </cell>
          <cell r="C577" t="str">
            <v xml:space="preserve"> 0L   </v>
          </cell>
          <cell r="D577" t="str">
            <v xml:space="preserve"> R    </v>
          </cell>
          <cell r="E577">
            <v>120562</v>
          </cell>
          <cell r="F577">
            <v>4672</v>
          </cell>
          <cell r="G577">
            <v>4672</v>
          </cell>
          <cell r="H577">
            <v>5675</v>
          </cell>
          <cell r="I577">
            <v>4672</v>
          </cell>
          <cell r="J577">
            <v>3672</v>
          </cell>
          <cell r="K577">
            <v>3672</v>
          </cell>
          <cell r="L577">
            <v>3672</v>
          </cell>
          <cell r="M577">
            <v>4672</v>
          </cell>
          <cell r="N577">
            <v>4672</v>
          </cell>
          <cell r="O577">
            <v>4672</v>
          </cell>
          <cell r="P577">
            <v>4672</v>
          </cell>
          <cell r="Q577">
            <v>4672</v>
          </cell>
          <cell r="R577">
            <v>3672</v>
          </cell>
          <cell r="S577">
            <v>3672</v>
          </cell>
          <cell r="T577">
            <v>5000</v>
          </cell>
          <cell r="U577">
            <v>5000</v>
          </cell>
          <cell r="V577">
            <v>5000</v>
          </cell>
          <cell r="W577">
            <v>5000</v>
          </cell>
          <cell r="X577">
            <v>5000</v>
          </cell>
          <cell r="Y577">
            <v>5000</v>
          </cell>
          <cell r="Z577">
            <v>5000</v>
          </cell>
          <cell r="AA577">
            <v>5000</v>
          </cell>
          <cell r="AB577">
            <v>5000</v>
          </cell>
          <cell r="AC577">
            <v>5000</v>
          </cell>
          <cell r="AD577">
            <v>4675</v>
          </cell>
          <cell r="AE577">
            <v>4675</v>
          </cell>
          <cell r="AF577">
            <v>4675</v>
          </cell>
          <cell r="AG577">
            <v>4675</v>
          </cell>
          <cell r="AH577">
            <v>1675</v>
          </cell>
          <cell r="AI577">
            <v>1675</v>
          </cell>
          <cell r="AJ577">
            <v>1675</v>
          </cell>
          <cell r="AK577">
            <v>1675</v>
          </cell>
          <cell r="AL577">
            <v>1675</v>
          </cell>
          <cell r="AM577">
            <v>1675</v>
          </cell>
          <cell r="AN577">
            <v>5675</v>
          </cell>
          <cell r="AO577">
            <v>5675</v>
          </cell>
          <cell r="AP577">
            <v>5675</v>
          </cell>
          <cell r="AQ577">
            <v>5675</v>
          </cell>
          <cell r="AR577">
            <v>5675</v>
          </cell>
          <cell r="AS577">
            <v>5675</v>
          </cell>
          <cell r="AT577">
            <v>3675</v>
          </cell>
          <cell r="AU577">
            <v>3675</v>
          </cell>
          <cell r="AV577">
            <v>3675</v>
          </cell>
          <cell r="AW577">
            <v>3675</v>
          </cell>
          <cell r="AX577">
            <v>6200</v>
          </cell>
          <cell r="AY577">
            <v>6200</v>
          </cell>
          <cell r="AZ577">
            <v>6200</v>
          </cell>
          <cell r="BA577">
            <v>6200</v>
          </cell>
          <cell r="BB577">
            <v>6200</v>
          </cell>
          <cell r="BC577">
            <v>6200</v>
          </cell>
          <cell r="BD577">
            <v>6200</v>
          </cell>
          <cell r="BE577">
            <v>6200</v>
          </cell>
          <cell r="BF577">
            <v>6200</v>
          </cell>
          <cell r="BG577">
            <v>6200</v>
          </cell>
          <cell r="BH577">
            <v>4200</v>
          </cell>
          <cell r="BI577">
            <v>4200</v>
          </cell>
          <cell r="BJ577">
            <v>3200</v>
          </cell>
          <cell r="BK577">
            <v>3200</v>
          </cell>
          <cell r="BL577">
            <v>3200</v>
          </cell>
          <cell r="BM577">
            <v>3200</v>
          </cell>
          <cell r="BN577">
            <v>6200</v>
          </cell>
          <cell r="BO577">
            <v>6200</v>
          </cell>
          <cell r="BP577">
            <v>4200</v>
          </cell>
          <cell r="BQ577">
            <v>4200</v>
          </cell>
          <cell r="BR577">
            <v>4200</v>
          </cell>
          <cell r="BS577">
            <v>4200</v>
          </cell>
          <cell r="BT577">
            <v>4200</v>
          </cell>
          <cell r="BU577">
            <v>4200</v>
          </cell>
          <cell r="BV577">
            <v>4200</v>
          </cell>
          <cell r="BW577">
            <v>4200</v>
          </cell>
          <cell r="BX577">
            <v>4200</v>
          </cell>
          <cell r="BY577">
            <v>4200</v>
          </cell>
          <cell r="BZ577">
            <v>4200</v>
          </cell>
          <cell r="CA577">
            <v>4200</v>
          </cell>
          <cell r="CB577">
            <v>4200</v>
          </cell>
          <cell r="CC577">
            <v>5548</v>
          </cell>
          <cell r="CD577">
            <v>5548</v>
          </cell>
          <cell r="CE577">
            <v>5548</v>
          </cell>
          <cell r="CF577">
            <v>5548</v>
          </cell>
          <cell r="CG577">
            <v>5548</v>
          </cell>
          <cell r="CH577">
            <v>5548</v>
          </cell>
          <cell r="CI577">
            <v>5548</v>
          </cell>
          <cell r="CJ577">
            <v>5548</v>
          </cell>
          <cell r="CK577">
            <v>4048</v>
          </cell>
          <cell r="CL577">
            <v>4048</v>
          </cell>
          <cell r="CM577">
            <v>4048</v>
          </cell>
          <cell r="CN577">
            <v>4048</v>
          </cell>
          <cell r="CO577">
            <v>5048</v>
          </cell>
          <cell r="CP577">
            <v>5048</v>
          </cell>
          <cell r="CQ577">
            <v>5048</v>
          </cell>
          <cell r="CR577">
            <v>5048</v>
          </cell>
          <cell r="CS577">
            <v>5048</v>
          </cell>
          <cell r="CT577">
            <v>5048</v>
          </cell>
          <cell r="CU577">
            <v>5048</v>
          </cell>
          <cell r="CV577">
            <v>5048</v>
          </cell>
          <cell r="CW577">
            <v>5048</v>
          </cell>
          <cell r="CX577">
            <v>5048</v>
          </cell>
          <cell r="CY577">
            <v>5048</v>
          </cell>
          <cell r="CZ577">
            <v>5048</v>
          </cell>
          <cell r="DA577">
            <v>5048</v>
          </cell>
          <cell r="DB577">
            <v>5048</v>
          </cell>
          <cell r="DC577">
            <v>3048</v>
          </cell>
          <cell r="DD577">
            <v>3048</v>
          </cell>
          <cell r="DE577">
            <v>6091</v>
          </cell>
          <cell r="DF577">
            <v>6091</v>
          </cell>
          <cell r="DG577">
            <v>6091</v>
          </cell>
          <cell r="DH577">
            <v>6091</v>
          </cell>
          <cell r="DI577">
            <v>6091</v>
          </cell>
          <cell r="DJ577">
            <v>6091</v>
          </cell>
          <cell r="DK577">
            <v>6091</v>
          </cell>
        </row>
        <row r="578">
          <cell r="A578">
            <v>37277</v>
          </cell>
          <cell r="B578" t="str">
            <v xml:space="preserve"> VERMILION  245B                         </v>
          </cell>
          <cell r="C578" t="str">
            <v xml:space="preserve"> 0L   </v>
          </cell>
          <cell r="D578" t="str">
            <v xml:space="preserve"> R    </v>
          </cell>
          <cell r="E578">
            <v>28356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</row>
        <row r="579">
          <cell r="A579">
            <v>37281</v>
          </cell>
          <cell r="B579" t="str">
            <v xml:space="preserve"> VERMILION  245 F                        </v>
          </cell>
          <cell r="C579" t="str">
            <v xml:space="preserve"> 0L   </v>
          </cell>
          <cell r="D579" t="str">
            <v xml:space="preserve"> R    </v>
          </cell>
          <cell r="E579">
            <v>56392</v>
          </cell>
          <cell r="F579">
            <v>11340</v>
          </cell>
          <cell r="G579">
            <v>11340</v>
          </cell>
          <cell r="H579">
            <v>13121</v>
          </cell>
          <cell r="I579">
            <v>11340</v>
          </cell>
          <cell r="J579">
            <v>11340</v>
          </cell>
          <cell r="K579">
            <v>12340</v>
          </cell>
          <cell r="L579">
            <v>12340</v>
          </cell>
          <cell r="M579">
            <v>12340</v>
          </cell>
          <cell r="N579">
            <v>12340</v>
          </cell>
          <cell r="O579">
            <v>12340</v>
          </cell>
          <cell r="P579">
            <v>12340</v>
          </cell>
          <cell r="Q579">
            <v>12340</v>
          </cell>
          <cell r="R579">
            <v>12340</v>
          </cell>
          <cell r="S579">
            <v>12340</v>
          </cell>
          <cell r="T579">
            <v>12001</v>
          </cell>
          <cell r="U579">
            <v>12001</v>
          </cell>
          <cell r="V579">
            <v>12001</v>
          </cell>
          <cell r="W579">
            <v>12001</v>
          </cell>
          <cell r="X579">
            <v>12001</v>
          </cell>
          <cell r="Y579">
            <v>12001</v>
          </cell>
          <cell r="Z579">
            <v>12001</v>
          </cell>
          <cell r="AA579">
            <v>12001</v>
          </cell>
          <cell r="AB579">
            <v>12001</v>
          </cell>
          <cell r="AC579">
            <v>12001</v>
          </cell>
          <cell r="AD579">
            <v>12001</v>
          </cell>
          <cell r="AE579">
            <v>12001</v>
          </cell>
          <cell r="AF579">
            <v>12001</v>
          </cell>
          <cell r="AG579">
            <v>12001</v>
          </cell>
          <cell r="AH579">
            <v>13521</v>
          </cell>
          <cell r="AI579">
            <v>13521</v>
          </cell>
          <cell r="AJ579">
            <v>13521</v>
          </cell>
          <cell r="AK579">
            <v>13521</v>
          </cell>
          <cell r="AL579">
            <v>13521</v>
          </cell>
          <cell r="AM579">
            <v>13521</v>
          </cell>
          <cell r="AN579">
            <v>13121</v>
          </cell>
          <cell r="AO579">
            <v>13121</v>
          </cell>
          <cell r="AP579">
            <v>13121</v>
          </cell>
          <cell r="AQ579">
            <v>13121</v>
          </cell>
          <cell r="AR579">
            <v>13121</v>
          </cell>
          <cell r="AS579">
            <v>13121</v>
          </cell>
          <cell r="AT579">
            <v>13121</v>
          </cell>
          <cell r="AU579">
            <v>13121</v>
          </cell>
          <cell r="AV579">
            <v>9121</v>
          </cell>
          <cell r="AW579">
            <v>9121</v>
          </cell>
          <cell r="AX579">
            <v>12500</v>
          </cell>
          <cell r="AY579">
            <v>8500</v>
          </cell>
          <cell r="AZ579">
            <v>8500</v>
          </cell>
          <cell r="BA579">
            <v>11000</v>
          </cell>
          <cell r="BB579">
            <v>11000</v>
          </cell>
          <cell r="BC579">
            <v>11000</v>
          </cell>
          <cell r="BD579">
            <v>11000</v>
          </cell>
          <cell r="BE579">
            <v>11000</v>
          </cell>
          <cell r="BF579">
            <v>13427</v>
          </cell>
          <cell r="BG579">
            <v>13427</v>
          </cell>
          <cell r="BH579">
            <v>13427</v>
          </cell>
          <cell r="BI579">
            <v>11427</v>
          </cell>
          <cell r="BJ579">
            <v>9427</v>
          </cell>
          <cell r="BK579">
            <v>9427</v>
          </cell>
          <cell r="BL579">
            <v>9427</v>
          </cell>
          <cell r="BM579">
            <v>7427</v>
          </cell>
          <cell r="BN579">
            <v>7427</v>
          </cell>
          <cell r="BO579">
            <v>7427</v>
          </cell>
          <cell r="BP579">
            <v>7427</v>
          </cell>
          <cell r="BQ579">
            <v>7427</v>
          </cell>
          <cell r="BR579">
            <v>7427</v>
          </cell>
          <cell r="BS579">
            <v>7427</v>
          </cell>
          <cell r="BT579">
            <v>7427</v>
          </cell>
          <cell r="BU579">
            <v>9427</v>
          </cell>
          <cell r="BV579">
            <v>9427</v>
          </cell>
          <cell r="BW579">
            <v>9427</v>
          </cell>
          <cell r="BX579">
            <v>7427</v>
          </cell>
          <cell r="BY579">
            <v>7427</v>
          </cell>
          <cell r="BZ579">
            <v>7427</v>
          </cell>
          <cell r="CA579">
            <v>7427</v>
          </cell>
          <cell r="CB579">
            <v>7427</v>
          </cell>
          <cell r="CC579">
            <v>13004</v>
          </cell>
          <cell r="CD579">
            <v>13004</v>
          </cell>
          <cell r="CE579">
            <v>3004</v>
          </cell>
          <cell r="CF579">
            <v>3004</v>
          </cell>
          <cell r="CG579">
            <v>3004</v>
          </cell>
          <cell r="CH579">
            <v>704</v>
          </cell>
          <cell r="CI579">
            <v>704</v>
          </cell>
          <cell r="CJ579">
            <v>704</v>
          </cell>
          <cell r="CK579">
            <v>7004</v>
          </cell>
          <cell r="CL579">
            <v>7004</v>
          </cell>
          <cell r="CM579">
            <v>7004</v>
          </cell>
          <cell r="CN579">
            <v>7004</v>
          </cell>
          <cell r="CO579">
            <v>7504</v>
          </cell>
          <cell r="CP579">
            <v>7504</v>
          </cell>
          <cell r="CQ579">
            <v>7504</v>
          </cell>
          <cell r="CR579">
            <v>7504</v>
          </cell>
          <cell r="CS579">
            <v>8004</v>
          </cell>
          <cell r="CT579">
            <v>8004</v>
          </cell>
          <cell r="CU579">
            <v>8004</v>
          </cell>
          <cell r="CV579">
            <v>8004</v>
          </cell>
          <cell r="CW579">
            <v>8004</v>
          </cell>
          <cell r="CX579">
            <v>9104</v>
          </cell>
          <cell r="CY579">
            <v>9104</v>
          </cell>
          <cell r="CZ579">
            <v>9104</v>
          </cell>
          <cell r="DA579">
            <v>9104</v>
          </cell>
          <cell r="DB579">
            <v>9104</v>
          </cell>
          <cell r="DC579">
            <v>9104</v>
          </cell>
          <cell r="DD579">
            <v>9104</v>
          </cell>
          <cell r="DE579">
            <v>8052</v>
          </cell>
          <cell r="DF579">
            <v>8052</v>
          </cell>
          <cell r="DG579">
            <v>8052</v>
          </cell>
          <cell r="DH579">
            <v>8052</v>
          </cell>
          <cell r="DI579">
            <v>8052</v>
          </cell>
          <cell r="DJ579">
            <v>8052</v>
          </cell>
          <cell r="DK579">
            <v>11052</v>
          </cell>
        </row>
        <row r="580">
          <cell r="A580">
            <v>37365</v>
          </cell>
          <cell r="B580" t="str">
            <v xml:space="preserve"> SOUTH MARSH ISLAND 61 B                 </v>
          </cell>
          <cell r="C580" t="str">
            <v xml:space="preserve"> 0L   </v>
          </cell>
          <cell r="D580" t="str">
            <v xml:space="preserve"> R    </v>
          </cell>
          <cell r="E580">
            <v>182170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</row>
        <row r="581">
          <cell r="A581">
            <v>37367</v>
          </cell>
          <cell r="B581" t="str">
            <v xml:space="preserve"> CHEVRON-SOUTH MARSH ISLAND 61 D         </v>
          </cell>
          <cell r="C581" t="str">
            <v xml:space="preserve"> 0L   </v>
          </cell>
          <cell r="D581" t="str">
            <v xml:space="preserve"> R    </v>
          </cell>
          <cell r="E581">
            <v>111575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</row>
        <row r="582">
          <cell r="A582">
            <v>37384</v>
          </cell>
          <cell r="B582" t="str">
            <v xml:space="preserve"> SOUTH MARSH ISLAND 260                  </v>
          </cell>
          <cell r="C582" t="str">
            <v xml:space="preserve"> 0L   </v>
          </cell>
          <cell r="D582" t="str">
            <v xml:space="preserve"> R    </v>
          </cell>
          <cell r="E582">
            <v>52329</v>
          </cell>
          <cell r="F582">
            <v>1516</v>
          </cell>
          <cell r="G582">
            <v>1516</v>
          </cell>
          <cell r="H582">
            <v>1516</v>
          </cell>
          <cell r="I582">
            <v>1516</v>
          </cell>
          <cell r="J582">
            <v>1191</v>
          </cell>
          <cell r="K582">
            <v>1191</v>
          </cell>
          <cell r="L582">
            <v>1191</v>
          </cell>
          <cell r="M582">
            <v>1191</v>
          </cell>
          <cell r="N582">
            <v>1191</v>
          </cell>
          <cell r="O582">
            <v>1191</v>
          </cell>
          <cell r="P582">
            <v>1191</v>
          </cell>
          <cell r="Q582">
            <v>1191</v>
          </cell>
          <cell r="R582">
            <v>1191</v>
          </cell>
          <cell r="S582">
            <v>1191</v>
          </cell>
          <cell r="T582">
            <v>1254</v>
          </cell>
          <cell r="U582">
            <v>1254</v>
          </cell>
          <cell r="V582">
            <v>1254</v>
          </cell>
          <cell r="W582">
            <v>1254</v>
          </cell>
          <cell r="X582">
            <v>778</v>
          </cell>
          <cell r="Y582">
            <v>778</v>
          </cell>
          <cell r="Z582">
            <v>1636</v>
          </cell>
          <cell r="AA582">
            <v>1636</v>
          </cell>
          <cell r="AB582">
            <v>1636</v>
          </cell>
          <cell r="AC582">
            <v>1636</v>
          </cell>
          <cell r="AD582">
            <v>1636</v>
          </cell>
          <cell r="AE582">
            <v>1636</v>
          </cell>
          <cell r="AF582">
            <v>1636</v>
          </cell>
          <cell r="AG582">
            <v>1636</v>
          </cell>
          <cell r="AH582">
            <v>1636</v>
          </cell>
          <cell r="AI582">
            <v>1636</v>
          </cell>
          <cell r="AJ582">
            <v>1636</v>
          </cell>
          <cell r="AK582">
            <v>1636</v>
          </cell>
          <cell r="AL582">
            <v>1463</v>
          </cell>
          <cell r="AM582">
            <v>1516</v>
          </cell>
          <cell r="AN582">
            <v>1516</v>
          </cell>
          <cell r="AO582">
            <v>1516</v>
          </cell>
          <cell r="AP582">
            <v>1516</v>
          </cell>
          <cell r="AQ582">
            <v>1516</v>
          </cell>
          <cell r="AR582">
            <v>1516</v>
          </cell>
          <cell r="AS582">
            <v>1516</v>
          </cell>
          <cell r="AT582">
            <v>667</v>
          </cell>
          <cell r="AU582">
            <v>1516</v>
          </cell>
          <cell r="AV582">
            <v>1516</v>
          </cell>
          <cell r="AW582">
            <v>1516</v>
          </cell>
          <cell r="AX582">
            <v>2</v>
          </cell>
          <cell r="AY582">
            <v>2</v>
          </cell>
          <cell r="AZ582">
            <v>2</v>
          </cell>
          <cell r="BA582">
            <v>194</v>
          </cell>
          <cell r="BB582">
            <v>2543</v>
          </cell>
          <cell r="BC582">
            <v>2543</v>
          </cell>
          <cell r="BD582">
            <v>2543</v>
          </cell>
          <cell r="BE582">
            <v>2543</v>
          </cell>
          <cell r="BF582">
            <v>2543</v>
          </cell>
          <cell r="BG582">
            <v>2543</v>
          </cell>
          <cell r="BH582">
            <v>2543</v>
          </cell>
          <cell r="BI582">
            <v>2543</v>
          </cell>
          <cell r="BJ582">
            <v>2543</v>
          </cell>
          <cell r="BK582">
            <v>2543</v>
          </cell>
          <cell r="BL582">
            <v>2543</v>
          </cell>
          <cell r="BM582">
            <v>2543</v>
          </cell>
          <cell r="BN582">
            <v>1948</v>
          </cell>
          <cell r="BO582">
            <v>1948</v>
          </cell>
          <cell r="BP582">
            <v>1948</v>
          </cell>
          <cell r="BQ582">
            <v>1948</v>
          </cell>
          <cell r="BR582">
            <v>1948</v>
          </cell>
          <cell r="BS582">
            <v>1948</v>
          </cell>
          <cell r="BT582">
            <v>1948</v>
          </cell>
          <cell r="BU582">
            <v>2597</v>
          </cell>
          <cell r="BV582">
            <v>2597</v>
          </cell>
          <cell r="BW582">
            <v>2597</v>
          </cell>
          <cell r="BX582">
            <v>2597</v>
          </cell>
          <cell r="BY582">
            <v>2597</v>
          </cell>
          <cell r="BZ582">
            <v>2597</v>
          </cell>
          <cell r="CA582">
            <v>2597</v>
          </cell>
          <cell r="CB582">
            <v>2597</v>
          </cell>
          <cell r="CC582">
            <v>3246</v>
          </cell>
          <cell r="CD582">
            <v>3246</v>
          </cell>
          <cell r="CE582">
            <v>3246</v>
          </cell>
          <cell r="CF582">
            <v>3246</v>
          </cell>
          <cell r="CG582">
            <v>3246</v>
          </cell>
          <cell r="CH582">
            <v>3246</v>
          </cell>
          <cell r="CI582">
            <v>3246</v>
          </cell>
          <cell r="CJ582">
            <v>3246</v>
          </cell>
          <cell r="CK582">
            <v>3246</v>
          </cell>
          <cell r="CL582">
            <v>3246</v>
          </cell>
          <cell r="CM582">
            <v>3246</v>
          </cell>
          <cell r="CN582">
            <v>3246</v>
          </cell>
          <cell r="CO582">
            <v>3246</v>
          </cell>
          <cell r="CP582">
            <v>3246</v>
          </cell>
          <cell r="CQ582">
            <v>3246</v>
          </cell>
          <cell r="CR582">
            <v>3246</v>
          </cell>
          <cell r="CS582">
            <v>3246</v>
          </cell>
          <cell r="CT582">
            <v>3246</v>
          </cell>
          <cell r="CU582">
            <v>3246</v>
          </cell>
          <cell r="CV582">
            <v>3246</v>
          </cell>
          <cell r="CW582">
            <v>3246</v>
          </cell>
          <cell r="CX582">
            <v>3246</v>
          </cell>
          <cell r="CY582">
            <v>3246</v>
          </cell>
          <cell r="CZ582">
            <v>3246</v>
          </cell>
          <cell r="DA582">
            <v>3246</v>
          </cell>
          <cell r="DB582">
            <v>3246</v>
          </cell>
          <cell r="DC582">
            <v>3246</v>
          </cell>
          <cell r="DD582">
            <v>3246</v>
          </cell>
          <cell r="DE582">
            <v>7801</v>
          </cell>
          <cell r="DF582">
            <v>7801</v>
          </cell>
          <cell r="DG582">
            <v>7801</v>
          </cell>
          <cell r="DH582">
            <v>7801</v>
          </cell>
          <cell r="DI582">
            <v>7801</v>
          </cell>
          <cell r="DJ582">
            <v>7801</v>
          </cell>
          <cell r="DK582">
            <v>7801</v>
          </cell>
        </row>
        <row r="583">
          <cell r="A583">
            <v>37386</v>
          </cell>
          <cell r="B583" t="str">
            <v xml:space="preserve"> SOUTH MARSH ISLAND 261                  </v>
          </cell>
          <cell r="C583" t="str">
            <v xml:space="preserve"> 0L   </v>
          </cell>
          <cell r="D583" t="str">
            <v xml:space="preserve"> R    </v>
          </cell>
          <cell r="E583">
            <v>23092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</row>
        <row r="584">
          <cell r="A584">
            <v>37387</v>
          </cell>
          <cell r="B584" t="str">
            <v xml:space="preserve"> SOUTH MARSH ISLAND  243C                </v>
          </cell>
          <cell r="C584" t="str">
            <v xml:space="preserve"> 0L   </v>
          </cell>
          <cell r="D584" t="str">
            <v xml:space="preserve"> R    </v>
          </cell>
          <cell r="E584">
            <v>115455</v>
          </cell>
          <cell r="F584">
            <v>8864</v>
          </cell>
          <cell r="G584">
            <v>8864</v>
          </cell>
          <cell r="H584">
            <v>10183</v>
          </cell>
          <cell r="I584">
            <v>8864</v>
          </cell>
          <cell r="J584">
            <v>8864</v>
          </cell>
          <cell r="K584">
            <v>8864</v>
          </cell>
          <cell r="L584">
            <v>10660</v>
          </cell>
          <cell r="M584">
            <v>10826</v>
          </cell>
          <cell r="N584">
            <v>10826</v>
          </cell>
          <cell r="O584">
            <v>10826</v>
          </cell>
          <cell r="P584">
            <v>10826</v>
          </cell>
          <cell r="Q584">
            <v>8872</v>
          </cell>
          <cell r="R584">
            <v>8872</v>
          </cell>
          <cell r="S584">
            <v>8872</v>
          </cell>
          <cell r="T584">
            <v>11156</v>
          </cell>
          <cell r="U584">
            <v>11156</v>
          </cell>
          <cell r="V584">
            <v>11156</v>
          </cell>
          <cell r="W584">
            <v>11156</v>
          </cell>
          <cell r="X584">
            <v>9112</v>
          </cell>
          <cell r="Y584">
            <v>9112</v>
          </cell>
          <cell r="Z584">
            <v>9112</v>
          </cell>
          <cell r="AA584">
            <v>9112</v>
          </cell>
          <cell r="AB584">
            <v>9112</v>
          </cell>
          <cell r="AC584">
            <v>9112</v>
          </cell>
          <cell r="AD584">
            <v>9790</v>
          </cell>
          <cell r="AE584">
            <v>9790</v>
          </cell>
          <cell r="AF584">
            <v>9790</v>
          </cell>
          <cell r="AG584">
            <v>9790</v>
          </cell>
          <cell r="AH584">
            <v>9790</v>
          </cell>
          <cell r="AI584">
            <v>9790</v>
          </cell>
          <cell r="AJ584">
            <v>9790</v>
          </cell>
          <cell r="AK584">
            <v>9790</v>
          </cell>
          <cell r="AL584">
            <v>9790</v>
          </cell>
          <cell r="AM584">
            <v>10066</v>
          </cell>
          <cell r="AN584">
            <v>10183</v>
          </cell>
          <cell r="AO584">
            <v>10183</v>
          </cell>
          <cell r="AP584">
            <v>10183</v>
          </cell>
          <cell r="AQ584">
            <v>10183</v>
          </cell>
          <cell r="AR584">
            <v>8793</v>
          </cell>
          <cell r="AS584">
            <v>8793</v>
          </cell>
          <cell r="AT584">
            <v>8641</v>
          </cell>
          <cell r="AU584">
            <v>8793</v>
          </cell>
          <cell r="AV584">
            <v>8793</v>
          </cell>
          <cell r="AW584">
            <v>8793</v>
          </cell>
          <cell r="AX584">
            <v>9441</v>
          </cell>
          <cell r="AY584">
            <v>9441</v>
          </cell>
          <cell r="AZ584">
            <v>9441</v>
          </cell>
          <cell r="BA584">
            <v>9441</v>
          </cell>
          <cell r="BB584">
            <v>9441</v>
          </cell>
          <cell r="BC584">
            <v>9483</v>
          </cell>
          <cell r="BD584">
            <v>9483</v>
          </cell>
          <cell r="BE584">
            <v>9483</v>
          </cell>
          <cell r="BF584">
            <v>9483</v>
          </cell>
          <cell r="BG584">
            <v>9483</v>
          </cell>
          <cell r="BH584">
            <v>9483</v>
          </cell>
          <cell r="BI584">
            <v>9483</v>
          </cell>
          <cell r="BJ584">
            <v>9483</v>
          </cell>
          <cell r="BK584">
            <v>9483</v>
          </cell>
          <cell r="BL584">
            <v>9483</v>
          </cell>
          <cell r="BM584">
            <v>9541</v>
          </cell>
          <cell r="BN584">
            <v>9541</v>
          </cell>
          <cell r="BO584">
            <v>9483</v>
          </cell>
          <cell r="BP584">
            <v>9483</v>
          </cell>
          <cell r="BQ584">
            <v>9483</v>
          </cell>
          <cell r="BR584">
            <v>9483</v>
          </cell>
          <cell r="BS584">
            <v>9483</v>
          </cell>
          <cell r="BT584">
            <v>9441</v>
          </cell>
          <cell r="BU584">
            <v>8821</v>
          </cell>
          <cell r="BV584">
            <v>8413</v>
          </cell>
          <cell r="BW584">
            <v>8413</v>
          </cell>
          <cell r="BX584">
            <v>8413</v>
          </cell>
          <cell r="BY584">
            <v>8413</v>
          </cell>
          <cell r="BZ584">
            <v>8413</v>
          </cell>
          <cell r="CA584">
            <v>8413</v>
          </cell>
          <cell r="CB584">
            <v>8413</v>
          </cell>
          <cell r="CC584">
            <v>7047</v>
          </cell>
          <cell r="CD584">
            <v>7047</v>
          </cell>
          <cell r="CE584">
            <v>7047</v>
          </cell>
          <cell r="CF584">
            <v>7047</v>
          </cell>
          <cell r="CG584">
            <v>7047</v>
          </cell>
          <cell r="CH584">
            <v>7616</v>
          </cell>
          <cell r="CI584">
            <v>7616</v>
          </cell>
          <cell r="CJ584">
            <v>7616</v>
          </cell>
          <cell r="CK584">
            <v>7391</v>
          </cell>
          <cell r="CL584">
            <v>7391</v>
          </cell>
          <cell r="CM584">
            <v>7391</v>
          </cell>
          <cell r="CN584">
            <v>7391</v>
          </cell>
          <cell r="CO584">
            <v>6539</v>
          </cell>
          <cell r="CP584">
            <v>6539</v>
          </cell>
          <cell r="CQ584">
            <v>6539</v>
          </cell>
          <cell r="CR584">
            <v>5718</v>
          </cell>
          <cell r="CS584">
            <v>5718</v>
          </cell>
          <cell r="CT584">
            <v>5718</v>
          </cell>
          <cell r="CU584">
            <v>5718</v>
          </cell>
          <cell r="CV584">
            <v>5718</v>
          </cell>
          <cell r="CW584">
            <v>5718</v>
          </cell>
          <cell r="CX584">
            <v>5718</v>
          </cell>
          <cell r="CY584">
            <v>5718</v>
          </cell>
          <cell r="CZ584">
            <v>5718</v>
          </cell>
          <cell r="DA584">
            <v>5718</v>
          </cell>
          <cell r="DB584">
            <v>5718</v>
          </cell>
          <cell r="DC584">
            <v>5718</v>
          </cell>
          <cell r="DD584">
            <v>6347</v>
          </cell>
          <cell r="DE584">
            <v>5397</v>
          </cell>
          <cell r="DF584">
            <v>5397</v>
          </cell>
          <cell r="DG584">
            <v>5397</v>
          </cell>
          <cell r="DH584">
            <v>5397</v>
          </cell>
          <cell r="DI584">
            <v>5397</v>
          </cell>
          <cell r="DJ584">
            <v>5397</v>
          </cell>
          <cell r="DK584">
            <v>5397</v>
          </cell>
        </row>
        <row r="585">
          <cell r="A585">
            <v>37389</v>
          </cell>
          <cell r="B585" t="str">
            <v xml:space="preserve"> SOUTH MARSH ISLAND  243                 </v>
          </cell>
          <cell r="C585" t="str">
            <v xml:space="preserve"> 0L   </v>
          </cell>
          <cell r="D585" t="str">
            <v xml:space="preserve"> R    </v>
          </cell>
          <cell r="E585">
            <v>65838</v>
          </cell>
          <cell r="F585">
            <v>1093</v>
          </cell>
          <cell r="G585">
            <v>1093</v>
          </cell>
          <cell r="H585">
            <v>1142</v>
          </cell>
          <cell r="I585">
            <v>993</v>
          </cell>
          <cell r="J585">
            <v>993</v>
          </cell>
          <cell r="K585">
            <v>993</v>
          </cell>
          <cell r="L585">
            <v>1156</v>
          </cell>
          <cell r="M585">
            <v>1151</v>
          </cell>
          <cell r="N585">
            <v>1151</v>
          </cell>
          <cell r="O585">
            <v>1151</v>
          </cell>
          <cell r="P585">
            <v>1151</v>
          </cell>
          <cell r="Q585">
            <v>1142</v>
          </cell>
          <cell r="R585">
            <v>1142</v>
          </cell>
          <cell r="S585">
            <v>1142</v>
          </cell>
          <cell r="T585">
            <v>1148</v>
          </cell>
          <cell r="U585">
            <v>1148</v>
          </cell>
          <cell r="V585">
            <v>1148</v>
          </cell>
          <cell r="W585">
            <v>1163</v>
          </cell>
          <cell r="X585">
            <v>1163</v>
          </cell>
          <cell r="Y585">
            <v>1163</v>
          </cell>
          <cell r="Z585">
            <v>1163</v>
          </cell>
          <cell r="AA585">
            <v>1163</v>
          </cell>
          <cell r="AB585">
            <v>1163</v>
          </cell>
          <cell r="AC585">
            <v>1163</v>
          </cell>
          <cell r="AD585">
            <v>1345</v>
          </cell>
          <cell r="AE585">
            <v>1345</v>
          </cell>
          <cell r="AF585">
            <v>1345</v>
          </cell>
          <cell r="AG585">
            <v>1345</v>
          </cell>
          <cell r="AH585">
            <v>1345</v>
          </cell>
          <cell r="AI585">
            <v>1345</v>
          </cell>
          <cell r="AJ585">
            <v>1345</v>
          </cell>
          <cell r="AK585">
            <v>1345</v>
          </cell>
          <cell r="AL585">
            <v>1345</v>
          </cell>
          <cell r="AM585">
            <v>1326</v>
          </cell>
          <cell r="AN585">
            <v>1168</v>
          </cell>
          <cell r="AO585">
            <v>1142</v>
          </cell>
          <cell r="AP585">
            <v>1142</v>
          </cell>
          <cell r="AQ585">
            <v>1142</v>
          </cell>
          <cell r="AR585">
            <v>1142</v>
          </cell>
          <cell r="AS585">
            <v>1142</v>
          </cell>
          <cell r="AT585">
            <v>1115</v>
          </cell>
          <cell r="AU585">
            <v>1115</v>
          </cell>
          <cell r="AV585">
            <v>1115</v>
          </cell>
          <cell r="AW585">
            <v>1115</v>
          </cell>
          <cell r="AX585">
            <v>1234</v>
          </cell>
          <cell r="AY585">
            <v>1234</v>
          </cell>
          <cell r="AZ585">
            <v>1234</v>
          </cell>
          <cell r="BA585">
            <v>1234</v>
          </cell>
          <cell r="BB585">
            <v>1234</v>
          </cell>
          <cell r="BC585">
            <v>1234</v>
          </cell>
          <cell r="BD585">
            <v>1234</v>
          </cell>
          <cell r="BE585">
            <v>1234</v>
          </cell>
          <cell r="BF585">
            <v>1234</v>
          </cell>
          <cell r="BG585">
            <v>1234</v>
          </cell>
          <cell r="BH585">
            <v>1234</v>
          </cell>
          <cell r="BI585">
            <v>1246</v>
          </cell>
          <cell r="BJ585">
            <v>1246</v>
          </cell>
          <cell r="BK585">
            <v>1246</v>
          </cell>
          <cell r="BL585">
            <v>1246</v>
          </cell>
          <cell r="BM585">
            <v>1274</v>
          </cell>
          <cell r="BN585">
            <v>1274</v>
          </cell>
          <cell r="BO585">
            <v>1224</v>
          </cell>
          <cell r="BP585">
            <v>1224</v>
          </cell>
          <cell r="BQ585">
            <v>1224</v>
          </cell>
          <cell r="BR585">
            <v>1224</v>
          </cell>
          <cell r="BS585">
            <v>1224</v>
          </cell>
          <cell r="BT585">
            <v>1224</v>
          </cell>
          <cell r="BU585">
            <v>1224</v>
          </cell>
          <cell r="BV585">
            <v>1246</v>
          </cell>
          <cell r="BW585">
            <v>1246</v>
          </cell>
          <cell r="BX585">
            <v>1246</v>
          </cell>
          <cell r="BY585">
            <v>1246</v>
          </cell>
          <cell r="BZ585">
            <v>1246</v>
          </cell>
          <cell r="CA585">
            <v>1246</v>
          </cell>
          <cell r="CB585">
            <v>1246</v>
          </cell>
          <cell r="CC585">
            <v>1227</v>
          </cell>
          <cell r="CD585">
            <v>1227</v>
          </cell>
          <cell r="CE585">
            <v>1227</v>
          </cell>
          <cell r="CF585">
            <v>1227</v>
          </cell>
          <cell r="CG585">
            <v>1227</v>
          </cell>
          <cell r="CH585">
            <v>1227</v>
          </cell>
          <cell r="CI585">
            <v>1227</v>
          </cell>
          <cell r="CJ585">
            <v>1227</v>
          </cell>
          <cell r="CK585">
            <v>1227</v>
          </cell>
          <cell r="CL585">
            <v>1227</v>
          </cell>
          <cell r="CM585">
            <v>1227</v>
          </cell>
          <cell r="CN585">
            <v>1227</v>
          </cell>
          <cell r="CO585">
            <v>1227</v>
          </cell>
          <cell r="CP585">
            <v>1227</v>
          </cell>
          <cell r="CQ585">
            <v>1227</v>
          </cell>
          <cell r="CR585">
            <v>1227</v>
          </cell>
          <cell r="CS585">
            <v>1227</v>
          </cell>
          <cell r="CT585">
            <v>1227</v>
          </cell>
          <cell r="CU585">
            <v>1227</v>
          </cell>
          <cell r="CV585">
            <v>1227</v>
          </cell>
          <cell r="CW585">
            <v>1227</v>
          </cell>
          <cell r="CX585">
            <v>1227</v>
          </cell>
          <cell r="CY585">
            <v>1227</v>
          </cell>
          <cell r="CZ585">
            <v>1227</v>
          </cell>
          <cell r="DA585">
            <v>1227</v>
          </cell>
          <cell r="DB585">
            <v>1227</v>
          </cell>
          <cell r="DC585">
            <v>1227</v>
          </cell>
          <cell r="DD585">
            <v>1227</v>
          </cell>
          <cell r="DE585">
            <v>1427</v>
          </cell>
          <cell r="DF585">
            <v>1427</v>
          </cell>
          <cell r="DG585">
            <v>1352</v>
          </cell>
          <cell r="DH585">
            <v>1352</v>
          </cell>
          <cell r="DI585">
            <v>1352</v>
          </cell>
          <cell r="DJ585">
            <v>1352</v>
          </cell>
          <cell r="DK585">
            <v>1352</v>
          </cell>
        </row>
        <row r="586">
          <cell r="A586">
            <v>37396</v>
          </cell>
          <cell r="B586" t="str">
            <v xml:space="preserve"> EUGENE ISLAND 257 C                     </v>
          </cell>
          <cell r="C586" t="str">
            <v xml:space="preserve"> 0L   </v>
          </cell>
          <cell r="D586" t="str">
            <v xml:space="preserve"> R    </v>
          </cell>
          <cell r="E586">
            <v>81329</v>
          </cell>
          <cell r="F586">
            <v>3290</v>
          </cell>
          <cell r="G586">
            <v>3290</v>
          </cell>
          <cell r="H586">
            <v>4350</v>
          </cell>
          <cell r="I586">
            <v>3290</v>
          </cell>
          <cell r="J586">
            <v>3290</v>
          </cell>
          <cell r="K586">
            <v>3840</v>
          </cell>
          <cell r="L586">
            <v>3840</v>
          </cell>
          <cell r="M586">
            <v>3840</v>
          </cell>
          <cell r="N586">
            <v>3840</v>
          </cell>
          <cell r="O586">
            <v>3840</v>
          </cell>
          <cell r="P586">
            <v>3840</v>
          </cell>
          <cell r="Q586">
            <v>3840</v>
          </cell>
          <cell r="R586">
            <v>3840</v>
          </cell>
          <cell r="S586">
            <v>3840</v>
          </cell>
          <cell r="T586">
            <v>3900</v>
          </cell>
          <cell r="U586">
            <v>3900</v>
          </cell>
          <cell r="V586">
            <v>3900</v>
          </cell>
          <cell r="W586">
            <v>3900</v>
          </cell>
          <cell r="X586">
            <v>3900</v>
          </cell>
          <cell r="Y586">
            <v>3400</v>
          </cell>
          <cell r="Z586">
            <v>3400</v>
          </cell>
          <cell r="AA586">
            <v>4350</v>
          </cell>
          <cell r="AB586">
            <v>4350</v>
          </cell>
          <cell r="AC586">
            <v>4350</v>
          </cell>
          <cell r="AD586">
            <v>4350</v>
          </cell>
          <cell r="AE586">
            <v>4350</v>
          </cell>
          <cell r="AF586">
            <v>4350</v>
          </cell>
          <cell r="AG586">
            <v>4350</v>
          </cell>
          <cell r="AH586">
            <v>4350</v>
          </cell>
          <cell r="AI586">
            <v>4350</v>
          </cell>
          <cell r="AJ586">
            <v>4350</v>
          </cell>
          <cell r="AK586">
            <v>4350</v>
          </cell>
          <cell r="AL586">
            <v>4350</v>
          </cell>
          <cell r="AM586">
            <v>4350</v>
          </cell>
          <cell r="AN586">
            <v>4350</v>
          </cell>
          <cell r="AO586">
            <v>4350</v>
          </cell>
          <cell r="AP586">
            <v>4350</v>
          </cell>
          <cell r="AQ586">
            <v>4350</v>
          </cell>
          <cell r="AR586">
            <v>4350</v>
          </cell>
          <cell r="AS586">
            <v>4350</v>
          </cell>
          <cell r="AT586">
            <v>4150</v>
          </cell>
          <cell r="AU586">
            <v>4150</v>
          </cell>
          <cell r="AV586">
            <v>4150</v>
          </cell>
          <cell r="AW586">
            <v>4150</v>
          </cell>
          <cell r="AX586">
            <v>3450</v>
          </cell>
          <cell r="AY586">
            <v>4450</v>
          </cell>
          <cell r="AZ586">
            <v>4450</v>
          </cell>
          <cell r="BA586">
            <v>4450</v>
          </cell>
          <cell r="BB586">
            <v>4450</v>
          </cell>
          <cell r="BC586">
            <v>4450</v>
          </cell>
          <cell r="BD586">
            <v>4450</v>
          </cell>
          <cell r="BE586">
            <v>4450</v>
          </cell>
          <cell r="BF586">
            <v>4450</v>
          </cell>
          <cell r="BG586">
            <v>4450</v>
          </cell>
          <cell r="BH586">
            <v>4450</v>
          </cell>
          <cell r="BI586">
            <v>4450</v>
          </cell>
          <cell r="BJ586">
            <v>3950</v>
          </cell>
          <cell r="BK586">
            <v>3950</v>
          </cell>
          <cell r="BL586">
            <v>3950</v>
          </cell>
          <cell r="BM586">
            <v>3950</v>
          </cell>
          <cell r="BN586">
            <v>3950</v>
          </cell>
          <cell r="BO586">
            <v>3950</v>
          </cell>
          <cell r="BP586">
            <v>4350</v>
          </cell>
          <cell r="BQ586">
            <v>4350</v>
          </cell>
          <cell r="BR586">
            <v>4350</v>
          </cell>
          <cell r="BS586">
            <v>4350</v>
          </cell>
          <cell r="BT586">
            <v>4350</v>
          </cell>
          <cell r="BU586">
            <v>4350</v>
          </cell>
          <cell r="BV586">
            <v>4150</v>
          </cell>
          <cell r="BW586">
            <v>4150</v>
          </cell>
          <cell r="BX586">
            <v>4150</v>
          </cell>
          <cell r="BY586">
            <v>4150</v>
          </cell>
          <cell r="BZ586">
            <v>4150</v>
          </cell>
          <cell r="CA586">
            <v>4150</v>
          </cell>
          <cell r="CB586">
            <v>4150</v>
          </cell>
          <cell r="CC586">
            <v>3980</v>
          </cell>
          <cell r="CD586">
            <v>3980</v>
          </cell>
          <cell r="CE586">
            <v>3980</v>
          </cell>
          <cell r="CF586">
            <v>3980</v>
          </cell>
          <cell r="CG586">
            <v>3980</v>
          </cell>
          <cell r="CH586">
            <v>3980</v>
          </cell>
          <cell r="CI586">
            <v>4380</v>
          </cell>
          <cell r="CJ586">
            <v>4380</v>
          </cell>
          <cell r="CK586">
            <v>4380</v>
          </cell>
          <cell r="CL586">
            <v>4380</v>
          </cell>
          <cell r="CM586">
            <v>4380</v>
          </cell>
          <cell r="CN586">
            <v>4380</v>
          </cell>
          <cell r="CO586">
            <v>4380</v>
          </cell>
          <cell r="CP586">
            <v>4380</v>
          </cell>
          <cell r="CQ586">
            <v>4380</v>
          </cell>
          <cell r="CR586">
            <v>4380</v>
          </cell>
          <cell r="CS586">
            <v>4380</v>
          </cell>
          <cell r="CT586">
            <v>4380</v>
          </cell>
          <cell r="CU586">
            <v>4380</v>
          </cell>
          <cell r="CV586">
            <v>4380</v>
          </cell>
          <cell r="CW586">
            <v>4380</v>
          </cell>
          <cell r="CX586">
            <v>4380</v>
          </cell>
          <cell r="CY586">
            <v>4530</v>
          </cell>
          <cell r="CZ586">
            <v>4530</v>
          </cell>
          <cell r="DA586">
            <v>4530</v>
          </cell>
          <cell r="DB586">
            <v>4530</v>
          </cell>
          <cell r="DC586">
            <v>4530</v>
          </cell>
          <cell r="DD586">
            <v>4530</v>
          </cell>
          <cell r="DE586">
            <v>3905</v>
          </cell>
          <cell r="DF586">
            <v>3905</v>
          </cell>
          <cell r="DG586">
            <v>3905</v>
          </cell>
          <cell r="DH586">
            <v>3905</v>
          </cell>
          <cell r="DI586">
            <v>3905</v>
          </cell>
          <cell r="DJ586">
            <v>3905</v>
          </cell>
          <cell r="DK586">
            <v>3905</v>
          </cell>
        </row>
        <row r="587">
          <cell r="A587">
            <v>37397</v>
          </cell>
          <cell r="B587" t="str">
            <v xml:space="preserve"> EUGENE ISLAND 257 D                     </v>
          </cell>
          <cell r="C587" t="str">
            <v xml:space="preserve"> 0L   </v>
          </cell>
          <cell r="D587" t="str">
            <v xml:space="preserve"> R    </v>
          </cell>
          <cell r="E587">
            <v>59082</v>
          </cell>
          <cell r="F587">
            <v>190</v>
          </cell>
          <cell r="G587">
            <v>190</v>
          </cell>
          <cell r="H587">
            <v>555</v>
          </cell>
          <cell r="I587">
            <v>190</v>
          </cell>
          <cell r="J587">
            <v>190</v>
          </cell>
          <cell r="K587">
            <v>460</v>
          </cell>
          <cell r="L587">
            <v>480</v>
          </cell>
          <cell r="M587">
            <v>460</v>
          </cell>
          <cell r="N587">
            <v>460</v>
          </cell>
          <cell r="O587">
            <v>460</v>
          </cell>
          <cell r="P587">
            <v>460</v>
          </cell>
          <cell r="Q587">
            <v>460</v>
          </cell>
          <cell r="R587">
            <v>460</v>
          </cell>
          <cell r="S587">
            <v>460</v>
          </cell>
          <cell r="T587">
            <v>355</v>
          </cell>
          <cell r="U587">
            <v>355</v>
          </cell>
          <cell r="V587">
            <v>355</v>
          </cell>
          <cell r="W587">
            <v>355</v>
          </cell>
          <cell r="X587">
            <v>355</v>
          </cell>
          <cell r="Y587">
            <v>355</v>
          </cell>
          <cell r="Z587">
            <v>405</v>
          </cell>
          <cell r="AA587">
            <v>405</v>
          </cell>
          <cell r="AB587">
            <v>405</v>
          </cell>
          <cell r="AC587">
            <v>405</v>
          </cell>
          <cell r="AD587">
            <v>405</v>
          </cell>
          <cell r="AE587">
            <v>405</v>
          </cell>
          <cell r="AF587">
            <v>405</v>
          </cell>
          <cell r="AG587">
            <v>405</v>
          </cell>
          <cell r="AH587">
            <v>405</v>
          </cell>
          <cell r="AI587">
            <v>405</v>
          </cell>
          <cell r="AJ587">
            <v>405</v>
          </cell>
          <cell r="AK587">
            <v>405</v>
          </cell>
          <cell r="AL587">
            <v>405</v>
          </cell>
          <cell r="AM587">
            <v>405</v>
          </cell>
          <cell r="AN587">
            <v>555</v>
          </cell>
          <cell r="AO587">
            <v>555</v>
          </cell>
          <cell r="AP587">
            <v>555</v>
          </cell>
          <cell r="AQ587">
            <v>555</v>
          </cell>
          <cell r="AR587">
            <v>555</v>
          </cell>
          <cell r="AS587">
            <v>555</v>
          </cell>
          <cell r="AT587">
            <v>555</v>
          </cell>
          <cell r="AU587">
            <v>555</v>
          </cell>
          <cell r="AV587">
            <v>555</v>
          </cell>
          <cell r="AW587">
            <v>555</v>
          </cell>
          <cell r="AX587">
            <v>681</v>
          </cell>
          <cell r="AY587">
            <v>681</v>
          </cell>
          <cell r="AZ587">
            <v>681</v>
          </cell>
          <cell r="BA587">
            <v>681</v>
          </cell>
          <cell r="BB587">
            <v>681</v>
          </cell>
          <cell r="BC587">
            <v>681</v>
          </cell>
          <cell r="BD587">
            <v>681</v>
          </cell>
          <cell r="BE587">
            <v>681</v>
          </cell>
          <cell r="BF587">
            <v>681</v>
          </cell>
          <cell r="BG587">
            <v>681</v>
          </cell>
          <cell r="BH587">
            <v>645</v>
          </cell>
          <cell r="BI587">
            <v>645</v>
          </cell>
          <cell r="BJ587">
            <v>645</v>
          </cell>
          <cell r="BK587">
            <v>645</v>
          </cell>
          <cell r="BL587">
            <v>645</v>
          </cell>
          <cell r="BM587">
            <v>645</v>
          </cell>
          <cell r="BN587">
            <v>645</v>
          </cell>
          <cell r="BO587">
            <v>645</v>
          </cell>
          <cell r="BP587">
            <v>545</v>
          </cell>
          <cell r="BQ587">
            <v>545</v>
          </cell>
          <cell r="BR587">
            <v>545</v>
          </cell>
          <cell r="BS587">
            <v>545</v>
          </cell>
          <cell r="BT587">
            <v>545</v>
          </cell>
          <cell r="BU587">
            <v>535</v>
          </cell>
          <cell r="BV587">
            <v>535</v>
          </cell>
          <cell r="BW587">
            <v>535</v>
          </cell>
          <cell r="BX587">
            <v>535</v>
          </cell>
          <cell r="BY587">
            <v>535</v>
          </cell>
          <cell r="BZ587">
            <v>535</v>
          </cell>
          <cell r="CA587">
            <v>535</v>
          </cell>
          <cell r="CB587">
            <v>535</v>
          </cell>
          <cell r="CC587">
            <v>620</v>
          </cell>
          <cell r="CD587">
            <v>620</v>
          </cell>
          <cell r="CE587">
            <v>620</v>
          </cell>
          <cell r="CF587">
            <v>620</v>
          </cell>
          <cell r="CG587">
            <v>620</v>
          </cell>
          <cell r="CH587">
            <v>620</v>
          </cell>
          <cell r="CI587">
            <v>620</v>
          </cell>
          <cell r="CJ587">
            <v>620</v>
          </cell>
          <cell r="CK587">
            <v>535</v>
          </cell>
          <cell r="CL587">
            <v>535</v>
          </cell>
          <cell r="CM587">
            <v>535</v>
          </cell>
          <cell r="CN587">
            <v>535</v>
          </cell>
          <cell r="CO587">
            <v>535</v>
          </cell>
          <cell r="CP587">
            <v>535</v>
          </cell>
          <cell r="CQ587">
            <v>535</v>
          </cell>
          <cell r="CR587">
            <v>535</v>
          </cell>
          <cell r="CS587">
            <v>535</v>
          </cell>
          <cell r="CT587">
            <v>535</v>
          </cell>
          <cell r="CU587">
            <v>535</v>
          </cell>
          <cell r="CV587">
            <v>535</v>
          </cell>
          <cell r="CW587">
            <v>535</v>
          </cell>
          <cell r="CX587">
            <v>535</v>
          </cell>
          <cell r="CY587">
            <v>585</v>
          </cell>
          <cell r="CZ587">
            <v>585</v>
          </cell>
          <cell r="DA587">
            <v>585</v>
          </cell>
          <cell r="DB587">
            <v>585</v>
          </cell>
          <cell r="DC587">
            <v>585</v>
          </cell>
          <cell r="DD587">
            <v>585</v>
          </cell>
          <cell r="DE587">
            <v>571</v>
          </cell>
          <cell r="DF587">
            <v>571</v>
          </cell>
          <cell r="DG587">
            <v>571</v>
          </cell>
          <cell r="DH587">
            <v>571</v>
          </cell>
          <cell r="DI587">
            <v>571</v>
          </cell>
          <cell r="DJ587">
            <v>571</v>
          </cell>
          <cell r="DK587">
            <v>571</v>
          </cell>
        </row>
        <row r="588">
          <cell r="A588">
            <v>37403</v>
          </cell>
          <cell r="B588" t="str">
            <v xml:space="preserve"> EUGENE ISLAND BLOCK 24                  </v>
          </cell>
          <cell r="C588" t="str">
            <v xml:space="preserve"> 0L   </v>
          </cell>
          <cell r="D588" t="str">
            <v xml:space="preserve"> R    </v>
          </cell>
          <cell r="E588">
            <v>102758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</row>
        <row r="589">
          <cell r="A589">
            <v>37413</v>
          </cell>
          <cell r="B589" t="str">
            <v xml:space="preserve"> EUGENE ISLAND 343 B                     </v>
          </cell>
          <cell r="C589" t="str">
            <v xml:space="preserve"> 0L   </v>
          </cell>
          <cell r="D589" t="str">
            <v xml:space="preserve"> R    </v>
          </cell>
          <cell r="E589">
            <v>162839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</row>
        <row r="590">
          <cell r="A590">
            <v>37414</v>
          </cell>
          <cell r="B590" t="str">
            <v xml:space="preserve"> EUGENE ISLAND 322 A                     </v>
          </cell>
          <cell r="C590" t="str">
            <v xml:space="preserve"> 0L   </v>
          </cell>
          <cell r="D590" t="str">
            <v xml:space="preserve"> R    </v>
          </cell>
          <cell r="E590">
            <v>59223</v>
          </cell>
          <cell r="F590">
            <v>1815</v>
          </cell>
          <cell r="G590">
            <v>1815</v>
          </cell>
          <cell r="H590">
            <v>2023</v>
          </cell>
          <cell r="I590">
            <v>1815</v>
          </cell>
          <cell r="J590">
            <v>1815</v>
          </cell>
          <cell r="K590">
            <v>1815</v>
          </cell>
          <cell r="L590">
            <v>1815</v>
          </cell>
          <cell r="M590">
            <v>1815</v>
          </cell>
          <cell r="N590">
            <v>1815</v>
          </cell>
          <cell r="O590">
            <v>1815</v>
          </cell>
          <cell r="P590">
            <v>1815</v>
          </cell>
          <cell r="Q590">
            <v>1815</v>
          </cell>
          <cell r="R590">
            <v>1815</v>
          </cell>
          <cell r="S590">
            <v>1815</v>
          </cell>
          <cell r="T590">
            <v>2023</v>
          </cell>
          <cell r="U590">
            <v>2023</v>
          </cell>
          <cell r="V590">
            <v>2023</v>
          </cell>
          <cell r="W590">
            <v>2023</v>
          </cell>
          <cell r="X590">
            <v>2537</v>
          </cell>
          <cell r="Y590">
            <v>2023</v>
          </cell>
          <cell r="Z590">
            <v>2023</v>
          </cell>
          <cell r="AA590">
            <v>2023</v>
          </cell>
          <cell r="AB590">
            <v>2023</v>
          </cell>
          <cell r="AC590">
            <v>2023</v>
          </cell>
          <cell r="AD590">
            <v>2023</v>
          </cell>
          <cell r="AE590">
            <v>2023</v>
          </cell>
          <cell r="AF590">
            <v>2023</v>
          </cell>
          <cell r="AG590">
            <v>2023</v>
          </cell>
          <cell r="AH590">
            <v>2023</v>
          </cell>
          <cell r="AI590">
            <v>2023</v>
          </cell>
          <cell r="AJ590">
            <v>2023</v>
          </cell>
          <cell r="AK590">
            <v>2023</v>
          </cell>
          <cell r="AL590">
            <v>2023</v>
          </cell>
          <cell r="AM590">
            <v>2023</v>
          </cell>
          <cell r="AN590">
            <v>2023</v>
          </cell>
          <cell r="AO590">
            <v>2023</v>
          </cell>
          <cell r="AP590">
            <v>2023</v>
          </cell>
          <cell r="AQ590">
            <v>2023</v>
          </cell>
          <cell r="AR590">
            <v>2023</v>
          </cell>
          <cell r="AS590">
            <v>2023</v>
          </cell>
          <cell r="AT590">
            <v>2023</v>
          </cell>
          <cell r="AU590">
            <v>2023</v>
          </cell>
          <cell r="AV590">
            <v>2023</v>
          </cell>
          <cell r="AW590">
            <v>2023</v>
          </cell>
          <cell r="AX590">
            <v>2292</v>
          </cell>
          <cell r="AY590">
            <v>2292</v>
          </cell>
          <cell r="AZ590">
            <v>2292</v>
          </cell>
          <cell r="BA590">
            <v>2292</v>
          </cell>
          <cell r="BB590">
            <v>2292</v>
          </cell>
          <cell r="BC590">
            <v>2292</v>
          </cell>
          <cell r="BD590">
            <v>2292</v>
          </cell>
          <cell r="BE590">
            <v>2292</v>
          </cell>
          <cell r="BF590">
            <v>2292</v>
          </cell>
          <cell r="BG590">
            <v>2292</v>
          </cell>
          <cell r="BH590">
            <v>2292</v>
          </cell>
          <cell r="BI590">
            <v>2292</v>
          </cell>
          <cell r="BJ590">
            <v>2292</v>
          </cell>
          <cell r="BK590">
            <v>2292</v>
          </cell>
          <cell r="BL590">
            <v>2292</v>
          </cell>
          <cell r="BM590">
            <v>2292</v>
          </cell>
          <cell r="BN590">
            <v>4148</v>
          </cell>
          <cell r="BO590">
            <v>4148</v>
          </cell>
          <cell r="BP590">
            <v>4148</v>
          </cell>
          <cell r="BQ590">
            <v>4148</v>
          </cell>
          <cell r="BR590">
            <v>4148</v>
          </cell>
          <cell r="BS590">
            <v>4148</v>
          </cell>
          <cell r="BT590">
            <v>4148</v>
          </cell>
          <cell r="BU590">
            <v>4148</v>
          </cell>
          <cell r="BV590">
            <v>4148</v>
          </cell>
          <cell r="BW590">
            <v>4148</v>
          </cell>
          <cell r="BX590">
            <v>4148</v>
          </cell>
          <cell r="BY590">
            <v>4148</v>
          </cell>
          <cell r="BZ590">
            <v>4148</v>
          </cell>
          <cell r="CA590">
            <v>4148</v>
          </cell>
          <cell r="CB590">
            <v>4148</v>
          </cell>
          <cell r="CC590">
            <v>2178</v>
          </cell>
          <cell r="CD590">
            <v>2178</v>
          </cell>
          <cell r="CE590">
            <v>2178</v>
          </cell>
          <cell r="CF590">
            <v>2178</v>
          </cell>
          <cell r="CG590">
            <v>2178</v>
          </cell>
          <cell r="CH590">
            <v>2178</v>
          </cell>
          <cell r="CI590">
            <v>2178</v>
          </cell>
          <cell r="CJ590">
            <v>2178</v>
          </cell>
          <cell r="CK590">
            <v>2178</v>
          </cell>
          <cell r="CL590">
            <v>2178</v>
          </cell>
          <cell r="CM590">
            <v>2178</v>
          </cell>
          <cell r="CN590">
            <v>2178</v>
          </cell>
          <cell r="CO590">
            <v>2178</v>
          </cell>
          <cell r="CP590">
            <v>2178</v>
          </cell>
          <cell r="CQ590">
            <v>2178</v>
          </cell>
          <cell r="CR590">
            <v>2178</v>
          </cell>
          <cell r="CS590">
            <v>2178</v>
          </cell>
          <cell r="CT590">
            <v>2178</v>
          </cell>
          <cell r="CU590">
            <v>2178</v>
          </cell>
          <cell r="CV590">
            <v>2178</v>
          </cell>
          <cell r="CW590">
            <v>2178</v>
          </cell>
          <cell r="CX590">
            <v>2178</v>
          </cell>
          <cell r="CY590">
            <v>2178</v>
          </cell>
          <cell r="CZ590">
            <v>2178</v>
          </cell>
          <cell r="DA590">
            <v>2178</v>
          </cell>
          <cell r="DB590">
            <v>2178</v>
          </cell>
          <cell r="DC590">
            <v>2178</v>
          </cell>
          <cell r="DD590">
            <v>2178</v>
          </cell>
          <cell r="DE590">
            <v>2072</v>
          </cell>
          <cell r="DF590">
            <v>2072</v>
          </cell>
          <cell r="DG590">
            <v>2072</v>
          </cell>
          <cell r="DH590">
            <v>2072</v>
          </cell>
          <cell r="DI590">
            <v>2072</v>
          </cell>
          <cell r="DJ590">
            <v>2072</v>
          </cell>
          <cell r="DK590">
            <v>2072</v>
          </cell>
        </row>
        <row r="591">
          <cell r="A591">
            <v>37430</v>
          </cell>
          <cell r="B591" t="str">
            <v xml:space="preserve"> EUGENE ISLAND 342-B                     </v>
          </cell>
          <cell r="C591" t="str">
            <v xml:space="preserve"> 0L   </v>
          </cell>
          <cell r="D591" t="str">
            <v xml:space="preserve"> R    </v>
          </cell>
          <cell r="E591">
            <v>7520</v>
          </cell>
          <cell r="F591">
            <v>1800</v>
          </cell>
          <cell r="G591">
            <v>1800</v>
          </cell>
          <cell r="H591">
            <v>850</v>
          </cell>
          <cell r="I591">
            <v>1800</v>
          </cell>
          <cell r="J591">
            <v>1800</v>
          </cell>
          <cell r="K591">
            <v>1653</v>
          </cell>
          <cell r="L591">
            <v>1653</v>
          </cell>
          <cell r="M591">
            <v>1653</v>
          </cell>
          <cell r="N591">
            <v>1653</v>
          </cell>
          <cell r="O591">
            <v>1653</v>
          </cell>
          <cell r="P591">
            <v>1653</v>
          </cell>
          <cell r="Q591">
            <v>1653</v>
          </cell>
          <cell r="R591">
            <v>1653</v>
          </cell>
          <cell r="S591">
            <v>763</v>
          </cell>
          <cell r="T591">
            <v>1757</v>
          </cell>
          <cell r="U591">
            <v>1757</v>
          </cell>
          <cell r="V591">
            <v>1757</v>
          </cell>
          <cell r="W591">
            <v>1757</v>
          </cell>
          <cell r="X591">
            <v>1757</v>
          </cell>
          <cell r="Y591">
            <v>1856</v>
          </cell>
          <cell r="Z591">
            <v>1856</v>
          </cell>
          <cell r="AA591">
            <v>1856</v>
          </cell>
          <cell r="AB591">
            <v>1856</v>
          </cell>
          <cell r="AC591">
            <v>1856</v>
          </cell>
          <cell r="AD591">
            <v>1856</v>
          </cell>
          <cell r="AE591">
            <v>1856</v>
          </cell>
          <cell r="AF591">
            <v>1856</v>
          </cell>
          <cell r="AG591">
            <v>1856</v>
          </cell>
          <cell r="AH591">
            <v>1700</v>
          </cell>
          <cell r="AI591">
            <v>1700</v>
          </cell>
          <cell r="AJ591">
            <v>1700</v>
          </cell>
          <cell r="AK591">
            <v>1700</v>
          </cell>
          <cell r="AL591">
            <v>2500</v>
          </cell>
          <cell r="AM591">
            <v>1300</v>
          </cell>
          <cell r="AN591">
            <v>1300</v>
          </cell>
          <cell r="AO591">
            <v>850</v>
          </cell>
          <cell r="AP591">
            <v>850</v>
          </cell>
          <cell r="AQ591">
            <v>850</v>
          </cell>
          <cell r="AR591">
            <v>850</v>
          </cell>
          <cell r="AS591">
            <v>425</v>
          </cell>
          <cell r="AT591">
            <v>425</v>
          </cell>
          <cell r="AU591">
            <v>948</v>
          </cell>
          <cell r="AV591">
            <v>948</v>
          </cell>
          <cell r="AW591">
            <v>948</v>
          </cell>
          <cell r="AX591">
            <v>2</v>
          </cell>
          <cell r="AY591">
            <v>575</v>
          </cell>
          <cell r="AZ591">
            <v>575</v>
          </cell>
          <cell r="BA591">
            <v>575</v>
          </cell>
          <cell r="BB591">
            <v>575</v>
          </cell>
          <cell r="BC591">
            <v>575</v>
          </cell>
          <cell r="BD591">
            <v>575</v>
          </cell>
          <cell r="BE591">
            <v>575</v>
          </cell>
          <cell r="BF591">
            <v>575</v>
          </cell>
          <cell r="BG591">
            <v>575</v>
          </cell>
          <cell r="BH591">
            <v>600</v>
          </cell>
          <cell r="BI591">
            <v>600</v>
          </cell>
          <cell r="BJ591">
            <v>1015</v>
          </cell>
          <cell r="BK591">
            <v>1015</v>
          </cell>
          <cell r="BL591">
            <v>1015</v>
          </cell>
          <cell r="BM591">
            <v>1015</v>
          </cell>
          <cell r="BN591">
            <v>1015</v>
          </cell>
          <cell r="BO591">
            <v>1015</v>
          </cell>
          <cell r="BP591">
            <v>1015</v>
          </cell>
          <cell r="BQ591">
            <v>1015</v>
          </cell>
          <cell r="BR591">
            <v>1015</v>
          </cell>
          <cell r="BS591">
            <v>1015</v>
          </cell>
          <cell r="BT591">
            <v>1015</v>
          </cell>
          <cell r="BU591">
            <v>1015</v>
          </cell>
          <cell r="BV591">
            <v>1015</v>
          </cell>
          <cell r="BW591">
            <v>1015</v>
          </cell>
          <cell r="BX591">
            <v>1015</v>
          </cell>
          <cell r="BY591">
            <v>1015</v>
          </cell>
          <cell r="BZ591">
            <v>1015</v>
          </cell>
          <cell r="CA591">
            <v>1335</v>
          </cell>
          <cell r="CB591">
            <v>1335</v>
          </cell>
          <cell r="CC591">
            <v>800</v>
          </cell>
          <cell r="CD591">
            <v>800</v>
          </cell>
          <cell r="CE591">
            <v>800</v>
          </cell>
          <cell r="CF591">
            <v>800</v>
          </cell>
          <cell r="CG591">
            <v>800</v>
          </cell>
          <cell r="CH591">
            <v>800</v>
          </cell>
          <cell r="CI591">
            <v>1900</v>
          </cell>
          <cell r="CJ591">
            <v>1900</v>
          </cell>
          <cell r="CK591">
            <v>1900</v>
          </cell>
          <cell r="CL591">
            <v>1900</v>
          </cell>
          <cell r="CM591">
            <v>1900</v>
          </cell>
          <cell r="CN591">
            <v>1900</v>
          </cell>
          <cell r="CO591">
            <v>825</v>
          </cell>
          <cell r="CP591">
            <v>825</v>
          </cell>
          <cell r="CQ591">
            <v>825</v>
          </cell>
          <cell r="CR591">
            <v>1100</v>
          </cell>
          <cell r="CS591">
            <v>1100</v>
          </cell>
          <cell r="CT591">
            <v>1100</v>
          </cell>
          <cell r="CU591">
            <v>1100</v>
          </cell>
          <cell r="CV591">
            <v>1100</v>
          </cell>
          <cell r="CW591">
            <v>1100</v>
          </cell>
          <cell r="CX591">
            <v>1100</v>
          </cell>
          <cell r="CY591">
            <v>1100</v>
          </cell>
          <cell r="CZ591">
            <v>1100</v>
          </cell>
          <cell r="DA591">
            <v>1100</v>
          </cell>
          <cell r="DB591">
            <v>1100</v>
          </cell>
          <cell r="DC591">
            <v>1100</v>
          </cell>
          <cell r="DD591">
            <v>674</v>
          </cell>
          <cell r="DE591">
            <v>1200</v>
          </cell>
          <cell r="DF591">
            <v>1200</v>
          </cell>
          <cell r="DG591">
            <v>900</v>
          </cell>
          <cell r="DH591">
            <v>900</v>
          </cell>
          <cell r="DI591">
            <v>900</v>
          </cell>
          <cell r="DJ591">
            <v>900</v>
          </cell>
          <cell r="DK591">
            <v>600</v>
          </cell>
        </row>
        <row r="592">
          <cell r="A592">
            <v>37432</v>
          </cell>
          <cell r="B592" t="str">
            <v xml:space="preserve"> SHIP SHOAL 135                          </v>
          </cell>
          <cell r="C592" t="str">
            <v xml:space="preserve"> 0L   </v>
          </cell>
          <cell r="D592" t="str">
            <v xml:space="preserve"> R    </v>
          </cell>
          <cell r="E592">
            <v>23045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</row>
        <row r="593">
          <cell r="A593">
            <v>37433</v>
          </cell>
          <cell r="B593" t="str">
            <v xml:space="preserve"> SHIP SHOAL 168-D                        </v>
          </cell>
          <cell r="C593" t="str">
            <v xml:space="preserve"> 0L   </v>
          </cell>
          <cell r="D593" t="str">
            <v xml:space="preserve"> R    </v>
          </cell>
          <cell r="E593">
            <v>57632</v>
          </cell>
          <cell r="F593">
            <v>5300</v>
          </cell>
          <cell r="G593">
            <v>5300</v>
          </cell>
          <cell r="H593">
            <v>4419</v>
          </cell>
          <cell r="I593">
            <v>5300</v>
          </cell>
          <cell r="J593">
            <v>4644</v>
          </cell>
          <cell r="K593">
            <v>4644</v>
          </cell>
          <cell r="L593">
            <v>4644</v>
          </cell>
          <cell r="M593">
            <v>4644</v>
          </cell>
          <cell r="N593">
            <v>4644</v>
          </cell>
          <cell r="O593">
            <v>4644</v>
          </cell>
          <cell r="P593">
            <v>4644</v>
          </cell>
          <cell r="Q593">
            <v>4644</v>
          </cell>
          <cell r="R593">
            <v>4644</v>
          </cell>
          <cell r="S593">
            <v>4644</v>
          </cell>
          <cell r="T593">
            <v>5794</v>
          </cell>
          <cell r="U593">
            <v>5794</v>
          </cell>
          <cell r="V593">
            <v>5794</v>
          </cell>
          <cell r="W593">
            <v>5794</v>
          </cell>
          <cell r="X593">
            <v>5794</v>
          </cell>
          <cell r="Y593">
            <v>5794</v>
          </cell>
          <cell r="Z593">
            <v>5794</v>
          </cell>
          <cell r="AA593">
            <v>5794</v>
          </cell>
          <cell r="AB593">
            <v>5794</v>
          </cell>
          <cell r="AC593">
            <v>5794</v>
          </cell>
          <cell r="AD593">
            <v>5794</v>
          </cell>
          <cell r="AE593">
            <v>5794</v>
          </cell>
          <cell r="AF593">
            <v>5794</v>
          </cell>
          <cell r="AG593">
            <v>5794</v>
          </cell>
          <cell r="AH593">
            <v>5794</v>
          </cell>
          <cell r="AI593">
            <v>5794</v>
          </cell>
          <cell r="AJ593">
            <v>5794</v>
          </cell>
          <cell r="AK593">
            <v>5794</v>
          </cell>
          <cell r="AL593">
            <v>4419</v>
          </cell>
          <cell r="AM593">
            <v>4419</v>
          </cell>
          <cell r="AN593">
            <v>4419</v>
          </cell>
          <cell r="AO593">
            <v>4419</v>
          </cell>
          <cell r="AP593">
            <v>4419</v>
          </cell>
          <cell r="AQ593">
            <v>4419</v>
          </cell>
          <cell r="AR593">
            <v>4419</v>
          </cell>
          <cell r="AS593">
            <v>4419</v>
          </cell>
          <cell r="AT593">
            <v>4649</v>
          </cell>
          <cell r="AU593">
            <v>4649</v>
          </cell>
          <cell r="AV593">
            <v>4649</v>
          </cell>
          <cell r="AW593">
            <v>4649</v>
          </cell>
          <cell r="AX593">
            <v>3456</v>
          </cell>
          <cell r="AY593">
            <v>3456</v>
          </cell>
          <cell r="AZ593">
            <v>3456</v>
          </cell>
          <cell r="BA593">
            <v>5239</v>
          </cell>
          <cell r="BB593">
            <v>5239</v>
          </cell>
          <cell r="BC593">
            <v>5239</v>
          </cell>
          <cell r="BD593">
            <v>5239</v>
          </cell>
          <cell r="BE593">
            <v>5239</v>
          </cell>
          <cell r="BF593">
            <v>5239</v>
          </cell>
          <cell r="BG593">
            <v>5239</v>
          </cell>
          <cell r="BH593">
            <v>5239</v>
          </cell>
          <cell r="BI593">
            <v>5239</v>
          </cell>
          <cell r="BJ593">
            <v>5239</v>
          </cell>
          <cell r="BK593">
            <v>5239</v>
          </cell>
          <cell r="BL593">
            <v>5239</v>
          </cell>
          <cell r="BM593">
            <v>5239</v>
          </cell>
          <cell r="BN593">
            <v>5239</v>
          </cell>
          <cell r="BO593">
            <v>5239</v>
          </cell>
          <cell r="BP593">
            <v>5239</v>
          </cell>
          <cell r="BQ593">
            <v>5239</v>
          </cell>
          <cell r="BR593">
            <v>5239</v>
          </cell>
          <cell r="BS593">
            <v>5239</v>
          </cell>
          <cell r="BT593">
            <v>5239</v>
          </cell>
          <cell r="BU593">
            <v>5239</v>
          </cell>
          <cell r="BV593">
            <v>5239</v>
          </cell>
          <cell r="BW593">
            <v>5239</v>
          </cell>
          <cell r="BX593">
            <v>5239</v>
          </cell>
          <cell r="BY593">
            <v>5239</v>
          </cell>
          <cell r="BZ593">
            <v>5239</v>
          </cell>
          <cell r="CA593">
            <v>5239</v>
          </cell>
          <cell r="CB593">
            <v>5239</v>
          </cell>
          <cell r="CC593">
            <v>6316</v>
          </cell>
          <cell r="CD593">
            <v>6316</v>
          </cell>
          <cell r="CE593">
            <v>6316</v>
          </cell>
          <cell r="CF593">
            <v>6316</v>
          </cell>
          <cell r="CG593">
            <v>6316</v>
          </cell>
          <cell r="CH593">
            <v>6316</v>
          </cell>
          <cell r="CI593">
            <v>6316</v>
          </cell>
          <cell r="CJ593">
            <v>6316</v>
          </cell>
          <cell r="CK593">
            <v>5577</v>
          </cell>
          <cell r="CL593">
            <v>5577</v>
          </cell>
          <cell r="CM593">
            <v>5577</v>
          </cell>
          <cell r="CN593">
            <v>5577</v>
          </cell>
          <cell r="CO593">
            <v>5577</v>
          </cell>
          <cell r="CP593">
            <v>5577</v>
          </cell>
          <cell r="CQ593">
            <v>5577</v>
          </cell>
          <cell r="CR593">
            <v>4535</v>
          </cell>
          <cell r="CS593">
            <v>4535</v>
          </cell>
          <cell r="CT593">
            <v>4535</v>
          </cell>
          <cell r="CU593">
            <v>4535</v>
          </cell>
          <cell r="CV593">
            <v>4535</v>
          </cell>
          <cell r="CW593">
            <v>4535</v>
          </cell>
          <cell r="CX593">
            <v>4535</v>
          </cell>
          <cell r="CY593">
            <v>4535</v>
          </cell>
          <cell r="CZ593">
            <v>4535</v>
          </cell>
          <cell r="DA593">
            <v>4535</v>
          </cell>
          <cell r="DB593">
            <v>4535</v>
          </cell>
          <cell r="DC593">
            <v>4535</v>
          </cell>
          <cell r="DD593">
            <v>4535</v>
          </cell>
          <cell r="DE593">
            <v>2965</v>
          </cell>
          <cell r="DF593">
            <v>2965</v>
          </cell>
          <cell r="DG593">
            <v>2965</v>
          </cell>
          <cell r="DH593">
            <v>2965</v>
          </cell>
          <cell r="DI593">
            <v>2965</v>
          </cell>
          <cell r="DJ593">
            <v>2965</v>
          </cell>
          <cell r="DK593">
            <v>4965</v>
          </cell>
        </row>
        <row r="594">
          <cell r="A594">
            <v>37437</v>
          </cell>
          <cell r="B594" t="str">
            <v xml:space="preserve"> SHIP SHOAL 145-D                        </v>
          </cell>
          <cell r="C594" t="str">
            <v xml:space="preserve"> 0L   </v>
          </cell>
          <cell r="D594" t="str">
            <v xml:space="preserve"> R    </v>
          </cell>
          <cell r="E594">
            <v>28553</v>
          </cell>
          <cell r="F594">
            <v>528</v>
          </cell>
          <cell r="G594">
            <v>528</v>
          </cell>
          <cell r="H594">
            <v>390</v>
          </cell>
          <cell r="I594">
            <v>528</v>
          </cell>
          <cell r="J594">
            <v>528</v>
          </cell>
          <cell r="K594">
            <v>528</v>
          </cell>
          <cell r="L594">
            <v>528</v>
          </cell>
          <cell r="M594">
            <v>528</v>
          </cell>
          <cell r="N594">
            <v>528</v>
          </cell>
          <cell r="O594">
            <v>528</v>
          </cell>
          <cell r="P594">
            <v>528</v>
          </cell>
          <cell r="Q594">
            <v>528</v>
          </cell>
          <cell r="R594">
            <v>528</v>
          </cell>
          <cell r="S594">
            <v>528</v>
          </cell>
          <cell r="T594">
            <v>408</v>
          </cell>
          <cell r="U594">
            <v>408</v>
          </cell>
          <cell r="V594">
            <v>408</v>
          </cell>
          <cell r="W594">
            <v>408</v>
          </cell>
          <cell r="X594">
            <v>408</v>
          </cell>
          <cell r="Y594">
            <v>408</v>
          </cell>
          <cell r="Z594">
            <v>408</v>
          </cell>
          <cell r="AA594">
            <v>408</v>
          </cell>
          <cell r="AB594">
            <v>408</v>
          </cell>
          <cell r="AC594">
            <v>408</v>
          </cell>
          <cell r="AD594">
            <v>408</v>
          </cell>
          <cell r="AE594">
            <v>408</v>
          </cell>
          <cell r="AF594">
            <v>408</v>
          </cell>
          <cell r="AG594">
            <v>408</v>
          </cell>
          <cell r="AH594">
            <v>408</v>
          </cell>
          <cell r="AI594">
            <v>408</v>
          </cell>
          <cell r="AJ594">
            <v>408</v>
          </cell>
          <cell r="AK594">
            <v>408</v>
          </cell>
          <cell r="AL594">
            <v>390</v>
          </cell>
          <cell r="AM594">
            <v>390</v>
          </cell>
          <cell r="AN594">
            <v>390</v>
          </cell>
          <cell r="AO594">
            <v>390</v>
          </cell>
          <cell r="AP594">
            <v>390</v>
          </cell>
          <cell r="AQ594">
            <v>390</v>
          </cell>
          <cell r="AR594">
            <v>390</v>
          </cell>
          <cell r="AS594">
            <v>390</v>
          </cell>
          <cell r="AT594">
            <v>390</v>
          </cell>
          <cell r="AU594">
            <v>390</v>
          </cell>
          <cell r="AV594">
            <v>390</v>
          </cell>
          <cell r="AW594">
            <v>390</v>
          </cell>
          <cell r="AX594">
            <v>652</v>
          </cell>
          <cell r="AY594">
            <v>652</v>
          </cell>
          <cell r="AZ594">
            <v>652</v>
          </cell>
          <cell r="BA594">
            <v>652</v>
          </cell>
          <cell r="BB594">
            <v>480</v>
          </cell>
          <cell r="BC594">
            <v>480</v>
          </cell>
          <cell r="BD594">
            <v>480</v>
          </cell>
          <cell r="BE594">
            <v>480</v>
          </cell>
          <cell r="BF594">
            <v>480</v>
          </cell>
          <cell r="BG594">
            <v>480</v>
          </cell>
          <cell r="BH594">
            <v>480</v>
          </cell>
          <cell r="BI594">
            <v>480</v>
          </cell>
          <cell r="BJ594">
            <v>480</v>
          </cell>
          <cell r="BK594">
            <v>480</v>
          </cell>
          <cell r="BL594">
            <v>480</v>
          </cell>
          <cell r="BM594">
            <v>480</v>
          </cell>
          <cell r="BN594">
            <v>480</v>
          </cell>
          <cell r="BO594">
            <v>480</v>
          </cell>
          <cell r="BP594">
            <v>480</v>
          </cell>
          <cell r="BQ594">
            <v>480</v>
          </cell>
          <cell r="BR594">
            <v>480</v>
          </cell>
          <cell r="BS594">
            <v>480</v>
          </cell>
          <cell r="BT594">
            <v>480</v>
          </cell>
          <cell r="BU594">
            <v>480</v>
          </cell>
          <cell r="BV594">
            <v>480</v>
          </cell>
          <cell r="BW594">
            <v>480</v>
          </cell>
          <cell r="BX594">
            <v>480</v>
          </cell>
          <cell r="BY594">
            <v>480</v>
          </cell>
          <cell r="BZ594">
            <v>480</v>
          </cell>
          <cell r="CA594">
            <v>480</v>
          </cell>
          <cell r="CB594">
            <v>480</v>
          </cell>
          <cell r="CC594">
            <v>502</v>
          </cell>
          <cell r="CD594">
            <v>502</v>
          </cell>
          <cell r="CE594">
            <v>502</v>
          </cell>
          <cell r="CF594">
            <v>502</v>
          </cell>
          <cell r="CG594">
            <v>502</v>
          </cell>
          <cell r="CH594">
            <v>502</v>
          </cell>
          <cell r="CI594">
            <v>502</v>
          </cell>
          <cell r="CJ594">
            <v>502</v>
          </cell>
          <cell r="CK594">
            <v>502</v>
          </cell>
          <cell r="CL594">
            <v>502</v>
          </cell>
          <cell r="CM594">
            <v>502</v>
          </cell>
          <cell r="CN594">
            <v>502</v>
          </cell>
          <cell r="CO594">
            <v>502</v>
          </cell>
          <cell r="CP594">
            <v>502</v>
          </cell>
          <cell r="CQ594">
            <v>502</v>
          </cell>
          <cell r="CR594">
            <v>502</v>
          </cell>
          <cell r="CS594">
            <v>502</v>
          </cell>
          <cell r="CT594">
            <v>502</v>
          </cell>
          <cell r="CU594">
            <v>502</v>
          </cell>
          <cell r="CV594">
            <v>502</v>
          </cell>
          <cell r="CW594">
            <v>502</v>
          </cell>
          <cell r="CX594">
            <v>502</v>
          </cell>
          <cell r="CY594">
            <v>502</v>
          </cell>
          <cell r="CZ594">
            <v>502</v>
          </cell>
          <cell r="DA594">
            <v>502</v>
          </cell>
          <cell r="DB594">
            <v>502</v>
          </cell>
          <cell r="DC594">
            <v>502</v>
          </cell>
          <cell r="DD594">
            <v>502</v>
          </cell>
          <cell r="DE594">
            <v>503</v>
          </cell>
          <cell r="DF594">
            <v>503</v>
          </cell>
          <cell r="DG594">
            <v>503</v>
          </cell>
          <cell r="DH594">
            <v>503</v>
          </cell>
          <cell r="DI594">
            <v>503</v>
          </cell>
          <cell r="DJ594">
            <v>503</v>
          </cell>
          <cell r="DK594">
            <v>503</v>
          </cell>
        </row>
        <row r="595">
          <cell r="A595">
            <v>37439</v>
          </cell>
          <cell r="B595" t="str">
            <v xml:space="preserve"> SHIP SHOAL 198-J                        </v>
          </cell>
          <cell r="C595" t="str">
            <v xml:space="preserve"> 0L   </v>
          </cell>
          <cell r="D595" t="str">
            <v xml:space="preserve"> R    </v>
          </cell>
          <cell r="E595">
            <v>101999</v>
          </cell>
          <cell r="F595">
            <v>341</v>
          </cell>
          <cell r="G595">
            <v>341</v>
          </cell>
          <cell r="H595">
            <v>482</v>
          </cell>
          <cell r="I595">
            <v>341</v>
          </cell>
          <cell r="J595">
            <v>341</v>
          </cell>
          <cell r="K595">
            <v>341</v>
          </cell>
          <cell r="L595">
            <v>341</v>
          </cell>
          <cell r="M595">
            <v>341</v>
          </cell>
          <cell r="N595">
            <v>341</v>
          </cell>
          <cell r="O595">
            <v>341</v>
          </cell>
          <cell r="P595">
            <v>341</v>
          </cell>
          <cell r="Q595">
            <v>341</v>
          </cell>
          <cell r="R595">
            <v>341</v>
          </cell>
          <cell r="S595">
            <v>341</v>
          </cell>
          <cell r="T595">
            <v>391</v>
          </cell>
          <cell r="U595">
            <v>391</v>
          </cell>
          <cell r="V595">
            <v>391</v>
          </cell>
          <cell r="W595">
            <v>391</v>
          </cell>
          <cell r="X595">
            <v>391</v>
          </cell>
          <cell r="Y595">
            <v>261</v>
          </cell>
          <cell r="Z595">
            <v>261</v>
          </cell>
          <cell r="AA595">
            <v>261</v>
          </cell>
          <cell r="AB595">
            <v>261</v>
          </cell>
          <cell r="AC595">
            <v>261</v>
          </cell>
          <cell r="AD595">
            <v>261</v>
          </cell>
          <cell r="AE595">
            <v>261</v>
          </cell>
          <cell r="AF595">
            <v>261</v>
          </cell>
          <cell r="AG595">
            <v>267</v>
          </cell>
          <cell r="AH595">
            <v>267</v>
          </cell>
          <cell r="AI595">
            <v>267</v>
          </cell>
          <cell r="AJ595">
            <v>267</v>
          </cell>
          <cell r="AK595">
            <v>267</v>
          </cell>
          <cell r="AL595">
            <v>441</v>
          </cell>
          <cell r="AM595">
            <v>482</v>
          </cell>
          <cell r="AN595">
            <v>482</v>
          </cell>
          <cell r="AO595">
            <v>482</v>
          </cell>
          <cell r="AP595">
            <v>482</v>
          </cell>
          <cell r="AQ595">
            <v>482</v>
          </cell>
          <cell r="AR595">
            <v>506</v>
          </cell>
          <cell r="AS595">
            <v>506</v>
          </cell>
          <cell r="AT595">
            <v>506</v>
          </cell>
          <cell r="AU595">
            <v>506</v>
          </cell>
          <cell r="AV595">
            <v>506</v>
          </cell>
          <cell r="AW595">
            <v>506</v>
          </cell>
          <cell r="AX595">
            <v>658</v>
          </cell>
          <cell r="AY595">
            <v>658</v>
          </cell>
          <cell r="AZ595">
            <v>658</v>
          </cell>
          <cell r="BA595">
            <v>658</v>
          </cell>
          <cell r="BB595">
            <v>658</v>
          </cell>
          <cell r="BC595">
            <v>658</v>
          </cell>
          <cell r="BD595">
            <v>658</v>
          </cell>
          <cell r="BE595">
            <v>658</v>
          </cell>
          <cell r="BF595">
            <v>658</v>
          </cell>
          <cell r="BG595">
            <v>658</v>
          </cell>
          <cell r="BH595">
            <v>140</v>
          </cell>
          <cell r="BI595">
            <v>140</v>
          </cell>
          <cell r="BJ595">
            <v>140</v>
          </cell>
          <cell r="BK595">
            <v>140</v>
          </cell>
          <cell r="BL595">
            <v>140</v>
          </cell>
          <cell r="BM595">
            <v>140</v>
          </cell>
          <cell r="BN595">
            <v>140</v>
          </cell>
          <cell r="BO595">
            <v>140</v>
          </cell>
          <cell r="BP595">
            <v>140</v>
          </cell>
          <cell r="BQ595">
            <v>140</v>
          </cell>
          <cell r="BR595">
            <v>140</v>
          </cell>
          <cell r="BS595">
            <v>140</v>
          </cell>
          <cell r="BT595">
            <v>140</v>
          </cell>
          <cell r="BU595">
            <v>140</v>
          </cell>
          <cell r="BV595">
            <v>140</v>
          </cell>
          <cell r="BW595">
            <v>125</v>
          </cell>
          <cell r="BX595">
            <v>125</v>
          </cell>
          <cell r="BY595">
            <v>125</v>
          </cell>
          <cell r="BZ595">
            <v>125</v>
          </cell>
          <cell r="CA595">
            <v>125</v>
          </cell>
          <cell r="CB595">
            <v>125</v>
          </cell>
          <cell r="CC595">
            <v>128</v>
          </cell>
          <cell r="CD595">
            <v>128</v>
          </cell>
          <cell r="CE595">
            <v>128</v>
          </cell>
          <cell r="CF595">
            <v>128</v>
          </cell>
          <cell r="CG595">
            <v>128</v>
          </cell>
          <cell r="CH595">
            <v>128</v>
          </cell>
          <cell r="CI595">
            <v>128</v>
          </cell>
          <cell r="CJ595">
            <v>128</v>
          </cell>
          <cell r="CK595">
            <v>128</v>
          </cell>
          <cell r="CL595">
            <v>128</v>
          </cell>
          <cell r="CM595">
            <v>128</v>
          </cell>
          <cell r="CN595">
            <v>128</v>
          </cell>
          <cell r="CO595">
            <v>478</v>
          </cell>
          <cell r="CP595">
            <v>478</v>
          </cell>
          <cell r="CQ595">
            <v>478</v>
          </cell>
          <cell r="CR595">
            <v>904</v>
          </cell>
          <cell r="CS595">
            <v>904</v>
          </cell>
          <cell r="CT595">
            <v>904</v>
          </cell>
          <cell r="CU595">
            <v>904</v>
          </cell>
          <cell r="CV595">
            <v>904</v>
          </cell>
          <cell r="CW595">
            <v>904</v>
          </cell>
          <cell r="CX595">
            <v>904</v>
          </cell>
          <cell r="CY595">
            <v>904</v>
          </cell>
          <cell r="CZ595">
            <v>553</v>
          </cell>
          <cell r="DA595">
            <v>553</v>
          </cell>
          <cell r="DB595">
            <v>553</v>
          </cell>
          <cell r="DC595">
            <v>553</v>
          </cell>
          <cell r="DD595">
            <v>553</v>
          </cell>
          <cell r="DE595">
            <v>1074</v>
          </cell>
          <cell r="DF595">
            <v>1074</v>
          </cell>
          <cell r="DG595">
            <v>1074</v>
          </cell>
          <cell r="DH595">
            <v>1074</v>
          </cell>
          <cell r="DI595">
            <v>1074</v>
          </cell>
          <cell r="DJ595">
            <v>1074</v>
          </cell>
          <cell r="DK595">
            <v>1074</v>
          </cell>
        </row>
        <row r="596">
          <cell r="A596">
            <v>37449</v>
          </cell>
          <cell r="B596" t="str">
            <v xml:space="preserve"> SHIP SHOAL  198 G                       </v>
          </cell>
          <cell r="C596" t="str">
            <v xml:space="preserve"> 0L   </v>
          </cell>
          <cell r="D596" t="str">
            <v xml:space="preserve"> R    </v>
          </cell>
          <cell r="E596">
            <v>80190</v>
          </cell>
          <cell r="F596">
            <v>291</v>
          </cell>
          <cell r="G596">
            <v>291</v>
          </cell>
          <cell r="H596">
            <v>549</v>
          </cell>
          <cell r="I596">
            <v>291</v>
          </cell>
          <cell r="J596">
            <v>291</v>
          </cell>
          <cell r="K596">
            <v>291</v>
          </cell>
          <cell r="L596">
            <v>291</v>
          </cell>
          <cell r="M596">
            <v>291</v>
          </cell>
          <cell r="N596">
            <v>291</v>
          </cell>
          <cell r="O596">
            <v>291</v>
          </cell>
          <cell r="P596">
            <v>211</v>
          </cell>
          <cell r="Q596">
            <v>211</v>
          </cell>
          <cell r="R596">
            <v>211</v>
          </cell>
          <cell r="S596">
            <v>211</v>
          </cell>
          <cell r="T596">
            <v>451</v>
          </cell>
          <cell r="U596">
            <v>451</v>
          </cell>
          <cell r="V596">
            <v>301</v>
          </cell>
          <cell r="W596">
            <v>301</v>
          </cell>
          <cell r="X596">
            <v>301</v>
          </cell>
          <cell r="Y596">
            <v>3</v>
          </cell>
          <cell r="Z596">
            <v>3</v>
          </cell>
          <cell r="AA596">
            <v>3</v>
          </cell>
          <cell r="AB596">
            <v>3</v>
          </cell>
          <cell r="AC596">
            <v>3</v>
          </cell>
          <cell r="AD596">
            <v>3</v>
          </cell>
          <cell r="AE596">
            <v>3</v>
          </cell>
          <cell r="AF596">
            <v>3</v>
          </cell>
          <cell r="AG596">
            <v>3</v>
          </cell>
          <cell r="AH596">
            <v>3</v>
          </cell>
          <cell r="AI596">
            <v>3</v>
          </cell>
          <cell r="AJ596">
            <v>3</v>
          </cell>
          <cell r="AK596">
            <v>3</v>
          </cell>
          <cell r="AL596">
            <v>121</v>
          </cell>
          <cell r="AM596">
            <v>255</v>
          </cell>
          <cell r="AN596">
            <v>255</v>
          </cell>
          <cell r="AO596">
            <v>549</v>
          </cell>
          <cell r="AP596">
            <v>549</v>
          </cell>
          <cell r="AQ596">
            <v>549</v>
          </cell>
          <cell r="AR596">
            <v>141</v>
          </cell>
          <cell r="AS596">
            <v>141</v>
          </cell>
          <cell r="AT596">
            <v>801</v>
          </cell>
          <cell r="AU596">
            <v>801</v>
          </cell>
          <cell r="AV596">
            <v>801</v>
          </cell>
          <cell r="AW596">
            <v>801</v>
          </cell>
          <cell r="AX596">
            <v>54</v>
          </cell>
          <cell r="AY596">
            <v>100</v>
          </cell>
          <cell r="AZ596">
            <v>100</v>
          </cell>
          <cell r="BA596">
            <v>100</v>
          </cell>
          <cell r="BB596">
            <v>100</v>
          </cell>
          <cell r="BC596">
            <v>824</v>
          </cell>
          <cell r="BD596">
            <v>824</v>
          </cell>
          <cell r="BE596">
            <v>824</v>
          </cell>
          <cell r="BF596">
            <v>824</v>
          </cell>
          <cell r="BG596">
            <v>824</v>
          </cell>
          <cell r="BH596">
            <v>1705</v>
          </cell>
          <cell r="BI596">
            <v>1705</v>
          </cell>
          <cell r="BJ596">
            <v>1705</v>
          </cell>
          <cell r="BK596">
            <v>1705</v>
          </cell>
          <cell r="BL596">
            <v>1705</v>
          </cell>
          <cell r="BM596">
            <v>1705</v>
          </cell>
          <cell r="BN596">
            <v>903</v>
          </cell>
          <cell r="BO596">
            <v>1053</v>
          </cell>
          <cell r="BP596">
            <v>1053</v>
          </cell>
          <cell r="BQ596">
            <v>1053</v>
          </cell>
          <cell r="BR596">
            <v>1053</v>
          </cell>
          <cell r="BS596">
            <v>1053</v>
          </cell>
          <cell r="BT596">
            <v>1534</v>
          </cell>
          <cell r="BU596">
            <v>1534</v>
          </cell>
          <cell r="BV596">
            <v>1534</v>
          </cell>
          <cell r="BW596">
            <v>1828</v>
          </cell>
          <cell r="BX596">
            <v>3000</v>
          </cell>
          <cell r="BY596">
            <v>3000</v>
          </cell>
          <cell r="BZ596">
            <v>3000</v>
          </cell>
          <cell r="CA596">
            <v>3000</v>
          </cell>
          <cell r="CB596">
            <v>3000</v>
          </cell>
          <cell r="CC596">
            <v>1310</v>
          </cell>
          <cell r="CD596">
            <v>1310</v>
          </cell>
          <cell r="CE596">
            <v>1551</v>
          </cell>
          <cell r="CF596">
            <v>1551</v>
          </cell>
          <cell r="CG596">
            <v>1551</v>
          </cell>
          <cell r="CH596">
            <v>1551</v>
          </cell>
          <cell r="CI596">
            <v>1551</v>
          </cell>
          <cell r="CJ596">
            <v>2164</v>
          </cell>
          <cell r="CK596">
            <v>2342</v>
          </cell>
          <cell r="CL596">
            <v>2342</v>
          </cell>
          <cell r="CM596">
            <v>2342</v>
          </cell>
          <cell r="CN596">
            <v>2342</v>
          </cell>
          <cell r="CO596">
            <v>2342</v>
          </cell>
          <cell r="CP596">
            <v>2342</v>
          </cell>
          <cell r="CQ596">
            <v>2342</v>
          </cell>
          <cell r="CR596">
            <v>2342</v>
          </cell>
          <cell r="CS596">
            <v>2342</v>
          </cell>
          <cell r="CT596">
            <v>2342</v>
          </cell>
          <cell r="CU596">
            <v>2342</v>
          </cell>
          <cell r="CV596">
            <v>2501</v>
          </cell>
          <cell r="CW596">
            <v>2501</v>
          </cell>
          <cell r="CX596">
            <v>2501</v>
          </cell>
          <cell r="CY596">
            <v>2501</v>
          </cell>
          <cell r="CZ596">
            <v>2501</v>
          </cell>
          <cell r="DA596">
            <v>2501</v>
          </cell>
          <cell r="DB596">
            <v>2501</v>
          </cell>
          <cell r="DC596">
            <v>2501</v>
          </cell>
          <cell r="DD596">
            <v>2523</v>
          </cell>
          <cell r="DE596">
            <v>2188</v>
          </cell>
          <cell r="DF596">
            <v>1796</v>
          </cell>
          <cell r="DG596">
            <v>2318</v>
          </cell>
          <cell r="DH596">
            <v>2318</v>
          </cell>
          <cell r="DI596">
            <v>2318</v>
          </cell>
          <cell r="DJ596">
            <v>2318</v>
          </cell>
          <cell r="DK596">
            <v>2318</v>
          </cell>
        </row>
        <row r="597">
          <cell r="A597">
            <v>37451</v>
          </cell>
          <cell r="B597" t="str">
            <v xml:space="preserve"> CHEVRON-BAY MARCHAND BLK 24 DEHYD LA ROS</v>
          </cell>
          <cell r="C597" t="str">
            <v xml:space="preserve"> 0L   </v>
          </cell>
          <cell r="D597" t="str">
            <v xml:space="preserve"> R    </v>
          </cell>
          <cell r="E597">
            <v>84735</v>
          </cell>
          <cell r="F597">
            <v>21055</v>
          </cell>
          <cell r="G597">
            <v>21055</v>
          </cell>
          <cell r="H597">
            <v>18649</v>
          </cell>
          <cell r="I597">
            <v>21055</v>
          </cell>
          <cell r="J597">
            <v>19054</v>
          </cell>
          <cell r="K597">
            <v>19054</v>
          </cell>
          <cell r="L597">
            <v>14054</v>
          </cell>
          <cell r="M597">
            <v>14054</v>
          </cell>
          <cell r="N597">
            <v>14054</v>
          </cell>
          <cell r="O597">
            <v>14054</v>
          </cell>
          <cell r="P597">
            <v>14054</v>
          </cell>
          <cell r="Q597">
            <v>14054</v>
          </cell>
          <cell r="R597">
            <v>14054</v>
          </cell>
          <cell r="S597">
            <v>14054</v>
          </cell>
          <cell r="T597">
            <v>15998</v>
          </cell>
          <cell r="U597">
            <v>15998</v>
          </cell>
          <cell r="V597">
            <v>15998</v>
          </cell>
          <cell r="W597">
            <v>14698</v>
          </cell>
          <cell r="X597">
            <v>14698</v>
          </cell>
          <cell r="Y597">
            <v>11699</v>
          </cell>
          <cell r="Z597">
            <v>15699</v>
          </cell>
          <cell r="AA597">
            <v>20699</v>
          </cell>
          <cell r="AB597">
            <v>20699</v>
          </cell>
          <cell r="AC597">
            <v>20699</v>
          </cell>
          <cell r="AD597">
            <v>20699</v>
          </cell>
          <cell r="AE597">
            <v>22699</v>
          </cell>
          <cell r="AF597">
            <v>18699</v>
          </cell>
          <cell r="AG597">
            <v>18699</v>
          </cell>
          <cell r="AH597">
            <v>14698</v>
          </cell>
          <cell r="AI597">
            <v>14698</v>
          </cell>
          <cell r="AJ597">
            <v>14698</v>
          </cell>
          <cell r="AK597">
            <v>14698</v>
          </cell>
          <cell r="AL597">
            <v>19699</v>
          </cell>
          <cell r="AM597">
            <v>19699</v>
          </cell>
          <cell r="AN597">
            <v>17698</v>
          </cell>
          <cell r="AO597">
            <v>18649</v>
          </cell>
          <cell r="AP597">
            <v>18649</v>
          </cell>
          <cell r="AQ597">
            <v>18649</v>
          </cell>
          <cell r="AR597">
            <v>10648</v>
          </cell>
          <cell r="AS597">
            <v>10648</v>
          </cell>
          <cell r="AT597">
            <v>10571</v>
          </cell>
          <cell r="AU597">
            <v>6571</v>
          </cell>
          <cell r="AV597">
            <v>8571</v>
          </cell>
          <cell r="AW597">
            <v>8571</v>
          </cell>
          <cell r="AX597">
            <v>23631</v>
          </cell>
          <cell r="AY597">
            <v>23631</v>
          </cell>
          <cell r="AZ597">
            <v>23631</v>
          </cell>
          <cell r="BA597">
            <v>23631</v>
          </cell>
          <cell r="BB597">
            <v>15631</v>
          </cell>
          <cell r="BC597">
            <v>11631</v>
          </cell>
          <cell r="BD597">
            <v>11631</v>
          </cell>
          <cell r="BE597">
            <v>11631</v>
          </cell>
          <cell r="BF597">
            <v>8631</v>
          </cell>
          <cell r="BG597">
            <v>8631</v>
          </cell>
          <cell r="BH597">
            <v>7631</v>
          </cell>
          <cell r="BI597">
            <v>7631</v>
          </cell>
          <cell r="BJ597">
            <v>9001</v>
          </cell>
          <cell r="BK597">
            <v>9001</v>
          </cell>
          <cell r="BL597">
            <v>9001</v>
          </cell>
          <cell r="BM597">
            <v>9001</v>
          </cell>
          <cell r="BN597">
            <v>10501</v>
          </cell>
          <cell r="BO597">
            <v>10501</v>
          </cell>
          <cell r="BP597">
            <v>10501</v>
          </cell>
          <cell r="BQ597">
            <v>10501</v>
          </cell>
          <cell r="BR597">
            <v>10501</v>
          </cell>
          <cell r="BS597">
            <v>10501</v>
          </cell>
          <cell r="BT597">
            <v>10501</v>
          </cell>
          <cell r="BU597">
            <v>10501</v>
          </cell>
          <cell r="BV597">
            <v>10501</v>
          </cell>
          <cell r="BW597">
            <v>7501</v>
          </cell>
          <cell r="BX597">
            <v>7501</v>
          </cell>
          <cell r="BY597">
            <v>7501</v>
          </cell>
          <cell r="BZ597">
            <v>7501</v>
          </cell>
          <cell r="CA597">
            <v>7501</v>
          </cell>
          <cell r="CB597">
            <v>7501</v>
          </cell>
          <cell r="CC597">
            <v>51</v>
          </cell>
          <cell r="CD597">
            <v>51</v>
          </cell>
          <cell r="CE597">
            <v>7625</v>
          </cell>
          <cell r="CF597">
            <v>7625</v>
          </cell>
          <cell r="CG597">
            <v>7625</v>
          </cell>
          <cell r="CH597">
            <v>11675</v>
          </cell>
          <cell r="CI597">
            <v>11675</v>
          </cell>
          <cell r="CJ597">
            <v>11675</v>
          </cell>
          <cell r="CK597">
            <v>10675</v>
          </cell>
          <cell r="CL597">
            <v>10675</v>
          </cell>
          <cell r="CM597">
            <v>10675</v>
          </cell>
          <cell r="CN597">
            <v>10675</v>
          </cell>
          <cell r="CO597">
            <v>8675</v>
          </cell>
          <cell r="CP597">
            <v>8675</v>
          </cell>
          <cell r="CQ597">
            <v>8675</v>
          </cell>
          <cell r="CR597">
            <v>1476</v>
          </cell>
          <cell r="CS597">
            <v>1476</v>
          </cell>
          <cell r="CT597">
            <v>1476</v>
          </cell>
          <cell r="CU597">
            <v>1476</v>
          </cell>
          <cell r="CV597">
            <v>10476</v>
          </cell>
          <cell r="CW597">
            <v>10476</v>
          </cell>
          <cell r="CX597">
            <v>10476</v>
          </cell>
          <cell r="CY597">
            <v>6477</v>
          </cell>
          <cell r="CZ597">
            <v>6477</v>
          </cell>
          <cell r="DA597">
            <v>6477</v>
          </cell>
          <cell r="DB597">
            <v>6477</v>
          </cell>
          <cell r="DC597">
            <v>6477</v>
          </cell>
          <cell r="DD597">
            <v>6477</v>
          </cell>
          <cell r="DE597">
            <v>5160</v>
          </cell>
          <cell r="DF597">
            <v>5166</v>
          </cell>
          <cell r="DG597">
            <v>12166</v>
          </cell>
          <cell r="DH597">
            <v>12166</v>
          </cell>
          <cell r="DI597">
            <v>12166</v>
          </cell>
          <cell r="DJ597">
            <v>10166</v>
          </cell>
          <cell r="DK597">
            <v>10166</v>
          </cell>
        </row>
        <row r="598">
          <cell r="A598">
            <v>37452</v>
          </cell>
          <cell r="B598" t="str">
            <v xml:space="preserve"> GULF-SOUTH TIMBALIER BLK 37 C           </v>
          </cell>
          <cell r="C598" t="str">
            <v xml:space="preserve"> 0L   </v>
          </cell>
          <cell r="D598" t="str">
            <v xml:space="preserve"> R    </v>
          </cell>
          <cell r="E598">
            <v>47582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</row>
        <row r="599">
          <cell r="A599">
            <v>37453</v>
          </cell>
          <cell r="B599" t="str">
            <v xml:space="preserve"> KERR-SOUTH TIMBALIER BLK 34             </v>
          </cell>
          <cell r="C599" t="str">
            <v xml:space="preserve"> 0L   </v>
          </cell>
          <cell r="D599" t="str">
            <v xml:space="preserve"> R    </v>
          </cell>
          <cell r="E599">
            <v>51072</v>
          </cell>
          <cell r="F599">
            <v>1700</v>
          </cell>
          <cell r="G599">
            <v>1700</v>
          </cell>
          <cell r="H599">
            <v>1800</v>
          </cell>
          <cell r="I599">
            <v>1700</v>
          </cell>
          <cell r="J599">
            <v>1700</v>
          </cell>
          <cell r="K599">
            <v>1600</v>
          </cell>
          <cell r="L599">
            <v>1600</v>
          </cell>
          <cell r="M599">
            <v>1600</v>
          </cell>
          <cell r="N599">
            <v>1600</v>
          </cell>
          <cell r="O599">
            <v>1600</v>
          </cell>
          <cell r="P599">
            <v>1600</v>
          </cell>
          <cell r="Q599">
            <v>1600</v>
          </cell>
          <cell r="R599">
            <v>1600</v>
          </cell>
          <cell r="S599">
            <v>1600</v>
          </cell>
          <cell r="T599">
            <v>1800</v>
          </cell>
          <cell r="U599">
            <v>1800</v>
          </cell>
          <cell r="V599">
            <v>1800</v>
          </cell>
          <cell r="W599">
            <v>1800</v>
          </cell>
          <cell r="X599">
            <v>1800</v>
          </cell>
          <cell r="Y599">
            <v>1800</v>
          </cell>
          <cell r="Z599">
            <v>1800</v>
          </cell>
          <cell r="AA599">
            <v>1800</v>
          </cell>
          <cell r="AB599">
            <v>1800</v>
          </cell>
          <cell r="AC599">
            <v>1800</v>
          </cell>
          <cell r="AD599">
            <v>1800</v>
          </cell>
          <cell r="AE599">
            <v>1800</v>
          </cell>
          <cell r="AF599">
            <v>1800</v>
          </cell>
          <cell r="AG599">
            <v>1800</v>
          </cell>
          <cell r="AH599">
            <v>1800</v>
          </cell>
          <cell r="AI599">
            <v>1800</v>
          </cell>
          <cell r="AJ599">
            <v>1800</v>
          </cell>
          <cell r="AK599">
            <v>1800</v>
          </cell>
          <cell r="AL599">
            <v>1800</v>
          </cell>
          <cell r="AM599">
            <v>1800</v>
          </cell>
          <cell r="AN599">
            <v>1800</v>
          </cell>
          <cell r="AO599">
            <v>1800</v>
          </cell>
          <cell r="AP599">
            <v>1800</v>
          </cell>
          <cell r="AQ599">
            <v>1800</v>
          </cell>
          <cell r="AR599">
            <v>1800</v>
          </cell>
          <cell r="AS599">
            <v>1800</v>
          </cell>
          <cell r="AT599">
            <v>1800</v>
          </cell>
          <cell r="AU599">
            <v>1800</v>
          </cell>
          <cell r="AV599">
            <v>1800</v>
          </cell>
          <cell r="AW599">
            <v>1800</v>
          </cell>
          <cell r="AX599">
            <v>1800</v>
          </cell>
          <cell r="AY599">
            <v>1800</v>
          </cell>
          <cell r="AZ599">
            <v>1800</v>
          </cell>
          <cell r="BA599">
            <v>1800</v>
          </cell>
          <cell r="BB599">
            <v>4696</v>
          </cell>
          <cell r="BC599">
            <v>1800</v>
          </cell>
          <cell r="BD599">
            <v>1800</v>
          </cell>
          <cell r="BE599">
            <v>1800</v>
          </cell>
          <cell r="BF599">
            <v>1800</v>
          </cell>
          <cell r="BG599">
            <v>1800</v>
          </cell>
          <cell r="BH599">
            <v>1800</v>
          </cell>
          <cell r="BI599">
            <v>1800</v>
          </cell>
          <cell r="BJ599">
            <v>1800</v>
          </cell>
          <cell r="BK599">
            <v>1800</v>
          </cell>
          <cell r="BL599">
            <v>1800</v>
          </cell>
          <cell r="BM599">
            <v>1800</v>
          </cell>
          <cell r="BN599">
            <v>1800</v>
          </cell>
          <cell r="BO599">
            <v>1800</v>
          </cell>
          <cell r="BP599">
            <v>1800</v>
          </cell>
          <cell r="BQ599">
            <v>1800</v>
          </cell>
          <cell r="BR599">
            <v>1800</v>
          </cell>
          <cell r="BS599">
            <v>1800</v>
          </cell>
          <cell r="BT599">
            <v>1800</v>
          </cell>
          <cell r="BU599">
            <v>5000</v>
          </cell>
          <cell r="BV599">
            <v>1800</v>
          </cell>
          <cell r="BW599">
            <v>1800</v>
          </cell>
          <cell r="BX599">
            <v>1800</v>
          </cell>
          <cell r="BY599">
            <v>1800</v>
          </cell>
          <cell r="BZ599">
            <v>1800</v>
          </cell>
          <cell r="CA599">
            <v>1800</v>
          </cell>
          <cell r="CB599">
            <v>1800</v>
          </cell>
          <cell r="CC599">
            <v>2000</v>
          </cell>
          <cell r="CD599">
            <v>2000</v>
          </cell>
          <cell r="CE599">
            <v>2000</v>
          </cell>
          <cell r="CF599">
            <v>2000</v>
          </cell>
          <cell r="CG599">
            <v>2000</v>
          </cell>
          <cell r="CH599">
            <v>2000</v>
          </cell>
          <cell r="CI599">
            <v>2000</v>
          </cell>
          <cell r="CJ599">
            <v>2000</v>
          </cell>
          <cell r="CK599">
            <v>2000</v>
          </cell>
          <cell r="CL599">
            <v>2000</v>
          </cell>
          <cell r="CM599">
            <v>2000</v>
          </cell>
          <cell r="CN599">
            <v>2000</v>
          </cell>
          <cell r="CO599">
            <v>2000</v>
          </cell>
          <cell r="CP599">
            <v>2000</v>
          </cell>
          <cell r="CQ599">
            <v>2000</v>
          </cell>
          <cell r="CR599">
            <v>2000</v>
          </cell>
          <cell r="CS599">
            <v>2000</v>
          </cell>
          <cell r="CT599">
            <v>2000</v>
          </cell>
          <cell r="CU599">
            <v>2000</v>
          </cell>
          <cell r="CV599">
            <v>2000</v>
          </cell>
          <cell r="CW599">
            <v>6000</v>
          </cell>
          <cell r="CX599">
            <v>2000</v>
          </cell>
          <cell r="CY599">
            <v>2000</v>
          </cell>
          <cell r="CZ599">
            <v>2000</v>
          </cell>
          <cell r="DA599">
            <v>2000</v>
          </cell>
          <cell r="DB599">
            <v>2000</v>
          </cell>
          <cell r="DC599">
            <v>2000</v>
          </cell>
          <cell r="DD599">
            <v>2000</v>
          </cell>
          <cell r="DE599">
            <v>2400</v>
          </cell>
          <cell r="DF599">
            <v>2400</v>
          </cell>
          <cell r="DG599">
            <v>2400</v>
          </cell>
          <cell r="DH599">
            <v>2400</v>
          </cell>
          <cell r="DI599">
            <v>2400</v>
          </cell>
          <cell r="DJ599">
            <v>2400</v>
          </cell>
          <cell r="DK599">
            <v>2400</v>
          </cell>
        </row>
        <row r="600">
          <cell r="A600">
            <v>37458</v>
          </cell>
          <cell r="B600" t="str">
            <v xml:space="preserve"> WEST DELTA BLOCK 58C DEHYDRATION        </v>
          </cell>
          <cell r="C600" t="str">
            <v xml:space="preserve"> 0L   </v>
          </cell>
          <cell r="D600" t="str">
            <v xml:space="preserve"> R    </v>
          </cell>
          <cell r="E600">
            <v>65619</v>
          </cell>
          <cell r="F600">
            <v>13500</v>
          </cell>
          <cell r="G600">
            <v>13500</v>
          </cell>
          <cell r="H600">
            <v>14594</v>
          </cell>
          <cell r="I600">
            <v>13154</v>
          </cell>
          <cell r="J600">
            <v>13554</v>
          </cell>
          <cell r="K600">
            <v>13528</v>
          </cell>
          <cell r="L600">
            <v>13528</v>
          </cell>
          <cell r="M600">
            <v>13528</v>
          </cell>
          <cell r="N600">
            <v>13528</v>
          </cell>
          <cell r="O600">
            <v>13528</v>
          </cell>
          <cell r="P600">
            <v>13528</v>
          </cell>
          <cell r="Q600">
            <v>10674</v>
          </cell>
          <cell r="R600">
            <v>10674</v>
          </cell>
          <cell r="S600">
            <v>16173</v>
          </cell>
          <cell r="T600">
            <v>16423</v>
          </cell>
          <cell r="U600">
            <v>16423</v>
          </cell>
          <cell r="V600">
            <v>16401</v>
          </cell>
          <cell r="W600">
            <v>14387</v>
          </cell>
          <cell r="X600">
            <v>14700</v>
          </cell>
          <cell r="Y600">
            <v>15055</v>
          </cell>
          <cell r="Z600">
            <v>13055</v>
          </cell>
          <cell r="AA600">
            <v>13027</v>
          </cell>
          <cell r="AB600">
            <v>13027</v>
          </cell>
          <cell r="AC600">
            <v>13027</v>
          </cell>
          <cell r="AD600">
            <v>13213</v>
          </cell>
          <cell r="AE600">
            <v>13289</v>
          </cell>
          <cell r="AF600">
            <v>13289</v>
          </cell>
          <cell r="AG600">
            <v>12114</v>
          </cell>
          <cell r="AH600">
            <v>12114</v>
          </cell>
          <cell r="AI600">
            <v>12114</v>
          </cell>
          <cell r="AJ600">
            <v>12114</v>
          </cell>
          <cell r="AK600">
            <v>12114</v>
          </cell>
          <cell r="AL600">
            <v>11750</v>
          </cell>
          <cell r="AM600">
            <v>11865</v>
          </cell>
          <cell r="AN600">
            <v>3778</v>
          </cell>
          <cell r="AO600">
            <v>14594</v>
          </cell>
          <cell r="AP600">
            <v>14594</v>
          </cell>
          <cell r="AQ600">
            <v>14594</v>
          </cell>
          <cell r="AR600">
            <v>15913</v>
          </cell>
          <cell r="AS600">
            <v>5913</v>
          </cell>
          <cell r="AT600">
            <v>15913</v>
          </cell>
          <cell r="AU600">
            <v>15913</v>
          </cell>
          <cell r="AV600">
            <v>14500</v>
          </cell>
          <cell r="AW600">
            <v>14500</v>
          </cell>
          <cell r="AX600">
            <v>14650</v>
          </cell>
          <cell r="AY600">
            <v>14700</v>
          </cell>
          <cell r="AZ600">
            <v>14700</v>
          </cell>
          <cell r="BA600">
            <v>14800</v>
          </cell>
          <cell r="BB600">
            <v>14800</v>
          </cell>
          <cell r="BC600">
            <v>14800</v>
          </cell>
          <cell r="BD600">
            <v>14800</v>
          </cell>
          <cell r="BE600">
            <v>14800</v>
          </cell>
          <cell r="BF600">
            <v>14800</v>
          </cell>
          <cell r="BG600">
            <v>15000</v>
          </cell>
          <cell r="BH600">
            <v>15000</v>
          </cell>
          <cell r="BI600">
            <v>15000</v>
          </cell>
          <cell r="BJ600">
            <v>15000</v>
          </cell>
          <cell r="BK600">
            <v>15000</v>
          </cell>
          <cell r="BL600">
            <v>15000</v>
          </cell>
          <cell r="BM600">
            <v>15000</v>
          </cell>
          <cell r="BN600">
            <v>15000</v>
          </cell>
          <cell r="BO600">
            <v>14500</v>
          </cell>
          <cell r="BP600">
            <v>14500</v>
          </cell>
          <cell r="BQ600">
            <v>14500</v>
          </cell>
          <cell r="BR600">
            <v>14500</v>
          </cell>
          <cell r="BS600">
            <v>14500</v>
          </cell>
          <cell r="BT600">
            <v>14500</v>
          </cell>
          <cell r="BU600">
            <v>14500</v>
          </cell>
          <cell r="BV600">
            <v>14500</v>
          </cell>
          <cell r="BW600">
            <v>14500</v>
          </cell>
          <cell r="BX600">
            <v>14500</v>
          </cell>
          <cell r="BY600">
            <v>14500</v>
          </cell>
          <cell r="BZ600">
            <v>14500</v>
          </cell>
          <cell r="CA600">
            <v>14500</v>
          </cell>
          <cell r="CB600">
            <v>14500</v>
          </cell>
          <cell r="CC600">
            <v>8801</v>
          </cell>
          <cell r="CD600">
            <v>11500</v>
          </cell>
          <cell r="CE600">
            <v>15850</v>
          </cell>
          <cell r="CF600">
            <v>15850</v>
          </cell>
          <cell r="CG600">
            <v>15850</v>
          </cell>
          <cell r="CH600">
            <v>15500</v>
          </cell>
          <cell r="CI600">
            <v>15500</v>
          </cell>
          <cell r="CJ600">
            <v>14000</v>
          </cell>
          <cell r="CK600">
            <v>14000</v>
          </cell>
          <cell r="CL600">
            <v>14000</v>
          </cell>
          <cell r="CM600">
            <v>14000</v>
          </cell>
          <cell r="CN600">
            <v>14000</v>
          </cell>
          <cell r="CO600">
            <v>15500</v>
          </cell>
          <cell r="CP600">
            <v>15500</v>
          </cell>
          <cell r="CQ600">
            <v>15500</v>
          </cell>
          <cell r="CR600">
            <v>14450</v>
          </cell>
          <cell r="CS600">
            <v>14450</v>
          </cell>
          <cell r="CT600">
            <v>14450</v>
          </cell>
          <cell r="CU600">
            <v>14450</v>
          </cell>
          <cell r="CV600">
            <v>14450</v>
          </cell>
          <cell r="CW600">
            <v>14450</v>
          </cell>
          <cell r="CX600">
            <v>14450</v>
          </cell>
          <cell r="CY600">
            <v>14450</v>
          </cell>
          <cell r="CZ600">
            <v>14450</v>
          </cell>
          <cell r="DA600">
            <v>14450</v>
          </cell>
          <cell r="DB600">
            <v>14450</v>
          </cell>
          <cell r="DC600">
            <v>14450</v>
          </cell>
          <cell r="DD600">
            <v>14450</v>
          </cell>
          <cell r="DE600">
            <v>5300</v>
          </cell>
          <cell r="DF600">
            <v>15300</v>
          </cell>
          <cell r="DG600">
            <v>15300</v>
          </cell>
          <cell r="DH600">
            <v>15300</v>
          </cell>
          <cell r="DI600">
            <v>15300</v>
          </cell>
          <cell r="DJ600">
            <v>15300</v>
          </cell>
          <cell r="DK600">
            <v>15300</v>
          </cell>
        </row>
        <row r="601">
          <cell r="A601">
            <v>37459</v>
          </cell>
          <cell r="B601" t="str">
            <v xml:space="preserve"> PAN - WEST DELTA BLK 58D                </v>
          </cell>
          <cell r="C601" t="str">
            <v xml:space="preserve"> 0L   </v>
          </cell>
          <cell r="D601" t="str">
            <v xml:space="preserve"> R    </v>
          </cell>
          <cell r="E601">
            <v>71758</v>
          </cell>
          <cell r="F601">
            <v>7151</v>
          </cell>
          <cell r="G601">
            <v>7151</v>
          </cell>
          <cell r="H601">
            <v>7003</v>
          </cell>
          <cell r="I601">
            <v>7151</v>
          </cell>
          <cell r="J601">
            <v>6251</v>
          </cell>
          <cell r="K601">
            <v>6251</v>
          </cell>
          <cell r="L601">
            <v>6251</v>
          </cell>
          <cell r="M601">
            <v>6760</v>
          </cell>
          <cell r="N601">
            <v>6760</v>
          </cell>
          <cell r="O601">
            <v>6760</v>
          </cell>
          <cell r="P601">
            <v>6760</v>
          </cell>
          <cell r="Q601">
            <v>4760</v>
          </cell>
          <cell r="R601">
            <v>4760</v>
          </cell>
          <cell r="S601">
            <v>4760</v>
          </cell>
          <cell r="T601">
            <v>3330</v>
          </cell>
          <cell r="U601">
            <v>3330</v>
          </cell>
          <cell r="V601">
            <v>3330</v>
          </cell>
          <cell r="W601">
            <v>3330</v>
          </cell>
          <cell r="X601">
            <v>3330</v>
          </cell>
          <cell r="Y601">
            <v>380</v>
          </cell>
          <cell r="Z601">
            <v>3330</v>
          </cell>
          <cell r="AA601">
            <v>3330</v>
          </cell>
          <cell r="AB601">
            <v>3330</v>
          </cell>
          <cell r="AC601">
            <v>3330</v>
          </cell>
          <cell r="AD601">
            <v>3330</v>
          </cell>
          <cell r="AE601">
            <v>4830</v>
          </cell>
          <cell r="AF601">
            <v>4830</v>
          </cell>
          <cell r="AG601">
            <v>8330</v>
          </cell>
          <cell r="AH601">
            <v>8330</v>
          </cell>
          <cell r="AI601">
            <v>8330</v>
          </cell>
          <cell r="AJ601">
            <v>8330</v>
          </cell>
          <cell r="AK601">
            <v>8330</v>
          </cell>
          <cell r="AL601">
            <v>8330</v>
          </cell>
          <cell r="AM601">
            <v>8330</v>
          </cell>
          <cell r="AN601">
            <v>8330</v>
          </cell>
          <cell r="AO601">
            <v>7003</v>
          </cell>
          <cell r="AP601">
            <v>7003</v>
          </cell>
          <cell r="AQ601">
            <v>4</v>
          </cell>
          <cell r="AR601">
            <v>4</v>
          </cell>
          <cell r="AS601">
            <v>4</v>
          </cell>
          <cell r="AT601">
            <v>8170</v>
          </cell>
          <cell r="AU601">
            <v>8170</v>
          </cell>
          <cell r="AV601">
            <v>8170</v>
          </cell>
          <cell r="AW601">
            <v>8170</v>
          </cell>
          <cell r="AX601">
            <v>2610</v>
          </cell>
          <cell r="AY601">
            <v>2610</v>
          </cell>
          <cell r="AZ601">
            <v>2610</v>
          </cell>
          <cell r="BA601">
            <v>2610</v>
          </cell>
          <cell r="BB601">
            <v>6610</v>
          </cell>
          <cell r="BC601">
            <v>6610</v>
          </cell>
          <cell r="BD601">
            <v>6610</v>
          </cell>
          <cell r="BE601">
            <v>6610</v>
          </cell>
          <cell r="BF601">
            <v>6610</v>
          </cell>
          <cell r="BG601">
            <v>6610</v>
          </cell>
          <cell r="BH601">
            <v>6435</v>
          </cell>
          <cell r="BI601">
            <v>7435</v>
          </cell>
          <cell r="BJ601">
            <v>8135</v>
          </cell>
          <cell r="BK601">
            <v>8135</v>
          </cell>
          <cell r="BL601">
            <v>8135</v>
          </cell>
          <cell r="BM601">
            <v>8135</v>
          </cell>
          <cell r="BN601">
            <v>8135</v>
          </cell>
          <cell r="BO601">
            <v>8135</v>
          </cell>
          <cell r="BP601">
            <v>9485</v>
          </cell>
          <cell r="BQ601">
            <v>9395</v>
          </cell>
          <cell r="BR601">
            <v>9395</v>
          </cell>
          <cell r="BS601">
            <v>9395</v>
          </cell>
          <cell r="BT601">
            <v>9395</v>
          </cell>
          <cell r="BU601">
            <v>8860</v>
          </cell>
          <cell r="BV601">
            <v>8860</v>
          </cell>
          <cell r="BW601">
            <v>8860</v>
          </cell>
          <cell r="BX601">
            <v>10510</v>
          </cell>
          <cell r="BY601">
            <v>10510</v>
          </cell>
          <cell r="BZ601">
            <v>10510</v>
          </cell>
          <cell r="CA601">
            <v>10510</v>
          </cell>
          <cell r="CB601">
            <v>10510</v>
          </cell>
          <cell r="CC601">
            <v>5620</v>
          </cell>
          <cell r="CD601">
            <v>5620</v>
          </cell>
          <cell r="CE601">
            <v>5620</v>
          </cell>
          <cell r="CF601">
            <v>5620</v>
          </cell>
          <cell r="CG601">
            <v>5620</v>
          </cell>
          <cell r="CH601">
            <v>6620</v>
          </cell>
          <cell r="CI601">
            <v>6620</v>
          </cell>
          <cell r="CJ601">
            <v>6620</v>
          </cell>
          <cell r="CK601">
            <v>12270</v>
          </cell>
          <cell r="CL601">
            <v>12270</v>
          </cell>
          <cell r="CM601">
            <v>12270</v>
          </cell>
          <cell r="CN601">
            <v>12270</v>
          </cell>
          <cell r="CO601">
            <v>12270</v>
          </cell>
          <cell r="CP601">
            <v>12270</v>
          </cell>
          <cell r="CQ601">
            <v>11420</v>
          </cell>
          <cell r="CR601">
            <v>11790</v>
          </cell>
          <cell r="CS601">
            <v>11790</v>
          </cell>
          <cell r="CT601">
            <v>11790</v>
          </cell>
          <cell r="CU601">
            <v>11790</v>
          </cell>
          <cell r="CV601">
            <v>12736</v>
          </cell>
          <cell r="CW601">
            <v>12736</v>
          </cell>
          <cell r="CX601">
            <v>12736</v>
          </cell>
          <cell r="CY601">
            <v>12736</v>
          </cell>
          <cell r="CZ601">
            <v>12736</v>
          </cell>
          <cell r="DA601">
            <v>12736</v>
          </cell>
          <cell r="DB601">
            <v>12736</v>
          </cell>
          <cell r="DC601">
            <v>12736</v>
          </cell>
          <cell r="DD601">
            <v>12736</v>
          </cell>
          <cell r="DE601">
            <v>6395</v>
          </cell>
          <cell r="DF601">
            <v>6395</v>
          </cell>
          <cell r="DG601">
            <v>6395</v>
          </cell>
          <cell r="DH601">
            <v>6395</v>
          </cell>
          <cell r="DI601">
            <v>6395</v>
          </cell>
          <cell r="DJ601">
            <v>6395</v>
          </cell>
          <cell r="DK601">
            <v>6395</v>
          </cell>
        </row>
        <row r="602">
          <cell r="A602">
            <v>37461</v>
          </cell>
          <cell r="B602" t="str">
            <v xml:space="preserve"> UNION-S PASS BLK 49 DEHYD               </v>
          </cell>
          <cell r="C602" t="str">
            <v xml:space="preserve"> 0L   </v>
          </cell>
          <cell r="D602" t="str">
            <v xml:space="preserve"> R    </v>
          </cell>
          <cell r="E602">
            <v>35591</v>
          </cell>
          <cell r="F602">
            <v>1812</v>
          </cell>
          <cell r="G602">
            <v>1812</v>
          </cell>
          <cell r="H602">
            <v>1812</v>
          </cell>
          <cell r="I602">
            <v>1812</v>
          </cell>
          <cell r="J602">
            <v>1812</v>
          </cell>
          <cell r="K602">
            <v>1812</v>
          </cell>
          <cell r="L602">
            <v>1812</v>
          </cell>
          <cell r="M602">
            <v>1812</v>
          </cell>
          <cell r="N602">
            <v>1812</v>
          </cell>
          <cell r="O602">
            <v>1812</v>
          </cell>
          <cell r="P602">
            <v>1812</v>
          </cell>
          <cell r="Q602">
            <v>1812</v>
          </cell>
          <cell r="R602">
            <v>1812</v>
          </cell>
          <cell r="S602">
            <v>1812</v>
          </cell>
          <cell r="T602">
            <v>1936</v>
          </cell>
          <cell r="U602">
            <v>1936</v>
          </cell>
          <cell r="V602">
            <v>1936</v>
          </cell>
          <cell r="W602">
            <v>1936</v>
          </cell>
          <cell r="X602">
            <v>1936</v>
          </cell>
          <cell r="Y602">
            <v>1936</v>
          </cell>
          <cell r="Z602">
            <v>1936</v>
          </cell>
          <cell r="AA602">
            <v>1936</v>
          </cell>
          <cell r="AB602">
            <v>1936</v>
          </cell>
          <cell r="AC602">
            <v>1936</v>
          </cell>
          <cell r="AD602">
            <v>1936</v>
          </cell>
          <cell r="AE602">
            <v>1936</v>
          </cell>
          <cell r="AF602">
            <v>1732</v>
          </cell>
          <cell r="AG602">
            <v>2140</v>
          </cell>
          <cell r="AH602">
            <v>2140</v>
          </cell>
          <cell r="AI602">
            <v>2140</v>
          </cell>
          <cell r="AJ602">
            <v>2140</v>
          </cell>
          <cell r="AK602">
            <v>2140</v>
          </cell>
          <cell r="AL602">
            <v>2140</v>
          </cell>
          <cell r="AM602">
            <v>2140</v>
          </cell>
          <cell r="AN602">
            <v>2140</v>
          </cell>
          <cell r="AO602">
            <v>1812</v>
          </cell>
          <cell r="AP602">
            <v>1812</v>
          </cell>
          <cell r="AQ602">
            <v>1812</v>
          </cell>
          <cell r="AR602">
            <v>1812</v>
          </cell>
          <cell r="AS602">
            <v>1812</v>
          </cell>
          <cell r="AT602">
            <v>1812</v>
          </cell>
          <cell r="AU602">
            <v>1812</v>
          </cell>
          <cell r="AV602">
            <v>1812</v>
          </cell>
          <cell r="AW602">
            <v>1812</v>
          </cell>
          <cell r="AX602">
            <v>8690</v>
          </cell>
          <cell r="AY602">
            <v>1390</v>
          </cell>
          <cell r="AZ602">
            <v>1390</v>
          </cell>
          <cell r="BA602">
            <v>1390</v>
          </cell>
          <cell r="BB602">
            <v>1390</v>
          </cell>
          <cell r="BC602">
            <v>1390</v>
          </cell>
          <cell r="BD602">
            <v>1390</v>
          </cell>
          <cell r="BE602">
            <v>1390</v>
          </cell>
          <cell r="BF602">
            <v>2281</v>
          </cell>
          <cell r="BG602">
            <v>2281</v>
          </cell>
          <cell r="BH602">
            <v>2281</v>
          </cell>
          <cell r="BI602">
            <v>1508</v>
          </cell>
          <cell r="BJ602">
            <v>1508</v>
          </cell>
          <cell r="BK602">
            <v>1508</v>
          </cell>
          <cell r="BL602">
            <v>1508</v>
          </cell>
          <cell r="BM602">
            <v>1508</v>
          </cell>
          <cell r="BN602">
            <v>1508</v>
          </cell>
          <cell r="BO602">
            <v>2152</v>
          </cell>
          <cell r="BP602">
            <v>2152</v>
          </cell>
          <cell r="BQ602">
            <v>2152</v>
          </cell>
          <cell r="BR602">
            <v>2152</v>
          </cell>
          <cell r="BS602">
            <v>2152</v>
          </cell>
          <cell r="BT602">
            <v>2152</v>
          </cell>
          <cell r="BU602">
            <v>2152</v>
          </cell>
          <cell r="BV602">
            <v>2152</v>
          </cell>
          <cell r="BW602">
            <v>2152</v>
          </cell>
          <cell r="BX602">
            <v>2152</v>
          </cell>
          <cell r="BY602">
            <v>2152</v>
          </cell>
          <cell r="BZ602">
            <v>2152</v>
          </cell>
          <cell r="CA602">
            <v>2152</v>
          </cell>
          <cell r="CB602">
            <v>2690</v>
          </cell>
          <cell r="CC602">
            <v>1458</v>
          </cell>
          <cell r="CD602">
            <v>1458</v>
          </cell>
          <cell r="CE602">
            <v>1946</v>
          </cell>
          <cell r="CF602">
            <v>1946</v>
          </cell>
          <cell r="CG602">
            <v>1946</v>
          </cell>
          <cell r="CH602">
            <v>1946</v>
          </cell>
          <cell r="CI602">
            <v>1946</v>
          </cell>
          <cell r="CJ602">
            <v>1946</v>
          </cell>
          <cell r="CK602">
            <v>1946</v>
          </cell>
          <cell r="CL602">
            <v>1946</v>
          </cell>
          <cell r="CM602">
            <v>1946</v>
          </cell>
          <cell r="CN602">
            <v>1946</v>
          </cell>
          <cell r="CO602">
            <v>1946</v>
          </cell>
          <cell r="CP602">
            <v>1946</v>
          </cell>
          <cell r="CQ602">
            <v>2174</v>
          </cell>
          <cell r="CR602">
            <v>2174</v>
          </cell>
          <cell r="CS602">
            <v>2174</v>
          </cell>
          <cell r="CT602">
            <v>2174</v>
          </cell>
          <cell r="CU602">
            <v>2174</v>
          </cell>
          <cell r="CV602">
            <v>2174</v>
          </cell>
          <cell r="CW602">
            <v>2174</v>
          </cell>
          <cell r="CX602">
            <v>2174</v>
          </cell>
          <cell r="CY602">
            <v>2174</v>
          </cell>
          <cell r="CZ602">
            <v>2174</v>
          </cell>
          <cell r="DA602">
            <v>2174</v>
          </cell>
          <cell r="DB602">
            <v>2174</v>
          </cell>
          <cell r="DC602">
            <v>2174</v>
          </cell>
          <cell r="DD602">
            <v>2174</v>
          </cell>
          <cell r="DE602">
            <v>1198</v>
          </cell>
          <cell r="DF602">
            <v>1198</v>
          </cell>
          <cell r="DG602">
            <v>2394</v>
          </cell>
          <cell r="DH602">
            <v>2394</v>
          </cell>
          <cell r="DI602">
            <v>2394</v>
          </cell>
          <cell r="DJ602">
            <v>2394</v>
          </cell>
          <cell r="DK602">
            <v>2394</v>
          </cell>
        </row>
        <row r="603">
          <cell r="A603">
            <v>37462</v>
          </cell>
          <cell r="B603" t="str">
            <v xml:space="preserve"> BURRWOOD DEHYDRATION                    </v>
          </cell>
          <cell r="C603" t="str">
            <v xml:space="preserve"> 0L   </v>
          </cell>
          <cell r="D603" t="str">
            <v xml:space="preserve"> R    </v>
          </cell>
          <cell r="E603">
            <v>2871</v>
          </cell>
          <cell r="F603">
            <v>50</v>
          </cell>
          <cell r="G603">
            <v>50</v>
          </cell>
          <cell r="H603">
            <v>1</v>
          </cell>
          <cell r="I603">
            <v>50</v>
          </cell>
          <cell r="J603">
            <v>50</v>
          </cell>
          <cell r="K603">
            <v>50</v>
          </cell>
          <cell r="L603">
            <v>50</v>
          </cell>
          <cell r="M603">
            <v>50</v>
          </cell>
          <cell r="N603">
            <v>50</v>
          </cell>
          <cell r="O603">
            <v>50</v>
          </cell>
          <cell r="P603">
            <v>50</v>
          </cell>
          <cell r="Q603">
            <v>50</v>
          </cell>
          <cell r="R603">
            <v>50</v>
          </cell>
          <cell r="S603">
            <v>50</v>
          </cell>
          <cell r="T603">
            <v>90</v>
          </cell>
          <cell r="U603">
            <v>90</v>
          </cell>
          <cell r="V603">
            <v>90</v>
          </cell>
          <cell r="W603">
            <v>90</v>
          </cell>
          <cell r="X603">
            <v>90</v>
          </cell>
          <cell r="Y603">
            <v>90</v>
          </cell>
          <cell r="Z603">
            <v>90</v>
          </cell>
          <cell r="AA603">
            <v>90</v>
          </cell>
          <cell r="AB603">
            <v>90</v>
          </cell>
          <cell r="AC603">
            <v>90</v>
          </cell>
          <cell r="AD603">
            <v>90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500</v>
          </cell>
          <cell r="AS603">
            <v>500</v>
          </cell>
          <cell r="AT603">
            <v>500</v>
          </cell>
          <cell r="AU603">
            <v>500</v>
          </cell>
          <cell r="AV603">
            <v>500</v>
          </cell>
          <cell r="AW603">
            <v>500</v>
          </cell>
          <cell r="AX603">
            <v>250</v>
          </cell>
          <cell r="AY603">
            <v>250</v>
          </cell>
          <cell r="AZ603">
            <v>250</v>
          </cell>
          <cell r="BA603">
            <v>250</v>
          </cell>
          <cell r="BB603">
            <v>250</v>
          </cell>
          <cell r="BC603">
            <v>250</v>
          </cell>
          <cell r="BD603">
            <v>250</v>
          </cell>
          <cell r="BE603">
            <v>250</v>
          </cell>
          <cell r="BF603">
            <v>250</v>
          </cell>
          <cell r="BG603">
            <v>250</v>
          </cell>
          <cell r="BH603">
            <v>250</v>
          </cell>
          <cell r="BI603">
            <v>250</v>
          </cell>
          <cell r="BJ603">
            <v>250</v>
          </cell>
          <cell r="BK603">
            <v>250</v>
          </cell>
          <cell r="BL603">
            <v>250</v>
          </cell>
          <cell r="BM603">
            <v>250</v>
          </cell>
          <cell r="BN603">
            <v>250</v>
          </cell>
          <cell r="BO603">
            <v>250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3054</v>
          </cell>
          <cell r="BV603">
            <v>3054</v>
          </cell>
          <cell r="BW603">
            <v>3054</v>
          </cell>
          <cell r="BX603">
            <v>3054</v>
          </cell>
          <cell r="BY603">
            <v>3054</v>
          </cell>
          <cell r="BZ603">
            <v>3054</v>
          </cell>
          <cell r="CA603">
            <v>3054</v>
          </cell>
          <cell r="CB603">
            <v>3054</v>
          </cell>
          <cell r="CC603">
            <v>2150</v>
          </cell>
          <cell r="CD603">
            <v>2150</v>
          </cell>
          <cell r="CE603">
            <v>2150</v>
          </cell>
          <cell r="CF603">
            <v>2150</v>
          </cell>
          <cell r="CG603">
            <v>2150</v>
          </cell>
          <cell r="CH603">
            <v>2150</v>
          </cell>
          <cell r="CI603">
            <v>2150</v>
          </cell>
          <cell r="CJ603">
            <v>2150</v>
          </cell>
          <cell r="CK603">
            <v>2150</v>
          </cell>
          <cell r="CL603">
            <v>2150</v>
          </cell>
          <cell r="CM603">
            <v>2150</v>
          </cell>
          <cell r="CN603">
            <v>2150</v>
          </cell>
          <cell r="CO603">
            <v>2150</v>
          </cell>
          <cell r="CP603">
            <v>2150</v>
          </cell>
          <cell r="CQ603">
            <v>2150</v>
          </cell>
          <cell r="CR603">
            <v>2150</v>
          </cell>
          <cell r="CS603">
            <v>2150</v>
          </cell>
          <cell r="CT603">
            <v>2150</v>
          </cell>
          <cell r="CU603">
            <v>2150</v>
          </cell>
          <cell r="CV603">
            <v>2150</v>
          </cell>
          <cell r="CW603">
            <v>2150</v>
          </cell>
          <cell r="CX603">
            <v>2150</v>
          </cell>
          <cell r="CY603">
            <v>2150</v>
          </cell>
          <cell r="CZ603">
            <v>2150</v>
          </cell>
          <cell r="DA603">
            <v>2150</v>
          </cell>
          <cell r="DB603">
            <v>2150</v>
          </cell>
          <cell r="DC603">
            <v>2150</v>
          </cell>
          <cell r="DD603">
            <v>2150</v>
          </cell>
          <cell r="DE603">
            <v>1800</v>
          </cell>
          <cell r="DF603">
            <v>1800</v>
          </cell>
          <cell r="DG603">
            <v>1800</v>
          </cell>
          <cell r="DH603">
            <v>1800</v>
          </cell>
          <cell r="DI603">
            <v>1800</v>
          </cell>
          <cell r="DJ603">
            <v>1800</v>
          </cell>
          <cell r="DK603">
            <v>1800</v>
          </cell>
        </row>
        <row r="604">
          <cell r="A604">
            <v>37463</v>
          </cell>
          <cell r="B604" t="str">
            <v xml:space="preserve"> ENERGY - W BURRWOOD DEHYD               </v>
          </cell>
          <cell r="C604" t="str">
            <v xml:space="preserve"> 0L   </v>
          </cell>
          <cell r="D604" t="str">
            <v xml:space="preserve"> R    </v>
          </cell>
          <cell r="E604">
            <v>6924</v>
          </cell>
          <cell r="F604">
            <v>101</v>
          </cell>
          <cell r="G604">
            <v>101</v>
          </cell>
          <cell r="H604">
            <v>1</v>
          </cell>
          <cell r="I604">
            <v>101</v>
          </cell>
          <cell r="J604">
            <v>101</v>
          </cell>
          <cell r="K604">
            <v>101</v>
          </cell>
          <cell r="L604">
            <v>101</v>
          </cell>
          <cell r="M604">
            <v>101</v>
          </cell>
          <cell r="N604">
            <v>101</v>
          </cell>
          <cell r="O604">
            <v>101</v>
          </cell>
          <cell r="P604">
            <v>100</v>
          </cell>
          <cell r="Q604">
            <v>100</v>
          </cell>
          <cell r="R604">
            <v>100</v>
          </cell>
          <cell r="S604">
            <v>100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B604">
            <v>1</v>
          </cell>
          <cell r="AC604">
            <v>1</v>
          </cell>
          <cell r="AD604">
            <v>1</v>
          </cell>
          <cell r="AE604">
            <v>1</v>
          </cell>
          <cell r="AF604">
            <v>1</v>
          </cell>
          <cell r="AG604">
            <v>1</v>
          </cell>
          <cell r="AH604">
            <v>1</v>
          </cell>
          <cell r="AI604">
            <v>1</v>
          </cell>
          <cell r="AJ604">
            <v>1</v>
          </cell>
          <cell r="AK604">
            <v>1</v>
          </cell>
          <cell r="AL604">
            <v>1</v>
          </cell>
          <cell r="AM604">
            <v>1</v>
          </cell>
          <cell r="AN604">
            <v>1</v>
          </cell>
          <cell r="AO604">
            <v>1</v>
          </cell>
          <cell r="AP604">
            <v>1</v>
          </cell>
          <cell r="AQ604">
            <v>1</v>
          </cell>
          <cell r="AR604">
            <v>500</v>
          </cell>
          <cell r="AS604">
            <v>500</v>
          </cell>
          <cell r="AT604">
            <v>500</v>
          </cell>
          <cell r="AU604">
            <v>500</v>
          </cell>
          <cell r="AV604">
            <v>500</v>
          </cell>
          <cell r="AW604">
            <v>500</v>
          </cell>
          <cell r="AX604">
            <v>100</v>
          </cell>
          <cell r="AY604">
            <v>100</v>
          </cell>
          <cell r="AZ604">
            <v>100</v>
          </cell>
          <cell r="BA604">
            <v>100</v>
          </cell>
          <cell r="BB604">
            <v>100</v>
          </cell>
          <cell r="BC604">
            <v>100</v>
          </cell>
          <cell r="BD604">
            <v>100</v>
          </cell>
          <cell r="BE604">
            <v>100</v>
          </cell>
          <cell r="BF604">
            <v>100</v>
          </cell>
          <cell r="BG604">
            <v>500</v>
          </cell>
          <cell r="BH604">
            <v>500</v>
          </cell>
          <cell r="BI604">
            <v>500</v>
          </cell>
          <cell r="BJ604">
            <v>900</v>
          </cell>
          <cell r="BK604">
            <v>900</v>
          </cell>
          <cell r="BL604">
            <v>900</v>
          </cell>
          <cell r="BM604">
            <v>900</v>
          </cell>
          <cell r="BN604">
            <v>900</v>
          </cell>
          <cell r="BO604">
            <v>900</v>
          </cell>
          <cell r="BP604">
            <v>900</v>
          </cell>
          <cell r="BQ604">
            <v>700</v>
          </cell>
          <cell r="BR604">
            <v>700</v>
          </cell>
          <cell r="BS604">
            <v>700</v>
          </cell>
          <cell r="BT604">
            <v>700</v>
          </cell>
          <cell r="BU604">
            <v>600</v>
          </cell>
          <cell r="BV604">
            <v>600</v>
          </cell>
          <cell r="BW604">
            <v>900</v>
          </cell>
          <cell r="BX604">
            <v>900</v>
          </cell>
          <cell r="BY604">
            <v>900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</row>
        <row r="605">
          <cell r="A605">
            <v>37464</v>
          </cell>
          <cell r="B605" t="str">
            <v xml:space="preserve"> SOUTH PASS BLOCK 24 2 DEHYDRATION HALTER</v>
          </cell>
          <cell r="C605" t="str">
            <v xml:space="preserve"> 0L   </v>
          </cell>
          <cell r="D605" t="str">
            <v xml:space="preserve"> R    </v>
          </cell>
          <cell r="E605">
            <v>234552</v>
          </cell>
          <cell r="F605">
            <v>38050</v>
          </cell>
          <cell r="G605">
            <v>38050</v>
          </cell>
          <cell r="H605">
            <v>41350</v>
          </cell>
          <cell r="I605">
            <v>38050</v>
          </cell>
          <cell r="J605">
            <v>38050</v>
          </cell>
          <cell r="K605">
            <v>38050</v>
          </cell>
          <cell r="L605">
            <v>38050</v>
          </cell>
          <cell r="M605">
            <v>38050</v>
          </cell>
          <cell r="N605">
            <v>38050</v>
          </cell>
          <cell r="O605">
            <v>38050</v>
          </cell>
          <cell r="P605">
            <v>38050</v>
          </cell>
          <cell r="Q605">
            <v>38750</v>
          </cell>
          <cell r="R605">
            <v>38750</v>
          </cell>
          <cell r="S605">
            <v>38750</v>
          </cell>
          <cell r="T605">
            <v>41100</v>
          </cell>
          <cell r="U605">
            <v>41100</v>
          </cell>
          <cell r="V605">
            <v>41100</v>
          </cell>
          <cell r="W605">
            <v>33650</v>
          </cell>
          <cell r="X605">
            <v>28900</v>
          </cell>
          <cell r="Y605">
            <v>28900</v>
          </cell>
          <cell r="Z605">
            <v>34625</v>
          </cell>
          <cell r="AA605">
            <v>34625</v>
          </cell>
          <cell r="AB605">
            <v>34625</v>
          </cell>
          <cell r="AC605">
            <v>34625</v>
          </cell>
          <cell r="AD605">
            <v>34625</v>
          </cell>
          <cell r="AE605">
            <v>36250</v>
          </cell>
          <cell r="AF605">
            <v>36250</v>
          </cell>
          <cell r="AG605">
            <v>36250</v>
          </cell>
          <cell r="AH605">
            <v>41350</v>
          </cell>
          <cell r="AI605">
            <v>41350</v>
          </cell>
          <cell r="AJ605">
            <v>41350</v>
          </cell>
          <cell r="AK605">
            <v>41350</v>
          </cell>
          <cell r="AL605">
            <v>41350</v>
          </cell>
          <cell r="AM605">
            <v>41350</v>
          </cell>
          <cell r="AN605">
            <v>41350</v>
          </cell>
          <cell r="AO605">
            <v>41350</v>
          </cell>
          <cell r="AP605">
            <v>41350</v>
          </cell>
          <cell r="AQ605">
            <v>41350</v>
          </cell>
          <cell r="AR605">
            <v>41350</v>
          </cell>
          <cell r="AS605">
            <v>41350</v>
          </cell>
          <cell r="AT605">
            <v>35850</v>
          </cell>
          <cell r="AU605">
            <v>35850</v>
          </cell>
          <cell r="AV605">
            <v>35850</v>
          </cell>
          <cell r="AW605">
            <v>35850</v>
          </cell>
          <cell r="AX605">
            <v>41400</v>
          </cell>
          <cell r="AY605">
            <v>41400</v>
          </cell>
          <cell r="AZ605">
            <v>41400</v>
          </cell>
          <cell r="BA605">
            <v>35300</v>
          </cell>
          <cell r="BB605">
            <v>35300</v>
          </cell>
          <cell r="BC605">
            <v>35300</v>
          </cell>
          <cell r="BD605">
            <v>35300</v>
          </cell>
          <cell r="BE605">
            <v>35300</v>
          </cell>
          <cell r="BF605">
            <v>35300</v>
          </cell>
          <cell r="BG605">
            <v>37500</v>
          </cell>
          <cell r="BH605">
            <v>37500</v>
          </cell>
          <cell r="BI605">
            <v>37500</v>
          </cell>
          <cell r="BJ605">
            <v>36400</v>
          </cell>
          <cell r="BK605">
            <v>36400</v>
          </cell>
          <cell r="BL605">
            <v>36400</v>
          </cell>
          <cell r="BM605">
            <v>36400</v>
          </cell>
          <cell r="BN605">
            <v>36400</v>
          </cell>
          <cell r="BO605">
            <v>36400</v>
          </cell>
          <cell r="BP605">
            <v>36400</v>
          </cell>
          <cell r="BQ605">
            <v>41400</v>
          </cell>
          <cell r="BR605">
            <v>41400</v>
          </cell>
          <cell r="BS605">
            <v>41400</v>
          </cell>
          <cell r="BT605">
            <v>43163</v>
          </cell>
          <cell r="BU605">
            <v>43163</v>
          </cell>
          <cell r="BV605">
            <v>43163</v>
          </cell>
          <cell r="BW605">
            <v>43163</v>
          </cell>
          <cell r="BX605">
            <v>43163</v>
          </cell>
          <cell r="BY605">
            <v>43163</v>
          </cell>
          <cell r="BZ605">
            <v>43163</v>
          </cell>
          <cell r="CA605">
            <v>43163</v>
          </cell>
          <cell r="CB605">
            <v>43163</v>
          </cell>
          <cell r="CC605">
            <v>20711</v>
          </cell>
          <cell r="CD605">
            <v>23915</v>
          </cell>
          <cell r="CE605">
            <v>23915</v>
          </cell>
          <cell r="CF605">
            <v>23915</v>
          </cell>
          <cell r="CG605">
            <v>23915</v>
          </cell>
          <cell r="CH605">
            <v>23915</v>
          </cell>
          <cell r="CI605">
            <v>56465</v>
          </cell>
          <cell r="CJ605">
            <v>56465</v>
          </cell>
          <cell r="CK605">
            <v>56465</v>
          </cell>
          <cell r="CL605">
            <v>56465</v>
          </cell>
          <cell r="CM605">
            <v>56465</v>
          </cell>
          <cell r="CN605">
            <v>56465</v>
          </cell>
          <cell r="CO605">
            <v>49715</v>
          </cell>
          <cell r="CP605">
            <v>49715</v>
          </cell>
          <cell r="CQ605">
            <v>49715</v>
          </cell>
          <cell r="CR605">
            <v>50015</v>
          </cell>
          <cell r="CS605">
            <v>50015</v>
          </cell>
          <cell r="CT605">
            <v>50015</v>
          </cell>
          <cell r="CU605">
            <v>50015</v>
          </cell>
          <cell r="CV605">
            <v>50015</v>
          </cell>
          <cell r="CW605">
            <v>40300</v>
          </cell>
          <cell r="CX605">
            <v>40300</v>
          </cell>
          <cell r="CY605">
            <v>40300</v>
          </cell>
          <cell r="CZ605">
            <v>40300</v>
          </cell>
          <cell r="DA605">
            <v>40300</v>
          </cell>
          <cell r="DB605">
            <v>40300</v>
          </cell>
          <cell r="DC605">
            <v>39753</v>
          </cell>
          <cell r="DD605">
            <v>39753</v>
          </cell>
          <cell r="DE605">
            <v>27251</v>
          </cell>
          <cell r="DF605">
            <v>39601</v>
          </cell>
          <cell r="DG605">
            <v>39601</v>
          </cell>
          <cell r="DH605">
            <v>39601</v>
          </cell>
          <cell r="DI605">
            <v>39601</v>
          </cell>
          <cell r="DJ605">
            <v>39601</v>
          </cell>
          <cell r="DK605">
            <v>39601</v>
          </cell>
        </row>
        <row r="606">
          <cell r="A606">
            <v>37466</v>
          </cell>
          <cell r="B606" t="str">
            <v xml:space="preserve"> SOUTH PASS BLOCK 24 DEHYDRATION         </v>
          </cell>
          <cell r="C606" t="str">
            <v xml:space="preserve"> 0L   </v>
          </cell>
          <cell r="D606" t="str">
            <v xml:space="preserve"> R    </v>
          </cell>
          <cell r="E606">
            <v>11970</v>
          </cell>
          <cell r="F606">
            <v>4523</v>
          </cell>
          <cell r="G606">
            <v>4523</v>
          </cell>
          <cell r="H606">
            <v>4420</v>
          </cell>
          <cell r="I606">
            <v>4523</v>
          </cell>
          <cell r="J606">
            <v>4523</v>
          </cell>
          <cell r="K606">
            <v>4523</v>
          </cell>
          <cell r="L606">
            <v>4523</v>
          </cell>
          <cell r="M606">
            <v>4523</v>
          </cell>
          <cell r="N606">
            <v>4523</v>
          </cell>
          <cell r="O606">
            <v>4523</v>
          </cell>
          <cell r="P606">
            <v>4523</v>
          </cell>
          <cell r="Q606">
            <v>4523</v>
          </cell>
          <cell r="R606">
            <v>4523</v>
          </cell>
          <cell r="S606">
            <v>4523</v>
          </cell>
          <cell r="T606">
            <v>420</v>
          </cell>
          <cell r="U606">
            <v>420</v>
          </cell>
          <cell r="V606">
            <v>4420</v>
          </cell>
          <cell r="W606">
            <v>4420</v>
          </cell>
          <cell r="X606">
            <v>4420</v>
          </cell>
          <cell r="Y606">
            <v>4420</v>
          </cell>
          <cell r="Z606">
            <v>4420</v>
          </cell>
          <cell r="AA606">
            <v>4420</v>
          </cell>
          <cell r="AB606">
            <v>4420</v>
          </cell>
          <cell r="AC606">
            <v>4420</v>
          </cell>
          <cell r="AD606">
            <v>4420</v>
          </cell>
          <cell r="AE606">
            <v>4420</v>
          </cell>
          <cell r="AF606">
            <v>4420</v>
          </cell>
          <cell r="AG606">
            <v>4420</v>
          </cell>
          <cell r="AH606">
            <v>4420</v>
          </cell>
          <cell r="AI606">
            <v>4420</v>
          </cell>
          <cell r="AJ606">
            <v>4420</v>
          </cell>
          <cell r="AK606">
            <v>4420</v>
          </cell>
          <cell r="AL606">
            <v>4420</v>
          </cell>
          <cell r="AM606">
            <v>4420</v>
          </cell>
          <cell r="AN606">
            <v>4420</v>
          </cell>
          <cell r="AO606">
            <v>4420</v>
          </cell>
          <cell r="AP606">
            <v>4420</v>
          </cell>
          <cell r="AQ606">
            <v>4420</v>
          </cell>
          <cell r="AR606">
            <v>4420</v>
          </cell>
          <cell r="AS606">
            <v>4420</v>
          </cell>
          <cell r="AT606">
            <v>4420</v>
          </cell>
          <cell r="AU606">
            <v>4420</v>
          </cell>
          <cell r="AV606">
            <v>4420</v>
          </cell>
          <cell r="AW606">
            <v>4420</v>
          </cell>
          <cell r="AX606">
            <v>4700</v>
          </cell>
          <cell r="AY606">
            <v>4700</v>
          </cell>
          <cell r="AZ606">
            <v>4700</v>
          </cell>
          <cell r="BA606">
            <v>4700</v>
          </cell>
          <cell r="BB606">
            <v>4700</v>
          </cell>
          <cell r="BC606">
            <v>4700</v>
          </cell>
          <cell r="BD606">
            <v>4700</v>
          </cell>
          <cell r="BE606">
            <v>4700</v>
          </cell>
          <cell r="BF606">
            <v>4700</v>
          </cell>
          <cell r="BG606">
            <v>4700</v>
          </cell>
          <cell r="BH606">
            <v>4700</v>
          </cell>
          <cell r="BI606">
            <v>4700</v>
          </cell>
          <cell r="BJ606">
            <v>4700</v>
          </cell>
          <cell r="BK606">
            <v>4700</v>
          </cell>
          <cell r="BL606">
            <v>4700</v>
          </cell>
          <cell r="BM606">
            <v>4700</v>
          </cell>
          <cell r="BN606">
            <v>4700</v>
          </cell>
          <cell r="BO606">
            <v>4700</v>
          </cell>
          <cell r="BP606">
            <v>5100</v>
          </cell>
          <cell r="BQ606">
            <v>5100</v>
          </cell>
          <cell r="BR606">
            <v>5100</v>
          </cell>
          <cell r="BS606">
            <v>5100</v>
          </cell>
          <cell r="BT606">
            <v>5100</v>
          </cell>
          <cell r="BU606">
            <v>5100</v>
          </cell>
          <cell r="BV606">
            <v>5100</v>
          </cell>
          <cell r="BW606">
            <v>5100</v>
          </cell>
          <cell r="BX606">
            <v>5100</v>
          </cell>
          <cell r="BY606">
            <v>5100</v>
          </cell>
          <cell r="BZ606">
            <v>5100</v>
          </cell>
          <cell r="CA606">
            <v>5100</v>
          </cell>
          <cell r="CB606">
            <v>5100</v>
          </cell>
          <cell r="CC606">
            <v>5300</v>
          </cell>
          <cell r="CD606">
            <v>5300</v>
          </cell>
          <cell r="CE606">
            <v>5300</v>
          </cell>
          <cell r="CF606">
            <v>5300</v>
          </cell>
          <cell r="CG606">
            <v>5300</v>
          </cell>
          <cell r="CH606">
            <v>4800</v>
          </cell>
          <cell r="CI606">
            <v>4800</v>
          </cell>
          <cell r="CJ606">
            <v>4800</v>
          </cell>
          <cell r="CK606">
            <v>4800</v>
          </cell>
          <cell r="CL606">
            <v>4800</v>
          </cell>
          <cell r="CM606">
            <v>4800</v>
          </cell>
          <cell r="CN606">
            <v>4800</v>
          </cell>
          <cell r="CO606">
            <v>4800</v>
          </cell>
          <cell r="CP606">
            <v>4800</v>
          </cell>
          <cell r="CQ606">
            <v>4800</v>
          </cell>
          <cell r="CR606">
            <v>5100</v>
          </cell>
          <cell r="CS606">
            <v>5100</v>
          </cell>
          <cell r="CT606">
            <v>5100</v>
          </cell>
          <cell r="CU606">
            <v>5100</v>
          </cell>
          <cell r="CV606">
            <v>5100</v>
          </cell>
          <cell r="CW606">
            <v>5100</v>
          </cell>
          <cell r="CX606">
            <v>5100</v>
          </cell>
          <cell r="CY606">
            <v>5100</v>
          </cell>
          <cell r="CZ606">
            <v>5100</v>
          </cell>
          <cell r="DA606">
            <v>5100</v>
          </cell>
          <cell r="DB606">
            <v>5100</v>
          </cell>
          <cell r="DC606">
            <v>5100</v>
          </cell>
          <cell r="DD606">
            <v>5100</v>
          </cell>
          <cell r="DE606">
            <v>4310</v>
          </cell>
          <cell r="DF606">
            <v>4310</v>
          </cell>
          <cell r="DG606">
            <v>4310</v>
          </cell>
          <cell r="DH606">
            <v>4310</v>
          </cell>
          <cell r="DI606">
            <v>4310</v>
          </cell>
          <cell r="DJ606">
            <v>4310</v>
          </cell>
          <cell r="DK606">
            <v>4348</v>
          </cell>
        </row>
        <row r="607">
          <cell r="A607">
            <v>37471</v>
          </cell>
          <cell r="B607" t="str">
            <v xml:space="preserve"> CHEVRON-SOUTH PASS BLK 77 A             </v>
          </cell>
          <cell r="C607" t="str">
            <v xml:space="preserve"> 0L   </v>
          </cell>
          <cell r="D607" t="str">
            <v xml:space="preserve"> R    </v>
          </cell>
          <cell r="E607">
            <v>278372</v>
          </cell>
          <cell r="F607">
            <v>60140</v>
          </cell>
          <cell r="G607">
            <v>60140</v>
          </cell>
          <cell r="H607">
            <v>65627</v>
          </cell>
          <cell r="I607">
            <v>60125</v>
          </cell>
          <cell r="J607">
            <v>58850</v>
          </cell>
          <cell r="K607">
            <v>60125</v>
          </cell>
          <cell r="L607">
            <v>60125</v>
          </cell>
          <cell r="M607">
            <v>60126</v>
          </cell>
          <cell r="N607">
            <v>60126</v>
          </cell>
          <cell r="O607">
            <v>60126</v>
          </cell>
          <cell r="P607">
            <v>60126</v>
          </cell>
          <cell r="Q607">
            <v>64937</v>
          </cell>
          <cell r="R607">
            <v>64938</v>
          </cell>
          <cell r="S607">
            <v>45145</v>
          </cell>
          <cell r="T607">
            <v>63863</v>
          </cell>
          <cell r="U607">
            <v>63863</v>
          </cell>
          <cell r="V607">
            <v>58834</v>
          </cell>
          <cell r="W607">
            <v>73918</v>
          </cell>
          <cell r="X607">
            <v>64767</v>
          </cell>
          <cell r="Y607">
            <v>64767</v>
          </cell>
          <cell r="Z607">
            <v>66223</v>
          </cell>
          <cell r="AA607">
            <v>48166</v>
          </cell>
          <cell r="AB607">
            <v>48166</v>
          </cell>
          <cell r="AC607">
            <v>48166</v>
          </cell>
          <cell r="AD607">
            <v>48166</v>
          </cell>
          <cell r="AE607">
            <v>66166</v>
          </cell>
          <cell r="AF607">
            <v>48166</v>
          </cell>
          <cell r="AG607">
            <v>59649</v>
          </cell>
          <cell r="AH607">
            <v>59650</v>
          </cell>
          <cell r="AI607">
            <v>59650</v>
          </cell>
          <cell r="AJ607">
            <v>59650</v>
          </cell>
          <cell r="AK607">
            <v>50652</v>
          </cell>
          <cell r="AL607">
            <v>50652</v>
          </cell>
          <cell r="AM607">
            <v>56957</v>
          </cell>
          <cell r="AN607">
            <v>65630</v>
          </cell>
          <cell r="AO607">
            <v>65627</v>
          </cell>
          <cell r="AP607">
            <v>65627</v>
          </cell>
          <cell r="AQ607">
            <v>66150</v>
          </cell>
          <cell r="AR607">
            <v>51657</v>
          </cell>
          <cell r="AS607">
            <v>52373</v>
          </cell>
          <cell r="AT607">
            <v>56873</v>
          </cell>
          <cell r="AU607">
            <v>62873</v>
          </cell>
          <cell r="AV607">
            <v>25728</v>
          </cell>
          <cell r="AW607">
            <v>60650</v>
          </cell>
          <cell r="AX607">
            <v>80047</v>
          </cell>
          <cell r="AY607">
            <v>80047</v>
          </cell>
          <cell r="AZ607">
            <v>80050</v>
          </cell>
          <cell r="BA607">
            <v>62549</v>
          </cell>
          <cell r="BB607">
            <v>62549</v>
          </cell>
          <cell r="BC607">
            <v>64641</v>
          </cell>
          <cell r="BD607">
            <v>64641</v>
          </cell>
          <cell r="BE607">
            <v>64641</v>
          </cell>
          <cell r="BF607">
            <v>64641</v>
          </cell>
          <cell r="BG607">
            <v>64641</v>
          </cell>
          <cell r="BH607">
            <v>64641</v>
          </cell>
          <cell r="BI607">
            <v>63633</v>
          </cell>
          <cell r="BJ607">
            <v>55433</v>
          </cell>
          <cell r="BK607">
            <v>55433</v>
          </cell>
          <cell r="BL607">
            <v>55433</v>
          </cell>
          <cell r="BM607">
            <v>45429</v>
          </cell>
          <cell r="BN607">
            <v>45433</v>
          </cell>
          <cell r="BO607">
            <v>45433</v>
          </cell>
          <cell r="BP607">
            <v>45433</v>
          </cell>
          <cell r="BQ607">
            <v>60661</v>
          </cell>
          <cell r="BR607">
            <v>60661</v>
          </cell>
          <cell r="BS607">
            <v>60661</v>
          </cell>
          <cell r="BT607">
            <v>46608</v>
          </cell>
          <cell r="BU607">
            <v>71719</v>
          </cell>
          <cell r="BV607">
            <v>71719</v>
          </cell>
          <cell r="BW607">
            <v>71469</v>
          </cell>
          <cell r="BX607">
            <v>88188</v>
          </cell>
          <cell r="BY607">
            <v>88188</v>
          </cell>
          <cell r="BZ607">
            <v>90134</v>
          </cell>
          <cell r="CA607">
            <v>72757</v>
          </cell>
          <cell r="CB607">
            <v>90719</v>
          </cell>
          <cell r="CC607">
            <v>90552</v>
          </cell>
          <cell r="CD607">
            <v>68765</v>
          </cell>
          <cell r="CE607">
            <v>67265</v>
          </cell>
          <cell r="CF607">
            <v>67265</v>
          </cell>
          <cell r="CG607">
            <v>67265</v>
          </cell>
          <cell r="CH607">
            <v>81515</v>
          </cell>
          <cell r="CI607">
            <v>88515</v>
          </cell>
          <cell r="CJ607">
            <v>88515</v>
          </cell>
          <cell r="CK607">
            <v>81515</v>
          </cell>
          <cell r="CL607">
            <v>81515</v>
          </cell>
          <cell r="CM607">
            <v>86515</v>
          </cell>
          <cell r="CN607">
            <v>86515</v>
          </cell>
          <cell r="CO607">
            <v>86736</v>
          </cell>
          <cell r="CP607">
            <v>86736</v>
          </cell>
          <cell r="CQ607">
            <v>95479</v>
          </cell>
          <cell r="CR607">
            <v>105432</v>
          </cell>
          <cell r="CS607">
            <v>93432</v>
          </cell>
          <cell r="CT607">
            <v>92432</v>
          </cell>
          <cell r="CU607">
            <v>93432</v>
          </cell>
          <cell r="CV607">
            <v>95212</v>
          </cell>
          <cell r="CW607">
            <v>103037</v>
          </cell>
          <cell r="CX607">
            <v>100346</v>
          </cell>
          <cell r="CY607">
            <v>95146</v>
          </cell>
          <cell r="CZ607">
            <v>98624</v>
          </cell>
          <cell r="DA607">
            <v>98624</v>
          </cell>
          <cell r="DB607">
            <v>98624</v>
          </cell>
          <cell r="DC607">
            <v>89146</v>
          </cell>
          <cell r="DD607">
            <v>95047</v>
          </cell>
          <cell r="DE607">
            <v>68698</v>
          </cell>
          <cell r="DF607">
            <v>92271</v>
          </cell>
          <cell r="DG607">
            <v>95471</v>
          </cell>
          <cell r="DH607">
            <v>95471</v>
          </cell>
          <cell r="DI607">
            <v>95471</v>
          </cell>
          <cell r="DJ607">
            <v>90271</v>
          </cell>
          <cell r="DK607">
            <v>92464</v>
          </cell>
        </row>
        <row r="608">
          <cell r="A608">
            <v>37476</v>
          </cell>
          <cell r="B608" t="str">
            <v xml:space="preserve"> CONOCO - SOUTH PASS BLK 75A/55          </v>
          </cell>
          <cell r="C608" t="str">
            <v xml:space="preserve"> 0L   </v>
          </cell>
          <cell r="D608" t="str">
            <v xml:space="preserve"> R    </v>
          </cell>
          <cell r="E608">
            <v>268400</v>
          </cell>
          <cell r="F608">
            <v>5902</v>
          </cell>
          <cell r="G608">
            <v>5902</v>
          </cell>
          <cell r="H608">
            <v>6643</v>
          </cell>
          <cell r="I608">
            <v>5927</v>
          </cell>
          <cell r="J608">
            <v>5927</v>
          </cell>
          <cell r="K608">
            <v>5927</v>
          </cell>
          <cell r="L608">
            <v>5927</v>
          </cell>
          <cell r="M608">
            <v>5927</v>
          </cell>
          <cell r="N608">
            <v>5927</v>
          </cell>
          <cell r="O608">
            <v>5927</v>
          </cell>
          <cell r="P608">
            <v>6015</v>
          </cell>
          <cell r="Q608">
            <v>6015</v>
          </cell>
          <cell r="R608">
            <v>6015</v>
          </cell>
          <cell r="S608">
            <v>6015</v>
          </cell>
          <cell r="T608">
            <v>7877</v>
          </cell>
          <cell r="U608">
            <v>7877</v>
          </cell>
          <cell r="V608">
            <v>6278</v>
          </cell>
          <cell r="W608">
            <v>6278</v>
          </cell>
          <cell r="X608">
            <v>6278</v>
          </cell>
          <cell r="Y608">
            <v>5216</v>
          </cell>
          <cell r="Z608">
            <v>5216</v>
          </cell>
          <cell r="AA608">
            <v>5433</v>
          </cell>
          <cell r="AB608">
            <v>5433</v>
          </cell>
          <cell r="AC608">
            <v>5433</v>
          </cell>
          <cell r="AD608">
            <v>5618</v>
          </cell>
          <cell r="AE608">
            <v>5618</v>
          </cell>
          <cell r="AF608">
            <v>5618</v>
          </cell>
          <cell r="AG608">
            <v>5909</v>
          </cell>
          <cell r="AH608">
            <v>6118</v>
          </cell>
          <cell r="AI608">
            <v>6118</v>
          </cell>
          <cell r="AJ608">
            <v>6118</v>
          </cell>
          <cell r="AK608">
            <v>6118</v>
          </cell>
          <cell r="AL608">
            <v>6118</v>
          </cell>
          <cell r="AM608">
            <v>6118</v>
          </cell>
          <cell r="AN608">
            <v>6643</v>
          </cell>
          <cell r="AO608">
            <v>6643</v>
          </cell>
          <cell r="AP608">
            <v>6643</v>
          </cell>
          <cell r="AQ608">
            <v>6643</v>
          </cell>
          <cell r="AR608">
            <v>6543</v>
          </cell>
          <cell r="AS608">
            <v>6543</v>
          </cell>
          <cell r="AT608">
            <v>6543</v>
          </cell>
          <cell r="AU608">
            <v>6543</v>
          </cell>
          <cell r="AV608">
            <v>10519</v>
          </cell>
          <cell r="AW608">
            <v>10519</v>
          </cell>
          <cell r="AX608">
            <v>5987</v>
          </cell>
          <cell r="AY608">
            <v>5987</v>
          </cell>
          <cell r="AZ608">
            <v>5987</v>
          </cell>
          <cell r="BA608">
            <v>5987</v>
          </cell>
          <cell r="BB608">
            <v>5787</v>
          </cell>
          <cell r="BC608">
            <v>6337</v>
          </cell>
          <cell r="BD608">
            <v>6337</v>
          </cell>
          <cell r="BE608">
            <v>6337</v>
          </cell>
          <cell r="BF608">
            <v>6400</v>
          </cell>
          <cell r="BG608">
            <v>6400</v>
          </cell>
          <cell r="BH608">
            <v>6400</v>
          </cell>
          <cell r="BI608">
            <v>6400</v>
          </cell>
          <cell r="BJ608">
            <v>6400</v>
          </cell>
          <cell r="BK608">
            <v>6400</v>
          </cell>
          <cell r="BL608">
            <v>6400</v>
          </cell>
          <cell r="BM608">
            <v>6400</v>
          </cell>
          <cell r="BN608">
            <v>6400</v>
          </cell>
          <cell r="BO608">
            <v>6400</v>
          </cell>
          <cell r="BP608">
            <v>6400</v>
          </cell>
          <cell r="BQ608">
            <v>6400</v>
          </cell>
          <cell r="BR608">
            <v>6400</v>
          </cell>
          <cell r="BS608">
            <v>6400</v>
          </cell>
          <cell r="BT608">
            <v>6400</v>
          </cell>
          <cell r="BU608">
            <v>6400</v>
          </cell>
          <cell r="BV608">
            <v>6400</v>
          </cell>
          <cell r="BW608">
            <v>6400</v>
          </cell>
          <cell r="BX608">
            <v>6400</v>
          </cell>
          <cell r="BY608">
            <v>6400</v>
          </cell>
          <cell r="BZ608">
            <v>6400</v>
          </cell>
          <cell r="CA608">
            <v>6400</v>
          </cell>
          <cell r="CB608">
            <v>6400</v>
          </cell>
          <cell r="CC608">
            <v>6412</v>
          </cell>
          <cell r="CD608">
            <v>6412</v>
          </cell>
          <cell r="CE608">
            <v>6437</v>
          </cell>
          <cell r="CF608">
            <v>6437</v>
          </cell>
          <cell r="CG608">
            <v>6437</v>
          </cell>
          <cell r="CH608">
            <v>6437</v>
          </cell>
          <cell r="CI608">
            <v>6437</v>
          </cell>
          <cell r="CJ608">
            <v>6437</v>
          </cell>
          <cell r="CK608">
            <v>6587</v>
          </cell>
          <cell r="CL608">
            <v>6587</v>
          </cell>
          <cell r="CM608">
            <v>6587</v>
          </cell>
          <cell r="CN608">
            <v>6587</v>
          </cell>
          <cell r="CO608">
            <v>6587</v>
          </cell>
          <cell r="CP608">
            <v>6587</v>
          </cell>
          <cell r="CQ608">
            <v>6587</v>
          </cell>
          <cell r="CR608">
            <v>6587</v>
          </cell>
          <cell r="CS608">
            <v>6285</v>
          </cell>
          <cell r="CT608">
            <v>6285</v>
          </cell>
          <cell r="CU608">
            <v>6285</v>
          </cell>
          <cell r="CV608">
            <v>6285</v>
          </cell>
          <cell r="CW608">
            <v>6285</v>
          </cell>
          <cell r="CX608">
            <v>6285</v>
          </cell>
          <cell r="CY608">
            <v>6285</v>
          </cell>
          <cell r="CZ608">
            <v>6285</v>
          </cell>
          <cell r="DA608">
            <v>6285</v>
          </cell>
          <cell r="DB608">
            <v>6285</v>
          </cell>
          <cell r="DC608">
            <v>6285</v>
          </cell>
          <cell r="DD608">
            <v>6285</v>
          </cell>
          <cell r="DE608">
            <v>6170</v>
          </cell>
          <cell r="DF608">
            <v>6170</v>
          </cell>
          <cell r="DG608">
            <v>6287</v>
          </cell>
          <cell r="DH608">
            <v>6287</v>
          </cell>
          <cell r="DI608">
            <v>6287</v>
          </cell>
          <cell r="DJ608">
            <v>6511</v>
          </cell>
          <cell r="DK608">
            <v>6511</v>
          </cell>
        </row>
        <row r="609">
          <cell r="A609">
            <v>37487</v>
          </cell>
          <cell r="B609" t="str">
            <v xml:space="preserve"> GULF - RAPHAEL PASS DEHYD               </v>
          </cell>
          <cell r="C609" t="str">
            <v xml:space="preserve"> 0L   </v>
          </cell>
          <cell r="D609" t="str">
            <v xml:space="preserve"> R    </v>
          </cell>
          <cell r="E609">
            <v>3244</v>
          </cell>
          <cell r="F609">
            <v>4000</v>
          </cell>
          <cell r="G609">
            <v>4000</v>
          </cell>
          <cell r="H609">
            <v>1850</v>
          </cell>
          <cell r="I609">
            <v>4000</v>
          </cell>
          <cell r="J609">
            <v>4000</v>
          </cell>
          <cell r="K609">
            <v>4000</v>
          </cell>
          <cell r="L609">
            <v>3400</v>
          </cell>
          <cell r="M609">
            <v>3400</v>
          </cell>
          <cell r="N609">
            <v>3400</v>
          </cell>
          <cell r="O609">
            <v>3400</v>
          </cell>
          <cell r="P609">
            <v>3400</v>
          </cell>
          <cell r="Q609">
            <v>3400</v>
          </cell>
          <cell r="R609">
            <v>3400</v>
          </cell>
          <cell r="S609">
            <v>3400</v>
          </cell>
          <cell r="T609">
            <v>4900</v>
          </cell>
          <cell r="U609">
            <v>4900</v>
          </cell>
          <cell r="V609">
            <v>4900</v>
          </cell>
          <cell r="W609">
            <v>4700</v>
          </cell>
          <cell r="X609">
            <v>4700</v>
          </cell>
          <cell r="Y609">
            <v>5160</v>
          </cell>
          <cell r="Z609">
            <v>4750</v>
          </cell>
          <cell r="AA609">
            <v>4750</v>
          </cell>
          <cell r="AB609">
            <v>4750</v>
          </cell>
          <cell r="AC609">
            <v>4750</v>
          </cell>
          <cell r="AD609">
            <v>4485</v>
          </cell>
          <cell r="AE609">
            <v>4485</v>
          </cell>
          <cell r="AF609">
            <v>4350</v>
          </cell>
          <cell r="AG609">
            <v>3250</v>
          </cell>
          <cell r="AH609">
            <v>3250</v>
          </cell>
          <cell r="AI609">
            <v>3250</v>
          </cell>
          <cell r="AJ609">
            <v>3250</v>
          </cell>
          <cell r="AK609">
            <v>3250</v>
          </cell>
          <cell r="AL609">
            <v>3250</v>
          </cell>
          <cell r="AM609">
            <v>3250</v>
          </cell>
          <cell r="AN609">
            <v>1850</v>
          </cell>
          <cell r="AO609">
            <v>1850</v>
          </cell>
          <cell r="AP609">
            <v>1850</v>
          </cell>
          <cell r="AQ609">
            <v>1850</v>
          </cell>
          <cell r="AR609">
            <v>1850</v>
          </cell>
          <cell r="AS609">
            <v>1850</v>
          </cell>
          <cell r="AT609">
            <v>1850</v>
          </cell>
          <cell r="AU609">
            <v>1850</v>
          </cell>
          <cell r="AV609">
            <v>1850</v>
          </cell>
          <cell r="AW609">
            <v>1850</v>
          </cell>
          <cell r="AX609">
            <v>1000</v>
          </cell>
          <cell r="AY609">
            <v>1000</v>
          </cell>
          <cell r="AZ609">
            <v>2000</v>
          </cell>
          <cell r="BA609">
            <v>3085</v>
          </cell>
          <cell r="BB609">
            <v>2800</v>
          </cell>
          <cell r="BC609">
            <v>2800</v>
          </cell>
          <cell r="BD609">
            <v>2800</v>
          </cell>
          <cell r="BE609">
            <v>2800</v>
          </cell>
          <cell r="BF609">
            <v>2600</v>
          </cell>
          <cell r="BG609">
            <v>2600</v>
          </cell>
          <cell r="BH609">
            <v>1865</v>
          </cell>
          <cell r="BI609">
            <v>1350</v>
          </cell>
          <cell r="BJ609">
            <v>1350</v>
          </cell>
          <cell r="BK609">
            <v>1350</v>
          </cell>
          <cell r="BL609">
            <v>1350</v>
          </cell>
          <cell r="BM609">
            <v>1350</v>
          </cell>
          <cell r="BN609">
            <v>1200</v>
          </cell>
          <cell r="BO609">
            <v>1200</v>
          </cell>
          <cell r="BP609">
            <v>1200</v>
          </cell>
          <cell r="BQ609">
            <v>1200</v>
          </cell>
          <cell r="BR609">
            <v>1200</v>
          </cell>
          <cell r="BS609">
            <v>1200</v>
          </cell>
          <cell r="BT609">
            <v>2500</v>
          </cell>
          <cell r="BU609">
            <v>2500</v>
          </cell>
          <cell r="BV609">
            <v>2500</v>
          </cell>
          <cell r="BW609">
            <v>2500</v>
          </cell>
          <cell r="BX609">
            <v>2750</v>
          </cell>
          <cell r="BY609">
            <v>2750</v>
          </cell>
          <cell r="BZ609">
            <v>2750</v>
          </cell>
          <cell r="CA609">
            <v>2750</v>
          </cell>
          <cell r="CB609">
            <v>2750</v>
          </cell>
          <cell r="CC609">
            <v>4000</v>
          </cell>
          <cell r="CD609">
            <v>4000</v>
          </cell>
          <cell r="CE609">
            <v>3335</v>
          </cell>
          <cell r="CF609">
            <v>3335</v>
          </cell>
          <cell r="CG609">
            <v>3335</v>
          </cell>
          <cell r="CH609">
            <v>3335</v>
          </cell>
          <cell r="CI609">
            <v>3335</v>
          </cell>
          <cell r="CJ609">
            <v>2260</v>
          </cell>
          <cell r="CK609">
            <v>1850</v>
          </cell>
          <cell r="CL609">
            <v>2850</v>
          </cell>
          <cell r="CM609">
            <v>2850</v>
          </cell>
          <cell r="CN609">
            <v>2850</v>
          </cell>
          <cell r="CO609">
            <v>2450</v>
          </cell>
          <cell r="CP609">
            <v>2450</v>
          </cell>
          <cell r="CQ609">
            <v>2450</v>
          </cell>
          <cell r="CR609">
            <v>2450</v>
          </cell>
          <cell r="CS609">
            <v>2500</v>
          </cell>
          <cell r="CT609">
            <v>2500</v>
          </cell>
          <cell r="CU609">
            <v>2500</v>
          </cell>
          <cell r="CV609">
            <v>1000</v>
          </cell>
          <cell r="CW609">
            <v>1000</v>
          </cell>
          <cell r="CX609">
            <v>1000</v>
          </cell>
          <cell r="CY609">
            <v>1000</v>
          </cell>
          <cell r="CZ609">
            <v>1000</v>
          </cell>
          <cell r="DA609">
            <v>1000</v>
          </cell>
          <cell r="DB609">
            <v>1000</v>
          </cell>
          <cell r="DC609">
            <v>1000</v>
          </cell>
          <cell r="DD609">
            <v>1000</v>
          </cell>
          <cell r="DE609">
            <v>6000</v>
          </cell>
          <cell r="DF609">
            <v>2000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K609">
            <v>1</v>
          </cell>
        </row>
        <row r="610">
          <cell r="A610">
            <v>37488</v>
          </cell>
          <cell r="B610" t="str">
            <v xml:space="preserve"> MAIN PASS BLK69-B DEHYD HALTER ISLAND   </v>
          </cell>
          <cell r="C610" t="str">
            <v xml:space="preserve"> 0L   </v>
          </cell>
          <cell r="D610" t="str">
            <v xml:space="preserve"> R    </v>
          </cell>
          <cell r="E610">
            <v>53689</v>
          </cell>
          <cell r="F610">
            <v>14388</v>
          </cell>
          <cell r="G610">
            <v>14388</v>
          </cell>
          <cell r="H610">
            <v>14565</v>
          </cell>
          <cell r="I610">
            <v>13388</v>
          </cell>
          <cell r="J610">
            <v>13388</v>
          </cell>
          <cell r="K610">
            <v>13388</v>
          </cell>
          <cell r="L610">
            <v>13388</v>
          </cell>
          <cell r="M610">
            <v>14388</v>
          </cell>
          <cell r="N610">
            <v>14388</v>
          </cell>
          <cell r="O610">
            <v>14388</v>
          </cell>
          <cell r="P610">
            <v>14388</v>
          </cell>
          <cell r="Q610">
            <v>13388</v>
          </cell>
          <cell r="R610">
            <v>13388</v>
          </cell>
          <cell r="S610">
            <v>13388</v>
          </cell>
          <cell r="T610">
            <v>12500</v>
          </cell>
          <cell r="U610">
            <v>12500</v>
          </cell>
          <cell r="V610">
            <v>12500</v>
          </cell>
          <cell r="W610">
            <v>12500</v>
          </cell>
          <cell r="X610">
            <v>12500</v>
          </cell>
          <cell r="Y610">
            <v>12500</v>
          </cell>
          <cell r="Z610">
            <v>9904</v>
          </cell>
          <cell r="AA610">
            <v>9904</v>
          </cell>
          <cell r="AB610">
            <v>9904</v>
          </cell>
          <cell r="AC610">
            <v>9904</v>
          </cell>
          <cell r="AD610">
            <v>9904</v>
          </cell>
          <cell r="AE610">
            <v>9904</v>
          </cell>
          <cell r="AF610">
            <v>9904</v>
          </cell>
          <cell r="AG610">
            <v>14565</v>
          </cell>
          <cell r="AH610">
            <v>14565</v>
          </cell>
          <cell r="AI610">
            <v>14565</v>
          </cell>
          <cell r="AJ610">
            <v>14565</v>
          </cell>
          <cell r="AK610">
            <v>14565</v>
          </cell>
          <cell r="AL610">
            <v>14565</v>
          </cell>
          <cell r="AM610">
            <v>14565</v>
          </cell>
          <cell r="AN610">
            <v>14565</v>
          </cell>
          <cell r="AO610">
            <v>14565</v>
          </cell>
          <cell r="AP610">
            <v>14565</v>
          </cell>
          <cell r="AQ610">
            <v>14565</v>
          </cell>
          <cell r="AR610">
            <v>14565</v>
          </cell>
          <cell r="AS610">
            <v>14565</v>
          </cell>
          <cell r="AT610">
            <v>14565</v>
          </cell>
          <cell r="AU610">
            <v>14565</v>
          </cell>
          <cell r="AV610">
            <v>14565</v>
          </cell>
          <cell r="AW610">
            <v>14565</v>
          </cell>
          <cell r="AX610">
            <v>14000</v>
          </cell>
          <cell r="AY610">
            <v>14000</v>
          </cell>
          <cell r="AZ610">
            <v>14000</v>
          </cell>
          <cell r="BA610">
            <v>14000</v>
          </cell>
          <cell r="BB610">
            <v>14000</v>
          </cell>
          <cell r="BC610">
            <v>14000</v>
          </cell>
          <cell r="BD610">
            <v>14000</v>
          </cell>
          <cell r="BE610">
            <v>14000</v>
          </cell>
          <cell r="BF610">
            <v>14000</v>
          </cell>
          <cell r="BG610">
            <v>14000</v>
          </cell>
          <cell r="BH610">
            <v>14000</v>
          </cell>
          <cell r="BI610">
            <v>14000</v>
          </cell>
          <cell r="BJ610">
            <v>14000</v>
          </cell>
          <cell r="BK610">
            <v>14000</v>
          </cell>
          <cell r="BL610">
            <v>14000</v>
          </cell>
          <cell r="BM610">
            <v>14000</v>
          </cell>
          <cell r="BN610">
            <v>14000</v>
          </cell>
          <cell r="BO610">
            <v>14000</v>
          </cell>
          <cell r="BP610">
            <v>14000</v>
          </cell>
          <cell r="BQ610">
            <v>14000</v>
          </cell>
          <cell r="BR610">
            <v>14000</v>
          </cell>
          <cell r="BS610">
            <v>14000</v>
          </cell>
          <cell r="BT610">
            <v>14000</v>
          </cell>
          <cell r="BU610">
            <v>15851</v>
          </cell>
          <cell r="BV610">
            <v>15851</v>
          </cell>
          <cell r="BW610">
            <v>15851</v>
          </cell>
          <cell r="BX610">
            <v>15851</v>
          </cell>
          <cell r="BY610">
            <v>15851</v>
          </cell>
          <cell r="BZ610">
            <v>15851</v>
          </cell>
          <cell r="CA610">
            <v>15851</v>
          </cell>
          <cell r="CB610">
            <v>15851</v>
          </cell>
          <cell r="CC610">
            <v>15001</v>
          </cell>
          <cell r="CD610">
            <v>15001</v>
          </cell>
          <cell r="CE610">
            <v>15001</v>
          </cell>
          <cell r="CF610">
            <v>15001</v>
          </cell>
          <cell r="CG610">
            <v>15001</v>
          </cell>
          <cell r="CH610">
            <v>15001</v>
          </cell>
          <cell r="CI610">
            <v>15001</v>
          </cell>
          <cell r="CJ610">
            <v>15001</v>
          </cell>
          <cell r="CK610">
            <v>15001</v>
          </cell>
          <cell r="CL610">
            <v>15001</v>
          </cell>
          <cell r="CM610">
            <v>15001</v>
          </cell>
          <cell r="CN610">
            <v>15001</v>
          </cell>
          <cell r="CO610">
            <v>16173</v>
          </cell>
          <cell r="CP610">
            <v>16173</v>
          </cell>
          <cell r="CQ610">
            <v>16173</v>
          </cell>
          <cell r="CR610">
            <v>16173</v>
          </cell>
          <cell r="CS610">
            <v>16173</v>
          </cell>
          <cell r="CT610">
            <v>16173</v>
          </cell>
          <cell r="CU610">
            <v>16173</v>
          </cell>
          <cell r="CV610">
            <v>16173</v>
          </cell>
          <cell r="CW610">
            <v>16173</v>
          </cell>
          <cell r="CX610">
            <v>16173</v>
          </cell>
          <cell r="CY610">
            <v>16173</v>
          </cell>
          <cell r="CZ610">
            <v>16173</v>
          </cell>
          <cell r="DA610">
            <v>16173</v>
          </cell>
          <cell r="DB610">
            <v>16173</v>
          </cell>
          <cell r="DC610">
            <v>16173</v>
          </cell>
          <cell r="DD610">
            <v>16173</v>
          </cell>
          <cell r="DE610">
            <v>17216</v>
          </cell>
          <cell r="DF610">
            <v>17216</v>
          </cell>
          <cell r="DG610">
            <v>17216</v>
          </cell>
          <cell r="DH610">
            <v>17216</v>
          </cell>
          <cell r="DI610">
            <v>17216</v>
          </cell>
          <cell r="DJ610">
            <v>17216</v>
          </cell>
          <cell r="DK610">
            <v>17216</v>
          </cell>
        </row>
        <row r="611">
          <cell r="A611">
            <v>37492</v>
          </cell>
          <cell r="B611" t="str">
            <v xml:space="preserve"> TEXACO-MAIN PASS BLK 75 DEHYD           </v>
          </cell>
          <cell r="C611" t="str">
            <v xml:space="preserve"> 0L   </v>
          </cell>
          <cell r="D611" t="str">
            <v xml:space="preserve"> R    </v>
          </cell>
          <cell r="E611">
            <v>11062</v>
          </cell>
          <cell r="F611">
            <v>7433</v>
          </cell>
          <cell r="G611">
            <v>7583</v>
          </cell>
          <cell r="H611">
            <v>7536</v>
          </cell>
          <cell r="I611">
            <v>6658</v>
          </cell>
          <cell r="J611">
            <v>6139</v>
          </cell>
          <cell r="K611">
            <v>6139</v>
          </cell>
          <cell r="L611">
            <v>6139</v>
          </cell>
          <cell r="M611">
            <v>6139</v>
          </cell>
          <cell r="N611">
            <v>6139</v>
          </cell>
          <cell r="O611">
            <v>6139</v>
          </cell>
          <cell r="P611">
            <v>6139</v>
          </cell>
          <cell r="Q611">
            <v>8375</v>
          </cell>
          <cell r="R611">
            <v>8375</v>
          </cell>
          <cell r="S611">
            <v>8375</v>
          </cell>
          <cell r="T611">
            <v>8813</v>
          </cell>
          <cell r="U611">
            <v>8813</v>
          </cell>
          <cell r="V611">
            <v>8813</v>
          </cell>
          <cell r="W611">
            <v>8813</v>
          </cell>
          <cell r="X611">
            <v>8813</v>
          </cell>
          <cell r="Y611">
            <v>8413</v>
          </cell>
          <cell r="Z611">
            <v>8413</v>
          </cell>
          <cell r="AA611">
            <v>8413</v>
          </cell>
          <cell r="AB611">
            <v>8413</v>
          </cell>
          <cell r="AC611">
            <v>8413</v>
          </cell>
          <cell r="AD611">
            <v>8413</v>
          </cell>
          <cell r="AE611">
            <v>8413</v>
          </cell>
          <cell r="AF611">
            <v>8413</v>
          </cell>
          <cell r="AG611">
            <v>8504</v>
          </cell>
          <cell r="AH611">
            <v>8504</v>
          </cell>
          <cell r="AI611">
            <v>8504</v>
          </cell>
          <cell r="AJ611">
            <v>8504</v>
          </cell>
          <cell r="AK611">
            <v>8504</v>
          </cell>
          <cell r="AL611">
            <v>8504</v>
          </cell>
          <cell r="AM611">
            <v>8504</v>
          </cell>
          <cell r="AN611">
            <v>8504</v>
          </cell>
          <cell r="AO611">
            <v>7536</v>
          </cell>
          <cell r="AP611">
            <v>7536</v>
          </cell>
          <cell r="AQ611">
            <v>7536</v>
          </cell>
          <cell r="AR611">
            <v>8348</v>
          </cell>
          <cell r="AS611">
            <v>8348</v>
          </cell>
          <cell r="AT611">
            <v>8348</v>
          </cell>
          <cell r="AU611">
            <v>8401</v>
          </cell>
          <cell r="AV611">
            <v>8401</v>
          </cell>
          <cell r="AW611">
            <v>8401</v>
          </cell>
          <cell r="AX611">
            <v>8575</v>
          </cell>
          <cell r="AY611">
            <v>8575</v>
          </cell>
          <cell r="AZ611">
            <v>8575</v>
          </cell>
          <cell r="BA611">
            <v>8575</v>
          </cell>
          <cell r="BB611">
            <v>8575</v>
          </cell>
          <cell r="BC611">
            <v>8575</v>
          </cell>
          <cell r="BD611">
            <v>8575</v>
          </cell>
          <cell r="BE611">
            <v>8575</v>
          </cell>
          <cell r="BF611">
            <v>7875</v>
          </cell>
          <cell r="BG611">
            <v>7843</v>
          </cell>
          <cell r="BH611">
            <v>7843</v>
          </cell>
          <cell r="BI611">
            <v>7843</v>
          </cell>
          <cell r="BJ611">
            <v>7843</v>
          </cell>
          <cell r="BK611">
            <v>7843</v>
          </cell>
          <cell r="BL611">
            <v>7843</v>
          </cell>
          <cell r="BM611">
            <v>7843</v>
          </cell>
          <cell r="BN611">
            <v>6022</v>
          </cell>
          <cell r="BO611">
            <v>6010</v>
          </cell>
          <cell r="BP611">
            <v>6010</v>
          </cell>
          <cell r="BQ611">
            <v>111</v>
          </cell>
          <cell r="BR611">
            <v>111</v>
          </cell>
          <cell r="BS611">
            <v>111</v>
          </cell>
          <cell r="BT611">
            <v>111</v>
          </cell>
          <cell r="BU611">
            <v>111</v>
          </cell>
          <cell r="BV611">
            <v>5138</v>
          </cell>
          <cell r="BW611">
            <v>5138</v>
          </cell>
          <cell r="BX611">
            <v>5138</v>
          </cell>
          <cell r="BY611">
            <v>5138</v>
          </cell>
          <cell r="BZ611">
            <v>5138</v>
          </cell>
          <cell r="CA611">
            <v>5138</v>
          </cell>
          <cell r="CB611">
            <v>5138</v>
          </cell>
          <cell r="CC611">
            <v>7345</v>
          </cell>
          <cell r="CD611">
            <v>7345</v>
          </cell>
          <cell r="CE611">
            <v>3570</v>
          </cell>
          <cell r="CF611">
            <v>3570</v>
          </cell>
          <cell r="CG611">
            <v>3570</v>
          </cell>
          <cell r="CH611">
            <v>67</v>
          </cell>
          <cell r="CI611">
            <v>67</v>
          </cell>
          <cell r="CJ611">
            <v>67</v>
          </cell>
          <cell r="CK611">
            <v>67</v>
          </cell>
          <cell r="CL611">
            <v>67</v>
          </cell>
          <cell r="CM611">
            <v>67</v>
          </cell>
          <cell r="CN611">
            <v>67</v>
          </cell>
          <cell r="CO611">
            <v>67</v>
          </cell>
          <cell r="CP611">
            <v>67</v>
          </cell>
          <cell r="CQ611">
            <v>67</v>
          </cell>
          <cell r="CR611">
            <v>67</v>
          </cell>
          <cell r="CS611">
            <v>67</v>
          </cell>
          <cell r="CT611">
            <v>67</v>
          </cell>
          <cell r="CU611">
            <v>67</v>
          </cell>
          <cell r="CV611">
            <v>67</v>
          </cell>
          <cell r="CW611">
            <v>67</v>
          </cell>
          <cell r="CX611">
            <v>67</v>
          </cell>
          <cell r="CY611">
            <v>67</v>
          </cell>
          <cell r="CZ611">
            <v>67</v>
          </cell>
          <cell r="DA611">
            <v>67</v>
          </cell>
          <cell r="DB611">
            <v>67</v>
          </cell>
          <cell r="DC611">
            <v>67</v>
          </cell>
          <cell r="DD611">
            <v>67</v>
          </cell>
          <cell r="DE611">
            <v>192</v>
          </cell>
          <cell r="DF611">
            <v>192</v>
          </cell>
          <cell r="DG611">
            <v>130</v>
          </cell>
          <cell r="DH611">
            <v>130</v>
          </cell>
          <cell r="DI611">
            <v>130</v>
          </cell>
          <cell r="DJ611">
            <v>130</v>
          </cell>
          <cell r="DK611">
            <v>130</v>
          </cell>
        </row>
        <row r="612">
          <cell r="A612">
            <v>37495</v>
          </cell>
          <cell r="B612" t="str">
            <v xml:space="preserve"> MAIN PASS BLK 35 DEHYD HALTER ISLAND    </v>
          </cell>
          <cell r="C612" t="str">
            <v xml:space="preserve"> 0L   </v>
          </cell>
          <cell r="D612" t="str">
            <v xml:space="preserve"> R    </v>
          </cell>
          <cell r="E612">
            <v>13976</v>
          </cell>
          <cell r="F612">
            <v>500</v>
          </cell>
          <cell r="G612">
            <v>500</v>
          </cell>
          <cell r="H612">
            <v>7000</v>
          </cell>
          <cell r="I612">
            <v>1</v>
          </cell>
          <cell r="J612">
            <v>1</v>
          </cell>
          <cell r="K612">
            <v>1</v>
          </cell>
          <cell r="L612">
            <v>1</v>
          </cell>
          <cell r="M612">
            <v>1</v>
          </cell>
          <cell r="N612">
            <v>1</v>
          </cell>
          <cell r="O612">
            <v>1</v>
          </cell>
          <cell r="P612">
            <v>1000</v>
          </cell>
          <cell r="Q612">
            <v>1000</v>
          </cell>
          <cell r="R612">
            <v>1000</v>
          </cell>
          <cell r="S612">
            <v>1</v>
          </cell>
          <cell r="T612">
            <v>1000</v>
          </cell>
          <cell r="U612">
            <v>1000</v>
          </cell>
          <cell r="V612">
            <v>1000</v>
          </cell>
          <cell r="W612">
            <v>1000</v>
          </cell>
          <cell r="X612">
            <v>1000</v>
          </cell>
          <cell r="Y612">
            <v>1000</v>
          </cell>
          <cell r="Z612">
            <v>1000</v>
          </cell>
          <cell r="AA612">
            <v>1</v>
          </cell>
          <cell r="AB612">
            <v>1</v>
          </cell>
          <cell r="AC612">
            <v>1</v>
          </cell>
          <cell r="AD612">
            <v>1</v>
          </cell>
          <cell r="AE612">
            <v>1</v>
          </cell>
          <cell r="AF612">
            <v>3000</v>
          </cell>
          <cell r="AG612">
            <v>2000</v>
          </cell>
          <cell r="AH612">
            <v>3000</v>
          </cell>
          <cell r="AI612">
            <v>3000</v>
          </cell>
          <cell r="AJ612">
            <v>3000</v>
          </cell>
          <cell r="AK612">
            <v>3000</v>
          </cell>
          <cell r="AL612">
            <v>1</v>
          </cell>
          <cell r="AM612">
            <v>1</v>
          </cell>
          <cell r="AN612">
            <v>1</v>
          </cell>
          <cell r="AO612">
            <v>7000</v>
          </cell>
          <cell r="AP612">
            <v>7000</v>
          </cell>
          <cell r="AQ612">
            <v>7000</v>
          </cell>
          <cell r="AR612">
            <v>1</v>
          </cell>
          <cell r="AS612">
            <v>1</v>
          </cell>
          <cell r="AT612">
            <v>1</v>
          </cell>
          <cell r="AU612">
            <v>1</v>
          </cell>
          <cell r="AV612">
            <v>1</v>
          </cell>
          <cell r="AW612">
            <v>1</v>
          </cell>
          <cell r="AX612">
            <v>1</v>
          </cell>
          <cell r="AY612">
            <v>1</v>
          </cell>
          <cell r="AZ612">
            <v>1</v>
          </cell>
          <cell r="BA612">
            <v>1</v>
          </cell>
          <cell r="BB612">
            <v>1</v>
          </cell>
          <cell r="BC612">
            <v>1</v>
          </cell>
          <cell r="BD612">
            <v>1</v>
          </cell>
          <cell r="BE612">
            <v>1</v>
          </cell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0</v>
          </cell>
          <cell r="CB612">
            <v>0</v>
          </cell>
          <cell r="CC612">
            <v>1</v>
          </cell>
          <cell r="CD612">
            <v>1</v>
          </cell>
          <cell r="CE612">
            <v>1</v>
          </cell>
          <cell r="CF612">
            <v>1</v>
          </cell>
          <cell r="CG612">
            <v>1</v>
          </cell>
          <cell r="CH612">
            <v>1200</v>
          </cell>
          <cell r="CI612">
            <v>1200</v>
          </cell>
          <cell r="CJ612">
            <v>1200</v>
          </cell>
          <cell r="CK612">
            <v>1</v>
          </cell>
          <cell r="CL612">
            <v>1</v>
          </cell>
          <cell r="CM612">
            <v>1</v>
          </cell>
          <cell r="CN612">
            <v>1</v>
          </cell>
          <cell r="CO612">
            <v>1000</v>
          </cell>
          <cell r="CP612">
            <v>1000</v>
          </cell>
          <cell r="CQ612">
            <v>1000</v>
          </cell>
          <cell r="CR612">
            <v>1000</v>
          </cell>
          <cell r="CS612">
            <v>1</v>
          </cell>
          <cell r="CT612">
            <v>1</v>
          </cell>
          <cell r="CU612">
            <v>1</v>
          </cell>
          <cell r="CV612">
            <v>1</v>
          </cell>
          <cell r="CW612">
            <v>1</v>
          </cell>
          <cell r="CX612">
            <v>1</v>
          </cell>
          <cell r="CY612">
            <v>1</v>
          </cell>
          <cell r="CZ612">
            <v>1</v>
          </cell>
          <cell r="DA612">
            <v>1</v>
          </cell>
          <cell r="DB612">
            <v>1</v>
          </cell>
          <cell r="DC612">
            <v>1</v>
          </cell>
          <cell r="DD612">
            <v>1</v>
          </cell>
          <cell r="DE612">
            <v>1</v>
          </cell>
          <cell r="DF612">
            <v>1</v>
          </cell>
          <cell r="DG612">
            <v>1</v>
          </cell>
          <cell r="DH612">
            <v>1</v>
          </cell>
          <cell r="DI612">
            <v>1</v>
          </cell>
          <cell r="DJ612">
            <v>500</v>
          </cell>
          <cell r="DK612">
            <v>500</v>
          </cell>
        </row>
        <row r="613">
          <cell r="A613">
            <v>37496</v>
          </cell>
          <cell r="B613" t="str">
            <v xml:space="preserve"> MAIN PASS BLOCK 35 DEHYDRATION LA ROSE  </v>
          </cell>
          <cell r="C613" t="str">
            <v xml:space="preserve"> 0L   </v>
          </cell>
          <cell r="D613" t="str">
            <v xml:space="preserve"> R    </v>
          </cell>
          <cell r="E613">
            <v>28644</v>
          </cell>
          <cell r="F613">
            <v>4859</v>
          </cell>
          <cell r="G613">
            <v>4859</v>
          </cell>
          <cell r="H613">
            <v>5424</v>
          </cell>
          <cell r="I613">
            <v>4859</v>
          </cell>
          <cell r="J613">
            <v>5319</v>
          </cell>
          <cell r="K613">
            <v>5319</v>
          </cell>
          <cell r="L613">
            <v>5319</v>
          </cell>
          <cell r="M613">
            <v>5319</v>
          </cell>
          <cell r="N613">
            <v>5319</v>
          </cell>
          <cell r="O613">
            <v>5319</v>
          </cell>
          <cell r="P613">
            <v>5319</v>
          </cell>
          <cell r="Q613">
            <v>5319</v>
          </cell>
          <cell r="R613">
            <v>5159</v>
          </cell>
          <cell r="S613">
            <v>5159</v>
          </cell>
          <cell r="T613">
            <v>5445</v>
          </cell>
          <cell r="U613">
            <v>5445</v>
          </cell>
          <cell r="V613">
            <v>5445</v>
          </cell>
          <cell r="W613">
            <v>6445</v>
          </cell>
          <cell r="X613">
            <v>6445</v>
          </cell>
          <cell r="Y613">
            <v>6132</v>
          </cell>
          <cell r="Z613">
            <v>4632</v>
          </cell>
          <cell r="AA613">
            <v>4894</v>
          </cell>
          <cell r="AB613">
            <v>4894</v>
          </cell>
          <cell r="AC613">
            <v>4894</v>
          </cell>
          <cell r="AD613">
            <v>4894</v>
          </cell>
          <cell r="AE613">
            <v>4875</v>
          </cell>
          <cell r="AF613">
            <v>5875</v>
          </cell>
          <cell r="AG613">
            <v>4924</v>
          </cell>
          <cell r="AH613">
            <v>4924</v>
          </cell>
          <cell r="AI613">
            <v>4924</v>
          </cell>
          <cell r="AJ613">
            <v>4924</v>
          </cell>
          <cell r="AK613">
            <v>4924</v>
          </cell>
          <cell r="AL613">
            <v>4924</v>
          </cell>
          <cell r="AM613">
            <v>6424</v>
          </cell>
          <cell r="AN613">
            <v>6424</v>
          </cell>
          <cell r="AO613">
            <v>5424</v>
          </cell>
          <cell r="AP613">
            <v>5424</v>
          </cell>
          <cell r="AQ613">
            <v>5424</v>
          </cell>
          <cell r="AR613">
            <v>5424</v>
          </cell>
          <cell r="AS613">
            <v>5424</v>
          </cell>
          <cell r="AT613">
            <v>5424</v>
          </cell>
          <cell r="AU613">
            <v>5424</v>
          </cell>
          <cell r="AV613">
            <v>5424</v>
          </cell>
          <cell r="AW613">
            <v>5424</v>
          </cell>
          <cell r="AX613">
            <v>9928</v>
          </cell>
          <cell r="AY613">
            <v>9928</v>
          </cell>
          <cell r="AZ613">
            <v>9928</v>
          </cell>
          <cell r="BA613">
            <v>5868</v>
          </cell>
          <cell r="BB613">
            <v>5868</v>
          </cell>
          <cell r="BC613">
            <v>5649</v>
          </cell>
          <cell r="BD613">
            <v>5649</v>
          </cell>
          <cell r="BE613">
            <v>5649</v>
          </cell>
          <cell r="BF613">
            <v>5649</v>
          </cell>
          <cell r="BG613">
            <v>5649</v>
          </cell>
          <cell r="BH613">
            <v>5649</v>
          </cell>
          <cell r="BI613">
            <v>5617</v>
          </cell>
          <cell r="BJ613">
            <v>5617</v>
          </cell>
          <cell r="BK613">
            <v>5617</v>
          </cell>
          <cell r="BL613">
            <v>5617</v>
          </cell>
          <cell r="BM613">
            <v>5617</v>
          </cell>
          <cell r="BN613">
            <v>5936</v>
          </cell>
          <cell r="BO613">
            <v>5936</v>
          </cell>
          <cell r="BP613">
            <v>5936</v>
          </cell>
          <cell r="BQ613">
            <v>5936</v>
          </cell>
          <cell r="BR613">
            <v>5936</v>
          </cell>
          <cell r="BS613">
            <v>5936</v>
          </cell>
          <cell r="BT613">
            <v>5936</v>
          </cell>
          <cell r="BU613">
            <v>5356</v>
          </cell>
          <cell r="BV613">
            <v>5356</v>
          </cell>
          <cell r="BW613">
            <v>1454</v>
          </cell>
          <cell r="BX613">
            <v>1454</v>
          </cell>
          <cell r="BY613">
            <v>1454</v>
          </cell>
          <cell r="BZ613">
            <v>1454</v>
          </cell>
          <cell r="CA613">
            <v>4503</v>
          </cell>
          <cell r="CB613">
            <v>4503</v>
          </cell>
          <cell r="CC613">
            <v>3959</v>
          </cell>
          <cell r="CD613">
            <v>3959</v>
          </cell>
          <cell r="CE613">
            <v>3959</v>
          </cell>
          <cell r="CF613">
            <v>3959</v>
          </cell>
          <cell r="CG613">
            <v>3959</v>
          </cell>
          <cell r="CH613">
            <v>3959</v>
          </cell>
          <cell r="CI613">
            <v>5589</v>
          </cell>
          <cell r="CJ613">
            <v>5589</v>
          </cell>
          <cell r="CK613">
            <v>5272</v>
          </cell>
          <cell r="CL613">
            <v>5272</v>
          </cell>
          <cell r="CM613">
            <v>5272</v>
          </cell>
          <cell r="CN613">
            <v>2073</v>
          </cell>
          <cell r="CO613">
            <v>73</v>
          </cell>
          <cell r="CP613">
            <v>73</v>
          </cell>
          <cell r="CQ613">
            <v>73</v>
          </cell>
          <cell r="CR613">
            <v>73</v>
          </cell>
          <cell r="CS613">
            <v>73</v>
          </cell>
          <cell r="CT613">
            <v>73</v>
          </cell>
          <cell r="CU613">
            <v>73</v>
          </cell>
          <cell r="CV613">
            <v>73</v>
          </cell>
          <cell r="CW613">
            <v>73</v>
          </cell>
          <cell r="CX613">
            <v>2</v>
          </cell>
          <cell r="CY613">
            <v>222</v>
          </cell>
          <cell r="CZ613">
            <v>222</v>
          </cell>
          <cell r="DA613">
            <v>222</v>
          </cell>
          <cell r="DB613">
            <v>222</v>
          </cell>
          <cell r="DC613">
            <v>222</v>
          </cell>
          <cell r="DD613">
            <v>222</v>
          </cell>
          <cell r="DE613">
            <v>3</v>
          </cell>
          <cell r="DF613">
            <v>183</v>
          </cell>
          <cell r="DG613">
            <v>20</v>
          </cell>
          <cell r="DH613">
            <v>20</v>
          </cell>
          <cell r="DI613">
            <v>20</v>
          </cell>
          <cell r="DJ613">
            <v>20</v>
          </cell>
          <cell r="DK613">
            <v>20</v>
          </cell>
        </row>
        <row r="614">
          <cell r="A614">
            <v>37508</v>
          </cell>
          <cell r="B614" t="str">
            <v>BOSTON GAS @ Middlesex</v>
          </cell>
          <cell r="C614">
            <v>6</v>
          </cell>
          <cell r="D614" t="str">
            <v xml:space="preserve"> D    </v>
          </cell>
          <cell r="E614">
            <v>104111</v>
          </cell>
          <cell r="F614">
            <v>0</v>
          </cell>
          <cell r="G614">
            <v>0</v>
          </cell>
          <cell r="H614">
            <v>5538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536</v>
          </cell>
          <cell r="U614">
            <v>536</v>
          </cell>
          <cell r="V614">
            <v>3064</v>
          </cell>
          <cell r="W614">
            <v>1975</v>
          </cell>
          <cell r="X614">
            <v>0</v>
          </cell>
          <cell r="Y614">
            <v>2564</v>
          </cell>
          <cell r="Z614">
            <v>7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30566</v>
          </cell>
          <cell r="AG614">
            <v>6543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47417</v>
          </cell>
          <cell r="AM614">
            <v>27472</v>
          </cell>
          <cell r="AN614">
            <v>12258</v>
          </cell>
          <cell r="AO614">
            <v>5538</v>
          </cell>
          <cell r="AP614">
            <v>31347</v>
          </cell>
          <cell r="AQ614">
            <v>53121</v>
          </cell>
          <cell r="AR614">
            <v>41008</v>
          </cell>
          <cell r="AS614">
            <v>41895</v>
          </cell>
          <cell r="AT614">
            <v>41591</v>
          </cell>
          <cell r="AU614">
            <v>36487</v>
          </cell>
          <cell r="AV614">
            <v>24746</v>
          </cell>
          <cell r="AW614">
            <v>24786</v>
          </cell>
          <cell r="AX614">
            <v>27955</v>
          </cell>
          <cell r="AY614">
            <v>13944</v>
          </cell>
          <cell r="AZ614">
            <v>18663</v>
          </cell>
          <cell r="BA614">
            <v>19172</v>
          </cell>
          <cell r="BB614">
            <v>57071</v>
          </cell>
          <cell r="BC614">
            <v>52779</v>
          </cell>
          <cell r="BD614">
            <v>40240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39177</v>
          </cell>
          <cell r="BN614">
            <v>38730</v>
          </cell>
          <cell r="BO614">
            <v>41612</v>
          </cell>
          <cell r="BP614">
            <v>49042</v>
          </cell>
          <cell r="BQ614">
            <v>50039</v>
          </cell>
          <cell r="BR614">
            <v>75138</v>
          </cell>
          <cell r="BS614">
            <v>75545</v>
          </cell>
          <cell r="BT614">
            <v>75456</v>
          </cell>
          <cell r="BU614">
            <v>75706</v>
          </cell>
          <cell r="BV614">
            <v>75947</v>
          </cell>
          <cell r="BW614">
            <v>146191</v>
          </cell>
          <cell r="BX614">
            <v>60819</v>
          </cell>
          <cell r="BY614">
            <v>86810</v>
          </cell>
          <cell r="BZ614">
            <v>100592</v>
          </cell>
          <cell r="CA614">
            <v>126467</v>
          </cell>
          <cell r="CB614">
            <v>69992</v>
          </cell>
          <cell r="CC614">
            <v>66907</v>
          </cell>
          <cell r="CD614">
            <v>62332</v>
          </cell>
          <cell r="CE614">
            <v>60302</v>
          </cell>
          <cell r="CF614">
            <v>55152</v>
          </cell>
          <cell r="CG614">
            <v>70723</v>
          </cell>
          <cell r="CH614">
            <v>141273</v>
          </cell>
          <cell r="CI614">
            <v>63803</v>
          </cell>
          <cell r="CJ614">
            <v>27682</v>
          </cell>
          <cell r="CK614">
            <v>62248</v>
          </cell>
          <cell r="CL614">
            <v>61963</v>
          </cell>
          <cell r="CM614">
            <v>74606</v>
          </cell>
          <cell r="CN614">
            <v>82354</v>
          </cell>
          <cell r="CO614">
            <v>66407</v>
          </cell>
          <cell r="CP614">
            <v>66407</v>
          </cell>
          <cell r="CQ614">
            <v>51467</v>
          </cell>
          <cell r="CR614">
            <v>31487</v>
          </cell>
          <cell r="CS614">
            <v>95883</v>
          </cell>
          <cell r="CT614">
            <v>96371</v>
          </cell>
          <cell r="CU614">
            <v>95883</v>
          </cell>
          <cell r="CV614">
            <v>0</v>
          </cell>
          <cell r="CW614">
            <v>21016</v>
          </cell>
          <cell r="CX614">
            <v>42683</v>
          </cell>
          <cell r="CY614">
            <v>47373</v>
          </cell>
          <cell r="CZ614">
            <v>26693</v>
          </cell>
          <cell r="DA614">
            <v>26693</v>
          </cell>
          <cell r="DB614">
            <v>26693</v>
          </cell>
          <cell r="DC614">
            <v>35079</v>
          </cell>
          <cell r="DD614">
            <v>35508</v>
          </cell>
          <cell r="DE614">
            <v>30057</v>
          </cell>
          <cell r="DF614">
            <v>67868</v>
          </cell>
          <cell r="DG614">
            <v>41072</v>
          </cell>
          <cell r="DH614">
            <v>41072</v>
          </cell>
          <cell r="DI614">
            <v>41072</v>
          </cell>
          <cell r="DJ614">
            <v>118964</v>
          </cell>
          <cell r="DK614">
            <v>119080</v>
          </cell>
        </row>
        <row r="615">
          <cell r="A615">
            <v>37510</v>
          </cell>
          <cell r="B615" t="str">
            <v>BOSTON GAS @ Middlesex</v>
          </cell>
          <cell r="C615">
            <v>6</v>
          </cell>
          <cell r="D615" t="str">
            <v xml:space="preserve"> D    </v>
          </cell>
          <cell r="E615">
            <v>31339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</row>
        <row r="616">
          <cell r="A616">
            <v>37512</v>
          </cell>
          <cell r="B616" t="str">
            <v>ESSEX COUNTY GAS CO</v>
          </cell>
          <cell r="C616">
            <v>6</v>
          </cell>
          <cell r="D616" t="str">
            <v xml:space="preserve"> D    </v>
          </cell>
          <cell r="E616">
            <v>3305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</row>
        <row r="617">
          <cell r="A617">
            <v>37513</v>
          </cell>
          <cell r="B617" t="str">
            <v>BOSTON GAS @ Essex</v>
          </cell>
          <cell r="C617">
            <v>6</v>
          </cell>
          <cell r="D617" t="str">
            <v xml:space="preserve"> D    </v>
          </cell>
          <cell r="E617">
            <v>25554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</row>
        <row r="618">
          <cell r="A618">
            <v>37515</v>
          </cell>
          <cell r="B618" t="str">
            <v>ESSEX COUNTY GAS CO</v>
          </cell>
          <cell r="C618">
            <v>6</v>
          </cell>
          <cell r="D618" t="str">
            <v xml:space="preserve"> D    </v>
          </cell>
          <cell r="E618">
            <v>11627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</row>
        <row r="619">
          <cell r="A619">
            <v>37516</v>
          </cell>
          <cell r="B619" t="str">
            <v>BOSTON GAS @ Middlesex</v>
          </cell>
          <cell r="C619">
            <v>6</v>
          </cell>
          <cell r="D619" t="str">
            <v xml:space="preserve"> D    </v>
          </cell>
          <cell r="E619">
            <v>47708</v>
          </cell>
          <cell r="F619">
            <v>18</v>
          </cell>
          <cell r="G619">
            <v>10</v>
          </cell>
          <cell r="H619">
            <v>20</v>
          </cell>
          <cell r="I619">
            <v>10</v>
          </cell>
          <cell r="J619">
            <v>10</v>
          </cell>
          <cell r="K619">
            <v>16</v>
          </cell>
          <cell r="L619">
            <v>14</v>
          </cell>
          <cell r="M619">
            <v>13</v>
          </cell>
          <cell r="N619">
            <v>22</v>
          </cell>
          <cell r="O619">
            <v>21</v>
          </cell>
          <cell r="P619">
            <v>10</v>
          </cell>
          <cell r="Q619">
            <v>10</v>
          </cell>
          <cell r="R619">
            <v>10</v>
          </cell>
          <cell r="S619">
            <v>10</v>
          </cell>
          <cell r="T619">
            <v>11</v>
          </cell>
          <cell r="U619">
            <v>11</v>
          </cell>
          <cell r="V619">
            <v>24</v>
          </cell>
          <cell r="W619">
            <v>19</v>
          </cell>
          <cell r="X619">
            <v>23</v>
          </cell>
          <cell r="Y619">
            <v>24</v>
          </cell>
          <cell r="Z619">
            <v>10</v>
          </cell>
          <cell r="AA619">
            <v>16</v>
          </cell>
          <cell r="AB619">
            <v>12</v>
          </cell>
          <cell r="AC619">
            <v>15</v>
          </cell>
          <cell r="AD619">
            <v>20</v>
          </cell>
          <cell r="AE619">
            <v>27</v>
          </cell>
          <cell r="AF619">
            <v>33</v>
          </cell>
          <cell r="AG619">
            <v>26</v>
          </cell>
          <cell r="AH619">
            <v>28</v>
          </cell>
          <cell r="AI619">
            <v>24</v>
          </cell>
          <cell r="AJ619">
            <v>24</v>
          </cell>
          <cell r="AK619">
            <v>20</v>
          </cell>
          <cell r="AL619">
            <v>30</v>
          </cell>
          <cell r="AM619">
            <v>30</v>
          </cell>
          <cell r="AN619">
            <v>27</v>
          </cell>
          <cell r="AO619">
            <v>20</v>
          </cell>
          <cell r="AP619">
            <v>28</v>
          </cell>
          <cell r="AQ619">
            <v>33</v>
          </cell>
          <cell r="AR619">
            <v>30</v>
          </cell>
          <cell r="AS619">
            <v>27</v>
          </cell>
          <cell r="AT619">
            <v>32</v>
          </cell>
          <cell r="AU619">
            <v>32</v>
          </cell>
          <cell r="AV619">
            <v>32</v>
          </cell>
          <cell r="AW619">
            <v>32</v>
          </cell>
          <cell r="AX619">
            <v>0</v>
          </cell>
          <cell r="AY619">
            <v>33</v>
          </cell>
          <cell r="AZ619">
            <v>31</v>
          </cell>
          <cell r="BA619">
            <v>32</v>
          </cell>
          <cell r="BB619">
            <v>34</v>
          </cell>
          <cell r="BC619">
            <v>37</v>
          </cell>
          <cell r="BD619">
            <v>36</v>
          </cell>
          <cell r="BE619">
            <v>33</v>
          </cell>
          <cell r="BF619">
            <v>32</v>
          </cell>
          <cell r="BG619">
            <v>32</v>
          </cell>
          <cell r="BH619">
            <v>34</v>
          </cell>
          <cell r="BI619">
            <v>36</v>
          </cell>
          <cell r="BJ619">
            <v>36</v>
          </cell>
          <cell r="BK619">
            <v>39</v>
          </cell>
          <cell r="BL619">
            <v>38</v>
          </cell>
          <cell r="BM619">
            <v>36</v>
          </cell>
          <cell r="BN619">
            <v>33</v>
          </cell>
          <cell r="BO619">
            <v>34</v>
          </cell>
          <cell r="BP619">
            <v>34</v>
          </cell>
          <cell r="BQ619">
            <v>33</v>
          </cell>
          <cell r="BR619">
            <v>36</v>
          </cell>
          <cell r="BS619">
            <v>40</v>
          </cell>
          <cell r="BT619">
            <v>40</v>
          </cell>
          <cell r="BU619">
            <v>40</v>
          </cell>
          <cell r="BV619">
            <v>39</v>
          </cell>
          <cell r="BW619">
            <v>41</v>
          </cell>
          <cell r="BX619">
            <v>37</v>
          </cell>
          <cell r="BY619">
            <v>42</v>
          </cell>
          <cell r="BZ619">
            <v>47</v>
          </cell>
          <cell r="CA619">
            <v>52</v>
          </cell>
          <cell r="CB619">
            <v>52</v>
          </cell>
          <cell r="CC619">
            <v>50</v>
          </cell>
          <cell r="CD619">
            <v>42</v>
          </cell>
          <cell r="CE619">
            <v>40</v>
          </cell>
          <cell r="CF619">
            <v>35</v>
          </cell>
          <cell r="CG619">
            <v>43</v>
          </cell>
          <cell r="CH619">
            <v>43</v>
          </cell>
          <cell r="CI619">
            <v>49</v>
          </cell>
          <cell r="CJ619">
            <v>47</v>
          </cell>
          <cell r="CK619">
            <v>45</v>
          </cell>
          <cell r="CL619">
            <v>45</v>
          </cell>
          <cell r="CM619">
            <v>48</v>
          </cell>
          <cell r="CN619">
            <v>48</v>
          </cell>
          <cell r="CO619">
            <v>42</v>
          </cell>
          <cell r="CP619">
            <v>42</v>
          </cell>
          <cell r="CQ619">
            <v>39</v>
          </cell>
          <cell r="CR619">
            <v>40</v>
          </cell>
          <cell r="CS619">
            <v>48</v>
          </cell>
          <cell r="CT619">
            <v>59</v>
          </cell>
          <cell r="CU619">
            <v>48</v>
          </cell>
          <cell r="CV619">
            <v>28</v>
          </cell>
          <cell r="CW619">
            <v>39</v>
          </cell>
          <cell r="CX619">
            <v>43</v>
          </cell>
          <cell r="CY619">
            <v>42</v>
          </cell>
          <cell r="CZ619">
            <v>40</v>
          </cell>
          <cell r="DA619">
            <v>40</v>
          </cell>
          <cell r="DB619">
            <v>40</v>
          </cell>
          <cell r="DC619">
            <v>45</v>
          </cell>
          <cell r="DD619">
            <v>42</v>
          </cell>
          <cell r="DE619">
            <v>39</v>
          </cell>
          <cell r="DF619">
            <v>31</v>
          </cell>
          <cell r="DG619">
            <v>44</v>
          </cell>
          <cell r="DH619">
            <v>44</v>
          </cell>
          <cell r="DI619">
            <v>44</v>
          </cell>
          <cell r="DJ619">
            <v>44</v>
          </cell>
          <cell r="DK619">
            <v>47</v>
          </cell>
        </row>
        <row r="620">
          <cell r="A620">
            <v>37517</v>
          </cell>
          <cell r="B620" t="str">
            <v>BOSTON GAS @ Essex</v>
          </cell>
          <cell r="C620">
            <v>6</v>
          </cell>
          <cell r="D620" t="str">
            <v xml:space="preserve"> D    </v>
          </cell>
          <cell r="E620">
            <v>65551</v>
          </cell>
          <cell r="F620">
            <v>11603</v>
          </cell>
          <cell r="G620">
            <v>6307</v>
          </cell>
          <cell r="H620">
            <v>14738</v>
          </cell>
          <cell r="I620">
            <v>4716</v>
          </cell>
          <cell r="J620">
            <v>8303</v>
          </cell>
          <cell r="K620">
            <v>10707</v>
          </cell>
          <cell r="L620">
            <v>10586</v>
          </cell>
          <cell r="M620">
            <v>10075</v>
          </cell>
          <cell r="N620">
            <v>12343</v>
          </cell>
          <cell r="O620">
            <v>11465</v>
          </cell>
          <cell r="P620">
            <v>7813</v>
          </cell>
          <cell r="Q620">
            <v>8366</v>
          </cell>
          <cell r="R620">
            <v>7516</v>
          </cell>
          <cell r="S620">
            <v>9045</v>
          </cell>
          <cell r="T620">
            <v>10500</v>
          </cell>
          <cell r="U620">
            <v>10500</v>
          </cell>
          <cell r="V620">
            <v>13306</v>
          </cell>
          <cell r="W620">
            <v>11641</v>
          </cell>
          <cell r="X620">
            <v>14344</v>
          </cell>
          <cell r="Y620">
            <v>15076</v>
          </cell>
          <cell r="Z620">
            <v>7101</v>
          </cell>
          <cell r="AA620">
            <v>11768</v>
          </cell>
          <cell r="AB620">
            <v>9053</v>
          </cell>
          <cell r="AC620">
            <v>9173</v>
          </cell>
          <cell r="AD620">
            <v>12676</v>
          </cell>
          <cell r="AE620">
            <v>16552</v>
          </cell>
          <cell r="AF620">
            <v>19018</v>
          </cell>
          <cell r="AG620">
            <v>16092</v>
          </cell>
          <cell r="AH620">
            <v>16383</v>
          </cell>
          <cell r="AI620">
            <v>14228</v>
          </cell>
          <cell r="AJ620">
            <v>12764</v>
          </cell>
          <cell r="AK620">
            <v>12630</v>
          </cell>
          <cell r="AL620">
            <v>17791</v>
          </cell>
          <cell r="AM620">
            <v>17946</v>
          </cell>
          <cell r="AN620">
            <v>16727</v>
          </cell>
          <cell r="AO620">
            <v>14738</v>
          </cell>
          <cell r="AP620">
            <v>16147</v>
          </cell>
          <cell r="AQ620">
            <v>17052</v>
          </cell>
          <cell r="AR620">
            <v>17906</v>
          </cell>
          <cell r="AS620">
            <v>17481</v>
          </cell>
          <cell r="AT620">
            <v>20523</v>
          </cell>
          <cell r="AU620">
            <v>13076</v>
          </cell>
          <cell r="AV620">
            <v>20369</v>
          </cell>
          <cell r="AW620">
            <v>19069</v>
          </cell>
          <cell r="AX620">
            <v>26720</v>
          </cell>
          <cell r="AY620">
            <v>28108</v>
          </cell>
          <cell r="AZ620">
            <v>25212</v>
          </cell>
          <cell r="BA620">
            <v>29612</v>
          </cell>
          <cell r="BB620">
            <v>30478</v>
          </cell>
          <cell r="BC620">
            <v>28177</v>
          </cell>
          <cell r="BD620">
            <v>28393</v>
          </cell>
          <cell r="BE620">
            <v>26440</v>
          </cell>
          <cell r="BF620">
            <v>28082</v>
          </cell>
          <cell r="BG620">
            <v>29453</v>
          </cell>
          <cell r="BH620">
            <v>29465</v>
          </cell>
          <cell r="BI620">
            <v>31768</v>
          </cell>
          <cell r="BJ620">
            <v>31504</v>
          </cell>
          <cell r="BK620">
            <v>30275</v>
          </cell>
          <cell r="BL620">
            <v>28084</v>
          </cell>
          <cell r="BM620">
            <v>29126</v>
          </cell>
          <cell r="BN620">
            <v>29487</v>
          </cell>
          <cell r="BO620">
            <v>29282</v>
          </cell>
          <cell r="BP620">
            <v>29434</v>
          </cell>
          <cell r="BQ620">
            <v>28928</v>
          </cell>
          <cell r="BR620">
            <v>27360</v>
          </cell>
          <cell r="BS620">
            <v>27307</v>
          </cell>
          <cell r="BT620">
            <v>29356</v>
          </cell>
          <cell r="BU620">
            <v>30962</v>
          </cell>
          <cell r="BV620">
            <v>30888</v>
          </cell>
          <cell r="BW620">
            <v>31179</v>
          </cell>
          <cell r="BX620">
            <v>30183</v>
          </cell>
          <cell r="BY620">
            <v>29565</v>
          </cell>
          <cell r="BZ620">
            <v>29922</v>
          </cell>
          <cell r="CA620">
            <v>30660</v>
          </cell>
          <cell r="CB620">
            <v>31123</v>
          </cell>
          <cell r="CC620">
            <v>24349</v>
          </cell>
          <cell r="CD620">
            <v>21439</v>
          </cell>
          <cell r="CE620">
            <v>20526</v>
          </cell>
          <cell r="CF620">
            <v>17573</v>
          </cell>
          <cell r="CG620">
            <v>20000</v>
          </cell>
          <cell r="CH620">
            <v>21655</v>
          </cell>
          <cell r="CI620">
            <v>21036</v>
          </cell>
          <cell r="CJ620">
            <v>23239</v>
          </cell>
          <cell r="CK620">
            <v>18889</v>
          </cell>
          <cell r="CL620">
            <v>18989</v>
          </cell>
          <cell r="CM620">
            <v>22251</v>
          </cell>
          <cell r="CN620">
            <v>21500</v>
          </cell>
          <cell r="CO620">
            <v>20554</v>
          </cell>
          <cell r="CP620">
            <v>20554</v>
          </cell>
          <cell r="CQ620">
            <v>19550</v>
          </cell>
          <cell r="CR620">
            <v>19781</v>
          </cell>
          <cell r="CS620">
            <v>17467</v>
          </cell>
          <cell r="CT620">
            <v>19878</v>
          </cell>
          <cell r="CU620">
            <v>17467</v>
          </cell>
          <cell r="CV620">
            <v>14871</v>
          </cell>
          <cell r="CW620">
            <v>19792</v>
          </cell>
          <cell r="CX620">
            <v>21354</v>
          </cell>
          <cell r="CY620">
            <v>20973</v>
          </cell>
          <cell r="CZ620">
            <v>20239</v>
          </cell>
          <cell r="DA620">
            <v>20239</v>
          </cell>
          <cell r="DB620">
            <v>20239</v>
          </cell>
          <cell r="DC620">
            <v>20954</v>
          </cell>
          <cell r="DD620">
            <v>21557</v>
          </cell>
          <cell r="DE620">
            <v>19529</v>
          </cell>
          <cell r="DF620">
            <v>17185</v>
          </cell>
          <cell r="DG620">
            <v>21590</v>
          </cell>
          <cell r="DH620">
            <v>21590</v>
          </cell>
          <cell r="DI620">
            <v>21590</v>
          </cell>
          <cell r="DJ620">
            <v>20821</v>
          </cell>
          <cell r="DK620">
            <v>22978</v>
          </cell>
        </row>
        <row r="621">
          <cell r="A621">
            <v>37518</v>
          </cell>
          <cell r="B621" t="str">
            <v>BOSTON GAS @ Middlesex</v>
          </cell>
          <cell r="C621">
            <v>6</v>
          </cell>
          <cell r="D621" t="str">
            <v xml:space="preserve"> D    </v>
          </cell>
          <cell r="E621">
            <v>37029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75</v>
          </cell>
          <cell r="AB621">
            <v>75</v>
          </cell>
          <cell r="AC621">
            <v>75</v>
          </cell>
          <cell r="AD621">
            <v>75</v>
          </cell>
          <cell r="AE621">
            <v>75</v>
          </cell>
          <cell r="AF621">
            <v>75</v>
          </cell>
          <cell r="AG621">
            <v>75</v>
          </cell>
          <cell r="AH621">
            <v>75</v>
          </cell>
          <cell r="AI621">
            <v>75</v>
          </cell>
          <cell r="AJ621">
            <v>0</v>
          </cell>
          <cell r="AK621">
            <v>0</v>
          </cell>
          <cell r="AL621">
            <v>75</v>
          </cell>
          <cell r="AM621">
            <v>75</v>
          </cell>
          <cell r="AN621">
            <v>75</v>
          </cell>
          <cell r="AO621">
            <v>0</v>
          </cell>
          <cell r="AP621">
            <v>54</v>
          </cell>
          <cell r="AQ621">
            <v>75</v>
          </cell>
          <cell r="AR621">
            <v>75</v>
          </cell>
          <cell r="AS621">
            <v>75</v>
          </cell>
          <cell r="AT621">
            <v>0</v>
          </cell>
          <cell r="AU621">
            <v>75</v>
          </cell>
          <cell r="AV621">
            <v>75</v>
          </cell>
          <cell r="AW621">
            <v>75</v>
          </cell>
          <cell r="AX621">
            <v>13</v>
          </cell>
          <cell r="AY621">
            <v>13</v>
          </cell>
          <cell r="AZ621">
            <v>94</v>
          </cell>
          <cell r="BA621">
            <v>94</v>
          </cell>
          <cell r="BB621">
            <v>94</v>
          </cell>
          <cell r="BC621">
            <v>94</v>
          </cell>
          <cell r="BD621">
            <v>13</v>
          </cell>
          <cell r="BE621">
            <v>13</v>
          </cell>
          <cell r="BF621">
            <v>94</v>
          </cell>
          <cell r="BG621">
            <v>94</v>
          </cell>
          <cell r="BH621">
            <v>94</v>
          </cell>
          <cell r="BI621">
            <v>94</v>
          </cell>
          <cell r="BJ621">
            <v>13</v>
          </cell>
          <cell r="BK621">
            <v>13</v>
          </cell>
          <cell r="BL621">
            <v>13</v>
          </cell>
          <cell r="BM621">
            <v>13</v>
          </cell>
          <cell r="BN621">
            <v>13</v>
          </cell>
          <cell r="BO621">
            <v>13</v>
          </cell>
          <cell r="BP621">
            <v>13</v>
          </cell>
          <cell r="BQ621">
            <v>13</v>
          </cell>
          <cell r="BR621">
            <v>13</v>
          </cell>
          <cell r="BS621">
            <v>13</v>
          </cell>
          <cell r="BT621">
            <v>13</v>
          </cell>
          <cell r="BU621">
            <v>13</v>
          </cell>
          <cell r="BV621">
            <v>13</v>
          </cell>
          <cell r="BW621">
            <v>13</v>
          </cell>
          <cell r="BX621">
            <v>13</v>
          </cell>
          <cell r="BY621">
            <v>13</v>
          </cell>
          <cell r="BZ621">
            <v>13</v>
          </cell>
          <cell r="CA621">
            <v>13</v>
          </cell>
          <cell r="CB621">
            <v>0</v>
          </cell>
          <cell r="CC621">
            <v>102</v>
          </cell>
          <cell r="CD621">
            <v>102</v>
          </cell>
          <cell r="CE621">
            <v>102</v>
          </cell>
          <cell r="CF621">
            <v>102</v>
          </cell>
          <cell r="CG621">
            <v>102</v>
          </cell>
          <cell r="CH621">
            <v>102</v>
          </cell>
          <cell r="CI621">
            <v>102</v>
          </cell>
          <cell r="CJ621">
            <v>102</v>
          </cell>
          <cell r="CK621">
            <v>111</v>
          </cell>
          <cell r="CL621">
            <v>111</v>
          </cell>
          <cell r="CM621">
            <v>111</v>
          </cell>
          <cell r="CN621">
            <v>111</v>
          </cell>
          <cell r="CO621">
            <v>111</v>
          </cell>
          <cell r="CP621">
            <v>111</v>
          </cell>
          <cell r="CQ621">
            <v>111</v>
          </cell>
          <cell r="CR621">
            <v>111</v>
          </cell>
          <cell r="CS621">
            <v>111</v>
          </cell>
          <cell r="CT621">
            <v>111</v>
          </cell>
          <cell r="CU621">
            <v>111</v>
          </cell>
          <cell r="CV621">
            <v>111</v>
          </cell>
          <cell r="CW621">
            <v>111</v>
          </cell>
          <cell r="CX621">
            <v>111</v>
          </cell>
          <cell r="CY621">
            <v>111</v>
          </cell>
          <cell r="CZ621">
            <v>111</v>
          </cell>
          <cell r="DA621">
            <v>111</v>
          </cell>
          <cell r="DB621">
            <v>111</v>
          </cell>
          <cell r="DC621">
            <v>111</v>
          </cell>
          <cell r="DD621">
            <v>111</v>
          </cell>
          <cell r="DE621">
            <v>280</v>
          </cell>
          <cell r="DF621">
            <v>280</v>
          </cell>
          <cell r="DG621">
            <v>280</v>
          </cell>
          <cell r="DH621">
            <v>280</v>
          </cell>
          <cell r="DI621">
            <v>280</v>
          </cell>
          <cell r="DJ621">
            <v>281</v>
          </cell>
          <cell r="DK621">
            <v>281</v>
          </cell>
        </row>
        <row r="622">
          <cell r="A622">
            <v>37519</v>
          </cell>
          <cell r="B622" t="str">
            <v>BOSTON GAS @ Essex</v>
          </cell>
          <cell r="C622">
            <v>6</v>
          </cell>
          <cell r="D622" t="str">
            <v xml:space="preserve"> D    </v>
          </cell>
          <cell r="E622">
            <v>49036</v>
          </cell>
          <cell r="F622">
            <v>8000</v>
          </cell>
          <cell r="G622">
            <v>5200</v>
          </cell>
          <cell r="H622">
            <v>9500</v>
          </cell>
          <cell r="I622">
            <v>7500</v>
          </cell>
          <cell r="J622">
            <v>7000</v>
          </cell>
          <cell r="K622">
            <v>7000</v>
          </cell>
          <cell r="L622">
            <v>7000</v>
          </cell>
          <cell r="M622">
            <v>7000</v>
          </cell>
          <cell r="N622">
            <v>5200</v>
          </cell>
          <cell r="O622">
            <v>5200</v>
          </cell>
          <cell r="P622">
            <v>7000</v>
          </cell>
          <cell r="Q622">
            <v>7923</v>
          </cell>
          <cell r="R622">
            <v>7000</v>
          </cell>
          <cell r="S622">
            <v>7000</v>
          </cell>
          <cell r="T622">
            <v>7200</v>
          </cell>
          <cell r="U622">
            <v>7200</v>
          </cell>
          <cell r="V622">
            <v>5000</v>
          </cell>
          <cell r="W622">
            <v>7200</v>
          </cell>
          <cell r="X622">
            <v>7200</v>
          </cell>
          <cell r="Y622">
            <v>7200</v>
          </cell>
          <cell r="Z622">
            <v>8000</v>
          </cell>
          <cell r="AA622">
            <v>10500</v>
          </cell>
          <cell r="AB622">
            <v>6200</v>
          </cell>
          <cell r="AC622">
            <v>7700</v>
          </cell>
          <cell r="AD622">
            <v>10500</v>
          </cell>
          <cell r="AE622">
            <v>10000</v>
          </cell>
          <cell r="AF622">
            <v>8700</v>
          </cell>
          <cell r="AG622">
            <v>9000</v>
          </cell>
          <cell r="AH622">
            <v>8700</v>
          </cell>
          <cell r="AI622">
            <v>5500</v>
          </cell>
          <cell r="AJ622">
            <v>6500</v>
          </cell>
          <cell r="AK622">
            <v>10000</v>
          </cell>
          <cell r="AL622">
            <v>10000</v>
          </cell>
          <cell r="AM622">
            <v>8500</v>
          </cell>
          <cell r="AN622">
            <v>10000</v>
          </cell>
          <cell r="AO622">
            <v>9500</v>
          </cell>
          <cell r="AP622">
            <v>6200</v>
          </cell>
          <cell r="AQ622">
            <v>8000</v>
          </cell>
          <cell r="AR622">
            <v>9000</v>
          </cell>
          <cell r="AS622">
            <v>10000</v>
          </cell>
          <cell r="AT622">
            <v>10000</v>
          </cell>
          <cell r="AU622">
            <v>10000</v>
          </cell>
          <cell r="AV622">
            <v>6022</v>
          </cell>
          <cell r="AW622">
            <v>5000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</row>
        <row r="623">
          <cell r="A623">
            <v>37520</v>
          </cell>
          <cell r="B623" t="str">
            <v>BOSTON GAS @ Middlesex</v>
          </cell>
          <cell r="C623">
            <v>6</v>
          </cell>
          <cell r="D623" t="str">
            <v xml:space="preserve"> D    </v>
          </cell>
          <cell r="E623">
            <v>58239</v>
          </cell>
          <cell r="F623">
            <v>199</v>
          </cell>
          <cell r="G623">
            <v>199</v>
          </cell>
          <cell r="H623">
            <v>167</v>
          </cell>
          <cell r="I623">
            <v>199</v>
          </cell>
          <cell r="J623">
            <v>199</v>
          </cell>
          <cell r="K623">
            <v>199</v>
          </cell>
          <cell r="L623">
            <v>199</v>
          </cell>
          <cell r="M623">
            <v>199</v>
          </cell>
          <cell r="N623">
            <v>199</v>
          </cell>
          <cell r="O623">
            <v>199</v>
          </cell>
          <cell r="P623">
            <v>199</v>
          </cell>
          <cell r="Q623">
            <v>199</v>
          </cell>
          <cell r="R623">
            <v>199</v>
          </cell>
          <cell r="S623">
            <v>199</v>
          </cell>
          <cell r="T623">
            <v>167</v>
          </cell>
          <cell r="U623">
            <v>167</v>
          </cell>
          <cell r="V623">
            <v>167</v>
          </cell>
          <cell r="W623">
            <v>167</v>
          </cell>
          <cell r="X623">
            <v>167</v>
          </cell>
          <cell r="Y623">
            <v>167</v>
          </cell>
          <cell r="Z623">
            <v>167</v>
          </cell>
          <cell r="AA623">
            <v>167</v>
          </cell>
          <cell r="AB623">
            <v>167</v>
          </cell>
          <cell r="AC623">
            <v>167</v>
          </cell>
          <cell r="AD623">
            <v>167</v>
          </cell>
          <cell r="AE623">
            <v>167</v>
          </cell>
          <cell r="AF623">
            <v>167</v>
          </cell>
          <cell r="AG623">
            <v>167</v>
          </cell>
          <cell r="AH623">
            <v>167</v>
          </cell>
          <cell r="AI623">
            <v>167</v>
          </cell>
          <cell r="AJ623">
            <v>167</v>
          </cell>
          <cell r="AK623">
            <v>167</v>
          </cell>
          <cell r="AL623">
            <v>167</v>
          </cell>
          <cell r="AM623">
            <v>167</v>
          </cell>
          <cell r="AN623">
            <v>167</v>
          </cell>
          <cell r="AO623">
            <v>167</v>
          </cell>
          <cell r="AP623">
            <v>167</v>
          </cell>
          <cell r="AQ623">
            <v>167</v>
          </cell>
          <cell r="AR623">
            <v>167</v>
          </cell>
          <cell r="AS623">
            <v>167</v>
          </cell>
          <cell r="AT623">
            <v>167</v>
          </cell>
          <cell r="AU623">
            <v>167</v>
          </cell>
          <cell r="AV623">
            <v>167</v>
          </cell>
          <cell r="AW623">
            <v>167</v>
          </cell>
          <cell r="AX623">
            <v>190</v>
          </cell>
          <cell r="AY623">
            <v>190</v>
          </cell>
          <cell r="AZ623">
            <v>190</v>
          </cell>
          <cell r="BA623">
            <v>190</v>
          </cell>
          <cell r="BB623">
            <v>190</v>
          </cell>
          <cell r="BC623">
            <v>190</v>
          </cell>
          <cell r="BD623">
            <v>190</v>
          </cell>
          <cell r="BE623">
            <v>189</v>
          </cell>
          <cell r="BF623">
            <v>189</v>
          </cell>
          <cell r="BG623">
            <v>189</v>
          </cell>
          <cell r="BH623">
            <v>189</v>
          </cell>
          <cell r="BI623">
            <v>189</v>
          </cell>
          <cell r="BJ623">
            <v>890</v>
          </cell>
          <cell r="BK623">
            <v>890</v>
          </cell>
          <cell r="BL623">
            <v>890</v>
          </cell>
          <cell r="BM623">
            <v>891</v>
          </cell>
          <cell r="BN623">
            <v>890</v>
          </cell>
          <cell r="BO623">
            <v>883</v>
          </cell>
          <cell r="BP623">
            <v>883</v>
          </cell>
          <cell r="BQ623">
            <v>182</v>
          </cell>
          <cell r="BR623">
            <v>182</v>
          </cell>
          <cell r="BS623">
            <v>182</v>
          </cell>
          <cell r="BT623">
            <v>883</v>
          </cell>
          <cell r="BU623">
            <v>883</v>
          </cell>
          <cell r="BV623">
            <v>883</v>
          </cell>
          <cell r="BW623">
            <v>883</v>
          </cell>
          <cell r="BX623">
            <v>802</v>
          </cell>
          <cell r="BY623">
            <v>182</v>
          </cell>
          <cell r="BZ623">
            <v>883</v>
          </cell>
          <cell r="CA623">
            <v>883</v>
          </cell>
          <cell r="CB623">
            <v>864</v>
          </cell>
          <cell r="CC623">
            <v>887</v>
          </cell>
          <cell r="CD623">
            <v>887</v>
          </cell>
          <cell r="CE623">
            <v>887</v>
          </cell>
          <cell r="CF623">
            <v>887</v>
          </cell>
          <cell r="CG623">
            <v>887</v>
          </cell>
          <cell r="CH623">
            <v>887</v>
          </cell>
          <cell r="CI623">
            <v>887</v>
          </cell>
          <cell r="CJ623">
            <v>887</v>
          </cell>
          <cell r="CK623">
            <v>887</v>
          </cell>
          <cell r="CL623">
            <v>887</v>
          </cell>
          <cell r="CM623">
            <v>887</v>
          </cell>
          <cell r="CN623">
            <v>887</v>
          </cell>
          <cell r="CO623">
            <v>887</v>
          </cell>
          <cell r="CP623">
            <v>887</v>
          </cell>
          <cell r="CQ623">
            <v>887</v>
          </cell>
          <cell r="CR623">
            <v>887</v>
          </cell>
          <cell r="CS623">
            <v>887</v>
          </cell>
          <cell r="CT623">
            <v>887</v>
          </cell>
          <cell r="CU623">
            <v>887</v>
          </cell>
          <cell r="CV623">
            <v>887</v>
          </cell>
          <cell r="CW623">
            <v>888</v>
          </cell>
          <cell r="CX623">
            <v>888</v>
          </cell>
          <cell r="CY623">
            <v>888</v>
          </cell>
          <cell r="CZ623">
            <v>889</v>
          </cell>
          <cell r="DA623">
            <v>889</v>
          </cell>
          <cell r="DB623">
            <v>889</v>
          </cell>
          <cell r="DC623">
            <v>890</v>
          </cell>
          <cell r="DD623">
            <v>890</v>
          </cell>
          <cell r="DE623">
            <v>867</v>
          </cell>
          <cell r="DF623">
            <v>867</v>
          </cell>
          <cell r="DG623">
            <v>867</v>
          </cell>
          <cell r="DH623">
            <v>867</v>
          </cell>
          <cell r="DI623">
            <v>867</v>
          </cell>
          <cell r="DJ623">
            <v>867</v>
          </cell>
          <cell r="DK623">
            <v>867</v>
          </cell>
        </row>
        <row r="624">
          <cell r="A624">
            <v>37521</v>
          </cell>
          <cell r="B624" t="str">
            <v>BOSTON GAS @ Middlesex</v>
          </cell>
          <cell r="C624">
            <v>6</v>
          </cell>
          <cell r="D624" t="str">
            <v xml:space="preserve"> D    </v>
          </cell>
          <cell r="E624">
            <v>7246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</row>
        <row r="625">
          <cell r="A625">
            <v>37522</v>
          </cell>
          <cell r="B625" t="str">
            <v>BOSTON GAS @ Essex</v>
          </cell>
          <cell r="C625">
            <v>6</v>
          </cell>
          <cell r="D625" t="str">
            <v xml:space="preserve"> D    </v>
          </cell>
          <cell r="E625">
            <v>14397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</row>
        <row r="626">
          <cell r="A626">
            <v>37523</v>
          </cell>
          <cell r="B626" t="str">
            <v>COLONIAL GAS CO.- LOWELL DIV</v>
          </cell>
          <cell r="C626">
            <v>6</v>
          </cell>
          <cell r="D626" t="str">
            <v xml:space="preserve"> D    </v>
          </cell>
          <cell r="E626">
            <v>34304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</row>
        <row r="627">
          <cell r="A627">
            <v>37562</v>
          </cell>
          <cell r="B627" t="str">
            <v xml:space="preserve"> EUGENE ISLAND 349 B                     </v>
          </cell>
          <cell r="C627" t="str">
            <v xml:space="preserve"> 0L   </v>
          </cell>
          <cell r="D627" t="str">
            <v xml:space="preserve"> R    </v>
          </cell>
          <cell r="E627">
            <v>12282</v>
          </cell>
          <cell r="F627">
            <v>200</v>
          </cell>
          <cell r="G627">
            <v>200</v>
          </cell>
          <cell r="H627">
            <v>100</v>
          </cell>
          <cell r="I627">
            <v>200</v>
          </cell>
          <cell r="J627">
            <v>200</v>
          </cell>
          <cell r="K627">
            <v>200</v>
          </cell>
          <cell r="L627">
            <v>200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300</v>
          </cell>
          <cell r="S627">
            <v>300</v>
          </cell>
          <cell r="T627">
            <v>500</v>
          </cell>
          <cell r="U627">
            <v>500</v>
          </cell>
          <cell r="V627">
            <v>500</v>
          </cell>
          <cell r="W627">
            <v>500</v>
          </cell>
          <cell r="X627">
            <v>500</v>
          </cell>
          <cell r="Y627">
            <v>500</v>
          </cell>
          <cell r="Z627">
            <v>500</v>
          </cell>
          <cell r="AA627">
            <v>500</v>
          </cell>
          <cell r="AB627">
            <v>500</v>
          </cell>
          <cell r="AC627">
            <v>500</v>
          </cell>
          <cell r="AD627">
            <v>500</v>
          </cell>
          <cell r="AE627">
            <v>500</v>
          </cell>
          <cell r="AF627">
            <v>500</v>
          </cell>
          <cell r="AG627">
            <v>250</v>
          </cell>
          <cell r="AH627">
            <v>250</v>
          </cell>
          <cell r="AI627">
            <v>250</v>
          </cell>
          <cell r="AJ627">
            <v>250</v>
          </cell>
          <cell r="AK627">
            <v>250</v>
          </cell>
          <cell r="AL627">
            <v>250</v>
          </cell>
          <cell r="AM627">
            <v>250</v>
          </cell>
          <cell r="AN627">
            <v>250</v>
          </cell>
          <cell r="AO627">
            <v>100</v>
          </cell>
          <cell r="AP627">
            <v>100</v>
          </cell>
          <cell r="AQ627">
            <v>100</v>
          </cell>
          <cell r="AR627">
            <v>100</v>
          </cell>
          <cell r="AS627">
            <v>100</v>
          </cell>
          <cell r="AT627">
            <v>100</v>
          </cell>
          <cell r="AU627">
            <v>100</v>
          </cell>
          <cell r="AV627">
            <v>100</v>
          </cell>
          <cell r="AW627">
            <v>100</v>
          </cell>
          <cell r="AX627">
            <v>101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130</v>
          </cell>
          <cell r="BN627">
            <v>130</v>
          </cell>
          <cell r="BO627">
            <v>130</v>
          </cell>
          <cell r="BP627">
            <v>200</v>
          </cell>
          <cell r="BQ627">
            <v>200</v>
          </cell>
          <cell r="BR627">
            <v>200</v>
          </cell>
          <cell r="BS627">
            <v>200</v>
          </cell>
          <cell r="BT627">
            <v>200</v>
          </cell>
          <cell r="BU627">
            <v>200</v>
          </cell>
          <cell r="BV627">
            <v>200</v>
          </cell>
          <cell r="BW627">
            <v>350</v>
          </cell>
          <cell r="BX627">
            <v>350</v>
          </cell>
          <cell r="BY627">
            <v>350</v>
          </cell>
          <cell r="BZ627">
            <v>350</v>
          </cell>
          <cell r="CA627">
            <v>350</v>
          </cell>
          <cell r="CB627">
            <v>350</v>
          </cell>
          <cell r="CC627">
            <v>2</v>
          </cell>
          <cell r="CD627">
            <v>2</v>
          </cell>
          <cell r="CE627">
            <v>92</v>
          </cell>
          <cell r="CF627">
            <v>477</v>
          </cell>
          <cell r="CG627">
            <v>477</v>
          </cell>
          <cell r="CH627">
            <v>477</v>
          </cell>
          <cell r="CI627">
            <v>477</v>
          </cell>
          <cell r="CJ627">
            <v>477</v>
          </cell>
          <cell r="CK627">
            <v>477</v>
          </cell>
          <cell r="CL627">
            <v>642</v>
          </cell>
          <cell r="CM627">
            <v>642</v>
          </cell>
          <cell r="CN627">
            <v>642</v>
          </cell>
          <cell r="CO627">
            <v>642</v>
          </cell>
          <cell r="CP627">
            <v>642</v>
          </cell>
          <cell r="CQ627">
            <v>450</v>
          </cell>
          <cell r="CR627">
            <v>450</v>
          </cell>
          <cell r="CS627">
            <v>450</v>
          </cell>
          <cell r="CT627">
            <v>450</v>
          </cell>
          <cell r="CU627">
            <v>450</v>
          </cell>
          <cell r="CV627">
            <v>450</v>
          </cell>
          <cell r="CW627">
            <v>270</v>
          </cell>
          <cell r="CX627">
            <v>240</v>
          </cell>
          <cell r="CY627">
            <v>240</v>
          </cell>
          <cell r="CZ627">
            <v>240</v>
          </cell>
          <cell r="DA627">
            <v>240</v>
          </cell>
          <cell r="DB627">
            <v>240</v>
          </cell>
          <cell r="DC627">
            <v>240</v>
          </cell>
          <cell r="DD627">
            <v>240</v>
          </cell>
          <cell r="DE627">
            <v>100</v>
          </cell>
          <cell r="DF627">
            <v>100</v>
          </cell>
          <cell r="DG627">
            <v>100</v>
          </cell>
          <cell r="DH627">
            <v>100</v>
          </cell>
          <cell r="DI627">
            <v>100</v>
          </cell>
          <cell r="DJ627">
            <v>100</v>
          </cell>
          <cell r="DK627">
            <v>100</v>
          </cell>
        </row>
        <row r="628">
          <cell r="A628">
            <v>37574</v>
          </cell>
          <cell r="B628" t="str">
            <v xml:space="preserve"> AMERICAN-RIVERSIDE O'NEIL WELL          </v>
          </cell>
          <cell r="C628">
            <v>0</v>
          </cell>
          <cell r="D628" t="str">
            <v xml:space="preserve"> R    </v>
          </cell>
          <cell r="E628">
            <v>6014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</row>
        <row r="629">
          <cell r="A629">
            <v>37575</v>
          </cell>
          <cell r="B629" t="str">
            <v xml:space="preserve"> DAVIS-ROBSTOWN PLT DEHYD                </v>
          </cell>
          <cell r="C629">
            <v>0</v>
          </cell>
          <cell r="D629" t="str">
            <v xml:space="preserve"> R    </v>
          </cell>
          <cell r="E629">
            <v>50474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</row>
        <row r="630">
          <cell r="A630">
            <v>37576</v>
          </cell>
          <cell r="B630" t="str">
            <v xml:space="preserve"> TEXACO-SANTELLANA DEHYD                 </v>
          </cell>
          <cell r="C630">
            <v>0</v>
          </cell>
          <cell r="D630" t="str">
            <v xml:space="preserve"> R    </v>
          </cell>
          <cell r="E630">
            <v>54116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</row>
        <row r="631">
          <cell r="A631">
            <v>37577</v>
          </cell>
          <cell r="B631" t="str">
            <v xml:space="preserve"> FORCE - HALTER ISLAND DEHYD             </v>
          </cell>
          <cell r="C631" t="str">
            <v xml:space="preserve"> 0L   </v>
          </cell>
          <cell r="D631" t="str">
            <v xml:space="preserve"> R    </v>
          </cell>
          <cell r="E631">
            <v>27373</v>
          </cell>
          <cell r="F631">
            <v>3850</v>
          </cell>
          <cell r="G631">
            <v>3850</v>
          </cell>
          <cell r="H631">
            <v>3869</v>
          </cell>
          <cell r="I631">
            <v>3850</v>
          </cell>
          <cell r="J631">
            <v>3850</v>
          </cell>
          <cell r="K631">
            <v>3850</v>
          </cell>
          <cell r="L631">
            <v>3850</v>
          </cell>
          <cell r="M631">
            <v>3850</v>
          </cell>
          <cell r="N631">
            <v>3850</v>
          </cell>
          <cell r="O631">
            <v>3743</v>
          </cell>
          <cell r="P631">
            <v>3743</v>
          </cell>
          <cell r="Q631">
            <v>3743</v>
          </cell>
          <cell r="R631">
            <v>3743</v>
          </cell>
          <cell r="S631">
            <v>3743</v>
          </cell>
          <cell r="T631">
            <v>3869</v>
          </cell>
          <cell r="U631">
            <v>3869</v>
          </cell>
          <cell r="V631">
            <v>3869</v>
          </cell>
          <cell r="W631">
            <v>3869</v>
          </cell>
          <cell r="X631">
            <v>3869</v>
          </cell>
          <cell r="Y631">
            <v>3869</v>
          </cell>
          <cell r="Z631">
            <v>3869</v>
          </cell>
          <cell r="AA631">
            <v>3869</v>
          </cell>
          <cell r="AB631">
            <v>3869</v>
          </cell>
          <cell r="AC631">
            <v>3869</v>
          </cell>
          <cell r="AD631">
            <v>3869</v>
          </cell>
          <cell r="AE631">
            <v>3869</v>
          </cell>
          <cell r="AF631">
            <v>3869</v>
          </cell>
          <cell r="AG631">
            <v>3869</v>
          </cell>
          <cell r="AH631">
            <v>3869</v>
          </cell>
          <cell r="AI631">
            <v>3869</v>
          </cell>
          <cell r="AJ631">
            <v>3869</v>
          </cell>
          <cell r="AK631">
            <v>3869</v>
          </cell>
          <cell r="AL631">
            <v>3869</v>
          </cell>
          <cell r="AM631">
            <v>3869</v>
          </cell>
          <cell r="AN631">
            <v>3869</v>
          </cell>
          <cell r="AO631">
            <v>3869</v>
          </cell>
          <cell r="AP631">
            <v>3869</v>
          </cell>
          <cell r="AQ631">
            <v>3869</v>
          </cell>
          <cell r="AR631">
            <v>3869</v>
          </cell>
          <cell r="AS631">
            <v>3772</v>
          </cell>
          <cell r="AT631">
            <v>3772</v>
          </cell>
          <cell r="AU631">
            <v>3772</v>
          </cell>
          <cell r="AV631">
            <v>3772</v>
          </cell>
          <cell r="AW631">
            <v>3772</v>
          </cell>
          <cell r="AX631">
            <v>3841</v>
          </cell>
          <cell r="AY631">
            <v>3841</v>
          </cell>
          <cell r="AZ631">
            <v>3841</v>
          </cell>
          <cell r="BA631">
            <v>3841</v>
          </cell>
          <cell r="BB631">
            <v>3841</v>
          </cell>
          <cell r="BC631">
            <v>3841</v>
          </cell>
          <cell r="BD631">
            <v>3841</v>
          </cell>
          <cell r="BE631">
            <v>3841</v>
          </cell>
          <cell r="BF631">
            <v>3841</v>
          </cell>
          <cell r="BG631">
            <v>3841</v>
          </cell>
          <cell r="BH631">
            <v>3841</v>
          </cell>
          <cell r="BI631">
            <v>3841</v>
          </cell>
          <cell r="BJ631">
            <v>3841</v>
          </cell>
          <cell r="BK631">
            <v>3841</v>
          </cell>
          <cell r="BL631">
            <v>4106</v>
          </cell>
          <cell r="BM631">
            <v>4106</v>
          </cell>
          <cell r="BN631">
            <v>4106</v>
          </cell>
          <cell r="BO631">
            <v>4574</v>
          </cell>
          <cell r="BP631">
            <v>4574</v>
          </cell>
          <cell r="BQ631">
            <v>4574</v>
          </cell>
          <cell r="BR631">
            <v>4574</v>
          </cell>
          <cell r="BS631">
            <v>4574</v>
          </cell>
          <cell r="BT631">
            <v>4574</v>
          </cell>
          <cell r="BU631">
            <v>4454</v>
          </cell>
          <cell r="BV631">
            <v>4454</v>
          </cell>
          <cell r="BW631">
            <v>4454</v>
          </cell>
          <cell r="BX631">
            <v>4454</v>
          </cell>
          <cell r="BY631">
            <v>4454</v>
          </cell>
          <cell r="BZ631">
            <v>4454</v>
          </cell>
          <cell r="CA631">
            <v>4454</v>
          </cell>
          <cell r="CB631">
            <v>4454</v>
          </cell>
          <cell r="CC631">
            <v>4520</v>
          </cell>
          <cell r="CD631">
            <v>4520</v>
          </cell>
          <cell r="CE631">
            <v>4520</v>
          </cell>
          <cell r="CF631">
            <v>4520</v>
          </cell>
          <cell r="CG631">
            <v>4520</v>
          </cell>
          <cell r="CH631">
            <v>4520</v>
          </cell>
          <cell r="CI631">
            <v>4520</v>
          </cell>
          <cell r="CJ631">
            <v>4520</v>
          </cell>
          <cell r="CK631">
            <v>4690</v>
          </cell>
          <cell r="CL631">
            <v>4690</v>
          </cell>
          <cell r="CM631">
            <v>4690</v>
          </cell>
          <cell r="CN631">
            <v>4690</v>
          </cell>
          <cell r="CO631">
            <v>4690</v>
          </cell>
          <cell r="CP631">
            <v>4690</v>
          </cell>
          <cell r="CQ631">
            <v>4690</v>
          </cell>
          <cell r="CR631">
            <v>4690</v>
          </cell>
          <cell r="CS631">
            <v>4690</v>
          </cell>
          <cell r="CT631">
            <v>4690</v>
          </cell>
          <cell r="CU631">
            <v>4690</v>
          </cell>
          <cell r="CV631">
            <v>4690</v>
          </cell>
          <cell r="CW631">
            <v>4690</v>
          </cell>
          <cell r="CX631">
            <v>4547</v>
          </cell>
          <cell r="CY631">
            <v>4510</v>
          </cell>
          <cell r="CZ631">
            <v>4510</v>
          </cell>
          <cell r="DA631">
            <v>4510</v>
          </cell>
          <cell r="DB631">
            <v>4510</v>
          </cell>
          <cell r="DC631">
            <v>4510</v>
          </cell>
          <cell r="DD631">
            <v>4510</v>
          </cell>
          <cell r="DE631">
            <v>5409</v>
          </cell>
          <cell r="DF631">
            <v>5409</v>
          </cell>
          <cell r="DG631">
            <v>5409</v>
          </cell>
          <cell r="DH631">
            <v>5409</v>
          </cell>
          <cell r="DI631">
            <v>5409</v>
          </cell>
          <cell r="DJ631">
            <v>4259</v>
          </cell>
          <cell r="DK631">
            <v>4259</v>
          </cell>
        </row>
        <row r="632">
          <cell r="A632">
            <v>37591</v>
          </cell>
          <cell r="B632" t="str">
            <v xml:space="preserve"> SEVARG-GLENMORA DEHYD                   </v>
          </cell>
          <cell r="C632" t="str">
            <v xml:space="preserve"> 0L   </v>
          </cell>
          <cell r="D632" t="str">
            <v xml:space="preserve"> R    </v>
          </cell>
          <cell r="E632">
            <v>5966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</row>
        <row r="633">
          <cell r="A633">
            <v>37598</v>
          </cell>
          <cell r="B633" t="str">
            <v xml:space="preserve"> H AND M - TWIN BASIN DEHYD 2            </v>
          </cell>
          <cell r="C633">
            <v>0</v>
          </cell>
          <cell r="D633" t="str">
            <v xml:space="preserve"> R    </v>
          </cell>
          <cell r="E633">
            <v>10276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</row>
        <row r="634">
          <cell r="A634">
            <v>37646</v>
          </cell>
          <cell r="B634" t="str">
            <v xml:space="preserve"> PRESIDIO-GRAND CHENIER DEHYD            </v>
          </cell>
          <cell r="C634" t="str">
            <v xml:space="preserve"> 0L   </v>
          </cell>
          <cell r="D634" t="str">
            <v xml:space="preserve"> R    </v>
          </cell>
          <cell r="E634">
            <v>25828</v>
          </cell>
          <cell r="F634">
            <v>825</v>
          </cell>
          <cell r="G634">
            <v>825</v>
          </cell>
          <cell r="H634">
            <v>830</v>
          </cell>
          <cell r="I634">
            <v>825</v>
          </cell>
          <cell r="J634">
            <v>825</v>
          </cell>
          <cell r="K634">
            <v>825</v>
          </cell>
          <cell r="L634">
            <v>825</v>
          </cell>
          <cell r="M634">
            <v>825</v>
          </cell>
          <cell r="N634">
            <v>825</v>
          </cell>
          <cell r="O634">
            <v>825</v>
          </cell>
          <cell r="P634">
            <v>825</v>
          </cell>
          <cell r="Q634">
            <v>825</v>
          </cell>
          <cell r="R634">
            <v>825</v>
          </cell>
          <cell r="S634">
            <v>825</v>
          </cell>
          <cell r="T634">
            <v>830</v>
          </cell>
          <cell r="U634">
            <v>830</v>
          </cell>
          <cell r="V634">
            <v>830</v>
          </cell>
          <cell r="W634">
            <v>830</v>
          </cell>
          <cell r="X634">
            <v>830</v>
          </cell>
          <cell r="Y634">
            <v>830</v>
          </cell>
          <cell r="Z634">
            <v>830</v>
          </cell>
          <cell r="AA634">
            <v>830</v>
          </cell>
          <cell r="AB634">
            <v>830</v>
          </cell>
          <cell r="AC634">
            <v>830</v>
          </cell>
          <cell r="AD634">
            <v>830</v>
          </cell>
          <cell r="AE634">
            <v>830</v>
          </cell>
          <cell r="AF634">
            <v>830</v>
          </cell>
          <cell r="AG634">
            <v>830</v>
          </cell>
          <cell r="AH634">
            <v>830</v>
          </cell>
          <cell r="AI634">
            <v>830</v>
          </cell>
          <cell r="AJ634">
            <v>830</v>
          </cell>
          <cell r="AK634">
            <v>830</v>
          </cell>
          <cell r="AL634">
            <v>830</v>
          </cell>
          <cell r="AM634">
            <v>830</v>
          </cell>
          <cell r="AN634">
            <v>830</v>
          </cell>
          <cell r="AO634">
            <v>830</v>
          </cell>
          <cell r="AP634">
            <v>830</v>
          </cell>
          <cell r="AQ634">
            <v>830</v>
          </cell>
          <cell r="AR634">
            <v>830</v>
          </cell>
          <cell r="AS634">
            <v>830</v>
          </cell>
          <cell r="AT634">
            <v>830</v>
          </cell>
          <cell r="AU634">
            <v>830</v>
          </cell>
          <cell r="AV634">
            <v>830</v>
          </cell>
          <cell r="AW634">
            <v>830</v>
          </cell>
          <cell r="AX634">
            <v>1034</v>
          </cell>
          <cell r="AY634">
            <v>1034</v>
          </cell>
          <cell r="AZ634">
            <v>1034</v>
          </cell>
          <cell r="BA634">
            <v>1034</v>
          </cell>
          <cell r="BB634">
            <v>1034</v>
          </cell>
          <cell r="BC634">
            <v>1034</v>
          </cell>
          <cell r="BD634">
            <v>1034</v>
          </cell>
          <cell r="BE634">
            <v>1034</v>
          </cell>
          <cell r="BF634">
            <v>1034</v>
          </cell>
          <cell r="BG634">
            <v>1034</v>
          </cell>
          <cell r="BH634">
            <v>1034</v>
          </cell>
          <cell r="BI634">
            <v>1034</v>
          </cell>
          <cell r="BJ634">
            <v>1034</v>
          </cell>
          <cell r="BK634">
            <v>1034</v>
          </cell>
          <cell r="BL634">
            <v>1034</v>
          </cell>
          <cell r="BM634">
            <v>1034</v>
          </cell>
          <cell r="BN634">
            <v>1034</v>
          </cell>
          <cell r="BO634">
            <v>1034</v>
          </cell>
          <cell r="BP634">
            <v>1034</v>
          </cell>
          <cell r="BQ634">
            <v>1034</v>
          </cell>
          <cell r="BR634">
            <v>1034</v>
          </cell>
          <cell r="BS634">
            <v>1034</v>
          </cell>
          <cell r="BT634">
            <v>1034</v>
          </cell>
          <cell r="BU634">
            <v>1034</v>
          </cell>
          <cell r="BV634">
            <v>1034</v>
          </cell>
          <cell r="BW634">
            <v>1034</v>
          </cell>
          <cell r="BX634">
            <v>1034</v>
          </cell>
          <cell r="BY634">
            <v>1034</v>
          </cell>
          <cell r="BZ634">
            <v>1034</v>
          </cell>
          <cell r="CA634">
            <v>1034</v>
          </cell>
          <cell r="CB634">
            <v>1034</v>
          </cell>
          <cell r="CC634">
            <v>974</v>
          </cell>
          <cell r="CD634">
            <v>974</v>
          </cell>
          <cell r="CE634">
            <v>974</v>
          </cell>
          <cell r="CF634">
            <v>974</v>
          </cell>
          <cell r="CG634">
            <v>974</v>
          </cell>
          <cell r="CH634">
            <v>974</v>
          </cell>
          <cell r="CI634">
            <v>974</v>
          </cell>
          <cell r="CJ634">
            <v>974</v>
          </cell>
          <cell r="CK634">
            <v>974</v>
          </cell>
          <cell r="CL634">
            <v>974</v>
          </cell>
          <cell r="CM634">
            <v>974</v>
          </cell>
          <cell r="CN634">
            <v>974</v>
          </cell>
          <cell r="CO634">
            <v>974</v>
          </cell>
          <cell r="CP634">
            <v>974</v>
          </cell>
          <cell r="CQ634">
            <v>974</v>
          </cell>
          <cell r="CR634">
            <v>974</v>
          </cell>
          <cell r="CS634">
            <v>974</v>
          </cell>
          <cell r="CT634">
            <v>974</v>
          </cell>
          <cell r="CU634">
            <v>974</v>
          </cell>
          <cell r="CV634">
            <v>974</v>
          </cell>
          <cell r="CW634">
            <v>974</v>
          </cell>
          <cell r="CX634">
            <v>974</v>
          </cell>
          <cell r="CY634">
            <v>974</v>
          </cell>
          <cell r="CZ634">
            <v>1474</v>
          </cell>
          <cell r="DA634">
            <v>1474</v>
          </cell>
          <cell r="DB634">
            <v>1474</v>
          </cell>
          <cell r="DC634">
            <v>974</v>
          </cell>
          <cell r="DD634">
            <v>974</v>
          </cell>
          <cell r="DE634">
            <v>974</v>
          </cell>
          <cell r="DF634">
            <v>974</v>
          </cell>
          <cell r="DG634">
            <v>974</v>
          </cell>
          <cell r="DH634">
            <v>974</v>
          </cell>
          <cell r="DI634">
            <v>974</v>
          </cell>
          <cell r="DJ634">
            <v>974</v>
          </cell>
          <cell r="DK634">
            <v>974</v>
          </cell>
        </row>
        <row r="635">
          <cell r="A635">
            <v>37648</v>
          </cell>
          <cell r="B635" t="str">
            <v xml:space="preserve"> LAC BLANC #2                            </v>
          </cell>
          <cell r="C635" t="str">
            <v xml:space="preserve"> 0L   </v>
          </cell>
          <cell r="D635" t="str">
            <v xml:space="preserve"> R    </v>
          </cell>
          <cell r="E635">
            <v>109704</v>
          </cell>
          <cell r="F635">
            <v>2400</v>
          </cell>
          <cell r="G635">
            <v>2400</v>
          </cell>
          <cell r="H635">
            <v>0</v>
          </cell>
          <cell r="I635">
            <v>2400</v>
          </cell>
          <cell r="J635">
            <v>2400</v>
          </cell>
          <cell r="K635">
            <v>2400</v>
          </cell>
          <cell r="L635">
            <v>2400</v>
          </cell>
          <cell r="M635">
            <v>2750</v>
          </cell>
          <cell r="N635">
            <v>2750</v>
          </cell>
          <cell r="O635">
            <v>2750</v>
          </cell>
          <cell r="P635">
            <v>3300</v>
          </cell>
          <cell r="Q635">
            <v>3376</v>
          </cell>
          <cell r="R635">
            <v>3300</v>
          </cell>
          <cell r="S635">
            <v>2200</v>
          </cell>
          <cell r="T635">
            <v>2200</v>
          </cell>
          <cell r="U635">
            <v>2200</v>
          </cell>
          <cell r="V635">
            <v>2200</v>
          </cell>
          <cell r="W635">
            <v>2200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</row>
        <row r="636">
          <cell r="A636">
            <v>37649</v>
          </cell>
          <cell r="B636" t="str">
            <v xml:space="preserve"> LINDER - GRAND CHENIER NUNEZ #2         </v>
          </cell>
          <cell r="C636" t="str">
            <v xml:space="preserve"> 0L   </v>
          </cell>
          <cell r="D636" t="str">
            <v xml:space="preserve"> R    </v>
          </cell>
          <cell r="E636">
            <v>6637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</row>
        <row r="637">
          <cell r="A637">
            <v>37654</v>
          </cell>
          <cell r="B637" t="str">
            <v xml:space="preserve"> STANDARD-GRAND CHENIER #2 DEHYD         </v>
          </cell>
          <cell r="C637" t="str">
            <v xml:space="preserve"> 0L   </v>
          </cell>
          <cell r="D637" t="str">
            <v xml:space="preserve"> R    </v>
          </cell>
          <cell r="E637">
            <v>6629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</row>
        <row r="638">
          <cell r="A638">
            <v>37657</v>
          </cell>
          <cell r="B638" t="str">
            <v xml:space="preserve"> TEJAS-CHATHAM DEHYD                     </v>
          </cell>
          <cell r="C638">
            <v>1</v>
          </cell>
          <cell r="D638" t="str">
            <v xml:space="preserve"> R    </v>
          </cell>
          <cell r="E638">
            <v>10078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</row>
        <row r="639">
          <cell r="A639">
            <v>37658</v>
          </cell>
          <cell r="B639" t="str">
            <v xml:space="preserve"> SWIFT - CHATHAM DEHYD                   </v>
          </cell>
          <cell r="C639">
            <v>1</v>
          </cell>
          <cell r="D639" t="str">
            <v xml:space="preserve"> R    </v>
          </cell>
          <cell r="E639">
            <v>10083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</row>
        <row r="640">
          <cell r="A640">
            <v>37659</v>
          </cell>
          <cell r="B640" t="str">
            <v xml:space="preserve"> TEJAS - CHATHAM DEHYD #2                </v>
          </cell>
          <cell r="C640">
            <v>1</v>
          </cell>
          <cell r="D640" t="str">
            <v xml:space="preserve"> R    </v>
          </cell>
          <cell r="E640">
            <v>10078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</row>
        <row r="641">
          <cell r="A641">
            <v>37660</v>
          </cell>
          <cell r="B641" t="str">
            <v xml:space="preserve"> STONE - CLOVELLY DEHYD                  </v>
          </cell>
          <cell r="C641" t="str">
            <v xml:space="preserve"> 0L   </v>
          </cell>
          <cell r="D641" t="str">
            <v xml:space="preserve"> R    </v>
          </cell>
          <cell r="E641">
            <v>26174</v>
          </cell>
          <cell r="F641">
            <v>1100</v>
          </cell>
          <cell r="G641">
            <v>1100</v>
          </cell>
          <cell r="H641">
            <v>1000</v>
          </cell>
          <cell r="I641">
            <v>1100</v>
          </cell>
          <cell r="J641">
            <v>800</v>
          </cell>
          <cell r="K641">
            <v>800</v>
          </cell>
          <cell r="L641">
            <v>800</v>
          </cell>
          <cell r="M641">
            <v>1100</v>
          </cell>
          <cell r="N641">
            <v>1100</v>
          </cell>
          <cell r="O641">
            <v>1100</v>
          </cell>
          <cell r="P641">
            <v>1700</v>
          </cell>
          <cell r="Q641">
            <v>1700</v>
          </cell>
          <cell r="R641">
            <v>1700</v>
          </cell>
          <cell r="S641">
            <v>1500</v>
          </cell>
          <cell r="T641">
            <v>1800</v>
          </cell>
          <cell r="U641">
            <v>1800</v>
          </cell>
          <cell r="V641">
            <v>1800</v>
          </cell>
          <cell r="W641">
            <v>1800</v>
          </cell>
          <cell r="X641">
            <v>1800</v>
          </cell>
          <cell r="Y641">
            <v>1500</v>
          </cell>
          <cell r="Z641">
            <v>1500</v>
          </cell>
          <cell r="AA641">
            <v>1500</v>
          </cell>
          <cell r="AB641">
            <v>1500</v>
          </cell>
          <cell r="AC641">
            <v>1500</v>
          </cell>
          <cell r="AD641">
            <v>1500</v>
          </cell>
          <cell r="AE641">
            <v>1000</v>
          </cell>
          <cell r="AF641">
            <v>1000</v>
          </cell>
          <cell r="AG641">
            <v>1000</v>
          </cell>
          <cell r="AH641">
            <v>2308</v>
          </cell>
          <cell r="AI641">
            <v>2308</v>
          </cell>
          <cell r="AJ641">
            <v>2308</v>
          </cell>
          <cell r="AK641">
            <v>2308</v>
          </cell>
          <cell r="AL641">
            <v>2500</v>
          </cell>
          <cell r="AM641">
            <v>2500</v>
          </cell>
          <cell r="AN641">
            <v>2500</v>
          </cell>
          <cell r="AO641">
            <v>1000</v>
          </cell>
          <cell r="AP641">
            <v>1000</v>
          </cell>
          <cell r="AQ641">
            <v>1000</v>
          </cell>
          <cell r="AR641">
            <v>1000</v>
          </cell>
          <cell r="AS641">
            <v>1000</v>
          </cell>
          <cell r="AT641">
            <v>1000</v>
          </cell>
          <cell r="AU641">
            <v>1000</v>
          </cell>
          <cell r="AV641">
            <v>1000</v>
          </cell>
          <cell r="AW641">
            <v>1000</v>
          </cell>
          <cell r="AX641">
            <v>1</v>
          </cell>
          <cell r="AY641">
            <v>1</v>
          </cell>
          <cell r="AZ641">
            <v>1</v>
          </cell>
          <cell r="BA641">
            <v>1</v>
          </cell>
          <cell r="BB641">
            <v>1</v>
          </cell>
          <cell r="BC641">
            <v>900</v>
          </cell>
          <cell r="BD641">
            <v>900</v>
          </cell>
          <cell r="BE641">
            <v>900</v>
          </cell>
          <cell r="BF641">
            <v>900</v>
          </cell>
          <cell r="BG641">
            <v>900</v>
          </cell>
          <cell r="BH641">
            <v>900</v>
          </cell>
          <cell r="BI641">
            <v>900</v>
          </cell>
          <cell r="BJ641">
            <v>900</v>
          </cell>
          <cell r="BK641">
            <v>900</v>
          </cell>
          <cell r="BL641">
            <v>900</v>
          </cell>
          <cell r="BM641">
            <v>900</v>
          </cell>
          <cell r="BN641">
            <v>900</v>
          </cell>
          <cell r="BO641">
            <v>900</v>
          </cell>
          <cell r="BP641">
            <v>900</v>
          </cell>
          <cell r="BQ641">
            <v>1225</v>
          </cell>
          <cell r="BR641">
            <v>1225</v>
          </cell>
          <cell r="BS641">
            <v>1225</v>
          </cell>
          <cell r="BT641">
            <v>1400</v>
          </cell>
          <cell r="BU641">
            <v>1400</v>
          </cell>
          <cell r="BV641">
            <v>1400</v>
          </cell>
          <cell r="BW641">
            <v>1400</v>
          </cell>
          <cell r="BX641">
            <v>1400</v>
          </cell>
          <cell r="BY641">
            <v>1400</v>
          </cell>
          <cell r="BZ641">
            <v>1400</v>
          </cell>
          <cell r="CA641">
            <v>1400</v>
          </cell>
          <cell r="CB641">
            <v>1400</v>
          </cell>
          <cell r="CC641">
            <v>1400</v>
          </cell>
          <cell r="CD641">
            <v>1400</v>
          </cell>
          <cell r="CE641">
            <v>1400</v>
          </cell>
          <cell r="CF641">
            <v>1400</v>
          </cell>
          <cell r="CG641">
            <v>1400</v>
          </cell>
          <cell r="CH641">
            <v>1400</v>
          </cell>
          <cell r="CI641">
            <v>1400</v>
          </cell>
          <cell r="CJ641">
            <v>1400</v>
          </cell>
          <cell r="CK641">
            <v>1400</v>
          </cell>
          <cell r="CL641">
            <v>1400</v>
          </cell>
          <cell r="CM641">
            <v>1400</v>
          </cell>
          <cell r="CN641">
            <v>1400</v>
          </cell>
          <cell r="CO641">
            <v>1400</v>
          </cell>
          <cell r="CP641">
            <v>1400</v>
          </cell>
          <cell r="CQ641">
            <v>1400</v>
          </cell>
          <cell r="CR641">
            <v>500</v>
          </cell>
          <cell r="CS641">
            <v>500</v>
          </cell>
          <cell r="CT641">
            <v>500</v>
          </cell>
          <cell r="CU641">
            <v>500</v>
          </cell>
          <cell r="CV641">
            <v>1600</v>
          </cell>
          <cell r="CW641">
            <v>1800</v>
          </cell>
          <cell r="CX641">
            <v>1800</v>
          </cell>
          <cell r="CY641">
            <v>1800</v>
          </cell>
          <cell r="CZ641">
            <v>2000</v>
          </cell>
          <cell r="DA641">
            <v>2000</v>
          </cell>
          <cell r="DB641">
            <v>2000</v>
          </cell>
          <cell r="DC641">
            <v>2000</v>
          </cell>
          <cell r="DD641">
            <v>2000</v>
          </cell>
          <cell r="DE641">
            <v>1</v>
          </cell>
          <cell r="DF641">
            <v>1000</v>
          </cell>
          <cell r="DG641">
            <v>2000</v>
          </cell>
          <cell r="DH641">
            <v>2000</v>
          </cell>
          <cell r="DI641">
            <v>2000</v>
          </cell>
          <cell r="DJ641">
            <v>2000</v>
          </cell>
          <cell r="DK641">
            <v>2000</v>
          </cell>
        </row>
        <row r="642">
          <cell r="A642">
            <v>37664</v>
          </cell>
          <cell r="B642" t="str">
            <v xml:space="preserve"> COCKRELL-PATTERSON LA DEHYD             </v>
          </cell>
          <cell r="C642" t="str">
            <v xml:space="preserve"> 0L   </v>
          </cell>
          <cell r="D642" t="str">
            <v xml:space="preserve"> R    </v>
          </cell>
          <cell r="E642">
            <v>30330</v>
          </cell>
          <cell r="F642">
            <v>9952</v>
          </cell>
          <cell r="G642">
            <v>9952</v>
          </cell>
          <cell r="H642">
            <v>9920</v>
          </cell>
          <cell r="I642">
            <v>9952</v>
          </cell>
          <cell r="J642">
            <v>9952</v>
          </cell>
          <cell r="K642">
            <v>9952</v>
          </cell>
          <cell r="L642">
            <v>9952</v>
          </cell>
          <cell r="M642">
            <v>9952</v>
          </cell>
          <cell r="N642">
            <v>9952</v>
          </cell>
          <cell r="O642">
            <v>9952</v>
          </cell>
          <cell r="P642">
            <v>9952</v>
          </cell>
          <cell r="Q642">
            <v>9952</v>
          </cell>
          <cell r="R642">
            <v>9952</v>
          </cell>
          <cell r="S642">
            <v>9952</v>
          </cell>
          <cell r="T642">
            <v>11600</v>
          </cell>
          <cell r="U642">
            <v>11600</v>
          </cell>
          <cell r="V642">
            <v>11600</v>
          </cell>
          <cell r="W642">
            <v>11600</v>
          </cell>
          <cell r="X642">
            <v>11600</v>
          </cell>
          <cell r="Y642">
            <v>7120</v>
          </cell>
          <cell r="Z642">
            <v>7120</v>
          </cell>
          <cell r="AA642">
            <v>7120</v>
          </cell>
          <cell r="AB642">
            <v>7120</v>
          </cell>
          <cell r="AC642">
            <v>7120</v>
          </cell>
          <cell r="AD642">
            <v>7120</v>
          </cell>
          <cell r="AE642">
            <v>7120</v>
          </cell>
          <cell r="AF642">
            <v>7120</v>
          </cell>
          <cell r="AG642">
            <v>7120</v>
          </cell>
          <cell r="AH642">
            <v>11672</v>
          </cell>
          <cell r="AI642">
            <v>11672</v>
          </cell>
          <cell r="AJ642">
            <v>11672</v>
          </cell>
          <cell r="AK642">
            <v>11672</v>
          </cell>
          <cell r="AL642">
            <v>9920</v>
          </cell>
          <cell r="AM642">
            <v>9920</v>
          </cell>
          <cell r="AN642">
            <v>9920</v>
          </cell>
          <cell r="AO642">
            <v>9920</v>
          </cell>
          <cell r="AP642">
            <v>9920</v>
          </cell>
          <cell r="AQ642">
            <v>9920</v>
          </cell>
          <cell r="AR642">
            <v>10139</v>
          </cell>
          <cell r="AS642">
            <v>10139</v>
          </cell>
          <cell r="AT642">
            <v>10139</v>
          </cell>
          <cell r="AU642">
            <v>10139</v>
          </cell>
          <cell r="AV642">
            <v>10139</v>
          </cell>
          <cell r="AW642">
            <v>10139</v>
          </cell>
          <cell r="AX642">
            <v>10734</v>
          </cell>
          <cell r="AY642">
            <v>10734</v>
          </cell>
          <cell r="AZ642">
            <v>10734</v>
          </cell>
          <cell r="BA642">
            <v>10734</v>
          </cell>
          <cell r="BB642">
            <v>10734</v>
          </cell>
          <cell r="BC642">
            <v>10734</v>
          </cell>
          <cell r="BD642">
            <v>10734</v>
          </cell>
          <cell r="BE642">
            <v>10734</v>
          </cell>
          <cell r="BF642">
            <v>10734</v>
          </cell>
          <cell r="BG642">
            <v>10734</v>
          </cell>
          <cell r="BH642">
            <v>10734</v>
          </cell>
          <cell r="BI642">
            <v>10734</v>
          </cell>
          <cell r="BJ642">
            <v>10734</v>
          </cell>
          <cell r="BK642">
            <v>10734</v>
          </cell>
          <cell r="BL642">
            <v>10734</v>
          </cell>
          <cell r="BM642">
            <v>8700</v>
          </cell>
          <cell r="BN642">
            <v>8700</v>
          </cell>
          <cell r="BO642">
            <v>8700</v>
          </cell>
          <cell r="BP642">
            <v>8700</v>
          </cell>
          <cell r="BQ642">
            <v>8700</v>
          </cell>
          <cell r="BR642">
            <v>8700</v>
          </cell>
          <cell r="BS642">
            <v>8700</v>
          </cell>
          <cell r="BT642">
            <v>8700</v>
          </cell>
          <cell r="BU642">
            <v>8700</v>
          </cell>
          <cell r="BV642">
            <v>8700</v>
          </cell>
          <cell r="BW642">
            <v>8700</v>
          </cell>
          <cell r="BX642">
            <v>8700</v>
          </cell>
          <cell r="BY642">
            <v>8700</v>
          </cell>
          <cell r="BZ642">
            <v>8700</v>
          </cell>
          <cell r="CA642">
            <v>8700</v>
          </cell>
          <cell r="CB642">
            <v>8700</v>
          </cell>
          <cell r="CC642">
            <v>8700</v>
          </cell>
          <cell r="CD642">
            <v>8700</v>
          </cell>
          <cell r="CE642">
            <v>8700</v>
          </cell>
          <cell r="CF642">
            <v>8700</v>
          </cell>
          <cell r="CG642">
            <v>8700</v>
          </cell>
          <cell r="CH642">
            <v>8700</v>
          </cell>
          <cell r="CI642">
            <v>8700</v>
          </cell>
          <cell r="CJ642">
            <v>8700</v>
          </cell>
          <cell r="CK642">
            <v>8700</v>
          </cell>
          <cell r="CL642">
            <v>8700</v>
          </cell>
          <cell r="CM642">
            <v>8700</v>
          </cell>
          <cell r="CN642">
            <v>8700</v>
          </cell>
          <cell r="CO642">
            <v>13194</v>
          </cell>
          <cell r="CP642">
            <v>13194</v>
          </cell>
          <cell r="CQ642">
            <v>13194</v>
          </cell>
          <cell r="CR642">
            <v>13194</v>
          </cell>
          <cell r="CS642">
            <v>13194</v>
          </cell>
          <cell r="CT642">
            <v>13194</v>
          </cell>
          <cell r="CU642">
            <v>13194</v>
          </cell>
          <cell r="CV642">
            <v>13194</v>
          </cell>
          <cell r="CW642">
            <v>13194</v>
          </cell>
          <cell r="CX642">
            <v>16280</v>
          </cell>
          <cell r="CY642">
            <v>16280</v>
          </cell>
          <cell r="CZ642">
            <v>16280</v>
          </cell>
          <cell r="DA642">
            <v>16280</v>
          </cell>
          <cell r="DB642">
            <v>16280</v>
          </cell>
          <cell r="DC642">
            <v>16280</v>
          </cell>
          <cell r="DD642">
            <v>16280</v>
          </cell>
          <cell r="DE642">
            <v>16280</v>
          </cell>
          <cell r="DF642">
            <v>16280</v>
          </cell>
          <cell r="DG642">
            <v>16280</v>
          </cell>
          <cell r="DH642">
            <v>16280</v>
          </cell>
          <cell r="DI642">
            <v>16280</v>
          </cell>
          <cell r="DJ642">
            <v>16280</v>
          </cell>
          <cell r="DK642">
            <v>16280</v>
          </cell>
        </row>
        <row r="643">
          <cell r="A643">
            <v>37665</v>
          </cell>
          <cell r="B643" t="str">
            <v xml:space="preserve"> BETA - BISHOP CHARENTON - PARRO #2      </v>
          </cell>
          <cell r="C643" t="str">
            <v xml:space="preserve"> 0L   </v>
          </cell>
          <cell r="D643" t="str">
            <v xml:space="preserve"> R    </v>
          </cell>
          <cell r="E643">
            <v>3101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</row>
        <row r="644">
          <cell r="A644">
            <v>37671</v>
          </cell>
          <cell r="B644" t="str">
            <v xml:space="preserve"> PLACID-LAPEYROUSE PLT DEHYD             </v>
          </cell>
          <cell r="C644" t="str">
            <v xml:space="preserve"> 0L   </v>
          </cell>
          <cell r="D644" t="str">
            <v xml:space="preserve"> R    </v>
          </cell>
          <cell r="E644">
            <v>51626</v>
          </cell>
          <cell r="F644">
            <v>889</v>
          </cell>
          <cell r="G644">
            <v>889</v>
          </cell>
          <cell r="H644">
            <v>785</v>
          </cell>
          <cell r="I644">
            <v>889</v>
          </cell>
          <cell r="J644">
            <v>889</v>
          </cell>
          <cell r="K644">
            <v>889</v>
          </cell>
          <cell r="L644">
            <v>889</v>
          </cell>
          <cell r="M644">
            <v>889</v>
          </cell>
          <cell r="N644">
            <v>889</v>
          </cell>
          <cell r="O644">
            <v>889</v>
          </cell>
          <cell r="P644">
            <v>889</v>
          </cell>
          <cell r="Q644">
            <v>889</v>
          </cell>
          <cell r="R644">
            <v>889</v>
          </cell>
          <cell r="S644">
            <v>889</v>
          </cell>
          <cell r="T644">
            <v>682</v>
          </cell>
          <cell r="U644">
            <v>682</v>
          </cell>
          <cell r="V644">
            <v>770</v>
          </cell>
          <cell r="W644">
            <v>770</v>
          </cell>
          <cell r="X644">
            <v>770</v>
          </cell>
          <cell r="Y644">
            <v>770</v>
          </cell>
          <cell r="Z644">
            <v>770</v>
          </cell>
          <cell r="AA644">
            <v>785</v>
          </cell>
          <cell r="AB644">
            <v>785</v>
          </cell>
          <cell r="AC644">
            <v>785</v>
          </cell>
          <cell r="AD644">
            <v>785</v>
          </cell>
          <cell r="AE644">
            <v>785</v>
          </cell>
          <cell r="AF644">
            <v>785</v>
          </cell>
          <cell r="AG644">
            <v>785</v>
          </cell>
          <cell r="AH644">
            <v>785</v>
          </cell>
          <cell r="AI644">
            <v>785</v>
          </cell>
          <cell r="AJ644">
            <v>785</v>
          </cell>
          <cell r="AK644">
            <v>785</v>
          </cell>
          <cell r="AL644">
            <v>785</v>
          </cell>
          <cell r="AM644">
            <v>885</v>
          </cell>
          <cell r="AN644">
            <v>885</v>
          </cell>
          <cell r="AO644">
            <v>785</v>
          </cell>
          <cell r="AP644">
            <v>785</v>
          </cell>
          <cell r="AQ644">
            <v>885</v>
          </cell>
          <cell r="AR644">
            <v>1150</v>
          </cell>
          <cell r="AS644">
            <v>1148</v>
          </cell>
          <cell r="AT644">
            <v>1150</v>
          </cell>
          <cell r="AU644">
            <v>1150</v>
          </cell>
          <cell r="AV644">
            <v>1150</v>
          </cell>
          <cell r="AW644">
            <v>1150</v>
          </cell>
          <cell r="AX644">
            <v>1024</v>
          </cell>
          <cell r="AY644">
            <v>1024</v>
          </cell>
          <cell r="AZ644">
            <v>1024</v>
          </cell>
          <cell r="BA644">
            <v>1024</v>
          </cell>
          <cell r="BB644">
            <v>1024</v>
          </cell>
          <cell r="BC644">
            <v>1024</v>
          </cell>
          <cell r="BD644">
            <v>1024</v>
          </cell>
          <cell r="BE644">
            <v>1024</v>
          </cell>
          <cell r="BF644">
            <v>1024</v>
          </cell>
          <cell r="BG644">
            <v>1024</v>
          </cell>
          <cell r="BH644">
            <v>1024</v>
          </cell>
          <cell r="BI644">
            <v>1024</v>
          </cell>
          <cell r="BJ644">
            <v>1024</v>
          </cell>
          <cell r="BK644">
            <v>1024</v>
          </cell>
          <cell r="BL644">
            <v>1024</v>
          </cell>
          <cell r="BM644">
            <v>1024</v>
          </cell>
          <cell r="BN644">
            <v>849</v>
          </cell>
          <cell r="BO644">
            <v>849</v>
          </cell>
          <cell r="BP644">
            <v>849</v>
          </cell>
          <cell r="BQ644">
            <v>849</v>
          </cell>
          <cell r="BR644">
            <v>849</v>
          </cell>
          <cell r="BS644">
            <v>849</v>
          </cell>
          <cell r="BT644">
            <v>849</v>
          </cell>
          <cell r="BU644">
            <v>849</v>
          </cell>
          <cell r="BV644">
            <v>849</v>
          </cell>
          <cell r="BW644">
            <v>849</v>
          </cell>
          <cell r="BX644">
            <v>849</v>
          </cell>
          <cell r="BY644">
            <v>849</v>
          </cell>
          <cell r="BZ644">
            <v>849</v>
          </cell>
          <cell r="CA644">
            <v>849</v>
          </cell>
          <cell r="CB644">
            <v>849</v>
          </cell>
          <cell r="CC644">
            <v>573</v>
          </cell>
          <cell r="CD644">
            <v>573</v>
          </cell>
          <cell r="CE644">
            <v>573</v>
          </cell>
          <cell r="CF644">
            <v>573</v>
          </cell>
          <cell r="CG644">
            <v>573</v>
          </cell>
          <cell r="CH644">
            <v>573</v>
          </cell>
          <cell r="CI644">
            <v>574</v>
          </cell>
          <cell r="CJ644">
            <v>748</v>
          </cell>
          <cell r="CK644">
            <v>748</v>
          </cell>
          <cell r="CL644">
            <v>748</v>
          </cell>
          <cell r="CM644">
            <v>748</v>
          </cell>
          <cell r="CN644">
            <v>748</v>
          </cell>
          <cell r="CO644">
            <v>748</v>
          </cell>
          <cell r="CP644">
            <v>748</v>
          </cell>
          <cell r="CQ644">
            <v>748</v>
          </cell>
          <cell r="CR644">
            <v>748</v>
          </cell>
          <cell r="CS644">
            <v>748</v>
          </cell>
          <cell r="CT644">
            <v>748</v>
          </cell>
          <cell r="CU644">
            <v>748</v>
          </cell>
          <cell r="CV644">
            <v>748</v>
          </cell>
          <cell r="CW644">
            <v>748</v>
          </cell>
          <cell r="CX644">
            <v>748</v>
          </cell>
          <cell r="CY644">
            <v>1073</v>
          </cell>
          <cell r="CZ644">
            <v>1073</v>
          </cell>
          <cell r="DA644">
            <v>1073</v>
          </cell>
          <cell r="DB644">
            <v>1073</v>
          </cell>
          <cell r="DC644">
            <v>1073</v>
          </cell>
          <cell r="DD644">
            <v>1073</v>
          </cell>
          <cell r="DE644">
            <v>927</v>
          </cell>
          <cell r="DF644">
            <v>927</v>
          </cell>
          <cell r="DG644">
            <v>927</v>
          </cell>
          <cell r="DH644">
            <v>927</v>
          </cell>
          <cell r="DI644">
            <v>927</v>
          </cell>
          <cell r="DJ644">
            <v>927</v>
          </cell>
          <cell r="DK644">
            <v>981</v>
          </cell>
        </row>
        <row r="645">
          <cell r="A645">
            <v>37677</v>
          </cell>
          <cell r="B645" t="str">
            <v xml:space="preserve"> EAST CAMERON 48-C                       </v>
          </cell>
          <cell r="C645" t="str">
            <v xml:space="preserve"> 0L   </v>
          </cell>
          <cell r="D645" t="str">
            <v xml:space="preserve"> R    </v>
          </cell>
          <cell r="E645">
            <v>44711</v>
          </cell>
          <cell r="F645">
            <v>4360</v>
          </cell>
          <cell r="G645">
            <v>4360</v>
          </cell>
          <cell r="H645">
            <v>4360</v>
          </cell>
          <cell r="I645">
            <v>4360</v>
          </cell>
          <cell r="J645">
            <v>4360</v>
          </cell>
          <cell r="K645">
            <v>4360</v>
          </cell>
          <cell r="L645">
            <v>4360</v>
          </cell>
          <cell r="M645">
            <v>4360</v>
          </cell>
          <cell r="N645">
            <v>4360</v>
          </cell>
          <cell r="O645">
            <v>4360</v>
          </cell>
          <cell r="P645">
            <v>4360</v>
          </cell>
          <cell r="Q645">
            <v>4360</v>
          </cell>
          <cell r="R645">
            <v>4360</v>
          </cell>
          <cell r="S645">
            <v>4360</v>
          </cell>
          <cell r="T645">
            <v>6544</v>
          </cell>
          <cell r="U645">
            <v>6544</v>
          </cell>
          <cell r="V645">
            <v>6544</v>
          </cell>
          <cell r="W645">
            <v>6244</v>
          </cell>
          <cell r="X645">
            <v>6134</v>
          </cell>
          <cell r="Y645">
            <v>6270</v>
          </cell>
          <cell r="Z645">
            <v>4360</v>
          </cell>
          <cell r="AA645">
            <v>4360</v>
          </cell>
          <cell r="AB645">
            <v>4360</v>
          </cell>
          <cell r="AC645">
            <v>4360</v>
          </cell>
          <cell r="AD645">
            <v>4360</v>
          </cell>
          <cell r="AE645">
            <v>4360</v>
          </cell>
          <cell r="AF645">
            <v>4360</v>
          </cell>
          <cell r="AG645">
            <v>4360</v>
          </cell>
          <cell r="AH645">
            <v>4360</v>
          </cell>
          <cell r="AI645">
            <v>4360</v>
          </cell>
          <cell r="AJ645">
            <v>4360</v>
          </cell>
          <cell r="AK645">
            <v>4360</v>
          </cell>
          <cell r="AL645">
            <v>4360</v>
          </cell>
          <cell r="AM645">
            <v>4360</v>
          </cell>
          <cell r="AN645">
            <v>4360</v>
          </cell>
          <cell r="AO645">
            <v>4360</v>
          </cell>
          <cell r="AP645">
            <v>4360</v>
          </cell>
          <cell r="AQ645">
            <v>4360</v>
          </cell>
          <cell r="AR645">
            <v>4360</v>
          </cell>
          <cell r="AS645">
            <v>4360</v>
          </cell>
          <cell r="AT645">
            <v>4360</v>
          </cell>
          <cell r="AU645">
            <v>4360</v>
          </cell>
          <cell r="AV645">
            <v>4360</v>
          </cell>
          <cell r="AW645">
            <v>4360</v>
          </cell>
          <cell r="AX645">
            <v>4140</v>
          </cell>
          <cell r="AY645">
            <v>4140</v>
          </cell>
          <cell r="AZ645">
            <v>4140</v>
          </cell>
          <cell r="BA645">
            <v>4140</v>
          </cell>
          <cell r="BB645">
            <v>4130</v>
          </cell>
          <cell r="BC645">
            <v>4130</v>
          </cell>
          <cell r="BD645">
            <v>4130</v>
          </cell>
          <cell r="BE645">
            <v>4130</v>
          </cell>
          <cell r="BF645">
            <v>4130</v>
          </cell>
          <cell r="BG645">
            <v>4130</v>
          </cell>
          <cell r="BH645">
            <v>4130</v>
          </cell>
          <cell r="BI645">
            <v>4130</v>
          </cell>
          <cell r="BJ645">
            <v>4130</v>
          </cell>
          <cell r="BK645">
            <v>4130</v>
          </cell>
          <cell r="BL645">
            <v>4130</v>
          </cell>
          <cell r="BM645">
            <v>4130</v>
          </cell>
          <cell r="BN645">
            <v>4130</v>
          </cell>
          <cell r="BO645">
            <v>4130</v>
          </cell>
          <cell r="BP645">
            <v>4130</v>
          </cell>
          <cell r="BQ645">
            <v>4130</v>
          </cell>
          <cell r="BR645">
            <v>4130</v>
          </cell>
          <cell r="BS645">
            <v>4130</v>
          </cell>
          <cell r="BT645">
            <v>4130</v>
          </cell>
          <cell r="BU645">
            <v>4130</v>
          </cell>
          <cell r="BV645">
            <v>4130</v>
          </cell>
          <cell r="BW645">
            <v>4130</v>
          </cell>
          <cell r="BX645">
            <v>4130</v>
          </cell>
          <cell r="BY645">
            <v>4130</v>
          </cell>
          <cell r="BZ645">
            <v>4130</v>
          </cell>
          <cell r="CA645">
            <v>4130</v>
          </cell>
          <cell r="CB645">
            <v>4130</v>
          </cell>
          <cell r="CC645">
            <v>4160</v>
          </cell>
          <cell r="CD645">
            <v>4160</v>
          </cell>
          <cell r="CE645">
            <v>4160</v>
          </cell>
          <cell r="CF645">
            <v>4160</v>
          </cell>
          <cell r="CG645">
            <v>4160</v>
          </cell>
          <cell r="CH645">
            <v>4160</v>
          </cell>
          <cell r="CI645">
            <v>4160</v>
          </cell>
          <cell r="CJ645">
            <v>4160</v>
          </cell>
          <cell r="CK645">
            <v>4160</v>
          </cell>
          <cell r="CL645">
            <v>4160</v>
          </cell>
          <cell r="CM645">
            <v>4160</v>
          </cell>
          <cell r="CN645">
            <v>4160</v>
          </cell>
          <cell r="CO645">
            <v>4160</v>
          </cell>
          <cell r="CP645">
            <v>4160</v>
          </cell>
          <cell r="CQ645">
            <v>4160</v>
          </cell>
          <cell r="CR645">
            <v>4160</v>
          </cell>
          <cell r="CS645">
            <v>4160</v>
          </cell>
          <cell r="CT645">
            <v>4160</v>
          </cell>
          <cell r="CU645">
            <v>4160</v>
          </cell>
          <cell r="CV645">
            <v>4160</v>
          </cell>
          <cell r="CW645">
            <v>4160</v>
          </cell>
          <cell r="CX645">
            <v>4160</v>
          </cell>
          <cell r="CY645">
            <v>4160</v>
          </cell>
          <cell r="CZ645">
            <v>4160</v>
          </cell>
          <cell r="DA645">
            <v>4160</v>
          </cell>
          <cell r="DB645">
            <v>4160</v>
          </cell>
          <cell r="DC645">
            <v>4160</v>
          </cell>
          <cell r="DD645">
            <v>4160</v>
          </cell>
          <cell r="DE645">
            <v>4281</v>
          </cell>
          <cell r="DF645">
            <v>4281</v>
          </cell>
          <cell r="DG645">
            <v>4255</v>
          </cell>
          <cell r="DH645">
            <v>4255</v>
          </cell>
          <cell r="DI645">
            <v>4255</v>
          </cell>
          <cell r="DJ645">
            <v>4255</v>
          </cell>
          <cell r="DK645">
            <v>4255</v>
          </cell>
        </row>
        <row r="646">
          <cell r="A646">
            <v>37679</v>
          </cell>
          <cell r="B646" t="str">
            <v xml:space="preserve"> EAST CAMERON BLOCK 33D                  </v>
          </cell>
          <cell r="C646" t="str">
            <v xml:space="preserve"> 0L   </v>
          </cell>
          <cell r="D646" t="str">
            <v xml:space="preserve"> R    </v>
          </cell>
          <cell r="E646">
            <v>28549</v>
          </cell>
          <cell r="F646">
            <v>10000</v>
          </cell>
          <cell r="G646">
            <v>10000</v>
          </cell>
          <cell r="H646">
            <v>8745</v>
          </cell>
          <cell r="I646">
            <v>10000</v>
          </cell>
          <cell r="J646">
            <v>10000</v>
          </cell>
          <cell r="K646">
            <v>10000</v>
          </cell>
          <cell r="L646">
            <v>10000</v>
          </cell>
          <cell r="M646">
            <v>10000</v>
          </cell>
          <cell r="N646">
            <v>10000</v>
          </cell>
          <cell r="O646">
            <v>10000</v>
          </cell>
          <cell r="P646">
            <v>10000</v>
          </cell>
          <cell r="Q646">
            <v>10000</v>
          </cell>
          <cell r="R646">
            <v>10000</v>
          </cell>
          <cell r="S646">
            <v>10000</v>
          </cell>
          <cell r="T646">
            <v>11000</v>
          </cell>
          <cell r="U646">
            <v>11000</v>
          </cell>
          <cell r="V646">
            <v>11000</v>
          </cell>
          <cell r="W646">
            <v>11000</v>
          </cell>
          <cell r="X646">
            <v>11000</v>
          </cell>
          <cell r="Y646">
            <v>9715</v>
          </cell>
          <cell r="Z646">
            <v>9715</v>
          </cell>
          <cell r="AA646">
            <v>9715</v>
          </cell>
          <cell r="AB646">
            <v>9715</v>
          </cell>
          <cell r="AC646">
            <v>9715</v>
          </cell>
          <cell r="AD646">
            <v>9715</v>
          </cell>
          <cell r="AE646">
            <v>9715</v>
          </cell>
          <cell r="AF646">
            <v>9715</v>
          </cell>
          <cell r="AG646">
            <v>9715</v>
          </cell>
          <cell r="AH646">
            <v>9715</v>
          </cell>
          <cell r="AI646">
            <v>9715</v>
          </cell>
          <cell r="AJ646">
            <v>9715</v>
          </cell>
          <cell r="AK646">
            <v>9715</v>
          </cell>
          <cell r="AL646">
            <v>9715</v>
          </cell>
          <cell r="AM646">
            <v>8745</v>
          </cell>
          <cell r="AN646">
            <v>8745</v>
          </cell>
          <cell r="AO646">
            <v>8745</v>
          </cell>
          <cell r="AP646">
            <v>8745</v>
          </cell>
          <cell r="AQ646">
            <v>8745</v>
          </cell>
          <cell r="AR646">
            <v>11500</v>
          </cell>
          <cell r="AS646">
            <v>11500</v>
          </cell>
          <cell r="AT646">
            <v>11500</v>
          </cell>
          <cell r="AU646">
            <v>11500</v>
          </cell>
          <cell r="AV646">
            <v>11500</v>
          </cell>
          <cell r="AW646">
            <v>11500</v>
          </cell>
          <cell r="AX646">
            <v>8944</v>
          </cell>
          <cell r="AY646">
            <v>8944</v>
          </cell>
          <cell r="AZ646">
            <v>9194</v>
          </cell>
          <cell r="BA646">
            <v>10361</v>
          </cell>
          <cell r="BB646">
            <v>10361</v>
          </cell>
          <cell r="BC646">
            <v>10361</v>
          </cell>
          <cell r="BD646">
            <v>10361</v>
          </cell>
          <cell r="BE646">
            <v>10361</v>
          </cell>
          <cell r="BF646">
            <v>10361</v>
          </cell>
          <cell r="BG646">
            <v>10361</v>
          </cell>
          <cell r="BH646">
            <v>10875</v>
          </cell>
          <cell r="BI646">
            <v>10875</v>
          </cell>
          <cell r="BJ646">
            <v>10875</v>
          </cell>
          <cell r="BK646">
            <v>10875</v>
          </cell>
          <cell r="BL646">
            <v>10875</v>
          </cell>
          <cell r="BM646">
            <v>12001</v>
          </cell>
          <cell r="BN646">
            <v>12001</v>
          </cell>
          <cell r="BO646">
            <v>12001</v>
          </cell>
          <cell r="BP646">
            <v>12001</v>
          </cell>
          <cell r="BQ646">
            <v>12001</v>
          </cell>
          <cell r="BR646">
            <v>12001</v>
          </cell>
          <cell r="BS646">
            <v>12001</v>
          </cell>
          <cell r="BT646">
            <v>12001</v>
          </cell>
          <cell r="BU646">
            <v>12001</v>
          </cell>
          <cell r="BV646">
            <v>12001</v>
          </cell>
          <cell r="BW646">
            <v>12001</v>
          </cell>
          <cell r="BX646">
            <v>12001</v>
          </cell>
          <cell r="BY646">
            <v>12001</v>
          </cell>
          <cell r="BZ646">
            <v>12001</v>
          </cell>
          <cell r="CA646">
            <v>12001</v>
          </cell>
          <cell r="CB646">
            <v>12001</v>
          </cell>
          <cell r="CC646">
            <v>16000</v>
          </cell>
          <cell r="CD646">
            <v>16000</v>
          </cell>
          <cell r="CE646">
            <v>16000</v>
          </cell>
          <cell r="CF646">
            <v>16000</v>
          </cell>
          <cell r="CG646">
            <v>16000</v>
          </cell>
          <cell r="CH646">
            <v>14963</v>
          </cell>
          <cell r="CI646">
            <v>12001</v>
          </cell>
          <cell r="CJ646">
            <v>12001</v>
          </cell>
          <cell r="CK646">
            <v>12001</v>
          </cell>
          <cell r="CL646">
            <v>12001</v>
          </cell>
          <cell r="CM646">
            <v>12001</v>
          </cell>
          <cell r="CN646">
            <v>12001</v>
          </cell>
          <cell r="CO646">
            <v>12001</v>
          </cell>
          <cell r="CP646">
            <v>12001</v>
          </cell>
          <cell r="CQ646">
            <v>12001</v>
          </cell>
          <cell r="CR646">
            <v>9900</v>
          </cell>
          <cell r="CS646">
            <v>9900</v>
          </cell>
          <cell r="CT646">
            <v>9900</v>
          </cell>
          <cell r="CU646">
            <v>9900</v>
          </cell>
          <cell r="CV646">
            <v>9900</v>
          </cell>
          <cell r="CW646">
            <v>9900</v>
          </cell>
          <cell r="CX646">
            <v>9900</v>
          </cell>
          <cell r="CY646">
            <v>9900</v>
          </cell>
          <cell r="CZ646">
            <v>9900</v>
          </cell>
          <cell r="DA646">
            <v>9900</v>
          </cell>
          <cell r="DB646">
            <v>9900</v>
          </cell>
          <cell r="DC646">
            <v>9900</v>
          </cell>
          <cell r="DD646">
            <v>9900</v>
          </cell>
          <cell r="DE646">
            <v>6400</v>
          </cell>
          <cell r="DF646">
            <v>9600</v>
          </cell>
          <cell r="DG646">
            <v>9600</v>
          </cell>
          <cell r="DH646">
            <v>9600</v>
          </cell>
          <cell r="DI646">
            <v>9600</v>
          </cell>
          <cell r="DJ646">
            <v>9600</v>
          </cell>
          <cell r="DK646">
            <v>9600</v>
          </cell>
        </row>
        <row r="647">
          <cell r="A647">
            <v>37690</v>
          </cell>
          <cell r="B647" t="str">
            <v xml:space="preserve"> EUGENE ISLAND 215 B                     </v>
          </cell>
          <cell r="C647" t="str">
            <v xml:space="preserve"> 0L   </v>
          </cell>
          <cell r="D647" t="str">
            <v xml:space="preserve"> R    </v>
          </cell>
          <cell r="E647">
            <v>49596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2</v>
          </cell>
          <cell r="CD647">
            <v>2</v>
          </cell>
          <cell r="CE647">
            <v>2</v>
          </cell>
          <cell r="CF647">
            <v>2</v>
          </cell>
          <cell r="CG647">
            <v>2</v>
          </cell>
          <cell r="CH647">
            <v>2</v>
          </cell>
          <cell r="CI647">
            <v>2</v>
          </cell>
          <cell r="CJ647">
            <v>2</v>
          </cell>
          <cell r="CK647">
            <v>2</v>
          </cell>
          <cell r="CL647">
            <v>2</v>
          </cell>
          <cell r="CM647">
            <v>2</v>
          </cell>
          <cell r="CN647">
            <v>2</v>
          </cell>
          <cell r="CO647">
            <v>2</v>
          </cell>
          <cell r="CP647">
            <v>2</v>
          </cell>
          <cell r="CQ647">
            <v>2</v>
          </cell>
          <cell r="CR647">
            <v>2</v>
          </cell>
          <cell r="CS647">
            <v>2</v>
          </cell>
          <cell r="CT647">
            <v>2</v>
          </cell>
          <cell r="CU647">
            <v>2</v>
          </cell>
          <cell r="CV647">
            <v>2</v>
          </cell>
          <cell r="CW647">
            <v>2</v>
          </cell>
          <cell r="CX647">
            <v>2</v>
          </cell>
          <cell r="CY647">
            <v>2</v>
          </cell>
          <cell r="CZ647">
            <v>2</v>
          </cell>
          <cell r="DA647">
            <v>2</v>
          </cell>
          <cell r="DB647">
            <v>2</v>
          </cell>
          <cell r="DC647">
            <v>2</v>
          </cell>
          <cell r="DD647">
            <v>2</v>
          </cell>
          <cell r="DE647">
            <v>55</v>
          </cell>
          <cell r="DF647">
            <v>55</v>
          </cell>
          <cell r="DG647">
            <v>55</v>
          </cell>
          <cell r="DH647">
            <v>55</v>
          </cell>
          <cell r="DI647">
            <v>55</v>
          </cell>
          <cell r="DJ647">
            <v>55</v>
          </cell>
          <cell r="DK647">
            <v>55</v>
          </cell>
        </row>
        <row r="648">
          <cell r="A648">
            <v>37691</v>
          </cell>
          <cell r="B648" t="str">
            <v xml:space="preserve"> EUGENE ISLAND 215 C                     </v>
          </cell>
          <cell r="C648" t="str">
            <v xml:space="preserve"> 0L   </v>
          </cell>
          <cell r="D648" t="str">
            <v xml:space="preserve"> R    </v>
          </cell>
          <cell r="E648">
            <v>54902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</row>
        <row r="649">
          <cell r="A649">
            <v>37696</v>
          </cell>
          <cell r="B649" t="str">
            <v xml:space="preserve"> SHIP SHOAL 168 B 2                      </v>
          </cell>
          <cell r="C649" t="str">
            <v xml:space="preserve"> 0L   </v>
          </cell>
          <cell r="D649" t="str">
            <v xml:space="preserve"> R    </v>
          </cell>
          <cell r="E649">
            <v>6677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</row>
        <row r="650">
          <cell r="A650">
            <v>37718</v>
          </cell>
          <cell r="B650" t="str">
            <v xml:space="preserve"> BLUE GUT-PILOT HILL FIELD DEHYDRATION   </v>
          </cell>
          <cell r="C650">
            <v>1</v>
          </cell>
          <cell r="D650" t="str">
            <v xml:space="preserve"> R    </v>
          </cell>
          <cell r="E650">
            <v>12485</v>
          </cell>
          <cell r="F650">
            <v>523</v>
          </cell>
          <cell r="G650">
            <v>523</v>
          </cell>
          <cell r="H650">
            <v>558</v>
          </cell>
          <cell r="I650">
            <v>523</v>
          </cell>
          <cell r="J650">
            <v>523</v>
          </cell>
          <cell r="K650">
            <v>523</v>
          </cell>
          <cell r="L650">
            <v>523</v>
          </cell>
          <cell r="M650">
            <v>523</v>
          </cell>
          <cell r="N650">
            <v>523</v>
          </cell>
          <cell r="O650">
            <v>523</v>
          </cell>
          <cell r="P650">
            <v>523</v>
          </cell>
          <cell r="Q650">
            <v>523</v>
          </cell>
          <cell r="R650">
            <v>523</v>
          </cell>
          <cell r="S650">
            <v>523</v>
          </cell>
          <cell r="T650">
            <v>508</v>
          </cell>
          <cell r="U650">
            <v>508</v>
          </cell>
          <cell r="V650">
            <v>508</v>
          </cell>
          <cell r="W650">
            <v>508</v>
          </cell>
          <cell r="X650">
            <v>508</v>
          </cell>
          <cell r="Y650">
            <v>558</v>
          </cell>
          <cell r="Z650">
            <v>558</v>
          </cell>
          <cell r="AA650">
            <v>558</v>
          </cell>
          <cell r="AB650">
            <v>558</v>
          </cell>
          <cell r="AC650">
            <v>558</v>
          </cell>
          <cell r="AD650">
            <v>558</v>
          </cell>
          <cell r="AE650">
            <v>558</v>
          </cell>
          <cell r="AF650">
            <v>558</v>
          </cell>
          <cell r="AG650">
            <v>558</v>
          </cell>
          <cell r="AH650">
            <v>558</v>
          </cell>
          <cell r="AI650">
            <v>558</v>
          </cell>
          <cell r="AJ650">
            <v>558</v>
          </cell>
          <cell r="AK650">
            <v>558</v>
          </cell>
          <cell r="AL650">
            <v>558</v>
          </cell>
          <cell r="AM650">
            <v>558</v>
          </cell>
          <cell r="AN650">
            <v>558</v>
          </cell>
          <cell r="AO650">
            <v>558</v>
          </cell>
          <cell r="AP650">
            <v>558</v>
          </cell>
          <cell r="AQ650">
            <v>558</v>
          </cell>
          <cell r="AR650">
            <v>558</v>
          </cell>
          <cell r="AS650">
            <v>558</v>
          </cell>
          <cell r="AT650">
            <v>558</v>
          </cell>
          <cell r="AU650">
            <v>558</v>
          </cell>
          <cell r="AV650">
            <v>558</v>
          </cell>
          <cell r="AW650">
            <v>558</v>
          </cell>
          <cell r="AX650">
            <v>548</v>
          </cell>
          <cell r="AY650">
            <v>548</v>
          </cell>
          <cell r="AZ650">
            <v>548</v>
          </cell>
          <cell r="BA650">
            <v>548</v>
          </cell>
          <cell r="BB650">
            <v>548</v>
          </cell>
          <cell r="BC650">
            <v>548</v>
          </cell>
          <cell r="BD650">
            <v>548</v>
          </cell>
          <cell r="BE650">
            <v>548</v>
          </cell>
          <cell r="BF650">
            <v>548</v>
          </cell>
          <cell r="BG650">
            <v>548</v>
          </cell>
          <cell r="BH650">
            <v>548</v>
          </cell>
          <cell r="BI650">
            <v>548</v>
          </cell>
          <cell r="BJ650">
            <v>548</v>
          </cell>
          <cell r="BK650">
            <v>548</v>
          </cell>
          <cell r="BL650">
            <v>548</v>
          </cell>
          <cell r="BM650">
            <v>548</v>
          </cell>
          <cell r="BN650">
            <v>548</v>
          </cell>
          <cell r="BO650">
            <v>548</v>
          </cell>
          <cell r="BP650">
            <v>548</v>
          </cell>
          <cell r="BQ650">
            <v>548</v>
          </cell>
          <cell r="BR650">
            <v>548</v>
          </cell>
          <cell r="BS650">
            <v>548</v>
          </cell>
          <cell r="BT650">
            <v>548</v>
          </cell>
          <cell r="BU650">
            <v>548</v>
          </cell>
          <cell r="BV650">
            <v>548</v>
          </cell>
          <cell r="BW650">
            <v>548</v>
          </cell>
          <cell r="BX650">
            <v>548</v>
          </cell>
          <cell r="BY650">
            <v>548</v>
          </cell>
          <cell r="BZ650">
            <v>548</v>
          </cell>
          <cell r="CA650">
            <v>548</v>
          </cell>
          <cell r="CB650">
            <v>548</v>
          </cell>
          <cell r="CC650">
            <v>572</v>
          </cell>
          <cell r="CD650">
            <v>572</v>
          </cell>
          <cell r="CE650">
            <v>572</v>
          </cell>
          <cell r="CF650">
            <v>572</v>
          </cell>
          <cell r="CG650">
            <v>572</v>
          </cell>
          <cell r="CH650">
            <v>572</v>
          </cell>
          <cell r="CI650">
            <v>572</v>
          </cell>
          <cell r="CJ650">
            <v>572</v>
          </cell>
          <cell r="CK650">
            <v>572</v>
          </cell>
          <cell r="CL650">
            <v>572</v>
          </cell>
          <cell r="CM650">
            <v>572</v>
          </cell>
          <cell r="CN650">
            <v>572</v>
          </cell>
          <cell r="CO650">
            <v>572</v>
          </cell>
          <cell r="CP650">
            <v>572</v>
          </cell>
          <cell r="CQ650">
            <v>572</v>
          </cell>
          <cell r="CR650">
            <v>572</v>
          </cell>
          <cell r="CS650">
            <v>572</v>
          </cell>
          <cell r="CT650">
            <v>572</v>
          </cell>
          <cell r="CU650">
            <v>572</v>
          </cell>
          <cell r="CV650">
            <v>572</v>
          </cell>
          <cell r="CW650">
            <v>572</v>
          </cell>
          <cell r="CX650">
            <v>572</v>
          </cell>
          <cell r="CY650">
            <v>572</v>
          </cell>
          <cell r="CZ650">
            <v>572</v>
          </cell>
          <cell r="DA650">
            <v>572</v>
          </cell>
          <cell r="DB650">
            <v>572</v>
          </cell>
          <cell r="DC650">
            <v>572</v>
          </cell>
          <cell r="DD650">
            <v>572</v>
          </cell>
          <cell r="DE650">
            <v>548</v>
          </cell>
          <cell r="DF650">
            <v>548</v>
          </cell>
          <cell r="DG650">
            <v>548</v>
          </cell>
          <cell r="DH650">
            <v>548</v>
          </cell>
          <cell r="DI650">
            <v>548</v>
          </cell>
          <cell r="DJ650">
            <v>548</v>
          </cell>
          <cell r="DK650">
            <v>548</v>
          </cell>
        </row>
        <row r="651">
          <cell r="A651">
            <v>37720</v>
          </cell>
          <cell r="B651" t="str">
            <v xml:space="preserve"> FLARE-SPLUNGE PUCKET 18-8               </v>
          </cell>
          <cell r="C651">
            <v>1</v>
          </cell>
          <cell r="D651" t="str">
            <v xml:space="preserve"> R    </v>
          </cell>
          <cell r="E651">
            <v>6522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</row>
        <row r="652">
          <cell r="A652">
            <v>37724</v>
          </cell>
          <cell r="B652" t="str">
            <v>SOUTHERN CONNECTICUT GAS CO</v>
          </cell>
          <cell r="C652">
            <v>6</v>
          </cell>
          <cell r="D652" t="str">
            <v xml:space="preserve"> D    </v>
          </cell>
          <cell r="E652">
            <v>20328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</row>
        <row r="653">
          <cell r="A653">
            <v>37725</v>
          </cell>
          <cell r="B653" t="str">
            <v xml:space="preserve"> DELTA-FARMERS KY                        </v>
          </cell>
          <cell r="C653">
            <v>2</v>
          </cell>
          <cell r="D653" t="str">
            <v xml:space="preserve"> D    </v>
          </cell>
          <cell r="E653">
            <v>2059</v>
          </cell>
          <cell r="F653">
            <v>215</v>
          </cell>
          <cell r="G653">
            <v>215</v>
          </cell>
          <cell r="H653">
            <v>400</v>
          </cell>
          <cell r="I653">
            <v>215</v>
          </cell>
          <cell r="J653">
            <v>215</v>
          </cell>
          <cell r="K653">
            <v>215</v>
          </cell>
          <cell r="L653">
            <v>215</v>
          </cell>
          <cell r="M653">
            <v>215</v>
          </cell>
          <cell r="N653">
            <v>215</v>
          </cell>
          <cell r="O653">
            <v>215</v>
          </cell>
          <cell r="P653">
            <v>215</v>
          </cell>
          <cell r="Q653">
            <v>215</v>
          </cell>
          <cell r="R653">
            <v>215</v>
          </cell>
          <cell r="S653">
            <v>215</v>
          </cell>
          <cell r="T653">
            <v>415</v>
          </cell>
          <cell r="U653">
            <v>415</v>
          </cell>
          <cell r="V653">
            <v>415</v>
          </cell>
          <cell r="W653">
            <v>415</v>
          </cell>
          <cell r="X653">
            <v>415</v>
          </cell>
          <cell r="Y653">
            <v>415</v>
          </cell>
          <cell r="Z653">
            <v>415</v>
          </cell>
          <cell r="AA653">
            <v>415</v>
          </cell>
          <cell r="AB653">
            <v>415</v>
          </cell>
          <cell r="AC653">
            <v>415</v>
          </cell>
          <cell r="AD653">
            <v>415</v>
          </cell>
          <cell r="AE653">
            <v>415</v>
          </cell>
          <cell r="AF653">
            <v>415</v>
          </cell>
          <cell r="AG653">
            <v>415</v>
          </cell>
          <cell r="AH653">
            <v>415</v>
          </cell>
          <cell r="AI653">
            <v>415</v>
          </cell>
          <cell r="AJ653">
            <v>415</v>
          </cell>
          <cell r="AK653">
            <v>415</v>
          </cell>
          <cell r="AL653">
            <v>415</v>
          </cell>
          <cell r="AM653">
            <v>415</v>
          </cell>
          <cell r="AN653">
            <v>415</v>
          </cell>
          <cell r="AO653">
            <v>400</v>
          </cell>
          <cell r="AP653">
            <v>400</v>
          </cell>
          <cell r="AQ653">
            <v>400</v>
          </cell>
          <cell r="AR653">
            <v>400</v>
          </cell>
          <cell r="AS653">
            <v>400</v>
          </cell>
          <cell r="AT653">
            <v>400</v>
          </cell>
          <cell r="AU653">
            <v>400</v>
          </cell>
          <cell r="AV653">
            <v>400</v>
          </cell>
          <cell r="AW653">
            <v>400</v>
          </cell>
          <cell r="AX653">
            <v>492</v>
          </cell>
          <cell r="AY653">
            <v>492</v>
          </cell>
          <cell r="AZ653">
            <v>492</v>
          </cell>
          <cell r="BA653">
            <v>492</v>
          </cell>
          <cell r="BB653">
            <v>492</v>
          </cell>
          <cell r="BC653">
            <v>491</v>
          </cell>
          <cell r="BD653">
            <v>491</v>
          </cell>
          <cell r="BE653">
            <v>491</v>
          </cell>
          <cell r="BF653">
            <v>493</v>
          </cell>
          <cell r="BG653">
            <v>493</v>
          </cell>
          <cell r="BH653">
            <v>493</v>
          </cell>
          <cell r="BI653">
            <v>493</v>
          </cell>
          <cell r="BJ653">
            <v>493</v>
          </cell>
          <cell r="BK653">
            <v>493</v>
          </cell>
          <cell r="BL653">
            <v>493</v>
          </cell>
          <cell r="BM653">
            <v>493</v>
          </cell>
          <cell r="BN653">
            <v>493</v>
          </cell>
          <cell r="BO653">
            <v>493</v>
          </cell>
          <cell r="BP653">
            <v>493</v>
          </cell>
          <cell r="BQ653">
            <v>493</v>
          </cell>
          <cell r="BR653">
            <v>493</v>
          </cell>
          <cell r="BS653">
            <v>493</v>
          </cell>
          <cell r="BT653">
            <v>493</v>
          </cell>
          <cell r="BU653">
            <v>493</v>
          </cell>
          <cell r="BV653">
            <v>493</v>
          </cell>
          <cell r="BW653">
            <v>493</v>
          </cell>
          <cell r="BX653">
            <v>493</v>
          </cell>
          <cell r="BY653">
            <v>493</v>
          </cell>
          <cell r="BZ653">
            <v>493</v>
          </cell>
          <cell r="CA653">
            <v>493</v>
          </cell>
          <cell r="CB653">
            <v>493</v>
          </cell>
          <cell r="CC653">
            <v>700</v>
          </cell>
          <cell r="CD653">
            <v>700</v>
          </cell>
          <cell r="CE653">
            <v>700</v>
          </cell>
          <cell r="CF653">
            <v>700</v>
          </cell>
          <cell r="CG653">
            <v>700</v>
          </cell>
          <cell r="CH653">
            <v>700</v>
          </cell>
          <cell r="CI653">
            <v>700</v>
          </cell>
          <cell r="CJ653">
            <v>700</v>
          </cell>
          <cell r="CK653">
            <v>700</v>
          </cell>
          <cell r="CL653">
            <v>700</v>
          </cell>
          <cell r="CM653">
            <v>700</v>
          </cell>
          <cell r="CN653">
            <v>700</v>
          </cell>
          <cell r="CO653">
            <v>700</v>
          </cell>
          <cell r="CP653">
            <v>700</v>
          </cell>
          <cell r="CQ653">
            <v>700</v>
          </cell>
          <cell r="CR653">
            <v>700</v>
          </cell>
          <cell r="CS653">
            <v>700</v>
          </cell>
          <cell r="CT653">
            <v>700</v>
          </cell>
          <cell r="CU653">
            <v>700</v>
          </cell>
          <cell r="CV653">
            <v>700</v>
          </cell>
          <cell r="CW653">
            <v>700</v>
          </cell>
          <cell r="CX653">
            <v>700</v>
          </cell>
          <cell r="CY653">
            <v>700</v>
          </cell>
          <cell r="CZ653">
            <v>700</v>
          </cell>
          <cell r="DA653">
            <v>700</v>
          </cell>
          <cell r="DB653">
            <v>700</v>
          </cell>
          <cell r="DC653">
            <v>700</v>
          </cell>
          <cell r="DD653">
            <v>700</v>
          </cell>
          <cell r="DE653">
            <v>700</v>
          </cell>
          <cell r="DF653">
            <v>700</v>
          </cell>
          <cell r="DG653">
            <v>700</v>
          </cell>
          <cell r="DH653">
            <v>700</v>
          </cell>
          <cell r="DI653">
            <v>700</v>
          </cell>
          <cell r="DJ653">
            <v>700</v>
          </cell>
          <cell r="DK653">
            <v>700</v>
          </cell>
        </row>
        <row r="654">
          <cell r="A654">
            <v>37729</v>
          </cell>
          <cell r="B654" t="str">
            <v xml:space="preserve"> MAVITY KENTUCKY                         </v>
          </cell>
          <cell r="C654">
            <v>2</v>
          </cell>
          <cell r="D654" t="str">
            <v xml:space="preserve"> D    </v>
          </cell>
          <cell r="E654">
            <v>52702</v>
          </cell>
          <cell r="F654">
            <v>9508</v>
          </cell>
          <cell r="G654">
            <v>9508</v>
          </cell>
          <cell r="H654">
            <v>9480</v>
          </cell>
          <cell r="I654">
            <v>9508</v>
          </cell>
          <cell r="J654">
            <v>9508</v>
          </cell>
          <cell r="K654">
            <v>9508</v>
          </cell>
          <cell r="L654">
            <v>9508</v>
          </cell>
          <cell r="M654">
            <v>9508</v>
          </cell>
          <cell r="N654">
            <v>9508</v>
          </cell>
          <cell r="O654">
            <v>9508</v>
          </cell>
          <cell r="P654">
            <v>9508</v>
          </cell>
          <cell r="Q654">
            <v>9508</v>
          </cell>
          <cell r="R654">
            <v>9508</v>
          </cell>
          <cell r="S654">
            <v>8449</v>
          </cell>
          <cell r="T654">
            <v>7980</v>
          </cell>
          <cell r="U654">
            <v>7980</v>
          </cell>
          <cell r="V654">
            <v>7980</v>
          </cell>
          <cell r="W654">
            <v>10480</v>
          </cell>
          <cell r="X654">
            <v>6480</v>
          </cell>
          <cell r="Y654">
            <v>10480</v>
          </cell>
          <cell r="Z654">
            <v>10480</v>
          </cell>
          <cell r="AA654">
            <v>9480</v>
          </cell>
          <cell r="AB654">
            <v>9480</v>
          </cell>
          <cell r="AC654">
            <v>4480</v>
          </cell>
          <cell r="AD654">
            <v>4480</v>
          </cell>
          <cell r="AE654">
            <v>4480</v>
          </cell>
          <cell r="AF654">
            <v>4480</v>
          </cell>
          <cell r="AG654">
            <v>4480</v>
          </cell>
          <cell r="AH654">
            <v>4480</v>
          </cell>
          <cell r="AI654">
            <v>4480</v>
          </cell>
          <cell r="AJ654">
            <v>4480</v>
          </cell>
          <cell r="AK654">
            <v>4480</v>
          </cell>
          <cell r="AL654">
            <v>4480</v>
          </cell>
          <cell r="AM654">
            <v>9480</v>
          </cell>
          <cell r="AN654">
            <v>9480</v>
          </cell>
          <cell r="AO654">
            <v>9480</v>
          </cell>
          <cell r="AP654">
            <v>9480</v>
          </cell>
          <cell r="AQ654">
            <v>9480</v>
          </cell>
          <cell r="AR654">
            <v>9480</v>
          </cell>
          <cell r="AS654">
            <v>9480</v>
          </cell>
          <cell r="AT654">
            <v>9480</v>
          </cell>
          <cell r="AU654">
            <v>9480</v>
          </cell>
          <cell r="AV654">
            <v>9480</v>
          </cell>
          <cell r="AW654">
            <v>9480</v>
          </cell>
          <cell r="AX654">
            <v>9235</v>
          </cell>
          <cell r="AY654">
            <v>9235</v>
          </cell>
          <cell r="AZ654">
            <v>9235</v>
          </cell>
          <cell r="BA654">
            <v>9235</v>
          </cell>
          <cell r="BB654">
            <v>9235</v>
          </cell>
          <cell r="BC654">
            <v>9235</v>
          </cell>
          <cell r="BD654">
            <v>9235</v>
          </cell>
          <cell r="BE654">
            <v>9235</v>
          </cell>
          <cell r="BF654">
            <v>9235</v>
          </cell>
          <cell r="BG654">
            <v>9235</v>
          </cell>
          <cell r="BH654">
            <v>9235</v>
          </cell>
          <cell r="BI654">
            <v>9235</v>
          </cell>
          <cell r="BJ654">
            <v>9235</v>
          </cell>
          <cell r="BK654">
            <v>9235</v>
          </cell>
          <cell r="BL654">
            <v>9235</v>
          </cell>
          <cell r="BM654">
            <v>9235</v>
          </cell>
          <cell r="BN654">
            <v>10735</v>
          </cell>
          <cell r="BO654">
            <v>5735</v>
          </cell>
          <cell r="BP654">
            <v>5735</v>
          </cell>
          <cell r="BQ654">
            <v>5735</v>
          </cell>
          <cell r="BR654">
            <v>5735</v>
          </cell>
          <cell r="BS654">
            <v>5735</v>
          </cell>
          <cell r="BT654">
            <v>5735</v>
          </cell>
          <cell r="BU654">
            <v>5735</v>
          </cell>
          <cell r="BV654">
            <v>5735</v>
          </cell>
          <cell r="BW654">
            <v>5735</v>
          </cell>
          <cell r="BX654">
            <v>5735</v>
          </cell>
          <cell r="BY654">
            <v>5735</v>
          </cell>
          <cell r="BZ654">
            <v>5735</v>
          </cell>
          <cell r="CA654">
            <v>5735</v>
          </cell>
          <cell r="CB654">
            <v>5735</v>
          </cell>
          <cell r="CC654">
            <v>7868</v>
          </cell>
          <cell r="CD654">
            <v>7868</v>
          </cell>
          <cell r="CE654">
            <v>7868</v>
          </cell>
          <cell r="CF654">
            <v>7868</v>
          </cell>
          <cell r="CG654">
            <v>7868</v>
          </cell>
          <cell r="CH654">
            <v>7868</v>
          </cell>
          <cell r="CI654">
            <v>7868</v>
          </cell>
          <cell r="CJ654">
            <v>7868</v>
          </cell>
          <cell r="CK654">
            <v>7868</v>
          </cell>
          <cell r="CL654">
            <v>7868</v>
          </cell>
          <cell r="CM654">
            <v>7868</v>
          </cell>
          <cell r="CN654">
            <v>7868</v>
          </cell>
          <cell r="CO654">
            <v>7868</v>
          </cell>
          <cell r="CP654">
            <v>7868</v>
          </cell>
          <cell r="CQ654">
            <v>7868</v>
          </cell>
          <cell r="CR654">
            <v>7868</v>
          </cell>
          <cell r="CS654">
            <v>7868</v>
          </cell>
          <cell r="CT654">
            <v>7868</v>
          </cell>
          <cell r="CU654">
            <v>7868</v>
          </cell>
          <cell r="CV654">
            <v>7868</v>
          </cell>
          <cell r="CW654">
            <v>7868</v>
          </cell>
          <cell r="CX654">
            <v>7868</v>
          </cell>
          <cell r="CY654">
            <v>7868</v>
          </cell>
          <cell r="CZ654">
            <v>7868</v>
          </cell>
          <cell r="DA654">
            <v>7868</v>
          </cell>
          <cell r="DB654">
            <v>7868</v>
          </cell>
          <cell r="DC654">
            <v>7868</v>
          </cell>
          <cell r="DD654">
            <v>8168</v>
          </cell>
          <cell r="DE654">
            <v>10000</v>
          </cell>
          <cell r="DF654">
            <v>15631</v>
          </cell>
          <cell r="DG654">
            <v>8900</v>
          </cell>
          <cell r="DH654">
            <v>8900</v>
          </cell>
          <cell r="DI654">
            <v>8900</v>
          </cell>
          <cell r="DJ654">
            <v>8200</v>
          </cell>
          <cell r="DK654">
            <v>8600</v>
          </cell>
        </row>
        <row r="655">
          <cell r="A655">
            <v>37731</v>
          </cell>
          <cell r="B655" t="str">
            <v xml:space="preserve"> OLIVE-KY SALES                          </v>
          </cell>
          <cell r="C655">
            <v>2</v>
          </cell>
          <cell r="D655" t="str">
            <v xml:space="preserve"> D    </v>
          </cell>
          <cell r="E655">
            <v>5914</v>
          </cell>
          <cell r="F655">
            <v>199</v>
          </cell>
          <cell r="G655">
            <v>199</v>
          </cell>
          <cell r="H655">
            <v>264</v>
          </cell>
          <cell r="I655">
            <v>199</v>
          </cell>
          <cell r="J655">
            <v>199</v>
          </cell>
          <cell r="K655">
            <v>199</v>
          </cell>
          <cell r="L655">
            <v>199</v>
          </cell>
          <cell r="M655">
            <v>199</v>
          </cell>
          <cell r="N655">
            <v>199</v>
          </cell>
          <cell r="O655">
            <v>199</v>
          </cell>
          <cell r="P655">
            <v>199</v>
          </cell>
          <cell r="Q655">
            <v>199</v>
          </cell>
          <cell r="R655">
            <v>199</v>
          </cell>
          <cell r="S655">
            <v>199</v>
          </cell>
          <cell r="T655">
            <v>264</v>
          </cell>
          <cell r="U655">
            <v>264</v>
          </cell>
          <cell r="V655">
            <v>264</v>
          </cell>
          <cell r="W655">
            <v>264</v>
          </cell>
          <cell r="X655">
            <v>264</v>
          </cell>
          <cell r="Y655">
            <v>264</v>
          </cell>
          <cell r="Z655">
            <v>264</v>
          </cell>
          <cell r="AA655">
            <v>264</v>
          </cell>
          <cell r="AB655">
            <v>264</v>
          </cell>
          <cell r="AC655">
            <v>264</v>
          </cell>
          <cell r="AD655">
            <v>264</v>
          </cell>
          <cell r="AE655">
            <v>264</v>
          </cell>
          <cell r="AF655">
            <v>264</v>
          </cell>
          <cell r="AG655">
            <v>264</v>
          </cell>
          <cell r="AH655">
            <v>264</v>
          </cell>
          <cell r="AI655">
            <v>264</v>
          </cell>
          <cell r="AJ655">
            <v>264</v>
          </cell>
          <cell r="AK655">
            <v>264</v>
          </cell>
          <cell r="AL655">
            <v>264</v>
          </cell>
          <cell r="AM655">
            <v>264</v>
          </cell>
          <cell r="AN655">
            <v>264</v>
          </cell>
          <cell r="AO655">
            <v>264</v>
          </cell>
          <cell r="AP655">
            <v>264</v>
          </cell>
          <cell r="AQ655">
            <v>264</v>
          </cell>
          <cell r="AR655">
            <v>264</v>
          </cell>
          <cell r="AS655">
            <v>264</v>
          </cell>
          <cell r="AT655">
            <v>264</v>
          </cell>
          <cell r="AU655">
            <v>457</v>
          </cell>
          <cell r="AV655">
            <v>264</v>
          </cell>
          <cell r="AW655">
            <v>264</v>
          </cell>
          <cell r="AX655">
            <v>337</v>
          </cell>
          <cell r="AY655">
            <v>528</v>
          </cell>
          <cell r="AZ655">
            <v>624</v>
          </cell>
          <cell r="BA655">
            <v>1007</v>
          </cell>
          <cell r="BB655">
            <v>337</v>
          </cell>
          <cell r="BC655">
            <v>145</v>
          </cell>
          <cell r="BD655">
            <v>145</v>
          </cell>
          <cell r="BE655">
            <v>145</v>
          </cell>
          <cell r="BF655">
            <v>145</v>
          </cell>
          <cell r="BG655">
            <v>145</v>
          </cell>
          <cell r="BH655">
            <v>145</v>
          </cell>
          <cell r="BI655">
            <v>145</v>
          </cell>
          <cell r="BJ655">
            <v>145</v>
          </cell>
          <cell r="BK655">
            <v>145</v>
          </cell>
          <cell r="BL655">
            <v>145</v>
          </cell>
          <cell r="BM655">
            <v>145</v>
          </cell>
          <cell r="BN655">
            <v>145</v>
          </cell>
          <cell r="BO655">
            <v>145</v>
          </cell>
          <cell r="BP655">
            <v>145</v>
          </cell>
          <cell r="BQ655">
            <v>145</v>
          </cell>
          <cell r="BR655">
            <v>145</v>
          </cell>
          <cell r="BS655">
            <v>145</v>
          </cell>
          <cell r="BT655">
            <v>145</v>
          </cell>
          <cell r="BU655">
            <v>145</v>
          </cell>
          <cell r="BV655">
            <v>145</v>
          </cell>
          <cell r="BW655">
            <v>145</v>
          </cell>
          <cell r="BX655">
            <v>145</v>
          </cell>
          <cell r="BY655">
            <v>145</v>
          </cell>
          <cell r="BZ655">
            <v>145</v>
          </cell>
          <cell r="CA655">
            <v>145</v>
          </cell>
          <cell r="CB655">
            <v>145</v>
          </cell>
          <cell r="CC655">
            <v>308</v>
          </cell>
          <cell r="CD655">
            <v>308</v>
          </cell>
          <cell r="CE655">
            <v>308</v>
          </cell>
          <cell r="CF655">
            <v>308</v>
          </cell>
          <cell r="CG655">
            <v>308</v>
          </cell>
          <cell r="CH655">
            <v>308</v>
          </cell>
          <cell r="CI655">
            <v>308</v>
          </cell>
          <cell r="CJ655">
            <v>308</v>
          </cell>
          <cell r="CK655">
            <v>308</v>
          </cell>
          <cell r="CL655">
            <v>308</v>
          </cell>
          <cell r="CM655">
            <v>308</v>
          </cell>
          <cell r="CN655">
            <v>308</v>
          </cell>
          <cell r="CO655">
            <v>308</v>
          </cell>
          <cell r="CP655">
            <v>308</v>
          </cell>
          <cell r="CQ655">
            <v>308</v>
          </cell>
          <cell r="CR655">
            <v>308</v>
          </cell>
          <cell r="CS655">
            <v>308</v>
          </cell>
          <cell r="CT655">
            <v>308</v>
          </cell>
          <cell r="CU655">
            <v>308</v>
          </cell>
          <cell r="CV655">
            <v>308</v>
          </cell>
          <cell r="CW655">
            <v>308</v>
          </cell>
          <cell r="CX655">
            <v>308</v>
          </cell>
          <cell r="CY655">
            <v>308</v>
          </cell>
          <cell r="CZ655">
            <v>308</v>
          </cell>
          <cell r="DA655">
            <v>308</v>
          </cell>
          <cell r="DB655">
            <v>308</v>
          </cell>
          <cell r="DC655">
            <v>308</v>
          </cell>
          <cell r="DD655">
            <v>308</v>
          </cell>
          <cell r="DE655">
            <v>766</v>
          </cell>
          <cell r="DF655">
            <v>766</v>
          </cell>
          <cell r="DG655">
            <v>766</v>
          </cell>
          <cell r="DH655">
            <v>766</v>
          </cell>
          <cell r="DI655">
            <v>766</v>
          </cell>
          <cell r="DJ655">
            <v>766</v>
          </cell>
          <cell r="DK655">
            <v>766</v>
          </cell>
        </row>
        <row r="656">
          <cell r="A656">
            <v>37740</v>
          </cell>
          <cell r="B656" t="str">
            <v xml:space="preserve"> ARCO-ACADIA EGAN PLT DEHYD              </v>
          </cell>
          <cell r="C656" t="str">
            <v xml:space="preserve"> 0L   </v>
          </cell>
          <cell r="D656" t="str">
            <v xml:space="preserve"> R    </v>
          </cell>
          <cell r="E656">
            <v>11655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</row>
        <row r="657">
          <cell r="A657">
            <v>37763</v>
          </cell>
          <cell r="B657" t="str">
            <v xml:space="preserve"> LEBLANC FIELD DEHYDRATION TRANSPORT     </v>
          </cell>
          <cell r="C657" t="str">
            <v xml:space="preserve"> 0L   </v>
          </cell>
          <cell r="D657" t="str">
            <v xml:space="preserve"> R    </v>
          </cell>
          <cell r="E657">
            <v>12689</v>
          </cell>
          <cell r="F657">
            <v>200</v>
          </cell>
          <cell r="G657">
            <v>200</v>
          </cell>
          <cell r="H657">
            <v>200</v>
          </cell>
          <cell r="I657">
            <v>200</v>
          </cell>
          <cell r="J657">
            <v>200</v>
          </cell>
          <cell r="K657">
            <v>200</v>
          </cell>
          <cell r="L657">
            <v>200</v>
          </cell>
          <cell r="M657">
            <v>200</v>
          </cell>
          <cell r="N657">
            <v>200</v>
          </cell>
          <cell r="O657">
            <v>200</v>
          </cell>
          <cell r="P657">
            <v>200</v>
          </cell>
          <cell r="Q657">
            <v>200</v>
          </cell>
          <cell r="R657">
            <v>200</v>
          </cell>
          <cell r="S657">
            <v>200</v>
          </cell>
          <cell r="T657">
            <v>200</v>
          </cell>
          <cell r="U657">
            <v>200</v>
          </cell>
          <cell r="V657">
            <v>200</v>
          </cell>
          <cell r="W657">
            <v>200</v>
          </cell>
          <cell r="X657">
            <v>200</v>
          </cell>
          <cell r="Y657">
            <v>200</v>
          </cell>
          <cell r="Z657">
            <v>200</v>
          </cell>
          <cell r="AA657">
            <v>200</v>
          </cell>
          <cell r="AB657">
            <v>200</v>
          </cell>
          <cell r="AC657">
            <v>200</v>
          </cell>
          <cell r="AD657">
            <v>200</v>
          </cell>
          <cell r="AE657">
            <v>200</v>
          </cell>
          <cell r="AF657">
            <v>200</v>
          </cell>
          <cell r="AG657">
            <v>200</v>
          </cell>
          <cell r="AH657">
            <v>200</v>
          </cell>
          <cell r="AI657">
            <v>200</v>
          </cell>
          <cell r="AJ657">
            <v>200</v>
          </cell>
          <cell r="AK657">
            <v>200</v>
          </cell>
          <cell r="AL657">
            <v>200</v>
          </cell>
          <cell r="AM657">
            <v>200</v>
          </cell>
          <cell r="AN657">
            <v>200</v>
          </cell>
          <cell r="AO657">
            <v>200</v>
          </cell>
          <cell r="AP657">
            <v>200</v>
          </cell>
          <cell r="AQ657">
            <v>200</v>
          </cell>
          <cell r="AR657">
            <v>200</v>
          </cell>
          <cell r="AS657">
            <v>200</v>
          </cell>
          <cell r="AT657">
            <v>200</v>
          </cell>
          <cell r="AU657">
            <v>200</v>
          </cell>
          <cell r="AV657">
            <v>200</v>
          </cell>
          <cell r="AW657">
            <v>200</v>
          </cell>
          <cell r="AX657">
            <v>200</v>
          </cell>
          <cell r="AY657">
            <v>200</v>
          </cell>
          <cell r="AZ657">
            <v>200</v>
          </cell>
          <cell r="BA657">
            <v>200</v>
          </cell>
          <cell r="BB657">
            <v>200</v>
          </cell>
          <cell r="BC657">
            <v>200</v>
          </cell>
          <cell r="BD657">
            <v>200</v>
          </cell>
          <cell r="BE657">
            <v>200</v>
          </cell>
          <cell r="BF657">
            <v>200</v>
          </cell>
          <cell r="BG657">
            <v>200</v>
          </cell>
          <cell r="BH657">
            <v>200</v>
          </cell>
          <cell r="BI657">
            <v>200</v>
          </cell>
          <cell r="BJ657">
            <v>200</v>
          </cell>
          <cell r="BK657">
            <v>200</v>
          </cell>
          <cell r="BL657">
            <v>200</v>
          </cell>
          <cell r="BM657">
            <v>200</v>
          </cell>
          <cell r="BN657">
            <v>200</v>
          </cell>
          <cell r="BO657">
            <v>200</v>
          </cell>
          <cell r="BP657">
            <v>200</v>
          </cell>
          <cell r="BQ657">
            <v>200</v>
          </cell>
          <cell r="BR657">
            <v>200</v>
          </cell>
          <cell r="BS657">
            <v>200</v>
          </cell>
          <cell r="BT657">
            <v>200</v>
          </cell>
          <cell r="BU657">
            <v>200</v>
          </cell>
          <cell r="BV657">
            <v>200</v>
          </cell>
          <cell r="BW657">
            <v>200</v>
          </cell>
          <cell r="BX657">
            <v>200</v>
          </cell>
          <cell r="BY657">
            <v>200</v>
          </cell>
          <cell r="BZ657">
            <v>200</v>
          </cell>
          <cell r="CA657">
            <v>200</v>
          </cell>
          <cell r="CB657">
            <v>200</v>
          </cell>
          <cell r="CC657">
            <v>200</v>
          </cell>
          <cell r="CD657">
            <v>200</v>
          </cell>
          <cell r="CE657">
            <v>200</v>
          </cell>
          <cell r="CF657">
            <v>200</v>
          </cell>
          <cell r="CG657">
            <v>200</v>
          </cell>
          <cell r="CH657">
            <v>200</v>
          </cell>
          <cell r="CI657">
            <v>200</v>
          </cell>
          <cell r="CJ657">
            <v>200</v>
          </cell>
          <cell r="CK657">
            <v>200</v>
          </cell>
          <cell r="CL657">
            <v>200</v>
          </cell>
          <cell r="CM657">
            <v>200</v>
          </cell>
          <cell r="CN657">
            <v>200</v>
          </cell>
          <cell r="CO657">
            <v>200</v>
          </cell>
          <cell r="CP657">
            <v>200</v>
          </cell>
          <cell r="CQ657">
            <v>200</v>
          </cell>
          <cell r="CR657">
            <v>200</v>
          </cell>
          <cell r="CS657">
            <v>200</v>
          </cell>
          <cell r="CT657">
            <v>200</v>
          </cell>
          <cell r="CU657">
            <v>200</v>
          </cell>
          <cell r="CV657">
            <v>200</v>
          </cell>
          <cell r="CW657">
            <v>200</v>
          </cell>
          <cell r="CX657">
            <v>200</v>
          </cell>
          <cell r="CY657">
            <v>200</v>
          </cell>
          <cell r="CZ657">
            <v>200</v>
          </cell>
          <cell r="DA657">
            <v>200</v>
          </cell>
          <cell r="DB657">
            <v>200</v>
          </cell>
          <cell r="DC657">
            <v>200</v>
          </cell>
          <cell r="DD657">
            <v>0</v>
          </cell>
          <cell r="DE657">
            <v>200</v>
          </cell>
          <cell r="DF657">
            <v>200</v>
          </cell>
          <cell r="DG657">
            <v>200</v>
          </cell>
          <cell r="DH657">
            <v>200</v>
          </cell>
          <cell r="DI657">
            <v>200</v>
          </cell>
          <cell r="DJ657">
            <v>200</v>
          </cell>
          <cell r="DK657">
            <v>0</v>
          </cell>
        </row>
        <row r="658">
          <cell r="A658">
            <v>37764</v>
          </cell>
          <cell r="B658" t="str">
            <v xml:space="preserve"> NRG-NORTHWEST CHALKLEY FIELD            </v>
          </cell>
          <cell r="C658" t="str">
            <v xml:space="preserve"> 0L   </v>
          </cell>
          <cell r="D658" t="str">
            <v xml:space="preserve"> R    </v>
          </cell>
          <cell r="E658">
            <v>11273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</row>
        <row r="659">
          <cell r="A659">
            <v>37767</v>
          </cell>
          <cell r="B659" t="str">
            <v xml:space="preserve"> SHUFFLIN - SAN MIGUEL CREEK FIELD       </v>
          </cell>
          <cell r="C659">
            <v>0</v>
          </cell>
          <cell r="D659" t="str">
            <v xml:space="preserve"> R    </v>
          </cell>
          <cell r="E659">
            <v>11506</v>
          </cell>
          <cell r="F659">
            <v>250</v>
          </cell>
          <cell r="G659">
            <v>250</v>
          </cell>
          <cell r="H659">
            <v>240</v>
          </cell>
          <cell r="I659">
            <v>250</v>
          </cell>
          <cell r="J659">
            <v>250</v>
          </cell>
          <cell r="K659">
            <v>250</v>
          </cell>
          <cell r="L659">
            <v>250</v>
          </cell>
          <cell r="M659">
            <v>250</v>
          </cell>
          <cell r="N659">
            <v>250</v>
          </cell>
          <cell r="O659">
            <v>250</v>
          </cell>
          <cell r="P659">
            <v>250</v>
          </cell>
          <cell r="Q659">
            <v>250</v>
          </cell>
          <cell r="R659">
            <v>250</v>
          </cell>
          <cell r="S659">
            <v>250</v>
          </cell>
          <cell r="T659">
            <v>240</v>
          </cell>
          <cell r="U659">
            <v>240</v>
          </cell>
          <cell r="V659">
            <v>240</v>
          </cell>
          <cell r="W659">
            <v>240</v>
          </cell>
          <cell r="X659">
            <v>240</v>
          </cell>
          <cell r="Y659">
            <v>240</v>
          </cell>
          <cell r="Z659">
            <v>240</v>
          </cell>
          <cell r="AA659">
            <v>240</v>
          </cell>
          <cell r="AB659">
            <v>240</v>
          </cell>
          <cell r="AC659">
            <v>240</v>
          </cell>
          <cell r="AD659">
            <v>240</v>
          </cell>
          <cell r="AE659">
            <v>240</v>
          </cell>
          <cell r="AF659">
            <v>240</v>
          </cell>
          <cell r="AG659">
            <v>240</v>
          </cell>
          <cell r="AH659">
            <v>240</v>
          </cell>
          <cell r="AI659">
            <v>240</v>
          </cell>
          <cell r="AJ659">
            <v>240</v>
          </cell>
          <cell r="AK659">
            <v>240</v>
          </cell>
          <cell r="AL659">
            <v>240</v>
          </cell>
          <cell r="AM659">
            <v>240</v>
          </cell>
          <cell r="AN659">
            <v>240</v>
          </cell>
          <cell r="AO659">
            <v>240</v>
          </cell>
          <cell r="AP659">
            <v>240</v>
          </cell>
          <cell r="AQ659">
            <v>240</v>
          </cell>
          <cell r="AR659">
            <v>240</v>
          </cell>
          <cell r="AS659">
            <v>240</v>
          </cell>
          <cell r="AT659">
            <v>240</v>
          </cell>
          <cell r="AU659">
            <v>240</v>
          </cell>
          <cell r="AV659">
            <v>240</v>
          </cell>
          <cell r="AW659">
            <v>240</v>
          </cell>
          <cell r="AX659">
            <v>1</v>
          </cell>
          <cell r="AY659">
            <v>1</v>
          </cell>
          <cell r="AZ659">
            <v>1</v>
          </cell>
          <cell r="BA659">
            <v>1</v>
          </cell>
          <cell r="BB659">
            <v>1</v>
          </cell>
          <cell r="BC659">
            <v>1</v>
          </cell>
          <cell r="BD659">
            <v>1</v>
          </cell>
          <cell r="BE659">
            <v>1</v>
          </cell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500</v>
          </cell>
          <cell r="BR659">
            <v>500</v>
          </cell>
          <cell r="BS659">
            <v>500</v>
          </cell>
          <cell r="BT659">
            <v>500</v>
          </cell>
          <cell r="BU659">
            <v>500</v>
          </cell>
          <cell r="BV659">
            <v>500</v>
          </cell>
          <cell r="BW659">
            <v>500</v>
          </cell>
          <cell r="BX659">
            <v>500</v>
          </cell>
          <cell r="BY659">
            <v>500</v>
          </cell>
          <cell r="BZ659">
            <v>500</v>
          </cell>
          <cell r="CA659">
            <v>500</v>
          </cell>
          <cell r="CB659">
            <v>500</v>
          </cell>
          <cell r="CC659">
            <v>500</v>
          </cell>
          <cell r="CD659">
            <v>500</v>
          </cell>
          <cell r="CE659">
            <v>500</v>
          </cell>
          <cell r="CF659">
            <v>500</v>
          </cell>
          <cell r="CG659">
            <v>500</v>
          </cell>
          <cell r="CH659">
            <v>500</v>
          </cell>
          <cell r="CI659">
            <v>500</v>
          </cell>
          <cell r="CJ659">
            <v>500</v>
          </cell>
          <cell r="CK659">
            <v>500</v>
          </cell>
          <cell r="CL659">
            <v>500</v>
          </cell>
          <cell r="CM659">
            <v>500</v>
          </cell>
          <cell r="CN659">
            <v>500</v>
          </cell>
          <cell r="CO659">
            <v>500</v>
          </cell>
          <cell r="CP659">
            <v>500</v>
          </cell>
          <cell r="CQ659">
            <v>500</v>
          </cell>
          <cell r="CR659">
            <v>500</v>
          </cell>
          <cell r="CS659">
            <v>500</v>
          </cell>
          <cell r="CT659">
            <v>500</v>
          </cell>
          <cell r="CU659">
            <v>500</v>
          </cell>
          <cell r="CV659">
            <v>500</v>
          </cell>
          <cell r="CW659">
            <v>500</v>
          </cell>
          <cell r="CX659">
            <v>500</v>
          </cell>
          <cell r="CY659">
            <v>500</v>
          </cell>
          <cell r="CZ659">
            <v>500</v>
          </cell>
          <cell r="DA659">
            <v>500</v>
          </cell>
          <cell r="DB659">
            <v>500</v>
          </cell>
          <cell r="DC659">
            <v>500</v>
          </cell>
          <cell r="DD659">
            <v>500</v>
          </cell>
          <cell r="DE659">
            <v>500</v>
          </cell>
          <cell r="DF659">
            <v>500</v>
          </cell>
          <cell r="DG659">
            <v>500</v>
          </cell>
          <cell r="DH659">
            <v>500</v>
          </cell>
          <cell r="DI659">
            <v>500</v>
          </cell>
          <cell r="DJ659">
            <v>500</v>
          </cell>
          <cell r="DK659">
            <v>500</v>
          </cell>
        </row>
        <row r="660">
          <cell r="A660">
            <v>37771</v>
          </cell>
          <cell r="B660" t="str">
            <v xml:space="preserve"> FORMAN-CADEVILLE DEHYD EMERGENCY        </v>
          </cell>
          <cell r="C660">
            <v>1</v>
          </cell>
          <cell r="D660" t="str">
            <v xml:space="preserve"> R    </v>
          </cell>
          <cell r="E660">
            <v>4998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</row>
        <row r="661">
          <cell r="A661">
            <v>37772</v>
          </cell>
          <cell r="B661" t="str">
            <v xml:space="preserve"> TEXACO-QUEEN BESS IS DEHYD LAKE WASH    </v>
          </cell>
          <cell r="C661" t="str">
            <v xml:space="preserve"> 0L   </v>
          </cell>
          <cell r="D661" t="str">
            <v xml:space="preserve"> R    </v>
          </cell>
          <cell r="E661">
            <v>52120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</row>
        <row r="662">
          <cell r="A662">
            <v>37775</v>
          </cell>
          <cell r="B662" t="str">
            <v xml:space="preserve"> CONOCO-GRAND ISLE DEHYD                 </v>
          </cell>
          <cell r="C662" t="str">
            <v xml:space="preserve"> 0L   </v>
          </cell>
          <cell r="D662" t="str">
            <v xml:space="preserve"> R    </v>
          </cell>
          <cell r="E662">
            <v>21894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</row>
        <row r="663">
          <cell r="A663">
            <v>37777</v>
          </cell>
          <cell r="B663" t="str">
            <v xml:space="preserve"> BORDER-AVILA DEHYD                      </v>
          </cell>
          <cell r="C663">
            <v>0</v>
          </cell>
          <cell r="D663" t="str">
            <v xml:space="preserve"> R    </v>
          </cell>
          <cell r="E663">
            <v>188766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</row>
        <row r="664">
          <cell r="A664">
            <v>37780</v>
          </cell>
          <cell r="B664" t="str">
            <v xml:space="preserve"> ESPERANZA LOS TORRITOS DEHYD            </v>
          </cell>
          <cell r="C664">
            <v>0</v>
          </cell>
          <cell r="D664" t="str">
            <v xml:space="preserve"> R    </v>
          </cell>
          <cell r="E664">
            <v>7254</v>
          </cell>
          <cell r="F664">
            <v>10</v>
          </cell>
          <cell r="G664">
            <v>10</v>
          </cell>
          <cell r="H664">
            <v>0</v>
          </cell>
          <cell r="I664">
            <v>10</v>
          </cell>
          <cell r="J664">
            <v>10</v>
          </cell>
          <cell r="K664">
            <v>10</v>
          </cell>
          <cell r="L664">
            <v>10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</row>
        <row r="665">
          <cell r="A665">
            <v>37795</v>
          </cell>
          <cell r="B665" t="str">
            <v xml:space="preserve"> B AND P-S GABRYSCH DEHYD                </v>
          </cell>
          <cell r="C665">
            <v>0</v>
          </cell>
          <cell r="D665" t="str">
            <v xml:space="preserve"> R    </v>
          </cell>
          <cell r="E665">
            <v>6226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</row>
        <row r="666">
          <cell r="A666">
            <v>37796</v>
          </cell>
          <cell r="B666" t="str">
            <v xml:space="preserve"> SUMMIT-HIGH STAR FRCO DEHYD #2          </v>
          </cell>
          <cell r="C666">
            <v>0</v>
          </cell>
          <cell r="D666" t="str">
            <v xml:space="preserve"> R    </v>
          </cell>
          <cell r="E666">
            <v>2817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</row>
        <row r="667">
          <cell r="A667">
            <v>37797</v>
          </cell>
          <cell r="B667" t="str">
            <v xml:space="preserve"> BRUSCATO-SECLUSION DEHYD                </v>
          </cell>
          <cell r="C667">
            <v>0</v>
          </cell>
          <cell r="D667" t="str">
            <v xml:space="preserve"> R    </v>
          </cell>
          <cell r="E667">
            <v>10528</v>
          </cell>
          <cell r="F667">
            <v>210</v>
          </cell>
          <cell r="G667">
            <v>210</v>
          </cell>
          <cell r="H667">
            <v>210</v>
          </cell>
          <cell r="I667">
            <v>210</v>
          </cell>
          <cell r="J667">
            <v>210</v>
          </cell>
          <cell r="K667">
            <v>210</v>
          </cell>
          <cell r="L667">
            <v>210</v>
          </cell>
          <cell r="M667">
            <v>210</v>
          </cell>
          <cell r="N667">
            <v>210</v>
          </cell>
          <cell r="O667">
            <v>210</v>
          </cell>
          <cell r="P667">
            <v>210</v>
          </cell>
          <cell r="Q667">
            <v>210</v>
          </cell>
          <cell r="R667">
            <v>210</v>
          </cell>
          <cell r="S667">
            <v>210</v>
          </cell>
          <cell r="T667">
            <v>210</v>
          </cell>
          <cell r="U667">
            <v>210</v>
          </cell>
          <cell r="V667">
            <v>210</v>
          </cell>
          <cell r="W667">
            <v>210</v>
          </cell>
          <cell r="X667">
            <v>210</v>
          </cell>
          <cell r="Y667">
            <v>210</v>
          </cell>
          <cell r="Z667">
            <v>210</v>
          </cell>
          <cell r="AA667">
            <v>210</v>
          </cell>
          <cell r="AB667">
            <v>210</v>
          </cell>
          <cell r="AC667">
            <v>210</v>
          </cell>
          <cell r="AD667">
            <v>210</v>
          </cell>
          <cell r="AE667">
            <v>210</v>
          </cell>
          <cell r="AF667">
            <v>210</v>
          </cell>
          <cell r="AG667">
            <v>210</v>
          </cell>
          <cell r="AH667">
            <v>210</v>
          </cell>
          <cell r="AI667">
            <v>210</v>
          </cell>
          <cell r="AJ667">
            <v>210</v>
          </cell>
          <cell r="AK667">
            <v>210</v>
          </cell>
          <cell r="AL667">
            <v>210</v>
          </cell>
          <cell r="AM667">
            <v>210</v>
          </cell>
          <cell r="AN667">
            <v>210</v>
          </cell>
          <cell r="AO667">
            <v>210</v>
          </cell>
          <cell r="AP667">
            <v>210</v>
          </cell>
          <cell r="AQ667">
            <v>210</v>
          </cell>
          <cell r="AR667">
            <v>210</v>
          </cell>
          <cell r="AS667">
            <v>210</v>
          </cell>
          <cell r="AT667">
            <v>210</v>
          </cell>
          <cell r="AU667">
            <v>210</v>
          </cell>
          <cell r="AV667">
            <v>210</v>
          </cell>
          <cell r="AW667">
            <v>210</v>
          </cell>
          <cell r="AX667">
            <v>210</v>
          </cell>
          <cell r="AY667">
            <v>210</v>
          </cell>
          <cell r="AZ667">
            <v>210</v>
          </cell>
          <cell r="BA667">
            <v>210</v>
          </cell>
          <cell r="BB667">
            <v>210</v>
          </cell>
          <cell r="BC667">
            <v>210</v>
          </cell>
          <cell r="BD667">
            <v>210</v>
          </cell>
          <cell r="BE667">
            <v>210</v>
          </cell>
          <cell r="BF667">
            <v>210</v>
          </cell>
          <cell r="BG667">
            <v>210</v>
          </cell>
          <cell r="BH667">
            <v>210</v>
          </cell>
          <cell r="BI667">
            <v>210</v>
          </cell>
          <cell r="BJ667">
            <v>210</v>
          </cell>
          <cell r="BK667">
            <v>210</v>
          </cell>
          <cell r="BL667">
            <v>210</v>
          </cell>
          <cell r="BM667">
            <v>210</v>
          </cell>
          <cell r="BN667">
            <v>210</v>
          </cell>
          <cell r="BO667">
            <v>210</v>
          </cell>
          <cell r="BP667">
            <v>210</v>
          </cell>
          <cell r="BQ667">
            <v>210</v>
          </cell>
          <cell r="BR667">
            <v>210</v>
          </cell>
          <cell r="BS667">
            <v>210</v>
          </cell>
          <cell r="BT667">
            <v>210</v>
          </cell>
          <cell r="BU667">
            <v>210</v>
          </cell>
          <cell r="BV667">
            <v>210</v>
          </cell>
          <cell r="BW667">
            <v>210</v>
          </cell>
          <cell r="BX667">
            <v>210</v>
          </cell>
          <cell r="BY667">
            <v>210</v>
          </cell>
          <cell r="BZ667">
            <v>210</v>
          </cell>
          <cell r="CA667">
            <v>210</v>
          </cell>
          <cell r="CB667">
            <v>210</v>
          </cell>
          <cell r="CC667">
            <v>210</v>
          </cell>
          <cell r="CD667">
            <v>210</v>
          </cell>
          <cell r="CE667">
            <v>210</v>
          </cell>
          <cell r="CF667">
            <v>210</v>
          </cell>
          <cell r="CG667">
            <v>210</v>
          </cell>
          <cell r="CH667">
            <v>210</v>
          </cell>
          <cell r="CI667">
            <v>210</v>
          </cell>
          <cell r="CJ667">
            <v>210</v>
          </cell>
          <cell r="CK667">
            <v>210</v>
          </cell>
          <cell r="CL667">
            <v>210</v>
          </cell>
          <cell r="CM667">
            <v>210</v>
          </cell>
          <cell r="CN667">
            <v>210</v>
          </cell>
          <cell r="CO667">
            <v>210</v>
          </cell>
          <cell r="CP667">
            <v>210</v>
          </cell>
          <cell r="CQ667">
            <v>210</v>
          </cell>
          <cell r="CR667">
            <v>210</v>
          </cell>
          <cell r="CS667">
            <v>210</v>
          </cell>
          <cell r="CT667">
            <v>210</v>
          </cell>
          <cell r="CU667">
            <v>210</v>
          </cell>
          <cell r="CV667">
            <v>210</v>
          </cell>
          <cell r="CW667">
            <v>210</v>
          </cell>
          <cell r="CX667">
            <v>210</v>
          </cell>
          <cell r="CY667">
            <v>210</v>
          </cell>
          <cell r="CZ667">
            <v>210</v>
          </cell>
          <cell r="DA667">
            <v>210</v>
          </cell>
          <cell r="DB667">
            <v>210</v>
          </cell>
          <cell r="DC667">
            <v>210</v>
          </cell>
          <cell r="DD667">
            <v>210</v>
          </cell>
          <cell r="DE667">
            <v>210</v>
          </cell>
          <cell r="DF667">
            <v>210</v>
          </cell>
          <cell r="DG667">
            <v>210</v>
          </cell>
          <cell r="DH667">
            <v>210</v>
          </cell>
          <cell r="DI667">
            <v>210</v>
          </cell>
          <cell r="DJ667">
            <v>210</v>
          </cell>
          <cell r="DK667">
            <v>210</v>
          </cell>
        </row>
        <row r="668">
          <cell r="A668">
            <v>37798</v>
          </cell>
          <cell r="B668" t="str">
            <v xml:space="preserve"> CAMMERON-MORALE ROSE LEASE #1           </v>
          </cell>
          <cell r="C668">
            <v>0</v>
          </cell>
          <cell r="D668" t="str">
            <v xml:space="preserve"> R    </v>
          </cell>
          <cell r="E668">
            <v>2776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</row>
        <row r="669">
          <cell r="A669">
            <v>37803</v>
          </cell>
          <cell r="B669" t="str">
            <v xml:space="preserve"> L.H.C.- W DELTA BLK 52 DEHYD            </v>
          </cell>
          <cell r="C669" t="str">
            <v xml:space="preserve"> 0L   </v>
          </cell>
          <cell r="D669" t="str">
            <v xml:space="preserve"> R    </v>
          </cell>
          <cell r="E669">
            <v>12301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</row>
        <row r="670">
          <cell r="A670">
            <v>37804</v>
          </cell>
          <cell r="B670" t="str">
            <v xml:space="preserve"> DALLAS - EAST CORDELE HARRISON #1       </v>
          </cell>
          <cell r="C670">
            <v>0</v>
          </cell>
          <cell r="D670" t="str">
            <v xml:space="preserve"> R    </v>
          </cell>
          <cell r="E670">
            <v>10485</v>
          </cell>
          <cell r="F670">
            <v>175</v>
          </cell>
          <cell r="G670">
            <v>175</v>
          </cell>
          <cell r="H670">
            <v>180</v>
          </cell>
          <cell r="I670">
            <v>175</v>
          </cell>
          <cell r="J670">
            <v>175</v>
          </cell>
          <cell r="K670">
            <v>175</v>
          </cell>
          <cell r="L670">
            <v>175</v>
          </cell>
          <cell r="M670">
            <v>175</v>
          </cell>
          <cell r="N670">
            <v>175</v>
          </cell>
          <cell r="O670">
            <v>175</v>
          </cell>
          <cell r="P670">
            <v>175</v>
          </cell>
          <cell r="Q670">
            <v>175</v>
          </cell>
          <cell r="R670">
            <v>175</v>
          </cell>
          <cell r="S670">
            <v>175</v>
          </cell>
          <cell r="T670">
            <v>180</v>
          </cell>
          <cell r="U670">
            <v>180</v>
          </cell>
          <cell r="V670">
            <v>180</v>
          </cell>
          <cell r="W670">
            <v>180</v>
          </cell>
          <cell r="X670">
            <v>180</v>
          </cell>
          <cell r="Y670">
            <v>180</v>
          </cell>
          <cell r="Z670">
            <v>180</v>
          </cell>
          <cell r="AA670">
            <v>180</v>
          </cell>
          <cell r="AB670">
            <v>180</v>
          </cell>
          <cell r="AC670">
            <v>180</v>
          </cell>
          <cell r="AD670">
            <v>180</v>
          </cell>
          <cell r="AE670">
            <v>180</v>
          </cell>
          <cell r="AF670">
            <v>180</v>
          </cell>
          <cell r="AG670">
            <v>180</v>
          </cell>
          <cell r="AH670">
            <v>180</v>
          </cell>
          <cell r="AI670">
            <v>180</v>
          </cell>
          <cell r="AJ670">
            <v>180</v>
          </cell>
          <cell r="AK670">
            <v>180</v>
          </cell>
          <cell r="AL670">
            <v>180</v>
          </cell>
          <cell r="AM670">
            <v>180</v>
          </cell>
          <cell r="AN670">
            <v>180</v>
          </cell>
          <cell r="AO670">
            <v>180</v>
          </cell>
          <cell r="AP670">
            <v>180</v>
          </cell>
          <cell r="AQ670">
            <v>180</v>
          </cell>
          <cell r="AR670">
            <v>180</v>
          </cell>
          <cell r="AS670">
            <v>180</v>
          </cell>
          <cell r="AT670">
            <v>180</v>
          </cell>
          <cell r="AU670">
            <v>180</v>
          </cell>
          <cell r="AV670">
            <v>180</v>
          </cell>
          <cell r="AW670">
            <v>180</v>
          </cell>
          <cell r="AX670">
            <v>190</v>
          </cell>
          <cell r="AY670">
            <v>190</v>
          </cell>
          <cell r="AZ670">
            <v>190</v>
          </cell>
          <cell r="BA670">
            <v>190</v>
          </cell>
          <cell r="BB670">
            <v>190</v>
          </cell>
          <cell r="BC670">
            <v>190</v>
          </cell>
          <cell r="BD670">
            <v>190</v>
          </cell>
          <cell r="BE670">
            <v>190</v>
          </cell>
          <cell r="BF670">
            <v>190</v>
          </cell>
          <cell r="BG670">
            <v>190</v>
          </cell>
          <cell r="BH670">
            <v>190</v>
          </cell>
          <cell r="BI670">
            <v>190</v>
          </cell>
          <cell r="BJ670">
            <v>190</v>
          </cell>
          <cell r="BK670">
            <v>190</v>
          </cell>
          <cell r="BL670">
            <v>190</v>
          </cell>
          <cell r="BM670">
            <v>190</v>
          </cell>
          <cell r="BN670">
            <v>190</v>
          </cell>
          <cell r="BO670">
            <v>190</v>
          </cell>
          <cell r="BP670">
            <v>190</v>
          </cell>
          <cell r="BQ670">
            <v>190</v>
          </cell>
          <cell r="BR670">
            <v>190</v>
          </cell>
          <cell r="BS670">
            <v>190</v>
          </cell>
          <cell r="BT670">
            <v>190</v>
          </cell>
          <cell r="BU670">
            <v>190</v>
          </cell>
          <cell r="BV670">
            <v>190</v>
          </cell>
          <cell r="BW670">
            <v>190</v>
          </cell>
          <cell r="BX670">
            <v>190</v>
          </cell>
          <cell r="BY670">
            <v>190</v>
          </cell>
          <cell r="BZ670">
            <v>190</v>
          </cell>
          <cell r="CA670">
            <v>190</v>
          </cell>
          <cell r="CB670">
            <v>190</v>
          </cell>
          <cell r="CC670">
            <v>200</v>
          </cell>
          <cell r="CD670">
            <v>200</v>
          </cell>
          <cell r="CE670">
            <v>200</v>
          </cell>
          <cell r="CF670">
            <v>200</v>
          </cell>
          <cell r="CG670">
            <v>200</v>
          </cell>
          <cell r="CH670">
            <v>200</v>
          </cell>
          <cell r="CI670">
            <v>200</v>
          </cell>
          <cell r="CJ670">
            <v>200</v>
          </cell>
          <cell r="CK670">
            <v>200</v>
          </cell>
          <cell r="CL670">
            <v>200</v>
          </cell>
          <cell r="CM670">
            <v>200</v>
          </cell>
          <cell r="CN670">
            <v>200</v>
          </cell>
          <cell r="CO670">
            <v>200</v>
          </cell>
          <cell r="CP670">
            <v>200</v>
          </cell>
          <cell r="CQ670">
            <v>200</v>
          </cell>
          <cell r="CR670">
            <v>200</v>
          </cell>
          <cell r="CS670">
            <v>200</v>
          </cell>
          <cell r="CT670">
            <v>200</v>
          </cell>
          <cell r="CU670">
            <v>200</v>
          </cell>
          <cell r="CV670">
            <v>200</v>
          </cell>
          <cell r="CW670">
            <v>200</v>
          </cell>
          <cell r="CX670">
            <v>200</v>
          </cell>
          <cell r="CY670">
            <v>200</v>
          </cell>
          <cell r="CZ670">
            <v>200</v>
          </cell>
          <cell r="DA670">
            <v>200</v>
          </cell>
          <cell r="DB670">
            <v>200</v>
          </cell>
          <cell r="DC670">
            <v>200</v>
          </cell>
          <cell r="DD670">
            <v>200</v>
          </cell>
          <cell r="DE670">
            <v>200</v>
          </cell>
          <cell r="DF670">
            <v>200</v>
          </cell>
          <cell r="DG670">
            <v>200</v>
          </cell>
          <cell r="DH670">
            <v>200</v>
          </cell>
          <cell r="DI670">
            <v>200</v>
          </cell>
          <cell r="DJ670">
            <v>200</v>
          </cell>
          <cell r="DK670">
            <v>200</v>
          </cell>
        </row>
        <row r="671">
          <cell r="A671">
            <v>37807</v>
          </cell>
          <cell r="B671" t="str">
            <v xml:space="preserve"> W DIXON BAY DEHYD LA ROSE               </v>
          </cell>
          <cell r="C671" t="str">
            <v xml:space="preserve"> 0L   </v>
          </cell>
          <cell r="D671" t="str">
            <v xml:space="preserve"> R    </v>
          </cell>
          <cell r="E671">
            <v>11970</v>
          </cell>
          <cell r="F671">
            <v>3550</v>
          </cell>
          <cell r="G671">
            <v>3550</v>
          </cell>
          <cell r="H671">
            <v>4000</v>
          </cell>
          <cell r="I671">
            <v>3550</v>
          </cell>
          <cell r="J671">
            <v>3000</v>
          </cell>
          <cell r="K671">
            <v>3000</v>
          </cell>
          <cell r="L671">
            <v>3000</v>
          </cell>
          <cell r="M671">
            <v>3000</v>
          </cell>
          <cell r="N671">
            <v>3000</v>
          </cell>
          <cell r="O671">
            <v>3000</v>
          </cell>
          <cell r="P671">
            <v>3000</v>
          </cell>
          <cell r="Q671">
            <v>3000</v>
          </cell>
          <cell r="R671">
            <v>3000</v>
          </cell>
          <cell r="S671">
            <v>3000</v>
          </cell>
          <cell r="T671">
            <v>3200</v>
          </cell>
          <cell r="U671">
            <v>3200</v>
          </cell>
          <cell r="V671">
            <v>3200</v>
          </cell>
          <cell r="W671">
            <v>3200</v>
          </cell>
          <cell r="X671">
            <v>3200</v>
          </cell>
          <cell r="Y671">
            <v>3000</v>
          </cell>
          <cell r="Z671">
            <v>3000</v>
          </cell>
          <cell r="AA671">
            <v>3000</v>
          </cell>
          <cell r="AB671">
            <v>3000</v>
          </cell>
          <cell r="AC671">
            <v>3000</v>
          </cell>
          <cell r="AD671">
            <v>3000</v>
          </cell>
          <cell r="AE671">
            <v>3000</v>
          </cell>
          <cell r="AF671">
            <v>3000</v>
          </cell>
          <cell r="AG671">
            <v>4000</v>
          </cell>
          <cell r="AH671">
            <v>4000</v>
          </cell>
          <cell r="AI671">
            <v>4000</v>
          </cell>
          <cell r="AJ671">
            <v>4000</v>
          </cell>
          <cell r="AK671">
            <v>4000</v>
          </cell>
          <cell r="AL671">
            <v>4000</v>
          </cell>
          <cell r="AM671">
            <v>4000</v>
          </cell>
          <cell r="AN671">
            <v>4000</v>
          </cell>
          <cell r="AO671">
            <v>4000</v>
          </cell>
          <cell r="AP671">
            <v>4000</v>
          </cell>
          <cell r="AQ671">
            <v>4000</v>
          </cell>
          <cell r="AR671">
            <v>4000</v>
          </cell>
          <cell r="AS671">
            <v>4000</v>
          </cell>
          <cell r="AT671">
            <v>4000</v>
          </cell>
          <cell r="AU671">
            <v>4000</v>
          </cell>
          <cell r="AV671">
            <v>4000</v>
          </cell>
          <cell r="AW671">
            <v>4000</v>
          </cell>
          <cell r="AX671">
            <v>4600</v>
          </cell>
          <cell r="AY671">
            <v>4600</v>
          </cell>
          <cell r="AZ671">
            <v>4600</v>
          </cell>
          <cell r="BA671">
            <v>4600</v>
          </cell>
          <cell r="BB671">
            <v>4600</v>
          </cell>
          <cell r="BC671">
            <v>4600</v>
          </cell>
          <cell r="BD671">
            <v>4600</v>
          </cell>
          <cell r="BE671">
            <v>4600</v>
          </cell>
          <cell r="BF671">
            <v>4600</v>
          </cell>
          <cell r="BG671">
            <v>4600</v>
          </cell>
          <cell r="BH671">
            <v>4600</v>
          </cell>
          <cell r="BI671">
            <v>4600</v>
          </cell>
          <cell r="BJ671">
            <v>4600</v>
          </cell>
          <cell r="BK671">
            <v>4600</v>
          </cell>
          <cell r="BL671">
            <v>4600</v>
          </cell>
          <cell r="BM671">
            <v>4600</v>
          </cell>
          <cell r="BN671">
            <v>4600</v>
          </cell>
          <cell r="BO671">
            <v>4600</v>
          </cell>
          <cell r="BP671">
            <v>4600</v>
          </cell>
          <cell r="BQ671">
            <v>4004</v>
          </cell>
          <cell r="BR671">
            <v>4004</v>
          </cell>
          <cell r="BS671">
            <v>4004</v>
          </cell>
          <cell r="BT671">
            <v>4004</v>
          </cell>
          <cell r="BU671">
            <v>4004</v>
          </cell>
          <cell r="BV671">
            <v>4004</v>
          </cell>
          <cell r="BW671">
            <v>4004</v>
          </cell>
          <cell r="BX671">
            <v>4004</v>
          </cell>
          <cell r="BY671">
            <v>4004</v>
          </cell>
          <cell r="BZ671">
            <v>4004</v>
          </cell>
          <cell r="CA671">
            <v>4004</v>
          </cell>
          <cell r="CB671">
            <v>4004</v>
          </cell>
          <cell r="CC671">
            <v>3500</v>
          </cell>
          <cell r="CD671">
            <v>3500</v>
          </cell>
          <cell r="CE671">
            <v>3500</v>
          </cell>
          <cell r="CF671">
            <v>3500</v>
          </cell>
          <cell r="CG671">
            <v>3500</v>
          </cell>
          <cell r="CH671">
            <v>3500</v>
          </cell>
          <cell r="CI671">
            <v>3500</v>
          </cell>
          <cell r="CJ671">
            <v>3500</v>
          </cell>
          <cell r="CK671">
            <v>3500</v>
          </cell>
          <cell r="CL671">
            <v>3500</v>
          </cell>
          <cell r="CM671">
            <v>3500</v>
          </cell>
          <cell r="CN671">
            <v>3500</v>
          </cell>
          <cell r="CO671">
            <v>4500</v>
          </cell>
          <cell r="CP671">
            <v>4500</v>
          </cell>
          <cell r="CQ671">
            <v>4500</v>
          </cell>
          <cell r="CR671">
            <v>4500</v>
          </cell>
          <cell r="CS671">
            <v>4500</v>
          </cell>
          <cell r="CT671">
            <v>4500</v>
          </cell>
          <cell r="CU671">
            <v>4500</v>
          </cell>
          <cell r="CV671">
            <v>4500</v>
          </cell>
          <cell r="CW671">
            <v>4500</v>
          </cell>
          <cell r="CX671">
            <v>4500</v>
          </cell>
          <cell r="CY671">
            <v>4500</v>
          </cell>
          <cell r="CZ671">
            <v>4500</v>
          </cell>
          <cell r="DA671">
            <v>4500</v>
          </cell>
          <cell r="DB671">
            <v>4500</v>
          </cell>
          <cell r="DC671">
            <v>4500</v>
          </cell>
          <cell r="DD671">
            <v>4500</v>
          </cell>
          <cell r="DE671">
            <v>2247</v>
          </cell>
          <cell r="DF671">
            <v>17663</v>
          </cell>
          <cell r="DG671">
            <v>2247</v>
          </cell>
          <cell r="DH671">
            <v>2247</v>
          </cell>
          <cell r="DI671">
            <v>2247</v>
          </cell>
          <cell r="DJ671">
            <v>2247</v>
          </cell>
          <cell r="DK671">
            <v>4944</v>
          </cell>
        </row>
        <row r="672">
          <cell r="A672">
            <v>37809</v>
          </cell>
          <cell r="B672" t="str">
            <v xml:space="preserve"> WEST DELTA BLOCK 86 EXCHANGE DEHYDRATION</v>
          </cell>
          <cell r="C672" t="str">
            <v xml:space="preserve"> 0L   </v>
          </cell>
          <cell r="D672" t="str">
            <v xml:space="preserve"> R    </v>
          </cell>
          <cell r="E672">
            <v>153171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</row>
        <row r="673">
          <cell r="A673">
            <v>37810</v>
          </cell>
          <cell r="B673" t="str">
            <v xml:space="preserve"> ELIZABETH-OAKDALE DETENTIN SALES        </v>
          </cell>
          <cell r="C673" t="str">
            <v xml:space="preserve"> 0L   </v>
          </cell>
          <cell r="D673" t="str">
            <v xml:space="preserve"> D    </v>
          </cell>
          <cell r="E673">
            <v>5756</v>
          </cell>
          <cell r="F673">
            <v>125</v>
          </cell>
          <cell r="G673">
            <v>125</v>
          </cell>
          <cell r="H673">
            <v>350</v>
          </cell>
          <cell r="I673">
            <v>125</v>
          </cell>
          <cell r="J673">
            <v>125</v>
          </cell>
          <cell r="K673">
            <v>125</v>
          </cell>
          <cell r="L673">
            <v>125</v>
          </cell>
          <cell r="M673">
            <v>125</v>
          </cell>
          <cell r="N673">
            <v>125</v>
          </cell>
          <cell r="O673">
            <v>125</v>
          </cell>
          <cell r="P673">
            <v>125</v>
          </cell>
          <cell r="Q673">
            <v>125</v>
          </cell>
          <cell r="R673">
            <v>125</v>
          </cell>
          <cell r="S673">
            <v>125</v>
          </cell>
          <cell r="T673">
            <v>110</v>
          </cell>
          <cell r="U673">
            <v>110</v>
          </cell>
          <cell r="V673">
            <v>110</v>
          </cell>
          <cell r="W673">
            <v>110</v>
          </cell>
          <cell r="X673">
            <v>110</v>
          </cell>
          <cell r="Y673">
            <v>110</v>
          </cell>
          <cell r="Z673">
            <v>110</v>
          </cell>
          <cell r="AA673">
            <v>110</v>
          </cell>
          <cell r="AB673">
            <v>110</v>
          </cell>
          <cell r="AC673">
            <v>110</v>
          </cell>
          <cell r="AD673">
            <v>110</v>
          </cell>
          <cell r="AE673">
            <v>110</v>
          </cell>
          <cell r="AF673">
            <v>110</v>
          </cell>
          <cell r="AG673">
            <v>110</v>
          </cell>
          <cell r="AH673">
            <v>110</v>
          </cell>
          <cell r="AI673">
            <v>110</v>
          </cell>
          <cell r="AJ673">
            <v>110</v>
          </cell>
          <cell r="AK673">
            <v>110</v>
          </cell>
          <cell r="AL673">
            <v>110</v>
          </cell>
          <cell r="AM673">
            <v>110</v>
          </cell>
          <cell r="AN673">
            <v>350</v>
          </cell>
          <cell r="AO673">
            <v>350</v>
          </cell>
          <cell r="AP673">
            <v>350</v>
          </cell>
          <cell r="AQ673">
            <v>150</v>
          </cell>
          <cell r="AR673">
            <v>150</v>
          </cell>
          <cell r="AS673">
            <v>150</v>
          </cell>
          <cell r="AT673">
            <v>150</v>
          </cell>
          <cell r="AU673">
            <v>150</v>
          </cell>
          <cell r="AV673">
            <v>150</v>
          </cell>
          <cell r="AW673">
            <v>150</v>
          </cell>
          <cell r="AX673">
            <v>240</v>
          </cell>
          <cell r="AY673">
            <v>240</v>
          </cell>
          <cell r="AZ673">
            <v>240</v>
          </cell>
          <cell r="BA673">
            <v>240</v>
          </cell>
          <cell r="BB673">
            <v>240</v>
          </cell>
          <cell r="BC673">
            <v>240</v>
          </cell>
          <cell r="BD673">
            <v>240</v>
          </cell>
          <cell r="BE673">
            <v>240</v>
          </cell>
          <cell r="BF673">
            <v>240</v>
          </cell>
          <cell r="BG673">
            <v>240</v>
          </cell>
          <cell r="BH673">
            <v>240</v>
          </cell>
          <cell r="BI673">
            <v>240</v>
          </cell>
          <cell r="BJ673">
            <v>240</v>
          </cell>
          <cell r="BK673">
            <v>240</v>
          </cell>
          <cell r="BL673">
            <v>240</v>
          </cell>
          <cell r="BM673">
            <v>240</v>
          </cell>
          <cell r="BN673">
            <v>240</v>
          </cell>
          <cell r="BO673">
            <v>240</v>
          </cell>
          <cell r="BP673">
            <v>240</v>
          </cell>
          <cell r="BQ673">
            <v>240</v>
          </cell>
          <cell r="BR673">
            <v>240</v>
          </cell>
          <cell r="BS673">
            <v>240</v>
          </cell>
          <cell r="BT673">
            <v>240</v>
          </cell>
          <cell r="BU673">
            <v>240</v>
          </cell>
          <cell r="BV673">
            <v>240</v>
          </cell>
          <cell r="BW673">
            <v>240</v>
          </cell>
          <cell r="BX673">
            <v>240</v>
          </cell>
          <cell r="BY673">
            <v>240</v>
          </cell>
          <cell r="BZ673">
            <v>240</v>
          </cell>
          <cell r="CA673">
            <v>240</v>
          </cell>
          <cell r="CB673">
            <v>240</v>
          </cell>
          <cell r="CC673">
            <v>425</v>
          </cell>
          <cell r="CD673">
            <v>425</v>
          </cell>
          <cell r="CE673">
            <v>425</v>
          </cell>
          <cell r="CF673">
            <v>425</v>
          </cell>
          <cell r="CG673">
            <v>425</v>
          </cell>
          <cell r="CH673">
            <v>425</v>
          </cell>
          <cell r="CI673">
            <v>425</v>
          </cell>
          <cell r="CJ673">
            <v>425</v>
          </cell>
          <cell r="CK673">
            <v>425</v>
          </cell>
          <cell r="CL673">
            <v>425</v>
          </cell>
          <cell r="CM673">
            <v>425</v>
          </cell>
          <cell r="CN673">
            <v>425</v>
          </cell>
          <cell r="CO673">
            <v>150</v>
          </cell>
          <cell r="CP673">
            <v>150</v>
          </cell>
          <cell r="CQ673">
            <v>150</v>
          </cell>
          <cell r="CR673">
            <v>150</v>
          </cell>
          <cell r="CS673">
            <v>150</v>
          </cell>
          <cell r="CT673">
            <v>150</v>
          </cell>
          <cell r="CU673">
            <v>150</v>
          </cell>
          <cell r="CV673">
            <v>150</v>
          </cell>
          <cell r="CW673">
            <v>150</v>
          </cell>
          <cell r="CX673">
            <v>108</v>
          </cell>
          <cell r="CY673">
            <v>108</v>
          </cell>
          <cell r="CZ673">
            <v>108</v>
          </cell>
          <cell r="DA673">
            <v>108</v>
          </cell>
          <cell r="DB673">
            <v>108</v>
          </cell>
          <cell r="DC673">
            <v>108</v>
          </cell>
          <cell r="DD673">
            <v>108</v>
          </cell>
          <cell r="DE673">
            <v>108</v>
          </cell>
          <cell r="DF673">
            <v>108</v>
          </cell>
          <cell r="DG673">
            <v>108</v>
          </cell>
          <cell r="DH673">
            <v>108</v>
          </cell>
          <cell r="DI673">
            <v>108</v>
          </cell>
          <cell r="DJ673">
            <v>108</v>
          </cell>
          <cell r="DK673">
            <v>108</v>
          </cell>
        </row>
        <row r="674">
          <cell r="A674">
            <v>37813</v>
          </cell>
          <cell r="B674" t="str">
            <v xml:space="preserve"> PLACID-LEEVILLE DEHYD                   </v>
          </cell>
          <cell r="C674" t="str">
            <v xml:space="preserve"> 0L   </v>
          </cell>
          <cell r="D674" t="str">
            <v xml:space="preserve"> R    </v>
          </cell>
          <cell r="E674">
            <v>11556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</row>
        <row r="675">
          <cell r="A675">
            <v>37816</v>
          </cell>
          <cell r="B675" t="str">
            <v xml:space="preserve"> LAKE RACCOURCI DEHYDRATION              </v>
          </cell>
          <cell r="C675" t="str">
            <v xml:space="preserve"> 0L   </v>
          </cell>
          <cell r="D675" t="str">
            <v xml:space="preserve"> R    </v>
          </cell>
          <cell r="E675">
            <v>26315</v>
          </cell>
          <cell r="F675">
            <v>1048</v>
          </cell>
          <cell r="G675">
            <v>1048</v>
          </cell>
          <cell r="H675">
            <v>998</v>
          </cell>
          <cell r="I675">
            <v>1048</v>
          </cell>
          <cell r="J675">
            <v>1048</v>
          </cell>
          <cell r="K675">
            <v>1048</v>
          </cell>
          <cell r="L675">
            <v>1048</v>
          </cell>
          <cell r="M675">
            <v>1048</v>
          </cell>
          <cell r="N675">
            <v>1048</v>
          </cell>
          <cell r="O675">
            <v>1048</v>
          </cell>
          <cell r="P675">
            <v>1048</v>
          </cell>
          <cell r="Q675">
            <v>1048</v>
          </cell>
          <cell r="R675">
            <v>1048</v>
          </cell>
          <cell r="S675">
            <v>1048</v>
          </cell>
          <cell r="T675">
            <v>800</v>
          </cell>
          <cell r="U675">
            <v>800</v>
          </cell>
          <cell r="V675">
            <v>800</v>
          </cell>
          <cell r="W675">
            <v>800</v>
          </cell>
          <cell r="X675">
            <v>800</v>
          </cell>
          <cell r="Y675">
            <v>750</v>
          </cell>
          <cell r="Z675">
            <v>750</v>
          </cell>
          <cell r="AA675">
            <v>750</v>
          </cell>
          <cell r="AB675">
            <v>750</v>
          </cell>
          <cell r="AC675">
            <v>750</v>
          </cell>
          <cell r="AD675">
            <v>750</v>
          </cell>
          <cell r="AE675">
            <v>750</v>
          </cell>
          <cell r="AF675">
            <v>750</v>
          </cell>
          <cell r="AG675">
            <v>750</v>
          </cell>
          <cell r="AH675">
            <v>750</v>
          </cell>
          <cell r="AI675">
            <v>750</v>
          </cell>
          <cell r="AJ675">
            <v>750</v>
          </cell>
          <cell r="AK675">
            <v>750</v>
          </cell>
          <cell r="AL675">
            <v>1098</v>
          </cell>
          <cell r="AM675">
            <v>1098</v>
          </cell>
          <cell r="AN675">
            <v>1098</v>
          </cell>
          <cell r="AO675">
            <v>998</v>
          </cell>
          <cell r="AP675">
            <v>998</v>
          </cell>
          <cell r="AQ675">
            <v>998</v>
          </cell>
          <cell r="AR675">
            <v>998</v>
          </cell>
          <cell r="AS675">
            <v>998</v>
          </cell>
          <cell r="AT675">
            <v>998</v>
          </cell>
          <cell r="AU675">
            <v>998</v>
          </cell>
          <cell r="AV675">
            <v>998</v>
          </cell>
          <cell r="AW675">
            <v>998</v>
          </cell>
          <cell r="AX675">
            <v>515</v>
          </cell>
          <cell r="AY675">
            <v>515</v>
          </cell>
          <cell r="AZ675">
            <v>515</v>
          </cell>
          <cell r="BA675">
            <v>515</v>
          </cell>
          <cell r="BB675">
            <v>515</v>
          </cell>
          <cell r="BC675">
            <v>515</v>
          </cell>
          <cell r="BD675">
            <v>515</v>
          </cell>
          <cell r="BE675">
            <v>515</v>
          </cell>
          <cell r="BF675">
            <v>515</v>
          </cell>
          <cell r="BG675">
            <v>715</v>
          </cell>
          <cell r="BH675">
            <v>715</v>
          </cell>
          <cell r="BI675">
            <v>715</v>
          </cell>
          <cell r="BJ675">
            <v>715</v>
          </cell>
          <cell r="BK675">
            <v>715</v>
          </cell>
          <cell r="BL675">
            <v>715</v>
          </cell>
          <cell r="BM675">
            <v>715</v>
          </cell>
          <cell r="BN675">
            <v>1163</v>
          </cell>
          <cell r="BO675">
            <v>1163</v>
          </cell>
          <cell r="BP675">
            <v>1163</v>
          </cell>
          <cell r="BQ675">
            <v>1163</v>
          </cell>
          <cell r="BR675">
            <v>1163</v>
          </cell>
          <cell r="BS675">
            <v>1163</v>
          </cell>
          <cell r="BT675">
            <v>1163</v>
          </cell>
          <cell r="BU675">
            <v>1163</v>
          </cell>
          <cell r="BV675">
            <v>1163</v>
          </cell>
          <cell r="BW675">
            <v>1163</v>
          </cell>
          <cell r="BX675">
            <v>1163</v>
          </cell>
          <cell r="BY675">
            <v>1163</v>
          </cell>
          <cell r="BZ675">
            <v>1163</v>
          </cell>
          <cell r="CA675">
            <v>1163</v>
          </cell>
          <cell r="CB675">
            <v>1163</v>
          </cell>
          <cell r="CC675">
            <v>1063</v>
          </cell>
          <cell r="CD675">
            <v>1063</v>
          </cell>
          <cell r="CE675">
            <v>1063</v>
          </cell>
          <cell r="CF675">
            <v>1063</v>
          </cell>
          <cell r="CG675">
            <v>1063</v>
          </cell>
          <cell r="CH675">
            <v>1063</v>
          </cell>
          <cell r="CI675">
            <v>1063</v>
          </cell>
          <cell r="CJ675">
            <v>1063</v>
          </cell>
          <cell r="CK675">
            <v>1063</v>
          </cell>
          <cell r="CL675">
            <v>1063</v>
          </cell>
          <cell r="CM675">
            <v>1063</v>
          </cell>
          <cell r="CN675">
            <v>1063</v>
          </cell>
          <cell r="CO675">
            <v>1063</v>
          </cell>
          <cell r="CP675">
            <v>1063</v>
          </cell>
          <cell r="CQ675">
            <v>1063</v>
          </cell>
          <cell r="CR675">
            <v>1063</v>
          </cell>
          <cell r="CS675">
            <v>1063</v>
          </cell>
          <cell r="CT675">
            <v>1063</v>
          </cell>
          <cell r="CU675">
            <v>1063</v>
          </cell>
          <cell r="CV675">
            <v>1063</v>
          </cell>
          <cell r="CW675">
            <v>1063</v>
          </cell>
          <cell r="CX675">
            <v>1063</v>
          </cell>
          <cell r="CY675">
            <v>1063</v>
          </cell>
          <cell r="CZ675">
            <v>1063</v>
          </cell>
          <cell r="DA675">
            <v>1063</v>
          </cell>
          <cell r="DB675">
            <v>1063</v>
          </cell>
          <cell r="DC675">
            <v>1063</v>
          </cell>
          <cell r="DD675">
            <v>1063</v>
          </cell>
          <cell r="DE675">
            <v>11</v>
          </cell>
          <cell r="DF675">
            <v>11</v>
          </cell>
          <cell r="DG675">
            <v>11</v>
          </cell>
          <cell r="DH675">
            <v>11</v>
          </cell>
          <cell r="DI675">
            <v>11</v>
          </cell>
          <cell r="DJ675">
            <v>11</v>
          </cell>
          <cell r="DK675">
            <v>11</v>
          </cell>
        </row>
        <row r="676">
          <cell r="A676">
            <v>37821</v>
          </cell>
          <cell r="B676" t="str">
            <v xml:space="preserve"> BP - GAS SYS NETWORK W CAMERON BLK143   </v>
          </cell>
          <cell r="C676" t="str">
            <v xml:space="preserve"> 0L   </v>
          </cell>
          <cell r="D676" t="str">
            <v xml:space="preserve"> R    </v>
          </cell>
          <cell r="E676">
            <v>25223</v>
          </cell>
          <cell r="F676">
            <v>6000</v>
          </cell>
          <cell r="G676">
            <v>6000</v>
          </cell>
          <cell r="H676">
            <v>7500</v>
          </cell>
          <cell r="I676">
            <v>6000</v>
          </cell>
          <cell r="J676">
            <v>6000</v>
          </cell>
          <cell r="K676">
            <v>6000</v>
          </cell>
          <cell r="L676">
            <v>6000</v>
          </cell>
          <cell r="M676">
            <v>6000</v>
          </cell>
          <cell r="N676">
            <v>6000</v>
          </cell>
          <cell r="O676">
            <v>6000</v>
          </cell>
          <cell r="P676">
            <v>6000</v>
          </cell>
          <cell r="Q676">
            <v>6000</v>
          </cell>
          <cell r="R676">
            <v>6000</v>
          </cell>
          <cell r="S676">
            <v>6000</v>
          </cell>
          <cell r="T676">
            <v>6800</v>
          </cell>
          <cell r="U676">
            <v>6800</v>
          </cell>
          <cell r="V676">
            <v>6800</v>
          </cell>
          <cell r="W676">
            <v>6800</v>
          </cell>
          <cell r="X676">
            <v>6900</v>
          </cell>
          <cell r="Y676">
            <v>6350</v>
          </cell>
          <cell r="Z676">
            <v>6350</v>
          </cell>
          <cell r="AA676">
            <v>6350</v>
          </cell>
          <cell r="AB676">
            <v>6350</v>
          </cell>
          <cell r="AC676">
            <v>6350</v>
          </cell>
          <cell r="AD676">
            <v>6350</v>
          </cell>
          <cell r="AE676">
            <v>7000</v>
          </cell>
          <cell r="AF676">
            <v>7000</v>
          </cell>
          <cell r="AG676">
            <v>7000</v>
          </cell>
          <cell r="AH676">
            <v>7000</v>
          </cell>
          <cell r="AI676">
            <v>7000</v>
          </cell>
          <cell r="AJ676">
            <v>7000</v>
          </cell>
          <cell r="AK676">
            <v>7000</v>
          </cell>
          <cell r="AL676">
            <v>7000</v>
          </cell>
          <cell r="AM676">
            <v>7000</v>
          </cell>
          <cell r="AN676">
            <v>7500</v>
          </cell>
          <cell r="AO676">
            <v>7500</v>
          </cell>
          <cell r="AP676">
            <v>4990</v>
          </cell>
          <cell r="AQ676">
            <v>4990</v>
          </cell>
          <cell r="AR676">
            <v>4990</v>
          </cell>
          <cell r="AS676">
            <v>4990</v>
          </cell>
          <cell r="AT676">
            <v>4990</v>
          </cell>
          <cell r="AU676">
            <v>4990</v>
          </cell>
          <cell r="AV676">
            <v>4990</v>
          </cell>
          <cell r="AW676">
            <v>4990</v>
          </cell>
          <cell r="AX676">
            <v>9500</v>
          </cell>
          <cell r="AY676">
            <v>9500</v>
          </cell>
          <cell r="AZ676">
            <v>5520</v>
          </cell>
          <cell r="BA676">
            <v>5520</v>
          </cell>
          <cell r="BB676">
            <v>5520</v>
          </cell>
          <cell r="BC676">
            <v>5520</v>
          </cell>
          <cell r="BD676">
            <v>5520</v>
          </cell>
          <cell r="BE676">
            <v>5520</v>
          </cell>
          <cell r="BF676">
            <v>5520</v>
          </cell>
          <cell r="BG676">
            <v>5520</v>
          </cell>
          <cell r="BH676">
            <v>5520</v>
          </cell>
          <cell r="BI676">
            <v>5520</v>
          </cell>
          <cell r="BJ676">
            <v>5520</v>
          </cell>
          <cell r="BK676">
            <v>5520</v>
          </cell>
          <cell r="BL676">
            <v>5520</v>
          </cell>
          <cell r="BM676">
            <v>5520</v>
          </cell>
          <cell r="BN676">
            <v>5520</v>
          </cell>
          <cell r="BO676">
            <v>5520</v>
          </cell>
          <cell r="BP676">
            <v>5520</v>
          </cell>
          <cell r="BQ676">
            <v>5520</v>
          </cell>
          <cell r="BR676">
            <v>5520</v>
          </cell>
          <cell r="BS676">
            <v>5520</v>
          </cell>
          <cell r="BT676">
            <v>5520</v>
          </cell>
          <cell r="BU676">
            <v>5520</v>
          </cell>
          <cell r="BV676">
            <v>5520</v>
          </cell>
          <cell r="BW676">
            <v>5520</v>
          </cell>
          <cell r="BX676">
            <v>5520</v>
          </cell>
          <cell r="BY676">
            <v>5520</v>
          </cell>
          <cell r="BZ676">
            <v>5520</v>
          </cell>
          <cell r="CA676">
            <v>5520</v>
          </cell>
          <cell r="CB676">
            <v>5520</v>
          </cell>
          <cell r="CC676">
            <v>8500</v>
          </cell>
          <cell r="CD676">
            <v>8500</v>
          </cell>
          <cell r="CE676">
            <v>3200</v>
          </cell>
          <cell r="CF676">
            <v>3200</v>
          </cell>
          <cell r="CG676">
            <v>3200</v>
          </cell>
          <cell r="CH676">
            <v>6450</v>
          </cell>
          <cell r="CI676">
            <v>6450</v>
          </cell>
          <cell r="CJ676">
            <v>6450</v>
          </cell>
          <cell r="CK676">
            <v>6450</v>
          </cell>
          <cell r="CL676">
            <v>6450</v>
          </cell>
          <cell r="CM676">
            <v>6450</v>
          </cell>
          <cell r="CN676">
            <v>6450</v>
          </cell>
          <cell r="CO676">
            <v>6450</v>
          </cell>
          <cell r="CP676">
            <v>6450</v>
          </cell>
          <cell r="CQ676">
            <v>6450</v>
          </cell>
          <cell r="CR676">
            <v>6450</v>
          </cell>
          <cell r="CS676">
            <v>6450</v>
          </cell>
          <cell r="CT676">
            <v>6450</v>
          </cell>
          <cell r="CU676">
            <v>6450</v>
          </cell>
          <cell r="CV676">
            <v>6450</v>
          </cell>
          <cell r="CW676">
            <v>6450</v>
          </cell>
          <cell r="CX676">
            <v>6450</v>
          </cell>
          <cell r="CY676">
            <v>6450</v>
          </cell>
          <cell r="CZ676">
            <v>6450</v>
          </cell>
          <cell r="DA676">
            <v>6450</v>
          </cell>
          <cell r="DB676">
            <v>6450</v>
          </cell>
          <cell r="DC676">
            <v>6450</v>
          </cell>
          <cell r="DD676">
            <v>6450</v>
          </cell>
          <cell r="DE676">
            <v>0</v>
          </cell>
          <cell r="DF676">
            <v>0</v>
          </cell>
          <cell r="DG676">
            <v>3000</v>
          </cell>
          <cell r="DH676">
            <v>3000</v>
          </cell>
          <cell r="DI676">
            <v>3000</v>
          </cell>
          <cell r="DJ676">
            <v>6500</v>
          </cell>
          <cell r="DK676">
            <v>6500</v>
          </cell>
        </row>
        <row r="677">
          <cell r="A677">
            <v>37826</v>
          </cell>
          <cell r="B677" t="str">
            <v xml:space="preserve"> CONQUEST-ESPERANZA-SAMUEL LUSK DEHYD    </v>
          </cell>
          <cell r="C677">
            <v>0</v>
          </cell>
          <cell r="D677" t="str">
            <v xml:space="preserve"> R    </v>
          </cell>
          <cell r="E677">
            <v>11227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</row>
        <row r="678">
          <cell r="A678">
            <v>37830</v>
          </cell>
          <cell r="B678" t="str">
            <v xml:space="preserve"> EAST CAMERON  254 B                     </v>
          </cell>
          <cell r="C678" t="str">
            <v xml:space="preserve"> 0L   </v>
          </cell>
          <cell r="D678" t="str">
            <v xml:space="preserve"> R    </v>
          </cell>
          <cell r="E678">
            <v>58134</v>
          </cell>
          <cell r="F678">
            <v>2802</v>
          </cell>
          <cell r="G678">
            <v>2802</v>
          </cell>
          <cell r="H678">
            <v>3202</v>
          </cell>
          <cell r="I678">
            <v>2802</v>
          </cell>
          <cell r="J678">
            <v>2802</v>
          </cell>
          <cell r="K678">
            <v>2802</v>
          </cell>
          <cell r="L678">
            <v>2802</v>
          </cell>
          <cell r="M678">
            <v>2738</v>
          </cell>
          <cell r="N678">
            <v>2738</v>
          </cell>
          <cell r="O678">
            <v>2738</v>
          </cell>
          <cell r="P678">
            <v>2738</v>
          </cell>
          <cell r="Q678">
            <v>2738</v>
          </cell>
          <cell r="R678">
            <v>2738</v>
          </cell>
          <cell r="S678">
            <v>2738</v>
          </cell>
          <cell r="T678">
            <v>2712</v>
          </cell>
          <cell r="U678">
            <v>2712</v>
          </cell>
          <cell r="V678">
            <v>2712</v>
          </cell>
          <cell r="W678">
            <v>2727</v>
          </cell>
          <cell r="X678">
            <v>2727</v>
          </cell>
          <cell r="Y678">
            <v>2797</v>
          </cell>
          <cell r="Z678">
            <v>2797</v>
          </cell>
          <cell r="AA678">
            <v>2797</v>
          </cell>
          <cell r="AB678">
            <v>2797</v>
          </cell>
          <cell r="AC678">
            <v>2797</v>
          </cell>
          <cell r="AD678">
            <v>2838</v>
          </cell>
          <cell r="AE678">
            <v>2838</v>
          </cell>
          <cell r="AF678">
            <v>2838</v>
          </cell>
          <cell r="AG678">
            <v>2838</v>
          </cell>
          <cell r="AH678">
            <v>3068</v>
          </cell>
          <cell r="AI678">
            <v>3068</v>
          </cell>
          <cell r="AJ678">
            <v>3068</v>
          </cell>
          <cell r="AK678">
            <v>3068</v>
          </cell>
          <cell r="AL678">
            <v>4152</v>
          </cell>
          <cell r="AM678">
            <v>3168</v>
          </cell>
          <cell r="AN678">
            <v>3168</v>
          </cell>
          <cell r="AO678">
            <v>3202</v>
          </cell>
          <cell r="AP678">
            <v>3202</v>
          </cell>
          <cell r="AQ678">
            <v>3202</v>
          </cell>
          <cell r="AR678">
            <v>2141</v>
          </cell>
          <cell r="AS678">
            <v>2141</v>
          </cell>
          <cell r="AT678">
            <v>2141</v>
          </cell>
          <cell r="AU678">
            <v>2141</v>
          </cell>
          <cell r="AV678">
            <v>2141</v>
          </cell>
          <cell r="AW678">
            <v>2141</v>
          </cell>
          <cell r="AX678">
            <v>2766</v>
          </cell>
          <cell r="AY678">
            <v>6066</v>
          </cell>
          <cell r="AZ678">
            <v>6566</v>
          </cell>
          <cell r="BA678">
            <v>4368</v>
          </cell>
          <cell r="BB678">
            <v>4368</v>
          </cell>
          <cell r="BC678">
            <v>4368</v>
          </cell>
          <cell r="BD678">
            <v>4368</v>
          </cell>
          <cell r="BE678">
            <v>4368</v>
          </cell>
          <cell r="BF678">
            <v>4368</v>
          </cell>
          <cell r="BG678">
            <v>4668</v>
          </cell>
          <cell r="BH678">
            <v>2068</v>
          </cell>
          <cell r="BI678">
            <v>1780</v>
          </cell>
          <cell r="BJ678">
            <v>1780</v>
          </cell>
          <cell r="BK678">
            <v>1780</v>
          </cell>
          <cell r="BL678">
            <v>1780</v>
          </cell>
          <cell r="BM678">
            <v>1780</v>
          </cell>
          <cell r="BN678">
            <v>1780</v>
          </cell>
          <cell r="BO678">
            <v>1780</v>
          </cell>
          <cell r="BP678">
            <v>1780</v>
          </cell>
          <cell r="BQ678">
            <v>1780</v>
          </cell>
          <cell r="BR678">
            <v>1780</v>
          </cell>
          <cell r="BS678">
            <v>1780</v>
          </cell>
          <cell r="BT678">
            <v>1780</v>
          </cell>
          <cell r="BU678">
            <v>1780</v>
          </cell>
          <cell r="BV678">
            <v>1780</v>
          </cell>
          <cell r="BW678">
            <v>1712</v>
          </cell>
          <cell r="BX678">
            <v>1712</v>
          </cell>
          <cell r="BY678">
            <v>1712</v>
          </cell>
          <cell r="BZ678">
            <v>1712</v>
          </cell>
          <cell r="CA678">
            <v>1712</v>
          </cell>
          <cell r="CB678">
            <v>1712</v>
          </cell>
          <cell r="CC678">
            <v>2379</v>
          </cell>
          <cell r="CD678">
            <v>2379</v>
          </cell>
          <cell r="CE678">
            <v>2379</v>
          </cell>
          <cell r="CF678">
            <v>2379</v>
          </cell>
          <cell r="CG678">
            <v>2379</v>
          </cell>
          <cell r="CH678">
            <v>2379</v>
          </cell>
          <cell r="CI678">
            <v>2379</v>
          </cell>
          <cell r="CJ678">
            <v>2499</v>
          </cell>
          <cell r="CK678">
            <v>2352</v>
          </cell>
          <cell r="CL678">
            <v>2352</v>
          </cell>
          <cell r="CM678">
            <v>2352</v>
          </cell>
          <cell r="CN678">
            <v>2352</v>
          </cell>
          <cell r="CO678">
            <v>2352</v>
          </cell>
          <cell r="CP678">
            <v>2352</v>
          </cell>
          <cell r="CQ678">
            <v>2352</v>
          </cell>
          <cell r="CR678">
            <v>2423</v>
          </cell>
          <cell r="CS678">
            <v>2423</v>
          </cell>
          <cell r="CT678">
            <v>2423</v>
          </cell>
          <cell r="CU678">
            <v>2423</v>
          </cell>
          <cell r="CV678">
            <v>2456</v>
          </cell>
          <cell r="CW678">
            <v>2456</v>
          </cell>
          <cell r="CX678">
            <v>2456</v>
          </cell>
          <cell r="CY678">
            <v>2456</v>
          </cell>
          <cell r="CZ678">
            <v>2782</v>
          </cell>
          <cell r="DA678">
            <v>2782</v>
          </cell>
          <cell r="DB678">
            <v>2782</v>
          </cell>
          <cell r="DC678">
            <v>2782</v>
          </cell>
          <cell r="DD678">
            <v>2782</v>
          </cell>
          <cell r="DE678">
            <v>2468</v>
          </cell>
          <cell r="DF678">
            <v>2468</v>
          </cell>
          <cell r="DG678">
            <v>2668</v>
          </cell>
          <cell r="DH678">
            <v>2668</v>
          </cell>
          <cell r="DI678">
            <v>2668</v>
          </cell>
          <cell r="DJ678">
            <v>2668</v>
          </cell>
          <cell r="DK678">
            <v>2668</v>
          </cell>
        </row>
        <row r="679">
          <cell r="A679">
            <v>37832</v>
          </cell>
          <cell r="B679" t="str">
            <v xml:space="preserve"> VERMILION  28-A                         </v>
          </cell>
          <cell r="C679" t="str">
            <v xml:space="preserve"> 0L   </v>
          </cell>
          <cell r="D679" t="str">
            <v xml:space="preserve"> R    </v>
          </cell>
          <cell r="E679">
            <v>31970</v>
          </cell>
          <cell r="F679">
            <v>1700</v>
          </cell>
          <cell r="G679">
            <v>1700</v>
          </cell>
          <cell r="H679">
            <v>3300</v>
          </cell>
          <cell r="I679">
            <v>1700</v>
          </cell>
          <cell r="J679">
            <v>1700</v>
          </cell>
          <cell r="K679">
            <v>1700</v>
          </cell>
          <cell r="L679">
            <v>1700</v>
          </cell>
          <cell r="M679">
            <v>2000</v>
          </cell>
          <cell r="N679">
            <v>2000</v>
          </cell>
          <cell r="O679">
            <v>2000</v>
          </cell>
          <cell r="P679">
            <v>2000</v>
          </cell>
          <cell r="Q679">
            <v>2000</v>
          </cell>
          <cell r="R679">
            <v>2000</v>
          </cell>
          <cell r="S679">
            <v>2000</v>
          </cell>
          <cell r="T679">
            <v>1728</v>
          </cell>
          <cell r="U679">
            <v>1728</v>
          </cell>
          <cell r="V679">
            <v>1728</v>
          </cell>
          <cell r="W679">
            <v>1728</v>
          </cell>
          <cell r="X679">
            <v>1728</v>
          </cell>
          <cell r="Y679">
            <v>2800</v>
          </cell>
          <cell r="Z679">
            <v>2800</v>
          </cell>
          <cell r="AA679">
            <v>2800</v>
          </cell>
          <cell r="AB679">
            <v>2800</v>
          </cell>
          <cell r="AC679">
            <v>2800</v>
          </cell>
          <cell r="AD679">
            <v>2800</v>
          </cell>
          <cell r="AE679">
            <v>2800</v>
          </cell>
          <cell r="AF679">
            <v>2800</v>
          </cell>
          <cell r="AG679">
            <v>3300</v>
          </cell>
          <cell r="AH679">
            <v>3300</v>
          </cell>
          <cell r="AI679">
            <v>3300</v>
          </cell>
          <cell r="AJ679">
            <v>3300</v>
          </cell>
          <cell r="AK679">
            <v>3300</v>
          </cell>
          <cell r="AL679">
            <v>3300</v>
          </cell>
          <cell r="AM679">
            <v>3300</v>
          </cell>
          <cell r="AN679">
            <v>3300</v>
          </cell>
          <cell r="AO679">
            <v>3300</v>
          </cell>
          <cell r="AP679">
            <v>3300</v>
          </cell>
          <cell r="AQ679">
            <v>3300</v>
          </cell>
          <cell r="AR679">
            <v>2500</v>
          </cell>
          <cell r="AS679">
            <v>2500</v>
          </cell>
          <cell r="AT679">
            <v>2500</v>
          </cell>
          <cell r="AU679">
            <v>2500</v>
          </cell>
          <cell r="AV679">
            <v>2500</v>
          </cell>
          <cell r="AW679">
            <v>2500</v>
          </cell>
          <cell r="AX679">
            <v>2300</v>
          </cell>
          <cell r="AY679">
            <v>2300</v>
          </cell>
          <cell r="AZ679">
            <v>2300</v>
          </cell>
          <cell r="BA679">
            <v>2300</v>
          </cell>
          <cell r="BB679">
            <v>2300</v>
          </cell>
          <cell r="BC679">
            <v>2300</v>
          </cell>
          <cell r="BD679">
            <v>2300</v>
          </cell>
          <cell r="BE679">
            <v>2300</v>
          </cell>
          <cell r="BF679">
            <v>2300</v>
          </cell>
          <cell r="BG679">
            <v>3464</v>
          </cell>
          <cell r="BH679">
            <v>1500</v>
          </cell>
          <cell r="BI679">
            <v>1500</v>
          </cell>
          <cell r="BJ679">
            <v>1500</v>
          </cell>
          <cell r="BK679">
            <v>1500</v>
          </cell>
          <cell r="BL679">
            <v>1500</v>
          </cell>
          <cell r="BM679">
            <v>1500</v>
          </cell>
          <cell r="BN679">
            <v>1500</v>
          </cell>
          <cell r="BO679">
            <v>1500</v>
          </cell>
          <cell r="BP679">
            <v>1500</v>
          </cell>
          <cell r="BQ679">
            <v>1500</v>
          </cell>
          <cell r="BR679">
            <v>1500</v>
          </cell>
          <cell r="BS679">
            <v>1500</v>
          </cell>
          <cell r="BT679">
            <v>1500</v>
          </cell>
          <cell r="BU679">
            <v>1500</v>
          </cell>
          <cell r="BV679">
            <v>1500</v>
          </cell>
          <cell r="BW679">
            <v>1500</v>
          </cell>
          <cell r="BX679">
            <v>1500</v>
          </cell>
          <cell r="BY679">
            <v>1500</v>
          </cell>
          <cell r="BZ679">
            <v>1500</v>
          </cell>
          <cell r="CA679">
            <v>1500</v>
          </cell>
          <cell r="CB679">
            <v>1500</v>
          </cell>
          <cell r="CC679">
            <v>1500</v>
          </cell>
          <cell r="CD679">
            <v>1500</v>
          </cell>
          <cell r="CE679">
            <v>1500</v>
          </cell>
          <cell r="CF679">
            <v>1500</v>
          </cell>
          <cell r="CG679">
            <v>1500</v>
          </cell>
          <cell r="CH679">
            <v>1500</v>
          </cell>
          <cell r="CI679">
            <v>1500</v>
          </cell>
          <cell r="CJ679">
            <v>1500</v>
          </cell>
          <cell r="CK679">
            <v>2900</v>
          </cell>
          <cell r="CL679">
            <v>2900</v>
          </cell>
          <cell r="CM679">
            <v>2900</v>
          </cell>
          <cell r="CN679">
            <v>2900</v>
          </cell>
          <cell r="CO679">
            <v>2900</v>
          </cell>
          <cell r="CP679">
            <v>2900</v>
          </cell>
          <cell r="CQ679">
            <v>2900</v>
          </cell>
          <cell r="CR679">
            <v>1500</v>
          </cell>
          <cell r="CS679">
            <v>1500</v>
          </cell>
          <cell r="CT679">
            <v>1500</v>
          </cell>
          <cell r="CU679">
            <v>1500</v>
          </cell>
          <cell r="CV679">
            <v>1500</v>
          </cell>
          <cell r="CW679">
            <v>1500</v>
          </cell>
          <cell r="CX679">
            <v>1500</v>
          </cell>
          <cell r="CY679">
            <v>2000</v>
          </cell>
          <cell r="CZ679">
            <v>2000</v>
          </cell>
          <cell r="DA679">
            <v>2000</v>
          </cell>
          <cell r="DB679">
            <v>2000</v>
          </cell>
          <cell r="DC679">
            <v>2000</v>
          </cell>
          <cell r="DD679">
            <v>2000</v>
          </cell>
          <cell r="DE679">
            <v>1000</v>
          </cell>
          <cell r="DF679">
            <v>1000</v>
          </cell>
          <cell r="DG679">
            <v>1000</v>
          </cell>
          <cell r="DH679">
            <v>1000</v>
          </cell>
          <cell r="DI679">
            <v>1000</v>
          </cell>
          <cell r="DJ679">
            <v>1000</v>
          </cell>
          <cell r="DK679">
            <v>1</v>
          </cell>
        </row>
        <row r="680">
          <cell r="A680">
            <v>37844</v>
          </cell>
          <cell r="B680" t="str">
            <v xml:space="preserve"> HOUSTON - BUNDICK LAKE DEHYD            </v>
          </cell>
          <cell r="C680">
            <v>0</v>
          </cell>
          <cell r="D680" t="str">
            <v xml:space="preserve"> R    </v>
          </cell>
          <cell r="E680">
            <v>5855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</row>
        <row r="681">
          <cell r="A681">
            <v>37846</v>
          </cell>
          <cell r="B681" t="str">
            <v xml:space="preserve"> VERMILION  65(67B)                      </v>
          </cell>
          <cell r="C681" t="str">
            <v xml:space="preserve"> 0L   </v>
          </cell>
          <cell r="D681" t="str">
            <v xml:space="preserve"> R    </v>
          </cell>
          <cell r="E681">
            <v>46646</v>
          </cell>
          <cell r="F681">
            <v>31</v>
          </cell>
          <cell r="G681">
            <v>31</v>
          </cell>
          <cell r="H681">
            <v>989</v>
          </cell>
          <cell r="I681">
            <v>31</v>
          </cell>
          <cell r="J681">
            <v>31</v>
          </cell>
          <cell r="K681">
            <v>31</v>
          </cell>
          <cell r="L681">
            <v>31</v>
          </cell>
          <cell r="M681">
            <v>31</v>
          </cell>
          <cell r="N681">
            <v>31</v>
          </cell>
          <cell r="O681">
            <v>31</v>
          </cell>
          <cell r="P681">
            <v>1370</v>
          </cell>
          <cell r="Q681">
            <v>1370</v>
          </cell>
          <cell r="R681">
            <v>1370</v>
          </cell>
          <cell r="S681">
            <v>1370</v>
          </cell>
          <cell r="T681">
            <v>1346</v>
          </cell>
          <cell r="U681">
            <v>1346</v>
          </cell>
          <cell r="V681">
            <v>1346</v>
          </cell>
          <cell r="W681">
            <v>1346</v>
          </cell>
          <cell r="X681">
            <v>1486</v>
          </cell>
          <cell r="Y681">
            <v>1486</v>
          </cell>
          <cell r="Z681">
            <v>1486</v>
          </cell>
          <cell r="AA681">
            <v>1486</v>
          </cell>
          <cell r="AB681">
            <v>1486</v>
          </cell>
          <cell r="AC681">
            <v>1486</v>
          </cell>
          <cell r="AD681">
            <v>1138</v>
          </cell>
          <cell r="AE681">
            <v>989</v>
          </cell>
          <cell r="AF681">
            <v>989</v>
          </cell>
          <cell r="AG681">
            <v>989</v>
          </cell>
          <cell r="AH681">
            <v>989</v>
          </cell>
          <cell r="AI681">
            <v>989</v>
          </cell>
          <cell r="AJ681">
            <v>989</v>
          </cell>
          <cell r="AK681">
            <v>989</v>
          </cell>
          <cell r="AL681">
            <v>989</v>
          </cell>
          <cell r="AM681">
            <v>989</v>
          </cell>
          <cell r="AN681">
            <v>989</v>
          </cell>
          <cell r="AO681">
            <v>989</v>
          </cell>
          <cell r="AP681">
            <v>989</v>
          </cell>
          <cell r="AQ681">
            <v>989</v>
          </cell>
          <cell r="AR681">
            <v>989</v>
          </cell>
          <cell r="AS681">
            <v>989</v>
          </cell>
          <cell r="AT681">
            <v>989</v>
          </cell>
          <cell r="AU681">
            <v>989</v>
          </cell>
          <cell r="AV681">
            <v>989</v>
          </cell>
          <cell r="AW681">
            <v>989</v>
          </cell>
          <cell r="AX681">
            <v>1359</v>
          </cell>
          <cell r="AY681">
            <v>1359</v>
          </cell>
          <cell r="AZ681">
            <v>1359</v>
          </cell>
          <cell r="BA681">
            <v>1359</v>
          </cell>
          <cell r="BB681">
            <v>1359</v>
          </cell>
          <cell r="BC681">
            <v>1359</v>
          </cell>
          <cell r="BD681">
            <v>1359</v>
          </cell>
          <cell r="BE681">
            <v>1359</v>
          </cell>
          <cell r="BF681">
            <v>1359</v>
          </cell>
          <cell r="BG681">
            <v>1359</v>
          </cell>
          <cell r="BH681">
            <v>1359</v>
          </cell>
          <cell r="BI681">
            <v>1359</v>
          </cell>
          <cell r="BJ681">
            <v>1441</v>
          </cell>
          <cell r="BK681">
            <v>1441</v>
          </cell>
          <cell r="BL681">
            <v>1441</v>
          </cell>
          <cell r="BM681">
            <v>1441</v>
          </cell>
          <cell r="BN681">
            <v>1441</v>
          </cell>
          <cell r="BO681">
            <v>1441</v>
          </cell>
          <cell r="BP681">
            <v>1441</v>
          </cell>
          <cell r="BQ681">
            <v>1441</v>
          </cell>
          <cell r="BR681">
            <v>1441</v>
          </cell>
          <cell r="BS681">
            <v>1441</v>
          </cell>
          <cell r="BT681">
            <v>1441</v>
          </cell>
          <cell r="BU681">
            <v>1441</v>
          </cell>
          <cell r="BV681">
            <v>1441</v>
          </cell>
          <cell r="BW681">
            <v>1441</v>
          </cell>
          <cell r="BX681">
            <v>1441</v>
          </cell>
          <cell r="BY681">
            <v>1441</v>
          </cell>
          <cell r="BZ681">
            <v>1441</v>
          </cell>
          <cell r="CA681">
            <v>1441</v>
          </cell>
          <cell r="CB681">
            <v>1441</v>
          </cell>
          <cell r="CC681">
            <v>1344</v>
          </cell>
          <cell r="CD681">
            <v>1344</v>
          </cell>
          <cell r="CE681">
            <v>1344</v>
          </cell>
          <cell r="CF681">
            <v>1344</v>
          </cell>
          <cell r="CG681">
            <v>1344</v>
          </cell>
          <cell r="CH681">
            <v>1344</v>
          </cell>
          <cell r="CI681">
            <v>1344</v>
          </cell>
          <cell r="CJ681">
            <v>1344</v>
          </cell>
          <cell r="CK681">
            <v>1344</v>
          </cell>
          <cell r="CL681">
            <v>1344</v>
          </cell>
          <cell r="CM681">
            <v>1344</v>
          </cell>
          <cell r="CN681">
            <v>1344</v>
          </cell>
          <cell r="CO681">
            <v>1592</v>
          </cell>
          <cell r="CP681">
            <v>1592</v>
          </cell>
          <cell r="CQ681">
            <v>1592</v>
          </cell>
          <cell r="CR681">
            <v>1592</v>
          </cell>
          <cell r="CS681">
            <v>1592</v>
          </cell>
          <cell r="CT681">
            <v>1592</v>
          </cell>
          <cell r="CU681">
            <v>1592</v>
          </cell>
          <cell r="CV681">
            <v>1592</v>
          </cell>
          <cell r="CW681">
            <v>1592</v>
          </cell>
          <cell r="CX681">
            <v>1592</v>
          </cell>
          <cell r="CY681">
            <v>1592</v>
          </cell>
          <cell r="CZ681">
            <v>1592</v>
          </cell>
          <cell r="DA681">
            <v>1592</v>
          </cell>
          <cell r="DB681">
            <v>1592</v>
          </cell>
          <cell r="DC681">
            <v>1592</v>
          </cell>
          <cell r="DD681">
            <v>1521</v>
          </cell>
          <cell r="DE681">
            <v>1623</v>
          </cell>
          <cell r="DF681">
            <v>1623</v>
          </cell>
          <cell r="DG681">
            <v>1623</v>
          </cell>
          <cell r="DH681">
            <v>1623</v>
          </cell>
          <cell r="DI681">
            <v>1623</v>
          </cell>
          <cell r="DJ681">
            <v>1545</v>
          </cell>
          <cell r="DK681">
            <v>1576</v>
          </cell>
        </row>
        <row r="682">
          <cell r="A682">
            <v>37849</v>
          </cell>
          <cell r="B682" t="str">
            <v xml:space="preserve"> COKINOS-COLD SPRINGS DEHYD              </v>
          </cell>
          <cell r="C682">
            <v>0</v>
          </cell>
          <cell r="D682" t="str">
            <v xml:space="preserve"> R    </v>
          </cell>
          <cell r="E682">
            <v>11047</v>
          </cell>
          <cell r="F682">
            <v>1500</v>
          </cell>
          <cell r="G682">
            <v>1500</v>
          </cell>
          <cell r="H682">
            <v>1900</v>
          </cell>
          <cell r="I682">
            <v>1500</v>
          </cell>
          <cell r="J682">
            <v>1500</v>
          </cell>
          <cell r="K682">
            <v>1500</v>
          </cell>
          <cell r="L682">
            <v>1500</v>
          </cell>
          <cell r="M682">
            <v>1500</v>
          </cell>
          <cell r="N682">
            <v>1500</v>
          </cell>
          <cell r="O682">
            <v>1500</v>
          </cell>
          <cell r="P682">
            <v>1500</v>
          </cell>
          <cell r="Q682">
            <v>1500</v>
          </cell>
          <cell r="R682">
            <v>1500</v>
          </cell>
          <cell r="S682">
            <v>1500</v>
          </cell>
          <cell r="T682">
            <v>1900</v>
          </cell>
          <cell r="U682">
            <v>1900</v>
          </cell>
          <cell r="V682">
            <v>1900</v>
          </cell>
          <cell r="W682">
            <v>1900</v>
          </cell>
          <cell r="X682">
            <v>1900</v>
          </cell>
          <cell r="Y682">
            <v>1900</v>
          </cell>
          <cell r="Z682">
            <v>1900</v>
          </cell>
          <cell r="AA682">
            <v>1900</v>
          </cell>
          <cell r="AB682">
            <v>1900</v>
          </cell>
          <cell r="AC682">
            <v>1900</v>
          </cell>
          <cell r="AD682">
            <v>1900</v>
          </cell>
          <cell r="AE682">
            <v>1900</v>
          </cell>
          <cell r="AF682">
            <v>1900</v>
          </cell>
          <cell r="AG682">
            <v>1900</v>
          </cell>
          <cell r="AH682">
            <v>1900</v>
          </cell>
          <cell r="AI682">
            <v>1900</v>
          </cell>
          <cell r="AJ682">
            <v>1900</v>
          </cell>
          <cell r="AK682">
            <v>1900</v>
          </cell>
          <cell r="AL682">
            <v>1900</v>
          </cell>
          <cell r="AM682">
            <v>1900</v>
          </cell>
          <cell r="AN682">
            <v>1900</v>
          </cell>
          <cell r="AO682">
            <v>1900</v>
          </cell>
          <cell r="AP682">
            <v>1900</v>
          </cell>
          <cell r="AQ682">
            <v>1900</v>
          </cell>
          <cell r="AR682">
            <v>1900</v>
          </cell>
          <cell r="AS682">
            <v>1900</v>
          </cell>
          <cell r="AT682">
            <v>1900</v>
          </cell>
          <cell r="AU682">
            <v>1900</v>
          </cell>
          <cell r="AV682">
            <v>1900</v>
          </cell>
          <cell r="AW682">
            <v>1900</v>
          </cell>
          <cell r="AX682">
            <v>1800</v>
          </cell>
          <cell r="AY682">
            <v>1800</v>
          </cell>
          <cell r="AZ682">
            <v>1800</v>
          </cell>
          <cell r="BA682">
            <v>1800</v>
          </cell>
          <cell r="BB682">
            <v>1800</v>
          </cell>
          <cell r="BC682">
            <v>1800</v>
          </cell>
          <cell r="BD682">
            <v>1800</v>
          </cell>
          <cell r="BE682">
            <v>1800</v>
          </cell>
          <cell r="BF682">
            <v>1800</v>
          </cell>
          <cell r="BG682">
            <v>1800</v>
          </cell>
          <cell r="BH682">
            <v>1800</v>
          </cell>
          <cell r="BI682">
            <v>1800</v>
          </cell>
          <cell r="BJ682">
            <v>1800</v>
          </cell>
          <cell r="BK682">
            <v>1800</v>
          </cell>
          <cell r="BL682">
            <v>1800</v>
          </cell>
          <cell r="BM682">
            <v>1800</v>
          </cell>
          <cell r="BN682">
            <v>1800</v>
          </cell>
          <cell r="BO682">
            <v>1800</v>
          </cell>
          <cell r="BP682">
            <v>1800</v>
          </cell>
          <cell r="BQ682">
            <v>1800</v>
          </cell>
          <cell r="BR682">
            <v>1800</v>
          </cell>
          <cell r="BS682">
            <v>1800</v>
          </cell>
          <cell r="BT682">
            <v>1800</v>
          </cell>
          <cell r="BU682">
            <v>1800</v>
          </cell>
          <cell r="BV682">
            <v>1800</v>
          </cell>
          <cell r="BW682">
            <v>1800</v>
          </cell>
          <cell r="BX682">
            <v>1800</v>
          </cell>
          <cell r="BY682">
            <v>1800</v>
          </cell>
          <cell r="BZ682">
            <v>1800</v>
          </cell>
          <cell r="CA682">
            <v>1800</v>
          </cell>
          <cell r="CB682">
            <v>1800</v>
          </cell>
          <cell r="CC682">
            <v>1800</v>
          </cell>
          <cell r="CD682">
            <v>1800</v>
          </cell>
          <cell r="CE682">
            <v>1800</v>
          </cell>
          <cell r="CF682">
            <v>1800</v>
          </cell>
          <cell r="CG682">
            <v>1800</v>
          </cell>
          <cell r="CH682">
            <v>1800</v>
          </cell>
          <cell r="CI682">
            <v>1800</v>
          </cell>
          <cell r="CJ682">
            <v>1800</v>
          </cell>
          <cell r="CK682">
            <v>1800</v>
          </cell>
          <cell r="CL682">
            <v>1800</v>
          </cell>
          <cell r="CM682">
            <v>1800</v>
          </cell>
          <cell r="CN682">
            <v>1800</v>
          </cell>
          <cell r="CO682">
            <v>1800</v>
          </cell>
          <cell r="CP682">
            <v>1800</v>
          </cell>
          <cell r="CQ682">
            <v>1800</v>
          </cell>
          <cell r="CR682">
            <v>1800</v>
          </cell>
          <cell r="CS682">
            <v>1800</v>
          </cell>
          <cell r="CT682">
            <v>1800</v>
          </cell>
          <cell r="CU682">
            <v>1800</v>
          </cell>
          <cell r="CV682">
            <v>1800</v>
          </cell>
          <cell r="CW682">
            <v>1800</v>
          </cell>
          <cell r="CX682">
            <v>1800</v>
          </cell>
          <cell r="CY682">
            <v>1800</v>
          </cell>
          <cell r="CZ682">
            <v>1800</v>
          </cell>
          <cell r="DA682">
            <v>1800</v>
          </cell>
          <cell r="DB682">
            <v>1800</v>
          </cell>
          <cell r="DC682">
            <v>1800</v>
          </cell>
          <cell r="DD682">
            <v>1800</v>
          </cell>
          <cell r="DE682">
            <v>1000</v>
          </cell>
          <cell r="DF682">
            <v>1000</v>
          </cell>
          <cell r="DG682">
            <v>1000</v>
          </cell>
          <cell r="DH682">
            <v>1000</v>
          </cell>
          <cell r="DI682">
            <v>1000</v>
          </cell>
          <cell r="DJ682">
            <v>1000</v>
          </cell>
          <cell r="DK682">
            <v>1000</v>
          </cell>
        </row>
        <row r="683">
          <cell r="A683">
            <v>37850</v>
          </cell>
          <cell r="B683" t="str">
            <v xml:space="preserve"> HAWTHORNE- DUKE #1A                     </v>
          </cell>
          <cell r="C683">
            <v>0</v>
          </cell>
          <cell r="D683" t="str">
            <v xml:space="preserve"> R    </v>
          </cell>
          <cell r="E683">
            <v>10635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</row>
        <row r="684">
          <cell r="A684">
            <v>37851</v>
          </cell>
          <cell r="B684" t="str">
            <v xml:space="preserve"> VERMILION BLK 218B                      </v>
          </cell>
          <cell r="C684" t="str">
            <v xml:space="preserve"> 0L   </v>
          </cell>
          <cell r="D684" t="str">
            <v xml:space="preserve"> R    </v>
          </cell>
          <cell r="E684">
            <v>34681</v>
          </cell>
          <cell r="F684">
            <v>1181</v>
          </cell>
          <cell r="G684">
            <v>1181</v>
          </cell>
          <cell r="H684">
            <v>0</v>
          </cell>
          <cell r="I684">
            <v>1181</v>
          </cell>
          <cell r="J684">
            <v>1181</v>
          </cell>
          <cell r="K684">
            <v>1181</v>
          </cell>
          <cell r="L684">
            <v>1181</v>
          </cell>
          <cell r="M684">
            <v>1181</v>
          </cell>
          <cell r="N684">
            <v>1181</v>
          </cell>
          <cell r="O684">
            <v>1181</v>
          </cell>
          <cell r="P684">
            <v>1181</v>
          </cell>
          <cell r="Q684">
            <v>1181</v>
          </cell>
          <cell r="R684">
            <v>1181</v>
          </cell>
          <cell r="S684">
            <v>1181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1</v>
          </cell>
          <cell r="AY684">
            <v>1</v>
          </cell>
          <cell r="AZ684">
            <v>1</v>
          </cell>
          <cell r="BA684">
            <v>1</v>
          </cell>
          <cell r="BB684">
            <v>1</v>
          </cell>
          <cell r="BC684">
            <v>1</v>
          </cell>
          <cell r="BD684">
            <v>1</v>
          </cell>
          <cell r="BE684">
            <v>1</v>
          </cell>
          <cell r="BF684">
            <v>1350</v>
          </cell>
          <cell r="BG684">
            <v>1350</v>
          </cell>
          <cell r="BH684">
            <v>1350</v>
          </cell>
          <cell r="BI684">
            <v>1350</v>
          </cell>
          <cell r="BJ684">
            <v>1350</v>
          </cell>
          <cell r="BK684">
            <v>1350</v>
          </cell>
          <cell r="BL684">
            <v>1350</v>
          </cell>
          <cell r="BM684">
            <v>1350</v>
          </cell>
          <cell r="BN684">
            <v>1350</v>
          </cell>
          <cell r="BO684">
            <v>1350</v>
          </cell>
          <cell r="BP684">
            <v>1350</v>
          </cell>
          <cell r="BQ684">
            <v>1350</v>
          </cell>
          <cell r="BR684">
            <v>1350</v>
          </cell>
          <cell r="BS684">
            <v>1350</v>
          </cell>
          <cell r="BT684">
            <v>1350</v>
          </cell>
          <cell r="BU684">
            <v>1350</v>
          </cell>
          <cell r="BV684">
            <v>1350</v>
          </cell>
          <cell r="BW684">
            <v>645</v>
          </cell>
          <cell r="BX684">
            <v>322</v>
          </cell>
          <cell r="BY684">
            <v>645</v>
          </cell>
          <cell r="BZ684">
            <v>645</v>
          </cell>
          <cell r="CA684">
            <v>900</v>
          </cell>
          <cell r="CB684">
            <v>645</v>
          </cell>
          <cell r="CC684">
            <v>600</v>
          </cell>
          <cell r="CD684">
            <v>600</v>
          </cell>
          <cell r="CE684">
            <v>600</v>
          </cell>
          <cell r="CF684">
            <v>600</v>
          </cell>
          <cell r="CG684">
            <v>600</v>
          </cell>
          <cell r="CH684">
            <v>1000</v>
          </cell>
          <cell r="CI684">
            <v>632</v>
          </cell>
          <cell r="CJ684">
            <v>1</v>
          </cell>
          <cell r="CK684">
            <v>632</v>
          </cell>
          <cell r="CL684">
            <v>632</v>
          </cell>
          <cell r="CM684">
            <v>632</v>
          </cell>
          <cell r="CN684">
            <v>632</v>
          </cell>
          <cell r="CO684">
            <v>400</v>
          </cell>
          <cell r="CP684">
            <v>400</v>
          </cell>
          <cell r="CQ684">
            <v>400</v>
          </cell>
          <cell r="CR684">
            <v>662</v>
          </cell>
          <cell r="CS684">
            <v>662</v>
          </cell>
          <cell r="CT684">
            <v>662</v>
          </cell>
          <cell r="CU684">
            <v>662</v>
          </cell>
          <cell r="CV684">
            <v>662</v>
          </cell>
          <cell r="CW684">
            <v>662</v>
          </cell>
          <cell r="CX684">
            <v>662</v>
          </cell>
          <cell r="CY684">
            <v>662</v>
          </cell>
          <cell r="CZ684">
            <v>662</v>
          </cell>
          <cell r="DA684">
            <v>662</v>
          </cell>
          <cell r="DB684">
            <v>662</v>
          </cell>
          <cell r="DC684">
            <v>662</v>
          </cell>
          <cell r="DD684">
            <v>662</v>
          </cell>
          <cell r="DE684">
            <v>1000</v>
          </cell>
          <cell r="DF684">
            <v>1000</v>
          </cell>
          <cell r="DG684">
            <v>1000</v>
          </cell>
          <cell r="DH684">
            <v>1000</v>
          </cell>
          <cell r="DI684">
            <v>1000</v>
          </cell>
          <cell r="DJ684">
            <v>1000</v>
          </cell>
          <cell r="DK684">
            <v>1000</v>
          </cell>
        </row>
        <row r="685">
          <cell r="A685">
            <v>37852</v>
          </cell>
          <cell r="B685" t="str">
            <v xml:space="preserve"> WHITING - NEW ACE DEHYD.                </v>
          </cell>
          <cell r="C685">
            <v>0</v>
          </cell>
          <cell r="D685" t="str">
            <v xml:space="preserve"> R    </v>
          </cell>
          <cell r="E685">
            <v>10635</v>
          </cell>
          <cell r="F685">
            <v>5301</v>
          </cell>
          <cell r="G685">
            <v>5301</v>
          </cell>
          <cell r="H685">
            <v>6000</v>
          </cell>
          <cell r="I685">
            <v>5500</v>
          </cell>
          <cell r="J685">
            <v>5500</v>
          </cell>
          <cell r="K685">
            <v>5500</v>
          </cell>
          <cell r="L685">
            <v>5900</v>
          </cell>
          <cell r="M685">
            <v>5900</v>
          </cell>
          <cell r="N685">
            <v>5900</v>
          </cell>
          <cell r="O685">
            <v>5900</v>
          </cell>
          <cell r="P685">
            <v>5900</v>
          </cell>
          <cell r="Q685">
            <v>5900</v>
          </cell>
          <cell r="R685">
            <v>5900</v>
          </cell>
          <cell r="S685">
            <v>5900</v>
          </cell>
          <cell r="T685">
            <v>5897</v>
          </cell>
          <cell r="U685">
            <v>5897</v>
          </cell>
          <cell r="V685">
            <v>5897</v>
          </cell>
          <cell r="W685">
            <v>5897</v>
          </cell>
          <cell r="X685">
            <v>5898</v>
          </cell>
          <cell r="Y685">
            <v>5885</v>
          </cell>
          <cell r="Z685">
            <v>5885</v>
          </cell>
          <cell r="AA685">
            <v>6025</v>
          </cell>
          <cell r="AB685">
            <v>6025</v>
          </cell>
          <cell r="AC685">
            <v>6025</v>
          </cell>
          <cell r="AD685">
            <v>6260</v>
          </cell>
          <cell r="AE685">
            <v>6260</v>
          </cell>
          <cell r="AF685">
            <v>6260</v>
          </cell>
          <cell r="AG685">
            <v>6260</v>
          </cell>
          <cell r="AH685">
            <v>6260</v>
          </cell>
          <cell r="AI685">
            <v>6260</v>
          </cell>
          <cell r="AJ685">
            <v>6260</v>
          </cell>
          <cell r="AK685">
            <v>6260</v>
          </cell>
          <cell r="AL685">
            <v>6260</v>
          </cell>
          <cell r="AM685">
            <v>6260</v>
          </cell>
          <cell r="AN685">
            <v>6260</v>
          </cell>
          <cell r="AO685">
            <v>6000</v>
          </cell>
          <cell r="AP685">
            <v>6000</v>
          </cell>
          <cell r="AQ685">
            <v>6000</v>
          </cell>
          <cell r="AR685">
            <v>5100</v>
          </cell>
          <cell r="AS685">
            <v>5100</v>
          </cell>
          <cell r="AT685">
            <v>5100</v>
          </cell>
          <cell r="AU685">
            <v>5100</v>
          </cell>
          <cell r="AV685">
            <v>5100</v>
          </cell>
          <cell r="AW685">
            <v>5100</v>
          </cell>
          <cell r="AX685">
            <v>8969</v>
          </cell>
          <cell r="AY685">
            <v>8969</v>
          </cell>
          <cell r="AZ685">
            <v>9500</v>
          </cell>
          <cell r="BA685">
            <v>4100</v>
          </cell>
          <cell r="BB685">
            <v>4000</v>
          </cell>
          <cell r="BC685">
            <v>3500</v>
          </cell>
          <cell r="BD685">
            <v>3500</v>
          </cell>
          <cell r="BE685">
            <v>3500</v>
          </cell>
          <cell r="BF685">
            <v>3000</v>
          </cell>
          <cell r="BG685">
            <v>3000</v>
          </cell>
          <cell r="BH685">
            <v>3000</v>
          </cell>
          <cell r="BI685">
            <v>3000</v>
          </cell>
          <cell r="BJ685">
            <v>3565</v>
          </cell>
          <cell r="BK685">
            <v>3565</v>
          </cell>
          <cell r="BL685">
            <v>3565</v>
          </cell>
          <cell r="BM685">
            <v>3565</v>
          </cell>
          <cell r="BN685">
            <v>2970</v>
          </cell>
          <cell r="BO685">
            <v>3160</v>
          </cell>
          <cell r="BP685">
            <v>3565</v>
          </cell>
          <cell r="BQ685">
            <v>3565</v>
          </cell>
          <cell r="BR685">
            <v>3565</v>
          </cell>
          <cell r="BS685">
            <v>3565</v>
          </cell>
          <cell r="BT685">
            <v>3565</v>
          </cell>
          <cell r="BU685">
            <v>3565</v>
          </cell>
          <cell r="BV685">
            <v>3565</v>
          </cell>
          <cell r="BW685">
            <v>3565</v>
          </cell>
          <cell r="BX685">
            <v>3565</v>
          </cell>
          <cell r="BY685">
            <v>3565</v>
          </cell>
          <cell r="BZ685">
            <v>3565</v>
          </cell>
          <cell r="CA685">
            <v>3565</v>
          </cell>
          <cell r="CB685">
            <v>3565</v>
          </cell>
          <cell r="CC685">
            <v>3000</v>
          </cell>
          <cell r="CD685">
            <v>3500</v>
          </cell>
          <cell r="CE685">
            <v>3800</v>
          </cell>
          <cell r="CF685">
            <v>3800</v>
          </cell>
          <cell r="CG685">
            <v>3800</v>
          </cell>
          <cell r="CH685">
            <v>3000</v>
          </cell>
          <cell r="CI685">
            <v>2800</v>
          </cell>
          <cell r="CJ685">
            <v>2105</v>
          </cell>
          <cell r="CK685">
            <v>3650</v>
          </cell>
          <cell r="CL685">
            <v>3650</v>
          </cell>
          <cell r="CM685">
            <v>3650</v>
          </cell>
          <cell r="CN685">
            <v>3650</v>
          </cell>
          <cell r="CO685">
            <v>3650</v>
          </cell>
          <cell r="CP685">
            <v>3650</v>
          </cell>
          <cell r="CQ685">
            <v>3650</v>
          </cell>
          <cell r="CR685">
            <v>3650</v>
          </cell>
          <cell r="CS685">
            <v>3000</v>
          </cell>
          <cell r="CT685">
            <v>3000</v>
          </cell>
          <cell r="CU685">
            <v>3000</v>
          </cell>
          <cell r="CV685">
            <v>3000</v>
          </cell>
          <cell r="CW685">
            <v>3600</v>
          </cell>
          <cell r="CX685">
            <v>3600</v>
          </cell>
          <cell r="CY685">
            <v>4100</v>
          </cell>
          <cell r="CZ685">
            <v>4100</v>
          </cell>
          <cell r="DA685">
            <v>4100</v>
          </cell>
          <cell r="DB685">
            <v>4100</v>
          </cell>
          <cell r="DC685">
            <v>4100</v>
          </cell>
          <cell r="DD685">
            <v>4100</v>
          </cell>
          <cell r="DE685">
            <v>3498</v>
          </cell>
          <cell r="DF685">
            <v>3300</v>
          </cell>
          <cell r="DG685">
            <v>2015</v>
          </cell>
          <cell r="DH685">
            <v>2015</v>
          </cell>
          <cell r="DI685">
            <v>2015</v>
          </cell>
          <cell r="DJ685">
            <v>2015</v>
          </cell>
          <cell r="DK685">
            <v>2015</v>
          </cell>
        </row>
        <row r="686">
          <cell r="A686">
            <v>37853</v>
          </cell>
          <cell r="B686" t="str">
            <v xml:space="preserve"> VERMILION  217                          </v>
          </cell>
          <cell r="C686" t="str">
            <v xml:space="preserve"> 0L   </v>
          </cell>
          <cell r="D686" t="str">
            <v xml:space="preserve"> R    </v>
          </cell>
          <cell r="E686">
            <v>34687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1127</v>
          </cell>
          <cell r="AU686">
            <v>1127</v>
          </cell>
          <cell r="AV686">
            <v>1127</v>
          </cell>
          <cell r="AW686">
            <v>1127</v>
          </cell>
          <cell r="AX686">
            <v>1</v>
          </cell>
          <cell r="AY686">
            <v>1</v>
          </cell>
          <cell r="AZ686">
            <v>1</v>
          </cell>
          <cell r="BA686">
            <v>1</v>
          </cell>
          <cell r="BB686">
            <v>1</v>
          </cell>
          <cell r="BC686">
            <v>1</v>
          </cell>
          <cell r="BD686">
            <v>1</v>
          </cell>
          <cell r="BE686">
            <v>1</v>
          </cell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562</v>
          </cell>
          <cell r="BV686">
            <v>1</v>
          </cell>
          <cell r="BW686">
            <v>644</v>
          </cell>
          <cell r="BX686">
            <v>322</v>
          </cell>
          <cell r="BY686">
            <v>644</v>
          </cell>
          <cell r="BZ686">
            <v>644</v>
          </cell>
          <cell r="CA686">
            <v>800</v>
          </cell>
          <cell r="CB686">
            <v>644</v>
          </cell>
          <cell r="CC686">
            <v>600</v>
          </cell>
          <cell r="CD686">
            <v>600</v>
          </cell>
          <cell r="CE686">
            <v>600</v>
          </cell>
          <cell r="CF686">
            <v>600</v>
          </cell>
          <cell r="CG686">
            <v>600</v>
          </cell>
          <cell r="CH686">
            <v>1000</v>
          </cell>
          <cell r="CI686">
            <v>663</v>
          </cell>
          <cell r="CJ686">
            <v>650</v>
          </cell>
          <cell r="CK686">
            <v>663</v>
          </cell>
          <cell r="CL686">
            <v>663</v>
          </cell>
          <cell r="CM686">
            <v>663</v>
          </cell>
          <cell r="CN686">
            <v>663</v>
          </cell>
          <cell r="CO686">
            <v>663</v>
          </cell>
          <cell r="CP686">
            <v>663</v>
          </cell>
          <cell r="CQ686">
            <v>663</v>
          </cell>
          <cell r="CR686">
            <v>663</v>
          </cell>
          <cell r="CS686">
            <v>663</v>
          </cell>
          <cell r="CT686">
            <v>663</v>
          </cell>
          <cell r="CU686">
            <v>663</v>
          </cell>
          <cell r="CV686">
            <v>663</v>
          </cell>
          <cell r="CW686">
            <v>663</v>
          </cell>
          <cell r="CX686">
            <v>663</v>
          </cell>
          <cell r="CY686">
            <v>663</v>
          </cell>
          <cell r="CZ686">
            <v>663</v>
          </cell>
          <cell r="DA686">
            <v>663</v>
          </cell>
          <cell r="DB686">
            <v>663</v>
          </cell>
          <cell r="DC686">
            <v>663</v>
          </cell>
          <cell r="DD686">
            <v>663</v>
          </cell>
          <cell r="DE686">
            <v>2693</v>
          </cell>
          <cell r="DF686">
            <v>2693</v>
          </cell>
          <cell r="DG686">
            <v>2693</v>
          </cell>
          <cell r="DH686">
            <v>2693</v>
          </cell>
          <cell r="DI686">
            <v>2693</v>
          </cell>
          <cell r="DJ686">
            <v>2693</v>
          </cell>
          <cell r="DK686">
            <v>2693</v>
          </cell>
        </row>
        <row r="687">
          <cell r="A687">
            <v>37854</v>
          </cell>
          <cell r="B687" t="str">
            <v xml:space="preserve"> CORPUS - NORTH ODEM TRANSPORT           </v>
          </cell>
          <cell r="C687">
            <v>0</v>
          </cell>
          <cell r="D687" t="str">
            <v xml:space="preserve"> R    </v>
          </cell>
          <cell r="E687">
            <v>2790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</row>
        <row r="688">
          <cell r="A688">
            <v>37857</v>
          </cell>
          <cell r="B688" t="str">
            <v xml:space="preserve"> VERMILION  251 D                        </v>
          </cell>
          <cell r="C688" t="str">
            <v xml:space="preserve"> 0L   </v>
          </cell>
          <cell r="D688" t="str">
            <v xml:space="preserve"> R    </v>
          </cell>
          <cell r="E688">
            <v>103742</v>
          </cell>
          <cell r="F688">
            <v>1</v>
          </cell>
          <cell r="G688">
            <v>1</v>
          </cell>
          <cell r="H688">
            <v>1</v>
          </cell>
          <cell r="I688">
            <v>1</v>
          </cell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1</v>
          </cell>
          <cell r="O688">
            <v>1</v>
          </cell>
          <cell r="P688">
            <v>1</v>
          </cell>
          <cell r="Q688">
            <v>1</v>
          </cell>
          <cell r="R688">
            <v>1</v>
          </cell>
          <cell r="S688">
            <v>1</v>
          </cell>
          <cell r="T688">
            <v>1</v>
          </cell>
          <cell r="U688">
            <v>1</v>
          </cell>
          <cell r="V688">
            <v>1</v>
          </cell>
          <cell r="W688">
            <v>1</v>
          </cell>
          <cell r="X688">
            <v>1</v>
          </cell>
          <cell r="Y688">
            <v>1</v>
          </cell>
          <cell r="Z688">
            <v>1</v>
          </cell>
          <cell r="AA688">
            <v>1</v>
          </cell>
          <cell r="AB688">
            <v>1</v>
          </cell>
          <cell r="AC688">
            <v>1</v>
          </cell>
          <cell r="AD688">
            <v>1</v>
          </cell>
          <cell r="AE688">
            <v>1</v>
          </cell>
          <cell r="AF688">
            <v>1</v>
          </cell>
          <cell r="AG688">
            <v>1</v>
          </cell>
          <cell r="AH688">
            <v>1</v>
          </cell>
          <cell r="AI688">
            <v>1</v>
          </cell>
          <cell r="AJ688">
            <v>1</v>
          </cell>
          <cell r="AK688">
            <v>1</v>
          </cell>
          <cell r="AL688">
            <v>1</v>
          </cell>
          <cell r="AM688">
            <v>1</v>
          </cell>
          <cell r="AN688">
            <v>1</v>
          </cell>
          <cell r="AO688">
            <v>1</v>
          </cell>
          <cell r="AP688">
            <v>1</v>
          </cell>
          <cell r="AQ688">
            <v>1</v>
          </cell>
          <cell r="AR688">
            <v>1</v>
          </cell>
          <cell r="AS688">
            <v>1</v>
          </cell>
          <cell r="AT688">
            <v>1</v>
          </cell>
          <cell r="AU688">
            <v>1</v>
          </cell>
          <cell r="AV688">
            <v>1</v>
          </cell>
          <cell r="AW688">
            <v>1</v>
          </cell>
          <cell r="AX688">
            <v>1</v>
          </cell>
          <cell r="AY688">
            <v>1</v>
          </cell>
          <cell r="AZ688">
            <v>1</v>
          </cell>
          <cell r="BA688">
            <v>1</v>
          </cell>
          <cell r="BB688">
            <v>1</v>
          </cell>
          <cell r="BC688">
            <v>1</v>
          </cell>
          <cell r="BD688">
            <v>1</v>
          </cell>
          <cell r="BE688">
            <v>1</v>
          </cell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  <cell r="CE688">
            <v>1</v>
          </cell>
          <cell r="CF688">
            <v>1</v>
          </cell>
          <cell r="CG688">
            <v>1</v>
          </cell>
          <cell r="CH688">
            <v>1</v>
          </cell>
          <cell r="CI688">
            <v>1</v>
          </cell>
          <cell r="CJ688">
            <v>1</v>
          </cell>
          <cell r="CK688">
            <v>1</v>
          </cell>
          <cell r="CL688">
            <v>1</v>
          </cell>
          <cell r="CM688">
            <v>1</v>
          </cell>
          <cell r="CN688">
            <v>1</v>
          </cell>
          <cell r="CO688">
            <v>1</v>
          </cell>
          <cell r="CP688">
            <v>1</v>
          </cell>
          <cell r="CQ688">
            <v>1</v>
          </cell>
          <cell r="CR688">
            <v>1</v>
          </cell>
          <cell r="CS688">
            <v>1</v>
          </cell>
          <cell r="CT688">
            <v>1</v>
          </cell>
          <cell r="CU688">
            <v>1</v>
          </cell>
          <cell r="CV688">
            <v>1</v>
          </cell>
          <cell r="CW688">
            <v>1</v>
          </cell>
          <cell r="CX688">
            <v>1</v>
          </cell>
          <cell r="CY688">
            <v>1</v>
          </cell>
          <cell r="CZ688">
            <v>1</v>
          </cell>
          <cell r="DA688">
            <v>1</v>
          </cell>
          <cell r="DB688">
            <v>1</v>
          </cell>
          <cell r="DC688">
            <v>1</v>
          </cell>
          <cell r="DD688">
            <v>1</v>
          </cell>
          <cell r="DE688">
            <v>1</v>
          </cell>
          <cell r="DF688">
            <v>1</v>
          </cell>
          <cell r="DG688">
            <v>1</v>
          </cell>
          <cell r="DH688">
            <v>1</v>
          </cell>
          <cell r="DI688">
            <v>1</v>
          </cell>
          <cell r="DJ688">
            <v>1</v>
          </cell>
          <cell r="DK688">
            <v>1</v>
          </cell>
        </row>
        <row r="689">
          <cell r="A689">
            <v>37858</v>
          </cell>
          <cell r="B689" t="str">
            <v xml:space="preserve"> VERMILION  250 C                        </v>
          </cell>
          <cell r="C689" t="str">
            <v xml:space="preserve"> 0L   </v>
          </cell>
          <cell r="D689" t="str">
            <v xml:space="preserve"> R    </v>
          </cell>
          <cell r="E689">
            <v>119925</v>
          </cell>
          <cell r="F689">
            <v>737</v>
          </cell>
          <cell r="G689">
            <v>737</v>
          </cell>
          <cell r="H689">
            <v>3275</v>
          </cell>
          <cell r="I689">
            <v>737</v>
          </cell>
          <cell r="J689">
            <v>737</v>
          </cell>
          <cell r="K689">
            <v>1593</v>
          </cell>
          <cell r="L689">
            <v>2093</v>
          </cell>
          <cell r="M689">
            <v>2093</v>
          </cell>
          <cell r="N689">
            <v>2093</v>
          </cell>
          <cell r="O689">
            <v>2093</v>
          </cell>
          <cell r="P689">
            <v>2093</v>
          </cell>
          <cell r="Q689">
            <v>2048</v>
          </cell>
          <cell r="R689">
            <v>1993</v>
          </cell>
          <cell r="S689">
            <v>1993</v>
          </cell>
          <cell r="T689">
            <v>2184</v>
          </cell>
          <cell r="U689">
            <v>2184</v>
          </cell>
          <cell r="V689">
            <v>2184</v>
          </cell>
          <cell r="W689">
            <v>2184</v>
          </cell>
          <cell r="X689">
            <v>2184</v>
          </cell>
          <cell r="Y689">
            <v>2184</v>
          </cell>
          <cell r="Z689">
            <v>2184</v>
          </cell>
          <cell r="AA689">
            <v>2184</v>
          </cell>
          <cell r="AB689">
            <v>2184</v>
          </cell>
          <cell r="AC689">
            <v>2184</v>
          </cell>
          <cell r="AD689">
            <v>2184</v>
          </cell>
          <cell r="AE689">
            <v>3275</v>
          </cell>
          <cell r="AF689">
            <v>3275</v>
          </cell>
          <cell r="AG689">
            <v>3275</v>
          </cell>
          <cell r="AH689">
            <v>3275</v>
          </cell>
          <cell r="AI689">
            <v>3275</v>
          </cell>
          <cell r="AJ689">
            <v>3275</v>
          </cell>
          <cell r="AK689">
            <v>3275</v>
          </cell>
          <cell r="AL689">
            <v>3275</v>
          </cell>
          <cell r="AM689">
            <v>3275</v>
          </cell>
          <cell r="AN689">
            <v>3275</v>
          </cell>
          <cell r="AO689">
            <v>3275</v>
          </cell>
          <cell r="AP689">
            <v>3275</v>
          </cell>
          <cell r="AQ689">
            <v>3275</v>
          </cell>
          <cell r="AR689">
            <v>3275</v>
          </cell>
          <cell r="AS689">
            <v>3275</v>
          </cell>
          <cell r="AT689">
            <v>3275</v>
          </cell>
          <cell r="AU689">
            <v>3275</v>
          </cell>
          <cell r="AV689">
            <v>3275</v>
          </cell>
          <cell r="AW689">
            <v>3275</v>
          </cell>
          <cell r="AX689">
            <v>1882</v>
          </cell>
          <cell r="AY689">
            <v>1882</v>
          </cell>
          <cell r="AZ689">
            <v>1882</v>
          </cell>
          <cell r="BA689">
            <v>1882</v>
          </cell>
          <cell r="BB689">
            <v>1882</v>
          </cell>
          <cell r="BC689">
            <v>1882</v>
          </cell>
          <cell r="BD689">
            <v>1882</v>
          </cell>
          <cell r="BE689">
            <v>1882</v>
          </cell>
          <cell r="BF689">
            <v>1882</v>
          </cell>
          <cell r="BG689">
            <v>1882</v>
          </cell>
          <cell r="BH689">
            <v>1882</v>
          </cell>
          <cell r="BI689">
            <v>1882</v>
          </cell>
          <cell r="BJ689">
            <v>1882</v>
          </cell>
          <cell r="BK689">
            <v>1882</v>
          </cell>
          <cell r="BL689">
            <v>1882</v>
          </cell>
          <cell r="BM689">
            <v>1996</v>
          </cell>
          <cell r="BN689">
            <v>1996</v>
          </cell>
          <cell r="BO689">
            <v>1996</v>
          </cell>
          <cell r="BP689">
            <v>1996</v>
          </cell>
          <cell r="BQ689">
            <v>1996</v>
          </cell>
          <cell r="BR689">
            <v>1996</v>
          </cell>
          <cell r="BS689">
            <v>1996</v>
          </cell>
          <cell r="BT689">
            <v>2196</v>
          </cell>
          <cell r="BU689">
            <v>2196</v>
          </cell>
          <cell r="BV689">
            <v>2269</v>
          </cell>
          <cell r="BW689">
            <v>3804</v>
          </cell>
          <cell r="BX689">
            <v>5338</v>
          </cell>
          <cell r="BY689">
            <v>5338</v>
          </cell>
          <cell r="BZ689">
            <v>5338</v>
          </cell>
          <cell r="CA689">
            <v>5338</v>
          </cell>
          <cell r="CB689">
            <v>5338</v>
          </cell>
          <cell r="CC689">
            <v>5044</v>
          </cell>
          <cell r="CD689">
            <v>5044</v>
          </cell>
          <cell r="CE689">
            <v>6004</v>
          </cell>
          <cell r="CF689">
            <v>6004</v>
          </cell>
          <cell r="CG689">
            <v>6004</v>
          </cell>
          <cell r="CH689">
            <v>6070</v>
          </cell>
          <cell r="CI689">
            <v>6070</v>
          </cell>
          <cell r="CJ689">
            <v>6070</v>
          </cell>
          <cell r="CK689">
            <v>6070</v>
          </cell>
          <cell r="CL689">
            <v>6070</v>
          </cell>
          <cell r="CM689">
            <v>6070</v>
          </cell>
          <cell r="CN689">
            <v>6070</v>
          </cell>
          <cell r="CO689">
            <v>6070</v>
          </cell>
          <cell r="CP689">
            <v>6070</v>
          </cell>
          <cell r="CQ689">
            <v>6070</v>
          </cell>
          <cell r="CR689">
            <v>6165</v>
          </cell>
          <cell r="CS689">
            <v>6165</v>
          </cell>
          <cell r="CT689">
            <v>6165</v>
          </cell>
          <cell r="CU689">
            <v>6165</v>
          </cell>
          <cell r="CV689">
            <v>6165</v>
          </cell>
          <cell r="CW689">
            <v>4919</v>
          </cell>
          <cell r="CX689">
            <v>4919</v>
          </cell>
          <cell r="CY689">
            <v>4919</v>
          </cell>
          <cell r="CZ689">
            <v>4919</v>
          </cell>
          <cell r="DA689">
            <v>4919</v>
          </cell>
          <cell r="DB689">
            <v>4919</v>
          </cell>
          <cell r="DC689">
            <v>4919</v>
          </cell>
          <cell r="DD689">
            <v>4824</v>
          </cell>
          <cell r="DE689">
            <v>5257</v>
          </cell>
          <cell r="DF689">
            <v>5257</v>
          </cell>
          <cell r="DG689">
            <v>5257</v>
          </cell>
          <cell r="DH689">
            <v>5257</v>
          </cell>
          <cell r="DI689">
            <v>5257</v>
          </cell>
          <cell r="DJ689">
            <v>5198</v>
          </cell>
          <cell r="DK689">
            <v>5257</v>
          </cell>
        </row>
        <row r="690">
          <cell r="A690">
            <v>37859</v>
          </cell>
          <cell r="B690" t="str">
            <v xml:space="preserve"> SMITH - PLYMOUTH DEHYD                  </v>
          </cell>
          <cell r="C690">
            <v>0</v>
          </cell>
          <cell r="D690" t="str">
            <v xml:space="preserve"> R    </v>
          </cell>
          <cell r="E690">
            <v>6065</v>
          </cell>
          <cell r="F690">
            <v>500</v>
          </cell>
          <cell r="G690">
            <v>500</v>
          </cell>
          <cell r="H690">
            <v>500</v>
          </cell>
          <cell r="I690">
            <v>500</v>
          </cell>
          <cell r="J690">
            <v>500</v>
          </cell>
          <cell r="K690">
            <v>500</v>
          </cell>
          <cell r="L690">
            <v>500</v>
          </cell>
          <cell r="M690">
            <v>500</v>
          </cell>
          <cell r="N690">
            <v>500</v>
          </cell>
          <cell r="O690">
            <v>500</v>
          </cell>
          <cell r="P690">
            <v>500</v>
          </cell>
          <cell r="Q690">
            <v>500</v>
          </cell>
          <cell r="R690">
            <v>500</v>
          </cell>
          <cell r="S690">
            <v>500</v>
          </cell>
          <cell r="T690">
            <v>500</v>
          </cell>
          <cell r="U690">
            <v>500</v>
          </cell>
          <cell r="V690">
            <v>500</v>
          </cell>
          <cell r="W690">
            <v>500</v>
          </cell>
          <cell r="X690">
            <v>500</v>
          </cell>
          <cell r="Y690">
            <v>500</v>
          </cell>
          <cell r="Z690">
            <v>500</v>
          </cell>
          <cell r="AA690">
            <v>500</v>
          </cell>
          <cell r="AB690">
            <v>500</v>
          </cell>
          <cell r="AC690">
            <v>500</v>
          </cell>
          <cell r="AD690">
            <v>500</v>
          </cell>
          <cell r="AE690">
            <v>500</v>
          </cell>
          <cell r="AF690">
            <v>500</v>
          </cell>
          <cell r="AG690">
            <v>500</v>
          </cell>
          <cell r="AH690">
            <v>500</v>
          </cell>
          <cell r="AI690">
            <v>500</v>
          </cell>
          <cell r="AJ690">
            <v>500</v>
          </cell>
          <cell r="AK690">
            <v>500</v>
          </cell>
          <cell r="AL690">
            <v>500</v>
          </cell>
          <cell r="AM690">
            <v>500</v>
          </cell>
          <cell r="AN690">
            <v>500</v>
          </cell>
          <cell r="AO690">
            <v>500</v>
          </cell>
          <cell r="AP690">
            <v>500</v>
          </cell>
          <cell r="AQ690">
            <v>500</v>
          </cell>
          <cell r="AR690">
            <v>500</v>
          </cell>
          <cell r="AS690">
            <v>500</v>
          </cell>
          <cell r="AT690">
            <v>500</v>
          </cell>
          <cell r="AU690">
            <v>500</v>
          </cell>
          <cell r="AV690">
            <v>500</v>
          </cell>
          <cell r="AW690">
            <v>500</v>
          </cell>
          <cell r="AX690">
            <v>500</v>
          </cell>
          <cell r="AY690">
            <v>500</v>
          </cell>
          <cell r="AZ690">
            <v>500</v>
          </cell>
          <cell r="BA690">
            <v>500</v>
          </cell>
          <cell r="BB690">
            <v>500</v>
          </cell>
          <cell r="BC690">
            <v>500</v>
          </cell>
          <cell r="BD690">
            <v>500</v>
          </cell>
          <cell r="BE690">
            <v>500</v>
          </cell>
          <cell r="BF690">
            <v>500</v>
          </cell>
          <cell r="BG690">
            <v>500</v>
          </cell>
          <cell r="BH690">
            <v>500</v>
          </cell>
          <cell r="BI690">
            <v>500</v>
          </cell>
          <cell r="BJ690">
            <v>500</v>
          </cell>
          <cell r="BK690">
            <v>500</v>
          </cell>
          <cell r="BL690">
            <v>500</v>
          </cell>
          <cell r="BM690">
            <v>500</v>
          </cell>
          <cell r="BN690">
            <v>500</v>
          </cell>
          <cell r="BO690">
            <v>500</v>
          </cell>
          <cell r="BP690">
            <v>500</v>
          </cell>
          <cell r="BQ690">
            <v>500</v>
          </cell>
          <cell r="BR690">
            <v>500</v>
          </cell>
          <cell r="BS690">
            <v>500</v>
          </cell>
          <cell r="BT690">
            <v>500</v>
          </cell>
          <cell r="BU690">
            <v>500</v>
          </cell>
          <cell r="BV690">
            <v>500</v>
          </cell>
          <cell r="BW690">
            <v>500</v>
          </cell>
          <cell r="BX690">
            <v>500</v>
          </cell>
          <cell r="BY690">
            <v>500</v>
          </cell>
          <cell r="BZ690">
            <v>500</v>
          </cell>
          <cell r="CA690">
            <v>500</v>
          </cell>
          <cell r="CB690">
            <v>500</v>
          </cell>
          <cell r="CC690">
            <v>500</v>
          </cell>
          <cell r="CD690">
            <v>500</v>
          </cell>
          <cell r="CE690">
            <v>500</v>
          </cell>
          <cell r="CF690">
            <v>500</v>
          </cell>
          <cell r="CG690">
            <v>500</v>
          </cell>
          <cell r="CH690">
            <v>500</v>
          </cell>
          <cell r="CI690">
            <v>500</v>
          </cell>
          <cell r="CJ690">
            <v>500</v>
          </cell>
          <cell r="CK690">
            <v>500</v>
          </cell>
          <cell r="CL690">
            <v>500</v>
          </cell>
          <cell r="CM690">
            <v>500</v>
          </cell>
          <cell r="CN690">
            <v>500</v>
          </cell>
          <cell r="CO690">
            <v>500</v>
          </cell>
          <cell r="CP690">
            <v>500</v>
          </cell>
          <cell r="CQ690">
            <v>500</v>
          </cell>
          <cell r="CR690">
            <v>500</v>
          </cell>
          <cell r="CS690">
            <v>500</v>
          </cell>
          <cell r="CT690">
            <v>500</v>
          </cell>
          <cell r="CU690">
            <v>500</v>
          </cell>
          <cell r="CV690">
            <v>500</v>
          </cell>
          <cell r="CW690">
            <v>500</v>
          </cell>
          <cell r="CX690">
            <v>500</v>
          </cell>
          <cell r="CY690">
            <v>500</v>
          </cell>
          <cell r="CZ690">
            <v>500</v>
          </cell>
          <cell r="DA690">
            <v>500</v>
          </cell>
          <cell r="DB690">
            <v>500</v>
          </cell>
          <cell r="DC690">
            <v>500</v>
          </cell>
          <cell r="DD690">
            <v>500</v>
          </cell>
          <cell r="DE690">
            <v>500</v>
          </cell>
          <cell r="DF690">
            <v>500</v>
          </cell>
          <cell r="DG690">
            <v>500</v>
          </cell>
          <cell r="DH690">
            <v>500</v>
          </cell>
          <cell r="DI690">
            <v>500</v>
          </cell>
          <cell r="DJ690">
            <v>500</v>
          </cell>
          <cell r="DK690">
            <v>500</v>
          </cell>
        </row>
        <row r="691">
          <cell r="A691">
            <v>37861</v>
          </cell>
          <cell r="B691" t="str">
            <v xml:space="preserve"> INTERCITY-PLYMOUTH DEHYD                </v>
          </cell>
          <cell r="C691">
            <v>0</v>
          </cell>
          <cell r="D691" t="str">
            <v xml:space="preserve"> R    </v>
          </cell>
          <cell r="E691">
            <v>23631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</row>
        <row r="692">
          <cell r="A692">
            <v>37862</v>
          </cell>
          <cell r="B692" t="str">
            <v xml:space="preserve"> TEJAS-PLYMOUTH AND SPARTAN DEHYD        </v>
          </cell>
          <cell r="C692">
            <v>0</v>
          </cell>
          <cell r="D692" t="str">
            <v xml:space="preserve"> R    </v>
          </cell>
          <cell r="E692">
            <v>6065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</row>
        <row r="693">
          <cell r="A693">
            <v>37864</v>
          </cell>
          <cell r="B693" t="str">
            <v xml:space="preserve"> SULLIVAN CITY DEHYDRATION               </v>
          </cell>
          <cell r="C693">
            <v>0</v>
          </cell>
          <cell r="D693" t="str">
            <v xml:space="preserve"> R    </v>
          </cell>
          <cell r="E693">
            <v>12339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</row>
        <row r="694">
          <cell r="A694">
            <v>37865</v>
          </cell>
          <cell r="B694" t="str">
            <v xml:space="preserve"> VERMILION  46-2 WELL                    </v>
          </cell>
          <cell r="C694" t="str">
            <v xml:space="preserve"> 0L   </v>
          </cell>
          <cell r="D694" t="str">
            <v xml:space="preserve"> R    </v>
          </cell>
          <cell r="E694">
            <v>12632</v>
          </cell>
          <cell r="F694">
            <v>12500</v>
          </cell>
          <cell r="G694">
            <v>12500</v>
          </cell>
          <cell r="H694">
            <v>7383</v>
          </cell>
          <cell r="I694">
            <v>12500</v>
          </cell>
          <cell r="J694">
            <v>35838</v>
          </cell>
          <cell r="K694">
            <v>5874</v>
          </cell>
          <cell r="L694">
            <v>27098</v>
          </cell>
          <cell r="M694">
            <v>7500</v>
          </cell>
          <cell r="N694">
            <v>7500</v>
          </cell>
          <cell r="O694">
            <v>7500</v>
          </cell>
          <cell r="P694">
            <v>7500</v>
          </cell>
          <cell r="Q694">
            <v>53256</v>
          </cell>
          <cell r="R694">
            <v>19423</v>
          </cell>
          <cell r="S694">
            <v>13644</v>
          </cell>
          <cell r="T694">
            <v>13000</v>
          </cell>
          <cell r="U694">
            <v>13000</v>
          </cell>
          <cell r="V694">
            <v>13000</v>
          </cell>
          <cell r="W694">
            <v>8000</v>
          </cell>
          <cell r="X694">
            <v>13000</v>
          </cell>
          <cell r="Y694">
            <v>8000</v>
          </cell>
          <cell r="Z694">
            <v>11694</v>
          </cell>
          <cell r="AA694">
            <v>8000</v>
          </cell>
          <cell r="AB694">
            <v>8000</v>
          </cell>
          <cell r="AC694">
            <v>8000</v>
          </cell>
          <cell r="AD694">
            <v>16954</v>
          </cell>
          <cell r="AE694">
            <v>43000</v>
          </cell>
          <cell r="AF694">
            <v>39714</v>
          </cell>
          <cell r="AG694">
            <v>22581</v>
          </cell>
          <cell r="AH694">
            <v>10081</v>
          </cell>
          <cell r="AI694">
            <v>9440</v>
          </cell>
          <cell r="AJ694">
            <v>9898</v>
          </cell>
          <cell r="AK694">
            <v>15725</v>
          </cell>
          <cell r="AL694">
            <v>8347</v>
          </cell>
          <cell r="AM694">
            <v>8000</v>
          </cell>
          <cell r="AN694">
            <v>8000</v>
          </cell>
          <cell r="AO694">
            <v>7383</v>
          </cell>
          <cell r="AP694">
            <v>7383</v>
          </cell>
          <cell r="AQ694">
            <v>7383</v>
          </cell>
          <cell r="AR694">
            <v>11719</v>
          </cell>
          <cell r="AS694">
            <v>11012</v>
          </cell>
          <cell r="AT694">
            <v>6014</v>
          </cell>
          <cell r="AU694">
            <v>16017</v>
          </cell>
          <cell r="AV694">
            <v>14315</v>
          </cell>
          <cell r="AW694">
            <v>5096</v>
          </cell>
          <cell r="AX694">
            <v>7500</v>
          </cell>
          <cell r="AY694">
            <v>7500</v>
          </cell>
          <cell r="AZ694">
            <v>7500</v>
          </cell>
          <cell r="BA694">
            <v>7500</v>
          </cell>
          <cell r="BB694">
            <v>8000</v>
          </cell>
          <cell r="BC694">
            <v>8000</v>
          </cell>
          <cell r="BD694">
            <v>8000</v>
          </cell>
          <cell r="BE694">
            <v>8000</v>
          </cell>
          <cell r="BF694">
            <v>8000</v>
          </cell>
          <cell r="BG694">
            <v>8000</v>
          </cell>
          <cell r="BH694">
            <v>8000</v>
          </cell>
          <cell r="BI694">
            <v>8200</v>
          </cell>
          <cell r="BJ694">
            <v>8200</v>
          </cell>
          <cell r="BK694">
            <v>8200</v>
          </cell>
          <cell r="BL694">
            <v>8200</v>
          </cell>
          <cell r="BM694">
            <v>8200</v>
          </cell>
          <cell r="BN694">
            <v>8200</v>
          </cell>
          <cell r="BO694">
            <v>8200</v>
          </cell>
          <cell r="BP694">
            <v>8200</v>
          </cell>
          <cell r="BQ694">
            <v>8200</v>
          </cell>
          <cell r="BR694">
            <v>8200</v>
          </cell>
          <cell r="BS694">
            <v>8200</v>
          </cell>
          <cell r="BT694">
            <v>8200</v>
          </cell>
          <cell r="BU694">
            <v>8200</v>
          </cell>
          <cell r="BV694">
            <v>8200</v>
          </cell>
          <cell r="BW694">
            <v>8200</v>
          </cell>
          <cell r="BX694">
            <v>8200</v>
          </cell>
          <cell r="BY694">
            <v>8200</v>
          </cell>
          <cell r="BZ694">
            <v>8200</v>
          </cell>
          <cell r="CA694">
            <v>8200</v>
          </cell>
          <cell r="CB694">
            <v>8200</v>
          </cell>
          <cell r="CC694">
            <v>8200</v>
          </cell>
          <cell r="CD694">
            <v>8200</v>
          </cell>
          <cell r="CE694">
            <v>8200</v>
          </cell>
          <cell r="CF694">
            <v>8200</v>
          </cell>
          <cell r="CG694">
            <v>8200</v>
          </cell>
          <cell r="CH694">
            <v>8200</v>
          </cell>
          <cell r="CI694">
            <v>8200</v>
          </cell>
          <cell r="CJ694">
            <v>8200</v>
          </cell>
          <cell r="CK694">
            <v>8200</v>
          </cell>
          <cell r="CL694">
            <v>8200</v>
          </cell>
          <cell r="CM694">
            <v>8200</v>
          </cell>
          <cell r="CN694">
            <v>8200</v>
          </cell>
          <cell r="CO694">
            <v>8200</v>
          </cell>
          <cell r="CP694">
            <v>8200</v>
          </cell>
          <cell r="CQ694">
            <v>8200</v>
          </cell>
          <cell r="CR694">
            <v>8200</v>
          </cell>
          <cell r="CS694">
            <v>8200</v>
          </cell>
          <cell r="CT694">
            <v>8200</v>
          </cell>
          <cell r="CU694">
            <v>8200</v>
          </cell>
          <cell r="CV694">
            <v>8200</v>
          </cell>
          <cell r="CW694">
            <v>8200</v>
          </cell>
          <cell r="CX694">
            <v>8200</v>
          </cell>
          <cell r="CY694">
            <v>8200</v>
          </cell>
          <cell r="CZ694">
            <v>8200</v>
          </cell>
          <cell r="DA694">
            <v>8200</v>
          </cell>
          <cell r="DB694">
            <v>8200</v>
          </cell>
          <cell r="DC694">
            <v>8200</v>
          </cell>
          <cell r="DD694">
            <v>8200</v>
          </cell>
          <cell r="DE694">
            <v>8500</v>
          </cell>
          <cell r="DF694">
            <v>8500</v>
          </cell>
          <cell r="DG694">
            <v>8500</v>
          </cell>
          <cell r="DH694">
            <v>8500</v>
          </cell>
          <cell r="DI694">
            <v>8500</v>
          </cell>
          <cell r="DJ694">
            <v>8500</v>
          </cell>
          <cell r="DK694">
            <v>8500</v>
          </cell>
        </row>
        <row r="695">
          <cell r="A695">
            <v>37867</v>
          </cell>
          <cell r="B695" t="str">
            <v xml:space="preserve"> PHYLKO - COLETO CREEK DEHYD             </v>
          </cell>
          <cell r="C695">
            <v>0</v>
          </cell>
          <cell r="D695" t="str">
            <v xml:space="preserve"> R    </v>
          </cell>
          <cell r="E695">
            <v>9861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</row>
        <row r="696">
          <cell r="A696">
            <v>37869</v>
          </cell>
          <cell r="B696" t="str">
            <v xml:space="preserve"> PHYLKO - BATTLE FIELD DEHYD             </v>
          </cell>
          <cell r="C696">
            <v>0</v>
          </cell>
          <cell r="D696" t="str">
            <v xml:space="preserve"> R    </v>
          </cell>
          <cell r="E696">
            <v>9876</v>
          </cell>
          <cell r="F696">
            <v>140</v>
          </cell>
          <cell r="G696">
            <v>140</v>
          </cell>
          <cell r="H696">
            <v>150</v>
          </cell>
          <cell r="I696">
            <v>140</v>
          </cell>
          <cell r="J696">
            <v>140</v>
          </cell>
          <cell r="K696">
            <v>140</v>
          </cell>
          <cell r="L696">
            <v>140</v>
          </cell>
          <cell r="M696">
            <v>140</v>
          </cell>
          <cell r="N696">
            <v>140</v>
          </cell>
          <cell r="O696">
            <v>140</v>
          </cell>
          <cell r="P696">
            <v>140</v>
          </cell>
          <cell r="Q696">
            <v>140</v>
          </cell>
          <cell r="R696">
            <v>140</v>
          </cell>
          <cell r="S696">
            <v>140</v>
          </cell>
          <cell r="T696">
            <v>150</v>
          </cell>
          <cell r="U696">
            <v>150</v>
          </cell>
          <cell r="V696">
            <v>150</v>
          </cell>
          <cell r="W696">
            <v>150</v>
          </cell>
          <cell r="X696">
            <v>150</v>
          </cell>
          <cell r="Y696">
            <v>150</v>
          </cell>
          <cell r="Z696">
            <v>150</v>
          </cell>
          <cell r="AA696">
            <v>150</v>
          </cell>
          <cell r="AB696">
            <v>150</v>
          </cell>
          <cell r="AC696">
            <v>150</v>
          </cell>
          <cell r="AD696">
            <v>150</v>
          </cell>
          <cell r="AE696">
            <v>150</v>
          </cell>
          <cell r="AF696">
            <v>150</v>
          </cell>
          <cell r="AG696">
            <v>150</v>
          </cell>
          <cell r="AH696">
            <v>150</v>
          </cell>
          <cell r="AI696">
            <v>150</v>
          </cell>
          <cell r="AJ696">
            <v>150</v>
          </cell>
          <cell r="AK696">
            <v>150</v>
          </cell>
          <cell r="AL696">
            <v>150</v>
          </cell>
          <cell r="AM696">
            <v>150</v>
          </cell>
          <cell r="AN696">
            <v>150</v>
          </cell>
          <cell r="AO696">
            <v>150</v>
          </cell>
          <cell r="AP696">
            <v>150</v>
          </cell>
          <cell r="AQ696">
            <v>150</v>
          </cell>
          <cell r="AR696">
            <v>150</v>
          </cell>
          <cell r="AS696">
            <v>150</v>
          </cell>
          <cell r="AT696">
            <v>150</v>
          </cell>
          <cell r="AU696">
            <v>150</v>
          </cell>
          <cell r="AV696">
            <v>150</v>
          </cell>
          <cell r="AW696">
            <v>150</v>
          </cell>
          <cell r="AX696">
            <v>200</v>
          </cell>
          <cell r="AY696">
            <v>200</v>
          </cell>
          <cell r="AZ696">
            <v>200</v>
          </cell>
          <cell r="BA696">
            <v>200</v>
          </cell>
          <cell r="BB696">
            <v>200</v>
          </cell>
          <cell r="BC696">
            <v>200</v>
          </cell>
          <cell r="BD696">
            <v>200</v>
          </cell>
          <cell r="BE696">
            <v>200</v>
          </cell>
          <cell r="BF696">
            <v>200</v>
          </cell>
          <cell r="BG696">
            <v>200</v>
          </cell>
          <cell r="BH696">
            <v>200</v>
          </cell>
          <cell r="BI696">
            <v>200</v>
          </cell>
          <cell r="BJ696">
            <v>200</v>
          </cell>
          <cell r="BK696">
            <v>200</v>
          </cell>
          <cell r="BL696">
            <v>200</v>
          </cell>
          <cell r="BM696">
            <v>200</v>
          </cell>
          <cell r="BN696">
            <v>200</v>
          </cell>
          <cell r="BO696">
            <v>200</v>
          </cell>
          <cell r="BP696">
            <v>200</v>
          </cell>
          <cell r="BQ696">
            <v>200</v>
          </cell>
          <cell r="BR696">
            <v>200</v>
          </cell>
          <cell r="BS696">
            <v>200</v>
          </cell>
          <cell r="BT696">
            <v>200</v>
          </cell>
          <cell r="BU696">
            <v>200</v>
          </cell>
          <cell r="BV696">
            <v>200</v>
          </cell>
          <cell r="BW696">
            <v>200</v>
          </cell>
          <cell r="BX696">
            <v>200</v>
          </cell>
          <cell r="BY696">
            <v>200</v>
          </cell>
          <cell r="BZ696">
            <v>200</v>
          </cell>
          <cell r="CA696">
            <v>200</v>
          </cell>
          <cell r="CB696">
            <v>200</v>
          </cell>
          <cell r="CC696">
            <v>180</v>
          </cell>
          <cell r="CD696">
            <v>180</v>
          </cell>
          <cell r="CE696">
            <v>180</v>
          </cell>
          <cell r="CF696">
            <v>180</v>
          </cell>
          <cell r="CG696">
            <v>180</v>
          </cell>
          <cell r="CH696">
            <v>180</v>
          </cell>
          <cell r="CI696">
            <v>180</v>
          </cell>
          <cell r="CJ696">
            <v>180</v>
          </cell>
          <cell r="CK696">
            <v>180</v>
          </cell>
          <cell r="CL696">
            <v>180</v>
          </cell>
          <cell r="CM696">
            <v>180</v>
          </cell>
          <cell r="CN696">
            <v>180</v>
          </cell>
          <cell r="CO696">
            <v>180</v>
          </cell>
          <cell r="CP696">
            <v>180</v>
          </cell>
          <cell r="CQ696">
            <v>180</v>
          </cell>
          <cell r="CR696">
            <v>180</v>
          </cell>
          <cell r="CS696">
            <v>180</v>
          </cell>
          <cell r="CT696">
            <v>180</v>
          </cell>
          <cell r="CU696">
            <v>180</v>
          </cell>
          <cell r="CV696">
            <v>180</v>
          </cell>
          <cell r="CW696">
            <v>180</v>
          </cell>
          <cell r="CX696">
            <v>180</v>
          </cell>
          <cell r="CY696">
            <v>180</v>
          </cell>
          <cell r="CZ696">
            <v>180</v>
          </cell>
          <cell r="DA696">
            <v>180</v>
          </cell>
          <cell r="DB696">
            <v>180</v>
          </cell>
          <cell r="DC696">
            <v>180</v>
          </cell>
          <cell r="DD696">
            <v>180</v>
          </cell>
          <cell r="DE696">
            <v>155</v>
          </cell>
          <cell r="DF696">
            <v>155</v>
          </cell>
          <cell r="DG696">
            <v>155</v>
          </cell>
          <cell r="DH696">
            <v>155</v>
          </cell>
          <cell r="DI696">
            <v>155</v>
          </cell>
          <cell r="DJ696">
            <v>155</v>
          </cell>
          <cell r="DK696">
            <v>155</v>
          </cell>
        </row>
        <row r="697">
          <cell r="A697">
            <v>37870</v>
          </cell>
          <cell r="B697" t="str">
            <v xml:space="preserve"> VERMILION  119-G                        </v>
          </cell>
          <cell r="C697" t="str">
            <v xml:space="preserve"> 0L   </v>
          </cell>
          <cell r="D697" t="str">
            <v xml:space="preserve"> R    </v>
          </cell>
          <cell r="E697">
            <v>66404</v>
          </cell>
          <cell r="F697">
            <v>8361</v>
          </cell>
          <cell r="G697">
            <v>8361</v>
          </cell>
          <cell r="H697">
            <v>11468</v>
          </cell>
          <cell r="I697">
            <v>7361</v>
          </cell>
          <cell r="J697">
            <v>7361</v>
          </cell>
          <cell r="K697">
            <v>7361</v>
          </cell>
          <cell r="L697">
            <v>7361</v>
          </cell>
          <cell r="M697">
            <v>7361</v>
          </cell>
          <cell r="N697">
            <v>7361</v>
          </cell>
          <cell r="O697">
            <v>7361</v>
          </cell>
          <cell r="P697">
            <v>7361</v>
          </cell>
          <cell r="Q697">
            <v>7861</v>
          </cell>
          <cell r="R697">
            <v>8433</v>
          </cell>
          <cell r="S697">
            <v>8433</v>
          </cell>
          <cell r="T697">
            <v>10254</v>
          </cell>
          <cell r="U697">
            <v>10254</v>
          </cell>
          <cell r="V697">
            <v>10254</v>
          </cell>
          <cell r="W697">
            <v>10994</v>
          </cell>
          <cell r="X697">
            <v>8842</v>
          </cell>
          <cell r="Y697">
            <v>9256</v>
          </cell>
          <cell r="Z697">
            <v>9256</v>
          </cell>
          <cell r="AA697">
            <v>9256</v>
          </cell>
          <cell r="AB697">
            <v>9256</v>
          </cell>
          <cell r="AC697">
            <v>9731</v>
          </cell>
          <cell r="AD697">
            <v>9731</v>
          </cell>
          <cell r="AE697">
            <v>9969</v>
          </cell>
          <cell r="AF697">
            <v>9869</v>
          </cell>
          <cell r="AG697">
            <v>8169</v>
          </cell>
          <cell r="AH697">
            <v>8169</v>
          </cell>
          <cell r="AI697">
            <v>8169</v>
          </cell>
          <cell r="AJ697">
            <v>8169</v>
          </cell>
          <cell r="AK697">
            <v>8169</v>
          </cell>
          <cell r="AL697">
            <v>11168</v>
          </cell>
          <cell r="AM697">
            <v>11168</v>
          </cell>
          <cell r="AN697">
            <v>11468</v>
          </cell>
          <cell r="AO697">
            <v>11468</v>
          </cell>
          <cell r="AP697">
            <v>11468</v>
          </cell>
          <cell r="AQ697">
            <v>11468</v>
          </cell>
          <cell r="AR697">
            <v>10468</v>
          </cell>
          <cell r="AS697">
            <v>10468</v>
          </cell>
          <cell r="AT697">
            <v>11374</v>
          </cell>
          <cell r="AU697">
            <v>11374</v>
          </cell>
          <cell r="AV697">
            <v>11374</v>
          </cell>
          <cell r="AW697">
            <v>11374</v>
          </cell>
          <cell r="AX697">
            <v>11395</v>
          </cell>
          <cell r="AY697">
            <v>11395</v>
          </cell>
          <cell r="AZ697">
            <v>11395</v>
          </cell>
          <cell r="BA697">
            <v>12273</v>
          </cell>
          <cell r="BB697">
            <v>12273</v>
          </cell>
          <cell r="BC697">
            <v>12273</v>
          </cell>
          <cell r="BD697">
            <v>12273</v>
          </cell>
          <cell r="BE697">
            <v>12273</v>
          </cell>
          <cell r="BF697">
            <v>13773</v>
          </cell>
          <cell r="BG697">
            <v>13773</v>
          </cell>
          <cell r="BH697">
            <v>13773</v>
          </cell>
          <cell r="BI697">
            <v>15193</v>
          </cell>
          <cell r="BJ697">
            <v>15193</v>
          </cell>
          <cell r="BK697">
            <v>15193</v>
          </cell>
          <cell r="BL697">
            <v>15193</v>
          </cell>
          <cell r="BM697">
            <v>15193</v>
          </cell>
          <cell r="BN697">
            <v>15193</v>
          </cell>
          <cell r="BO697">
            <v>15193</v>
          </cell>
          <cell r="BP697">
            <v>15193</v>
          </cell>
          <cell r="BQ697">
            <v>15193</v>
          </cell>
          <cell r="BR697">
            <v>15193</v>
          </cell>
          <cell r="BS697">
            <v>15193</v>
          </cell>
          <cell r="BT697">
            <v>15193</v>
          </cell>
          <cell r="BU697">
            <v>15193</v>
          </cell>
          <cell r="BV697">
            <v>15193</v>
          </cell>
          <cell r="BW697">
            <v>15193</v>
          </cell>
          <cell r="BX697">
            <v>15193</v>
          </cell>
          <cell r="BY697">
            <v>15193</v>
          </cell>
          <cell r="BZ697">
            <v>15193</v>
          </cell>
          <cell r="CA697">
            <v>15193</v>
          </cell>
          <cell r="CB697">
            <v>15193</v>
          </cell>
          <cell r="CC697">
            <v>9920</v>
          </cell>
          <cell r="CD697">
            <v>9920</v>
          </cell>
          <cell r="CE697">
            <v>9920</v>
          </cell>
          <cell r="CF697">
            <v>9920</v>
          </cell>
          <cell r="CG697">
            <v>9920</v>
          </cell>
          <cell r="CH697">
            <v>9920</v>
          </cell>
          <cell r="CI697">
            <v>9920</v>
          </cell>
          <cell r="CJ697">
            <v>9920</v>
          </cell>
          <cell r="CK697">
            <v>9920</v>
          </cell>
          <cell r="CL697">
            <v>9920</v>
          </cell>
          <cell r="CM697">
            <v>9920</v>
          </cell>
          <cell r="CN697">
            <v>9920</v>
          </cell>
          <cell r="CO697">
            <v>12920</v>
          </cell>
          <cell r="CP697">
            <v>12920</v>
          </cell>
          <cell r="CQ697">
            <v>12920</v>
          </cell>
          <cell r="CR697">
            <v>12920</v>
          </cell>
          <cell r="CS697">
            <v>10920</v>
          </cell>
          <cell r="CT697">
            <v>10920</v>
          </cell>
          <cell r="CU697">
            <v>10920</v>
          </cell>
          <cell r="CV697">
            <v>10920</v>
          </cell>
          <cell r="CW697">
            <v>13013</v>
          </cell>
          <cell r="CX697">
            <v>13013</v>
          </cell>
          <cell r="CY697">
            <v>13013</v>
          </cell>
          <cell r="CZ697">
            <v>14513</v>
          </cell>
          <cell r="DA697">
            <v>14513</v>
          </cell>
          <cell r="DB697">
            <v>14513</v>
          </cell>
          <cell r="DC697">
            <v>14513</v>
          </cell>
          <cell r="DD697">
            <v>14513</v>
          </cell>
          <cell r="DE697">
            <v>14348</v>
          </cell>
          <cell r="DF697">
            <v>14348</v>
          </cell>
          <cell r="DG697">
            <v>9917</v>
          </cell>
          <cell r="DH697">
            <v>9917</v>
          </cell>
          <cell r="DI697">
            <v>9917</v>
          </cell>
          <cell r="DJ697">
            <v>9917</v>
          </cell>
          <cell r="DK697">
            <v>8917</v>
          </cell>
        </row>
        <row r="698">
          <cell r="A698">
            <v>37871</v>
          </cell>
          <cell r="B698" t="str">
            <v xml:space="preserve"> VARNADORE-COLOGNE FIELD DEHYD           </v>
          </cell>
          <cell r="C698">
            <v>0</v>
          </cell>
          <cell r="D698" t="str">
            <v xml:space="preserve"> R    </v>
          </cell>
          <cell r="E698">
            <v>2610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</row>
        <row r="699">
          <cell r="A699">
            <v>37873</v>
          </cell>
          <cell r="B699" t="str">
            <v xml:space="preserve"> KLOTZMAN-TENNGASCO-FIDELITY DEHYD T&amp;E   </v>
          </cell>
          <cell r="C699">
            <v>0</v>
          </cell>
          <cell r="D699" t="str">
            <v xml:space="preserve"> R    </v>
          </cell>
          <cell r="E699">
            <v>5746</v>
          </cell>
          <cell r="F699">
            <v>1100</v>
          </cell>
          <cell r="G699">
            <v>1100</v>
          </cell>
          <cell r="H699">
            <v>1100</v>
          </cell>
          <cell r="I699">
            <v>1100</v>
          </cell>
          <cell r="J699">
            <v>1100</v>
          </cell>
          <cell r="K699">
            <v>1100</v>
          </cell>
          <cell r="L699">
            <v>1100</v>
          </cell>
          <cell r="M699">
            <v>1100</v>
          </cell>
          <cell r="N699">
            <v>1100</v>
          </cell>
          <cell r="O699">
            <v>1100</v>
          </cell>
          <cell r="P699">
            <v>1100</v>
          </cell>
          <cell r="Q699">
            <v>1100</v>
          </cell>
          <cell r="R699">
            <v>1100</v>
          </cell>
          <cell r="S699">
            <v>1100</v>
          </cell>
          <cell r="T699">
            <v>1100</v>
          </cell>
          <cell r="U699">
            <v>1100</v>
          </cell>
          <cell r="V699">
            <v>1100</v>
          </cell>
          <cell r="W699">
            <v>1100</v>
          </cell>
          <cell r="X699">
            <v>1100</v>
          </cell>
          <cell r="Y699">
            <v>1100</v>
          </cell>
          <cell r="Z699">
            <v>1100</v>
          </cell>
          <cell r="AA699">
            <v>1100</v>
          </cell>
          <cell r="AB699">
            <v>1100</v>
          </cell>
          <cell r="AC699">
            <v>1100</v>
          </cell>
          <cell r="AD699">
            <v>1100</v>
          </cell>
          <cell r="AE699">
            <v>1100</v>
          </cell>
          <cell r="AF699">
            <v>1100</v>
          </cell>
          <cell r="AG699">
            <v>1100</v>
          </cell>
          <cell r="AH699">
            <v>1100</v>
          </cell>
          <cell r="AI699">
            <v>1100</v>
          </cell>
          <cell r="AJ699">
            <v>1100</v>
          </cell>
          <cell r="AK699">
            <v>1100</v>
          </cell>
          <cell r="AL699">
            <v>1100</v>
          </cell>
          <cell r="AM699">
            <v>1100</v>
          </cell>
          <cell r="AN699">
            <v>1100</v>
          </cell>
          <cell r="AO699">
            <v>1100</v>
          </cell>
          <cell r="AP699">
            <v>1100</v>
          </cell>
          <cell r="AQ699">
            <v>1100</v>
          </cell>
          <cell r="AR699">
            <v>1100</v>
          </cell>
          <cell r="AS699">
            <v>1100</v>
          </cell>
          <cell r="AT699">
            <v>1100</v>
          </cell>
          <cell r="AU699">
            <v>1100</v>
          </cell>
          <cell r="AV699">
            <v>1100</v>
          </cell>
          <cell r="AW699">
            <v>1100</v>
          </cell>
          <cell r="AX699">
            <v>1200</v>
          </cell>
          <cell r="AY699">
            <v>1200</v>
          </cell>
          <cell r="AZ699">
            <v>1200</v>
          </cell>
          <cell r="BA699">
            <v>1200</v>
          </cell>
          <cell r="BB699">
            <v>1200</v>
          </cell>
          <cell r="BC699">
            <v>1200</v>
          </cell>
          <cell r="BD699">
            <v>1200</v>
          </cell>
          <cell r="BE699">
            <v>1200</v>
          </cell>
          <cell r="BF699">
            <v>1200</v>
          </cell>
          <cell r="BG699">
            <v>1200</v>
          </cell>
          <cell r="BH699">
            <v>1200</v>
          </cell>
          <cell r="BI699">
            <v>1200</v>
          </cell>
          <cell r="BJ699">
            <v>1200</v>
          </cell>
          <cell r="BK699">
            <v>1200</v>
          </cell>
          <cell r="BL699">
            <v>1200</v>
          </cell>
          <cell r="BM699">
            <v>1200</v>
          </cell>
          <cell r="BN699">
            <v>1200</v>
          </cell>
          <cell r="BO699">
            <v>1200</v>
          </cell>
          <cell r="BP699">
            <v>1200</v>
          </cell>
          <cell r="BQ699">
            <v>1200</v>
          </cell>
          <cell r="BR699">
            <v>1200</v>
          </cell>
          <cell r="BS699">
            <v>1200</v>
          </cell>
          <cell r="BT699">
            <v>1200</v>
          </cell>
          <cell r="BU699">
            <v>1200</v>
          </cell>
          <cell r="BV699">
            <v>1200</v>
          </cell>
          <cell r="BW699">
            <v>1200</v>
          </cell>
          <cell r="BX699">
            <v>1200</v>
          </cell>
          <cell r="BY699">
            <v>1200</v>
          </cell>
          <cell r="BZ699">
            <v>1200</v>
          </cell>
          <cell r="CA699">
            <v>1200</v>
          </cell>
          <cell r="CB699">
            <v>1200</v>
          </cell>
          <cell r="CC699">
            <v>200</v>
          </cell>
          <cell r="CD699">
            <v>200</v>
          </cell>
          <cell r="CE699">
            <v>200</v>
          </cell>
          <cell r="CF699">
            <v>200</v>
          </cell>
          <cell r="CG699">
            <v>200</v>
          </cell>
          <cell r="CH699">
            <v>200</v>
          </cell>
          <cell r="CI699">
            <v>1000</v>
          </cell>
          <cell r="CJ699">
            <v>1350</v>
          </cell>
          <cell r="CK699">
            <v>1350</v>
          </cell>
          <cell r="CL699">
            <v>1350</v>
          </cell>
          <cell r="CM699">
            <v>1350</v>
          </cell>
          <cell r="CN699">
            <v>1350</v>
          </cell>
          <cell r="CO699">
            <v>1350</v>
          </cell>
          <cell r="CP699">
            <v>1350</v>
          </cell>
          <cell r="CQ699">
            <v>1350</v>
          </cell>
          <cell r="CR699">
            <v>1350</v>
          </cell>
          <cell r="CS699">
            <v>1350</v>
          </cell>
          <cell r="CT699">
            <v>1350</v>
          </cell>
          <cell r="CU699">
            <v>1350</v>
          </cell>
          <cell r="CV699">
            <v>1350</v>
          </cell>
          <cell r="CW699">
            <v>1350</v>
          </cell>
          <cell r="CX699">
            <v>1350</v>
          </cell>
          <cell r="CY699">
            <v>1350</v>
          </cell>
          <cell r="CZ699">
            <v>1350</v>
          </cell>
          <cell r="DA699">
            <v>1350</v>
          </cell>
          <cell r="DB699">
            <v>1350</v>
          </cell>
          <cell r="DC699">
            <v>1350</v>
          </cell>
          <cell r="DD699">
            <v>1350</v>
          </cell>
          <cell r="DE699">
            <v>1450</v>
          </cell>
          <cell r="DF699">
            <v>1450</v>
          </cell>
          <cell r="DG699">
            <v>1450</v>
          </cell>
          <cell r="DH699">
            <v>1450</v>
          </cell>
          <cell r="DI699">
            <v>1450</v>
          </cell>
          <cell r="DJ699">
            <v>1450</v>
          </cell>
          <cell r="DK699">
            <v>1450</v>
          </cell>
        </row>
        <row r="700">
          <cell r="A700">
            <v>37876</v>
          </cell>
          <cell r="B700" t="str">
            <v xml:space="preserve"> KLOTZMAN-COLOGNE WELL                   </v>
          </cell>
          <cell r="C700">
            <v>0</v>
          </cell>
          <cell r="D700" t="str">
            <v xml:space="preserve"> R    </v>
          </cell>
          <cell r="E700">
            <v>2607</v>
          </cell>
          <cell r="F700">
            <v>300</v>
          </cell>
          <cell r="G700">
            <v>300</v>
          </cell>
          <cell r="H700">
            <v>0</v>
          </cell>
          <cell r="I700">
            <v>300</v>
          </cell>
          <cell r="J700">
            <v>300</v>
          </cell>
          <cell r="K700">
            <v>300</v>
          </cell>
          <cell r="L700">
            <v>300</v>
          </cell>
          <cell r="M700">
            <v>300</v>
          </cell>
          <cell r="N700">
            <v>300</v>
          </cell>
          <cell r="O700">
            <v>300</v>
          </cell>
          <cell r="P700">
            <v>300</v>
          </cell>
          <cell r="Q700">
            <v>300</v>
          </cell>
          <cell r="R700">
            <v>250</v>
          </cell>
          <cell r="S700">
            <v>250</v>
          </cell>
          <cell r="T700">
            <v>250</v>
          </cell>
          <cell r="U700">
            <v>250</v>
          </cell>
          <cell r="V700">
            <v>250</v>
          </cell>
          <cell r="W700">
            <v>250</v>
          </cell>
          <cell r="X700">
            <v>250</v>
          </cell>
          <cell r="Y700">
            <v>250</v>
          </cell>
          <cell r="Z700">
            <v>250</v>
          </cell>
          <cell r="AA700">
            <v>250</v>
          </cell>
          <cell r="AB700">
            <v>250</v>
          </cell>
          <cell r="AC700">
            <v>250</v>
          </cell>
          <cell r="AD700">
            <v>250</v>
          </cell>
          <cell r="AE700">
            <v>250</v>
          </cell>
          <cell r="AF700">
            <v>250</v>
          </cell>
          <cell r="AG700">
            <v>250</v>
          </cell>
          <cell r="AH700">
            <v>250</v>
          </cell>
          <cell r="AI700">
            <v>250</v>
          </cell>
          <cell r="AJ700">
            <v>250</v>
          </cell>
          <cell r="AK700">
            <v>250</v>
          </cell>
          <cell r="AL700">
            <v>250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200</v>
          </cell>
          <cell r="BD700">
            <v>200</v>
          </cell>
          <cell r="BE700">
            <v>200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</row>
        <row r="701">
          <cell r="A701">
            <v>37877</v>
          </cell>
          <cell r="B701" t="str">
            <v xml:space="preserve"> MG NATURAL - WEST ELOISE DEHYD          </v>
          </cell>
          <cell r="C701">
            <v>0</v>
          </cell>
          <cell r="D701" t="str">
            <v xml:space="preserve"> R    </v>
          </cell>
          <cell r="E701">
            <v>11049</v>
          </cell>
          <cell r="F701">
            <v>101</v>
          </cell>
          <cell r="G701">
            <v>101</v>
          </cell>
          <cell r="H701">
            <v>101</v>
          </cell>
          <cell r="I701">
            <v>101</v>
          </cell>
          <cell r="J701">
            <v>101</v>
          </cell>
          <cell r="K701">
            <v>101</v>
          </cell>
          <cell r="L701">
            <v>101</v>
          </cell>
          <cell r="M701">
            <v>101</v>
          </cell>
          <cell r="N701">
            <v>101</v>
          </cell>
          <cell r="O701">
            <v>101</v>
          </cell>
          <cell r="P701">
            <v>101</v>
          </cell>
          <cell r="Q701">
            <v>101</v>
          </cell>
          <cell r="R701">
            <v>101</v>
          </cell>
          <cell r="S701">
            <v>101</v>
          </cell>
          <cell r="T701">
            <v>101</v>
          </cell>
          <cell r="U701">
            <v>101</v>
          </cell>
          <cell r="V701">
            <v>101</v>
          </cell>
          <cell r="W701">
            <v>101</v>
          </cell>
          <cell r="X701">
            <v>101</v>
          </cell>
          <cell r="Y701">
            <v>101</v>
          </cell>
          <cell r="Z701">
            <v>101</v>
          </cell>
          <cell r="AA701">
            <v>101</v>
          </cell>
          <cell r="AB701">
            <v>101</v>
          </cell>
          <cell r="AC701">
            <v>101</v>
          </cell>
          <cell r="AD701">
            <v>101</v>
          </cell>
          <cell r="AE701">
            <v>101</v>
          </cell>
          <cell r="AF701">
            <v>101</v>
          </cell>
          <cell r="AG701">
            <v>101</v>
          </cell>
          <cell r="AH701">
            <v>101</v>
          </cell>
          <cell r="AI701">
            <v>101</v>
          </cell>
          <cell r="AJ701">
            <v>101</v>
          </cell>
          <cell r="AK701">
            <v>101</v>
          </cell>
          <cell r="AL701">
            <v>101</v>
          </cell>
          <cell r="AM701">
            <v>101</v>
          </cell>
          <cell r="AN701">
            <v>101</v>
          </cell>
          <cell r="AO701">
            <v>101</v>
          </cell>
          <cell r="AP701">
            <v>101</v>
          </cell>
          <cell r="AQ701">
            <v>101</v>
          </cell>
          <cell r="AR701">
            <v>101</v>
          </cell>
          <cell r="AS701">
            <v>101</v>
          </cell>
          <cell r="AT701">
            <v>101</v>
          </cell>
          <cell r="AU701">
            <v>101</v>
          </cell>
          <cell r="AV701">
            <v>101</v>
          </cell>
          <cell r="AW701">
            <v>101</v>
          </cell>
          <cell r="AX701">
            <v>101</v>
          </cell>
          <cell r="AY701">
            <v>101</v>
          </cell>
          <cell r="AZ701">
            <v>101</v>
          </cell>
          <cell r="BA701">
            <v>101</v>
          </cell>
          <cell r="BB701">
            <v>101</v>
          </cell>
          <cell r="BC701">
            <v>101</v>
          </cell>
          <cell r="BD701">
            <v>101</v>
          </cell>
          <cell r="BE701">
            <v>101</v>
          </cell>
          <cell r="BF701">
            <v>101</v>
          </cell>
          <cell r="BG701">
            <v>101</v>
          </cell>
          <cell r="BH701">
            <v>101</v>
          </cell>
          <cell r="BI701">
            <v>101</v>
          </cell>
          <cell r="BJ701">
            <v>101</v>
          </cell>
          <cell r="BK701">
            <v>101</v>
          </cell>
          <cell r="BL701">
            <v>101</v>
          </cell>
          <cell r="BM701">
            <v>101</v>
          </cell>
          <cell r="BN701">
            <v>101</v>
          </cell>
          <cell r="BO701">
            <v>101</v>
          </cell>
          <cell r="BP701">
            <v>101</v>
          </cell>
          <cell r="BQ701">
            <v>101</v>
          </cell>
          <cell r="BR701">
            <v>101</v>
          </cell>
          <cell r="BS701">
            <v>101</v>
          </cell>
          <cell r="BT701">
            <v>101</v>
          </cell>
          <cell r="BU701">
            <v>101</v>
          </cell>
          <cell r="BV701">
            <v>101</v>
          </cell>
          <cell r="BW701">
            <v>101</v>
          </cell>
          <cell r="BX701">
            <v>101</v>
          </cell>
          <cell r="BY701">
            <v>101</v>
          </cell>
          <cell r="BZ701">
            <v>101</v>
          </cell>
          <cell r="CA701">
            <v>101</v>
          </cell>
          <cell r="CB701">
            <v>101</v>
          </cell>
          <cell r="CC701">
            <v>101</v>
          </cell>
          <cell r="CD701">
            <v>101</v>
          </cell>
          <cell r="CE701">
            <v>101</v>
          </cell>
          <cell r="CF701">
            <v>101</v>
          </cell>
          <cell r="CG701">
            <v>101</v>
          </cell>
          <cell r="CH701">
            <v>101</v>
          </cell>
          <cell r="CI701">
            <v>101</v>
          </cell>
          <cell r="CJ701">
            <v>101</v>
          </cell>
          <cell r="CK701">
            <v>101</v>
          </cell>
          <cell r="CL701">
            <v>101</v>
          </cell>
          <cell r="CM701">
            <v>101</v>
          </cell>
          <cell r="CN701">
            <v>101</v>
          </cell>
          <cell r="CO701">
            <v>101</v>
          </cell>
          <cell r="CP701">
            <v>101</v>
          </cell>
          <cell r="CQ701">
            <v>101</v>
          </cell>
          <cell r="CR701">
            <v>101</v>
          </cell>
          <cell r="CS701">
            <v>101</v>
          </cell>
          <cell r="CT701">
            <v>101</v>
          </cell>
          <cell r="CU701">
            <v>101</v>
          </cell>
          <cell r="CV701">
            <v>101</v>
          </cell>
          <cell r="CW701">
            <v>101</v>
          </cell>
          <cell r="CX701">
            <v>101</v>
          </cell>
          <cell r="CY701">
            <v>101</v>
          </cell>
          <cell r="CZ701">
            <v>101</v>
          </cell>
          <cell r="DA701">
            <v>101</v>
          </cell>
          <cell r="DB701">
            <v>101</v>
          </cell>
          <cell r="DC701">
            <v>101</v>
          </cell>
          <cell r="DD701">
            <v>101</v>
          </cell>
          <cell r="DE701">
            <v>101</v>
          </cell>
          <cell r="DF701">
            <v>101</v>
          </cell>
          <cell r="DG701">
            <v>101</v>
          </cell>
          <cell r="DH701">
            <v>101</v>
          </cell>
          <cell r="DI701">
            <v>101</v>
          </cell>
          <cell r="DJ701">
            <v>101</v>
          </cell>
          <cell r="DK701">
            <v>101</v>
          </cell>
        </row>
        <row r="702">
          <cell r="A702">
            <v>37878</v>
          </cell>
          <cell r="B702" t="str">
            <v xml:space="preserve"> GREAT - SOUTH MARSH ISLAND 79B          </v>
          </cell>
          <cell r="C702" t="str">
            <v xml:space="preserve"> 0L   </v>
          </cell>
          <cell r="D702" t="str">
            <v xml:space="preserve"> R    </v>
          </cell>
          <cell r="E702">
            <v>63234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</row>
        <row r="703">
          <cell r="A703">
            <v>37880</v>
          </cell>
          <cell r="B703" t="str">
            <v xml:space="preserve"> MITCHELL-N KEERAN WELL                  </v>
          </cell>
          <cell r="C703">
            <v>0</v>
          </cell>
          <cell r="D703" t="str">
            <v xml:space="preserve"> R    </v>
          </cell>
          <cell r="E703">
            <v>10967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</row>
        <row r="704">
          <cell r="A704">
            <v>37881</v>
          </cell>
          <cell r="B704" t="str">
            <v xml:space="preserve"> SOUTHERN-SAWGRASS FIELD DEHYD           </v>
          </cell>
          <cell r="C704">
            <v>0</v>
          </cell>
          <cell r="D704" t="str">
            <v xml:space="preserve"> R    </v>
          </cell>
          <cell r="E704">
            <v>2911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1</v>
          </cell>
          <cell r="DH704">
            <v>1</v>
          </cell>
          <cell r="DI704">
            <v>1</v>
          </cell>
          <cell r="DJ704">
            <v>1</v>
          </cell>
          <cell r="DK704">
            <v>1</v>
          </cell>
        </row>
        <row r="705">
          <cell r="A705">
            <v>37885</v>
          </cell>
          <cell r="B705" t="str">
            <v xml:space="preserve"> ATCHAFALAYA BAY SL 4801 #2 DEHYD        </v>
          </cell>
          <cell r="C705" t="str">
            <v xml:space="preserve"> 0L   </v>
          </cell>
          <cell r="D705" t="str">
            <v xml:space="preserve"> R    </v>
          </cell>
          <cell r="E705">
            <v>6520</v>
          </cell>
          <cell r="F705">
            <v>180</v>
          </cell>
          <cell r="G705">
            <v>180</v>
          </cell>
          <cell r="H705">
            <v>165</v>
          </cell>
          <cell r="I705">
            <v>180</v>
          </cell>
          <cell r="J705">
            <v>180</v>
          </cell>
          <cell r="K705">
            <v>180</v>
          </cell>
          <cell r="L705">
            <v>180</v>
          </cell>
          <cell r="M705">
            <v>180</v>
          </cell>
          <cell r="N705">
            <v>180</v>
          </cell>
          <cell r="O705">
            <v>180</v>
          </cell>
          <cell r="P705">
            <v>180</v>
          </cell>
          <cell r="Q705">
            <v>180</v>
          </cell>
          <cell r="R705">
            <v>180</v>
          </cell>
          <cell r="S705">
            <v>180</v>
          </cell>
          <cell r="T705">
            <v>165</v>
          </cell>
          <cell r="U705">
            <v>165</v>
          </cell>
          <cell r="V705">
            <v>165</v>
          </cell>
          <cell r="W705">
            <v>165</v>
          </cell>
          <cell r="X705">
            <v>165</v>
          </cell>
          <cell r="Y705">
            <v>165</v>
          </cell>
          <cell r="Z705">
            <v>165</v>
          </cell>
          <cell r="AA705">
            <v>165</v>
          </cell>
          <cell r="AB705">
            <v>165</v>
          </cell>
          <cell r="AC705">
            <v>165</v>
          </cell>
          <cell r="AD705">
            <v>165</v>
          </cell>
          <cell r="AE705">
            <v>165</v>
          </cell>
          <cell r="AF705">
            <v>165</v>
          </cell>
          <cell r="AG705">
            <v>165</v>
          </cell>
          <cell r="AH705">
            <v>165</v>
          </cell>
          <cell r="AI705">
            <v>165</v>
          </cell>
          <cell r="AJ705">
            <v>165</v>
          </cell>
          <cell r="AK705">
            <v>165</v>
          </cell>
          <cell r="AL705">
            <v>165</v>
          </cell>
          <cell r="AM705">
            <v>165</v>
          </cell>
          <cell r="AN705">
            <v>165</v>
          </cell>
          <cell r="AO705">
            <v>165</v>
          </cell>
          <cell r="AP705">
            <v>165</v>
          </cell>
          <cell r="AQ705">
            <v>165</v>
          </cell>
          <cell r="AR705">
            <v>165</v>
          </cell>
          <cell r="AS705">
            <v>1</v>
          </cell>
          <cell r="AT705">
            <v>0</v>
          </cell>
          <cell r="AU705">
            <v>165</v>
          </cell>
          <cell r="AV705">
            <v>165</v>
          </cell>
          <cell r="AW705">
            <v>165</v>
          </cell>
          <cell r="AX705">
            <v>170</v>
          </cell>
          <cell r="AY705">
            <v>170</v>
          </cell>
          <cell r="AZ705">
            <v>170</v>
          </cell>
          <cell r="BA705">
            <v>170</v>
          </cell>
          <cell r="BB705">
            <v>170</v>
          </cell>
          <cell r="BC705">
            <v>170</v>
          </cell>
          <cell r="BD705">
            <v>170</v>
          </cell>
          <cell r="BE705">
            <v>170</v>
          </cell>
          <cell r="BF705">
            <v>170</v>
          </cell>
          <cell r="BG705">
            <v>170</v>
          </cell>
          <cell r="BH705">
            <v>170</v>
          </cell>
          <cell r="BI705">
            <v>170</v>
          </cell>
          <cell r="BJ705">
            <v>170</v>
          </cell>
          <cell r="BK705">
            <v>170</v>
          </cell>
          <cell r="BL705">
            <v>170</v>
          </cell>
          <cell r="BM705">
            <v>170</v>
          </cell>
          <cell r="BN705">
            <v>170</v>
          </cell>
          <cell r="BO705">
            <v>170</v>
          </cell>
          <cell r="BP705">
            <v>170</v>
          </cell>
          <cell r="BQ705">
            <v>170</v>
          </cell>
          <cell r="BR705">
            <v>170</v>
          </cell>
          <cell r="BS705">
            <v>170</v>
          </cell>
          <cell r="BT705">
            <v>170</v>
          </cell>
          <cell r="BU705">
            <v>170</v>
          </cell>
          <cell r="BV705">
            <v>170</v>
          </cell>
          <cell r="BW705">
            <v>170</v>
          </cell>
          <cell r="BX705">
            <v>170</v>
          </cell>
          <cell r="BY705">
            <v>170</v>
          </cell>
          <cell r="BZ705">
            <v>170</v>
          </cell>
          <cell r="CA705">
            <v>170</v>
          </cell>
          <cell r="CB705">
            <v>170</v>
          </cell>
          <cell r="CC705">
            <v>180</v>
          </cell>
          <cell r="CD705">
            <v>180</v>
          </cell>
          <cell r="CE705">
            <v>180</v>
          </cell>
          <cell r="CF705">
            <v>180</v>
          </cell>
          <cell r="CG705">
            <v>180</v>
          </cell>
          <cell r="CH705">
            <v>180</v>
          </cell>
          <cell r="CI705">
            <v>180</v>
          </cell>
          <cell r="CJ705">
            <v>180</v>
          </cell>
          <cell r="CK705">
            <v>180</v>
          </cell>
          <cell r="CL705">
            <v>180</v>
          </cell>
          <cell r="CM705">
            <v>180</v>
          </cell>
          <cell r="CN705">
            <v>180</v>
          </cell>
          <cell r="CO705">
            <v>180</v>
          </cell>
          <cell r="CP705">
            <v>180</v>
          </cell>
          <cell r="CQ705">
            <v>180</v>
          </cell>
          <cell r="CR705">
            <v>180</v>
          </cell>
          <cell r="CS705">
            <v>180</v>
          </cell>
          <cell r="CT705">
            <v>180</v>
          </cell>
          <cell r="CU705">
            <v>180</v>
          </cell>
          <cell r="CV705">
            <v>180</v>
          </cell>
          <cell r="CW705">
            <v>180</v>
          </cell>
          <cell r="CX705">
            <v>180</v>
          </cell>
          <cell r="CY705">
            <v>180</v>
          </cell>
          <cell r="CZ705">
            <v>180</v>
          </cell>
          <cell r="DA705">
            <v>180</v>
          </cell>
          <cell r="DB705">
            <v>180</v>
          </cell>
          <cell r="DC705">
            <v>180</v>
          </cell>
          <cell r="DD705">
            <v>180</v>
          </cell>
          <cell r="DE705">
            <v>600</v>
          </cell>
          <cell r="DF705">
            <v>600</v>
          </cell>
          <cell r="DG705">
            <v>600</v>
          </cell>
          <cell r="DH705">
            <v>600</v>
          </cell>
          <cell r="DI705">
            <v>600</v>
          </cell>
          <cell r="DJ705">
            <v>600</v>
          </cell>
          <cell r="DK705">
            <v>600</v>
          </cell>
        </row>
        <row r="706">
          <cell r="A706">
            <v>37886</v>
          </cell>
          <cell r="B706" t="str">
            <v xml:space="preserve"> WWF-ATCHAFALAYA BAY SL 4801 #3 DEHYD    </v>
          </cell>
          <cell r="C706" t="str">
            <v xml:space="preserve"> 0L   </v>
          </cell>
          <cell r="D706" t="str">
            <v xml:space="preserve"> R    </v>
          </cell>
          <cell r="E706">
            <v>6495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</row>
        <row r="707">
          <cell r="A707">
            <v>37891</v>
          </cell>
          <cell r="B707" t="str">
            <v xml:space="preserve"> WWF-ATCHAFALAYA BAY SL 1593 #1          </v>
          </cell>
          <cell r="C707" t="str">
            <v xml:space="preserve"> 0L   </v>
          </cell>
          <cell r="D707" t="str">
            <v xml:space="preserve"> R    </v>
          </cell>
          <cell r="E707">
            <v>5813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</row>
        <row r="708">
          <cell r="A708">
            <v>37892</v>
          </cell>
          <cell r="B708" t="str">
            <v xml:space="preserve"> WWF-ATCHAFALAYA BAY SL 4801 #6          </v>
          </cell>
          <cell r="C708" t="str">
            <v xml:space="preserve"> 0L   </v>
          </cell>
          <cell r="D708" t="str">
            <v xml:space="preserve"> R    </v>
          </cell>
          <cell r="E708">
            <v>5805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</row>
        <row r="709">
          <cell r="A709">
            <v>37893</v>
          </cell>
          <cell r="B709" t="str">
            <v xml:space="preserve"> HOME-ATCHAFALAYA BAY FIELD DEHYD        </v>
          </cell>
          <cell r="C709" t="str">
            <v xml:space="preserve"> 0L   </v>
          </cell>
          <cell r="D709" t="str">
            <v xml:space="preserve"> R    </v>
          </cell>
          <cell r="E709">
            <v>10078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</row>
        <row r="710">
          <cell r="A710">
            <v>37894</v>
          </cell>
          <cell r="B710" t="str">
            <v xml:space="preserve"> WWF-ATCHAFALAYA BAY SL 1593 #3 DEHYD    </v>
          </cell>
          <cell r="C710" t="str">
            <v xml:space="preserve"> 0L   </v>
          </cell>
          <cell r="D710" t="str">
            <v xml:space="preserve"> R    </v>
          </cell>
          <cell r="E710">
            <v>5805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</row>
        <row r="711">
          <cell r="A711">
            <v>37900</v>
          </cell>
          <cell r="B711" t="str">
            <v xml:space="preserve"> NORTHERN - SW BELLE IS DEHYD            </v>
          </cell>
          <cell r="C711" t="str">
            <v xml:space="preserve"> 0L   </v>
          </cell>
          <cell r="D711" t="str">
            <v xml:space="preserve"> R    </v>
          </cell>
          <cell r="E711">
            <v>6504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</row>
        <row r="712">
          <cell r="A712">
            <v>37902</v>
          </cell>
          <cell r="B712" t="str">
            <v xml:space="preserve"> H AND M - TWIN BASIN DEHYD              </v>
          </cell>
          <cell r="C712">
            <v>0</v>
          </cell>
          <cell r="D712" t="str">
            <v xml:space="preserve"> R    </v>
          </cell>
          <cell r="E712">
            <v>10292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</row>
        <row r="713">
          <cell r="A713">
            <v>37904</v>
          </cell>
          <cell r="B713" t="str">
            <v xml:space="preserve"> CARR - DUFFY WELL                       </v>
          </cell>
          <cell r="C713">
            <v>0</v>
          </cell>
          <cell r="D713" t="str">
            <v xml:space="preserve"> R    </v>
          </cell>
          <cell r="E713">
            <v>2719</v>
          </cell>
          <cell r="F713">
            <v>50</v>
          </cell>
          <cell r="G713">
            <v>50</v>
          </cell>
          <cell r="H713">
            <v>50</v>
          </cell>
          <cell r="I713">
            <v>50</v>
          </cell>
          <cell r="J713">
            <v>50</v>
          </cell>
          <cell r="K713">
            <v>50</v>
          </cell>
          <cell r="L713">
            <v>50</v>
          </cell>
          <cell r="M713">
            <v>50</v>
          </cell>
          <cell r="N713">
            <v>50</v>
          </cell>
          <cell r="O713">
            <v>50</v>
          </cell>
          <cell r="P713">
            <v>50</v>
          </cell>
          <cell r="Q713">
            <v>50</v>
          </cell>
          <cell r="R713">
            <v>50</v>
          </cell>
          <cell r="S713">
            <v>50</v>
          </cell>
          <cell r="T713">
            <v>50</v>
          </cell>
          <cell r="U713">
            <v>50</v>
          </cell>
          <cell r="V713">
            <v>50</v>
          </cell>
          <cell r="W713">
            <v>50</v>
          </cell>
          <cell r="X713">
            <v>50</v>
          </cell>
          <cell r="Y713">
            <v>50</v>
          </cell>
          <cell r="Z713">
            <v>50</v>
          </cell>
          <cell r="AA713">
            <v>50</v>
          </cell>
          <cell r="AB713">
            <v>50</v>
          </cell>
          <cell r="AC713">
            <v>50</v>
          </cell>
          <cell r="AD713">
            <v>50</v>
          </cell>
          <cell r="AE713">
            <v>50</v>
          </cell>
          <cell r="AF713">
            <v>50</v>
          </cell>
          <cell r="AG713">
            <v>50</v>
          </cell>
          <cell r="AH713">
            <v>50</v>
          </cell>
          <cell r="AI713">
            <v>50</v>
          </cell>
          <cell r="AJ713">
            <v>50</v>
          </cell>
          <cell r="AK713">
            <v>50</v>
          </cell>
          <cell r="AL713">
            <v>50</v>
          </cell>
          <cell r="AM713">
            <v>50</v>
          </cell>
          <cell r="AN713">
            <v>50</v>
          </cell>
          <cell r="AO713">
            <v>50</v>
          </cell>
          <cell r="AP713">
            <v>50</v>
          </cell>
          <cell r="AQ713">
            <v>50</v>
          </cell>
          <cell r="AR713">
            <v>50</v>
          </cell>
          <cell r="AS713">
            <v>50</v>
          </cell>
          <cell r="AT713">
            <v>50</v>
          </cell>
          <cell r="AU713">
            <v>50</v>
          </cell>
          <cell r="AV713">
            <v>50</v>
          </cell>
          <cell r="AW713">
            <v>50</v>
          </cell>
          <cell r="AX713">
            <v>50</v>
          </cell>
          <cell r="AY713">
            <v>50</v>
          </cell>
          <cell r="AZ713">
            <v>50</v>
          </cell>
          <cell r="BA713">
            <v>50</v>
          </cell>
          <cell r="BB713">
            <v>50</v>
          </cell>
          <cell r="BC713">
            <v>50</v>
          </cell>
          <cell r="BD713">
            <v>50</v>
          </cell>
          <cell r="BE713">
            <v>50</v>
          </cell>
          <cell r="BF713">
            <v>50</v>
          </cell>
          <cell r="BG713">
            <v>50</v>
          </cell>
          <cell r="BH713">
            <v>50</v>
          </cell>
          <cell r="BI713">
            <v>50</v>
          </cell>
          <cell r="BJ713">
            <v>50</v>
          </cell>
          <cell r="BK713">
            <v>50</v>
          </cell>
          <cell r="BL713">
            <v>50</v>
          </cell>
          <cell r="BM713">
            <v>50</v>
          </cell>
          <cell r="BN713">
            <v>50</v>
          </cell>
          <cell r="BO713">
            <v>50</v>
          </cell>
          <cell r="BP713">
            <v>50</v>
          </cell>
          <cell r="BQ713">
            <v>50</v>
          </cell>
          <cell r="BR713">
            <v>50</v>
          </cell>
          <cell r="BS713">
            <v>50</v>
          </cell>
          <cell r="BT713">
            <v>50</v>
          </cell>
          <cell r="BU713">
            <v>50</v>
          </cell>
          <cell r="BV713">
            <v>50</v>
          </cell>
          <cell r="BW713">
            <v>50</v>
          </cell>
          <cell r="BX713">
            <v>50</v>
          </cell>
          <cell r="BY713">
            <v>50</v>
          </cell>
          <cell r="BZ713">
            <v>50</v>
          </cell>
          <cell r="CA713">
            <v>50</v>
          </cell>
          <cell r="CB713">
            <v>50</v>
          </cell>
          <cell r="CC713">
            <v>50</v>
          </cell>
          <cell r="CD713">
            <v>50</v>
          </cell>
          <cell r="CE713">
            <v>50</v>
          </cell>
          <cell r="CF713">
            <v>50</v>
          </cell>
          <cell r="CG713">
            <v>50</v>
          </cell>
          <cell r="CH713">
            <v>50</v>
          </cell>
          <cell r="CI713">
            <v>50</v>
          </cell>
          <cell r="CJ713">
            <v>50</v>
          </cell>
          <cell r="CK713">
            <v>50</v>
          </cell>
          <cell r="CL713">
            <v>50</v>
          </cell>
          <cell r="CM713">
            <v>50</v>
          </cell>
          <cell r="CN713">
            <v>50</v>
          </cell>
          <cell r="CO713">
            <v>50</v>
          </cell>
          <cell r="CP713">
            <v>50</v>
          </cell>
          <cell r="CQ713">
            <v>50</v>
          </cell>
          <cell r="CR713">
            <v>50</v>
          </cell>
          <cell r="CS713">
            <v>50</v>
          </cell>
          <cell r="CT713">
            <v>50</v>
          </cell>
          <cell r="CU713">
            <v>50</v>
          </cell>
          <cell r="CV713">
            <v>50</v>
          </cell>
          <cell r="CW713">
            <v>50</v>
          </cell>
          <cell r="CX713">
            <v>50</v>
          </cell>
          <cell r="CY713">
            <v>50</v>
          </cell>
          <cell r="CZ713">
            <v>50</v>
          </cell>
          <cell r="DA713">
            <v>50</v>
          </cell>
          <cell r="DB713">
            <v>50</v>
          </cell>
          <cell r="DC713">
            <v>50</v>
          </cell>
          <cell r="DD713">
            <v>50</v>
          </cell>
          <cell r="DE713">
            <v>50</v>
          </cell>
          <cell r="DF713">
            <v>50</v>
          </cell>
          <cell r="DG713">
            <v>50</v>
          </cell>
          <cell r="DH713">
            <v>50</v>
          </cell>
          <cell r="DI713">
            <v>50</v>
          </cell>
          <cell r="DJ713">
            <v>50</v>
          </cell>
          <cell r="DK713">
            <v>50</v>
          </cell>
        </row>
        <row r="714">
          <cell r="A714">
            <v>37906</v>
          </cell>
          <cell r="B714" t="str">
            <v xml:space="preserve"> WWF-ATCHAFALAYA BAY SL 1593 #2          </v>
          </cell>
          <cell r="C714" t="str">
            <v xml:space="preserve"> 0L   </v>
          </cell>
          <cell r="D714" t="str">
            <v xml:space="preserve"> R    </v>
          </cell>
          <cell r="E714">
            <v>5813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</row>
        <row r="715">
          <cell r="A715">
            <v>37908</v>
          </cell>
          <cell r="B715" t="str">
            <v xml:space="preserve"> SOUTHWEST BELLE ISLE SL 4852 #1 DEHYD   </v>
          </cell>
          <cell r="C715" t="str">
            <v xml:space="preserve"> 0L   </v>
          </cell>
          <cell r="D715" t="str">
            <v xml:space="preserve"> R    </v>
          </cell>
          <cell r="E715">
            <v>6504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</row>
        <row r="716">
          <cell r="A716">
            <v>37910</v>
          </cell>
          <cell r="B716" t="str">
            <v xml:space="preserve"> ATCHAFALAYA BAY SL1595-2D&amp;4801#1DEHY    </v>
          </cell>
          <cell r="C716" t="str">
            <v xml:space="preserve"> 0L   </v>
          </cell>
          <cell r="D716" t="str">
            <v xml:space="preserve"> R    </v>
          </cell>
          <cell r="E716">
            <v>6504</v>
          </cell>
          <cell r="F716">
            <v>1</v>
          </cell>
          <cell r="G716">
            <v>1</v>
          </cell>
          <cell r="H716">
            <v>1</v>
          </cell>
          <cell r="I716">
            <v>1</v>
          </cell>
          <cell r="J716">
            <v>1</v>
          </cell>
          <cell r="K716">
            <v>1</v>
          </cell>
          <cell r="L716">
            <v>1</v>
          </cell>
          <cell r="M716">
            <v>1</v>
          </cell>
          <cell r="N716">
            <v>1</v>
          </cell>
          <cell r="O716">
            <v>1</v>
          </cell>
          <cell r="P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1</v>
          </cell>
          <cell r="U716">
            <v>1</v>
          </cell>
          <cell r="V716">
            <v>1</v>
          </cell>
          <cell r="W716">
            <v>1</v>
          </cell>
          <cell r="X716">
            <v>1</v>
          </cell>
          <cell r="Y716">
            <v>1</v>
          </cell>
          <cell r="Z716">
            <v>1</v>
          </cell>
          <cell r="AA716">
            <v>1</v>
          </cell>
          <cell r="AB716">
            <v>1</v>
          </cell>
          <cell r="AC716">
            <v>1</v>
          </cell>
          <cell r="AD716">
            <v>1</v>
          </cell>
          <cell r="AE716">
            <v>1</v>
          </cell>
          <cell r="AF716">
            <v>1</v>
          </cell>
          <cell r="AG716">
            <v>1</v>
          </cell>
          <cell r="AH716">
            <v>1</v>
          </cell>
          <cell r="AI716">
            <v>1</v>
          </cell>
          <cell r="AJ716">
            <v>1</v>
          </cell>
          <cell r="AK716">
            <v>1</v>
          </cell>
          <cell r="AL716">
            <v>1</v>
          </cell>
          <cell r="AM716">
            <v>1</v>
          </cell>
          <cell r="AN716">
            <v>1</v>
          </cell>
          <cell r="AO716">
            <v>1</v>
          </cell>
          <cell r="AP716">
            <v>1</v>
          </cell>
          <cell r="AQ716">
            <v>1</v>
          </cell>
          <cell r="AR716">
            <v>1</v>
          </cell>
          <cell r="AS716">
            <v>1</v>
          </cell>
          <cell r="AT716">
            <v>1</v>
          </cell>
          <cell r="AU716">
            <v>1</v>
          </cell>
          <cell r="AV716">
            <v>1</v>
          </cell>
          <cell r="AW716">
            <v>1</v>
          </cell>
          <cell r="AX716">
            <v>1</v>
          </cell>
          <cell r="AY716">
            <v>1</v>
          </cell>
          <cell r="AZ716">
            <v>1</v>
          </cell>
          <cell r="BA716">
            <v>1</v>
          </cell>
          <cell r="BB716">
            <v>1</v>
          </cell>
          <cell r="BC716">
            <v>1</v>
          </cell>
          <cell r="BD716">
            <v>1</v>
          </cell>
          <cell r="BE716">
            <v>1</v>
          </cell>
          <cell r="BF716">
            <v>1</v>
          </cell>
          <cell r="BG716">
            <v>1</v>
          </cell>
          <cell r="BH716">
            <v>1</v>
          </cell>
          <cell r="BI716">
            <v>1</v>
          </cell>
          <cell r="BJ716">
            <v>1</v>
          </cell>
          <cell r="BK716">
            <v>1</v>
          </cell>
          <cell r="BL716">
            <v>1</v>
          </cell>
          <cell r="BM716">
            <v>1</v>
          </cell>
          <cell r="BN716">
            <v>1</v>
          </cell>
          <cell r="BO716">
            <v>1</v>
          </cell>
          <cell r="BP716">
            <v>1</v>
          </cell>
          <cell r="BQ716">
            <v>1</v>
          </cell>
          <cell r="BR716">
            <v>1</v>
          </cell>
          <cell r="BS716">
            <v>1</v>
          </cell>
          <cell r="BT716">
            <v>1</v>
          </cell>
          <cell r="BU716">
            <v>1</v>
          </cell>
          <cell r="BV716">
            <v>1</v>
          </cell>
          <cell r="BW716">
            <v>1</v>
          </cell>
          <cell r="BX716">
            <v>1</v>
          </cell>
          <cell r="BY716">
            <v>1</v>
          </cell>
          <cell r="BZ716">
            <v>1</v>
          </cell>
          <cell r="CA716">
            <v>1</v>
          </cell>
          <cell r="CB716">
            <v>1</v>
          </cell>
          <cell r="CC716">
            <v>1</v>
          </cell>
          <cell r="CD716">
            <v>1</v>
          </cell>
          <cell r="CE716">
            <v>1</v>
          </cell>
          <cell r="CF716">
            <v>1</v>
          </cell>
          <cell r="CG716">
            <v>1</v>
          </cell>
          <cell r="CH716">
            <v>1</v>
          </cell>
          <cell r="CI716">
            <v>1</v>
          </cell>
          <cell r="CJ716">
            <v>1</v>
          </cell>
          <cell r="CK716">
            <v>1</v>
          </cell>
          <cell r="CL716">
            <v>1</v>
          </cell>
          <cell r="CM716">
            <v>1</v>
          </cell>
          <cell r="CN716">
            <v>1</v>
          </cell>
          <cell r="CO716">
            <v>1</v>
          </cell>
          <cell r="CP716">
            <v>1</v>
          </cell>
          <cell r="CQ716">
            <v>1</v>
          </cell>
          <cell r="CR716">
            <v>1</v>
          </cell>
          <cell r="CS716">
            <v>1</v>
          </cell>
          <cell r="CT716">
            <v>1</v>
          </cell>
          <cell r="CU716">
            <v>1</v>
          </cell>
          <cell r="CV716">
            <v>1</v>
          </cell>
          <cell r="CW716">
            <v>1</v>
          </cell>
          <cell r="CX716">
            <v>1</v>
          </cell>
          <cell r="CY716">
            <v>1</v>
          </cell>
          <cell r="CZ716">
            <v>1</v>
          </cell>
          <cell r="DA716">
            <v>1</v>
          </cell>
          <cell r="DB716">
            <v>1</v>
          </cell>
          <cell r="DC716">
            <v>1</v>
          </cell>
          <cell r="DD716">
            <v>1</v>
          </cell>
          <cell r="DE716">
            <v>600</v>
          </cell>
          <cell r="DF716">
            <v>600</v>
          </cell>
          <cell r="DG716">
            <v>600</v>
          </cell>
          <cell r="DH716">
            <v>600</v>
          </cell>
          <cell r="DI716">
            <v>600</v>
          </cell>
          <cell r="DJ716">
            <v>600</v>
          </cell>
          <cell r="DK716">
            <v>600</v>
          </cell>
        </row>
        <row r="717">
          <cell r="A717">
            <v>37911</v>
          </cell>
          <cell r="B717" t="str">
            <v xml:space="preserve"> SOUTHWEST BELLE ISLE SL 1595-3 D DEHY   </v>
          </cell>
          <cell r="C717" t="str">
            <v xml:space="preserve"> 0L   </v>
          </cell>
          <cell r="D717" t="str">
            <v xml:space="preserve"> R    </v>
          </cell>
          <cell r="E717">
            <v>6504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</row>
        <row r="718">
          <cell r="A718">
            <v>37916</v>
          </cell>
          <cell r="B718" t="str">
            <v xml:space="preserve"> EUGENE ISLAND  257 E                    </v>
          </cell>
          <cell r="C718" t="str">
            <v xml:space="preserve"> 0L   </v>
          </cell>
          <cell r="D718" t="str">
            <v xml:space="preserve"> R    </v>
          </cell>
          <cell r="E718">
            <v>58762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</row>
        <row r="719">
          <cell r="A719">
            <v>37917</v>
          </cell>
          <cell r="B719" t="str">
            <v xml:space="preserve"> HOLYOKE-MASS 2                          </v>
          </cell>
          <cell r="C719">
            <v>6</v>
          </cell>
          <cell r="D719" t="str">
            <v xml:space="preserve"> D    </v>
          </cell>
          <cell r="E719">
            <v>21916</v>
          </cell>
          <cell r="F719">
            <v>3500</v>
          </cell>
          <cell r="G719">
            <v>3500</v>
          </cell>
          <cell r="H719">
            <v>5800</v>
          </cell>
          <cell r="I719">
            <v>3500</v>
          </cell>
          <cell r="J719">
            <v>3500</v>
          </cell>
          <cell r="K719">
            <v>3500</v>
          </cell>
          <cell r="L719">
            <v>3500</v>
          </cell>
          <cell r="M719">
            <v>3500</v>
          </cell>
          <cell r="N719">
            <v>3500</v>
          </cell>
          <cell r="O719">
            <v>3500</v>
          </cell>
          <cell r="P719">
            <v>3500</v>
          </cell>
          <cell r="Q719">
            <v>3500</v>
          </cell>
          <cell r="R719">
            <v>3500</v>
          </cell>
          <cell r="S719">
            <v>3500</v>
          </cell>
          <cell r="T719">
            <v>1</v>
          </cell>
          <cell r="U719">
            <v>1</v>
          </cell>
          <cell r="V719">
            <v>1</v>
          </cell>
          <cell r="W719">
            <v>1</v>
          </cell>
          <cell r="X719">
            <v>1</v>
          </cell>
          <cell r="Y719">
            <v>5800</v>
          </cell>
          <cell r="Z719">
            <v>5800</v>
          </cell>
          <cell r="AA719">
            <v>5800</v>
          </cell>
          <cell r="AB719">
            <v>5800</v>
          </cell>
          <cell r="AC719">
            <v>5800</v>
          </cell>
          <cell r="AD719">
            <v>5800</v>
          </cell>
          <cell r="AE719">
            <v>5800</v>
          </cell>
          <cell r="AF719">
            <v>0</v>
          </cell>
          <cell r="AG719">
            <v>5800</v>
          </cell>
          <cell r="AH719">
            <v>5800</v>
          </cell>
          <cell r="AI719">
            <v>5800</v>
          </cell>
          <cell r="AJ719">
            <v>5800</v>
          </cell>
          <cell r="AK719">
            <v>5800</v>
          </cell>
          <cell r="AL719">
            <v>5800</v>
          </cell>
          <cell r="AM719">
            <v>5800</v>
          </cell>
          <cell r="AN719">
            <v>5800</v>
          </cell>
          <cell r="AO719">
            <v>5800</v>
          </cell>
          <cell r="AP719">
            <v>5800</v>
          </cell>
          <cell r="AQ719">
            <v>5800</v>
          </cell>
          <cell r="AR719">
            <v>5800</v>
          </cell>
          <cell r="AS719">
            <v>5800</v>
          </cell>
          <cell r="AT719">
            <v>5800</v>
          </cell>
          <cell r="AU719">
            <v>5800</v>
          </cell>
          <cell r="AV719">
            <v>5800</v>
          </cell>
          <cell r="AW719">
            <v>5800</v>
          </cell>
          <cell r="AX719">
            <v>6481</v>
          </cell>
          <cell r="AY719">
            <v>5919</v>
          </cell>
          <cell r="AZ719">
            <v>9700</v>
          </cell>
          <cell r="BA719">
            <v>9700</v>
          </cell>
          <cell r="BB719">
            <v>0</v>
          </cell>
          <cell r="BC719">
            <v>9700</v>
          </cell>
          <cell r="BD719">
            <v>9700</v>
          </cell>
          <cell r="BE719">
            <v>9700</v>
          </cell>
          <cell r="BF719">
            <v>0</v>
          </cell>
          <cell r="BG719">
            <v>9700</v>
          </cell>
          <cell r="BH719">
            <v>9700</v>
          </cell>
          <cell r="BI719">
            <v>0</v>
          </cell>
          <cell r="BJ719">
            <v>4367</v>
          </cell>
          <cell r="BK719">
            <v>4367</v>
          </cell>
          <cell r="BL719">
            <v>4367</v>
          </cell>
          <cell r="BM719">
            <v>9700</v>
          </cell>
          <cell r="BN719">
            <v>9700</v>
          </cell>
          <cell r="BO719">
            <v>9700</v>
          </cell>
          <cell r="BP719">
            <v>9700</v>
          </cell>
          <cell r="BQ719">
            <v>9700</v>
          </cell>
          <cell r="BR719">
            <v>9700</v>
          </cell>
          <cell r="BS719">
            <v>9700</v>
          </cell>
          <cell r="BT719">
            <v>9700</v>
          </cell>
          <cell r="BU719">
            <v>9700</v>
          </cell>
          <cell r="BV719">
            <v>9700</v>
          </cell>
          <cell r="BW719">
            <v>9700</v>
          </cell>
          <cell r="BX719">
            <v>9700</v>
          </cell>
          <cell r="BY719">
            <v>9700</v>
          </cell>
          <cell r="BZ719">
            <v>9700</v>
          </cell>
          <cell r="CA719">
            <v>9700</v>
          </cell>
          <cell r="CB719">
            <v>9700</v>
          </cell>
          <cell r="CC719">
            <v>12100</v>
          </cell>
          <cell r="CD719">
            <v>12100</v>
          </cell>
          <cell r="CE719">
            <v>10423</v>
          </cell>
          <cell r="CF719">
            <v>12100</v>
          </cell>
          <cell r="CG719">
            <v>12100</v>
          </cell>
          <cell r="CH719">
            <v>12100</v>
          </cell>
          <cell r="CI719">
            <v>12100</v>
          </cell>
          <cell r="CJ719">
            <v>12100</v>
          </cell>
          <cell r="CK719">
            <v>12100</v>
          </cell>
          <cell r="CL719">
            <v>12100</v>
          </cell>
          <cell r="CM719">
            <v>12100</v>
          </cell>
          <cell r="CN719">
            <v>12100</v>
          </cell>
          <cell r="CO719">
            <v>2100</v>
          </cell>
          <cell r="CP719">
            <v>2100</v>
          </cell>
          <cell r="CQ719">
            <v>12100</v>
          </cell>
          <cell r="CR719">
            <v>12100</v>
          </cell>
          <cell r="CS719">
            <v>12100</v>
          </cell>
          <cell r="CT719">
            <v>12100</v>
          </cell>
          <cell r="CU719">
            <v>12100</v>
          </cell>
          <cell r="CV719">
            <v>0</v>
          </cell>
          <cell r="CW719">
            <v>12100</v>
          </cell>
          <cell r="CX719">
            <v>12100</v>
          </cell>
          <cell r="CY719">
            <v>12100</v>
          </cell>
          <cell r="CZ719">
            <v>12100</v>
          </cell>
          <cell r="DA719">
            <v>12100</v>
          </cell>
          <cell r="DB719">
            <v>12100</v>
          </cell>
          <cell r="DC719">
            <v>12100</v>
          </cell>
          <cell r="DD719">
            <v>12100</v>
          </cell>
          <cell r="DE719">
            <v>1</v>
          </cell>
          <cell r="DF719">
            <v>5000</v>
          </cell>
          <cell r="DG719">
            <v>5000</v>
          </cell>
          <cell r="DH719">
            <v>5000</v>
          </cell>
          <cell r="DI719">
            <v>5000</v>
          </cell>
          <cell r="DJ719">
            <v>10000</v>
          </cell>
          <cell r="DK719">
            <v>11800</v>
          </cell>
        </row>
        <row r="720">
          <cell r="A720">
            <v>37918</v>
          </cell>
          <cell r="B720" t="str">
            <v>BOSTON GAS @ Worcester</v>
          </cell>
          <cell r="C720">
            <v>6</v>
          </cell>
          <cell r="D720" t="str">
            <v xml:space="preserve"> D    </v>
          </cell>
          <cell r="E720">
            <v>14322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</row>
        <row r="721">
          <cell r="A721">
            <v>37919</v>
          </cell>
          <cell r="B721" t="str">
            <v xml:space="preserve"> ENTEX-SHAW MISS                         </v>
          </cell>
          <cell r="C721">
            <v>1</v>
          </cell>
          <cell r="D721" t="str">
            <v xml:space="preserve"> D    </v>
          </cell>
          <cell r="E721">
            <v>1244</v>
          </cell>
          <cell r="F721">
            <v>1</v>
          </cell>
          <cell r="G721">
            <v>1</v>
          </cell>
          <cell r="H721">
            <v>1</v>
          </cell>
          <cell r="I721">
            <v>1</v>
          </cell>
          <cell r="J721">
            <v>1</v>
          </cell>
          <cell r="K721">
            <v>0</v>
          </cell>
          <cell r="L721">
            <v>1</v>
          </cell>
          <cell r="M721">
            <v>1</v>
          </cell>
          <cell r="N721">
            <v>1</v>
          </cell>
          <cell r="O721">
            <v>1</v>
          </cell>
          <cell r="P721">
            <v>1</v>
          </cell>
          <cell r="Q721">
            <v>0</v>
          </cell>
          <cell r="R721">
            <v>0</v>
          </cell>
          <cell r="S721">
            <v>1</v>
          </cell>
          <cell r="T721">
            <v>1</v>
          </cell>
          <cell r="U721">
            <v>1</v>
          </cell>
          <cell r="V721">
            <v>1</v>
          </cell>
          <cell r="W721">
            <v>1</v>
          </cell>
          <cell r="X721">
            <v>344</v>
          </cell>
          <cell r="Y721">
            <v>1</v>
          </cell>
          <cell r="Z721">
            <v>1</v>
          </cell>
          <cell r="AA721">
            <v>344</v>
          </cell>
          <cell r="AB721">
            <v>344</v>
          </cell>
          <cell r="AC721">
            <v>344</v>
          </cell>
          <cell r="AD721">
            <v>1</v>
          </cell>
          <cell r="AE721">
            <v>1</v>
          </cell>
          <cell r="AF721">
            <v>1</v>
          </cell>
          <cell r="AG721">
            <v>1</v>
          </cell>
          <cell r="AH721">
            <v>1</v>
          </cell>
          <cell r="AI721">
            <v>1</v>
          </cell>
          <cell r="AJ721">
            <v>1</v>
          </cell>
          <cell r="AK721">
            <v>1</v>
          </cell>
          <cell r="AL721">
            <v>344</v>
          </cell>
          <cell r="AM721">
            <v>1</v>
          </cell>
          <cell r="AN721">
            <v>1</v>
          </cell>
          <cell r="AO721">
            <v>1</v>
          </cell>
          <cell r="AP721">
            <v>1</v>
          </cell>
          <cell r="AQ721">
            <v>1</v>
          </cell>
          <cell r="AR721">
            <v>1</v>
          </cell>
          <cell r="AS721">
            <v>344</v>
          </cell>
          <cell r="AT721">
            <v>344</v>
          </cell>
          <cell r="AU721">
            <v>1</v>
          </cell>
          <cell r="AV721">
            <v>344</v>
          </cell>
          <cell r="AW721">
            <v>344</v>
          </cell>
          <cell r="AX721">
            <v>1</v>
          </cell>
          <cell r="AY721">
            <v>1</v>
          </cell>
          <cell r="AZ721">
            <v>1</v>
          </cell>
          <cell r="BA721">
            <v>1</v>
          </cell>
          <cell r="BB721">
            <v>1</v>
          </cell>
          <cell r="BC721">
            <v>1</v>
          </cell>
          <cell r="BD721">
            <v>1</v>
          </cell>
          <cell r="BE721">
            <v>1</v>
          </cell>
          <cell r="BF721">
            <v>1</v>
          </cell>
          <cell r="BG721">
            <v>1</v>
          </cell>
          <cell r="BH721">
            <v>1</v>
          </cell>
          <cell r="BI721">
            <v>1</v>
          </cell>
          <cell r="BJ721">
            <v>1</v>
          </cell>
          <cell r="BK721">
            <v>1</v>
          </cell>
          <cell r="BL721">
            <v>1</v>
          </cell>
          <cell r="BM721">
            <v>1</v>
          </cell>
          <cell r="BN721">
            <v>1</v>
          </cell>
          <cell r="BO721">
            <v>1</v>
          </cell>
          <cell r="BP721">
            <v>1</v>
          </cell>
          <cell r="BQ721">
            <v>1</v>
          </cell>
          <cell r="BR721">
            <v>1</v>
          </cell>
          <cell r="BS721">
            <v>1</v>
          </cell>
          <cell r="BT721">
            <v>1</v>
          </cell>
          <cell r="BU721">
            <v>431</v>
          </cell>
          <cell r="BV721">
            <v>431</v>
          </cell>
          <cell r="BW721">
            <v>1</v>
          </cell>
          <cell r="BX721">
            <v>1</v>
          </cell>
          <cell r="BY721">
            <v>1</v>
          </cell>
          <cell r="BZ721">
            <v>1</v>
          </cell>
          <cell r="CA721">
            <v>1</v>
          </cell>
          <cell r="CB721">
            <v>430</v>
          </cell>
          <cell r="CC721">
            <v>1</v>
          </cell>
          <cell r="CD721">
            <v>1</v>
          </cell>
          <cell r="CE721">
            <v>400</v>
          </cell>
          <cell r="CF721">
            <v>400</v>
          </cell>
          <cell r="CG721">
            <v>400</v>
          </cell>
          <cell r="CH721">
            <v>1</v>
          </cell>
          <cell r="CI721">
            <v>618</v>
          </cell>
          <cell r="CJ721">
            <v>1</v>
          </cell>
          <cell r="CK721">
            <v>1</v>
          </cell>
          <cell r="CL721">
            <v>1</v>
          </cell>
          <cell r="CM721">
            <v>1</v>
          </cell>
          <cell r="CN721">
            <v>1</v>
          </cell>
          <cell r="CO721">
            <v>1</v>
          </cell>
          <cell r="CP721">
            <v>1</v>
          </cell>
          <cell r="CQ721">
            <v>1</v>
          </cell>
          <cell r="CR721">
            <v>1</v>
          </cell>
          <cell r="CS721">
            <v>1</v>
          </cell>
          <cell r="CT721">
            <v>1</v>
          </cell>
          <cell r="CU721">
            <v>1</v>
          </cell>
          <cell r="CV721">
            <v>1</v>
          </cell>
          <cell r="CW721">
            <v>1</v>
          </cell>
          <cell r="CX721">
            <v>1</v>
          </cell>
          <cell r="CY721">
            <v>1</v>
          </cell>
          <cell r="CZ721">
            <v>1</v>
          </cell>
          <cell r="DA721">
            <v>1</v>
          </cell>
          <cell r="DB721">
            <v>1</v>
          </cell>
          <cell r="DC721">
            <v>1</v>
          </cell>
          <cell r="DD721">
            <v>1</v>
          </cell>
          <cell r="DE721">
            <v>1</v>
          </cell>
          <cell r="DF721">
            <v>618</v>
          </cell>
          <cell r="DG721">
            <v>1</v>
          </cell>
          <cell r="DH721">
            <v>1</v>
          </cell>
          <cell r="DI721">
            <v>1</v>
          </cell>
          <cell r="DJ721">
            <v>1</v>
          </cell>
          <cell r="DK721">
            <v>1</v>
          </cell>
        </row>
        <row r="722">
          <cell r="A722">
            <v>37920</v>
          </cell>
          <cell r="B722" t="str">
            <v xml:space="preserve"> ENDEVCO SUNRISE SALES                   </v>
          </cell>
          <cell r="C722">
            <v>1</v>
          </cell>
          <cell r="D722" t="str">
            <v xml:space="preserve"> D    </v>
          </cell>
          <cell r="E722">
            <v>25522</v>
          </cell>
          <cell r="F722">
            <v>2450</v>
          </cell>
          <cell r="G722">
            <v>2450</v>
          </cell>
          <cell r="H722">
            <v>2450</v>
          </cell>
          <cell r="I722">
            <v>2450</v>
          </cell>
          <cell r="J722">
            <v>2450</v>
          </cell>
          <cell r="K722">
            <v>2450</v>
          </cell>
          <cell r="L722">
            <v>2450</v>
          </cell>
          <cell r="M722">
            <v>2450</v>
          </cell>
          <cell r="N722">
            <v>2450</v>
          </cell>
          <cell r="O722">
            <v>2450</v>
          </cell>
          <cell r="P722">
            <v>1790</v>
          </cell>
          <cell r="Q722">
            <v>2304</v>
          </cell>
          <cell r="R722">
            <v>2450</v>
          </cell>
          <cell r="S722">
            <v>1060</v>
          </cell>
          <cell r="T722">
            <v>2450</v>
          </cell>
          <cell r="U722">
            <v>2450</v>
          </cell>
          <cell r="V722">
            <v>2450</v>
          </cell>
          <cell r="W722">
            <v>2450</v>
          </cell>
          <cell r="X722">
            <v>2450</v>
          </cell>
          <cell r="Y722">
            <v>2450</v>
          </cell>
          <cell r="Z722">
            <v>2450</v>
          </cell>
          <cell r="AA722">
            <v>2450</v>
          </cell>
          <cell r="AB722">
            <v>2450</v>
          </cell>
          <cell r="AC722">
            <v>2450</v>
          </cell>
          <cell r="AD722">
            <v>2450</v>
          </cell>
          <cell r="AE722">
            <v>2450</v>
          </cell>
          <cell r="AF722">
            <v>2450</v>
          </cell>
          <cell r="AG722">
            <v>2450</v>
          </cell>
          <cell r="AH722">
            <v>2450</v>
          </cell>
          <cell r="AI722">
            <v>2450</v>
          </cell>
          <cell r="AJ722">
            <v>2450</v>
          </cell>
          <cell r="AK722">
            <v>2450</v>
          </cell>
          <cell r="AL722">
            <v>2450</v>
          </cell>
          <cell r="AM722">
            <v>2450</v>
          </cell>
          <cell r="AN722">
            <v>2450</v>
          </cell>
          <cell r="AO722">
            <v>2450</v>
          </cell>
          <cell r="AP722">
            <v>2450</v>
          </cell>
          <cell r="AQ722">
            <v>2450</v>
          </cell>
          <cell r="AR722">
            <v>2450</v>
          </cell>
          <cell r="AS722">
            <v>2450</v>
          </cell>
          <cell r="AT722">
            <v>2450</v>
          </cell>
          <cell r="AU722">
            <v>2450</v>
          </cell>
          <cell r="AV722">
            <v>2450</v>
          </cell>
          <cell r="AW722">
            <v>2450</v>
          </cell>
          <cell r="AX722">
            <v>3250</v>
          </cell>
          <cell r="AY722">
            <v>3250</v>
          </cell>
          <cell r="AZ722">
            <v>3250</v>
          </cell>
          <cell r="BA722">
            <v>2250</v>
          </cell>
          <cell r="BB722">
            <v>2250</v>
          </cell>
          <cell r="BC722">
            <v>2250</v>
          </cell>
          <cell r="BD722">
            <v>2250</v>
          </cell>
          <cell r="BE722">
            <v>2250</v>
          </cell>
          <cell r="BF722">
            <v>2250</v>
          </cell>
          <cell r="BG722">
            <v>2250</v>
          </cell>
          <cell r="BH722">
            <v>2250</v>
          </cell>
          <cell r="BI722">
            <v>2250</v>
          </cell>
          <cell r="BJ722">
            <v>2250</v>
          </cell>
          <cell r="BK722">
            <v>2250</v>
          </cell>
          <cell r="BL722">
            <v>2250</v>
          </cell>
          <cell r="BM722">
            <v>2250</v>
          </cell>
          <cell r="BN722">
            <v>2250</v>
          </cell>
          <cell r="BO722">
            <v>2250</v>
          </cell>
          <cell r="BP722">
            <v>2250</v>
          </cell>
          <cell r="BQ722">
            <v>2250</v>
          </cell>
          <cell r="BR722">
            <v>2250</v>
          </cell>
          <cell r="BS722">
            <v>2250</v>
          </cell>
          <cell r="BT722">
            <v>2250</v>
          </cell>
          <cell r="BU722">
            <v>2250</v>
          </cell>
          <cell r="BV722">
            <v>2250</v>
          </cell>
          <cell r="BW722">
            <v>109</v>
          </cell>
          <cell r="BX722">
            <v>2250</v>
          </cell>
          <cell r="BY722">
            <v>2250</v>
          </cell>
          <cell r="BZ722">
            <v>2250</v>
          </cell>
          <cell r="CA722">
            <v>2250</v>
          </cell>
          <cell r="CB722">
            <v>2250</v>
          </cell>
          <cell r="CC722">
            <v>0</v>
          </cell>
          <cell r="CD722">
            <v>0</v>
          </cell>
          <cell r="CE722">
            <v>1600</v>
          </cell>
          <cell r="CF722">
            <v>1600</v>
          </cell>
          <cell r="CG722">
            <v>1600</v>
          </cell>
          <cell r="CH722">
            <v>1600</v>
          </cell>
          <cell r="CI722">
            <v>1600</v>
          </cell>
          <cell r="CJ722">
            <v>1600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2450</v>
          </cell>
          <cell r="CS722">
            <v>2450</v>
          </cell>
          <cell r="CT722">
            <v>2450</v>
          </cell>
          <cell r="CU722">
            <v>2450</v>
          </cell>
          <cell r="CV722">
            <v>2450</v>
          </cell>
          <cell r="CW722">
            <v>2450</v>
          </cell>
          <cell r="CX722">
            <v>2450</v>
          </cell>
          <cell r="CY722">
            <v>2450</v>
          </cell>
          <cell r="CZ722">
            <v>2450</v>
          </cell>
          <cell r="DA722">
            <v>2450</v>
          </cell>
          <cell r="DB722">
            <v>2450</v>
          </cell>
          <cell r="DC722">
            <v>2450</v>
          </cell>
          <cell r="DD722">
            <v>2450</v>
          </cell>
          <cell r="DE722">
            <v>15600</v>
          </cell>
          <cell r="DF722">
            <v>4450</v>
          </cell>
          <cell r="DG722">
            <v>4450</v>
          </cell>
          <cell r="DH722">
            <v>4450</v>
          </cell>
          <cell r="DI722">
            <v>4450</v>
          </cell>
          <cell r="DJ722">
            <v>4450</v>
          </cell>
          <cell r="DK722">
            <v>4450</v>
          </cell>
        </row>
        <row r="723">
          <cell r="A723">
            <v>37921</v>
          </cell>
          <cell r="B723" t="str">
            <v xml:space="preserve"> HUGHES-MOLLY RICHARDS #1 DEHYD          </v>
          </cell>
          <cell r="C723">
            <v>1</v>
          </cell>
          <cell r="D723" t="str">
            <v xml:space="preserve"> R    </v>
          </cell>
          <cell r="E723">
            <v>12133</v>
          </cell>
          <cell r="F723">
            <v>70</v>
          </cell>
          <cell r="G723">
            <v>70</v>
          </cell>
          <cell r="H723">
            <v>70</v>
          </cell>
          <cell r="I723">
            <v>70</v>
          </cell>
          <cell r="J723">
            <v>70</v>
          </cell>
          <cell r="K723">
            <v>70</v>
          </cell>
          <cell r="L723">
            <v>70</v>
          </cell>
          <cell r="M723">
            <v>70</v>
          </cell>
          <cell r="N723">
            <v>70</v>
          </cell>
          <cell r="O723">
            <v>70</v>
          </cell>
          <cell r="P723">
            <v>70</v>
          </cell>
          <cell r="Q723">
            <v>70</v>
          </cell>
          <cell r="R723">
            <v>70</v>
          </cell>
          <cell r="S723">
            <v>70</v>
          </cell>
          <cell r="T723">
            <v>70</v>
          </cell>
          <cell r="U723">
            <v>70</v>
          </cell>
          <cell r="V723">
            <v>70</v>
          </cell>
          <cell r="W723">
            <v>70</v>
          </cell>
          <cell r="X723">
            <v>70</v>
          </cell>
          <cell r="Y723">
            <v>70</v>
          </cell>
          <cell r="Z723">
            <v>70</v>
          </cell>
          <cell r="AA723">
            <v>70</v>
          </cell>
          <cell r="AB723">
            <v>70</v>
          </cell>
          <cell r="AC723">
            <v>70</v>
          </cell>
          <cell r="AD723">
            <v>70</v>
          </cell>
          <cell r="AE723">
            <v>70</v>
          </cell>
          <cell r="AF723">
            <v>70</v>
          </cell>
          <cell r="AG723">
            <v>70</v>
          </cell>
          <cell r="AH723">
            <v>70</v>
          </cell>
          <cell r="AI723">
            <v>70</v>
          </cell>
          <cell r="AJ723">
            <v>70</v>
          </cell>
          <cell r="AK723">
            <v>70</v>
          </cell>
          <cell r="AL723">
            <v>70</v>
          </cell>
          <cell r="AM723">
            <v>70</v>
          </cell>
          <cell r="AN723">
            <v>70</v>
          </cell>
          <cell r="AO723">
            <v>70</v>
          </cell>
          <cell r="AP723">
            <v>70</v>
          </cell>
          <cell r="AQ723">
            <v>70</v>
          </cell>
          <cell r="AR723">
            <v>70</v>
          </cell>
          <cell r="AS723">
            <v>70</v>
          </cell>
          <cell r="AT723">
            <v>70</v>
          </cell>
          <cell r="AU723">
            <v>70</v>
          </cell>
          <cell r="AV723">
            <v>70</v>
          </cell>
          <cell r="AW723">
            <v>70</v>
          </cell>
          <cell r="AX723">
            <v>70</v>
          </cell>
          <cell r="AY723">
            <v>70</v>
          </cell>
          <cell r="AZ723">
            <v>70</v>
          </cell>
          <cell r="BA723">
            <v>70</v>
          </cell>
          <cell r="BB723">
            <v>70</v>
          </cell>
          <cell r="BC723">
            <v>70</v>
          </cell>
          <cell r="BD723">
            <v>70</v>
          </cell>
          <cell r="BE723">
            <v>70</v>
          </cell>
          <cell r="BF723">
            <v>70</v>
          </cell>
          <cell r="BG723">
            <v>70</v>
          </cell>
          <cell r="BH723">
            <v>70</v>
          </cell>
          <cell r="BI723">
            <v>70</v>
          </cell>
          <cell r="BJ723">
            <v>70</v>
          </cell>
          <cell r="BK723">
            <v>70</v>
          </cell>
          <cell r="BL723">
            <v>70</v>
          </cell>
          <cell r="BM723">
            <v>70</v>
          </cell>
          <cell r="BN723">
            <v>70</v>
          </cell>
          <cell r="BO723">
            <v>70</v>
          </cell>
          <cell r="BP723">
            <v>70</v>
          </cell>
          <cell r="BQ723">
            <v>70</v>
          </cell>
          <cell r="BR723">
            <v>70</v>
          </cell>
          <cell r="BS723">
            <v>70</v>
          </cell>
          <cell r="BT723">
            <v>70</v>
          </cell>
          <cell r="BU723">
            <v>70</v>
          </cell>
          <cell r="BV723">
            <v>70</v>
          </cell>
          <cell r="BW723">
            <v>70</v>
          </cell>
          <cell r="BX723">
            <v>70</v>
          </cell>
          <cell r="BY723">
            <v>70</v>
          </cell>
          <cell r="BZ723">
            <v>70</v>
          </cell>
          <cell r="CA723">
            <v>70</v>
          </cell>
          <cell r="CB723">
            <v>70</v>
          </cell>
          <cell r="CC723">
            <v>70</v>
          </cell>
          <cell r="CD723">
            <v>70</v>
          </cell>
          <cell r="CE723">
            <v>70</v>
          </cell>
          <cell r="CF723">
            <v>70</v>
          </cell>
          <cell r="CG723">
            <v>70</v>
          </cell>
          <cell r="CH723">
            <v>70</v>
          </cell>
          <cell r="CI723">
            <v>70</v>
          </cell>
          <cell r="CJ723">
            <v>70</v>
          </cell>
          <cell r="CK723">
            <v>70</v>
          </cell>
          <cell r="CL723">
            <v>70</v>
          </cell>
          <cell r="CM723">
            <v>70</v>
          </cell>
          <cell r="CN723">
            <v>70</v>
          </cell>
          <cell r="CO723">
            <v>70</v>
          </cell>
          <cell r="CP723">
            <v>70</v>
          </cell>
          <cell r="CQ723">
            <v>70</v>
          </cell>
          <cell r="CR723">
            <v>70</v>
          </cell>
          <cell r="CS723">
            <v>70</v>
          </cell>
          <cell r="CT723">
            <v>70</v>
          </cell>
          <cell r="CU723">
            <v>70</v>
          </cell>
          <cell r="CV723">
            <v>70</v>
          </cell>
          <cell r="CW723">
            <v>70</v>
          </cell>
          <cell r="CX723">
            <v>70</v>
          </cell>
          <cell r="CY723">
            <v>70</v>
          </cell>
          <cell r="CZ723">
            <v>70</v>
          </cell>
          <cell r="DA723">
            <v>70</v>
          </cell>
          <cell r="DB723">
            <v>70</v>
          </cell>
          <cell r="DC723">
            <v>70</v>
          </cell>
          <cell r="DD723">
            <v>70</v>
          </cell>
          <cell r="DE723">
            <v>70</v>
          </cell>
          <cell r="DF723">
            <v>70</v>
          </cell>
          <cell r="DG723">
            <v>70</v>
          </cell>
          <cell r="DH723">
            <v>70</v>
          </cell>
          <cell r="DI723">
            <v>70</v>
          </cell>
          <cell r="DJ723">
            <v>70</v>
          </cell>
          <cell r="DK723">
            <v>70</v>
          </cell>
        </row>
        <row r="724">
          <cell r="A724">
            <v>37923</v>
          </cell>
          <cell r="B724" t="str">
            <v xml:space="preserve"> MOLLY FUNDERBURK DEHYDRATION            </v>
          </cell>
          <cell r="C724">
            <v>1</v>
          </cell>
          <cell r="D724" t="str">
            <v xml:space="preserve"> R    </v>
          </cell>
          <cell r="E724">
            <v>12400</v>
          </cell>
          <cell r="F724">
            <v>60</v>
          </cell>
          <cell r="G724">
            <v>60</v>
          </cell>
          <cell r="H724">
            <v>60</v>
          </cell>
          <cell r="I724">
            <v>60</v>
          </cell>
          <cell r="J724">
            <v>60</v>
          </cell>
          <cell r="K724">
            <v>60</v>
          </cell>
          <cell r="L724">
            <v>60</v>
          </cell>
          <cell r="M724">
            <v>60</v>
          </cell>
          <cell r="N724">
            <v>60</v>
          </cell>
          <cell r="O724">
            <v>60</v>
          </cell>
          <cell r="P724">
            <v>60</v>
          </cell>
          <cell r="Q724">
            <v>60</v>
          </cell>
          <cell r="R724">
            <v>60</v>
          </cell>
          <cell r="S724">
            <v>60</v>
          </cell>
          <cell r="T724">
            <v>60</v>
          </cell>
          <cell r="U724">
            <v>60</v>
          </cell>
          <cell r="V724">
            <v>60</v>
          </cell>
          <cell r="W724">
            <v>60</v>
          </cell>
          <cell r="X724">
            <v>60</v>
          </cell>
          <cell r="Y724">
            <v>60</v>
          </cell>
          <cell r="Z724">
            <v>60</v>
          </cell>
          <cell r="AA724">
            <v>60</v>
          </cell>
          <cell r="AB724">
            <v>60</v>
          </cell>
          <cell r="AC724">
            <v>60</v>
          </cell>
          <cell r="AD724">
            <v>60</v>
          </cell>
          <cell r="AE724">
            <v>60</v>
          </cell>
          <cell r="AF724">
            <v>60</v>
          </cell>
          <cell r="AG724">
            <v>60</v>
          </cell>
          <cell r="AH724">
            <v>60</v>
          </cell>
          <cell r="AI724">
            <v>60</v>
          </cell>
          <cell r="AJ724">
            <v>60</v>
          </cell>
          <cell r="AK724">
            <v>60</v>
          </cell>
          <cell r="AL724">
            <v>60</v>
          </cell>
          <cell r="AM724">
            <v>60</v>
          </cell>
          <cell r="AN724">
            <v>60</v>
          </cell>
          <cell r="AO724">
            <v>60</v>
          </cell>
          <cell r="AP724">
            <v>60</v>
          </cell>
          <cell r="AQ724">
            <v>60</v>
          </cell>
          <cell r="AR724">
            <v>60</v>
          </cell>
          <cell r="AS724">
            <v>60</v>
          </cell>
          <cell r="AT724">
            <v>60</v>
          </cell>
          <cell r="AU724">
            <v>60</v>
          </cell>
          <cell r="AV724">
            <v>60</v>
          </cell>
          <cell r="AW724">
            <v>60</v>
          </cell>
          <cell r="AX724">
            <v>60</v>
          </cell>
          <cell r="AY724">
            <v>60</v>
          </cell>
          <cell r="AZ724">
            <v>60</v>
          </cell>
          <cell r="BA724">
            <v>60</v>
          </cell>
          <cell r="BB724">
            <v>60</v>
          </cell>
          <cell r="BC724">
            <v>60</v>
          </cell>
          <cell r="BD724">
            <v>60</v>
          </cell>
          <cell r="BE724">
            <v>60</v>
          </cell>
          <cell r="BF724">
            <v>60</v>
          </cell>
          <cell r="BG724">
            <v>60</v>
          </cell>
          <cell r="BH724">
            <v>60</v>
          </cell>
          <cell r="BI724">
            <v>60</v>
          </cell>
          <cell r="BJ724">
            <v>60</v>
          </cell>
          <cell r="BK724">
            <v>60</v>
          </cell>
          <cell r="BL724">
            <v>60</v>
          </cell>
          <cell r="BM724">
            <v>60</v>
          </cell>
          <cell r="BN724">
            <v>60</v>
          </cell>
          <cell r="BO724">
            <v>60</v>
          </cell>
          <cell r="BP724">
            <v>60</v>
          </cell>
          <cell r="BQ724">
            <v>60</v>
          </cell>
          <cell r="BR724">
            <v>60</v>
          </cell>
          <cell r="BS724">
            <v>60</v>
          </cell>
          <cell r="BT724">
            <v>60</v>
          </cell>
          <cell r="BU724">
            <v>60</v>
          </cell>
          <cell r="BV724">
            <v>60</v>
          </cell>
          <cell r="BW724">
            <v>60</v>
          </cell>
          <cell r="BX724">
            <v>60</v>
          </cell>
          <cell r="BY724">
            <v>60</v>
          </cell>
          <cell r="BZ724">
            <v>60</v>
          </cell>
          <cell r="CA724">
            <v>60</v>
          </cell>
          <cell r="CB724">
            <v>60</v>
          </cell>
          <cell r="CC724">
            <v>60</v>
          </cell>
          <cell r="CD724">
            <v>60</v>
          </cell>
          <cell r="CE724">
            <v>60</v>
          </cell>
          <cell r="CF724">
            <v>60</v>
          </cell>
          <cell r="CG724">
            <v>60</v>
          </cell>
          <cell r="CH724">
            <v>60</v>
          </cell>
          <cell r="CI724">
            <v>60</v>
          </cell>
          <cell r="CJ724">
            <v>60</v>
          </cell>
          <cell r="CK724">
            <v>60</v>
          </cell>
          <cell r="CL724">
            <v>60</v>
          </cell>
          <cell r="CM724">
            <v>60</v>
          </cell>
          <cell r="CN724">
            <v>60</v>
          </cell>
          <cell r="CO724">
            <v>60</v>
          </cell>
          <cell r="CP724">
            <v>60</v>
          </cell>
          <cell r="CQ724">
            <v>60</v>
          </cell>
          <cell r="CR724">
            <v>60</v>
          </cell>
          <cell r="CS724">
            <v>60</v>
          </cell>
          <cell r="CT724">
            <v>60</v>
          </cell>
          <cell r="CU724">
            <v>60</v>
          </cell>
          <cell r="CV724">
            <v>60</v>
          </cell>
          <cell r="CW724">
            <v>60</v>
          </cell>
          <cell r="CX724">
            <v>60</v>
          </cell>
          <cell r="CY724">
            <v>60</v>
          </cell>
          <cell r="CZ724">
            <v>60</v>
          </cell>
          <cell r="DA724">
            <v>60</v>
          </cell>
          <cell r="DB724">
            <v>60</v>
          </cell>
          <cell r="DC724">
            <v>60</v>
          </cell>
          <cell r="DD724">
            <v>60</v>
          </cell>
          <cell r="DE724">
            <v>60</v>
          </cell>
          <cell r="DF724">
            <v>60</v>
          </cell>
          <cell r="DG724">
            <v>60</v>
          </cell>
          <cell r="DH724">
            <v>60</v>
          </cell>
          <cell r="DI724">
            <v>60</v>
          </cell>
          <cell r="DJ724">
            <v>60</v>
          </cell>
          <cell r="DK724">
            <v>60</v>
          </cell>
        </row>
        <row r="725">
          <cell r="A725">
            <v>37926</v>
          </cell>
          <cell r="B725" t="str">
            <v xml:space="preserve"> PRUET-STAR DEHYD                        </v>
          </cell>
          <cell r="C725">
            <v>1</v>
          </cell>
          <cell r="D725" t="str">
            <v xml:space="preserve"> R    </v>
          </cell>
          <cell r="E725">
            <v>27411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</row>
        <row r="726">
          <cell r="A726">
            <v>37935</v>
          </cell>
          <cell r="B726" t="str">
            <v xml:space="preserve"> ENTEX-OXFORD MISS                       </v>
          </cell>
          <cell r="C726">
            <v>1</v>
          </cell>
          <cell r="D726" t="str">
            <v xml:space="preserve"> D    </v>
          </cell>
          <cell r="E726">
            <v>26456</v>
          </cell>
          <cell r="F726">
            <v>2</v>
          </cell>
          <cell r="G726">
            <v>2</v>
          </cell>
          <cell r="H726">
            <v>7803</v>
          </cell>
          <cell r="I726">
            <v>2</v>
          </cell>
          <cell r="J726">
            <v>2</v>
          </cell>
          <cell r="K726">
            <v>0</v>
          </cell>
          <cell r="L726">
            <v>1096</v>
          </cell>
          <cell r="M726">
            <v>1</v>
          </cell>
          <cell r="N726">
            <v>1</v>
          </cell>
          <cell r="O726">
            <v>1</v>
          </cell>
          <cell r="P726">
            <v>1096</v>
          </cell>
          <cell r="Q726">
            <v>1095</v>
          </cell>
          <cell r="R726">
            <v>0</v>
          </cell>
          <cell r="S726">
            <v>1096</v>
          </cell>
          <cell r="T726">
            <v>6708</v>
          </cell>
          <cell r="U726">
            <v>6708</v>
          </cell>
          <cell r="V726">
            <v>6708</v>
          </cell>
          <cell r="W726">
            <v>1001</v>
          </cell>
          <cell r="X726">
            <v>7803</v>
          </cell>
          <cell r="Y726">
            <v>47</v>
          </cell>
          <cell r="Z726">
            <v>1</v>
          </cell>
          <cell r="AA726">
            <v>7803</v>
          </cell>
          <cell r="AB726">
            <v>7803</v>
          </cell>
          <cell r="AC726">
            <v>7803</v>
          </cell>
          <cell r="AD726">
            <v>7400</v>
          </cell>
          <cell r="AE726">
            <v>5051</v>
          </cell>
          <cell r="AF726">
            <v>1096</v>
          </cell>
          <cell r="AG726">
            <v>1</v>
          </cell>
          <cell r="AH726">
            <v>1</v>
          </cell>
          <cell r="AI726">
            <v>1</v>
          </cell>
          <cell r="AJ726">
            <v>1</v>
          </cell>
          <cell r="AK726">
            <v>1</v>
          </cell>
          <cell r="AL726">
            <v>7803</v>
          </cell>
          <cell r="AM726">
            <v>1</v>
          </cell>
          <cell r="AN726">
            <v>1</v>
          </cell>
          <cell r="AO726">
            <v>7803</v>
          </cell>
          <cell r="AP726">
            <v>7803</v>
          </cell>
          <cell r="AQ726">
            <v>7803</v>
          </cell>
          <cell r="AR726">
            <v>3389</v>
          </cell>
          <cell r="AS726">
            <v>7803</v>
          </cell>
          <cell r="AT726">
            <v>7803</v>
          </cell>
          <cell r="AU726">
            <v>7803</v>
          </cell>
          <cell r="AV726">
            <v>7803</v>
          </cell>
          <cell r="AW726">
            <v>7803</v>
          </cell>
          <cell r="AX726">
            <v>4904</v>
          </cell>
          <cell r="AY726">
            <v>0</v>
          </cell>
          <cell r="AZ726">
            <v>0</v>
          </cell>
          <cell r="BA726">
            <v>0</v>
          </cell>
          <cell r="BB726">
            <v>8553</v>
          </cell>
          <cell r="BC726">
            <v>8553</v>
          </cell>
          <cell r="BD726">
            <v>8553</v>
          </cell>
          <cell r="BE726">
            <v>8553</v>
          </cell>
          <cell r="BF726">
            <v>0</v>
          </cell>
          <cell r="BG726">
            <v>0</v>
          </cell>
          <cell r="BH726">
            <v>0</v>
          </cell>
          <cell r="BI726">
            <v>1095</v>
          </cell>
          <cell r="BJ726">
            <v>0</v>
          </cell>
          <cell r="BK726">
            <v>0</v>
          </cell>
          <cell r="BL726">
            <v>0</v>
          </cell>
          <cell r="BM726">
            <v>7598</v>
          </cell>
          <cell r="BN726">
            <v>0</v>
          </cell>
          <cell r="BO726">
            <v>9673</v>
          </cell>
          <cell r="BP726">
            <v>2292</v>
          </cell>
          <cell r="BQ726">
            <v>8087</v>
          </cell>
          <cell r="BR726">
            <v>8087</v>
          </cell>
          <cell r="BS726">
            <v>6992</v>
          </cell>
          <cell r="BT726">
            <v>8552</v>
          </cell>
          <cell r="BU726">
            <v>8553</v>
          </cell>
          <cell r="BV726">
            <v>8553</v>
          </cell>
          <cell r="BW726">
            <v>8553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8553</v>
          </cell>
          <cell r="CC726">
            <v>10208</v>
          </cell>
          <cell r="CD726">
            <v>2</v>
          </cell>
          <cell r="CE726">
            <v>5208</v>
          </cell>
          <cell r="CF726">
            <v>5208</v>
          </cell>
          <cell r="CG726">
            <v>5208</v>
          </cell>
          <cell r="CH726">
            <v>10002</v>
          </cell>
          <cell r="CI726">
            <v>10208</v>
          </cell>
          <cell r="CJ726">
            <v>2</v>
          </cell>
          <cell r="CK726">
            <v>2</v>
          </cell>
          <cell r="CL726">
            <v>2</v>
          </cell>
          <cell r="CM726">
            <v>2</v>
          </cell>
          <cell r="CN726">
            <v>2</v>
          </cell>
          <cell r="CO726">
            <v>2</v>
          </cell>
          <cell r="CP726">
            <v>2</v>
          </cell>
          <cell r="CQ726">
            <v>2</v>
          </cell>
          <cell r="CR726">
            <v>2</v>
          </cell>
          <cell r="CS726">
            <v>6901</v>
          </cell>
          <cell r="CT726">
            <v>6901</v>
          </cell>
          <cell r="CU726">
            <v>6901</v>
          </cell>
          <cell r="CV726">
            <v>2</v>
          </cell>
          <cell r="CW726">
            <v>2</v>
          </cell>
          <cell r="CX726">
            <v>2</v>
          </cell>
          <cell r="CY726">
            <v>2</v>
          </cell>
          <cell r="CZ726">
            <v>2</v>
          </cell>
          <cell r="DA726">
            <v>2</v>
          </cell>
          <cell r="DB726">
            <v>2</v>
          </cell>
          <cell r="DC726">
            <v>2</v>
          </cell>
          <cell r="DD726">
            <v>2</v>
          </cell>
          <cell r="DE726">
            <v>1</v>
          </cell>
          <cell r="DF726">
            <v>11302</v>
          </cell>
          <cell r="DG726">
            <v>1</v>
          </cell>
          <cell r="DH726">
            <v>1</v>
          </cell>
          <cell r="DI726">
            <v>1</v>
          </cell>
          <cell r="DJ726">
            <v>10208</v>
          </cell>
          <cell r="DK726">
            <v>10208</v>
          </cell>
        </row>
        <row r="727">
          <cell r="A727">
            <v>37937</v>
          </cell>
          <cell r="B727" t="str">
            <v xml:space="preserve"> NEW-COTTON PLANT MISS                   </v>
          </cell>
          <cell r="C727">
            <v>1</v>
          </cell>
          <cell r="D727" t="str">
            <v xml:space="preserve"> D    </v>
          </cell>
          <cell r="E727">
            <v>16565</v>
          </cell>
          <cell r="F727">
            <v>413</v>
          </cell>
          <cell r="G727">
            <v>413</v>
          </cell>
          <cell r="H727">
            <v>401</v>
          </cell>
          <cell r="I727">
            <v>413</v>
          </cell>
          <cell r="J727">
            <v>413</v>
          </cell>
          <cell r="K727">
            <v>413</v>
          </cell>
          <cell r="L727">
            <v>1150</v>
          </cell>
          <cell r="M727">
            <v>413</v>
          </cell>
          <cell r="N727">
            <v>413</v>
          </cell>
          <cell r="O727">
            <v>413</v>
          </cell>
          <cell r="P727">
            <v>413</v>
          </cell>
          <cell r="Q727">
            <v>413</v>
          </cell>
          <cell r="R727">
            <v>413</v>
          </cell>
          <cell r="S727">
            <v>413</v>
          </cell>
          <cell r="T727">
            <v>829</v>
          </cell>
          <cell r="U727">
            <v>829</v>
          </cell>
          <cell r="V727">
            <v>819</v>
          </cell>
          <cell r="W727">
            <v>499</v>
          </cell>
          <cell r="X727">
            <v>204</v>
          </cell>
          <cell r="Y727">
            <v>499</v>
          </cell>
          <cell r="Z727">
            <v>499</v>
          </cell>
          <cell r="AA727">
            <v>499</v>
          </cell>
          <cell r="AB727">
            <v>499</v>
          </cell>
          <cell r="AC727">
            <v>499</v>
          </cell>
          <cell r="AD727">
            <v>499</v>
          </cell>
          <cell r="AE727">
            <v>499</v>
          </cell>
          <cell r="AF727">
            <v>499</v>
          </cell>
          <cell r="AG727">
            <v>499</v>
          </cell>
          <cell r="AH727">
            <v>499</v>
          </cell>
          <cell r="AI727">
            <v>499</v>
          </cell>
          <cell r="AJ727">
            <v>499</v>
          </cell>
          <cell r="AK727">
            <v>499</v>
          </cell>
          <cell r="AL727">
            <v>499</v>
          </cell>
          <cell r="AM727">
            <v>499</v>
          </cell>
          <cell r="AN727">
            <v>499</v>
          </cell>
          <cell r="AO727">
            <v>401</v>
          </cell>
          <cell r="AP727">
            <v>401</v>
          </cell>
          <cell r="AQ727">
            <v>401</v>
          </cell>
          <cell r="AR727">
            <v>499</v>
          </cell>
          <cell r="AS727">
            <v>499</v>
          </cell>
          <cell r="AT727">
            <v>499</v>
          </cell>
          <cell r="AU727">
            <v>499</v>
          </cell>
          <cell r="AV727">
            <v>499</v>
          </cell>
          <cell r="AW727">
            <v>499</v>
          </cell>
          <cell r="AX727">
            <v>490</v>
          </cell>
          <cell r="AY727">
            <v>490</v>
          </cell>
          <cell r="AZ727">
            <v>981</v>
          </cell>
          <cell r="BA727">
            <v>1471</v>
          </cell>
          <cell r="BB727">
            <v>490</v>
          </cell>
          <cell r="BC727">
            <v>490</v>
          </cell>
          <cell r="BD727">
            <v>490</v>
          </cell>
          <cell r="BE727">
            <v>490</v>
          </cell>
          <cell r="BF727">
            <v>1471</v>
          </cell>
          <cell r="BG727">
            <v>490</v>
          </cell>
          <cell r="BH727">
            <v>833</v>
          </cell>
          <cell r="BI727">
            <v>833</v>
          </cell>
          <cell r="BJ727">
            <v>490</v>
          </cell>
          <cell r="BK727">
            <v>490</v>
          </cell>
          <cell r="BL727">
            <v>490</v>
          </cell>
          <cell r="BM727">
            <v>882</v>
          </cell>
          <cell r="BN727">
            <v>490</v>
          </cell>
          <cell r="BO727">
            <v>490</v>
          </cell>
          <cell r="BP727">
            <v>1226</v>
          </cell>
          <cell r="BQ727">
            <v>686</v>
          </cell>
          <cell r="BR727">
            <v>686</v>
          </cell>
          <cell r="BS727">
            <v>686</v>
          </cell>
          <cell r="BT727">
            <v>1471</v>
          </cell>
          <cell r="BU727">
            <v>980</v>
          </cell>
          <cell r="BV727">
            <v>785</v>
          </cell>
          <cell r="BW727">
            <v>490</v>
          </cell>
          <cell r="BX727">
            <v>784</v>
          </cell>
          <cell r="BY727">
            <v>784</v>
          </cell>
          <cell r="BZ727">
            <v>784</v>
          </cell>
          <cell r="CA727">
            <v>490</v>
          </cell>
          <cell r="CB727">
            <v>490</v>
          </cell>
          <cell r="CC727">
            <v>490</v>
          </cell>
          <cell r="CD727">
            <v>490</v>
          </cell>
          <cell r="CE727">
            <v>490</v>
          </cell>
          <cell r="CF727">
            <v>490</v>
          </cell>
          <cell r="CG727">
            <v>490</v>
          </cell>
          <cell r="CH727">
            <v>490</v>
          </cell>
          <cell r="CI727">
            <v>490</v>
          </cell>
          <cell r="CJ727">
            <v>2724</v>
          </cell>
          <cell r="CK727">
            <v>490</v>
          </cell>
          <cell r="CL727">
            <v>490</v>
          </cell>
          <cell r="CM727">
            <v>490</v>
          </cell>
          <cell r="CN727">
            <v>490</v>
          </cell>
          <cell r="CO727">
            <v>490</v>
          </cell>
          <cell r="CP727">
            <v>490</v>
          </cell>
          <cell r="CQ727">
            <v>490</v>
          </cell>
          <cell r="CR727">
            <v>490</v>
          </cell>
          <cell r="CS727">
            <v>490</v>
          </cell>
          <cell r="CT727">
            <v>490</v>
          </cell>
          <cell r="CU727">
            <v>490</v>
          </cell>
          <cell r="CV727">
            <v>490</v>
          </cell>
          <cell r="CW727">
            <v>490</v>
          </cell>
          <cell r="CX727">
            <v>1743</v>
          </cell>
          <cell r="CY727">
            <v>490</v>
          </cell>
          <cell r="CZ727">
            <v>490</v>
          </cell>
          <cell r="DA727">
            <v>490</v>
          </cell>
          <cell r="DB727">
            <v>490</v>
          </cell>
          <cell r="DC727">
            <v>2724</v>
          </cell>
          <cell r="DD727">
            <v>2724</v>
          </cell>
          <cell r="DE727">
            <v>413</v>
          </cell>
          <cell r="DF727">
            <v>413</v>
          </cell>
          <cell r="DG727">
            <v>413</v>
          </cell>
          <cell r="DH727">
            <v>413</v>
          </cell>
          <cell r="DI727">
            <v>413</v>
          </cell>
          <cell r="DJ727">
            <v>413</v>
          </cell>
          <cell r="DK727">
            <v>1155</v>
          </cell>
        </row>
        <row r="728">
          <cell r="A728">
            <v>37938</v>
          </cell>
          <cell r="B728" t="str">
            <v xml:space="preserve"> HARDY STA MISS                          </v>
          </cell>
          <cell r="C728">
            <v>1</v>
          </cell>
          <cell r="D728" t="str">
            <v xml:space="preserve"> D    </v>
          </cell>
          <cell r="E728">
            <v>12295</v>
          </cell>
          <cell r="F728">
            <v>1500</v>
          </cell>
          <cell r="G728">
            <v>1500</v>
          </cell>
          <cell r="H728">
            <v>250</v>
          </cell>
          <cell r="I728">
            <v>250</v>
          </cell>
          <cell r="J728">
            <v>250</v>
          </cell>
          <cell r="K728">
            <v>250</v>
          </cell>
          <cell r="L728">
            <v>250</v>
          </cell>
          <cell r="M728">
            <v>250</v>
          </cell>
          <cell r="N728">
            <v>250</v>
          </cell>
          <cell r="O728">
            <v>250</v>
          </cell>
          <cell r="P728">
            <v>250</v>
          </cell>
          <cell r="Q728">
            <v>250</v>
          </cell>
          <cell r="R728">
            <v>250</v>
          </cell>
          <cell r="S728">
            <v>250</v>
          </cell>
          <cell r="T728">
            <v>250</v>
          </cell>
          <cell r="U728">
            <v>250</v>
          </cell>
          <cell r="V728">
            <v>250</v>
          </cell>
          <cell r="W728">
            <v>250</v>
          </cell>
          <cell r="X728">
            <v>250</v>
          </cell>
          <cell r="Y728">
            <v>250</v>
          </cell>
          <cell r="Z728">
            <v>250</v>
          </cell>
          <cell r="AA728">
            <v>250</v>
          </cell>
          <cell r="AB728">
            <v>250</v>
          </cell>
          <cell r="AC728">
            <v>250</v>
          </cell>
          <cell r="AD728">
            <v>250</v>
          </cell>
          <cell r="AE728">
            <v>500</v>
          </cell>
          <cell r="AF728">
            <v>500</v>
          </cell>
          <cell r="AG728">
            <v>500</v>
          </cell>
          <cell r="AH728">
            <v>250</v>
          </cell>
          <cell r="AI728">
            <v>250</v>
          </cell>
          <cell r="AJ728">
            <v>250</v>
          </cell>
          <cell r="AK728">
            <v>250</v>
          </cell>
          <cell r="AL728">
            <v>250</v>
          </cell>
          <cell r="AM728">
            <v>250</v>
          </cell>
          <cell r="AN728">
            <v>250</v>
          </cell>
          <cell r="AO728">
            <v>250</v>
          </cell>
          <cell r="AP728">
            <v>250</v>
          </cell>
          <cell r="AQ728">
            <v>250</v>
          </cell>
          <cell r="AR728">
            <v>500</v>
          </cell>
          <cell r="AS728">
            <v>500</v>
          </cell>
          <cell r="AT728">
            <v>1000</v>
          </cell>
          <cell r="AU728">
            <v>2179</v>
          </cell>
          <cell r="AV728">
            <v>2179</v>
          </cell>
          <cell r="AW728">
            <v>2179</v>
          </cell>
          <cell r="AX728">
            <v>2000</v>
          </cell>
          <cell r="AY728">
            <v>2000</v>
          </cell>
          <cell r="AZ728">
            <v>2000</v>
          </cell>
          <cell r="BA728">
            <v>2000</v>
          </cell>
          <cell r="BB728">
            <v>2000</v>
          </cell>
          <cell r="BC728">
            <v>3159</v>
          </cell>
          <cell r="BD728">
            <v>3159</v>
          </cell>
          <cell r="BE728">
            <v>3159</v>
          </cell>
          <cell r="BF728">
            <v>3159</v>
          </cell>
          <cell r="BG728">
            <v>3159</v>
          </cell>
          <cell r="BH728">
            <v>3159</v>
          </cell>
          <cell r="BI728">
            <v>3159</v>
          </cell>
          <cell r="BJ728">
            <v>2500</v>
          </cell>
          <cell r="BK728">
            <v>2500</v>
          </cell>
          <cell r="BL728">
            <v>2500</v>
          </cell>
          <cell r="BM728">
            <v>2500</v>
          </cell>
          <cell r="BN728">
            <v>2500</v>
          </cell>
          <cell r="BO728">
            <v>3159</v>
          </cell>
          <cell r="BP728">
            <v>3159</v>
          </cell>
          <cell r="BQ728">
            <v>3159</v>
          </cell>
          <cell r="BR728">
            <v>3159</v>
          </cell>
          <cell r="BS728">
            <v>3159</v>
          </cell>
          <cell r="BT728">
            <v>4500</v>
          </cell>
          <cell r="BU728">
            <v>5908</v>
          </cell>
          <cell r="BV728">
            <v>4159</v>
          </cell>
          <cell r="BW728">
            <v>3159</v>
          </cell>
          <cell r="BX728">
            <v>2000</v>
          </cell>
          <cell r="BY728">
            <v>1250</v>
          </cell>
          <cell r="BZ728">
            <v>1250</v>
          </cell>
          <cell r="CA728">
            <v>2000</v>
          </cell>
          <cell r="CB728">
            <v>2000</v>
          </cell>
          <cell r="CC728">
            <v>1000</v>
          </cell>
          <cell r="CD728">
            <v>1000</v>
          </cell>
          <cell r="CE728">
            <v>2000</v>
          </cell>
          <cell r="CF728">
            <v>2000</v>
          </cell>
          <cell r="CG728">
            <v>2000</v>
          </cell>
          <cell r="CH728">
            <v>2000</v>
          </cell>
          <cell r="CI728">
            <v>3159</v>
          </cell>
          <cell r="CJ728">
            <v>3159</v>
          </cell>
          <cell r="CK728">
            <v>2000</v>
          </cell>
          <cell r="CL728">
            <v>2000</v>
          </cell>
          <cell r="CM728">
            <v>2000</v>
          </cell>
          <cell r="CN728">
            <v>2000</v>
          </cell>
          <cell r="CO728">
            <v>2500</v>
          </cell>
          <cell r="CP728">
            <v>2500</v>
          </cell>
          <cell r="CQ728">
            <v>2500</v>
          </cell>
          <cell r="CR728">
            <v>2500</v>
          </cell>
          <cell r="CS728">
            <v>2500</v>
          </cell>
          <cell r="CT728">
            <v>2000</v>
          </cell>
          <cell r="CU728">
            <v>2500</v>
          </cell>
          <cell r="CV728">
            <v>2000</v>
          </cell>
          <cell r="CW728">
            <v>2000</v>
          </cell>
          <cell r="CX728">
            <v>2249</v>
          </cell>
          <cell r="CY728">
            <v>2000</v>
          </cell>
          <cell r="CZ728">
            <v>3500</v>
          </cell>
          <cell r="DA728">
            <v>3500</v>
          </cell>
          <cell r="DB728">
            <v>3500</v>
          </cell>
          <cell r="DC728">
            <v>3500</v>
          </cell>
          <cell r="DD728">
            <v>3500</v>
          </cell>
          <cell r="DE728">
            <v>4251</v>
          </cell>
          <cell r="DF728">
            <v>2251</v>
          </cell>
          <cell r="DG728">
            <v>4000</v>
          </cell>
          <cell r="DH728">
            <v>4000</v>
          </cell>
          <cell r="DI728">
            <v>4000</v>
          </cell>
          <cell r="DJ728">
            <v>4500</v>
          </cell>
          <cell r="DK728">
            <v>4500</v>
          </cell>
        </row>
        <row r="729">
          <cell r="A729">
            <v>37941</v>
          </cell>
          <cell r="B729" t="str">
            <v>CONCORD NATURAL GAS CORP</v>
          </cell>
          <cell r="C729">
            <v>6</v>
          </cell>
          <cell r="D729" t="str">
            <v xml:space="preserve"> D    </v>
          </cell>
          <cell r="E729">
            <v>1210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</row>
        <row r="730">
          <cell r="A730">
            <v>37942</v>
          </cell>
          <cell r="B730" t="str">
            <v xml:space="preserve"> ENERGY-CONCORD NH                       </v>
          </cell>
          <cell r="C730">
            <v>6</v>
          </cell>
          <cell r="D730" t="str">
            <v xml:space="preserve"> D    </v>
          </cell>
          <cell r="E730">
            <v>11047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</row>
        <row r="731">
          <cell r="A731">
            <v>37943</v>
          </cell>
          <cell r="B731" t="str">
            <v>ORANGE &amp; Rockland Utilities</v>
          </cell>
          <cell r="C731">
            <v>5</v>
          </cell>
          <cell r="D731" t="str">
            <v xml:space="preserve"> D    </v>
          </cell>
          <cell r="E731">
            <v>50678</v>
          </cell>
          <cell r="F731">
            <v>9087</v>
          </cell>
          <cell r="G731">
            <v>8994</v>
          </cell>
          <cell r="H731">
            <v>9310</v>
          </cell>
          <cell r="I731">
            <v>9887</v>
          </cell>
          <cell r="J731">
            <v>10123</v>
          </cell>
          <cell r="K731">
            <v>10129</v>
          </cell>
          <cell r="L731">
            <v>10139</v>
          </cell>
          <cell r="M731">
            <v>10145</v>
          </cell>
          <cell r="N731">
            <v>10145</v>
          </cell>
          <cell r="O731">
            <v>9807</v>
          </cell>
          <cell r="P731">
            <v>14636</v>
          </cell>
          <cell r="Q731">
            <v>10053</v>
          </cell>
          <cell r="R731">
            <v>10349</v>
          </cell>
          <cell r="S731">
            <v>9241</v>
          </cell>
          <cell r="T731">
            <v>11935</v>
          </cell>
          <cell r="U731">
            <v>11935</v>
          </cell>
          <cell r="V731">
            <v>11830</v>
          </cell>
          <cell r="W731">
            <v>9789</v>
          </cell>
          <cell r="X731">
            <v>9040</v>
          </cell>
          <cell r="Y731">
            <v>9040</v>
          </cell>
          <cell r="Z731">
            <v>13965</v>
          </cell>
          <cell r="AA731">
            <v>13950</v>
          </cell>
          <cell r="AB731">
            <v>14487</v>
          </cell>
          <cell r="AC731">
            <v>13935</v>
          </cell>
          <cell r="AD731">
            <v>9140</v>
          </cell>
          <cell r="AE731">
            <v>9280</v>
          </cell>
          <cell r="AF731">
            <v>9310</v>
          </cell>
          <cell r="AG731">
            <v>9080</v>
          </cell>
          <cell r="AH731">
            <v>9085</v>
          </cell>
          <cell r="AI731">
            <v>9060</v>
          </cell>
          <cell r="AJ731">
            <v>8970</v>
          </cell>
          <cell r="AK731">
            <v>9085</v>
          </cell>
          <cell r="AL731">
            <v>9085</v>
          </cell>
          <cell r="AM731">
            <v>9235</v>
          </cell>
          <cell r="AN731">
            <v>9310</v>
          </cell>
          <cell r="AO731">
            <v>9310</v>
          </cell>
          <cell r="AP731">
            <v>9150</v>
          </cell>
          <cell r="AQ731">
            <v>9010</v>
          </cell>
          <cell r="AR731">
            <v>9310</v>
          </cell>
          <cell r="AS731">
            <v>9325</v>
          </cell>
          <cell r="AT731">
            <v>9325</v>
          </cell>
          <cell r="AU731">
            <v>9325</v>
          </cell>
          <cell r="AV731">
            <v>9325</v>
          </cell>
          <cell r="AW731">
            <v>9325</v>
          </cell>
          <cell r="AX731">
            <v>9675</v>
          </cell>
          <cell r="AY731">
            <v>9675</v>
          </cell>
          <cell r="AZ731">
            <v>9675</v>
          </cell>
          <cell r="BA731">
            <v>9675</v>
          </cell>
          <cell r="BB731">
            <v>9675</v>
          </cell>
          <cell r="BC731">
            <v>9611</v>
          </cell>
          <cell r="BD731">
            <v>9470</v>
          </cell>
          <cell r="BE731">
            <v>9324</v>
          </cell>
          <cell r="BF731">
            <v>9630</v>
          </cell>
          <cell r="BG731">
            <v>9650</v>
          </cell>
          <cell r="BH731">
            <v>9635</v>
          </cell>
          <cell r="BI731">
            <v>9635</v>
          </cell>
          <cell r="BJ731">
            <v>9349</v>
          </cell>
          <cell r="BK731">
            <v>9495</v>
          </cell>
          <cell r="BL731">
            <v>9349</v>
          </cell>
          <cell r="BM731">
            <v>9630</v>
          </cell>
          <cell r="BN731">
            <v>9675</v>
          </cell>
          <cell r="BO731">
            <v>9675</v>
          </cell>
          <cell r="BP731">
            <v>9675</v>
          </cell>
          <cell r="BQ731">
            <v>9715</v>
          </cell>
          <cell r="BR731">
            <v>9575</v>
          </cell>
          <cell r="BS731">
            <v>9525</v>
          </cell>
          <cell r="BT731">
            <v>9657</v>
          </cell>
          <cell r="BU731">
            <v>9657</v>
          </cell>
          <cell r="BV731">
            <v>9657</v>
          </cell>
          <cell r="BW731">
            <v>9657</v>
          </cell>
          <cell r="BX731">
            <v>9657</v>
          </cell>
          <cell r="BY731">
            <v>9657</v>
          </cell>
          <cell r="BZ731">
            <v>9657</v>
          </cell>
          <cell r="CA731">
            <v>9657</v>
          </cell>
          <cell r="CB731">
            <v>9657</v>
          </cell>
          <cell r="CC731">
            <v>24641</v>
          </cell>
          <cell r="CD731">
            <v>24611</v>
          </cell>
          <cell r="CE731">
            <v>24641</v>
          </cell>
          <cell r="CF731">
            <v>24511</v>
          </cell>
          <cell r="CG731">
            <v>24511</v>
          </cell>
          <cell r="CH731">
            <v>24641</v>
          </cell>
          <cell r="CI731">
            <v>24641</v>
          </cell>
          <cell r="CJ731">
            <v>24641</v>
          </cell>
          <cell r="CK731">
            <v>24631</v>
          </cell>
          <cell r="CL731">
            <v>24631</v>
          </cell>
          <cell r="CM731">
            <v>24571</v>
          </cell>
          <cell r="CN731">
            <v>24336</v>
          </cell>
          <cell r="CO731">
            <v>24501</v>
          </cell>
          <cell r="CP731">
            <v>24501</v>
          </cell>
          <cell r="CQ731">
            <v>24771</v>
          </cell>
          <cell r="CR731">
            <v>24781</v>
          </cell>
          <cell r="CS731">
            <v>24481</v>
          </cell>
          <cell r="CT731">
            <v>24361</v>
          </cell>
          <cell r="CU731">
            <v>24481</v>
          </cell>
          <cell r="CV731">
            <v>24281</v>
          </cell>
          <cell r="CW731">
            <v>24301</v>
          </cell>
          <cell r="CX731">
            <v>24311</v>
          </cell>
          <cell r="CY731">
            <v>24311</v>
          </cell>
          <cell r="CZ731">
            <v>24316</v>
          </cell>
          <cell r="DA731">
            <v>24316</v>
          </cell>
          <cell r="DB731">
            <v>24316</v>
          </cell>
          <cell r="DC731">
            <v>24311</v>
          </cell>
          <cell r="DD731">
            <v>24263</v>
          </cell>
          <cell r="DE731">
            <v>13525</v>
          </cell>
          <cell r="DF731">
            <v>13540</v>
          </cell>
          <cell r="DG731">
            <v>13550</v>
          </cell>
          <cell r="DH731">
            <v>13550</v>
          </cell>
          <cell r="DI731">
            <v>13550</v>
          </cell>
          <cell r="DJ731">
            <v>13575</v>
          </cell>
          <cell r="DK731">
            <v>13550</v>
          </cell>
        </row>
        <row r="732">
          <cell r="A732">
            <v>37944</v>
          </cell>
          <cell r="B732" t="str">
            <v xml:space="preserve">NEW-CLINTON ROADS SALES                 </v>
          </cell>
          <cell r="C732">
            <v>5</v>
          </cell>
          <cell r="D732" t="str">
            <v xml:space="preserve"> D    </v>
          </cell>
          <cell r="E732">
            <v>16121</v>
          </cell>
          <cell r="F732">
            <v>5000</v>
          </cell>
          <cell r="G732">
            <v>5000</v>
          </cell>
          <cell r="H732">
            <v>8000</v>
          </cell>
          <cell r="I732">
            <v>5000</v>
          </cell>
          <cell r="J732">
            <v>5000</v>
          </cell>
          <cell r="K732">
            <v>5000</v>
          </cell>
          <cell r="L732">
            <v>5000</v>
          </cell>
          <cell r="M732">
            <v>6000</v>
          </cell>
          <cell r="N732">
            <v>6000</v>
          </cell>
          <cell r="O732">
            <v>6000</v>
          </cell>
          <cell r="P732">
            <v>5000</v>
          </cell>
          <cell r="Q732">
            <v>5000</v>
          </cell>
          <cell r="R732">
            <v>5000</v>
          </cell>
          <cell r="S732">
            <v>5000</v>
          </cell>
          <cell r="T732">
            <v>5000</v>
          </cell>
          <cell r="U732">
            <v>5000</v>
          </cell>
          <cell r="V732">
            <v>10000</v>
          </cell>
          <cell r="W732">
            <v>8000</v>
          </cell>
          <cell r="X732">
            <v>12000</v>
          </cell>
          <cell r="Y732">
            <v>12000</v>
          </cell>
          <cell r="Z732">
            <v>3600</v>
          </cell>
          <cell r="AA732">
            <v>6000</v>
          </cell>
          <cell r="AB732">
            <v>6000</v>
          </cell>
          <cell r="AC732">
            <v>6000</v>
          </cell>
          <cell r="AD732">
            <v>8000</v>
          </cell>
          <cell r="AE732">
            <v>12000</v>
          </cell>
          <cell r="AF732">
            <v>14918</v>
          </cell>
          <cell r="AG732">
            <v>12447</v>
          </cell>
          <cell r="AH732">
            <v>8000</v>
          </cell>
          <cell r="AI732">
            <v>8000</v>
          </cell>
          <cell r="AJ732">
            <v>8000</v>
          </cell>
          <cell r="AK732">
            <v>8000</v>
          </cell>
          <cell r="AL732">
            <v>8000</v>
          </cell>
          <cell r="AM732">
            <v>8000</v>
          </cell>
          <cell r="AN732">
            <v>8000</v>
          </cell>
          <cell r="AO732">
            <v>8000</v>
          </cell>
          <cell r="AP732">
            <v>8000</v>
          </cell>
          <cell r="AQ732">
            <v>8000</v>
          </cell>
          <cell r="AR732">
            <v>11953</v>
          </cell>
          <cell r="AS732">
            <v>12942</v>
          </cell>
          <cell r="AT732">
            <v>15000</v>
          </cell>
          <cell r="AU732">
            <v>17389</v>
          </cell>
          <cell r="AV732">
            <v>15000</v>
          </cell>
          <cell r="AW732">
            <v>15000</v>
          </cell>
          <cell r="AX732">
            <v>11551</v>
          </cell>
          <cell r="AY732">
            <v>11551</v>
          </cell>
          <cell r="AZ732">
            <v>11546</v>
          </cell>
          <cell r="BA732">
            <v>11651</v>
          </cell>
          <cell r="BB732">
            <v>15896</v>
          </cell>
          <cell r="BC732">
            <v>15796</v>
          </cell>
          <cell r="BD732">
            <v>15796</v>
          </cell>
          <cell r="BE732">
            <v>15796</v>
          </cell>
          <cell r="BF732">
            <v>15796</v>
          </cell>
          <cell r="BG732">
            <v>15796</v>
          </cell>
          <cell r="BH732">
            <v>15596</v>
          </cell>
          <cell r="BI732">
            <v>15596</v>
          </cell>
          <cell r="BJ732">
            <v>15596</v>
          </cell>
          <cell r="BK732">
            <v>15896</v>
          </cell>
          <cell r="BL732">
            <v>15896</v>
          </cell>
          <cell r="BM732">
            <v>15596</v>
          </cell>
          <cell r="BN732">
            <v>15596</v>
          </cell>
          <cell r="BO732">
            <v>15396</v>
          </cell>
          <cell r="BP732">
            <v>15396</v>
          </cell>
          <cell r="BQ732">
            <v>15396</v>
          </cell>
          <cell r="BR732">
            <v>15396</v>
          </cell>
          <cell r="BS732">
            <v>15396</v>
          </cell>
          <cell r="BT732">
            <v>15396</v>
          </cell>
          <cell r="BU732">
            <v>15396</v>
          </cell>
          <cell r="BV732">
            <v>15396</v>
          </cell>
          <cell r="BW732">
            <v>15396</v>
          </cell>
          <cell r="BX732">
            <v>15396</v>
          </cell>
          <cell r="BY732">
            <v>15396</v>
          </cell>
          <cell r="BZ732">
            <v>15396</v>
          </cell>
          <cell r="CA732">
            <v>13967</v>
          </cell>
          <cell r="CB732">
            <v>10766</v>
          </cell>
          <cell r="CC732">
            <v>11996</v>
          </cell>
          <cell r="CD732">
            <v>13896</v>
          </cell>
          <cell r="CE732">
            <v>13896</v>
          </cell>
          <cell r="CF732">
            <v>13896</v>
          </cell>
          <cell r="CG732">
            <v>13896</v>
          </cell>
          <cell r="CH732">
            <v>13896</v>
          </cell>
          <cell r="CI732">
            <v>13896</v>
          </cell>
          <cell r="CJ732">
            <v>13896</v>
          </cell>
          <cell r="CK732">
            <v>13896</v>
          </cell>
          <cell r="CL732">
            <v>13896</v>
          </cell>
          <cell r="CM732">
            <v>13896</v>
          </cell>
          <cell r="CN732">
            <v>13896</v>
          </cell>
          <cell r="CO732">
            <v>13896</v>
          </cell>
          <cell r="CP732">
            <v>13896</v>
          </cell>
          <cell r="CQ732">
            <v>13896</v>
          </cell>
          <cell r="CR732">
            <v>13896</v>
          </cell>
          <cell r="CS732">
            <v>13896</v>
          </cell>
          <cell r="CT732">
            <v>13896</v>
          </cell>
          <cell r="CU732">
            <v>13896</v>
          </cell>
          <cell r="CV732">
            <v>13896</v>
          </cell>
          <cell r="CW732">
            <v>13896</v>
          </cell>
          <cell r="CX732">
            <v>13896</v>
          </cell>
          <cell r="CY732">
            <v>13896</v>
          </cell>
          <cell r="CZ732">
            <v>13896</v>
          </cell>
          <cell r="DA732">
            <v>13896</v>
          </cell>
          <cell r="DB732">
            <v>13896</v>
          </cell>
          <cell r="DC732">
            <v>10766</v>
          </cell>
          <cell r="DD732">
            <v>13896</v>
          </cell>
          <cell r="DE732">
            <v>14022</v>
          </cell>
          <cell r="DF732">
            <v>15022</v>
          </cell>
          <cell r="DG732">
            <v>15024</v>
          </cell>
          <cell r="DH732">
            <v>15024</v>
          </cell>
          <cell r="DI732">
            <v>15024</v>
          </cell>
          <cell r="DJ732">
            <v>15024</v>
          </cell>
          <cell r="DK732">
            <v>14024</v>
          </cell>
        </row>
        <row r="733">
          <cell r="A733">
            <v>37946</v>
          </cell>
          <cell r="B733" t="str">
            <v xml:space="preserve"> TXG-LAKE SHORE DEHYD                    </v>
          </cell>
          <cell r="C733">
            <v>5</v>
          </cell>
          <cell r="D733" t="str">
            <v xml:space="preserve"> R    </v>
          </cell>
          <cell r="E733">
            <v>9387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</row>
        <row r="734">
          <cell r="A734">
            <v>37948</v>
          </cell>
          <cell r="B734" t="str">
            <v>CONSOLIDATED</v>
          </cell>
          <cell r="C734">
            <v>5</v>
          </cell>
          <cell r="D734" t="str">
            <v xml:space="preserve"> D    </v>
          </cell>
          <cell r="E734">
            <v>50669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</row>
        <row r="735">
          <cell r="A735">
            <v>37949</v>
          </cell>
          <cell r="B735" t="str">
            <v>CONNECTICUT NATURAL GAS CORP</v>
          </cell>
          <cell r="C735">
            <v>6</v>
          </cell>
          <cell r="D735" t="str">
            <v xml:space="preserve"> D    </v>
          </cell>
          <cell r="E735">
            <v>22374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1548</v>
          </cell>
          <cell r="AY735">
            <v>1548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3588</v>
          </cell>
          <cell r="BW735">
            <v>3588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3588</v>
          </cell>
          <cell r="CC735">
            <v>3588</v>
          </cell>
          <cell r="CD735">
            <v>3588</v>
          </cell>
          <cell r="CE735">
            <v>3588</v>
          </cell>
          <cell r="CF735">
            <v>3588</v>
          </cell>
          <cell r="CG735">
            <v>3588</v>
          </cell>
          <cell r="CH735">
            <v>3588</v>
          </cell>
          <cell r="CI735">
            <v>3588</v>
          </cell>
          <cell r="CJ735">
            <v>3588</v>
          </cell>
          <cell r="CK735">
            <v>0</v>
          </cell>
          <cell r="CL735">
            <v>0</v>
          </cell>
          <cell r="CM735">
            <v>0</v>
          </cell>
          <cell r="CN735">
            <v>3588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3588</v>
          </cell>
          <cell r="CT735">
            <v>3588</v>
          </cell>
          <cell r="CU735">
            <v>3588</v>
          </cell>
          <cell r="CV735">
            <v>0</v>
          </cell>
          <cell r="CW735">
            <v>3588</v>
          </cell>
          <cell r="CX735">
            <v>3588</v>
          </cell>
          <cell r="CY735">
            <v>3588</v>
          </cell>
          <cell r="CZ735">
            <v>3588</v>
          </cell>
          <cell r="DA735">
            <v>3588</v>
          </cell>
          <cell r="DB735">
            <v>3588</v>
          </cell>
          <cell r="DC735">
            <v>3588</v>
          </cell>
          <cell r="DD735">
            <v>3588</v>
          </cell>
          <cell r="DE735">
            <v>0</v>
          </cell>
          <cell r="DF735">
            <v>0</v>
          </cell>
          <cell r="DG735">
            <v>3588</v>
          </cell>
          <cell r="DH735">
            <v>3588</v>
          </cell>
          <cell r="DI735">
            <v>3588</v>
          </cell>
          <cell r="DJ735">
            <v>3588</v>
          </cell>
          <cell r="DK735">
            <v>3588</v>
          </cell>
        </row>
        <row r="736">
          <cell r="A736">
            <v>37952</v>
          </cell>
          <cell r="B736" t="str">
            <v xml:space="preserve"> COLUMBIA-OF R501 OHIO EMER              </v>
          </cell>
          <cell r="C736">
            <v>4</v>
          </cell>
          <cell r="D736" t="str">
            <v xml:space="preserve"> D    </v>
          </cell>
          <cell r="E736">
            <v>61932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</row>
        <row r="737">
          <cell r="A737">
            <v>37954</v>
          </cell>
          <cell r="B737" t="str">
            <v>PG Energy @ Susquehanna</v>
          </cell>
          <cell r="C737">
            <v>4</v>
          </cell>
          <cell r="D737" t="str">
            <v xml:space="preserve"> D    </v>
          </cell>
          <cell r="E737">
            <v>25347</v>
          </cell>
          <cell r="F737">
            <v>22942</v>
          </cell>
          <cell r="G737">
            <v>22942</v>
          </cell>
          <cell r="H737">
            <v>16884</v>
          </cell>
          <cell r="I737">
            <v>22942</v>
          </cell>
          <cell r="J737">
            <v>22942</v>
          </cell>
          <cell r="K737">
            <v>21993</v>
          </cell>
          <cell r="L737">
            <v>22942</v>
          </cell>
          <cell r="M737">
            <v>21993</v>
          </cell>
          <cell r="N737">
            <v>21993</v>
          </cell>
          <cell r="O737">
            <v>21993</v>
          </cell>
          <cell r="P737">
            <v>21993</v>
          </cell>
          <cell r="Q737">
            <v>21993</v>
          </cell>
          <cell r="R737">
            <v>22488</v>
          </cell>
          <cell r="S737">
            <v>22983</v>
          </cell>
          <cell r="T737">
            <v>22304</v>
          </cell>
          <cell r="U737">
            <v>22304</v>
          </cell>
          <cell r="V737">
            <v>22007</v>
          </cell>
          <cell r="W737">
            <v>21512</v>
          </cell>
          <cell r="X737">
            <v>19334</v>
          </cell>
          <cell r="Y737">
            <v>21809</v>
          </cell>
          <cell r="Z737">
            <v>24779</v>
          </cell>
          <cell r="AA737">
            <v>24779</v>
          </cell>
          <cell r="AB737">
            <v>24779</v>
          </cell>
          <cell r="AC737">
            <v>24779</v>
          </cell>
          <cell r="AD737">
            <v>23294</v>
          </cell>
          <cell r="AE737">
            <v>21512</v>
          </cell>
          <cell r="AF737">
            <v>21512</v>
          </cell>
          <cell r="AG737">
            <v>23789</v>
          </cell>
          <cell r="AH737">
            <v>11535</v>
          </cell>
          <cell r="AI737">
            <v>756</v>
          </cell>
          <cell r="AJ737">
            <v>8956</v>
          </cell>
          <cell r="AK737">
            <v>15495</v>
          </cell>
          <cell r="AL737">
            <v>15934</v>
          </cell>
          <cell r="AM737">
            <v>16884</v>
          </cell>
          <cell r="AN737">
            <v>16884</v>
          </cell>
          <cell r="AO737">
            <v>16884</v>
          </cell>
          <cell r="AP737">
            <v>16884</v>
          </cell>
          <cell r="AQ737">
            <v>16884</v>
          </cell>
          <cell r="AR737">
            <v>17234</v>
          </cell>
          <cell r="AS737">
            <v>22305</v>
          </cell>
          <cell r="AT737">
            <v>22304</v>
          </cell>
          <cell r="AU737">
            <v>23591</v>
          </cell>
          <cell r="AV737">
            <v>23192</v>
          </cell>
          <cell r="AW737">
            <v>23192</v>
          </cell>
          <cell r="AX737">
            <v>24467</v>
          </cell>
          <cell r="AY737">
            <v>25604</v>
          </cell>
          <cell r="AZ737">
            <v>25456</v>
          </cell>
          <cell r="BA737">
            <v>23329</v>
          </cell>
          <cell r="BB737">
            <v>19448</v>
          </cell>
          <cell r="BC737">
            <v>22637</v>
          </cell>
          <cell r="BD737">
            <v>18128</v>
          </cell>
          <cell r="BE737">
            <v>22637</v>
          </cell>
          <cell r="BF737">
            <v>22192</v>
          </cell>
          <cell r="BG737">
            <v>21248</v>
          </cell>
          <cell r="BH737">
            <v>22340</v>
          </cell>
          <cell r="BI737">
            <v>25330</v>
          </cell>
          <cell r="BJ737">
            <v>23972</v>
          </cell>
          <cell r="BK737">
            <v>23428</v>
          </cell>
          <cell r="BL737">
            <v>23428</v>
          </cell>
          <cell r="BM737">
            <v>24120</v>
          </cell>
          <cell r="BN737">
            <v>21371</v>
          </cell>
          <cell r="BO737">
            <v>20971</v>
          </cell>
          <cell r="BP737">
            <v>21771</v>
          </cell>
          <cell r="BQ737">
            <v>21371</v>
          </cell>
          <cell r="BR737">
            <v>24471</v>
          </cell>
          <cell r="BS737">
            <v>24471</v>
          </cell>
          <cell r="BT737">
            <v>20871</v>
          </cell>
          <cell r="BU737">
            <v>22171</v>
          </cell>
          <cell r="BV737">
            <v>18471</v>
          </cell>
          <cell r="BW737">
            <v>1587</v>
          </cell>
          <cell r="BX737">
            <v>16609</v>
          </cell>
          <cell r="BY737">
            <v>25460</v>
          </cell>
          <cell r="BZ737">
            <v>18671</v>
          </cell>
          <cell r="CA737">
            <v>23170</v>
          </cell>
          <cell r="CB737">
            <v>22119</v>
          </cell>
          <cell r="CC737">
            <v>25262</v>
          </cell>
          <cell r="CD737">
            <v>25559</v>
          </cell>
          <cell r="CE737">
            <v>25163</v>
          </cell>
          <cell r="CF737">
            <v>23021</v>
          </cell>
          <cell r="CG737">
            <v>22271</v>
          </cell>
          <cell r="CH737">
            <v>25361</v>
          </cell>
          <cell r="CI737">
            <v>25163</v>
          </cell>
          <cell r="CJ737">
            <v>25064</v>
          </cell>
          <cell r="CK737">
            <v>25658</v>
          </cell>
          <cell r="CL737">
            <v>26053</v>
          </cell>
          <cell r="CM737">
            <v>26053</v>
          </cell>
          <cell r="CN737">
            <v>26053</v>
          </cell>
          <cell r="CO737">
            <v>24471</v>
          </cell>
          <cell r="CP737">
            <v>24471</v>
          </cell>
          <cell r="CQ737">
            <v>24866</v>
          </cell>
          <cell r="CR737">
            <v>25336</v>
          </cell>
          <cell r="CS737">
            <v>24471</v>
          </cell>
          <cell r="CT737">
            <v>23906</v>
          </cell>
          <cell r="CU737">
            <v>24471</v>
          </cell>
          <cell r="CV737">
            <v>25460</v>
          </cell>
          <cell r="CW737">
            <v>24471</v>
          </cell>
          <cell r="CX737">
            <v>24471</v>
          </cell>
          <cell r="CY737">
            <v>24471</v>
          </cell>
          <cell r="CZ737">
            <v>24471</v>
          </cell>
          <cell r="DA737">
            <v>24471</v>
          </cell>
          <cell r="DB737">
            <v>24471</v>
          </cell>
          <cell r="DC737">
            <v>16356</v>
          </cell>
          <cell r="DD737">
            <v>22875</v>
          </cell>
          <cell r="DE737">
            <v>25284</v>
          </cell>
          <cell r="DF737">
            <v>23701</v>
          </cell>
          <cell r="DG737">
            <v>23701</v>
          </cell>
          <cell r="DH737">
            <v>23701</v>
          </cell>
          <cell r="DI737">
            <v>23701</v>
          </cell>
          <cell r="DJ737">
            <v>24690</v>
          </cell>
          <cell r="DK737">
            <v>24747</v>
          </cell>
        </row>
        <row r="738">
          <cell r="A738">
            <v>37955</v>
          </cell>
          <cell r="B738" t="str">
            <v>Nat. Fuel @ Crawford</v>
          </cell>
          <cell r="C738">
            <v>4</v>
          </cell>
          <cell r="D738" t="str">
            <v xml:space="preserve"> D    </v>
          </cell>
          <cell r="E738">
            <v>7080</v>
          </cell>
          <cell r="F738">
            <v>50</v>
          </cell>
          <cell r="G738">
            <v>50</v>
          </cell>
          <cell r="H738">
            <v>50</v>
          </cell>
          <cell r="I738">
            <v>50</v>
          </cell>
          <cell r="J738">
            <v>50</v>
          </cell>
          <cell r="K738">
            <v>50</v>
          </cell>
          <cell r="L738">
            <v>50</v>
          </cell>
          <cell r="M738">
            <v>50</v>
          </cell>
          <cell r="N738">
            <v>50</v>
          </cell>
          <cell r="O738">
            <v>50</v>
          </cell>
          <cell r="P738">
            <v>50</v>
          </cell>
          <cell r="Q738">
            <v>50</v>
          </cell>
          <cell r="R738">
            <v>50</v>
          </cell>
          <cell r="S738">
            <v>50</v>
          </cell>
          <cell r="T738">
            <v>50</v>
          </cell>
          <cell r="U738">
            <v>50</v>
          </cell>
          <cell r="V738">
            <v>50</v>
          </cell>
          <cell r="W738">
            <v>50</v>
          </cell>
          <cell r="X738">
            <v>50</v>
          </cell>
          <cell r="Y738">
            <v>50</v>
          </cell>
          <cell r="Z738">
            <v>50</v>
          </cell>
          <cell r="AA738">
            <v>50</v>
          </cell>
          <cell r="AB738">
            <v>50</v>
          </cell>
          <cell r="AC738">
            <v>50</v>
          </cell>
          <cell r="AD738">
            <v>50</v>
          </cell>
          <cell r="AE738">
            <v>50</v>
          </cell>
          <cell r="AF738">
            <v>50</v>
          </cell>
          <cell r="AG738">
            <v>50</v>
          </cell>
          <cell r="AH738">
            <v>50</v>
          </cell>
          <cell r="AI738">
            <v>50</v>
          </cell>
          <cell r="AJ738">
            <v>50</v>
          </cell>
          <cell r="AK738">
            <v>50</v>
          </cell>
          <cell r="AL738">
            <v>50</v>
          </cell>
          <cell r="AM738">
            <v>50</v>
          </cell>
          <cell r="AN738">
            <v>50</v>
          </cell>
          <cell r="AO738">
            <v>50</v>
          </cell>
          <cell r="AP738">
            <v>50</v>
          </cell>
          <cell r="AQ738">
            <v>50</v>
          </cell>
          <cell r="AR738">
            <v>50</v>
          </cell>
          <cell r="AS738">
            <v>50</v>
          </cell>
          <cell r="AT738">
            <v>50</v>
          </cell>
          <cell r="AU738">
            <v>50</v>
          </cell>
          <cell r="AV738">
            <v>50</v>
          </cell>
          <cell r="AW738">
            <v>50</v>
          </cell>
          <cell r="AX738">
            <v>200</v>
          </cell>
          <cell r="AY738">
            <v>200</v>
          </cell>
          <cell r="AZ738">
            <v>200</v>
          </cell>
          <cell r="BA738">
            <v>200</v>
          </cell>
          <cell r="BB738">
            <v>200</v>
          </cell>
          <cell r="BC738">
            <v>200</v>
          </cell>
          <cell r="BD738">
            <v>200</v>
          </cell>
          <cell r="BE738">
            <v>200</v>
          </cell>
          <cell r="BF738">
            <v>200</v>
          </cell>
          <cell r="BG738">
            <v>200</v>
          </cell>
          <cell r="BH738">
            <v>200</v>
          </cell>
          <cell r="BI738">
            <v>200</v>
          </cell>
          <cell r="BJ738">
            <v>200</v>
          </cell>
          <cell r="BK738">
            <v>200</v>
          </cell>
          <cell r="BL738">
            <v>200</v>
          </cell>
          <cell r="BM738">
            <v>200</v>
          </cell>
          <cell r="BN738">
            <v>200</v>
          </cell>
          <cell r="BO738">
            <v>200</v>
          </cell>
          <cell r="BP738">
            <v>200</v>
          </cell>
          <cell r="BQ738">
            <v>200</v>
          </cell>
          <cell r="BR738">
            <v>200</v>
          </cell>
          <cell r="BS738">
            <v>200</v>
          </cell>
          <cell r="BT738">
            <v>200</v>
          </cell>
          <cell r="BU738">
            <v>200</v>
          </cell>
          <cell r="BV738">
            <v>200</v>
          </cell>
          <cell r="BW738">
            <v>200</v>
          </cell>
          <cell r="BX738">
            <v>200</v>
          </cell>
          <cell r="BY738">
            <v>200</v>
          </cell>
          <cell r="BZ738">
            <v>200</v>
          </cell>
          <cell r="CA738">
            <v>200</v>
          </cell>
          <cell r="CB738">
            <v>200</v>
          </cell>
          <cell r="CC738">
            <v>250</v>
          </cell>
          <cell r="CD738">
            <v>250</v>
          </cell>
          <cell r="CE738">
            <v>250</v>
          </cell>
          <cell r="CF738">
            <v>250</v>
          </cell>
          <cell r="CG738">
            <v>250</v>
          </cell>
          <cell r="CH738">
            <v>250</v>
          </cell>
          <cell r="CI738">
            <v>250</v>
          </cell>
          <cell r="CJ738">
            <v>250</v>
          </cell>
          <cell r="CK738">
            <v>250</v>
          </cell>
          <cell r="CL738">
            <v>250</v>
          </cell>
          <cell r="CM738">
            <v>250</v>
          </cell>
          <cell r="CN738">
            <v>250</v>
          </cell>
          <cell r="CO738">
            <v>250</v>
          </cell>
          <cell r="CP738">
            <v>250</v>
          </cell>
          <cell r="CQ738">
            <v>250</v>
          </cell>
          <cell r="CR738">
            <v>250</v>
          </cell>
          <cell r="CS738">
            <v>250</v>
          </cell>
          <cell r="CT738">
            <v>250</v>
          </cell>
          <cell r="CU738">
            <v>250</v>
          </cell>
          <cell r="CV738">
            <v>250</v>
          </cell>
          <cell r="CW738">
            <v>250</v>
          </cell>
          <cell r="CX738">
            <v>250</v>
          </cell>
          <cell r="CY738">
            <v>250</v>
          </cell>
          <cell r="CZ738">
            <v>250</v>
          </cell>
          <cell r="DA738">
            <v>250</v>
          </cell>
          <cell r="DB738">
            <v>250</v>
          </cell>
          <cell r="DC738">
            <v>250</v>
          </cell>
          <cell r="DD738">
            <v>50</v>
          </cell>
          <cell r="DE738">
            <v>300</v>
          </cell>
          <cell r="DF738">
            <v>300</v>
          </cell>
          <cell r="DG738">
            <v>300</v>
          </cell>
          <cell r="DH738">
            <v>300</v>
          </cell>
          <cell r="DI738">
            <v>300</v>
          </cell>
          <cell r="DJ738">
            <v>300</v>
          </cell>
          <cell r="DK738">
            <v>300</v>
          </cell>
        </row>
        <row r="739">
          <cell r="A739">
            <v>37958</v>
          </cell>
          <cell r="B739" t="str">
            <v xml:space="preserve"> WALNUT-MISS                             </v>
          </cell>
          <cell r="C739">
            <v>1</v>
          </cell>
          <cell r="D739" t="str">
            <v xml:space="preserve"> D    </v>
          </cell>
          <cell r="E739">
            <v>2060</v>
          </cell>
          <cell r="F739">
            <v>29</v>
          </cell>
          <cell r="G739">
            <v>29</v>
          </cell>
          <cell r="H739">
            <v>0</v>
          </cell>
          <cell r="I739">
            <v>29</v>
          </cell>
          <cell r="J739">
            <v>29</v>
          </cell>
          <cell r="K739">
            <v>29</v>
          </cell>
          <cell r="L739">
            <v>29</v>
          </cell>
          <cell r="M739">
            <v>29</v>
          </cell>
          <cell r="N739">
            <v>29</v>
          </cell>
          <cell r="O739">
            <v>29</v>
          </cell>
          <cell r="P739">
            <v>29</v>
          </cell>
          <cell r="Q739">
            <v>29</v>
          </cell>
          <cell r="R739">
            <v>29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664</v>
          </cell>
          <cell r="CD739">
            <v>664</v>
          </cell>
          <cell r="CE739">
            <v>664</v>
          </cell>
          <cell r="CF739">
            <v>664</v>
          </cell>
          <cell r="CG739">
            <v>664</v>
          </cell>
          <cell r="CH739">
            <v>664</v>
          </cell>
          <cell r="CI739">
            <v>664</v>
          </cell>
          <cell r="CJ739">
            <v>664</v>
          </cell>
          <cell r="CK739">
            <v>664</v>
          </cell>
          <cell r="CL739">
            <v>664</v>
          </cell>
          <cell r="CM739">
            <v>664</v>
          </cell>
          <cell r="CN739">
            <v>664</v>
          </cell>
          <cell r="CO739">
            <v>664</v>
          </cell>
          <cell r="CP739">
            <v>664</v>
          </cell>
          <cell r="CQ739">
            <v>664</v>
          </cell>
          <cell r="CR739">
            <v>664</v>
          </cell>
          <cell r="CS739">
            <v>664</v>
          </cell>
          <cell r="CT739">
            <v>664</v>
          </cell>
          <cell r="CU739">
            <v>664</v>
          </cell>
          <cell r="CV739">
            <v>0</v>
          </cell>
          <cell r="CW739">
            <v>664</v>
          </cell>
          <cell r="CX739">
            <v>664</v>
          </cell>
          <cell r="CY739">
            <v>664</v>
          </cell>
          <cell r="CZ739">
            <v>0</v>
          </cell>
          <cell r="DA739">
            <v>0</v>
          </cell>
          <cell r="DB739">
            <v>0</v>
          </cell>
          <cell r="DC739">
            <v>664</v>
          </cell>
          <cell r="DD739">
            <v>664</v>
          </cell>
          <cell r="DE739">
            <v>664</v>
          </cell>
          <cell r="DF739">
            <v>664</v>
          </cell>
          <cell r="DG739">
            <v>664</v>
          </cell>
          <cell r="DH739">
            <v>664</v>
          </cell>
          <cell r="DI739">
            <v>664</v>
          </cell>
          <cell r="DJ739">
            <v>664</v>
          </cell>
          <cell r="DK739">
            <v>664</v>
          </cell>
        </row>
        <row r="740">
          <cell r="A740">
            <v>37962</v>
          </cell>
          <cell r="B740" t="str">
            <v xml:space="preserve"> CABOT-BIG SANDY DEHYD                   </v>
          </cell>
          <cell r="C740">
            <v>4</v>
          </cell>
          <cell r="D740" t="str">
            <v xml:space="preserve"> R    </v>
          </cell>
          <cell r="E740">
            <v>26677</v>
          </cell>
          <cell r="F740">
            <v>3807</v>
          </cell>
          <cell r="G740">
            <v>3807</v>
          </cell>
          <cell r="H740">
            <v>3941</v>
          </cell>
          <cell r="I740">
            <v>3807</v>
          </cell>
          <cell r="J740">
            <v>3807</v>
          </cell>
          <cell r="K740">
            <v>3807</v>
          </cell>
          <cell r="L740">
            <v>3684</v>
          </cell>
          <cell r="M740">
            <v>4187</v>
          </cell>
          <cell r="N740">
            <v>4187</v>
          </cell>
          <cell r="O740">
            <v>4187</v>
          </cell>
          <cell r="P740">
            <v>4187</v>
          </cell>
          <cell r="Q740">
            <v>4187</v>
          </cell>
          <cell r="R740">
            <v>4187</v>
          </cell>
          <cell r="S740">
            <v>4187</v>
          </cell>
          <cell r="T740">
            <v>3941</v>
          </cell>
          <cell r="U740">
            <v>3941</v>
          </cell>
          <cell r="V740">
            <v>3941</v>
          </cell>
          <cell r="W740">
            <v>3840</v>
          </cell>
          <cell r="X740">
            <v>3840</v>
          </cell>
          <cell r="Y740">
            <v>3840</v>
          </cell>
          <cell r="Z740">
            <v>3840</v>
          </cell>
          <cell r="AA740">
            <v>3287</v>
          </cell>
          <cell r="AB740">
            <v>3287</v>
          </cell>
          <cell r="AC740">
            <v>3287</v>
          </cell>
          <cell r="AD740">
            <v>3287</v>
          </cell>
          <cell r="AE740">
            <v>3287</v>
          </cell>
          <cell r="AF740">
            <v>3287</v>
          </cell>
          <cell r="AG740">
            <v>3287</v>
          </cell>
          <cell r="AH740">
            <v>3287</v>
          </cell>
          <cell r="AI740">
            <v>3287</v>
          </cell>
          <cell r="AJ740">
            <v>3287</v>
          </cell>
          <cell r="AK740">
            <v>3287</v>
          </cell>
          <cell r="AL740">
            <v>3549</v>
          </cell>
          <cell r="AM740">
            <v>3549</v>
          </cell>
          <cell r="AN740">
            <v>3941</v>
          </cell>
          <cell r="AO740">
            <v>3941</v>
          </cell>
          <cell r="AP740">
            <v>3941</v>
          </cell>
          <cell r="AQ740">
            <v>3941</v>
          </cell>
          <cell r="AR740">
            <v>3941</v>
          </cell>
          <cell r="AS740">
            <v>4178</v>
          </cell>
          <cell r="AT740">
            <v>3941</v>
          </cell>
          <cell r="AU740">
            <v>3941</v>
          </cell>
          <cell r="AV740">
            <v>3941</v>
          </cell>
          <cell r="AW740">
            <v>3941</v>
          </cell>
          <cell r="AX740">
            <v>3686</v>
          </cell>
          <cell r="AY740">
            <v>3686</v>
          </cell>
          <cell r="AZ740">
            <v>3686</v>
          </cell>
          <cell r="BA740">
            <v>3686</v>
          </cell>
          <cell r="BB740">
            <v>3686</v>
          </cell>
          <cell r="BC740">
            <v>3686</v>
          </cell>
          <cell r="BD740">
            <v>3686</v>
          </cell>
          <cell r="BE740">
            <v>3686</v>
          </cell>
          <cell r="BF740">
            <v>3924</v>
          </cell>
          <cell r="BG740">
            <v>3686</v>
          </cell>
          <cell r="BH740">
            <v>3510</v>
          </cell>
          <cell r="BI740">
            <v>3686</v>
          </cell>
          <cell r="BJ740">
            <v>3686</v>
          </cell>
          <cell r="BK740">
            <v>3686</v>
          </cell>
          <cell r="BL740">
            <v>3686</v>
          </cell>
          <cell r="BM740">
            <v>3924</v>
          </cell>
          <cell r="BN740">
            <v>3686</v>
          </cell>
          <cell r="BO740">
            <v>3133</v>
          </cell>
          <cell r="BP740">
            <v>3133</v>
          </cell>
          <cell r="BQ740">
            <v>3133</v>
          </cell>
          <cell r="BR740">
            <v>3133</v>
          </cell>
          <cell r="BS740">
            <v>3133</v>
          </cell>
          <cell r="BT740">
            <v>3133</v>
          </cell>
          <cell r="BU740">
            <v>3133</v>
          </cell>
          <cell r="BV740">
            <v>3133</v>
          </cell>
          <cell r="BW740">
            <v>3133</v>
          </cell>
          <cell r="BX740">
            <v>3133</v>
          </cell>
          <cell r="BY740">
            <v>3133</v>
          </cell>
          <cell r="BZ740">
            <v>3133</v>
          </cell>
          <cell r="CA740">
            <v>3133</v>
          </cell>
          <cell r="CB740">
            <v>3133</v>
          </cell>
          <cell r="CC740">
            <v>4313</v>
          </cell>
          <cell r="CD740">
            <v>4313</v>
          </cell>
          <cell r="CE740">
            <v>4313</v>
          </cell>
          <cell r="CF740">
            <v>4313</v>
          </cell>
          <cell r="CG740">
            <v>4313</v>
          </cell>
          <cell r="CH740">
            <v>4551</v>
          </cell>
          <cell r="CI740">
            <v>4188</v>
          </cell>
          <cell r="CJ740">
            <v>4188</v>
          </cell>
          <cell r="CK740">
            <v>4426</v>
          </cell>
          <cell r="CL740">
            <v>4188</v>
          </cell>
          <cell r="CM740">
            <v>4188</v>
          </cell>
          <cell r="CN740">
            <v>4188</v>
          </cell>
          <cell r="CO740">
            <v>4112</v>
          </cell>
          <cell r="CP740">
            <v>4112</v>
          </cell>
          <cell r="CQ740">
            <v>4112</v>
          </cell>
          <cell r="CR740">
            <v>4112</v>
          </cell>
          <cell r="CS740">
            <v>4112</v>
          </cell>
          <cell r="CT740">
            <v>4112</v>
          </cell>
          <cell r="CU740">
            <v>4112</v>
          </cell>
          <cell r="CV740">
            <v>4112</v>
          </cell>
          <cell r="CW740">
            <v>4112</v>
          </cell>
          <cell r="CX740">
            <v>3783</v>
          </cell>
          <cell r="CY740">
            <v>3783</v>
          </cell>
          <cell r="CZ740">
            <v>3783</v>
          </cell>
          <cell r="DA740">
            <v>3783</v>
          </cell>
          <cell r="DB740">
            <v>3783</v>
          </cell>
          <cell r="DC740">
            <v>3783</v>
          </cell>
          <cell r="DD740">
            <v>4024</v>
          </cell>
          <cell r="DE740">
            <v>6777</v>
          </cell>
          <cell r="DF740">
            <v>6777</v>
          </cell>
          <cell r="DG740">
            <v>6777</v>
          </cell>
          <cell r="DH740">
            <v>6777</v>
          </cell>
          <cell r="DI740">
            <v>6777</v>
          </cell>
          <cell r="DJ740">
            <v>4022</v>
          </cell>
          <cell r="DK740">
            <v>4022</v>
          </cell>
        </row>
        <row r="741">
          <cell r="A741">
            <v>37963</v>
          </cell>
          <cell r="B741" t="str">
            <v>Nat. Fuel @ Crawford</v>
          </cell>
          <cell r="C741">
            <v>4</v>
          </cell>
          <cell r="D741" t="str">
            <v xml:space="preserve"> D    </v>
          </cell>
          <cell r="E741">
            <v>53354</v>
          </cell>
          <cell r="F741">
            <v>2000</v>
          </cell>
          <cell r="G741">
            <v>2000</v>
          </cell>
          <cell r="H741">
            <v>3500</v>
          </cell>
          <cell r="I741">
            <v>2000</v>
          </cell>
          <cell r="J741">
            <v>2000</v>
          </cell>
          <cell r="K741">
            <v>2000</v>
          </cell>
          <cell r="L741">
            <v>2000</v>
          </cell>
          <cell r="M741">
            <v>2000</v>
          </cell>
          <cell r="N741">
            <v>2000</v>
          </cell>
          <cell r="O741">
            <v>2000</v>
          </cell>
          <cell r="P741">
            <v>2000</v>
          </cell>
          <cell r="Q741">
            <v>2000</v>
          </cell>
          <cell r="R741">
            <v>2000</v>
          </cell>
          <cell r="S741">
            <v>2000</v>
          </cell>
          <cell r="T741">
            <v>3500</v>
          </cell>
          <cell r="U741">
            <v>3500</v>
          </cell>
          <cell r="V741">
            <v>3500</v>
          </cell>
          <cell r="W741">
            <v>3500</v>
          </cell>
          <cell r="X741">
            <v>3500</v>
          </cell>
          <cell r="Y741">
            <v>3500</v>
          </cell>
          <cell r="Z741">
            <v>3500</v>
          </cell>
          <cell r="AA741">
            <v>3500</v>
          </cell>
          <cell r="AB741">
            <v>3500</v>
          </cell>
          <cell r="AC741">
            <v>3500</v>
          </cell>
          <cell r="AD741">
            <v>3500</v>
          </cell>
          <cell r="AE741">
            <v>3500</v>
          </cell>
          <cell r="AF741">
            <v>3500</v>
          </cell>
          <cell r="AG741">
            <v>3500</v>
          </cell>
          <cell r="AH741">
            <v>3500</v>
          </cell>
          <cell r="AI741">
            <v>3500</v>
          </cell>
          <cell r="AJ741">
            <v>3500</v>
          </cell>
          <cell r="AK741">
            <v>3500</v>
          </cell>
          <cell r="AL741">
            <v>3500</v>
          </cell>
          <cell r="AM741">
            <v>3500</v>
          </cell>
          <cell r="AN741">
            <v>3500</v>
          </cell>
          <cell r="AO741">
            <v>3500</v>
          </cell>
          <cell r="AP741">
            <v>3500</v>
          </cell>
          <cell r="AQ741">
            <v>3500</v>
          </cell>
          <cell r="AR741">
            <v>3500</v>
          </cell>
          <cell r="AS741">
            <v>3500</v>
          </cell>
          <cell r="AT741">
            <v>3500</v>
          </cell>
          <cell r="AU741">
            <v>3500</v>
          </cell>
          <cell r="AV741">
            <v>3500</v>
          </cell>
          <cell r="AW741">
            <v>3500</v>
          </cell>
          <cell r="AX741">
            <v>8501</v>
          </cell>
          <cell r="AY741">
            <v>8501</v>
          </cell>
          <cell r="AZ741">
            <v>8501</v>
          </cell>
          <cell r="BA741">
            <v>8501</v>
          </cell>
          <cell r="BB741">
            <v>8501</v>
          </cell>
          <cell r="BC741">
            <v>8501</v>
          </cell>
          <cell r="BD741">
            <v>8501</v>
          </cell>
          <cell r="BE741">
            <v>8501</v>
          </cell>
          <cell r="BF741">
            <v>8501</v>
          </cell>
          <cell r="BG741">
            <v>8501</v>
          </cell>
          <cell r="BH741">
            <v>8501</v>
          </cell>
          <cell r="BI741">
            <v>8501</v>
          </cell>
          <cell r="BJ741">
            <v>8501</v>
          </cell>
          <cell r="BK741">
            <v>8501</v>
          </cell>
          <cell r="BL741">
            <v>8501</v>
          </cell>
          <cell r="BM741">
            <v>6001</v>
          </cell>
          <cell r="BN741">
            <v>6001</v>
          </cell>
          <cell r="BO741">
            <v>6001</v>
          </cell>
          <cell r="BP741">
            <v>6001</v>
          </cell>
          <cell r="BQ741">
            <v>6001</v>
          </cell>
          <cell r="BR741">
            <v>6001</v>
          </cell>
          <cell r="BS741">
            <v>6001</v>
          </cell>
          <cell r="BT741">
            <v>6001</v>
          </cell>
          <cell r="BU741">
            <v>6001</v>
          </cell>
          <cell r="BV741">
            <v>6001</v>
          </cell>
          <cell r="BW741">
            <v>6001</v>
          </cell>
          <cell r="BX741">
            <v>3692</v>
          </cell>
          <cell r="BY741">
            <v>4000</v>
          </cell>
          <cell r="BZ741">
            <v>4000</v>
          </cell>
          <cell r="CA741">
            <v>4000</v>
          </cell>
          <cell r="CB741">
            <v>4000</v>
          </cell>
          <cell r="CC741">
            <v>9000</v>
          </cell>
          <cell r="CD741">
            <v>9000</v>
          </cell>
          <cell r="CE741">
            <v>9000</v>
          </cell>
          <cell r="CF741">
            <v>9000</v>
          </cell>
          <cell r="CG741">
            <v>9000</v>
          </cell>
          <cell r="CH741">
            <v>9000</v>
          </cell>
          <cell r="CI741">
            <v>9000</v>
          </cell>
          <cell r="CJ741">
            <v>9000</v>
          </cell>
          <cell r="CK741">
            <v>9000</v>
          </cell>
          <cell r="CL741">
            <v>9000</v>
          </cell>
          <cell r="CM741">
            <v>9000</v>
          </cell>
          <cell r="CN741">
            <v>9000</v>
          </cell>
          <cell r="CO741">
            <v>9000</v>
          </cell>
          <cell r="CP741">
            <v>9000</v>
          </cell>
          <cell r="CQ741">
            <v>9000</v>
          </cell>
          <cell r="CR741">
            <v>9000</v>
          </cell>
          <cell r="CS741">
            <v>9000</v>
          </cell>
          <cell r="CT741">
            <v>9000</v>
          </cell>
          <cell r="CU741">
            <v>9000</v>
          </cell>
          <cell r="CV741">
            <v>9000</v>
          </cell>
          <cell r="CW741">
            <v>9000</v>
          </cell>
          <cell r="CX741">
            <v>9000</v>
          </cell>
          <cell r="CY741">
            <v>9000</v>
          </cell>
          <cell r="CZ741">
            <v>9000</v>
          </cell>
          <cell r="DA741">
            <v>9000</v>
          </cell>
          <cell r="DB741">
            <v>9000</v>
          </cell>
          <cell r="DC741">
            <v>9000</v>
          </cell>
          <cell r="DD741">
            <v>9000</v>
          </cell>
          <cell r="DE741">
            <v>11000</v>
          </cell>
          <cell r="DF741">
            <v>11000</v>
          </cell>
          <cell r="DG741">
            <v>11000</v>
          </cell>
          <cell r="DH741">
            <v>11000</v>
          </cell>
          <cell r="DI741">
            <v>11000</v>
          </cell>
          <cell r="DJ741">
            <v>9000</v>
          </cell>
          <cell r="DK741">
            <v>9000</v>
          </cell>
        </row>
        <row r="742">
          <cell r="A742">
            <v>37964</v>
          </cell>
          <cell r="B742" t="str">
            <v>NY state El. And Gas</v>
          </cell>
          <cell r="C742">
            <v>5</v>
          </cell>
          <cell r="D742" t="str">
            <v xml:space="preserve"> D    </v>
          </cell>
          <cell r="E742">
            <v>4124</v>
          </cell>
          <cell r="F742">
            <v>143</v>
          </cell>
          <cell r="G742">
            <v>143</v>
          </cell>
          <cell r="H742">
            <v>340</v>
          </cell>
          <cell r="I742">
            <v>143</v>
          </cell>
          <cell r="J742">
            <v>143</v>
          </cell>
          <cell r="K742">
            <v>143</v>
          </cell>
          <cell r="L742">
            <v>143</v>
          </cell>
          <cell r="M742">
            <v>143</v>
          </cell>
          <cell r="N742">
            <v>143</v>
          </cell>
          <cell r="O742">
            <v>143</v>
          </cell>
          <cell r="P742">
            <v>143</v>
          </cell>
          <cell r="Q742">
            <v>143</v>
          </cell>
          <cell r="R742">
            <v>143</v>
          </cell>
          <cell r="S742">
            <v>143</v>
          </cell>
          <cell r="T742">
            <v>340</v>
          </cell>
          <cell r="U742">
            <v>340</v>
          </cell>
          <cell r="V742">
            <v>340</v>
          </cell>
          <cell r="W742">
            <v>340</v>
          </cell>
          <cell r="X742">
            <v>340</v>
          </cell>
          <cell r="Y742">
            <v>340</v>
          </cell>
          <cell r="Z742">
            <v>340</v>
          </cell>
          <cell r="AA742">
            <v>340</v>
          </cell>
          <cell r="AB742">
            <v>340</v>
          </cell>
          <cell r="AC742">
            <v>340</v>
          </cell>
          <cell r="AD742">
            <v>340</v>
          </cell>
          <cell r="AE742">
            <v>340</v>
          </cell>
          <cell r="AF742">
            <v>340</v>
          </cell>
          <cell r="AG742">
            <v>340</v>
          </cell>
          <cell r="AH742">
            <v>340</v>
          </cell>
          <cell r="AI742">
            <v>340</v>
          </cell>
          <cell r="AJ742">
            <v>340</v>
          </cell>
          <cell r="AK742">
            <v>340</v>
          </cell>
          <cell r="AL742">
            <v>340</v>
          </cell>
          <cell r="AM742">
            <v>340</v>
          </cell>
          <cell r="AN742">
            <v>340</v>
          </cell>
          <cell r="AO742">
            <v>340</v>
          </cell>
          <cell r="AP742">
            <v>340</v>
          </cell>
          <cell r="AQ742">
            <v>340</v>
          </cell>
          <cell r="AR742">
            <v>340</v>
          </cell>
          <cell r="AS742">
            <v>340</v>
          </cell>
          <cell r="AT742">
            <v>340</v>
          </cell>
          <cell r="AU742">
            <v>340</v>
          </cell>
          <cell r="AV742">
            <v>340</v>
          </cell>
          <cell r="AW742">
            <v>340</v>
          </cell>
          <cell r="AX742">
            <v>407</v>
          </cell>
          <cell r="AY742">
            <v>407</v>
          </cell>
          <cell r="AZ742">
            <v>407</v>
          </cell>
          <cell r="BA742">
            <v>407</v>
          </cell>
          <cell r="BB742">
            <v>407</v>
          </cell>
          <cell r="BC742">
            <v>407</v>
          </cell>
          <cell r="BD742">
            <v>407</v>
          </cell>
          <cell r="BE742">
            <v>407</v>
          </cell>
          <cell r="BF742">
            <v>407</v>
          </cell>
          <cell r="BG742">
            <v>407</v>
          </cell>
          <cell r="BH742">
            <v>407</v>
          </cell>
          <cell r="BI742">
            <v>407</v>
          </cell>
          <cell r="BJ742">
            <v>407</v>
          </cell>
          <cell r="BK742">
            <v>407</v>
          </cell>
          <cell r="BL742">
            <v>407</v>
          </cell>
          <cell r="BM742">
            <v>407</v>
          </cell>
          <cell r="BN742">
            <v>407</v>
          </cell>
          <cell r="BO742">
            <v>407</v>
          </cell>
          <cell r="BP742">
            <v>407</v>
          </cell>
          <cell r="BQ742">
            <v>407</v>
          </cell>
          <cell r="BR742">
            <v>407</v>
          </cell>
          <cell r="BS742">
            <v>407</v>
          </cell>
          <cell r="BT742">
            <v>407</v>
          </cell>
          <cell r="BU742">
            <v>407</v>
          </cell>
          <cell r="BV742">
            <v>407</v>
          </cell>
          <cell r="BW742">
            <v>407</v>
          </cell>
          <cell r="BX742">
            <v>407</v>
          </cell>
          <cell r="BY742">
            <v>407</v>
          </cell>
          <cell r="BZ742">
            <v>407</v>
          </cell>
          <cell r="CA742">
            <v>407</v>
          </cell>
          <cell r="CB742">
            <v>407</v>
          </cell>
          <cell r="CC742">
            <v>556</v>
          </cell>
          <cell r="CD742">
            <v>556</v>
          </cell>
          <cell r="CE742">
            <v>556</v>
          </cell>
          <cell r="CF742">
            <v>556</v>
          </cell>
          <cell r="CG742">
            <v>556</v>
          </cell>
          <cell r="CH742">
            <v>556</v>
          </cell>
          <cell r="CI742">
            <v>556</v>
          </cell>
          <cell r="CJ742">
            <v>556</v>
          </cell>
          <cell r="CK742">
            <v>556</v>
          </cell>
          <cell r="CL742">
            <v>556</v>
          </cell>
          <cell r="CM742">
            <v>556</v>
          </cell>
          <cell r="CN742">
            <v>556</v>
          </cell>
          <cell r="CO742">
            <v>556</v>
          </cell>
          <cell r="CP742">
            <v>556</v>
          </cell>
          <cell r="CQ742">
            <v>556</v>
          </cell>
          <cell r="CR742">
            <v>556</v>
          </cell>
          <cell r="CS742">
            <v>556</v>
          </cell>
          <cell r="CT742">
            <v>556</v>
          </cell>
          <cell r="CU742">
            <v>556</v>
          </cell>
          <cell r="CV742">
            <v>556</v>
          </cell>
          <cell r="CW742">
            <v>556</v>
          </cell>
          <cell r="CX742">
            <v>556</v>
          </cell>
          <cell r="CY742">
            <v>556</v>
          </cell>
          <cell r="CZ742">
            <v>556</v>
          </cell>
          <cell r="DA742">
            <v>556</v>
          </cell>
          <cell r="DB742">
            <v>556</v>
          </cell>
          <cell r="DC742">
            <v>556</v>
          </cell>
          <cell r="DD742">
            <v>556</v>
          </cell>
          <cell r="DE742">
            <v>637</v>
          </cell>
          <cell r="DF742">
            <v>637</v>
          </cell>
          <cell r="DG742">
            <v>637</v>
          </cell>
          <cell r="DH742">
            <v>637</v>
          </cell>
          <cell r="DI742">
            <v>637</v>
          </cell>
          <cell r="DJ742">
            <v>637</v>
          </cell>
          <cell r="DK742">
            <v>637</v>
          </cell>
        </row>
        <row r="743">
          <cell r="A743">
            <v>37966</v>
          </cell>
          <cell r="B743" t="str">
            <v xml:space="preserve"> HONESDALE-SALES                         </v>
          </cell>
          <cell r="C743">
            <v>4</v>
          </cell>
          <cell r="D743" t="str">
            <v xml:space="preserve"> D    </v>
          </cell>
          <cell r="E743">
            <v>6505</v>
          </cell>
          <cell r="F743">
            <v>1126</v>
          </cell>
          <cell r="G743">
            <v>1126</v>
          </cell>
          <cell r="H743">
            <v>1450</v>
          </cell>
          <cell r="I743">
            <v>1126</v>
          </cell>
          <cell r="J743">
            <v>1126</v>
          </cell>
          <cell r="K743">
            <v>1126</v>
          </cell>
          <cell r="L743">
            <v>1126</v>
          </cell>
          <cell r="M743">
            <v>1126</v>
          </cell>
          <cell r="N743">
            <v>1126</v>
          </cell>
          <cell r="O743">
            <v>1126</v>
          </cell>
          <cell r="P743">
            <v>1126</v>
          </cell>
          <cell r="Q743">
            <v>1126</v>
          </cell>
          <cell r="R743">
            <v>1126</v>
          </cell>
          <cell r="S743">
            <v>1126</v>
          </cell>
          <cell r="T743">
            <v>1450</v>
          </cell>
          <cell r="U743">
            <v>1450</v>
          </cell>
          <cell r="V743">
            <v>1450</v>
          </cell>
          <cell r="W743">
            <v>1450</v>
          </cell>
          <cell r="X743">
            <v>1450</v>
          </cell>
          <cell r="Y743">
            <v>1450</v>
          </cell>
          <cell r="Z743">
            <v>1450</v>
          </cell>
          <cell r="AA743">
            <v>1450</v>
          </cell>
          <cell r="AB743">
            <v>1450</v>
          </cell>
          <cell r="AC743">
            <v>1450</v>
          </cell>
          <cell r="AD743">
            <v>1450</v>
          </cell>
          <cell r="AE743">
            <v>1450</v>
          </cell>
          <cell r="AF743">
            <v>1450</v>
          </cell>
          <cell r="AG743">
            <v>1450</v>
          </cell>
          <cell r="AH743">
            <v>1450</v>
          </cell>
          <cell r="AI743">
            <v>1450</v>
          </cell>
          <cell r="AJ743">
            <v>1450</v>
          </cell>
          <cell r="AK743">
            <v>1450</v>
          </cell>
          <cell r="AL743">
            <v>1450</v>
          </cell>
          <cell r="AM743">
            <v>1450</v>
          </cell>
          <cell r="AN743">
            <v>1450</v>
          </cell>
          <cell r="AO743">
            <v>1450</v>
          </cell>
          <cell r="AP743">
            <v>1450</v>
          </cell>
          <cell r="AQ743">
            <v>1450</v>
          </cell>
          <cell r="AR743">
            <v>1450</v>
          </cell>
          <cell r="AS743">
            <v>1450</v>
          </cell>
          <cell r="AT743">
            <v>1450</v>
          </cell>
          <cell r="AU743">
            <v>1437</v>
          </cell>
          <cell r="AV743">
            <v>1437</v>
          </cell>
          <cell r="AW743">
            <v>1437</v>
          </cell>
          <cell r="AX743">
            <v>2200</v>
          </cell>
          <cell r="AY743">
            <v>2200</v>
          </cell>
          <cell r="AZ743">
            <v>2200</v>
          </cell>
          <cell r="BA743">
            <v>2200</v>
          </cell>
          <cell r="BB743">
            <v>2200</v>
          </cell>
          <cell r="BC743">
            <v>2200</v>
          </cell>
          <cell r="BD743">
            <v>2200</v>
          </cell>
          <cell r="BE743">
            <v>2200</v>
          </cell>
          <cell r="BF743">
            <v>2200</v>
          </cell>
          <cell r="BG743">
            <v>2200</v>
          </cell>
          <cell r="BH743">
            <v>2200</v>
          </cell>
          <cell r="BI743">
            <v>2200</v>
          </cell>
          <cell r="BJ743">
            <v>2200</v>
          </cell>
          <cell r="BK743">
            <v>2200</v>
          </cell>
          <cell r="BL743">
            <v>2200</v>
          </cell>
          <cell r="BM743">
            <v>2200</v>
          </cell>
          <cell r="BN743">
            <v>2200</v>
          </cell>
          <cell r="BO743">
            <v>2200</v>
          </cell>
          <cell r="BP743">
            <v>2200</v>
          </cell>
          <cell r="BQ743">
            <v>2200</v>
          </cell>
          <cell r="BR743">
            <v>2200</v>
          </cell>
          <cell r="BS743">
            <v>2200</v>
          </cell>
          <cell r="BT743">
            <v>2200</v>
          </cell>
          <cell r="BU743">
            <v>2200</v>
          </cell>
          <cell r="BV743">
            <v>2200</v>
          </cell>
          <cell r="BW743">
            <v>2200</v>
          </cell>
          <cell r="BX743">
            <v>2200</v>
          </cell>
          <cell r="BY743">
            <v>2200</v>
          </cell>
          <cell r="BZ743">
            <v>2200</v>
          </cell>
          <cell r="CA743">
            <v>2200</v>
          </cell>
          <cell r="CB743">
            <v>2184</v>
          </cell>
          <cell r="CC743">
            <v>2887</v>
          </cell>
          <cell r="CD743">
            <v>2887</v>
          </cell>
          <cell r="CE743">
            <v>2887</v>
          </cell>
          <cell r="CF743">
            <v>2887</v>
          </cell>
          <cell r="CG743">
            <v>2887</v>
          </cell>
          <cell r="CH743">
            <v>2887</v>
          </cell>
          <cell r="CI743">
            <v>2887</v>
          </cell>
          <cell r="CJ743">
            <v>2887</v>
          </cell>
          <cell r="CK743">
            <v>2887</v>
          </cell>
          <cell r="CL743">
            <v>2887</v>
          </cell>
          <cell r="CM743">
            <v>2887</v>
          </cell>
          <cell r="CN743">
            <v>2887</v>
          </cell>
          <cell r="CO743">
            <v>2887</v>
          </cell>
          <cell r="CP743">
            <v>2887</v>
          </cell>
          <cell r="CQ743">
            <v>2887</v>
          </cell>
          <cell r="CR743">
            <v>2887</v>
          </cell>
          <cell r="CS743">
            <v>2887</v>
          </cell>
          <cell r="CT743">
            <v>2887</v>
          </cell>
          <cell r="CU743">
            <v>2887</v>
          </cell>
          <cell r="CV743">
            <v>2887</v>
          </cell>
          <cell r="CW743">
            <v>2887</v>
          </cell>
          <cell r="CX743">
            <v>2887</v>
          </cell>
          <cell r="CY743">
            <v>2887</v>
          </cell>
          <cell r="CZ743">
            <v>2887</v>
          </cell>
          <cell r="DA743">
            <v>2887</v>
          </cell>
          <cell r="DB743">
            <v>2887</v>
          </cell>
          <cell r="DC743">
            <v>2887</v>
          </cell>
          <cell r="DD743">
            <v>2887</v>
          </cell>
          <cell r="DE743">
            <v>2694</v>
          </cell>
          <cell r="DF743">
            <v>2694</v>
          </cell>
          <cell r="DG743">
            <v>2694</v>
          </cell>
          <cell r="DH743">
            <v>2694</v>
          </cell>
          <cell r="DI743">
            <v>2694</v>
          </cell>
          <cell r="DJ743">
            <v>2694</v>
          </cell>
          <cell r="DK743">
            <v>2694</v>
          </cell>
        </row>
        <row r="744">
          <cell r="A744">
            <v>37967</v>
          </cell>
          <cell r="B744" t="str">
            <v xml:space="preserve"> CENTERVILLE - ONLY -TENN SALES          </v>
          </cell>
          <cell r="C744">
            <v>1</v>
          </cell>
          <cell r="D744" t="str">
            <v xml:space="preserve"> D    </v>
          </cell>
          <cell r="E744">
            <v>1842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</row>
        <row r="745">
          <cell r="A745">
            <v>37968</v>
          </cell>
          <cell r="B745" t="str">
            <v xml:space="preserve"> WEST-SARDIS TENN                        </v>
          </cell>
          <cell r="C745">
            <v>1</v>
          </cell>
          <cell r="D745" t="str">
            <v xml:space="preserve"> D    </v>
          </cell>
          <cell r="E745">
            <v>21668</v>
          </cell>
          <cell r="F745">
            <v>6258</v>
          </cell>
          <cell r="G745">
            <v>6258</v>
          </cell>
          <cell r="H745">
            <v>6372</v>
          </cell>
          <cell r="I745">
            <v>5213</v>
          </cell>
          <cell r="J745">
            <v>5409</v>
          </cell>
          <cell r="K745">
            <v>5409</v>
          </cell>
          <cell r="L745">
            <v>5409</v>
          </cell>
          <cell r="M745">
            <v>6883</v>
          </cell>
          <cell r="N745">
            <v>6883</v>
          </cell>
          <cell r="O745">
            <v>6883</v>
          </cell>
          <cell r="P745">
            <v>5409</v>
          </cell>
          <cell r="Q745">
            <v>4721</v>
          </cell>
          <cell r="R745">
            <v>4721</v>
          </cell>
          <cell r="S745">
            <v>4721</v>
          </cell>
          <cell r="T745">
            <v>6372</v>
          </cell>
          <cell r="U745">
            <v>6372</v>
          </cell>
          <cell r="V745">
            <v>6372</v>
          </cell>
          <cell r="W745">
            <v>6372</v>
          </cell>
          <cell r="X745">
            <v>6372</v>
          </cell>
          <cell r="Y745">
            <v>6372</v>
          </cell>
          <cell r="Z745">
            <v>6372</v>
          </cell>
          <cell r="AA745">
            <v>8338</v>
          </cell>
          <cell r="AB745">
            <v>8338</v>
          </cell>
          <cell r="AC745">
            <v>8338</v>
          </cell>
          <cell r="AD745">
            <v>6372</v>
          </cell>
          <cell r="AE745">
            <v>6372</v>
          </cell>
          <cell r="AF745">
            <v>6372</v>
          </cell>
          <cell r="AG745">
            <v>6372</v>
          </cell>
          <cell r="AH745">
            <v>6372</v>
          </cell>
          <cell r="AI745">
            <v>6372</v>
          </cell>
          <cell r="AJ745">
            <v>6372</v>
          </cell>
          <cell r="AK745">
            <v>6372</v>
          </cell>
          <cell r="AL745">
            <v>5488</v>
          </cell>
          <cell r="AM745">
            <v>5488</v>
          </cell>
          <cell r="AN745">
            <v>5488</v>
          </cell>
          <cell r="AO745">
            <v>6372</v>
          </cell>
          <cell r="AP745">
            <v>6372</v>
          </cell>
          <cell r="AQ745">
            <v>6372</v>
          </cell>
          <cell r="AR745">
            <v>6372</v>
          </cell>
          <cell r="AS745">
            <v>5488</v>
          </cell>
          <cell r="AT745">
            <v>6372</v>
          </cell>
          <cell r="AU745">
            <v>6372</v>
          </cell>
          <cell r="AV745">
            <v>6372</v>
          </cell>
          <cell r="AW745">
            <v>6372</v>
          </cell>
          <cell r="AX745">
            <v>5852</v>
          </cell>
          <cell r="AY745">
            <v>5852</v>
          </cell>
          <cell r="AZ745">
            <v>5852</v>
          </cell>
          <cell r="BA745">
            <v>5852</v>
          </cell>
          <cell r="BB745">
            <v>5852</v>
          </cell>
          <cell r="BC745">
            <v>5852</v>
          </cell>
          <cell r="BD745">
            <v>5852</v>
          </cell>
          <cell r="BE745">
            <v>5852</v>
          </cell>
          <cell r="BF745">
            <v>5852</v>
          </cell>
          <cell r="BG745">
            <v>5852</v>
          </cell>
          <cell r="BH745">
            <v>5852</v>
          </cell>
          <cell r="BI745">
            <v>5852</v>
          </cell>
          <cell r="BJ745">
            <v>5852</v>
          </cell>
          <cell r="BK745">
            <v>5852</v>
          </cell>
          <cell r="BL745">
            <v>5852</v>
          </cell>
          <cell r="BM745">
            <v>6833</v>
          </cell>
          <cell r="BN745">
            <v>5852</v>
          </cell>
          <cell r="BO745">
            <v>5852</v>
          </cell>
          <cell r="BP745">
            <v>5852</v>
          </cell>
          <cell r="BQ745">
            <v>5852</v>
          </cell>
          <cell r="BR745">
            <v>5852</v>
          </cell>
          <cell r="BS745">
            <v>5852</v>
          </cell>
          <cell r="BT745">
            <v>5852</v>
          </cell>
          <cell r="BU745">
            <v>5852</v>
          </cell>
          <cell r="BV745">
            <v>5852</v>
          </cell>
          <cell r="BW745">
            <v>5852</v>
          </cell>
          <cell r="BX745">
            <v>5852</v>
          </cell>
          <cell r="BY745">
            <v>5852</v>
          </cell>
          <cell r="BZ745">
            <v>5852</v>
          </cell>
          <cell r="CA745">
            <v>5852</v>
          </cell>
          <cell r="CB745">
            <v>5852</v>
          </cell>
          <cell r="CC745">
            <v>8880</v>
          </cell>
          <cell r="CD745">
            <v>8880</v>
          </cell>
          <cell r="CE745">
            <v>8880</v>
          </cell>
          <cell r="CF745">
            <v>8880</v>
          </cell>
          <cell r="CG745">
            <v>8880</v>
          </cell>
          <cell r="CH745">
            <v>8880</v>
          </cell>
          <cell r="CI745">
            <v>8880</v>
          </cell>
          <cell r="CJ745">
            <v>8880</v>
          </cell>
          <cell r="CK745">
            <v>6231</v>
          </cell>
          <cell r="CL745">
            <v>8880</v>
          </cell>
          <cell r="CM745">
            <v>8880</v>
          </cell>
          <cell r="CN745">
            <v>8880</v>
          </cell>
          <cell r="CO745">
            <v>8880</v>
          </cell>
          <cell r="CP745">
            <v>8880</v>
          </cell>
          <cell r="CQ745">
            <v>8880</v>
          </cell>
          <cell r="CR745">
            <v>8880</v>
          </cell>
          <cell r="CS745">
            <v>8880</v>
          </cell>
          <cell r="CT745">
            <v>8880</v>
          </cell>
          <cell r="CU745">
            <v>8880</v>
          </cell>
          <cell r="CV745">
            <v>8880</v>
          </cell>
          <cell r="CW745">
            <v>8880</v>
          </cell>
          <cell r="CX745">
            <v>8880</v>
          </cell>
          <cell r="CY745">
            <v>8880</v>
          </cell>
          <cell r="CZ745">
            <v>8880</v>
          </cell>
          <cell r="DA745">
            <v>8880</v>
          </cell>
          <cell r="DB745">
            <v>8880</v>
          </cell>
          <cell r="DC745">
            <v>8880</v>
          </cell>
          <cell r="DD745">
            <v>8880</v>
          </cell>
          <cell r="DE745">
            <v>10501</v>
          </cell>
          <cell r="DF745">
            <v>10501</v>
          </cell>
          <cell r="DG745">
            <v>10501</v>
          </cell>
          <cell r="DH745">
            <v>10501</v>
          </cell>
          <cell r="DI745">
            <v>10501</v>
          </cell>
          <cell r="DJ745">
            <v>10501</v>
          </cell>
          <cell r="DK745">
            <v>10501</v>
          </cell>
        </row>
        <row r="746">
          <cell r="A746">
            <v>37973</v>
          </cell>
          <cell r="B746" t="str">
            <v xml:space="preserve"> WASHINGTON - BEAURLINE DEHYD            </v>
          </cell>
          <cell r="C746">
            <v>0</v>
          </cell>
          <cell r="D746" t="str">
            <v xml:space="preserve"> R    </v>
          </cell>
          <cell r="E746">
            <v>31955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</row>
        <row r="747">
          <cell r="A747">
            <v>37975</v>
          </cell>
          <cell r="B747" t="str">
            <v xml:space="preserve"> LEXINGTON-TENN                          </v>
          </cell>
          <cell r="C747">
            <v>1</v>
          </cell>
          <cell r="D747" t="str">
            <v xml:space="preserve"> D    </v>
          </cell>
          <cell r="E747">
            <v>10773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</row>
        <row r="748">
          <cell r="A748">
            <v>38096</v>
          </cell>
          <cell r="B748" t="str">
            <v xml:space="preserve"> PENNZOIL-SABINE PASS 18                 </v>
          </cell>
          <cell r="C748" t="str">
            <v xml:space="preserve"> 0L   </v>
          </cell>
          <cell r="D748" t="str">
            <v xml:space="preserve"> R    </v>
          </cell>
          <cell r="E748">
            <v>158998</v>
          </cell>
          <cell r="F748">
            <v>8467</v>
          </cell>
          <cell r="G748">
            <v>8467</v>
          </cell>
          <cell r="H748">
            <v>7550</v>
          </cell>
          <cell r="I748">
            <v>8467</v>
          </cell>
          <cell r="J748">
            <v>8467</v>
          </cell>
          <cell r="K748">
            <v>8467</v>
          </cell>
          <cell r="L748">
            <v>8467</v>
          </cell>
          <cell r="M748">
            <v>8467</v>
          </cell>
          <cell r="N748">
            <v>8467</v>
          </cell>
          <cell r="O748">
            <v>8467</v>
          </cell>
          <cell r="P748">
            <v>8467</v>
          </cell>
          <cell r="Q748">
            <v>8467</v>
          </cell>
          <cell r="R748">
            <v>8467</v>
          </cell>
          <cell r="S748">
            <v>6858</v>
          </cell>
          <cell r="T748">
            <v>7550</v>
          </cell>
          <cell r="U748">
            <v>7550</v>
          </cell>
          <cell r="V748">
            <v>7550</v>
          </cell>
          <cell r="W748">
            <v>7550</v>
          </cell>
          <cell r="X748">
            <v>7550</v>
          </cell>
          <cell r="Y748">
            <v>7550</v>
          </cell>
          <cell r="Z748">
            <v>7550</v>
          </cell>
          <cell r="AA748">
            <v>7550</v>
          </cell>
          <cell r="AB748">
            <v>7550</v>
          </cell>
          <cell r="AC748">
            <v>7550</v>
          </cell>
          <cell r="AD748">
            <v>7550</v>
          </cell>
          <cell r="AE748">
            <v>7550</v>
          </cell>
          <cell r="AF748">
            <v>7550</v>
          </cell>
          <cell r="AG748">
            <v>7550</v>
          </cell>
          <cell r="AH748">
            <v>7550</v>
          </cell>
          <cell r="AI748">
            <v>7550</v>
          </cell>
          <cell r="AJ748">
            <v>7550</v>
          </cell>
          <cell r="AK748">
            <v>7550</v>
          </cell>
          <cell r="AL748">
            <v>7550</v>
          </cell>
          <cell r="AM748">
            <v>7550</v>
          </cell>
          <cell r="AN748">
            <v>7550</v>
          </cell>
          <cell r="AO748">
            <v>7550</v>
          </cell>
          <cell r="AP748">
            <v>7550</v>
          </cell>
          <cell r="AQ748">
            <v>7550</v>
          </cell>
          <cell r="AR748">
            <v>7550</v>
          </cell>
          <cell r="AS748">
            <v>14692</v>
          </cell>
          <cell r="AT748">
            <v>2381</v>
          </cell>
          <cell r="AU748">
            <v>3169</v>
          </cell>
          <cell r="AV748">
            <v>7858</v>
          </cell>
          <cell r="AW748">
            <v>7858</v>
          </cell>
          <cell r="AX748">
            <v>7713</v>
          </cell>
          <cell r="AY748">
            <v>7713</v>
          </cell>
          <cell r="AZ748">
            <v>7713</v>
          </cell>
          <cell r="BA748">
            <v>7713</v>
          </cell>
          <cell r="BB748">
            <v>7713</v>
          </cell>
          <cell r="BC748">
            <v>7713</v>
          </cell>
          <cell r="BD748">
            <v>7713</v>
          </cell>
          <cell r="BE748">
            <v>7713</v>
          </cell>
          <cell r="BF748">
            <v>7713</v>
          </cell>
          <cell r="BG748">
            <v>7713</v>
          </cell>
          <cell r="BH748">
            <v>7713</v>
          </cell>
          <cell r="BI748">
            <v>7713</v>
          </cell>
          <cell r="BJ748">
            <v>7713</v>
          </cell>
          <cell r="BK748">
            <v>7713</v>
          </cell>
          <cell r="BL748">
            <v>7713</v>
          </cell>
          <cell r="BM748">
            <v>7713</v>
          </cell>
          <cell r="BN748">
            <v>7713</v>
          </cell>
          <cell r="BO748">
            <v>7713</v>
          </cell>
          <cell r="BP748">
            <v>7713</v>
          </cell>
          <cell r="BQ748">
            <v>7713</v>
          </cell>
          <cell r="BR748">
            <v>7713</v>
          </cell>
          <cell r="BS748">
            <v>7713</v>
          </cell>
          <cell r="BT748">
            <v>7713</v>
          </cell>
          <cell r="BU748">
            <v>7713</v>
          </cell>
          <cell r="BV748">
            <v>8517</v>
          </cell>
          <cell r="BW748">
            <v>8517</v>
          </cell>
          <cell r="BX748">
            <v>8517</v>
          </cell>
          <cell r="BY748">
            <v>8517</v>
          </cell>
          <cell r="BZ748">
            <v>8517</v>
          </cell>
          <cell r="CA748">
            <v>8517</v>
          </cell>
          <cell r="CB748">
            <v>8517</v>
          </cell>
          <cell r="CC748">
            <v>7502</v>
          </cell>
          <cell r="CD748">
            <v>7502</v>
          </cell>
          <cell r="CE748">
            <v>7502</v>
          </cell>
          <cell r="CF748">
            <v>7502</v>
          </cell>
          <cell r="CG748">
            <v>7502</v>
          </cell>
          <cell r="CH748">
            <v>7502</v>
          </cell>
          <cell r="CI748">
            <v>7502</v>
          </cell>
          <cell r="CJ748">
            <v>7502</v>
          </cell>
          <cell r="CK748">
            <v>7502</v>
          </cell>
          <cell r="CL748">
            <v>7502</v>
          </cell>
          <cell r="CM748">
            <v>7502</v>
          </cell>
          <cell r="CN748">
            <v>7502</v>
          </cell>
          <cell r="CO748">
            <v>10002</v>
          </cell>
          <cell r="CP748">
            <v>10002</v>
          </cell>
          <cell r="CQ748">
            <v>10002</v>
          </cell>
          <cell r="CR748">
            <v>10002</v>
          </cell>
          <cell r="CS748">
            <v>10002</v>
          </cell>
          <cell r="CT748">
            <v>10002</v>
          </cell>
          <cell r="CU748">
            <v>10002</v>
          </cell>
          <cell r="CV748">
            <v>10002</v>
          </cell>
          <cell r="CW748">
            <v>13002</v>
          </cell>
          <cell r="CX748">
            <v>13002</v>
          </cell>
          <cell r="CY748">
            <v>11002</v>
          </cell>
          <cell r="CZ748">
            <v>4971</v>
          </cell>
          <cell r="DA748">
            <v>4971</v>
          </cell>
          <cell r="DB748">
            <v>4971</v>
          </cell>
          <cell r="DC748">
            <v>4150</v>
          </cell>
          <cell r="DD748">
            <v>16190</v>
          </cell>
          <cell r="DE748">
            <v>6557</v>
          </cell>
          <cell r="DF748">
            <v>9557</v>
          </cell>
          <cell r="DG748">
            <v>11557</v>
          </cell>
          <cell r="DH748">
            <v>11557</v>
          </cell>
          <cell r="DI748">
            <v>11557</v>
          </cell>
          <cell r="DJ748">
            <v>11557</v>
          </cell>
          <cell r="DK748">
            <v>7557</v>
          </cell>
        </row>
        <row r="749">
          <cell r="A749">
            <v>38100</v>
          </cell>
          <cell r="B749" t="str">
            <v xml:space="preserve"> PENNZOIL-SABINE PASS BLK 18-B           </v>
          </cell>
          <cell r="C749" t="str">
            <v xml:space="preserve"> 0L   </v>
          </cell>
          <cell r="D749" t="str">
            <v xml:space="preserve"> R    </v>
          </cell>
          <cell r="E749">
            <v>51884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</row>
        <row r="750">
          <cell r="A750">
            <v>38153</v>
          </cell>
          <cell r="B750" t="str">
            <v xml:space="preserve"> WOODVILLE-TEX                           </v>
          </cell>
          <cell r="C750">
            <v>0</v>
          </cell>
          <cell r="D750" t="str">
            <v xml:space="preserve"> D    </v>
          </cell>
          <cell r="E750">
            <v>6376</v>
          </cell>
          <cell r="F750">
            <v>992</v>
          </cell>
          <cell r="G750">
            <v>992</v>
          </cell>
          <cell r="H750">
            <v>794</v>
          </cell>
          <cell r="I750">
            <v>992</v>
          </cell>
          <cell r="J750">
            <v>992</v>
          </cell>
          <cell r="K750">
            <v>992</v>
          </cell>
          <cell r="L750">
            <v>992</v>
          </cell>
          <cell r="M750">
            <v>992</v>
          </cell>
          <cell r="N750">
            <v>992</v>
          </cell>
          <cell r="O750">
            <v>992</v>
          </cell>
          <cell r="P750">
            <v>992</v>
          </cell>
          <cell r="Q750">
            <v>992</v>
          </cell>
          <cell r="R750">
            <v>992</v>
          </cell>
          <cell r="S750">
            <v>992</v>
          </cell>
          <cell r="T750">
            <v>992</v>
          </cell>
          <cell r="U750">
            <v>992</v>
          </cell>
          <cell r="V750">
            <v>595</v>
          </cell>
          <cell r="W750">
            <v>992</v>
          </cell>
          <cell r="X750">
            <v>992</v>
          </cell>
          <cell r="Y750">
            <v>297</v>
          </cell>
          <cell r="Z750">
            <v>297</v>
          </cell>
          <cell r="AA750">
            <v>297</v>
          </cell>
          <cell r="AB750">
            <v>297</v>
          </cell>
          <cell r="AC750">
            <v>297</v>
          </cell>
          <cell r="AD750">
            <v>802</v>
          </cell>
          <cell r="AE750">
            <v>604</v>
          </cell>
          <cell r="AF750">
            <v>149</v>
          </cell>
          <cell r="AG750">
            <v>149</v>
          </cell>
          <cell r="AH750">
            <v>149</v>
          </cell>
          <cell r="AI750">
            <v>149</v>
          </cell>
          <cell r="AJ750">
            <v>149</v>
          </cell>
          <cell r="AK750">
            <v>149</v>
          </cell>
          <cell r="AL750">
            <v>149</v>
          </cell>
          <cell r="AM750">
            <v>794</v>
          </cell>
          <cell r="AN750">
            <v>794</v>
          </cell>
          <cell r="AO750">
            <v>794</v>
          </cell>
          <cell r="AP750">
            <v>794</v>
          </cell>
          <cell r="AQ750">
            <v>794</v>
          </cell>
          <cell r="AR750">
            <v>794</v>
          </cell>
          <cell r="AS750">
            <v>794</v>
          </cell>
          <cell r="AT750">
            <v>794</v>
          </cell>
          <cell r="AU750">
            <v>794</v>
          </cell>
          <cell r="AV750">
            <v>794</v>
          </cell>
          <cell r="AW750">
            <v>794</v>
          </cell>
          <cell r="AX750">
            <v>1500</v>
          </cell>
          <cell r="AY750">
            <v>1500</v>
          </cell>
          <cell r="AZ750">
            <v>500</v>
          </cell>
          <cell r="BA750">
            <v>500</v>
          </cell>
          <cell r="BB750">
            <v>500</v>
          </cell>
          <cell r="BC750">
            <v>1500</v>
          </cell>
          <cell r="BD750">
            <v>1500</v>
          </cell>
          <cell r="BE750">
            <v>1500</v>
          </cell>
          <cell r="BF750">
            <v>500</v>
          </cell>
          <cell r="BG750">
            <v>500</v>
          </cell>
          <cell r="BH750">
            <v>500</v>
          </cell>
          <cell r="BI750">
            <v>500</v>
          </cell>
          <cell r="BJ750">
            <v>500</v>
          </cell>
          <cell r="BK750">
            <v>500</v>
          </cell>
          <cell r="BL750">
            <v>500</v>
          </cell>
          <cell r="BM750">
            <v>1500</v>
          </cell>
          <cell r="BN750">
            <v>1500</v>
          </cell>
          <cell r="BO750">
            <v>1500</v>
          </cell>
          <cell r="BP750">
            <v>500</v>
          </cell>
          <cell r="BQ750">
            <v>500</v>
          </cell>
          <cell r="BR750">
            <v>500</v>
          </cell>
          <cell r="BS750">
            <v>500</v>
          </cell>
          <cell r="BT750">
            <v>500</v>
          </cell>
          <cell r="BU750">
            <v>500</v>
          </cell>
          <cell r="BV750">
            <v>500</v>
          </cell>
          <cell r="BW750">
            <v>500</v>
          </cell>
          <cell r="BX750">
            <v>500</v>
          </cell>
          <cell r="BY750">
            <v>500</v>
          </cell>
          <cell r="BZ750">
            <v>500</v>
          </cell>
          <cell r="CA750">
            <v>500</v>
          </cell>
          <cell r="CB750">
            <v>0</v>
          </cell>
          <cell r="CC750">
            <v>500</v>
          </cell>
          <cell r="CD750">
            <v>500</v>
          </cell>
          <cell r="CE750">
            <v>500</v>
          </cell>
          <cell r="CF750">
            <v>500</v>
          </cell>
          <cell r="CG750">
            <v>500</v>
          </cell>
          <cell r="CH750">
            <v>500</v>
          </cell>
          <cell r="CI750">
            <v>500</v>
          </cell>
          <cell r="CJ750">
            <v>500</v>
          </cell>
          <cell r="CK750">
            <v>500</v>
          </cell>
          <cell r="CL750">
            <v>500</v>
          </cell>
          <cell r="CM750">
            <v>500</v>
          </cell>
          <cell r="CN750">
            <v>500</v>
          </cell>
          <cell r="CO750">
            <v>1000</v>
          </cell>
          <cell r="CP750">
            <v>1000</v>
          </cell>
          <cell r="CQ750">
            <v>1000</v>
          </cell>
          <cell r="CR750">
            <v>1000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500</v>
          </cell>
          <cell r="DD750">
            <v>500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</row>
        <row r="751">
          <cell r="A751">
            <v>38184</v>
          </cell>
          <cell r="B751" t="str">
            <v xml:space="preserve"> HANSON- GARWOOD- CASON #1&amp;2 DEHYD       </v>
          </cell>
          <cell r="C751">
            <v>0</v>
          </cell>
          <cell r="D751" t="str">
            <v xml:space="preserve"> R    </v>
          </cell>
          <cell r="E751">
            <v>2684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</row>
        <row r="752">
          <cell r="A752">
            <v>38185</v>
          </cell>
          <cell r="B752" t="str">
            <v xml:space="preserve"> SHORLINE-BONUS DEHYD                    </v>
          </cell>
          <cell r="C752">
            <v>0</v>
          </cell>
          <cell r="D752" t="str">
            <v xml:space="preserve"> R    </v>
          </cell>
          <cell r="E752">
            <v>2648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</row>
        <row r="753">
          <cell r="A753">
            <v>38193</v>
          </cell>
          <cell r="B753" t="str">
            <v xml:space="preserve"> MITCHELL-NADA DEHYD                     </v>
          </cell>
          <cell r="C753">
            <v>0</v>
          </cell>
          <cell r="D753" t="str">
            <v xml:space="preserve"> R    </v>
          </cell>
          <cell r="E753">
            <v>6075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</row>
        <row r="754">
          <cell r="A754">
            <v>38198</v>
          </cell>
          <cell r="B754" t="str">
            <v xml:space="preserve"> HAMILTON EASTER DEHYDRATION             </v>
          </cell>
          <cell r="C754">
            <v>0</v>
          </cell>
          <cell r="D754" t="str">
            <v xml:space="preserve"> R    </v>
          </cell>
          <cell r="E754">
            <v>10170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</row>
        <row r="755">
          <cell r="A755">
            <v>38206</v>
          </cell>
          <cell r="B755" t="str">
            <v xml:space="preserve"> MUSTANG ISLAND BLOCK 774                </v>
          </cell>
          <cell r="C755">
            <v>0</v>
          </cell>
          <cell r="D755" t="str">
            <v xml:space="preserve"> R    </v>
          </cell>
          <cell r="E755">
            <v>21139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</row>
        <row r="756">
          <cell r="A756">
            <v>38207</v>
          </cell>
          <cell r="B756" t="str">
            <v xml:space="preserve"> MUSTANG ISLE BLOCK 797L                 </v>
          </cell>
          <cell r="C756">
            <v>0</v>
          </cell>
          <cell r="D756" t="str">
            <v xml:space="preserve"> R    </v>
          </cell>
          <cell r="E756">
            <v>23441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</row>
        <row r="757">
          <cell r="A757">
            <v>38231</v>
          </cell>
          <cell r="B757" t="str">
            <v>TRANSCO @ Acadia</v>
          </cell>
          <cell r="C757" t="str">
            <v xml:space="preserve"> 0L   </v>
          </cell>
          <cell r="D757" t="str">
            <v xml:space="preserve"> D    </v>
          </cell>
          <cell r="E757">
            <v>424214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</row>
        <row r="758">
          <cell r="A758">
            <v>38297</v>
          </cell>
          <cell r="B758" t="str">
            <v xml:space="preserve">LOUISIANA - LIRETTE TRANS               </v>
          </cell>
          <cell r="C758" t="str">
            <v xml:space="preserve"> 0L   </v>
          </cell>
          <cell r="D758" t="str">
            <v xml:space="preserve"> D    </v>
          </cell>
          <cell r="E758">
            <v>48823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</row>
        <row r="759">
          <cell r="A759">
            <v>38312</v>
          </cell>
          <cell r="B759" t="str">
            <v xml:space="preserve"> BASTIAN BAY DEHYDRATION                 </v>
          </cell>
          <cell r="C759" t="str">
            <v xml:space="preserve"> 0L   </v>
          </cell>
          <cell r="D759" t="str">
            <v xml:space="preserve"> R    </v>
          </cell>
          <cell r="E759">
            <v>276880</v>
          </cell>
          <cell r="F759">
            <v>1</v>
          </cell>
          <cell r="G759">
            <v>1</v>
          </cell>
          <cell r="H759">
            <v>1</v>
          </cell>
          <cell r="I759">
            <v>1</v>
          </cell>
          <cell r="J759">
            <v>1</v>
          </cell>
          <cell r="K759">
            <v>1</v>
          </cell>
          <cell r="L759">
            <v>1</v>
          </cell>
          <cell r="M759">
            <v>1</v>
          </cell>
          <cell r="N759">
            <v>1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3000</v>
          </cell>
          <cell r="AG759">
            <v>1</v>
          </cell>
          <cell r="AH759">
            <v>500</v>
          </cell>
          <cell r="AI759">
            <v>500</v>
          </cell>
          <cell r="AJ759">
            <v>500</v>
          </cell>
          <cell r="AK759">
            <v>500</v>
          </cell>
          <cell r="AL759">
            <v>800</v>
          </cell>
          <cell r="AM759">
            <v>1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1000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1000</v>
          </cell>
          <cell r="BO759">
            <v>1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1000</v>
          </cell>
          <cell r="BU759">
            <v>1000</v>
          </cell>
          <cell r="BV759">
            <v>1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0</v>
          </cell>
          <cell r="CC759">
            <v>2000</v>
          </cell>
          <cell r="CD759">
            <v>2000</v>
          </cell>
          <cell r="CE759">
            <v>1</v>
          </cell>
          <cell r="CF759">
            <v>1</v>
          </cell>
          <cell r="CG759">
            <v>1</v>
          </cell>
          <cell r="CH759">
            <v>1000</v>
          </cell>
          <cell r="CI759">
            <v>1000</v>
          </cell>
          <cell r="CJ759">
            <v>1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500</v>
          </cell>
          <cell r="CX759">
            <v>1000</v>
          </cell>
          <cell r="CY759">
            <v>1000</v>
          </cell>
          <cell r="CZ759">
            <v>1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1000</v>
          </cell>
          <cell r="DF759">
            <v>1000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</row>
        <row r="760">
          <cell r="A760">
            <v>38322</v>
          </cell>
          <cell r="B760" t="str">
            <v xml:space="preserve"> YSCLOSKEY LOUISIANA  (1-5361  DUAL)     </v>
          </cell>
          <cell r="C760" t="str">
            <v xml:space="preserve"> 0L   </v>
          </cell>
          <cell r="D760" t="str">
            <v xml:space="preserve"> D    </v>
          </cell>
          <cell r="E760">
            <v>172058</v>
          </cell>
          <cell r="F760">
            <v>29079</v>
          </cell>
          <cell r="G760">
            <v>30095</v>
          </cell>
          <cell r="H760">
            <v>17214</v>
          </cell>
          <cell r="I760">
            <v>31687</v>
          </cell>
          <cell r="J760">
            <v>40092</v>
          </cell>
          <cell r="K760">
            <v>22180</v>
          </cell>
          <cell r="L760">
            <v>18477</v>
          </cell>
          <cell r="M760">
            <v>15010</v>
          </cell>
          <cell r="N760">
            <v>15010</v>
          </cell>
          <cell r="O760">
            <v>13625</v>
          </cell>
          <cell r="P760">
            <v>16710</v>
          </cell>
          <cell r="Q760">
            <v>28931</v>
          </cell>
          <cell r="R760">
            <v>20919</v>
          </cell>
          <cell r="S760">
            <v>21452</v>
          </cell>
          <cell r="T760">
            <v>27714</v>
          </cell>
          <cell r="U760">
            <v>27714</v>
          </cell>
          <cell r="V760">
            <v>28012</v>
          </cell>
          <cell r="W760">
            <v>26564</v>
          </cell>
          <cell r="X760">
            <v>26564</v>
          </cell>
          <cell r="Y760">
            <v>36787</v>
          </cell>
          <cell r="Z760">
            <v>36787</v>
          </cell>
          <cell r="AA760">
            <v>46283</v>
          </cell>
          <cell r="AB760">
            <v>46283</v>
          </cell>
          <cell r="AC760">
            <v>46283</v>
          </cell>
          <cell r="AD760">
            <v>46784</v>
          </cell>
          <cell r="AE760">
            <v>34289</v>
          </cell>
          <cell r="AF760">
            <v>33624</v>
          </cell>
          <cell r="AG760">
            <v>23105</v>
          </cell>
          <cell r="AH760">
            <v>28451</v>
          </cell>
          <cell r="AI760">
            <v>28451</v>
          </cell>
          <cell r="AJ760">
            <v>28451</v>
          </cell>
          <cell r="AK760">
            <v>28451</v>
          </cell>
          <cell r="AL760">
            <v>27519</v>
          </cell>
          <cell r="AM760">
            <v>21477</v>
          </cell>
          <cell r="AN760">
            <v>17214</v>
          </cell>
          <cell r="AO760">
            <v>17214</v>
          </cell>
          <cell r="AP760">
            <v>17214</v>
          </cell>
          <cell r="AQ760">
            <v>17214</v>
          </cell>
          <cell r="AR760">
            <v>12214</v>
          </cell>
          <cell r="AS760">
            <v>17382</v>
          </cell>
          <cell r="AT760">
            <v>17691</v>
          </cell>
          <cell r="AU760">
            <v>17807</v>
          </cell>
          <cell r="AV760">
            <v>23619</v>
          </cell>
          <cell r="AW760">
            <v>23619</v>
          </cell>
          <cell r="AX760">
            <v>3619</v>
          </cell>
          <cell r="AY760">
            <v>15119</v>
          </cell>
          <cell r="AZ760">
            <v>13953</v>
          </cell>
          <cell r="BA760">
            <v>9619</v>
          </cell>
          <cell r="BB760">
            <v>9619</v>
          </cell>
          <cell r="BC760">
            <v>16989</v>
          </cell>
          <cell r="BD760">
            <v>16989</v>
          </cell>
          <cell r="BE760">
            <v>16989</v>
          </cell>
          <cell r="BF760">
            <v>24514</v>
          </cell>
          <cell r="BG760">
            <v>17181</v>
          </cell>
          <cell r="BH760">
            <v>19464</v>
          </cell>
          <cell r="BI760">
            <v>32119</v>
          </cell>
          <cell r="BJ760">
            <v>11119</v>
          </cell>
          <cell r="BK760">
            <v>11119</v>
          </cell>
          <cell r="BL760">
            <v>11119</v>
          </cell>
          <cell r="BM760">
            <v>16619</v>
          </cell>
          <cell r="BN760">
            <v>11619</v>
          </cell>
          <cell r="BO760">
            <v>11619</v>
          </cell>
          <cell r="BP760">
            <v>11619</v>
          </cell>
          <cell r="BQ760">
            <v>16319</v>
          </cell>
          <cell r="BR760">
            <v>16319</v>
          </cell>
          <cell r="BS760">
            <v>16319</v>
          </cell>
          <cell r="BT760">
            <v>11619</v>
          </cell>
          <cell r="BU760">
            <v>11619</v>
          </cell>
          <cell r="BV760">
            <v>15152</v>
          </cell>
          <cell r="BW760">
            <v>16568</v>
          </cell>
          <cell r="BX760">
            <v>11619</v>
          </cell>
          <cell r="BY760">
            <v>11619</v>
          </cell>
          <cell r="BZ760">
            <v>11619</v>
          </cell>
          <cell r="CA760">
            <v>11619</v>
          </cell>
          <cell r="CB760">
            <v>14350</v>
          </cell>
          <cell r="CC760">
            <v>46619</v>
          </cell>
          <cell r="CD760">
            <v>26319</v>
          </cell>
          <cell r="CE760">
            <v>30519</v>
          </cell>
          <cell r="CF760">
            <v>30519</v>
          </cell>
          <cell r="CG760">
            <v>30519</v>
          </cell>
          <cell r="CH760">
            <v>26187</v>
          </cell>
          <cell r="CI760">
            <v>20519</v>
          </cell>
          <cell r="CJ760">
            <v>13309</v>
          </cell>
          <cell r="CK760">
            <v>4619</v>
          </cell>
          <cell r="CL760">
            <v>4619</v>
          </cell>
          <cell r="CM760">
            <v>4619</v>
          </cell>
          <cell r="CN760">
            <v>4619</v>
          </cell>
          <cell r="CO760">
            <v>3287</v>
          </cell>
          <cell r="CP760">
            <v>3287</v>
          </cell>
          <cell r="CQ760">
            <v>5003</v>
          </cell>
          <cell r="CR760">
            <v>16468</v>
          </cell>
          <cell r="CS760">
            <v>16468</v>
          </cell>
          <cell r="CT760">
            <v>16468</v>
          </cell>
          <cell r="CU760">
            <v>16468</v>
          </cell>
          <cell r="CV760">
            <v>11519</v>
          </cell>
          <cell r="CW760">
            <v>16468</v>
          </cell>
          <cell r="CX760">
            <v>10389</v>
          </cell>
          <cell r="CY760">
            <v>21014</v>
          </cell>
          <cell r="CZ760">
            <v>10620</v>
          </cell>
          <cell r="DA760">
            <v>10620</v>
          </cell>
          <cell r="DB760">
            <v>10620</v>
          </cell>
          <cell r="DC760">
            <v>14810</v>
          </cell>
          <cell r="DD760">
            <v>14809</v>
          </cell>
          <cell r="DE760">
            <v>20019</v>
          </cell>
          <cell r="DF760">
            <v>12019</v>
          </cell>
          <cell r="DG760">
            <v>21888</v>
          </cell>
          <cell r="DH760">
            <v>21888</v>
          </cell>
          <cell r="DI760">
            <v>21888</v>
          </cell>
          <cell r="DJ760">
            <v>24066</v>
          </cell>
          <cell r="DK760">
            <v>26214</v>
          </cell>
        </row>
        <row r="761">
          <cell r="A761">
            <v>38323</v>
          </cell>
          <cell r="B761" t="str">
            <v xml:space="preserve"> TOCA EXCHANGE   (Bi  1-1488)            </v>
          </cell>
          <cell r="C761" t="str">
            <v xml:space="preserve"> 0L   </v>
          </cell>
          <cell r="D761" t="str">
            <v xml:space="preserve"> D    </v>
          </cell>
          <cell r="E761">
            <v>292592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3494</v>
          </cell>
          <cell r="R761">
            <v>10000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10000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9701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1500</v>
          </cell>
          <cell r="CT761">
            <v>500</v>
          </cell>
          <cell r="CU761">
            <v>1500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12196</v>
          </cell>
          <cell r="DA761">
            <v>12196</v>
          </cell>
          <cell r="DB761">
            <v>12196</v>
          </cell>
          <cell r="DC761">
            <v>13591</v>
          </cell>
          <cell r="DD761">
            <v>13230</v>
          </cell>
          <cell r="DE761">
            <v>100660</v>
          </cell>
          <cell r="DF761">
            <v>97950</v>
          </cell>
          <cell r="DG761">
            <v>69519</v>
          </cell>
          <cell r="DH761">
            <v>69519</v>
          </cell>
          <cell r="DI761">
            <v>69519</v>
          </cell>
          <cell r="DJ761">
            <v>76341</v>
          </cell>
          <cell r="DK761">
            <v>118699</v>
          </cell>
        </row>
        <row r="762">
          <cell r="A762">
            <v>38535</v>
          </cell>
          <cell r="B762" t="str">
            <v xml:space="preserve"> SHELL - SHERIDAN PLANT DEHYD            </v>
          </cell>
          <cell r="C762">
            <v>0</v>
          </cell>
          <cell r="D762" t="str">
            <v xml:space="preserve"> R    </v>
          </cell>
          <cell r="E762">
            <v>61460</v>
          </cell>
          <cell r="F762">
            <v>1</v>
          </cell>
          <cell r="G762">
            <v>1</v>
          </cell>
          <cell r="H762">
            <v>40190</v>
          </cell>
          <cell r="I762">
            <v>1</v>
          </cell>
          <cell r="J762">
            <v>1</v>
          </cell>
          <cell r="K762">
            <v>1</v>
          </cell>
          <cell r="L762">
            <v>1</v>
          </cell>
          <cell r="M762">
            <v>1</v>
          </cell>
          <cell r="N762">
            <v>1</v>
          </cell>
          <cell r="O762">
            <v>1</v>
          </cell>
          <cell r="P762">
            <v>1</v>
          </cell>
          <cell r="Q762">
            <v>1</v>
          </cell>
          <cell r="R762">
            <v>1</v>
          </cell>
          <cell r="S762">
            <v>1</v>
          </cell>
          <cell r="T762">
            <v>40190</v>
          </cell>
          <cell r="U762">
            <v>40190</v>
          </cell>
          <cell r="V762">
            <v>40190</v>
          </cell>
          <cell r="W762">
            <v>40190</v>
          </cell>
          <cell r="X762">
            <v>40190</v>
          </cell>
          <cell r="Y762">
            <v>40190</v>
          </cell>
          <cell r="Z762">
            <v>40190</v>
          </cell>
          <cell r="AA762">
            <v>40190</v>
          </cell>
          <cell r="AB762">
            <v>40190</v>
          </cell>
          <cell r="AC762">
            <v>40190</v>
          </cell>
          <cell r="AD762">
            <v>40190</v>
          </cell>
          <cell r="AE762">
            <v>40190</v>
          </cell>
          <cell r="AF762">
            <v>40190</v>
          </cell>
          <cell r="AG762">
            <v>42190</v>
          </cell>
          <cell r="AH762">
            <v>40190</v>
          </cell>
          <cell r="AI762">
            <v>40190</v>
          </cell>
          <cell r="AJ762">
            <v>40190</v>
          </cell>
          <cell r="AK762">
            <v>40190</v>
          </cell>
          <cell r="AL762">
            <v>40190</v>
          </cell>
          <cell r="AM762">
            <v>40190</v>
          </cell>
          <cell r="AN762">
            <v>40190</v>
          </cell>
          <cell r="AO762">
            <v>40190</v>
          </cell>
          <cell r="AP762">
            <v>40190</v>
          </cell>
          <cell r="AQ762">
            <v>40190</v>
          </cell>
          <cell r="AR762">
            <v>40190</v>
          </cell>
          <cell r="AS762">
            <v>40190</v>
          </cell>
          <cell r="AT762">
            <v>40190</v>
          </cell>
          <cell r="AU762">
            <v>40190</v>
          </cell>
          <cell r="AV762">
            <v>40190</v>
          </cell>
          <cell r="AW762">
            <v>40190</v>
          </cell>
          <cell r="AX762">
            <v>6601</v>
          </cell>
          <cell r="AY762">
            <v>6601</v>
          </cell>
          <cell r="AZ762">
            <v>9793</v>
          </cell>
          <cell r="BA762">
            <v>8696</v>
          </cell>
          <cell r="BB762">
            <v>7955</v>
          </cell>
          <cell r="BC762">
            <v>6601</v>
          </cell>
          <cell r="BD762">
            <v>6601</v>
          </cell>
          <cell r="BE762">
            <v>6601</v>
          </cell>
          <cell r="BF762">
            <v>6601</v>
          </cell>
          <cell r="BG762">
            <v>6601</v>
          </cell>
          <cell r="BH762">
            <v>6601</v>
          </cell>
          <cell r="BI762">
            <v>6601</v>
          </cell>
          <cell r="BJ762">
            <v>6601</v>
          </cell>
          <cell r="BK762">
            <v>6601</v>
          </cell>
          <cell r="BL762">
            <v>6601</v>
          </cell>
          <cell r="BM762">
            <v>6601</v>
          </cell>
          <cell r="BN762">
            <v>6601</v>
          </cell>
          <cell r="BO762">
            <v>6601</v>
          </cell>
          <cell r="BP762">
            <v>6601</v>
          </cell>
          <cell r="BQ762">
            <v>6601</v>
          </cell>
          <cell r="BR762">
            <v>6601</v>
          </cell>
          <cell r="BS762">
            <v>6601</v>
          </cell>
          <cell r="BT762">
            <v>6601</v>
          </cell>
          <cell r="BU762">
            <v>6601</v>
          </cell>
          <cell r="BV762">
            <v>6601</v>
          </cell>
          <cell r="BW762">
            <v>6601</v>
          </cell>
          <cell r="BX762">
            <v>6601</v>
          </cell>
          <cell r="BY762">
            <v>6601</v>
          </cell>
          <cell r="BZ762">
            <v>6601</v>
          </cell>
          <cell r="CA762">
            <v>6601</v>
          </cell>
          <cell r="CB762">
            <v>6601</v>
          </cell>
          <cell r="CC762">
            <v>9286</v>
          </cell>
          <cell r="CD762">
            <v>9252</v>
          </cell>
          <cell r="CE762">
            <v>10015</v>
          </cell>
          <cell r="CF762">
            <v>10015</v>
          </cell>
          <cell r="CG762">
            <v>10015</v>
          </cell>
          <cell r="CH762">
            <v>9354</v>
          </cell>
          <cell r="CI762">
            <v>6643</v>
          </cell>
          <cell r="CJ762">
            <v>6687</v>
          </cell>
          <cell r="CK762">
            <v>6871</v>
          </cell>
          <cell r="CL762">
            <v>6871</v>
          </cell>
          <cell r="CM762">
            <v>6871</v>
          </cell>
          <cell r="CN762">
            <v>6871</v>
          </cell>
          <cell r="CO762">
            <v>6975</v>
          </cell>
          <cell r="CP762">
            <v>6975</v>
          </cell>
          <cell r="CQ762">
            <v>6695</v>
          </cell>
          <cell r="CR762">
            <v>7298</v>
          </cell>
          <cell r="CS762">
            <v>2524</v>
          </cell>
          <cell r="CT762">
            <v>2524</v>
          </cell>
          <cell r="CU762">
            <v>2524</v>
          </cell>
          <cell r="CV762">
            <v>3561</v>
          </cell>
          <cell r="CW762">
            <v>4136</v>
          </cell>
          <cell r="CX762">
            <v>11352</v>
          </cell>
          <cell r="CY762">
            <v>4127</v>
          </cell>
          <cell r="CZ762">
            <v>23170</v>
          </cell>
          <cell r="DA762">
            <v>23170</v>
          </cell>
          <cell r="DB762">
            <v>23170</v>
          </cell>
          <cell r="DC762">
            <v>4064</v>
          </cell>
          <cell r="DD762">
            <v>7245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</row>
        <row r="763">
          <cell r="A763">
            <v>38568</v>
          </cell>
          <cell r="B763" t="str">
            <v xml:space="preserve"> SONAT - WEST BERNARD DEHYD              </v>
          </cell>
          <cell r="C763">
            <v>0</v>
          </cell>
          <cell r="D763" t="str">
            <v xml:space="preserve"> R    </v>
          </cell>
          <cell r="E763">
            <v>7041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</row>
        <row r="764">
          <cell r="A764">
            <v>38631</v>
          </cell>
          <cell r="B764" t="str">
            <v xml:space="preserve"> FINA-SHELL-MCALLEN SAN RAMON DEHYD      </v>
          </cell>
          <cell r="C764">
            <v>0</v>
          </cell>
          <cell r="D764" t="str">
            <v xml:space="preserve"> R    </v>
          </cell>
          <cell r="E764">
            <v>34485</v>
          </cell>
          <cell r="F764">
            <v>500</v>
          </cell>
          <cell r="G764">
            <v>500</v>
          </cell>
          <cell r="H764">
            <v>7000</v>
          </cell>
          <cell r="I764">
            <v>500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7000</v>
          </cell>
          <cell r="U764">
            <v>7000</v>
          </cell>
          <cell r="V764">
            <v>7000</v>
          </cell>
          <cell r="W764">
            <v>7000</v>
          </cell>
          <cell r="X764">
            <v>7000</v>
          </cell>
          <cell r="Y764">
            <v>7000</v>
          </cell>
          <cell r="Z764">
            <v>7000</v>
          </cell>
          <cell r="AA764">
            <v>7000</v>
          </cell>
          <cell r="AB764">
            <v>7000</v>
          </cell>
          <cell r="AC764">
            <v>7000</v>
          </cell>
          <cell r="AD764">
            <v>7000</v>
          </cell>
          <cell r="AE764">
            <v>7000</v>
          </cell>
          <cell r="AF764">
            <v>7000</v>
          </cell>
          <cell r="AG764">
            <v>7000</v>
          </cell>
          <cell r="AH764">
            <v>7000</v>
          </cell>
          <cell r="AI764">
            <v>7000</v>
          </cell>
          <cell r="AJ764">
            <v>7000</v>
          </cell>
          <cell r="AK764">
            <v>7000</v>
          </cell>
          <cell r="AL764">
            <v>7000</v>
          </cell>
          <cell r="AM764">
            <v>7000</v>
          </cell>
          <cell r="AN764">
            <v>7000</v>
          </cell>
          <cell r="AO764">
            <v>7000</v>
          </cell>
          <cell r="AP764">
            <v>7000</v>
          </cell>
          <cell r="AQ764">
            <v>7000</v>
          </cell>
          <cell r="AR764">
            <v>7000</v>
          </cell>
          <cell r="AS764">
            <v>7000</v>
          </cell>
          <cell r="AT764">
            <v>7000</v>
          </cell>
          <cell r="AU764">
            <v>7000</v>
          </cell>
          <cell r="AV764">
            <v>7000</v>
          </cell>
          <cell r="AW764">
            <v>7000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9000</v>
          </cell>
          <cell r="CD764">
            <v>9000</v>
          </cell>
          <cell r="CE764">
            <v>9000</v>
          </cell>
          <cell r="CF764">
            <v>9000</v>
          </cell>
          <cell r="CG764">
            <v>9000</v>
          </cell>
          <cell r="CH764">
            <v>7000</v>
          </cell>
          <cell r="CI764">
            <v>7000</v>
          </cell>
          <cell r="CJ764">
            <v>7000</v>
          </cell>
          <cell r="CK764">
            <v>7000</v>
          </cell>
          <cell r="CL764">
            <v>7000</v>
          </cell>
          <cell r="CM764">
            <v>7000</v>
          </cell>
          <cell r="CN764">
            <v>7000</v>
          </cell>
          <cell r="CO764">
            <v>7000</v>
          </cell>
          <cell r="CP764">
            <v>7000</v>
          </cell>
          <cell r="CQ764">
            <v>7000</v>
          </cell>
          <cell r="CR764">
            <v>7000</v>
          </cell>
          <cell r="CS764">
            <v>7000</v>
          </cell>
          <cell r="CT764">
            <v>7000</v>
          </cell>
          <cell r="CU764">
            <v>7000</v>
          </cell>
          <cell r="CV764">
            <v>7000</v>
          </cell>
          <cell r="CW764">
            <v>7000</v>
          </cell>
          <cell r="CX764">
            <v>7000</v>
          </cell>
          <cell r="CY764">
            <v>7000</v>
          </cell>
          <cell r="CZ764">
            <v>7000</v>
          </cell>
          <cell r="DA764">
            <v>7000</v>
          </cell>
          <cell r="DB764">
            <v>7000</v>
          </cell>
          <cell r="DC764">
            <v>7000</v>
          </cell>
          <cell r="DD764">
            <v>7000</v>
          </cell>
          <cell r="DE764">
            <v>7800</v>
          </cell>
          <cell r="DF764">
            <v>7800</v>
          </cell>
          <cell r="DG764">
            <v>7800</v>
          </cell>
          <cell r="DH764">
            <v>7800</v>
          </cell>
          <cell r="DI764">
            <v>7800</v>
          </cell>
          <cell r="DJ764">
            <v>7800</v>
          </cell>
          <cell r="DK764">
            <v>7800</v>
          </cell>
        </row>
        <row r="765">
          <cell r="A765">
            <v>38778</v>
          </cell>
          <cell r="B765" t="str">
            <v xml:space="preserve"> ZIM DEHYDRATION                         </v>
          </cell>
          <cell r="C765">
            <v>0</v>
          </cell>
          <cell r="D765" t="str">
            <v xml:space="preserve"> R    </v>
          </cell>
          <cell r="E765">
            <v>100166</v>
          </cell>
          <cell r="F765">
            <v>20</v>
          </cell>
          <cell r="G765">
            <v>20</v>
          </cell>
          <cell r="H765">
            <v>15069</v>
          </cell>
          <cell r="I765">
            <v>20</v>
          </cell>
          <cell r="J765">
            <v>20</v>
          </cell>
          <cell r="K765">
            <v>20</v>
          </cell>
          <cell r="L765">
            <v>20</v>
          </cell>
          <cell r="M765">
            <v>20</v>
          </cell>
          <cell r="N765">
            <v>20</v>
          </cell>
          <cell r="O765">
            <v>20</v>
          </cell>
          <cell r="P765">
            <v>20</v>
          </cell>
          <cell r="Q765">
            <v>20</v>
          </cell>
          <cell r="R765">
            <v>20</v>
          </cell>
          <cell r="S765">
            <v>20</v>
          </cell>
          <cell r="T765">
            <v>20</v>
          </cell>
          <cell r="U765">
            <v>20</v>
          </cell>
          <cell r="V765">
            <v>20</v>
          </cell>
          <cell r="W765">
            <v>18820</v>
          </cell>
          <cell r="X765">
            <v>11820</v>
          </cell>
          <cell r="Y765">
            <v>14805</v>
          </cell>
          <cell r="Z765">
            <v>13820</v>
          </cell>
          <cell r="AA765">
            <v>10320</v>
          </cell>
          <cell r="AB765">
            <v>10320</v>
          </cell>
          <cell r="AC765">
            <v>10320</v>
          </cell>
          <cell r="AD765">
            <v>13820</v>
          </cell>
          <cell r="AE765">
            <v>6820</v>
          </cell>
          <cell r="AF765">
            <v>18020</v>
          </cell>
          <cell r="AG765">
            <v>15946</v>
          </cell>
          <cell r="AH765">
            <v>11620</v>
          </cell>
          <cell r="AI765">
            <v>11620</v>
          </cell>
          <cell r="AJ765">
            <v>11620</v>
          </cell>
          <cell r="AK765">
            <v>11620</v>
          </cell>
          <cell r="AL765">
            <v>3020</v>
          </cell>
          <cell r="AM765">
            <v>3020</v>
          </cell>
          <cell r="AN765">
            <v>3020</v>
          </cell>
          <cell r="AO765">
            <v>15069</v>
          </cell>
          <cell r="AP765">
            <v>15069</v>
          </cell>
          <cell r="AQ765">
            <v>15069</v>
          </cell>
          <cell r="AR765">
            <v>13720</v>
          </cell>
          <cell r="AS765">
            <v>20</v>
          </cell>
          <cell r="AT765">
            <v>20</v>
          </cell>
          <cell r="AU765">
            <v>20</v>
          </cell>
          <cell r="AV765">
            <v>12520</v>
          </cell>
          <cell r="AW765">
            <v>12520</v>
          </cell>
          <cell r="AX765">
            <v>18020</v>
          </cell>
          <cell r="AY765">
            <v>18020</v>
          </cell>
          <cell r="AZ765">
            <v>18020</v>
          </cell>
          <cell r="BA765">
            <v>20</v>
          </cell>
          <cell r="BB765">
            <v>20</v>
          </cell>
          <cell r="BC765">
            <v>10020</v>
          </cell>
          <cell r="BD765">
            <v>10020</v>
          </cell>
          <cell r="BE765">
            <v>10020</v>
          </cell>
          <cell r="BF765">
            <v>20</v>
          </cell>
          <cell r="BG765">
            <v>20</v>
          </cell>
          <cell r="BH765">
            <v>20</v>
          </cell>
          <cell r="BI765">
            <v>20</v>
          </cell>
          <cell r="BJ765">
            <v>10020</v>
          </cell>
          <cell r="BK765">
            <v>10020</v>
          </cell>
          <cell r="BL765">
            <v>10020</v>
          </cell>
          <cell r="BM765">
            <v>10020</v>
          </cell>
          <cell r="BN765">
            <v>8320</v>
          </cell>
          <cell r="BO765">
            <v>5020</v>
          </cell>
          <cell r="BP765">
            <v>5020</v>
          </cell>
          <cell r="BQ765">
            <v>24025</v>
          </cell>
          <cell r="BR765">
            <v>24025</v>
          </cell>
          <cell r="BS765">
            <v>24025</v>
          </cell>
          <cell r="BT765">
            <v>10020</v>
          </cell>
          <cell r="BU765">
            <v>10020</v>
          </cell>
          <cell r="BV765">
            <v>10120</v>
          </cell>
          <cell r="BW765">
            <v>25020</v>
          </cell>
          <cell r="BX765">
            <v>12020</v>
          </cell>
          <cell r="BY765">
            <v>12020</v>
          </cell>
          <cell r="BZ765">
            <v>12020</v>
          </cell>
          <cell r="CA765">
            <v>12020</v>
          </cell>
          <cell r="CB765">
            <v>7405</v>
          </cell>
          <cell r="CC765">
            <v>32895</v>
          </cell>
          <cell r="CD765">
            <v>17895</v>
          </cell>
          <cell r="CE765">
            <v>17895</v>
          </cell>
          <cell r="CF765">
            <v>17895</v>
          </cell>
          <cell r="CG765">
            <v>17895</v>
          </cell>
          <cell r="CH765">
            <v>17895</v>
          </cell>
          <cell r="CI765">
            <v>24016</v>
          </cell>
          <cell r="CJ765">
            <v>17895</v>
          </cell>
          <cell r="CK765">
            <v>17895</v>
          </cell>
          <cell r="CL765">
            <v>17895</v>
          </cell>
          <cell r="CM765">
            <v>17895</v>
          </cell>
          <cell r="CN765">
            <v>17895</v>
          </cell>
          <cell r="CO765">
            <v>17895</v>
          </cell>
          <cell r="CP765">
            <v>17895</v>
          </cell>
          <cell r="CQ765">
            <v>17895</v>
          </cell>
          <cell r="CR765">
            <v>17895</v>
          </cell>
          <cell r="CS765">
            <v>17895</v>
          </cell>
          <cell r="CT765">
            <v>17895</v>
          </cell>
          <cell r="CU765">
            <v>17895</v>
          </cell>
          <cell r="CV765">
            <v>17895</v>
          </cell>
          <cell r="CW765">
            <v>17895</v>
          </cell>
          <cell r="CX765">
            <v>17895</v>
          </cell>
          <cell r="CY765">
            <v>23395</v>
          </cell>
          <cell r="CZ765">
            <v>43290</v>
          </cell>
          <cell r="DA765">
            <v>43290</v>
          </cell>
          <cell r="DB765">
            <v>43290</v>
          </cell>
          <cell r="DC765">
            <v>33395</v>
          </cell>
          <cell r="DD765">
            <v>22820</v>
          </cell>
          <cell r="DE765">
            <v>67637</v>
          </cell>
          <cell r="DF765">
            <v>25637</v>
          </cell>
          <cell r="DG765">
            <v>37137</v>
          </cell>
          <cell r="DH765">
            <v>37137</v>
          </cell>
          <cell r="DI765">
            <v>37137</v>
          </cell>
          <cell r="DJ765">
            <v>42137</v>
          </cell>
          <cell r="DK765">
            <v>7137</v>
          </cell>
        </row>
        <row r="766">
          <cell r="A766">
            <v>39480</v>
          </cell>
          <cell r="B766" t="str">
            <v xml:space="preserve"> ENERGY-HPL-DECKER PRAIRIE               </v>
          </cell>
          <cell r="C766">
            <v>0</v>
          </cell>
          <cell r="D766" t="str">
            <v xml:space="preserve"> R    </v>
          </cell>
          <cell r="E766">
            <v>2751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</row>
        <row r="767">
          <cell r="A767">
            <v>39482</v>
          </cell>
          <cell r="B767" t="str">
            <v xml:space="preserve"> SCHOENFIELD DEHYDRATION #1              </v>
          </cell>
          <cell r="C767">
            <v>0</v>
          </cell>
          <cell r="D767" t="str">
            <v xml:space="preserve"> R    </v>
          </cell>
          <cell r="E767">
            <v>7405</v>
          </cell>
          <cell r="F767">
            <v>1000</v>
          </cell>
          <cell r="G767">
            <v>1000</v>
          </cell>
          <cell r="H767">
            <v>1000</v>
          </cell>
          <cell r="I767">
            <v>1000</v>
          </cell>
          <cell r="J767">
            <v>1000</v>
          </cell>
          <cell r="K767">
            <v>1000</v>
          </cell>
          <cell r="L767">
            <v>1000</v>
          </cell>
          <cell r="M767">
            <v>1000</v>
          </cell>
          <cell r="N767">
            <v>1000</v>
          </cell>
          <cell r="O767">
            <v>1000</v>
          </cell>
          <cell r="P767">
            <v>1000</v>
          </cell>
          <cell r="Q767">
            <v>1000</v>
          </cell>
          <cell r="R767">
            <v>1000</v>
          </cell>
          <cell r="S767">
            <v>1000</v>
          </cell>
          <cell r="T767">
            <v>1500</v>
          </cell>
          <cell r="U767">
            <v>1500</v>
          </cell>
          <cell r="V767">
            <v>1500</v>
          </cell>
          <cell r="W767">
            <v>1500</v>
          </cell>
          <cell r="X767">
            <v>1500</v>
          </cell>
          <cell r="Y767">
            <v>1000</v>
          </cell>
          <cell r="Z767">
            <v>1000</v>
          </cell>
          <cell r="AA767">
            <v>1000</v>
          </cell>
          <cell r="AB767">
            <v>1000</v>
          </cell>
          <cell r="AC767">
            <v>1000</v>
          </cell>
          <cell r="AD767">
            <v>100</v>
          </cell>
          <cell r="AE767">
            <v>500</v>
          </cell>
          <cell r="AF767">
            <v>500</v>
          </cell>
          <cell r="AG767">
            <v>500</v>
          </cell>
          <cell r="AH767">
            <v>500</v>
          </cell>
          <cell r="AI767">
            <v>500</v>
          </cell>
          <cell r="AJ767">
            <v>500</v>
          </cell>
          <cell r="AK767">
            <v>500</v>
          </cell>
          <cell r="AL767">
            <v>500</v>
          </cell>
          <cell r="AM767">
            <v>1000</v>
          </cell>
          <cell r="AN767">
            <v>1000</v>
          </cell>
          <cell r="AO767">
            <v>1000</v>
          </cell>
          <cell r="AP767">
            <v>1000</v>
          </cell>
          <cell r="AQ767">
            <v>1000</v>
          </cell>
          <cell r="AR767">
            <v>500</v>
          </cell>
          <cell r="AS767">
            <v>1000</v>
          </cell>
          <cell r="AT767">
            <v>1000</v>
          </cell>
          <cell r="AU767">
            <v>1000</v>
          </cell>
          <cell r="AV767">
            <v>1000</v>
          </cell>
          <cell r="AW767">
            <v>1000</v>
          </cell>
          <cell r="AX767">
            <v>500</v>
          </cell>
          <cell r="AY767">
            <v>500</v>
          </cell>
          <cell r="AZ767">
            <v>500</v>
          </cell>
          <cell r="BA767">
            <v>500</v>
          </cell>
          <cell r="BB767">
            <v>1000</v>
          </cell>
          <cell r="BC767">
            <v>1000</v>
          </cell>
          <cell r="BD767">
            <v>1000</v>
          </cell>
          <cell r="BE767">
            <v>1000</v>
          </cell>
          <cell r="BF767">
            <v>1000</v>
          </cell>
          <cell r="BG767">
            <v>1000</v>
          </cell>
          <cell r="BH767">
            <v>1000</v>
          </cell>
          <cell r="BI767">
            <v>1000</v>
          </cell>
          <cell r="BJ767">
            <v>1000</v>
          </cell>
          <cell r="BK767">
            <v>1000</v>
          </cell>
          <cell r="BL767">
            <v>1000</v>
          </cell>
          <cell r="BM767">
            <v>1000</v>
          </cell>
          <cell r="BN767">
            <v>1000</v>
          </cell>
          <cell r="BO767">
            <v>800</v>
          </cell>
          <cell r="BP767">
            <v>800</v>
          </cell>
          <cell r="BQ767">
            <v>800</v>
          </cell>
          <cell r="BR767">
            <v>800</v>
          </cell>
          <cell r="BS767">
            <v>800</v>
          </cell>
          <cell r="BT767">
            <v>800</v>
          </cell>
          <cell r="BU767">
            <v>1000</v>
          </cell>
          <cell r="BV767">
            <v>1000</v>
          </cell>
          <cell r="BW767">
            <v>1000</v>
          </cell>
          <cell r="BX767">
            <v>1000</v>
          </cell>
          <cell r="BY767">
            <v>1000</v>
          </cell>
          <cell r="BZ767">
            <v>1000</v>
          </cell>
          <cell r="CA767">
            <v>1000</v>
          </cell>
          <cell r="CB767">
            <v>1000</v>
          </cell>
          <cell r="CC767">
            <v>600</v>
          </cell>
          <cell r="CD767">
            <v>600</v>
          </cell>
          <cell r="CE767">
            <v>600</v>
          </cell>
          <cell r="CF767">
            <v>600</v>
          </cell>
          <cell r="CG767">
            <v>600</v>
          </cell>
          <cell r="CH767">
            <v>600</v>
          </cell>
          <cell r="CI767">
            <v>600</v>
          </cell>
          <cell r="CJ767">
            <v>600</v>
          </cell>
          <cell r="CK767">
            <v>600</v>
          </cell>
          <cell r="CL767">
            <v>600</v>
          </cell>
          <cell r="CM767">
            <v>600</v>
          </cell>
          <cell r="CN767">
            <v>600</v>
          </cell>
          <cell r="CO767">
            <v>600</v>
          </cell>
          <cell r="CP767">
            <v>600</v>
          </cell>
          <cell r="CQ767">
            <v>600</v>
          </cell>
          <cell r="CR767">
            <v>600</v>
          </cell>
          <cell r="CS767">
            <v>600</v>
          </cell>
          <cell r="CT767">
            <v>600</v>
          </cell>
          <cell r="CU767">
            <v>600</v>
          </cell>
          <cell r="CV767">
            <v>600</v>
          </cell>
          <cell r="CW767">
            <v>600</v>
          </cell>
          <cell r="CX767">
            <v>600</v>
          </cell>
          <cell r="CY767">
            <v>600</v>
          </cell>
          <cell r="CZ767">
            <v>1100</v>
          </cell>
          <cell r="DA767">
            <v>1100</v>
          </cell>
          <cell r="DB767">
            <v>1100</v>
          </cell>
          <cell r="DC767">
            <v>1100</v>
          </cell>
          <cell r="DD767">
            <v>1</v>
          </cell>
          <cell r="DE767">
            <v>1000</v>
          </cell>
          <cell r="DF767">
            <v>1</v>
          </cell>
          <cell r="DG767">
            <v>400</v>
          </cell>
          <cell r="DH767">
            <v>400</v>
          </cell>
          <cell r="DI767">
            <v>400</v>
          </cell>
          <cell r="DJ767">
            <v>400</v>
          </cell>
          <cell r="DK767">
            <v>500</v>
          </cell>
        </row>
        <row r="768">
          <cell r="A768">
            <v>39483</v>
          </cell>
          <cell r="B768" t="str">
            <v xml:space="preserve"> MITCHELL-PINEHURST DEHYD                </v>
          </cell>
          <cell r="C768">
            <v>0</v>
          </cell>
          <cell r="D768" t="str">
            <v xml:space="preserve"> R    </v>
          </cell>
          <cell r="E768">
            <v>10394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</row>
        <row r="769">
          <cell r="A769">
            <v>39484</v>
          </cell>
          <cell r="B769" t="str">
            <v xml:space="preserve"> AIKINS-DECKER PRAIRIE DEHYD             </v>
          </cell>
          <cell r="C769">
            <v>0</v>
          </cell>
          <cell r="D769" t="str">
            <v xml:space="preserve"> R    </v>
          </cell>
          <cell r="E769">
            <v>10393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</row>
        <row r="770">
          <cell r="A770">
            <v>39487</v>
          </cell>
          <cell r="B770" t="str">
            <v xml:space="preserve"> SUN-DECKERS PRAIRIE DEHYD               </v>
          </cell>
          <cell r="C770">
            <v>0</v>
          </cell>
          <cell r="D770" t="str">
            <v xml:space="preserve"> R    </v>
          </cell>
          <cell r="E770">
            <v>10430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</row>
        <row r="771">
          <cell r="A771">
            <v>39518</v>
          </cell>
          <cell r="B771" t="str">
            <v xml:space="preserve"> MITCHELL - PINEHURST DEHYD              </v>
          </cell>
          <cell r="C771">
            <v>0</v>
          </cell>
          <cell r="D771" t="str">
            <v xml:space="preserve"> R    </v>
          </cell>
          <cell r="E771">
            <v>6044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</row>
        <row r="772">
          <cell r="A772">
            <v>39519</v>
          </cell>
          <cell r="B772" t="str">
            <v xml:space="preserve"> DELTA - TEX STAR- WINSLOW #1 DEHYD      </v>
          </cell>
          <cell r="C772">
            <v>0</v>
          </cell>
          <cell r="D772" t="str">
            <v xml:space="preserve"> R    </v>
          </cell>
          <cell r="E772">
            <v>6036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</row>
        <row r="773">
          <cell r="A773">
            <v>39520</v>
          </cell>
          <cell r="B773" t="str">
            <v xml:space="preserve"> FREDCO - NORTH LOUISE DEHYD             </v>
          </cell>
          <cell r="C773">
            <v>0</v>
          </cell>
          <cell r="D773" t="str">
            <v xml:space="preserve"> R    </v>
          </cell>
          <cell r="E773">
            <v>7450</v>
          </cell>
          <cell r="F773">
            <v>195</v>
          </cell>
          <cell r="G773">
            <v>195</v>
          </cell>
          <cell r="H773">
            <v>190</v>
          </cell>
          <cell r="I773">
            <v>195</v>
          </cell>
          <cell r="J773">
            <v>195</v>
          </cell>
          <cell r="K773">
            <v>195</v>
          </cell>
          <cell r="L773">
            <v>195</v>
          </cell>
          <cell r="M773">
            <v>195</v>
          </cell>
          <cell r="N773">
            <v>195</v>
          </cell>
          <cell r="O773">
            <v>195</v>
          </cell>
          <cell r="P773">
            <v>195</v>
          </cell>
          <cell r="Q773">
            <v>195</v>
          </cell>
          <cell r="R773">
            <v>195</v>
          </cell>
          <cell r="S773">
            <v>195</v>
          </cell>
          <cell r="T773">
            <v>190</v>
          </cell>
          <cell r="U773">
            <v>190</v>
          </cell>
          <cell r="V773">
            <v>190</v>
          </cell>
          <cell r="W773">
            <v>190</v>
          </cell>
          <cell r="X773">
            <v>190</v>
          </cell>
          <cell r="Y773">
            <v>190</v>
          </cell>
          <cell r="Z773">
            <v>190</v>
          </cell>
          <cell r="AA773">
            <v>190</v>
          </cell>
          <cell r="AB773">
            <v>190</v>
          </cell>
          <cell r="AC773">
            <v>190</v>
          </cell>
          <cell r="AD773">
            <v>190</v>
          </cell>
          <cell r="AE773">
            <v>190</v>
          </cell>
          <cell r="AF773">
            <v>190</v>
          </cell>
          <cell r="AG773">
            <v>190</v>
          </cell>
          <cell r="AH773">
            <v>190</v>
          </cell>
          <cell r="AI773">
            <v>190</v>
          </cell>
          <cell r="AJ773">
            <v>190</v>
          </cell>
          <cell r="AK773">
            <v>190</v>
          </cell>
          <cell r="AL773">
            <v>190</v>
          </cell>
          <cell r="AM773">
            <v>190</v>
          </cell>
          <cell r="AN773">
            <v>190</v>
          </cell>
          <cell r="AO773">
            <v>190</v>
          </cell>
          <cell r="AP773">
            <v>190</v>
          </cell>
          <cell r="AQ773">
            <v>190</v>
          </cell>
          <cell r="AR773">
            <v>190</v>
          </cell>
          <cell r="AS773">
            <v>190</v>
          </cell>
          <cell r="AT773">
            <v>190</v>
          </cell>
          <cell r="AU773">
            <v>190</v>
          </cell>
          <cell r="AV773">
            <v>190</v>
          </cell>
          <cell r="AW773">
            <v>190</v>
          </cell>
          <cell r="AX773">
            <v>190</v>
          </cell>
          <cell r="AY773">
            <v>190</v>
          </cell>
          <cell r="AZ773">
            <v>190</v>
          </cell>
          <cell r="BA773">
            <v>190</v>
          </cell>
          <cell r="BB773">
            <v>190</v>
          </cell>
          <cell r="BC773">
            <v>190</v>
          </cell>
          <cell r="BD773">
            <v>190</v>
          </cell>
          <cell r="BE773">
            <v>190</v>
          </cell>
          <cell r="BF773">
            <v>190</v>
          </cell>
          <cell r="BG773">
            <v>190</v>
          </cell>
          <cell r="BH773">
            <v>190</v>
          </cell>
          <cell r="BI773">
            <v>190</v>
          </cell>
          <cell r="BJ773">
            <v>190</v>
          </cell>
          <cell r="BK773">
            <v>190</v>
          </cell>
          <cell r="BL773">
            <v>190</v>
          </cell>
          <cell r="BM773">
            <v>190</v>
          </cell>
          <cell r="BN773">
            <v>190</v>
          </cell>
          <cell r="BO773">
            <v>190</v>
          </cell>
          <cell r="BP773">
            <v>190</v>
          </cell>
          <cell r="BQ773">
            <v>190</v>
          </cell>
          <cell r="BR773">
            <v>190</v>
          </cell>
          <cell r="BS773">
            <v>190</v>
          </cell>
          <cell r="BT773">
            <v>190</v>
          </cell>
          <cell r="BU773">
            <v>190</v>
          </cell>
          <cell r="BV773">
            <v>190</v>
          </cell>
          <cell r="BW773">
            <v>190</v>
          </cell>
          <cell r="BX773">
            <v>190</v>
          </cell>
          <cell r="BY773">
            <v>190</v>
          </cell>
          <cell r="BZ773">
            <v>190</v>
          </cell>
          <cell r="CA773">
            <v>190</v>
          </cell>
          <cell r="CB773">
            <v>190</v>
          </cell>
          <cell r="CC773">
            <v>200</v>
          </cell>
          <cell r="CD773">
            <v>200</v>
          </cell>
          <cell r="CE773">
            <v>200</v>
          </cell>
          <cell r="CF773">
            <v>200</v>
          </cell>
          <cell r="CG773">
            <v>200</v>
          </cell>
          <cell r="CH773">
            <v>200</v>
          </cell>
          <cell r="CI773">
            <v>200</v>
          </cell>
          <cell r="CJ773">
            <v>200</v>
          </cell>
          <cell r="CK773">
            <v>200</v>
          </cell>
          <cell r="CL773">
            <v>200</v>
          </cell>
          <cell r="CM773">
            <v>200</v>
          </cell>
          <cell r="CN773">
            <v>200</v>
          </cell>
          <cell r="CO773">
            <v>200</v>
          </cell>
          <cell r="CP773">
            <v>200</v>
          </cell>
          <cell r="CQ773">
            <v>200</v>
          </cell>
          <cell r="CR773">
            <v>200</v>
          </cell>
          <cell r="CS773">
            <v>200</v>
          </cell>
          <cell r="CT773">
            <v>200</v>
          </cell>
          <cell r="CU773">
            <v>200</v>
          </cell>
          <cell r="CV773">
            <v>200</v>
          </cell>
          <cell r="CW773">
            <v>200</v>
          </cell>
          <cell r="CX773">
            <v>200</v>
          </cell>
          <cell r="CY773">
            <v>200</v>
          </cell>
          <cell r="CZ773">
            <v>200</v>
          </cell>
          <cell r="DA773">
            <v>200</v>
          </cell>
          <cell r="DB773">
            <v>200</v>
          </cell>
          <cell r="DC773">
            <v>200</v>
          </cell>
          <cell r="DD773">
            <v>200</v>
          </cell>
          <cell r="DE773">
            <v>200</v>
          </cell>
          <cell r="DF773">
            <v>200</v>
          </cell>
          <cell r="DG773">
            <v>200</v>
          </cell>
          <cell r="DH773">
            <v>200</v>
          </cell>
          <cell r="DI773">
            <v>200</v>
          </cell>
          <cell r="DJ773">
            <v>200</v>
          </cell>
          <cell r="DK773">
            <v>200</v>
          </cell>
        </row>
        <row r="774">
          <cell r="A774">
            <v>39522</v>
          </cell>
          <cell r="B774" t="str">
            <v xml:space="preserve"> HAMILL-NW SINTON DEHYD                  </v>
          </cell>
          <cell r="C774">
            <v>0</v>
          </cell>
          <cell r="D774" t="str">
            <v xml:space="preserve"> R    </v>
          </cell>
          <cell r="E774">
            <v>10583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</row>
        <row r="775">
          <cell r="A775">
            <v>39767</v>
          </cell>
          <cell r="B775" t="str">
            <v xml:space="preserve"> MERCY GU #1                             </v>
          </cell>
          <cell r="C775">
            <v>0</v>
          </cell>
          <cell r="D775" t="str">
            <v xml:space="preserve"> R    </v>
          </cell>
          <cell r="E775">
            <v>2941</v>
          </cell>
          <cell r="F775">
            <v>220</v>
          </cell>
          <cell r="G775">
            <v>220</v>
          </cell>
          <cell r="H775">
            <v>200</v>
          </cell>
          <cell r="I775">
            <v>220</v>
          </cell>
          <cell r="J775">
            <v>220</v>
          </cell>
          <cell r="K775">
            <v>220</v>
          </cell>
          <cell r="L775">
            <v>220</v>
          </cell>
          <cell r="M775">
            <v>220</v>
          </cell>
          <cell r="N775">
            <v>220</v>
          </cell>
          <cell r="O775">
            <v>220</v>
          </cell>
          <cell r="P775">
            <v>220</v>
          </cell>
          <cell r="Q775">
            <v>220</v>
          </cell>
          <cell r="R775">
            <v>220</v>
          </cell>
          <cell r="S775">
            <v>220</v>
          </cell>
          <cell r="T775">
            <v>400</v>
          </cell>
          <cell r="U775">
            <v>400</v>
          </cell>
          <cell r="V775">
            <v>400</v>
          </cell>
          <cell r="W775">
            <v>400</v>
          </cell>
          <cell r="X775">
            <v>400</v>
          </cell>
          <cell r="Y775">
            <v>400</v>
          </cell>
          <cell r="Z775">
            <v>400</v>
          </cell>
          <cell r="AA775">
            <v>400</v>
          </cell>
          <cell r="AB775">
            <v>400</v>
          </cell>
          <cell r="AC775">
            <v>400</v>
          </cell>
          <cell r="AD775">
            <v>200</v>
          </cell>
          <cell r="AE775">
            <v>200</v>
          </cell>
          <cell r="AF775">
            <v>200</v>
          </cell>
          <cell r="AG775">
            <v>200</v>
          </cell>
          <cell r="AH775">
            <v>200</v>
          </cell>
          <cell r="AI775">
            <v>200</v>
          </cell>
          <cell r="AJ775">
            <v>200</v>
          </cell>
          <cell r="AK775">
            <v>200</v>
          </cell>
          <cell r="AL775">
            <v>200</v>
          </cell>
          <cell r="AM775">
            <v>200</v>
          </cell>
          <cell r="AN775">
            <v>200</v>
          </cell>
          <cell r="AO775">
            <v>200</v>
          </cell>
          <cell r="AP775">
            <v>200</v>
          </cell>
          <cell r="AQ775">
            <v>200</v>
          </cell>
          <cell r="AR775">
            <v>200</v>
          </cell>
          <cell r="AS775">
            <v>200</v>
          </cell>
          <cell r="AT775">
            <v>200</v>
          </cell>
          <cell r="AU775">
            <v>200</v>
          </cell>
          <cell r="AV775">
            <v>200</v>
          </cell>
          <cell r="AW775">
            <v>200</v>
          </cell>
          <cell r="AX775">
            <v>100</v>
          </cell>
          <cell r="AY775">
            <v>100</v>
          </cell>
          <cell r="AZ775">
            <v>100</v>
          </cell>
          <cell r="BA775">
            <v>100</v>
          </cell>
          <cell r="BB775">
            <v>100</v>
          </cell>
          <cell r="BC775">
            <v>100</v>
          </cell>
          <cell r="BD775">
            <v>100</v>
          </cell>
          <cell r="BE775">
            <v>100</v>
          </cell>
          <cell r="BF775">
            <v>100</v>
          </cell>
          <cell r="BG775">
            <v>100</v>
          </cell>
          <cell r="BH775">
            <v>100</v>
          </cell>
          <cell r="BI775">
            <v>100</v>
          </cell>
          <cell r="BJ775">
            <v>100</v>
          </cell>
          <cell r="BK775">
            <v>100</v>
          </cell>
          <cell r="BL775">
            <v>100</v>
          </cell>
          <cell r="BM775">
            <v>100</v>
          </cell>
          <cell r="BN775">
            <v>100</v>
          </cell>
          <cell r="BO775">
            <v>200</v>
          </cell>
          <cell r="BP775">
            <v>200</v>
          </cell>
          <cell r="BQ775">
            <v>200</v>
          </cell>
          <cell r="BR775">
            <v>200</v>
          </cell>
          <cell r="BS775">
            <v>200</v>
          </cell>
          <cell r="BT775">
            <v>200</v>
          </cell>
          <cell r="BU775">
            <v>200</v>
          </cell>
          <cell r="BV775">
            <v>200</v>
          </cell>
          <cell r="BW775">
            <v>200</v>
          </cell>
          <cell r="BX775">
            <v>200</v>
          </cell>
          <cell r="BY775">
            <v>200</v>
          </cell>
          <cell r="BZ775">
            <v>200</v>
          </cell>
          <cell r="CA775">
            <v>200</v>
          </cell>
          <cell r="CB775">
            <v>200</v>
          </cell>
          <cell r="CC775">
            <v>300</v>
          </cell>
          <cell r="CD775">
            <v>300</v>
          </cell>
          <cell r="CE775">
            <v>300</v>
          </cell>
          <cell r="CF775">
            <v>300</v>
          </cell>
          <cell r="CG775">
            <v>300</v>
          </cell>
          <cell r="CH775">
            <v>300</v>
          </cell>
          <cell r="CI775">
            <v>300</v>
          </cell>
          <cell r="CJ775">
            <v>300</v>
          </cell>
          <cell r="CK775">
            <v>300</v>
          </cell>
          <cell r="CL775">
            <v>300</v>
          </cell>
          <cell r="CM775">
            <v>300</v>
          </cell>
          <cell r="CN775">
            <v>300</v>
          </cell>
          <cell r="CO775">
            <v>300</v>
          </cell>
          <cell r="CP775">
            <v>300</v>
          </cell>
          <cell r="CQ775">
            <v>300</v>
          </cell>
          <cell r="CR775">
            <v>300</v>
          </cell>
          <cell r="CS775">
            <v>300</v>
          </cell>
          <cell r="CT775">
            <v>300</v>
          </cell>
          <cell r="CU775">
            <v>300</v>
          </cell>
          <cell r="CV775">
            <v>300</v>
          </cell>
          <cell r="CW775">
            <v>300</v>
          </cell>
          <cell r="CX775">
            <v>300</v>
          </cell>
          <cell r="CY775">
            <v>300</v>
          </cell>
          <cell r="CZ775">
            <v>300</v>
          </cell>
          <cell r="DA775">
            <v>300</v>
          </cell>
          <cell r="DB775">
            <v>300</v>
          </cell>
          <cell r="DC775">
            <v>300</v>
          </cell>
          <cell r="DD775">
            <v>300</v>
          </cell>
          <cell r="DE775">
            <v>200</v>
          </cell>
          <cell r="DF775">
            <v>200</v>
          </cell>
          <cell r="DG775">
            <v>200</v>
          </cell>
          <cell r="DH775">
            <v>200</v>
          </cell>
          <cell r="DI775">
            <v>200</v>
          </cell>
          <cell r="DJ775">
            <v>200</v>
          </cell>
          <cell r="DK775">
            <v>200</v>
          </cell>
        </row>
        <row r="776">
          <cell r="A776">
            <v>39769</v>
          </cell>
          <cell r="B776" t="str">
            <v xml:space="preserve"> CONOCO-RINCON PLANT DEHYD               </v>
          </cell>
          <cell r="C776">
            <v>0</v>
          </cell>
          <cell r="D776" t="str">
            <v xml:space="preserve"> R    </v>
          </cell>
          <cell r="E776">
            <v>28889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</row>
        <row r="777">
          <cell r="A777">
            <v>39770</v>
          </cell>
          <cell r="B777" t="str">
            <v xml:space="preserve"> BENGAIL-ROSS DEHYD                      </v>
          </cell>
          <cell r="C777">
            <v>0</v>
          </cell>
          <cell r="D777" t="str">
            <v xml:space="preserve"> R    </v>
          </cell>
          <cell r="E777">
            <v>7421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</row>
        <row r="778">
          <cell r="A778">
            <v>39777</v>
          </cell>
          <cell r="B778" t="str">
            <v xml:space="preserve"> MOUNTAINEER-CABELL SALES TRANSPORT      </v>
          </cell>
          <cell r="C778">
            <v>3</v>
          </cell>
          <cell r="D778" t="str">
            <v xml:space="preserve"> D    </v>
          </cell>
          <cell r="E778">
            <v>30913</v>
          </cell>
          <cell r="F778">
            <v>5000</v>
          </cell>
          <cell r="G778">
            <v>5000</v>
          </cell>
          <cell r="H778">
            <v>5366</v>
          </cell>
          <cell r="I778">
            <v>5000</v>
          </cell>
          <cell r="J778">
            <v>5000</v>
          </cell>
          <cell r="K778">
            <v>5000</v>
          </cell>
          <cell r="L778">
            <v>4983</v>
          </cell>
          <cell r="M778">
            <v>5000</v>
          </cell>
          <cell r="N778">
            <v>2000</v>
          </cell>
          <cell r="O778">
            <v>2000</v>
          </cell>
          <cell r="P778">
            <v>5092</v>
          </cell>
          <cell r="Q778">
            <v>4000</v>
          </cell>
          <cell r="R778">
            <v>4000</v>
          </cell>
          <cell r="S778">
            <v>4000</v>
          </cell>
          <cell r="T778">
            <v>4166</v>
          </cell>
          <cell r="U778">
            <v>4166</v>
          </cell>
          <cell r="V778">
            <v>4166</v>
          </cell>
          <cell r="W778">
            <v>4166</v>
          </cell>
          <cell r="X778">
            <v>4166</v>
          </cell>
          <cell r="Y778">
            <v>4166</v>
          </cell>
          <cell r="Z778">
            <v>4866</v>
          </cell>
          <cell r="AA778">
            <v>4866</v>
          </cell>
          <cell r="AB778">
            <v>4866</v>
          </cell>
          <cell r="AC778">
            <v>4866</v>
          </cell>
          <cell r="AD778">
            <v>4866</v>
          </cell>
          <cell r="AE778">
            <v>4866</v>
          </cell>
          <cell r="AF778">
            <v>4866</v>
          </cell>
          <cell r="AG778">
            <v>4866</v>
          </cell>
          <cell r="AH778">
            <v>4866</v>
          </cell>
          <cell r="AI778">
            <v>4866</v>
          </cell>
          <cell r="AJ778">
            <v>4866</v>
          </cell>
          <cell r="AK778">
            <v>4866</v>
          </cell>
          <cell r="AL778">
            <v>5366</v>
          </cell>
          <cell r="AM778">
            <v>5366</v>
          </cell>
          <cell r="AN778">
            <v>5366</v>
          </cell>
          <cell r="AO778">
            <v>5366</v>
          </cell>
          <cell r="AP778">
            <v>5366</v>
          </cell>
          <cell r="AQ778">
            <v>5366</v>
          </cell>
          <cell r="AR778">
            <v>6366</v>
          </cell>
          <cell r="AS778">
            <v>6370</v>
          </cell>
          <cell r="AT778">
            <v>6370</v>
          </cell>
          <cell r="AU778">
            <v>6370</v>
          </cell>
          <cell r="AV778">
            <v>6370</v>
          </cell>
          <cell r="AW778">
            <v>6370</v>
          </cell>
          <cell r="AX778">
            <v>5558</v>
          </cell>
          <cell r="AY778">
            <v>5558</v>
          </cell>
          <cell r="AZ778">
            <v>5558</v>
          </cell>
          <cell r="BA778">
            <v>5558</v>
          </cell>
          <cell r="BB778">
            <v>5558</v>
          </cell>
          <cell r="BC778">
            <v>5558</v>
          </cell>
          <cell r="BD778">
            <v>5558</v>
          </cell>
          <cell r="BE778">
            <v>5558</v>
          </cell>
          <cell r="BF778">
            <v>7358</v>
          </cell>
          <cell r="BG778">
            <v>7358</v>
          </cell>
          <cell r="BH778">
            <v>6558</v>
          </cell>
          <cell r="BI778">
            <v>6558</v>
          </cell>
          <cell r="BJ778">
            <v>6558</v>
          </cell>
          <cell r="BK778">
            <v>6558</v>
          </cell>
          <cell r="BL778">
            <v>6558</v>
          </cell>
          <cell r="BM778">
            <v>7303</v>
          </cell>
          <cell r="BN778">
            <v>7303</v>
          </cell>
          <cell r="BO778">
            <v>7303</v>
          </cell>
          <cell r="BP778">
            <v>7303</v>
          </cell>
          <cell r="BQ778">
            <v>7303</v>
          </cell>
          <cell r="BR778">
            <v>7303</v>
          </cell>
          <cell r="BS778">
            <v>7303</v>
          </cell>
          <cell r="BT778">
            <v>6803</v>
          </cell>
          <cell r="BU778">
            <v>6803</v>
          </cell>
          <cell r="BV778">
            <v>6803</v>
          </cell>
          <cell r="BW778">
            <v>6803</v>
          </cell>
          <cell r="BX778">
            <v>6803</v>
          </cell>
          <cell r="BY778">
            <v>6803</v>
          </cell>
          <cell r="BZ778">
            <v>6803</v>
          </cell>
          <cell r="CA778">
            <v>6803</v>
          </cell>
          <cell r="CB778">
            <v>6805</v>
          </cell>
          <cell r="CC778">
            <v>4857</v>
          </cell>
          <cell r="CD778">
            <v>4857</v>
          </cell>
          <cell r="CE778">
            <v>4857</v>
          </cell>
          <cell r="CF778">
            <v>4857</v>
          </cell>
          <cell r="CG778">
            <v>4857</v>
          </cell>
          <cell r="CH778">
            <v>4857</v>
          </cell>
          <cell r="CI778">
            <v>4857</v>
          </cell>
          <cell r="CJ778">
            <v>6857</v>
          </cell>
          <cell r="CK778">
            <v>6857</v>
          </cell>
          <cell r="CL778">
            <v>6857</v>
          </cell>
          <cell r="CM778">
            <v>6506</v>
          </cell>
          <cell r="CN778">
            <v>6857</v>
          </cell>
          <cell r="CO778">
            <v>6857</v>
          </cell>
          <cell r="CP778">
            <v>6857</v>
          </cell>
          <cell r="CQ778">
            <v>6857</v>
          </cell>
          <cell r="CR778">
            <v>6857</v>
          </cell>
          <cell r="CS778">
            <v>6857</v>
          </cell>
          <cell r="CT778">
            <v>6857</v>
          </cell>
          <cell r="CU778">
            <v>6857</v>
          </cell>
          <cell r="CV778">
            <v>7857</v>
          </cell>
          <cell r="CW778">
            <v>7857</v>
          </cell>
          <cell r="CX778">
            <v>7857</v>
          </cell>
          <cell r="CY778">
            <v>7857</v>
          </cell>
          <cell r="CZ778">
            <v>7857</v>
          </cell>
          <cell r="DA778">
            <v>7857</v>
          </cell>
          <cell r="DB778">
            <v>7857</v>
          </cell>
          <cell r="DC778">
            <v>7857</v>
          </cell>
          <cell r="DD778">
            <v>7861</v>
          </cell>
          <cell r="DE778">
            <v>7770</v>
          </cell>
          <cell r="DF778">
            <v>5830</v>
          </cell>
          <cell r="DG778">
            <v>5830</v>
          </cell>
          <cell r="DH778">
            <v>5830</v>
          </cell>
          <cell r="DI778">
            <v>5830</v>
          </cell>
          <cell r="DJ778">
            <v>5830</v>
          </cell>
          <cell r="DK778">
            <v>5830</v>
          </cell>
        </row>
        <row r="779">
          <cell r="A779">
            <v>39781</v>
          </cell>
          <cell r="B779" t="str">
            <v xml:space="preserve"> VASTAR-MISS CANYON BLK 148 A            </v>
          </cell>
          <cell r="C779" t="str">
            <v xml:space="preserve"> 0L   </v>
          </cell>
          <cell r="D779" t="str">
            <v xml:space="preserve"> R    </v>
          </cell>
          <cell r="E779">
            <v>193531</v>
          </cell>
          <cell r="F779">
            <v>2740</v>
          </cell>
          <cell r="G779">
            <v>2740</v>
          </cell>
          <cell r="H779">
            <v>5757</v>
          </cell>
          <cell r="I779">
            <v>2740</v>
          </cell>
          <cell r="J779">
            <v>2740</v>
          </cell>
          <cell r="K779">
            <v>2740</v>
          </cell>
          <cell r="L779">
            <v>2740</v>
          </cell>
          <cell r="M779">
            <v>2740</v>
          </cell>
          <cell r="N779">
            <v>2740</v>
          </cell>
          <cell r="O779">
            <v>2740</v>
          </cell>
          <cell r="P779">
            <v>2740</v>
          </cell>
          <cell r="Q779">
            <v>4390</v>
          </cell>
          <cell r="R779">
            <v>4390</v>
          </cell>
          <cell r="S779">
            <v>4390</v>
          </cell>
          <cell r="T779">
            <v>5357</v>
          </cell>
          <cell r="U779">
            <v>5357</v>
          </cell>
          <cell r="V779">
            <v>5357</v>
          </cell>
          <cell r="W779">
            <v>5357</v>
          </cell>
          <cell r="X779">
            <v>5357</v>
          </cell>
          <cell r="Y779">
            <v>5357</v>
          </cell>
          <cell r="Z779">
            <v>5357</v>
          </cell>
          <cell r="AA779">
            <v>5357</v>
          </cell>
          <cell r="AB779">
            <v>5357</v>
          </cell>
          <cell r="AC779">
            <v>5357</v>
          </cell>
          <cell r="AD779">
            <v>5357</v>
          </cell>
          <cell r="AE779">
            <v>5357</v>
          </cell>
          <cell r="AF779">
            <v>5357</v>
          </cell>
          <cell r="AG779">
            <v>5757</v>
          </cell>
          <cell r="AH779">
            <v>5757</v>
          </cell>
          <cell r="AI779">
            <v>5757</v>
          </cell>
          <cell r="AJ779">
            <v>5757</v>
          </cell>
          <cell r="AK779">
            <v>5757</v>
          </cell>
          <cell r="AL779">
            <v>5757</v>
          </cell>
          <cell r="AM779">
            <v>5757</v>
          </cell>
          <cell r="AN779">
            <v>5757</v>
          </cell>
          <cell r="AO779">
            <v>5757</v>
          </cell>
          <cell r="AP779">
            <v>5757</v>
          </cell>
          <cell r="AQ779">
            <v>5757</v>
          </cell>
          <cell r="AR779">
            <v>6982</v>
          </cell>
          <cell r="AS779">
            <v>6982</v>
          </cell>
          <cell r="AT779">
            <v>6982</v>
          </cell>
          <cell r="AU779">
            <v>6982</v>
          </cell>
          <cell r="AV779">
            <v>6982</v>
          </cell>
          <cell r="AW779">
            <v>6982</v>
          </cell>
          <cell r="AX779">
            <v>6150</v>
          </cell>
          <cell r="AY779">
            <v>6150</v>
          </cell>
          <cell r="AZ779">
            <v>6150</v>
          </cell>
          <cell r="BA779">
            <v>6150</v>
          </cell>
          <cell r="BB779">
            <v>7150</v>
          </cell>
          <cell r="BC779">
            <v>7150</v>
          </cell>
          <cell r="BD779">
            <v>7150</v>
          </cell>
          <cell r="BE779">
            <v>7150</v>
          </cell>
          <cell r="BF779">
            <v>7150</v>
          </cell>
          <cell r="BG779">
            <v>7150</v>
          </cell>
          <cell r="BH779">
            <v>7150</v>
          </cell>
          <cell r="BI779">
            <v>7150</v>
          </cell>
          <cell r="BJ779">
            <v>7150</v>
          </cell>
          <cell r="BK779">
            <v>7150</v>
          </cell>
          <cell r="BL779">
            <v>7150</v>
          </cell>
          <cell r="BM779">
            <v>7150</v>
          </cell>
          <cell r="BN779">
            <v>7150</v>
          </cell>
          <cell r="BO779">
            <v>8685</v>
          </cell>
          <cell r="BP779">
            <v>8685</v>
          </cell>
          <cell r="BQ779">
            <v>8685</v>
          </cell>
          <cell r="BR779">
            <v>8685</v>
          </cell>
          <cell r="BS779">
            <v>8685</v>
          </cell>
          <cell r="BT779">
            <v>9160</v>
          </cell>
          <cell r="BU779">
            <v>9160</v>
          </cell>
          <cell r="BV779">
            <v>9160</v>
          </cell>
          <cell r="BW779">
            <v>9160</v>
          </cell>
          <cell r="BX779">
            <v>9160</v>
          </cell>
          <cell r="BY779">
            <v>9160</v>
          </cell>
          <cell r="BZ779">
            <v>9160</v>
          </cell>
          <cell r="CA779">
            <v>9160</v>
          </cell>
          <cell r="CB779">
            <v>9160</v>
          </cell>
          <cell r="CC779">
            <v>11000</v>
          </cell>
          <cell r="CD779">
            <v>11000</v>
          </cell>
          <cell r="CE779">
            <v>11000</v>
          </cell>
          <cell r="CF779">
            <v>11000</v>
          </cell>
          <cell r="CG779">
            <v>11000</v>
          </cell>
          <cell r="CH779">
            <v>11000</v>
          </cell>
          <cell r="CI779">
            <v>11000</v>
          </cell>
          <cell r="CJ779">
            <v>12213</v>
          </cell>
          <cell r="CK779">
            <v>12213</v>
          </cell>
          <cell r="CL779">
            <v>12213</v>
          </cell>
          <cell r="CM779">
            <v>12213</v>
          </cell>
          <cell r="CN779">
            <v>12213</v>
          </cell>
          <cell r="CO779">
            <v>12213</v>
          </cell>
          <cell r="CP779">
            <v>12213</v>
          </cell>
          <cell r="CQ779">
            <v>12213</v>
          </cell>
          <cell r="CR779">
            <v>10713</v>
          </cell>
          <cell r="CS779">
            <v>10713</v>
          </cell>
          <cell r="CT779">
            <v>10713</v>
          </cell>
          <cell r="CU779">
            <v>10713</v>
          </cell>
          <cell r="CV779">
            <v>10713</v>
          </cell>
          <cell r="CW779">
            <v>10713</v>
          </cell>
          <cell r="CX779">
            <v>10713</v>
          </cell>
          <cell r="CY779">
            <v>10713</v>
          </cell>
          <cell r="CZ779">
            <v>10713</v>
          </cell>
          <cell r="DA779">
            <v>10713</v>
          </cell>
          <cell r="DB779">
            <v>10713</v>
          </cell>
          <cell r="DC779">
            <v>10713</v>
          </cell>
          <cell r="DD779">
            <v>8713</v>
          </cell>
          <cell r="DE779">
            <v>12943</v>
          </cell>
          <cell r="DF779">
            <v>12943</v>
          </cell>
          <cell r="DG779">
            <v>12943</v>
          </cell>
          <cell r="DH779">
            <v>12943</v>
          </cell>
          <cell r="DI779">
            <v>12943</v>
          </cell>
          <cell r="DJ779">
            <v>12943</v>
          </cell>
          <cell r="DK779">
            <v>12943</v>
          </cell>
        </row>
        <row r="780">
          <cell r="A780">
            <v>39808</v>
          </cell>
          <cell r="B780" t="str">
            <v xml:space="preserve"> PATTERSON DEHYDRATION                   </v>
          </cell>
          <cell r="C780" t="str">
            <v xml:space="preserve"> 0L   </v>
          </cell>
          <cell r="D780" t="str">
            <v xml:space="preserve"> R    </v>
          </cell>
          <cell r="E780">
            <v>12081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</row>
        <row r="781">
          <cell r="A781">
            <v>40277</v>
          </cell>
          <cell r="B781" t="str">
            <v>KOCH @ Victoria</v>
          </cell>
          <cell r="C781">
            <v>0</v>
          </cell>
          <cell r="D781" t="str">
            <v xml:space="preserve"> D    </v>
          </cell>
          <cell r="E781">
            <v>12430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</row>
        <row r="782">
          <cell r="A782">
            <v>40799</v>
          </cell>
          <cell r="B782" t="str">
            <v>NGPL @ Cameron</v>
          </cell>
          <cell r="C782" t="str">
            <v xml:space="preserve"> 0L   </v>
          </cell>
          <cell r="D782" t="str">
            <v xml:space="preserve"> R    </v>
          </cell>
          <cell r="E782">
            <v>93637</v>
          </cell>
          <cell r="F782">
            <v>9804</v>
          </cell>
          <cell r="G782">
            <v>9804</v>
          </cell>
          <cell r="H782">
            <v>0</v>
          </cell>
          <cell r="I782">
            <v>9804</v>
          </cell>
          <cell r="J782">
            <v>9804</v>
          </cell>
          <cell r="K782">
            <v>9804</v>
          </cell>
          <cell r="L782">
            <v>9804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19608</v>
          </cell>
          <cell r="U782">
            <v>19608</v>
          </cell>
          <cell r="V782">
            <v>19608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9000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30000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10000</v>
          </cell>
          <cell r="CL782">
            <v>10000</v>
          </cell>
          <cell r="CM782">
            <v>10000</v>
          </cell>
          <cell r="CN782">
            <v>10000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10000</v>
          </cell>
          <cell r="CT782">
            <v>10000</v>
          </cell>
          <cell r="CU782">
            <v>10000</v>
          </cell>
          <cell r="CV782">
            <v>0</v>
          </cell>
          <cell r="CW782">
            <v>0</v>
          </cell>
          <cell r="CX782">
            <v>2000</v>
          </cell>
          <cell r="CY782">
            <v>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</row>
        <row r="783">
          <cell r="A783">
            <v>40814</v>
          </cell>
          <cell r="B783" t="str">
            <v xml:space="preserve"> EXXON-HEYSER PLT DEHYD                  </v>
          </cell>
          <cell r="C783">
            <v>0</v>
          </cell>
          <cell r="D783" t="str">
            <v xml:space="preserve"> R    </v>
          </cell>
          <cell r="E783">
            <v>97425</v>
          </cell>
          <cell r="F783">
            <v>970</v>
          </cell>
          <cell r="G783">
            <v>970</v>
          </cell>
          <cell r="H783">
            <v>1065</v>
          </cell>
          <cell r="I783">
            <v>970</v>
          </cell>
          <cell r="J783">
            <v>970</v>
          </cell>
          <cell r="K783">
            <v>970</v>
          </cell>
          <cell r="L783">
            <v>970</v>
          </cell>
          <cell r="M783">
            <v>970</v>
          </cell>
          <cell r="N783">
            <v>970</v>
          </cell>
          <cell r="O783">
            <v>970</v>
          </cell>
          <cell r="P783">
            <v>970</v>
          </cell>
          <cell r="Q783">
            <v>970</v>
          </cell>
          <cell r="R783">
            <v>970</v>
          </cell>
          <cell r="S783">
            <v>970</v>
          </cell>
          <cell r="T783">
            <v>960</v>
          </cell>
          <cell r="U783">
            <v>960</v>
          </cell>
          <cell r="V783">
            <v>960</v>
          </cell>
          <cell r="W783">
            <v>960</v>
          </cell>
          <cell r="X783">
            <v>938</v>
          </cell>
          <cell r="Y783">
            <v>938</v>
          </cell>
          <cell r="Z783">
            <v>938</v>
          </cell>
          <cell r="AA783">
            <v>938</v>
          </cell>
          <cell r="AB783">
            <v>938</v>
          </cell>
          <cell r="AC783">
            <v>938</v>
          </cell>
          <cell r="AD783">
            <v>938</v>
          </cell>
          <cell r="AE783">
            <v>1065</v>
          </cell>
          <cell r="AF783">
            <v>1065</v>
          </cell>
          <cell r="AG783">
            <v>1065</v>
          </cell>
          <cell r="AH783">
            <v>1065</v>
          </cell>
          <cell r="AI783">
            <v>1065</v>
          </cell>
          <cell r="AJ783">
            <v>1065</v>
          </cell>
          <cell r="AK783">
            <v>1065</v>
          </cell>
          <cell r="AL783">
            <v>1065</v>
          </cell>
          <cell r="AM783">
            <v>1065</v>
          </cell>
          <cell r="AN783">
            <v>1065</v>
          </cell>
          <cell r="AO783">
            <v>1065</v>
          </cell>
          <cell r="AP783">
            <v>1065</v>
          </cell>
          <cell r="AQ783">
            <v>1065</v>
          </cell>
          <cell r="AR783">
            <v>1065</v>
          </cell>
          <cell r="AS783">
            <v>1065</v>
          </cell>
          <cell r="AT783">
            <v>1065</v>
          </cell>
          <cell r="AU783">
            <v>1065</v>
          </cell>
          <cell r="AV783">
            <v>1065</v>
          </cell>
          <cell r="AW783">
            <v>1065</v>
          </cell>
          <cell r="AX783">
            <v>963</v>
          </cell>
          <cell r="AY783">
            <v>906</v>
          </cell>
          <cell r="AZ783">
            <v>906</v>
          </cell>
          <cell r="BA783">
            <v>906</v>
          </cell>
          <cell r="BB783">
            <v>906</v>
          </cell>
          <cell r="BC783">
            <v>977</v>
          </cell>
          <cell r="BD783">
            <v>977</v>
          </cell>
          <cell r="BE783">
            <v>977</v>
          </cell>
          <cell r="BF783">
            <v>977</v>
          </cell>
          <cell r="BG783">
            <v>977</v>
          </cell>
          <cell r="BH783">
            <v>977</v>
          </cell>
          <cell r="BI783">
            <v>977</v>
          </cell>
          <cell r="BJ783">
            <v>977</v>
          </cell>
          <cell r="BK783">
            <v>977</v>
          </cell>
          <cell r="BL783">
            <v>977</v>
          </cell>
          <cell r="BM783">
            <v>977</v>
          </cell>
          <cell r="BN783">
            <v>977</v>
          </cell>
          <cell r="BO783">
            <v>977</v>
          </cell>
          <cell r="BP783">
            <v>977</v>
          </cell>
          <cell r="BQ783">
            <v>958</v>
          </cell>
          <cell r="BR783">
            <v>958</v>
          </cell>
          <cell r="BS783">
            <v>958</v>
          </cell>
          <cell r="BT783">
            <v>958</v>
          </cell>
          <cell r="BU783">
            <v>958</v>
          </cell>
          <cell r="BV783">
            <v>958</v>
          </cell>
          <cell r="BW783">
            <v>1010</v>
          </cell>
          <cell r="BX783">
            <v>1010</v>
          </cell>
          <cell r="BY783">
            <v>1010</v>
          </cell>
          <cell r="BZ783">
            <v>1010</v>
          </cell>
          <cell r="CA783">
            <v>1010</v>
          </cell>
          <cell r="CB783">
            <v>1010</v>
          </cell>
          <cell r="CC783">
            <v>998</v>
          </cell>
          <cell r="CD783">
            <v>998</v>
          </cell>
          <cell r="CE783">
            <v>998</v>
          </cell>
          <cell r="CF783">
            <v>998</v>
          </cell>
          <cell r="CG783">
            <v>998</v>
          </cell>
          <cell r="CH783">
            <v>998</v>
          </cell>
          <cell r="CI783">
            <v>998</v>
          </cell>
          <cell r="CJ783">
            <v>998</v>
          </cell>
          <cell r="CK783">
            <v>998</v>
          </cell>
          <cell r="CL783">
            <v>1038</v>
          </cell>
          <cell r="CM783">
            <v>1038</v>
          </cell>
          <cell r="CN783">
            <v>1038</v>
          </cell>
          <cell r="CO783">
            <v>1038</v>
          </cell>
          <cell r="CP783">
            <v>1038</v>
          </cell>
          <cell r="CQ783">
            <v>1038</v>
          </cell>
          <cell r="CR783">
            <v>1038</v>
          </cell>
          <cell r="CS783">
            <v>1038</v>
          </cell>
          <cell r="CT783">
            <v>1038</v>
          </cell>
          <cell r="CU783">
            <v>1038</v>
          </cell>
          <cell r="CV783">
            <v>1052</v>
          </cell>
          <cell r="CW783">
            <v>1052</v>
          </cell>
          <cell r="CX783">
            <v>1052</v>
          </cell>
          <cell r="CY783">
            <v>965</v>
          </cell>
          <cell r="CZ783">
            <v>965</v>
          </cell>
          <cell r="DA783">
            <v>965</v>
          </cell>
          <cell r="DB783">
            <v>965</v>
          </cell>
          <cell r="DC783">
            <v>965</v>
          </cell>
          <cell r="DD783">
            <v>965</v>
          </cell>
          <cell r="DE783">
            <v>893</v>
          </cell>
          <cell r="DF783">
            <v>893</v>
          </cell>
          <cell r="DG783">
            <v>893</v>
          </cell>
          <cell r="DH783">
            <v>893</v>
          </cell>
          <cell r="DI783">
            <v>893</v>
          </cell>
          <cell r="DJ783">
            <v>893</v>
          </cell>
          <cell r="DK783">
            <v>893</v>
          </cell>
        </row>
        <row r="784">
          <cell r="A784">
            <v>40866</v>
          </cell>
          <cell r="B784" t="str">
            <v xml:space="preserve"> VALERO-SUN PLANT DEHYD                  </v>
          </cell>
          <cell r="C784">
            <v>0</v>
          </cell>
          <cell r="D784" t="str">
            <v xml:space="preserve"> R    </v>
          </cell>
          <cell r="E784">
            <v>101668</v>
          </cell>
          <cell r="F784">
            <v>104020</v>
          </cell>
          <cell r="G784">
            <v>104020</v>
          </cell>
          <cell r="H784">
            <v>113200</v>
          </cell>
          <cell r="I784">
            <v>105020</v>
          </cell>
          <cell r="J784">
            <v>105020</v>
          </cell>
          <cell r="K784">
            <v>108520</v>
          </cell>
          <cell r="L784">
            <v>108520</v>
          </cell>
          <cell r="M784">
            <v>108520</v>
          </cell>
          <cell r="N784">
            <v>108520</v>
          </cell>
          <cell r="O784">
            <v>108520</v>
          </cell>
          <cell r="P784">
            <v>108520</v>
          </cell>
          <cell r="Q784">
            <v>108520</v>
          </cell>
          <cell r="R784">
            <v>108520</v>
          </cell>
          <cell r="S784">
            <v>103459</v>
          </cell>
          <cell r="T784">
            <v>106133</v>
          </cell>
          <cell r="U784">
            <v>106133</v>
          </cell>
          <cell r="V784">
            <v>106133</v>
          </cell>
          <cell r="W784">
            <v>117600</v>
          </cell>
          <cell r="X784">
            <v>123036</v>
          </cell>
          <cell r="Y784">
            <v>116600</v>
          </cell>
          <cell r="Z784">
            <v>116600</v>
          </cell>
          <cell r="AA784">
            <v>116350</v>
          </cell>
          <cell r="AB784">
            <v>116350</v>
          </cell>
          <cell r="AC784">
            <v>116350</v>
          </cell>
          <cell r="AD784">
            <v>111900</v>
          </cell>
          <cell r="AE784">
            <v>109400</v>
          </cell>
          <cell r="AF784">
            <v>111400</v>
          </cell>
          <cell r="AG784">
            <v>105200</v>
          </cell>
          <cell r="AH784">
            <v>112626</v>
          </cell>
          <cell r="AI784">
            <v>112626</v>
          </cell>
          <cell r="AJ784">
            <v>112626</v>
          </cell>
          <cell r="AK784">
            <v>112626</v>
          </cell>
          <cell r="AL784">
            <v>107728</v>
          </cell>
          <cell r="AM784">
            <v>105773</v>
          </cell>
          <cell r="AN784">
            <v>95130</v>
          </cell>
          <cell r="AO784">
            <v>113200</v>
          </cell>
          <cell r="AP784">
            <v>113200</v>
          </cell>
          <cell r="AQ784">
            <v>113200</v>
          </cell>
          <cell r="AR784">
            <v>97020</v>
          </cell>
          <cell r="AS784">
            <v>101892</v>
          </cell>
          <cell r="AT784">
            <v>102005</v>
          </cell>
          <cell r="AU784">
            <v>92005</v>
          </cell>
          <cell r="AV784">
            <v>80460</v>
          </cell>
          <cell r="AW784">
            <v>80460</v>
          </cell>
          <cell r="AX784">
            <v>75222</v>
          </cell>
          <cell r="AY784">
            <v>75222</v>
          </cell>
          <cell r="AZ784">
            <v>99566</v>
          </cell>
          <cell r="BA784">
            <v>100202</v>
          </cell>
          <cell r="BB784">
            <v>101338</v>
          </cell>
          <cell r="BC784">
            <v>97202</v>
          </cell>
          <cell r="BD784">
            <v>97202</v>
          </cell>
          <cell r="BE784">
            <v>97202</v>
          </cell>
          <cell r="BF784">
            <v>99717</v>
          </cell>
          <cell r="BG784">
            <v>97217</v>
          </cell>
          <cell r="BH784">
            <v>97217</v>
          </cell>
          <cell r="BI784">
            <v>97217</v>
          </cell>
          <cell r="BJ784">
            <v>104317</v>
          </cell>
          <cell r="BK784">
            <v>101817</v>
          </cell>
          <cell r="BL784">
            <v>101817</v>
          </cell>
          <cell r="BM784">
            <v>101317</v>
          </cell>
          <cell r="BN784">
            <v>104317</v>
          </cell>
          <cell r="BO784">
            <v>104317</v>
          </cell>
          <cell r="BP784">
            <v>102317</v>
          </cell>
          <cell r="BQ784">
            <v>107517</v>
          </cell>
          <cell r="BR784">
            <v>107517</v>
          </cell>
          <cell r="BS784">
            <v>107517</v>
          </cell>
          <cell r="BT784">
            <v>107517</v>
          </cell>
          <cell r="BU784">
            <v>107517</v>
          </cell>
          <cell r="BV784">
            <v>107517</v>
          </cell>
          <cell r="BW784">
            <v>108517</v>
          </cell>
          <cell r="BX784">
            <v>106517</v>
          </cell>
          <cell r="BY784">
            <v>106517</v>
          </cell>
          <cell r="BZ784">
            <v>106517</v>
          </cell>
          <cell r="CA784">
            <v>88702</v>
          </cell>
          <cell r="CB784">
            <v>90702</v>
          </cell>
          <cell r="CC784">
            <v>134473</v>
          </cell>
          <cell r="CD784">
            <v>131473</v>
          </cell>
          <cell r="CE784">
            <v>125323</v>
          </cell>
          <cell r="CF784">
            <v>125323</v>
          </cell>
          <cell r="CG784">
            <v>125323</v>
          </cell>
          <cell r="CH784">
            <v>111603</v>
          </cell>
          <cell r="CI784">
            <v>111603</v>
          </cell>
          <cell r="CJ784">
            <v>111603</v>
          </cell>
          <cell r="CK784">
            <v>111603</v>
          </cell>
          <cell r="CL784">
            <v>111603</v>
          </cell>
          <cell r="CM784">
            <v>111603</v>
          </cell>
          <cell r="CN784">
            <v>111603</v>
          </cell>
          <cell r="CO784">
            <v>112058</v>
          </cell>
          <cell r="CP784">
            <v>112058</v>
          </cell>
          <cell r="CQ784">
            <v>108716</v>
          </cell>
          <cell r="CR784">
            <v>110058</v>
          </cell>
          <cell r="CS784">
            <v>109833</v>
          </cell>
          <cell r="CT784">
            <v>109833</v>
          </cell>
          <cell r="CU784">
            <v>109833</v>
          </cell>
          <cell r="CV784">
            <v>109833</v>
          </cell>
          <cell r="CW784">
            <v>109833</v>
          </cell>
          <cell r="CX784">
            <v>109833</v>
          </cell>
          <cell r="CY784">
            <v>108394</v>
          </cell>
          <cell r="CZ784">
            <v>87956</v>
          </cell>
          <cell r="DA784">
            <v>87956</v>
          </cell>
          <cell r="DB784">
            <v>87956</v>
          </cell>
          <cell r="DC784">
            <v>89456</v>
          </cell>
          <cell r="DD784">
            <v>106333</v>
          </cell>
          <cell r="DE784">
            <v>70369</v>
          </cell>
          <cell r="DF784">
            <v>96369</v>
          </cell>
          <cell r="DG784">
            <v>109524</v>
          </cell>
          <cell r="DH784">
            <v>109524</v>
          </cell>
          <cell r="DI784">
            <v>109524</v>
          </cell>
          <cell r="DJ784">
            <v>109219</v>
          </cell>
          <cell r="DK784">
            <v>109119</v>
          </cell>
        </row>
        <row r="785">
          <cell r="A785">
            <v>40939</v>
          </cell>
          <cell r="B785" t="str">
            <v xml:space="preserve"> WESTERN-BLACK LAKE DEHYD TRANS          </v>
          </cell>
          <cell r="C785">
            <v>1</v>
          </cell>
          <cell r="D785" t="str">
            <v xml:space="preserve"> R    </v>
          </cell>
          <cell r="E785">
            <v>152088</v>
          </cell>
          <cell r="F785">
            <v>4000</v>
          </cell>
          <cell r="G785">
            <v>4000</v>
          </cell>
          <cell r="H785">
            <v>2920</v>
          </cell>
          <cell r="I785">
            <v>5175</v>
          </cell>
          <cell r="J785">
            <v>4175</v>
          </cell>
          <cell r="K785">
            <v>4175</v>
          </cell>
          <cell r="L785">
            <v>0</v>
          </cell>
          <cell r="M785">
            <v>4175</v>
          </cell>
          <cell r="N785">
            <v>4175</v>
          </cell>
          <cell r="O785">
            <v>4175</v>
          </cell>
          <cell r="P785">
            <v>0</v>
          </cell>
          <cell r="Q785">
            <v>4000</v>
          </cell>
          <cell r="R785">
            <v>4000</v>
          </cell>
          <cell r="S785">
            <v>0</v>
          </cell>
          <cell r="T785">
            <v>4450</v>
          </cell>
          <cell r="U785">
            <v>4450</v>
          </cell>
          <cell r="V785">
            <v>4450</v>
          </cell>
          <cell r="W785">
            <v>2700</v>
          </cell>
          <cell r="X785">
            <v>2700</v>
          </cell>
          <cell r="Y785">
            <v>2900</v>
          </cell>
          <cell r="Z785">
            <v>2700</v>
          </cell>
          <cell r="AA785">
            <v>2700</v>
          </cell>
          <cell r="AB785">
            <v>2700</v>
          </cell>
          <cell r="AC785">
            <v>2700</v>
          </cell>
          <cell r="AD785">
            <v>2700</v>
          </cell>
          <cell r="AE785">
            <v>2700</v>
          </cell>
          <cell r="AF785">
            <v>2700</v>
          </cell>
          <cell r="AG785">
            <v>2700</v>
          </cell>
          <cell r="AH785">
            <v>2700</v>
          </cell>
          <cell r="AI785">
            <v>2700</v>
          </cell>
          <cell r="AJ785">
            <v>2700</v>
          </cell>
          <cell r="AK785">
            <v>2700</v>
          </cell>
          <cell r="AL785">
            <v>2700</v>
          </cell>
          <cell r="AM785">
            <v>2920</v>
          </cell>
          <cell r="AN785">
            <v>2920</v>
          </cell>
          <cell r="AO785">
            <v>2920</v>
          </cell>
          <cell r="AP785">
            <v>2920</v>
          </cell>
          <cell r="AQ785">
            <v>2920</v>
          </cell>
          <cell r="AR785">
            <v>2700</v>
          </cell>
          <cell r="AS785">
            <v>2700</v>
          </cell>
          <cell r="AT785">
            <v>2700</v>
          </cell>
          <cell r="AU785">
            <v>2700</v>
          </cell>
          <cell r="AV785">
            <v>2700</v>
          </cell>
          <cell r="AW785">
            <v>2700</v>
          </cell>
          <cell r="AX785">
            <v>3300</v>
          </cell>
          <cell r="AY785">
            <v>3300</v>
          </cell>
          <cell r="AZ785">
            <v>3300</v>
          </cell>
          <cell r="BA785">
            <v>2800</v>
          </cell>
          <cell r="BB785">
            <v>2760</v>
          </cell>
          <cell r="BC785">
            <v>2760</v>
          </cell>
          <cell r="BD785">
            <v>2760</v>
          </cell>
          <cell r="BE785">
            <v>2760</v>
          </cell>
          <cell r="BF785">
            <v>2760</v>
          </cell>
          <cell r="BG785">
            <v>2760</v>
          </cell>
          <cell r="BH785">
            <v>2760</v>
          </cell>
          <cell r="BI785">
            <v>2700</v>
          </cell>
          <cell r="BJ785">
            <v>2700</v>
          </cell>
          <cell r="BK785">
            <v>2700</v>
          </cell>
          <cell r="BL785">
            <v>2700</v>
          </cell>
          <cell r="BM785">
            <v>2700</v>
          </cell>
          <cell r="BN785">
            <v>2700</v>
          </cell>
          <cell r="BO785">
            <v>2700</v>
          </cell>
          <cell r="BP785">
            <v>2700</v>
          </cell>
          <cell r="BQ785">
            <v>2700</v>
          </cell>
          <cell r="BR785">
            <v>2700</v>
          </cell>
          <cell r="BS785">
            <v>2700</v>
          </cell>
          <cell r="BT785">
            <v>2700</v>
          </cell>
          <cell r="BU785">
            <v>2700</v>
          </cell>
          <cell r="BV785">
            <v>2700</v>
          </cell>
          <cell r="BW785">
            <v>2700</v>
          </cell>
          <cell r="BX785">
            <v>2700</v>
          </cell>
          <cell r="BY785">
            <v>2700</v>
          </cell>
          <cell r="BZ785">
            <v>2700</v>
          </cell>
          <cell r="CA785">
            <v>2700</v>
          </cell>
          <cell r="CB785">
            <v>2700</v>
          </cell>
          <cell r="CC785">
            <v>3205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2400</v>
          </cell>
          <cell r="CZ785">
            <v>2400</v>
          </cell>
          <cell r="DA785">
            <v>2400</v>
          </cell>
          <cell r="DB785">
            <v>2400</v>
          </cell>
          <cell r="DC785">
            <v>2400</v>
          </cell>
          <cell r="DD785">
            <v>2400</v>
          </cell>
          <cell r="DE785">
            <v>710</v>
          </cell>
          <cell r="DF785">
            <v>2510</v>
          </cell>
          <cell r="DG785">
            <v>2510</v>
          </cell>
          <cell r="DH785">
            <v>2510</v>
          </cell>
          <cell r="DI785">
            <v>2510</v>
          </cell>
          <cell r="DJ785">
            <v>2510</v>
          </cell>
          <cell r="DK785">
            <v>2510</v>
          </cell>
        </row>
        <row r="786">
          <cell r="A786">
            <v>41356</v>
          </cell>
          <cell r="B786" t="str">
            <v xml:space="preserve"> TEXACO-PORTILLA DEHYD                   </v>
          </cell>
          <cell r="C786">
            <v>0</v>
          </cell>
          <cell r="D786" t="str">
            <v xml:space="preserve"> R    </v>
          </cell>
          <cell r="E786">
            <v>2760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</row>
        <row r="787">
          <cell r="A787">
            <v>41824</v>
          </cell>
          <cell r="B787" t="str">
            <v>TRUNKLINE @ Hidalgo</v>
          </cell>
          <cell r="C787">
            <v>0</v>
          </cell>
          <cell r="D787" t="str">
            <v xml:space="preserve"> R    </v>
          </cell>
          <cell r="E787">
            <v>53554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</row>
        <row r="788">
          <cell r="A788">
            <v>41846</v>
          </cell>
          <cell r="B788" t="str">
            <v xml:space="preserve"> TRANSCO - SECOND BAYOU DEHYD            </v>
          </cell>
          <cell r="C788" t="str">
            <v xml:space="preserve"> 0L   </v>
          </cell>
          <cell r="D788" t="str">
            <v xml:space="preserve"> R    </v>
          </cell>
          <cell r="E788">
            <v>129479</v>
          </cell>
          <cell r="F788">
            <v>8945</v>
          </cell>
          <cell r="G788">
            <v>8945</v>
          </cell>
          <cell r="H788">
            <v>10072</v>
          </cell>
          <cell r="I788">
            <v>8945</v>
          </cell>
          <cell r="J788">
            <v>8945</v>
          </cell>
          <cell r="K788">
            <v>8945</v>
          </cell>
          <cell r="L788">
            <v>12945</v>
          </cell>
          <cell r="M788">
            <v>8945</v>
          </cell>
          <cell r="N788">
            <v>8945</v>
          </cell>
          <cell r="O788">
            <v>8945</v>
          </cell>
          <cell r="P788">
            <v>8945</v>
          </cell>
          <cell r="Q788">
            <v>8945</v>
          </cell>
          <cell r="R788">
            <v>8945</v>
          </cell>
          <cell r="S788">
            <v>15775</v>
          </cell>
          <cell r="T788">
            <v>8688</v>
          </cell>
          <cell r="U788">
            <v>8688</v>
          </cell>
          <cell r="V788">
            <v>8688</v>
          </cell>
          <cell r="W788">
            <v>8688</v>
          </cell>
          <cell r="X788">
            <v>8688</v>
          </cell>
          <cell r="Y788">
            <v>8688</v>
          </cell>
          <cell r="Z788">
            <v>8763</v>
          </cell>
          <cell r="AA788">
            <v>8763</v>
          </cell>
          <cell r="AB788">
            <v>8763</v>
          </cell>
          <cell r="AC788">
            <v>8763</v>
          </cell>
          <cell r="AD788">
            <v>8763</v>
          </cell>
          <cell r="AE788">
            <v>8763</v>
          </cell>
          <cell r="AF788">
            <v>11128</v>
          </cell>
          <cell r="AG788">
            <v>8763</v>
          </cell>
          <cell r="AH788">
            <v>7680</v>
          </cell>
          <cell r="AI788">
            <v>7680</v>
          </cell>
          <cell r="AJ788">
            <v>7680</v>
          </cell>
          <cell r="AK788">
            <v>7680</v>
          </cell>
          <cell r="AL788">
            <v>7680</v>
          </cell>
          <cell r="AM788">
            <v>25410</v>
          </cell>
          <cell r="AN788">
            <v>7680</v>
          </cell>
          <cell r="AO788">
            <v>10072</v>
          </cell>
          <cell r="AP788">
            <v>10072</v>
          </cell>
          <cell r="AQ788">
            <v>10072</v>
          </cell>
          <cell r="AR788">
            <v>10072</v>
          </cell>
          <cell r="AS788">
            <v>10072</v>
          </cell>
          <cell r="AT788">
            <v>29787</v>
          </cell>
          <cell r="AU788">
            <v>315</v>
          </cell>
          <cell r="AV788">
            <v>9270</v>
          </cell>
          <cell r="AW788">
            <v>9270</v>
          </cell>
          <cell r="AX788">
            <v>15437</v>
          </cell>
          <cell r="AY788">
            <v>12200</v>
          </cell>
          <cell r="AZ788">
            <v>12200</v>
          </cell>
          <cell r="BA788">
            <v>12200</v>
          </cell>
          <cell r="BB788">
            <v>9200</v>
          </cell>
          <cell r="BC788">
            <v>9400</v>
          </cell>
          <cell r="BD788">
            <v>9400</v>
          </cell>
          <cell r="BE788">
            <v>9400</v>
          </cell>
          <cell r="BF788">
            <v>9400</v>
          </cell>
          <cell r="BG788">
            <v>9400</v>
          </cell>
          <cell r="BH788">
            <v>9400</v>
          </cell>
          <cell r="BI788">
            <v>2500</v>
          </cell>
          <cell r="BJ788">
            <v>2500</v>
          </cell>
          <cell r="BK788">
            <v>2500</v>
          </cell>
          <cell r="BL788">
            <v>2500</v>
          </cell>
          <cell r="BM788">
            <v>3500</v>
          </cell>
          <cell r="BN788">
            <v>10000</v>
          </cell>
          <cell r="BO788">
            <v>10000</v>
          </cell>
          <cell r="BP788">
            <v>10000</v>
          </cell>
          <cell r="BQ788">
            <v>10000</v>
          </cell>
          <cell r="BR788">
            <v>10000</v>
          </cell>
          <cell r="BS788">
            <v>10000</v>
          </cell>
          <cell r="BT788">
            <v>7500</v>
          </cell>
          <cell r="BU788">
            <v>7500</v>
          </cell>
          <cell r="BV788">
            <v>7500</v>
          </cell>
          <cell r="BW788">
            <v>10500</v>
          </cell>
          <cell r="BX788">
            <v>10500</v>
          </cell>
          <cell r="BY788">
            <v>10500</v>
          </cell>
          <cell r="BZ788">
            <v>10500</v>
          </cell>
          <cell r="CA788">
            <v>10500</v>
          </cell>
          <cell r="CB788">
            <v>10500</v>
          </cell>
          <cell r="CC788">
            <v>19400</v>
          </cell>
          <cell r="CD788">
            <v>41100</v>
          </cell>
          <cell r="CE788">
            <v>29700</v>
          </cell>
          <cell r="CF788">
            <v>29700</v>
          </cell>
          <cell r="CG788">
            <v>29300</v>
          </cell>
          <cell r="CH788">
            <v>36300</v>
          </cell>
          <cell r="CI788">
            <v>36700</v>
          </cell>
          <cell r="CJ788">
            <v>25300</v>
          </cell>
          <cell r="CK788">
            <v>35300</v>
          </cell>
          <cell r="CL788">
            <v>35300</v>
          </cell>
          <cell r="CM788">
            <v>35300</v>
          </cell>
          <cell r="CN788">
            <v>35300</v>
          </cell>
          <cell r="CO788">
            <v>0</v>
          </cell>
          <cell r="CP788">
            <v>0</v>
          </cell>
          <cell r="CQ788">
            <v>10000</v>
          </cell>
          <cell r="CR788">
            <v>0</v>
          </cell>
          <cell r="CS788">
            <v>1000</v>
          </cell>
          <cell r="CT788">
            <v>1000</v>
          </cell>
          <cell r="CU788">
            <v>1000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500</v>
          </cell>
          <cell r="DA788">
            <v>500</v>
          </cell>
          <cell r="DB788">
            <v>500</v>
          </cell>
          <cell r="DC788">
            <v>300</v>
          </cell>
          <cell r="DD788">
            <v>300</v>
          </cell>
          <cell r="DE788">
            <v>4050</v>
          </cell>
          <cell r="DF788">
            <v>15001</v>
          </cell>
          <cell r="DG788">
            <v>15001</v>
          </cell>
          <cell r="DH788">
            <v>15001</v>
          </cell>
          <cell r="DI788">
            <v>15001</v>
          </cell>
          <cell r="DJ788">
            <v>1</v>
          </cell>
          <cell r="DK788">
            <v>50</v>
          </cell>
        </row>
        <row r="789">
          <cell r="A789">
            <v>41905</v>
          </cell>
          <cell r="B789" t="str">
            <v xml:space="preserve"> COLUMBIA GULF @ Acadia</v>
          </cell>
          <cell r="C789" t="str">
            <v xml:space="preserve"> 0L   </v>
          </cell>
          <cell r="D789" t="str">
            <v xml:space="preserve"> R    </v>
          </cell>
          <cell r="E789">
            <v>412236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49652</v>
          </cell>
          <cell r="AW789">
            <v>46474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</row>
        <row r="790">
          <cell r="A790">
            <v>41924</v>
          </cell>
          <cell r="B790" t="str">
            <v>Southern Natural @ St. Bernard</v>
          </cell>
          <cell r="C790" t="str">
            <v xml:space="preserve"> 0L   </v>
          </cell>
          <cell r="D790" t="str">
            <v xml:space="preserve"> R    </v>
          </cell>
          <cell r="E790">
            <v>313675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</row>
        <row r="791">
          <cell r="A791">
            <v>42162</v>
          </cell>
          <cell r="B791" t="str">
            <v xml:space="preserve"> SOUTH MARSH ISLAND 243B                 </v>
          </cell>
          <cell r="C791" t="str">
            <v xml:space="preserve"> 0L   </v>
          </cell>
          <cell r="D791" t="str">
            <v xml:space="preserve"> R    </v>
          </cell>
          <cell r="E791">
            <v>65986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</row>
        <row r="792">
          <cell r="A792">
            <v>42171</v>
          </cell>
          <cell r="B792" t="str">
            <v xml:space="preserve"> VERMILION  271                          </v>
          </cell>
          <cell r="C792" t="str">
            <v xml:space="preserve"> 0L   </v>
          </cell>
          <cell r="D792" t="str">
            <v xml:space="preserve"> R    </v>
          </cell>
          <cell r="E792">
            <v>64275</v>
          </cell>
          <cell r="F792">
            <v>100</v>
          </cell>
          <cell r="G792">
            <v>100</v>
          </cell>
          <cell r="H792">
            <v>100</v>
          </cell>
          <cell r="I792">
            <v>100</v>
          </cell>
          <cell r="J792">
            <v>100</v>
          </cell>
          <cell r="K792">
            <v>100</v>
          </cell>
          <cell r="L792">
            <v>100</v>
          </cell>
          <cell r="M792">
            <v>100</v>
          </cell>
          <cell r="N792">
            <v>100</v>
          </cell>
          <cell r="O792">
            <v>100</v>
          </cell>
          <cell r="P792">
            <v>100</v>
          </cell>
          <cell r="Q792">
            <v>100</v>
          </cell>
          <cell r="R792">
            <v>100</v>
          </cell>
          <cell r="S792">
            <v>100</v>
          </cell>
          <cell r="T792">
            <v>900</v>
          </cell>
          <cell r="U792">
            <v>900</v>
          </cell>
          <cell r="V792">
            <v>900</v>
          </cell>
          <cell r="W792">
            <v>900</v>
          </cell>
          <cell r="X792">
            <v>900</v>
          </cell>
          <cell r="Y792">
            <v>900</v>
          </cell>
          <cell r="Z792">
            <v>900</v>
          </cell>
          <cell r="AA792">
            <v>900</v>
          </cell>
          <cell r="AB792">
            <v>900</v>
          </cell>
          <cell r="AC792">
            <v>900</v>
          </cell>
          <cell r="AD792">
            <v>100</v>
          </cell>
          <cell r="AE792">
            <v>100</v>
          </cell>
          <cell r="AF792">
            <v>100</v>
          </cell>
          <cell r="AG792">
            <v>100</v>
          </cell>
          <cell r="AH792">
            <v>100</v>
          </cell>
          <cell r="AI792">
            <v>100</v>
          </cell>
          <cell r="AJ792">
            <v>100</v>
          </cell>
          <cell r="AK792">
            <v>100</v>
          </cell>
          <cell r="AL792">
            <v>100</v>
          </cell>
          <cell r="AM792">
            <v>100</v>
          </cell>
          <cell r="AN792">
            <v>100</v>
          </cell>
          <cell r="AO792">
            <v>100</v>
          </cell>
          <cell r="AP792">
            <v>100</v>
          </cell>
          <cell r="AQ792">
            <v>100</v>
          </cell>
          <cell r="AR792">
            <v>100</v>
          </cell>
          <cell r="AS792">
            <v>100</v>
          </cell>
          <cell r="AT792">
            <v>100</v>
          </cell>
          <cell r="AU792">
            <v>100</v>
          </cell>
          <cell r="AV792">
            <v>100</v>
          </cell>
          <cell r="AW792">
            <v>100</v>
          </cell>
          <cell r="AX792">
            <v>1000</v>
          </cell>
          <cell r="AY792">
            <v>1000</v>
          </cell>
          <cell r="AZ792">
            <v>1000</v>
          </cell>
          <cell r="BA792">
            <v>75</v>
          </cell>
          <cell r="BB792">
            <v>75</v>
          </cell>
          <cell r="BC792">
            <v>75</v>
          </cell>
          <cell r="BD792">
            <v>75</v>
          </cell>
          <cell r="BE792">
            <v>75</v>
          </cell>
          <cell r="BF792">
            <v>4</v>
          </cell>
          <cell r="BG792">
            <v>4</v>
          </cell>
          <cell r="BH792">
            <v>4</v>
          </cell>
          <cell r="BI792">
            <v>4</v>
          </cell>
          <cell r="BJ792">
            <v>4</v>
          </cell>
          <cell r="BK792">
            <v>4</v>
          </cell>
          <cell r="BL792">
            <v>4</v>
          </cell>
          <cell r="BM792">
            <v>4</v>
          </cell>
          <cell r="BN792">
            <v>4</v>
          </cell>
          <cell r="BO792">
            <v>4</v>
          </cell>
          <cell r="BP792">
            <v>4</v>
          </cell>
          <cell r="BQ792">
            <v>4</v>
          </cell>
          <cell r="BR792">
            <v>4</v>
          </cell>
          <cell r="BS792">
            <v>4</v>
          </cell>
          <cell r="BT792">
            <v>4</v>
          </cell>
          <cell r="BU792">
            <v>100</v>
          </cell>
          <cell r="BV792">
            <v>100</v>
          </cell>
          <cell r="BW792">
            <v>100</v>
          </cell>
          <cell r="BX792">
            <v>100</v>
          </cell>
          <cell r="BY792">
            <v>100</v>
          </cell>
          <cell r="BZ792">
            <v>100</v>
          </cell>
          <cell r="CA792">
            <v>100</v>
          </cell>
          <cell r="CB792">
            <v>100</v>
          </cell>
          <cell r="CC792">
            <v>600</v>
          </cell>
          <cell r="CD792">
            <v>600</v>
          </cell>
          <cell r="CE792">
            <v>600</v>
          </cell>
          <cell r="CF792">
            <v>600</v>
          </cell>
          <cell r="CG792">
            <v>600</v>
          </cell>
          <cell r="CH792">
            <v>600</v>
          </cell>
          <cell r="CI792">
            <v>600</v>
          </cell>
          <cell r="CJ792">
            <v>600</v>
          </cell>
          <cell r="CK792">
            <v>151</v>
          </cell>
          <cell r="CL792">
            <v>151</v>
          </cell>
          <cell r="CM792">
            <v>151</v>
          </cell>
          <cell r="CN792">
            <v>151</v>
          </cell>
          <cell r="CO792">
            <v>151</v>
          </cell>
          <cell r="CP792">
            <v>151</v>
          </cell>
          <cell r="CQ792">
            <v>151</v>
          </cell>
          <cell r="CR792">
            <v>151</v>
          </cell>
          <cell r="CS792">
            <v>151</v>
          </cell>
          <cell r="CT792">
            <v>151</v>
          </cell>
          <cell r="CU792">
            <v>151</v>
          </cell>
          <cell r="CV792">
            <v>151</v>
          </cell>
          <cell r="CW792">
            <v>151</v>
          </cell>
          <cell r="CX792">
            <v>151</v>
          </cell>
          <cell r="CY792">
            <v>151</v>
          </cell>
          <cell r="CZ792">
            <v>151</v>
          </cell>
          <cell r="DA792">
            <v>151</v>
          </cell>
          <cell r="DB792">
            <v>151</v>
          </cell>
          <cell r="DC792">
            <v>151</v>
          </cell>
          <cell r="DD792">
            <v>151</v>
          </cell>
          <cell r="DE792">
            <v>151</v>
          </cell>
          <cell r="DF792">
            <v>151</v>
          </cell>
          <cell r="DG792">
            <v>151</v>
          </cell>
          <cell r="DH792">
            <v>151</v>
          </cell>
          <cell r="DI792">
            <v>151</v>
          </cell>
          <cell r="DJ792">
            <v>151</v>
          </cell>
          <cell r="DK792">
            <v>151</v>
          </cell>
        </row>
        <row r="793">
          <cell r="A793">
            <v>42192</v>
          </cell>
          <cell r="B793" t="str">
            <v xml:space="preserve"> WEST CAMERON 645                        </v>
          </cell>
          <cell r="C793" t="str">
            <v xml:space="preserve"> 0L   </v>
          </cell>
          <cell r="D793" t="str">
            <v xml:space="preserve"> R    </v>
          </cell>
          <cell r="E793">
            <v>104656</v>
          </cell>
          <cell r="F793">
            <v>20463</v>
          </cell>
          <cell r="G793">
            <v>21000</v>
          </cell>
          <cell r="H793">
            <v>21000</v>
          </cell>
          <cell r="I793">
            <v>20463</v>
          </cell>
          <cell r="J793">
            <v>23000</v>
          </cell>
          <cell r="K793">
            <v>20463</v>
          </cell>
          <cell r="L793">
            <v>26463</v>
          </cell>
          <cell r="M793">
            <v>18630</v>
          </cell>
          <cell r="N793">
            <v>18630</v>
          </cell>
          <cell r="O793">
            <v>18630</v>
          </cell>
          <cell r="P793">
            <v>21989</v>
          </cell>
          <cell r="Q793">
            <v>23900</v>
          </cell>
          <cell r="R793">
            <v>15500</v>
          </cell>
          <cell r="S793">
            <v>20463</v>
          </cell>
          <cell r="T793">
            <v>19200</v>
          </cell>
          <cell r="U793">
            <v>19200</v>
          </cell>
          <cell r="V793">
            <v>19200</v>
          </cell>
          <cell r="W793">
            <v>16000</v>
          </cell>
          <cell r="X793">
            <v>15000</v>
          </cell>
          <cell r="Y793">
            <v>16000</v>
          </cell>
          <cell r="Z793">
            <v>22209</v>
          </cell>
          <cell r="AA793">
            <v>23000</v>
          </cell>
          <cell r="AB793">
            <v>23000</v>
          </cell>
          <cell r="AC793">
            <v>23000</v>
          </cell>
          <cell r="AD793">
            <v>20389</v>
          </cell>
          <cell r="AE793">
            <v>21500</v>
          </cell>
          <cell r="AF793">
            <v>22232</v>
          </cell>
          <cell r="AG793">
            <v>21126</v>
          </cell>
          <cell r="AH793">
            <v>22394</v>
          </cell>
          <cell r="AI793">
            <v>22394</v>
          </cell>
          <cell r="AJ793">
            <v>22394</v>
          </cell>
          <cell r="AK793">
            <v>22394</v>
          </cell>
          <cell r="AL793">
            <v>21000</v>
          </cell>
          <cell r="AM793">
            <v>21000</v>
          </cell>
          <cell r="AN793">
            <v>21000</v>
          </cell>
          <cell r="AO793">
            <v>21000</v>
          </cell>
          <cell r="AP793">
            <v>21000</v>
          </cell>
          <cell r="AQ793">
            <v>21000</v>
          </cell>
          <cell r="AR793">
            <v>21000</v>
          </cell>
          <cell r="AS793">
            <v>21000</v>
          </cell>
          <cell r="AT793">
            <v>21000</v>
          </cell>
          <cell r="AU793">
            <v>22314</v>
          </cell>
          <cell r="AV793">
            <v>0</v>
          </cell>
          <cell r="AW793">
            <v>22314</v>
          </cell>
          <cell r="AX793">
            <v>22328</v>
          </cell>
          <cell r="AY793">
            <v>12328</v>
          </cell>
          <cell r="AZ793">
            <v>22328</v>
          </cell>
          <cell r="BA793">
            <v>22328</v>
          </cell>
          <cell r="BB793">
            <v>22328</v>
          </cell>
          <cell r="BC793">
            <v>22328</v>
          </cell>
          <cell r="BD793">
            <v>22328</v>
          </cell>
          <cell r="BE793">
            <v>22328</v>
          </cell>
          <cell r="BF793">
            <v>22328</v>
          </cell>
          <cell r="BG793">
            <v>22328</v>
          </cell>
          <cell r="BH793">
            <v>22328</v>
          </cell>
          <cell r="BI793">
            <v>22328</v>
          </cell>
          <cell r="BJ793">
            <v>22328</v>
          </cell>
          <cell r="BK793">
            <v>22328</v>
          </cell>
          <cell r="BL793">
            <v>22328</v>
          </cell>
          <cell r="BM793">
            <v>22328</v>
          </cell>
          <cell r="BN793">
            <v>22328</v>
          </cell>
          <cell r="BO793">
            <v>22328</v>
          </cell>
          <cell r="BP793">
            <v>22328</v>
          </cell>
          <cell r="BQ793">
            <v>22328</v>
          </cell>
          <cell r="BR793">
            <v>22328</v>
          </cell>
          <cell r="BS793">
            <v>22328</v>
          </cell>
          <cell r="BT793">
            <v>22328</v>
          </cell>
          <cell r="BU793">
            <v>22328</v>
          </cell>
          <cell r="BV793">
            <v>22328</v>
          </cell>
          <cell r="BW793">
            <v>22328</v>
          </cell>
          <cell r="BX793">
            <v>24500</v>
          </cell>
          <cell r="BY793">
            <v>24500</v>
          </cell>
          <cell r="BZ793">
            <v>24500</v>
          </cell>
          <cell r="CA793">
            <v>22328</v>
          </cell>
          <cell r="CB793">
            <v>22328</v>
          </cell>
          <cell r="CC793">
            <v>23000</v>
          </cell>
          <cell r="CD793">
            <v>24700</v>
          </cell>
          <cell r="CE793">
            <v>23000</v>
          </cell>
          <cell r="CF793">
            <v>23000</v>
          </cell>
          <cell r="CG793">
            <v>23000</v>
          </cell>
          <cell r="CH793">
            <v>24700</v>
          </cell>
          <cell r="CI793">
            <v>24675</v>
          </cell>
          <cell r="CJ793">
            <v>23000</v>
          </cell>
          <cell r="CK793">
            <v>23000</v>
          </cell>
          <cell r="CL793">
            <v>23000</v>
          </cell>
          <cell r="CM793">
            <v>23000</v>
          </cell>
          <cell r="CN793">
            <v>23000</v>
          </cell>
          <cell r="CO793">
            <v>24000</v>
          </cell>
          <cell r="CP793">
            <v>24000</v>
          </cell>
          <cell r="CQ793">
            <v>23000</v>
          </cell>
          <cell r="CR793">
            <v>24500</v>
          </cell>
          <cell r="CS793">
            <v>24865</v>
          </cell>
          <cell r="CT793">
            <v>24865</v>
          </cell>
          <cell r="CU793">
            <v>24865</v>
          </cell>
          <cell r="CV793">
            <v>20000</v>
          </cell>
          <cell r="CW793">
            <v>22695</v>
          </cell>
          <cell r="CX793">
            <v>24695</v>
          </cell>
          <cell r="CY793">
            <v>24695</v>
          </cell>
          <cell r="CZ793">
            <v>24695</v>
          </cell>
          <cell r="DA793">
            <v>24695</v>
          </cell>
          <cell r="DB793">
            <v>24695</v>
          </cell>
          <cell r="DC793">
            <v>24695</v>
          </cell>
          <cell r="DD793">
            <v>24695</v>
          </cell>
          <cell r="DE793">
            <v>24000</v>
          </cell>
          <cell r="DF793">
            <v>24000</v>
          </cell>
          <cell r="DG793">
            <v>24000</v>
          </cell>
          <cell r="DH793">
            <v>24000</v>
          </cell>
          <cell r="DI793">
            <v>24000</v>
          </cell>
          <cell r="DJ793">
            <v>24000</v>
          </cell>
          <cell r="DK793">
            <v>24000</v>
          </cell>
        </row>
        <row r="794">
          <cell r="A794">
            <v>42396</v>
          </cell>
          <cell r="B794" t="str">
            <v xml:space="preserve">TEXAS-EGAN D                            </v>
          </cell>
          <cell r="C794" t="str">
            <v xml:space="preserve"> 0L   </v>
          </cell>
          <cell r="D794" t="str">
            <v xml:space="preserve"> D    </v>
          </cell>
          <cell r="E794">
            <v>285761</v>
          </cell>
          <cell r="F794">
            <v>2833</v>
          </cell>
          <cell r="G794">
            <v>2833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20037</v>
          </cell>
          <cell r="AB794">
            <v>20037</v>
          </cell>
          <cell r="AC794">
            <v>20037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15000</v>
          </cell>
          <cell r="AI794">
            <v>15000</v>
          </cell>
          <cell r="AJ794">
            <v>15000</v>
          </cell>
          <cell r="AK794">
            <v>15000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6929</v>
          </cell>
          <cell r="AW794">
            <v>6929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1944</v>
          </cell>
          <cell r="BC794">
            <v>0</v>
          </cell>
          <cell r="BD794">
            <v>0</v>
          </cell>
          <cell r="BE794">
            <v>0</v>
          </cell>
          <cell r="BF794">
            <v>7000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6000</v>
          </cell>
          <cell r="BY794">
            <v>6000</v>
          </cell>
          <cell r="BZ794">
            <v>6000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1426</v>
          </cell>
          <cell r="CK794">
            <v>0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5000</v>
          </cell>
          <cell r="CR794">
            <v>5000</v>
          </cell>
          <cell r="CS794">
            <v>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10000</v>
          </cell>
          <cell r="CY794">
            <v>0</v>
          </cell>
          <cell r="CZ794">
            <v>46775</v>
          </cell>
          <cell r="DA794">
            <v>46775</v>
          </cell>
          <cell r="DB794">
            <v>46775</v>
          </cell>
          <cell r="DC794">
            <v>596</v>
          </cell>
          <cell r="DD794">
            <v>15312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</row>
        <row r="795">
          <cell r="A795">
            <v>42475</v>
          </cell>
          <cell r="B795" t="str">
            <v>TETCO @ Plaquemines</v>
          </cell>
          <cell r="C795" t="str">
            <v xml:space="preserve"> 0L   </v>
          </cell>
          <cell r="D795" t="str">
            <v xml:space="preserve"> D    </v>
          </cell>
          <cell r="E795">
            <v>107850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0</v>
          </cell>
          <cell r="CN795">
            <v>0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</row>
        <row r="796">
          <cell r="A796">
            <v>42654</v>
          </cell>
          <cell r="B796" t="str">
            <v xml:space="preserve"> WYALUSING SALES                         </v>
          </cell>
          <cell r="C796">
            <v>4</v>
          </cell>
          <cell r="D796" t="str">
            <v xml:space="preserve"> D    </v>
          </cell>
          <cell r="E796">
            <v>6505</v>
          </cell>
          <cell r="F796">
            <v>741</v>
          </cell>
          <cell r="G796">
            <v>741</v>
          </cell>
          <cell r="H796">
            <v>701</v>
          </cell>
          <cell r="I796">
            <v>200</v>
          </cell>
          <cell r="J796">
            <v>200</v>
          </cell>
          <cell r="K796">
            <v>200</v>
          </cell>
          <cell r="L796">
            <v>200</v>
          </cell>
          <cell r="M796">
            <v>200</v>
          </cell>
          <cell r="N796">
            <v>200</v>
          </cell>
          <cell r="O796">
            <v>200</v>
          </cell>
          <cell r="P796">
            <v>200</v>
          </cell>
          <cell r="Q796">
            <v>200</v>
          </cell>
          <cell r="R796">
            <v>200</v>
          </cell>
          <cell r="S796">
            <v>200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503</v>
          </cell>
          <cell r="AG796">
            <v>503</v>
          </cell>
          <cell r="AH796">
            <v>503</v>
          </cell>
          <cell r="AI796">
            <v>503</v>
          </cell>
          <cell r="AJ796">
            <v>508</v>
          </cell>
          <cell r="AK796">
            <v>503</v>
          </cell>
          <cell r="AL796">
            <v>503</v>
          </cell>
          <cell r="AM796">
            <v>503</v>
          </cell>
          <cell r="AN796">
            <v>503</v>
          </cell>
          <cell r="AO796">
            <v>701</v>
          </cell>
          <cell r="AP796">
            <v>701</v>
          </cell>
          <cell r="AQ796">
            <v>701</v>
          </cell>
          <cell r="AR796">
            <v>701</v>
          </cell>
          <cell r="AS796">
            <v>701</v>
          </cell>
          <cell r="AT796">
            <v>701</v>
          </cell>
          <cell r="AU796">
            <v>400</v>
          </cell>
          <cell r="AV796">
            <v>701</v>
          </cell>
          <cell r="AW796">
            <v>701</v>
          </cell>
          <cell r="AX796">
            <v>900</v>
          </cell>
          <cell r="AY796">
            <v>900</v>
          </cell>
          <cell r="AZ796">
            <v>900</v>
          </cell>
          <cell r="BA796">
            <v>900</v>
          </cell>
          <cell r="BB796">
            <v>599</v>
          </cell>
          <cell r="BC796">
            <v>599</v>
          </cell>
          <cell r="BD796">
            <v>1099</v>
          </cell>
          <cell r="BE796">
            <v>1928</v>
          </cell>
          <cell r="BF796">
            <v>599</v>
          </cell>
          <cell r="BG796">
            <v>609</v>
          </cell>
          <cell r="BH796">
            <v>609</v>
          </cell>
          <cell r="BI796">
            <v>559</v>
          </cell>
          <cell r="BJ796">
            <v>559</v>
          </cell>
          <cell r="BK796">
            <v>709</v>
          </cell>
          <cell r="BL796">
            <v>709</v>
          </cell>
          <cell r="BM796">
            <v>552</v>
          </cell>
          <cell r="BN796">
            <v>883</v>
          </cell>
          <cell r="BO796">
            <v>883</v>
          </cell>
          <cell r="BP796">
            <v>883</v>
          </cell>
          <cell r="BQ796">
            <v>883</v>
          </cell>
          <cell r="BR796">
            <v>883</v>
          </cell>
          <cell r="BS796">
            <v>883</v>
          </cell>
          <cell r="BT796">
            <v>883</v>
          </cell>
          <cell r="BU796">
            <v>883</v>
          </cell>
          <cell r="BV796">
            <v>883</v>
          </cell>
          <cell r="BW796">
            <v>872</v>
          </cell>
          <cell r="BX796">
            <v>872</v>
          </cell>
          <cell r="BY796">
            <v>872</v>
          </cell>
          <cell r="BZ796">
            <v>872</v>
          </cell>
          <cell r="CA796">
            <v>872</v>
          </cell>
          <cell r="CB796">
            <v>872</v>
          </cell>
          <cell r="CC796">
            <v>548</v>
          </cell>
          <cell r="CD796">
            <v>548</v>
          </cell>
          <cell r="CE796">
            <v>548</v>
          </cell>
          <cell r="CF796">
            <v>628</v>
          </cell>
          <cell r="CG796">
            <v>548</v>
          </cell>
          <cell r="CH796">
            <v>598</v>
          </cell>
          <cell r="CI796">
            <v>598</v>
          </cell>
          <cell r="CJ796">
            <v>598</v>
          </cell>
          <cell r="CK796">
            <v>598</v>
          </cell>
          <cell r="CL796">
            <v>598</v>
          </cell>
          <cell r="CM796">
            <v>598</v>
          </cell>
          <cell r="CN796">
            <v>598</v>
          </cell>
          <cell r="CO796">
            <v>598</v>
          </cell>
          <cell r="CP796">
            <v>598</v>
          </cell>
          <cell r="CQ796">
            <v>1698</v>
          </cell>
          <cell r="CR796">
            <v>998</v>
          </cell>
          <cell r="CS796">
            <v>598</v>
          </cell>
          <cell r="CT796">
            <v>598</v>
          </cell>
          <cell r="CU796">
            <v>598</v>
          </cell>
          <cell r="CV796">
            <v>647</v>
          </cell>
          <cell r="CW796">
            <v>647</v>
          </cell>
          <cell r="CX796">
            <v>647</v>
          </cell>
          <cell r="CY796">
            <v>647</v>
          </cell>
          <cell r="CZ796">
            <v>947</v>
          </cell>
          <cell r="DA796">
            <v>947</v>
          </cell>
          <cell r="DB796">
            <v>947</v>
          </cell>
          <cell r="DC796">
            <v>647</v>
          </cell>
          <cell r="DD796">
            <v>647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181</v>
          </cell>
        </row>
        <row r="797">
          <cell r="A797">
            <v>42657</v>
          </cell>
          <cell r="B797" t="str">
            <v>Nat. Fuel @ Potter</v>
          </cell>
          <cell r="C797">
            <v>4</v>
          </cell>
          <cell r="D797" t="str">
            <v xml:space="preserve"> D    </v>
          </cell>
          <cell r="E797">
            <v>139286</v>
          </cell>
          <cell r="F797">
            <v>18125</v>
          </cell>
          <cell r="G797">
            <v>18162</v>
          </cell>
          <cell r="H797">
            <v>10273</v>
          </cell>
          <cell r="I797">
            <v>18162</v>
          </cell>
          <cell r="J797">
            <v>18162</v>
          </cell>
          <cell r="K797">
            <v>18162</v>
          </cell>
          <cell r="L797">
            <v>18162</v>
          </cell>
          <cell r="M797">
            <v>18162</v>
          </cell>
          <cell r="N797">
            <v>18162</v>
          </cell>
          <cell r="O797">
            <v>18162</v>
          </cell>
          <cell r="P797">
            <v>18162</v>
          </cell>
          <cell r="Q797">
            <v>18162</v>
          </cell>
          <cell r="R797">
            <v>18162</v>
          </cell>
          <cell r="S797">
            <v>18162</v>
          </cell>
          <cell r="T797">
            <v>17014</v>
          </cell>
          <cell r="U797">
            <v>17014</v>
          </cell>
          <cell r="V797">
            <v>17014</v>
          </cell>
          <cell r="W797">
            <v>10194</v>
          </cell>
          <cell r="X797">
            <v>6814</v>
          </cell>
          <cell r="Y797">
            <v>6814</v>
          </cell>
          <cell r="Z797">
            <v>4523</v>
          </cell>
          <cell r="AA797">
            <v>10194</v>
          </cell>
          <cell r="AB797">
            <v>10194</v>
          </cell>
          <cell r="AC797">
            <v>10194</v>
          </cell>
          <cell r="AD797">
            <v>6814</v>
          </cell>
          <cell r="AE797">
            <v>6814</v>
          </cell>
          <cell r="AF797">
            <v>6814</v>
          </cell>
          <cell r="AG797">
            <v>7758</v>
          </cell>
          <cell r="AH797">
            <v>10194</v>
          </cell>
          <cell r="AI797">
            <v>10194</v>
          </cell>
          <cell r="AJ797">
            <v>10194</v>
          </cell>
          <cell r="AK797">
            <v>10194</v>
          </cell>
          <cell r="AL797">
            <v>10194</v>
          </cell>
          <cell r="AM797">
            <v>10190</v>
          </cell>
          <cell r="AN797">
            <v>3814</v>
          </cell>
          <cell r="AO797">
            <v>10273</v>
          </cell>
          <cell r="AP797">
            <v>9749</v>
          </cell>
          <cell r="AQ797">
            <v>6786</v>
          </cell>
          <cell r="AR797">
            <v>6742</v>
          </cell>
          <cell r="AS797">
            <v>4523</v>
          </cell>
          <cell r="AT797">
            <v>4523</v>
          </cell>
          <cell r="AU797">
            <v>4523</v>
          </cell>
          <cell r="AV797">
            <v>4523</v>
          </cell>
          <cell r="AW797">
            <v>4523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</row>
        <row r="798">
          <cell r="A798">
            <v>42659</v>
          </cell>
          <cell r="B798" t="str">
            <v>KOCH Gateway @ Cameron</v>
          </cell>
          <cell r="C798" t="str">
            <v xml:space="preserve"> 0L   </v>
          </cell>
          <cell r="D798" t="str">
            <v xml:space="preserve"> D    </v>
          </cell>
          <cell r="E798">
            <v>82474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</row>
        <row r="799">
          <cell r="A799">
            <v>42660</v>
          </cell>
          <cell r="B799" t="str">
            <v>TETCO @ Jackson</v>
          </cell>
          <cell r="C799">
            <v>0</v>
          </cell>
          <cell r="D799" t="str">
            <v xml:space="preserve"> R    </v>
          </cell>
          <cell r="E799">
            <v>91775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</row>
        <row r="800">
          <cell r="A800">
            <v>42763</v>
          </cell>
          <cell r="B800" t="str">
            <v>NY state El. And Gas</v>
          </cell>
          <cell r="C800">
            <v>5</v>
          </cell>
          <cell r="D800" t="str">
            <v xml:space="preserve"> D    </v>
          </cell>
          <cell r="E800">
            <v>4243</v>
          </cell>
          <cell r="F800">
            <v>46</v>
          </cell>
          <cell r="G800">
            <v>46</v>
          </cell>
          <cell r="H800">
            <v>120</v>
          </cell>
          <cell r="I800">
            <v>46</v>
          </cell>
          <cell r="J800">
            <v>46</v>
          </cell>
          <cell r="K800">
            <v>46</v>
          </cell>
          <cell r="L800">
            <v>46</v>
          </cell>
          <cell r="M800">
            <v>46</v>
          </cell>
          <cell r="N800">
            <v>46</v>
          </cell>
          <cell r="O800">
            <v>46</v>
          </cell>
          <cell r="P800">
            <v>46</v>
          </cell>
          <cell r="Q800">
            <v>46</v>
          </cell>
          <cell r="R800">
            <v>46</v>
          </cell>
          <cell r="S800">
            <v>46</v>
          </cell>
          <cell r="T800">
            <v>120</v>
          </cell>
          <cell r="U800">
            <v>120</v>
          </cell>
          <cell r="V800">
            <v>120</v>
          </cell>
          <cell r="W800">
            <v>120</v>
          </cell>
          <cell r="X800">
            <v>120</v>
          </cell>
          <cell r="Y800">
            <v>120</v>
          </cell>
          <cell r="Z800">
            <v>120</v>
          </cell>
          <cell r="AA800">
            <v>120</v>
          </cell>
          <cell r="AB800">
            <v>120</v>
          </cell>
          <cell r="AC800">
            <v>120</v>
          </cell>
          <cell r="AD800">
            <v>120</v>
          </cell>
          <cell r="AE800">
            <v>120</v>
          </cell>
          <cell r="AF800">
            <v>120</v>
          </cell>
          <cell r="AG800">
            <v>120</v>
          </cell>
          <cell r="AH800">
            <v>120</v>
          </cell>
          <cell r="AI800">
            <v>120</v>
          </cell>
          <cell r="AJ800">
            <v>120</v>
          </cell>
          <cell r="AK800">
            <v>120</v>
          </cell>
          <cell r="AL800">
            <v>120</v>
          </cell>
          <cell r="AM800">
            <v>120</v>
          </cell>
          <cell r="AN800">
            <v>120</v>
          </cell>
          <cell r="AO800">
            <v>120</v>
          </cell>
          <cell r="AP800">
            <v>120</v>
          </cell>
          <cell r="AQ800">
            <v>120</v>
          </cell>
          <cell r="AR800">
            <v>120</v>
          </cell>
          <cell r="AS800">
            <v>120</v>
          </cell>
          <cell r="AT800">
            <v>120</v>
          </cell>
          <cell r="AU800">
            <v>120</v>
          </cell>
          <cell r="AV800">
            <v>120</v>
          </cell>
          <cell r="AW800">
            <v>120</v>
          </cell>
          <cell r="AX800">
            <v>160</v>
          </cell>
          <cell r="AY800">
            <v>160</v>
          </cell>
          <cell r="AZ800">
            <v>160</v>
          </cell>
          <cell r="BA800">
            <v>160</v>
          </cell>
          <cell r="BB800">
            <v>160</v>
          </cell>
          <cell r="BC800">
            <v>160</v>
          </cell>
          <cell r="BD800">
            <v>160</v>
          </cell>
          <cell r="BE800">
            <v>160</v>
          </cell>
          <cell r="BF800">
            <v>160</v>
          </cell>
          <cell r="BG800">
            <v>160</v>
          </cell>
          <cell r="BH800">
            <v>160</v>
          </cell>
          <cell r="BI800">
            <v>160</v>
          </cell>
          <cell r="BJ800">
            <v>160</v>
          </cell>
          <cell r="BK800">
            <v>160</v>
          </cell>
          <cell r="BL800">
            <v>160</v>
          </cell>
          <cell r="BM800">
            <v>160</v>
          </cell>
          <cell r="BN800">
            <v>160</v>
          </cell>
          <cell r="BO800">
            <v>160</v>
          </cell>
          <cell r="BP800">
            <v>160</v>
          </cell>
          <cell r="BQ800">
            <v>160</v>
          </cell>
          <cell r="BR800">
            <v>160</v>
          </cell>
          <cell r="BS800">
            <v>160</v>
          </cell>
          <cell r="BT800">
            <v>160</v>
          </cell>
          <cell r="BU800">
            <v>160</v>
          </cell>
          <cell r="BV800">
            <v>160</v>
          </cell>
          <cell r="BW800">
            <v>160</v>
          </cell>
          <cell r="BX800">
            <v>160</v>
          </cell>
          <cell r="BY800">
            <v>160</v>
          </cell>
          <cell r="BZ800">
            <v>160</v>
          </cell>
          <cell r="CA800">
            <v>160</v>
          </cell>
          <cell r="CB800">
            <v>160</v>
          </cell>
          <cell r="CC800">
            <v>211</v>
          </cell>
          <cell r="CD800">
            <v>211</v>
          </cell>
          <cell r="CE800">
            <v>211</v>
          </cell>
          <cell r="CF800">
            <v>211</v>
          </cell>
          <cell r="CG800">
            <v>211</v>
          </cell>
          <cell r="CH800">
            <v>211</v>
          </cell>
          <cell r="CI800">
            <v>211</v>
          </cell>
          <cell r="CJ800">
            <v>211</v>
          </cell>
          <cell r="CK800">
            <v>211</v>
          </cell>
          <cell r="CL800">
            <v>211</v>
          </cell>
          <cell r="CM800">
            <v>211</v>
          </cell>
          <cell r="CN800">
            <v>211</v>
          </cell>
          <cell r="CO800">
            <v>211</v>
          </cell>
          <cell r="CP800">
            <v>211</v>
          </cell>
          <cell r="CQ800">
            <v>211</v>
          </cell>
          <cell r="CR800">
            <v>211</v>
          </cell>
          <cell r="CS800">
            <v>211</v>
          </cell>
          <cell r="CT800">
            <v>211</v>
          </cell>
          <cell r="CU800">
            <v>211</v>
          </cell>
          <cell r="CV800">
            <v>211</v>
          </cell>
          <cell r="CW800">
            <v>211</v>
          </cell>
          <cell r="CX800">
            <v>211</v>
          </cell>
          <cell r="CY800">
            <v>211</v>
          </cell>
          <cell r="CZ800">
            <v>211</v>
          </cell>
          <cell r="DA800">
            <v>211</v>
          </cell>
          <cell r="DB800">
            <v>211</v>
          </cell>
          <cell r="DC800">
            <v>211</v>
          </cell>
          <cell r="DD800">
            <v>211</v>
          </cell>
          <cell r="DE800">
            <v>240</v>
          </cell>
          <cell r="DF800">
            <v>240</v>
          </cell>
          <cell r="DG800">
            <v>240</v>
          </cell>
          <cell r="DH800">
            <v>240</v>
          </cell>
          <cell r="DI800">
            <v>240</v>
          </cell>
          <cell r="DJ800">
            <v>240</v>
          </cell>
          <cell r="DK800">
            <v>240</v>
          </cell>
        </row>
        <row r="801">
          <cell r="A801">
            <v>42911</v>
          </cell>
          <cell r="B801" t="str">
            <v xml:space="preserve"> LIBERTY HILL                            </v>
          </cell>
          <cell r="C801">
            <v>1</v>
          </cell>
          <cell r="D801" t="str">
            <v xml:space="preserve"> R    </v>
          </cell>
          <cell r="E801">
            <v>102352</v>
          </cell>
          <cell r="F801">
            <v>0</v>
          </cell>
          <cell r="G801">
            <v>0</v>
          </cell>
          <cell r="H801">
            <v>15000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10000</v>
          </cell>
          <cell r="U801">
            <v>10000</v>
          </cell>
          <cell r="V801">
            <v>10000</v>
          </cell>
          <cell r="W801">
            <v>10000</v>
          </cell>
          <cell r="X801">
            <v>10000</v>
          </cell>
          <cell r="Y801">
            <v>10000</v>
          </cell>
          <cell r="Z801">
            <v>10000</v>
          </cell>
          <cell r="AA801">
            <v>10000</v>
          </cell>
          <cell r="AB801">
            <v>10000</v>
          </cell>
          <cell r="AC801">
            <v>10000</v>
          </cell>
          <cell r="AD801">
            <v>10000</v>
          </cell>
          <cell r="AE801">
            <v>15000</v>
          </cell>
          <cell r="AF801">
            <v>15000</v>
          </cell>
          <cell r="AG801">
            <v>15000</v>
          </cell>
          <cell r="AH801">
            <v>20000</v>
          </cell>
          <cell r="AI801">
            <v>20000</v>
          </cell>
          <cell r="AJ801">
            <v>20000</v>
          </cell>
          <cell r="AK801">
            <v>20000</v>
          </cell>
          <cell r="AL801">
            <v>30000</v>
          </cell>
          <cell r="AM801">
            <v>30000</v>
          </cell>
          <cell r="AN801">
            <v>25000</v>
          </cell>
          <cell r="AO801">
            <v>15000</v>
          </cell>
          <cell r="AP801">
            <v>15000</v>
          </cell>
          <cell r="AQ801">
            <v>15000</v>
          </cell>
          <cell r="AR801">
            <v>10000</v>
          </cell>
          <cell r="AS801">
            <v>10000</v>
          </cell>
          <cell r="AT801">
            <v>10000</v>
          </cell>
          <cell r="AU801">
            <v>10000</v>
          </cell>
          <cell r="AV801">
            <v>5000</v>
          </cell>
          <cell r="AW801">
            <v>5000</v>
          </cell>
          <cell r="AX801">
            <v>26000</v>
          </cell>
          <cell r="AY801">
            <v>26000</v>
          </cell>
          <cell r="AZ801">
            <v>26000</v>
          </cell>
          <cell r="BA801">
            <v>31000</v>
          </cell>
          <cell r="BB801">
            <v>31000</v>
          </cell>
          <cell r="BC801">
            <v>31000</v>
          </cell>
          <cell r="BD801">
            <v>31000</v>
          </cell>
          <cell r="BE801">
            <v>31000</v>
          </cell>
          <cell r="BF801">
            <v>31000</v>
          </cell>
          <cell r="BG801">
            <v>31000</v>
          </cell>
          <cell r="BH801">
            <v>25700</v>
          </cell>
          <cell r="BI801">
            <v>25000</v>
          </cell>
          <cell r="BJ801">
            <v>13500</v>
          </cell>
          <cell r="BK801">
            <v>13500</v>
          </cell>
          <cell r="BL801">
            <v>13500</v>
          </cell>
          <cell r="BM801">
            <v>10000</v>
          </cell>
          <cell r="BN801">
            <v>21500</v>
          </cell>
          <cell r="BO801">
            <v>29000</v>
          </cell>
          <cell r="BP801">
            <v>29000</v>
          </cell>
          <cell r="BQ801">
            <v>36500</v>
          </cell>
          <cell r="BR801">
            <v>36500</v>
          </cell>
          <cell r="BS801">
            <v>36500</v>
          </cell>
          <cell r="BT801">
            <v>46700</v>
          </cell>
          <cell r="BU801">
            <v>25000</v>
          </cell>
          <cell r="BV801">
            <v>27346</v>
          </cell>
          <cell r="BW801">
            <v>15000</v>
          </cell>
          <cell r="BX801">
            <v>10000</v>
          </cell>
          <cell r="BY801">
            <v>10000</v>
          </cell>
          <cell r="BZ801">
            <v>10000</v>
          </cell>
          <cell r="CA801">
            <v>10000</v>
          </cell>
          <cell r="CB801">
            <v>10000</v>
          </cell>
          <cell r="CC801">
            <v>44811</v>
          </cell>
          <cell r="CD801">
            <v>23811</v>
          </cell>
          <cell r="CE801">
            <v>23811</v>
          </cell>
          <cell r="CF801">
            <v>23811</v>
          </cell>
          <cell r="CG801">
            <v>23811</v>
          </cell>
          <cell r="CH801">
            <v>5000</v>
          </cell>
          <cell r="CI801">
            <v>5000</v>
          </cell>
          <cell r="CJ801">
            <v>5000</v>
          </cell>
          <cell r="CK801">
            <v>5000</v>
          </cell>
          <cell r="CL801">
            <v>5000</v>
          </cell>
          <cell r="CM801">
            <v>5000</v>
          </cell>
          <cell r="CN801">
            <v>5000</v>
          </cell>
          <cell r="CO801">
            <v>5000</v>
          </cell>
          <cell r="CP801">
            <v>5000</v>
          </cell>
          <cell r="CQ801">
            <v>5000</v>
          </cell>
          <cell r="CR801">
            <v>5000</v>
          </cell>
          <cell r="CS801">
            <v>5000</v>
          </cell>
          <cell r="CT801">
            <v>5000</v>
          </cell>
          <cell r="CU801">
            <v>5000</v>
          </cell>
          <cell r="CV801">
            <v>5000</v>
          </cell>
          <cell r="CW801">
            <v>5000</v>
          </cell>
          <cell r="CX801">
            <v>5000</v>
          </cell>
          <cell r="CY801">
            <v>5000</v>
          </cell>
          <cell r="CZ801">
            <v>5000</v>
          </cell>
          <cell r="DA801">
            <v>5000</v>
          </cell>
          <cell r="DB801">
            <v>5000</v>
          </cell>
          <cell r="DC801">
            <v>5000</v>
          </cell>
          <cell r="DD801">
            <v>5000</v>
          </cell>
          <cell r="DE801">
            <v>5000</v>
          </cell>
          <cell r="DF801">
            <v>5000</v>
          </cell>
          <cell r="DG801">
            <v>5000</v>
          </cell>
          <cell r="DH801">
            <v>5000</v>
          </cell>
          <cell r="DI801">
            <v>5000</v>
          </cell>
          <cell r="DJ801">
            <v>5000</v>
          </cell>
          <cell r="DK801">
            <v>5000</v>
          </cell>
        </row>
        <row r="802">
          <cell r="A802">
            <v>43369</v>
          </cell>
          <cell r="B802" t="str">
            <v xml:space="preserve"> ELIZABETH - ALLEN PARISH PRISON SALES   </v>
          </cell>
          <cell r="C802" t="str">
            <v xml:space="preserve"> 0L   </v>
          </cell>
          <cell r="D802" t="str">
            <v xml:space="preserve"> D    </v>
          </cell>
          <cell r="E802">
            <v>4526</v>
          </cell>
          <cell r="F802">
            <v>50</v>
          </cell>
          <cell r="G802">
            <v>50</v>
          </cell>
          <cell r="H802">
            <v>290</v>
          </cell>
          <cell r="I802">
            <v>50</v>
          </cell>
          <cell r="J802">
            <v>50</v>
          </cell>
          <cell r="K802">
            <v>50</v>
          </cell>
          <cell r="L802">
            <v>50</v>
          </cell>
          <cell r="M802">
            <v>50</v>
          </cell>
          <cell r="N802">
            <v>50</v>
          </cell>
          <cell r="O802">
            <v>50</v>
          </cell>
          <cell r="P802">
            <v>50</v>
          </cell>
          <cell r="Q802">
            <v>50</v>
          </cell>
          <cell r="R802">
            <v>50</v>
          </cell>
          <cell r="S802">
            <v>50</v>
          </cell>
          <cell r="T802">
            <v>50</v>
          </cell>
          <cell r="U802">
            <v>50</v>
          </cell>
          <cell r="V802">
            <v>50</v>
          </cell>
          <cell r="W802">
            <v>50</v>
          </cell>
          <cell r="X802">
            <v>50</v>
          </cell>
          <cell r="Y802">
            <v>50</v>
          </cell>
          <cell r="Z802">
            <v>50</v>
          </cell>
          <cell r="AA802">
            <v>50</v>
          </cell>
          <cell r="AB802">
            <v>50</v>
          </cell>
          <cell r="AC802">
            <v>50</v>
          </cell>
          <cell r="AD802">
            <v>50</v>
          </cell>
          <cell r="AE802">
            <v>50</v>
          </cell>
          <cell r="AF802">
            <v>50</v>
          </cell>
          <cell r="AG802">
            <v>50</v>
          </cell>
          <cell r="AH802">
            <v>50</v>
          </cell>
          <cell r="AI802">
            <v>50</v>
          </cell>
          <cell r="AJ802">
            <v>50</v>
          </cell>
          <cell r="AK802">
            <v>50</v>
          </cell>
          <cell r="AL802">
            <v>50</v>
          </cell>
          <cell r="AM802">
            <v>50</v>
          </cell>
          <cell r="AN802">
            <v>290</v>
          </cell>
          <cell r="AO802">
            <v>290</v>
          </cell>
          <cell r="AP802">
            <v>290</v>
          </cell>
          <cell r="AQ802">
            <v>90</v>
          </cell>
          <cell r="AR802">
            <v>90</v>
          </cell>
          <cell r="AS802">
            <v>90</v>
          </cell>
          <cell r="AT802">
            <v>90</v>
          </cell>
          <cell r="AU802">
            <v>90</v>
          </cell>
          <cell r="AV802">
            <v>90</v>
          </cell>
          <cell r="AW802">
            <v>90</v>
          </cell>
          <cell r="AX802">
            <v>120</v>
          </cell>
          <cell r="AY802">
            <v>120</v>
          </cell>
          <cell r="AZ802">
            <v>120</v>
          </cell>
          <cell r="BA802">
            <v>120</v>
          </cell>
          <cell r="BB802">
            <v>120</v>
          </cell>
          <cell r="BC802">
            <v>120</v>
          </cell>
          <cell r="BD802">
            <v>120</v>
          </cell>
          <cell r="BE802">
            <v>120</v>
          </cell>
          <cell r="BF802">
            <v>120</v>
          </cell>
          <cell r="BG802">
            <v>120</v>
          </cell>
          <cell r="BH802">
            <v>120</v>
          </cell>
          <cell r="BI802">
            <v>120</v>
          </cell>
          <cell r="BJ802">
            <v>120</v>
          </cell>
          <cell r="BK802">
            <v>120</v>
          </cell>
          <cell r="BL802">
            <v>120</v>
          </cell>
          <cell r="BM802">
            <v>120</v>
          </cell>
          <cell r="BN802">
            <v>120</v>
          </cell>
          <cell r="BO802">
            <v>120</v>
          </cell>
          <cell r="BP802">
            <v>120</v>
          </cell>
          <cell r="BQ802">
            <v>120</v>
          </cell>
          <cell r="BR802">
            <v>120</v>
          </cell>
          <cell r="BS802">
            <v>120</v>
          </cell>
          <cell r="BT802">
            <v>120</v>
          </cell>
          <cell r="BU802">
            <v>120</v>
          </cell>
          <cell r="BV802">
            <v>120</v>
          </cell>
          <cell r="BW802">
            <v>120</v>
          </cell>
          <cell r="BX802">
            <v>120</v>
          </cell>
          <cell r="BY802">
            <v>120</v>
          </cell>
          <cell r="BZ802">
            <v>120</v>
          </cell>
          <cell r="CA802">
            <v>120</v>
          </cell>
          <cell r="CB802">
            <v>120</v>
          </cell>
          <cell r="CC802">
            <v>200</v>
          </cell>
          <cell r="CD802">
            <v>200</v>
          </cell>
          <cell r="CE802">
            <v>200</v>
          </cell>
          <cell r="CF802">
            <v>200</v>
          </cell>
          <cell r="CG802">
            <v>200</v>
          </cell>
          <cell r="CH802">
            <v>200</v>
          </cell>
          <cell r="CI802">
            <v>200</v>
          </cell>
          <cell r="CJ802">
            <v>200</v>
          </cell>
          <cell r="CK802">
            <v>200</v>
          </cell>
          <cell r="CL802">
            <v>200</v>
          </cell>
          <cell r="CM802">
            <v>200</v>
          </cell>
          <cell r="CN802">
            <v>200</v>
          </cell>
          <cell r="CO802">
            <v>50</v>
          </cell>
          <cell r="CP802">
            <v>50</v>
          </cell>
          <cell r="CQ802">
            <v>50</v>
          </cell>
          <cell r="CR802">
            <v>50</v>
          </cell>
          <cell r="CS802">
            <v>50</v>
          </cell>
          <cell r="CT802">
            <v>50</v>
          </cell>
          <cell r="CU802">
            <v>50</v>
          </cell>
          <cell r="CV802">
            <v>50</v>
          </cell>
          <cell r="CW802">
            <v>50</v>
          </cell>
          <cell r="CX802">
            <v>108</v>
          </cell>
          <cell r="CY802">
            <v>108</v>
          </cell>
          <cell r="CZ802">
            <v>108</v>
          </cell>
          <cell r="DA802">
            <v>108</v>
          </cell>
          <cell r="DB802">
            <v>108</v>
          </cell>
          <cell r="DC802">
            <v>108</v>
          </cell>
          <cell r="DD802">
            <v>108</v>
          </cell>
          <cell r="DE802">
            <v>108</v>
          </cell>
          <cell r="DF802">
            <v>108</v>
          </cell>
          <cell r="DG802">
            <v>108</v>
          </cell>
          <cell r="DH802">
            <v>108</v>
          </cell>
          <cell r="DI802">
            <v>108</v>
          </cell>
          <cell r="DJ802">
            <v>108</v>
          </cell>
          <cell r="DK802">
            <v>108</v>
          </cell>
        </row>
        <row r="803">
          <cell r="A803">
            <v>43593</v>
          </cell>
          <cell r="B803" t="str">
            <v>TETCO @ Scioto</v>
          </cell>
          <cell r="C803">
            <v>4</v>
          </cell>
          <cell r="D803" t="str">
            <v xml:space="preserve"> R    </v>
          </cell>
          <cell r="E803">
            <v>69362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</row>
        <row r="804">
          <cell r="A804">
            <v>43936</v>
          </cell>
          <cell r="B804" t="str">
            <v>KOCH GATEWAY @ Jefferson Davis</v>
          </cell>
          <cell r="C804" t="str">
            <v xml:space="preserve"> 0L   </v>
          </cell>
          <cell r="D804" t="str">
            <v xml:space="preserve"> D    </v>
          </cell>
          <cell r="E804">
            <v>228340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</row>
        <row r="805">
          <cell r="A805">
            <v>43993</v>
          </cell>
          <cell r="B805" t="str">
            <v>TRUNKLINE @ St. Mary</v>
          </cell>
          <cell r="C805" t="str">
            <v xml:space="preserve"> 0L   </v>
          </cell>
          <cell r="D805" t="str">
            <v xml:space="preserve"> R    </v>
          </cell>
          <cell r="E805">
            <v>434545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10000</v>
          </cell>
          <cell r="U805">
            <v>10000</v>
          </cell>
          <cell r="V805">
            <v>10000</v>
          </cell>
          <cell r="W805">
            <v>9530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454591</v>
          </cell>
          <cell r="BH805">
            <v>454591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17073</v>
          </cell>
          <cell r="DF805">
            <v>35515</v>
          </cell>
          <cell r="DG805">
            <v>37567</v>
          </cell>
          <cell r="DH805">
            <v>37567</v>
          </cell>
          <cell r="DI805">
            <v>37567</v>
          </cell>
          <cell r="DJ805">
            <v>3430</v>
          </cell>
          <cell r="DK805">
            <v>0</v>
          </cell>
        </row>
        <row r="806">
          <cell r="A806">
            <v>44438</v>
          </cell>
          <cell r="B806" t="str">
            <v xml:space="preserve"> RGBI                                    </v>
          </cell>
          <cell r="C806">
            <v>0</v>
          </cell>
          <cell r="D806" t="str">
            <v xml:space="preserve"> R    </v>
          </cell>
          <cell r="E806">
            <v>7132</v>
          </cell>
          <cell r="F806">
            <v>100</v>
          </cell>
          <cell r="G806">
            <v>100</v>
          </cell>
          <cell r="H806">
            <v>100</v>
          </cell>
          <cell r="I806">
            <v>100</v>
          </cell>
          <cell r="J806">
            <v>100</v>
          </cell>
          <cell r="K806">
            <v>100</v>
          </cell>
          <cell r="L806">
            <v>100</v>
          </cell>
          <cell r="M806">
            <v>100</v>
          </cell>
          <cell r="N806">
            <v>100</v>
          </cell>
          <cell r="O806">
            <v>100</v>
          </cell>
          <cell r="P806">
            <v>100</v>
          </cell>
          <cell r="Q806">
            <v>100</v>
          </cell>
          <cell r="R806">
            <v>100</v>
          </cell>
          <cell r="S806">
            <v>100</v>
          </cell>
          <cell r="T806">
            <v>100</v>
          </cell>
          <cell r="U806">
            <v>100</v>
          </cell>
          <cell r="V806">
            <v>100</v>
          </cell>
          <cell r="W806">
            <v>100</v>
          </cell>
          <cell r="X806">
            <v>100</v>
          </cell>
          <cell r="Y806">
            <v>100</v>
          </cell>
          <cell r="Z806">
            <v>100</v>
          </cell>
          <cell r="AA806">
            <v>100</v>
          </cell>
          <cell r="AB806">
            <v>100</v>
          </cell>
          <cell r="AC806">
            <v>100</v>
          </cell>
          <cell r="AD806">
            <v>100</v>
          </cell>
          <cell r="AE806">
            <v>100</v>
          </cell>
          <cell r="AF806">
            <v>100</v>
          </cell>
          <cell r="AG806">
            <v>100</v>
          </cell>
          <cell r="AH806">
            <v>100</v>
          </cell>
          <cell r="AI806">
            <v>100</v>
          </cell>
          <cell r="AJ806">
            <v>100</v>
          </cell>
          <cell r="AK806">
            <v>100</v>
          </cell>
          <cell r="AL806">
            <v>100</v>
          </cell>
          <cell r="AM806">
            <v>100</v>
          </cell>
          <cell r="AN806">
            <v>100</v>
          </cell>
          <cell r="AO806">
            <v>100</v>
          </cell>
          <cell r="AP806">
            <v>100</v>
          </cell>
          <cell r="AQ806">
            <v>100</v>
          </cell>
          <cell r="AR806">
            <v>100</v>
          </cell>
          <cell r="AS806">
            <v>100</v>
          </cell>
          <cell r="AT806">
            <v>100</v>
          </cell>
          <cell r="AU806">
            <v>100</v>
          </cell>
          <cell r="AV806">
            <v>100</v>
          </cell>
          <cell r="AW806">
            <v>100</v>
          </cell>
          <cell r="AX806">
            <v>90</v>
          </cell>
          <cell r="AY806">
            <v>90</v>
          </cell>
          <cell r="AZ806">
            <v>90</v>
          </cell>
          <cell r="BA806">
            <v>90</v>
          </cell>
          <cell r="BB806">
            <v>90</v>
          </cell>
          <cell r="BC806">
            <v>90</v>
          </cell>
          <cell r="BD806">
            <v>90</v>
          </cell>
          <cell r="BE806">
            <v>90</v>
          </cell>
          <cell r="BF806">
            <v>90</v>
          </cell>
          <cell r="BG806">
            <v>90</v>
          </cell>
          <cell r="BH806">
            <v>90</v>
          </cell>
          <cell r="BI806">
            <v>90</v>
          </cell>
          <cell r="BJ806">
            <v>90</v>
          </cell>
          <cell r="BK806">
            <v>90</v>
          </cell>
          <cell r="BL806">
            <v>90</v>
          </cell>
          <cell r="BM806">
            <v>90</v>
          </cell>
          <cell r="BN806">
            <v>90</v>
          </cell>
          <cell r="BO806">
            <v>90</v>
          </cell>
          <cell r="BP806">
            <v>90</v>
          </cell>
          <cell r="BQ806">
            <v>90</v>
          </cell>
          <cell r="BR806">
            <v>90</v>
          </cell>
          <cell r="BS806">
            <v>90</v>
          </cell>
          <cell r="BT806">
            <v>90</v>
          </cell>
          <cell r="BU806">
            <v>90</v>
          </cell>
          <cell r="BV806">
            <v>90</v>
          </cell>
          <cell r="BW806">
            <v>90</v>
          </cell>
          <cell r="BX806">
            <v>90</v>
          </cell>
          <cell r="BY806">
            <v>90</v>
          </cell>
          <cell r="BZ806">
            <v>90</v>
          </cell>
          <cell r="CA806">
            <v>90</v>
          </cell>
          <cell r="CB806">
            <v>90</v>
          </cell>
          <cell r="CC806">
            <v>125</v>
          </cell>
          <cell r="CD806">
            <v>125</v>
          </cell>
          <cell r="CE806">
            <v>125</v>
          </cell>
          <cell r="CF806">
            <v>125</v>
          </cell>
          <cell r="CG806">
            <v>125</v>
          </cell>
          <cell r="CH806">
            <v>125</v>
          </cell>
          <cell r="CI806">
            <v>86</v>
          </cell>
          <cell r="CJ806">
            <v>87</v>
          </cell>
          <cell r="CK806">
            <v>125</v>
          </cell>
          <cell r="CL806">
            <v>125</v>
          </cell>
          <cell r="CM806">
            <v>125</v>
          </cell>
          <cell r="CN806">
            <v>125</v>
          </cell>
          <cell r="CO806">
            <v>125</v>
          </cell>
          <cell r="CP806">
            <v>125</v>
          </cell>
          <cell r="CQ806">
            <v>125</v>
          </cell>
          <cell r="CR806">
            <v>125</v>
          </cell>
          <cell r="CS806">
            <v>125</v>
          </cell>
          <cell r="CT806">
            <v>125</v>
          </cell>
          <cell r="CU806">
            <v>125</v>
          </cell>
          <cell r="CV806">
            <v>125</v>
          </cell>
          <cell r="CW806">
            <v>125</v>
          </cell>
          <cell r="CX806">
            <v>125</v>
          </cell>
          <cell r="CY806">
            <v>125</v>
          </cell>
          <cell r="CZ806">
            <v>125</v>
          </cell>
          <cell r="DA806">
            <v>125</v>
          </cell>
          <cell r="DB806">
            <v>125</v>
          </cell>
          <cell r="DC806">
            <v>125</v>
          </cell>
          <cell r="DD806">
            <v>125</v>
          </cell>
          <cell r="DE806">
            <v>250</v>
          </cell>
          <cell r="DF806">
            <v>250</v>
          </cell>
          <cell r="DG806">
            <v>250</v>
          </cell>
          <cell r="DH806">
            <v>250</v>
          </cell>
          <cell r="DI806">
            <v>250</v>
          </cell>
          <cell r="DJ806">
            <v>250</v>
          </cell>
          <cell r="DK806">
            <v>250</v>
          </cell>
        </row>
        <row r="807">
          <cell r="A807">
            <v>44439</v>
          </cell>
          <cell r="B807" t="str">
            <v xml:space="preserve"> COLBERT ALA. EXCHANGE  (BI 2-0667)      </v>
          </cell>
          <cell r="C807">
            <v>1</v>
          </cell>
          <cell r="D807" t="str">
            <v xml:space="preserve"> R    </v>
          </cell>
          <cell r="E807">
            <v>179916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</row>
        <row r="808">
          <cell r="A808">
            <v>44440</v>
          </cell>
          <cell r="B808" t="str">
            <v xml:space="preserve">COLBERT ALABAMA  (Bi  1-1984)           </v>
          </cell>
          <cell r="C808">
            <v>1</v>
          </cell>
          <cell r="D808" t="str">
            <v xml:space="preserve"> D    </v>
          </cell>
          <cell r="E808">
            <v>203547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10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</row>
        <row r="809">
          <cell r="A809">
            <v>44441</v>
          </cell>
          <cell r="B809" t="str">
            <v>YANKEE GAS SERVICE CO</v>
          </cell>
          <cell r="C809">
            <v>6</v>
          </cell>
          <cell r="D809" t="str">
            <v xml:space="preserve"> D    </v>
          </cell>
          <cell r="E809">
            <v>85116</v>
          </cell>
          <cell r="F809">
            <v>5852</v>
          </cell>
          <cell r="G809">
            <v>4711</v>
          </cell>
          <cell r="H809">
            <v>10876</v>
          </cell>
          <cell r="I809">
            <v>5660</v>
          </cell>
          <cell r="J809">
            <v>6918</v>
          </cell>
          <cell r="K809">
            <v>6917</v>
          </cell>
          <cell r="L809">
            <v>4897</v>
          </cell>
          <cell r="M809">
            <v>4897</v>
          </cell>
          <cell r="N809">
            <v>4899</v>
          </cell>
          <cell r="O809">
            <v>4879</v>
          </cell>
          <cell r="P809">
            <v>5800</v>
          </cell>
          <cell r="Q809">
            <v>5760</v>
          </cell>
          <cell r="R809">
            <v>5653</v>
          </cell>
          <cell r="S809">
            <v>6648</v>
          </cell>
          <cell r="T809">
            <v>7457</v>
          </cell>
          <cell r="U809">
            <v>7457</v>
          </cell>
          <cell r="V809">
            <v>6661</v>
          </cell>
          <cell r="W809">
            <v>4606</v>
          </cell>
          <cell r="X809">
            <v>9834</v>
          </cell>
          <cell r="Y809">
            <v>8074</v>
          </cell>
          <cell r="Z809">
            <v>4760</v>
          </cell>
          <cell r="AA809">
            <v>4760</v>
          </cell>
          <cell r="AB809">
            <v>4777</v>
          </cell>
          <cell r="AC809">
            <v>4837</v>
          </cell>
          <cell r="AD809">
            <v>8017</v>
          </cell>
          <cell r="AE809">
            <v>13693</v>
          </cell>
          <cell r="AF809">
            <v>13932</v>
          </cell>
          <cell r="AG809">
            <v>11059</v>
          </cell>
          <cell r="AH809">
            <v>8225</v>
          </cell>
          <cell r="AI809">
            <v>8080</v>
          </cell>
          <cell r="AJ809">
            <v>8120</v>
          </cell>
          <cell r="AK809">
            <v>8083</v>
          </cell>
          <cell r="AL809">
            <v>9194</v>
          </cell>
          <cell r="AM809">
            <v>11028</v>
          </cell>
          <cell r="AN809">
            <v>10976</v>
          </cell>
          <cell r="AO809">
            <v>10876</v>
          </cell>
          <cell r="AP809">
            <v>10993</v>
          </cell>
          <cell r="AQ809">
            <v>11073</v>
          </cell>
          <cell r="AR809">
            <v>11136</v>
          </cell>
          <cell r="AS809">
            <v>12675</v>
          </cell>
          <cell r="AT809">
            <v>14057</v>
          </cell>
          <cell r="AU809">
            <v>13606</v>
          </cell>
          <cell r="AV809">
            <v>19452</v>
          </cell>
          <cell r="AW809">
            <v>8855</v>
          </cell>
          <cell r="AX809">
            <v>4659</v>
          </cell>
          <cell r="AY809">
            <v>6418</v>
          </cell>
          <cell r="AZ809">
            <v>5285</v>
          </cell>
          <cell r="BA809">
            <v>5360</v>
          </cell>
          <cell r="BB809">
            <v>5452</v>
          </cell>
          <cell r="BC809">
            <v>5390</v>
          </cell>
          <cell r="BD809">
            <v>5428</v>
          </cell>
          <cell r="BE809">
            <v>5345</v>
          </cell>
          <cell r="BF809">
            <v>5446</v>
          </cell>
          <cell r="BG809">
            <v>9534</v>
          </cell>
          <cell r="BH809">
            <v>9423</v>
          </cell>
          <cell r="BI809">
            <v>9432</v>
          </cell>
          <cell r="BJ809">
            <v>9491</v>
          </cell>
          <cell r="BK809">
            <v>9527</v>
          </cell>
          <cell r="BL809">
            <v>9527</v>
          </cell>
          <cell r="BM809">
            <v>9492</v>
          </cell>
          <cell r="BN809">
            <v>10964</v>
          </cell>
          <cell r="BO809">
            <v>9442</v>
          </cell>
          <cell r="BP809">
            <v>9491</v>
          </cell>
          <cell r="BQ809">
            <v>9442</v>
          </cell>
          <cell r="BR809">
            <v>11667</v>
          </cell>
          <cell r="BS809">
            <v>11852</v>
          </cell>
          <cell r="BT809">
            <v>11812</v>
          </cell>
          <cell r="BU809">
            <v>11771</v>
          </cell>
          <cell r="BV809">
            <v>12693</v>
          </cell>
          <cell r="BW809">
            <v>12785</v>
          </cell>
          <cell r="BX809">
            <v>12161</v>
          </cell>
          <cell r="BY809">
            <v>10740</v>
          </cell>
          <cell r="BZ809">
            <v>11905</v>
          </cell>
          <cell r="CA809">
            <v>12907</v>
          </cell>
          <cell r="CB809">
            <v>12928</v>
          </cell>
          <cell r="CC809">
            <v>14096</v>
          </cell>
          <cell r="CD809">
            <v>13207</v>
          </cell>
          <cell r="CE809">
            <v>10964</v>
          </cell>
          <cell r="CF809">
            <v>10815</v>
          </cell>
          <cell r="CG809">
            <v>10898</v>
          </cell>
          <cell r="CH809">
            <v>13288</v>
          </cell>
          <cell r="CI809">
            <v>13350</v>
          </cell>
          <cell r="CJ809">
            <v>13404</v>
          </cell>
          <cell r="CK809">
            <v>10241</v>
          </cell>
          <cell r="CL809">
            <v>10199</v>
          </cell>
          <cell r="CM809">
            <v>13322</v>
          </cell>
          <cell r="CN809">
            <v>13428</v>
          </cell>
          <cell r="CO809">
            <v>13211</v>
          </cell>
          <cell r="CP809">
            <v>13211</v>
          </cell>
          <cell r="CQ809">
            <v>13167</v>
          </cell>
          <cell r="CR809">
            <v>10494</v>
          </cell>
          <cell r="CS809">
            <v>14893</v>
          </cell>
          <cell r="CT809">
            <v>14985</v>
          </cell>
          <cell r="CU809">
            <v>14893</v>
          </cell>
          <cell r="CV809">
            <v>12369</v>
          </cell>
          <cell r="CW809">
            <v>12440</v>
          </cell>
          <cell r="CX809">
            <v>19539</v>
          </cell>
          <cell r="CY809">
            <v>15079</v>
          </cell>
          <cell r="CZ809">
            <v>12573</v>
          </cell>
          <cell r="DA809">
            <v>12573</v>
          </cell>
          <cell r="DB809">
            <v>12573</v>
          </cell>
          <cell r="DC809">
            <v>10559</v>
          </cell>
          <cell r="DD809">
            <v>13089</v>
          </cell>
          <cell r="DE809">
            <v>13135</v>
          </cell>
          <cell r="DF809">
            <v>10695</v>
          </cell>
          <cell r="DG809">
            <v>10253</v>
          </cell>
          <cell r="DH809">
            <v>10253</v>
          </cell>
          <cell r="DI809">
            <v>10253</v>
          </cell>
          <cell r="DJ809">
            <v>17310</v>
          </cell>
          <cell r="DK809">
            <v>25627</v>
          </cell>
        </row>
        <row r="810">
          <cell r="A810">
            <v>44446</v>
          </cell>
          <cell r="B810" t="str">
            <v>COLUMBIA GULF @ LAFourche</v>
          </cell>
          <cell r="C810" t="str">
            <v xml:space="preserve"> 0L   </v>
          </cell>
          <cell r="D810" t="str">
            <v xml:space="preserve"> R    </v>
          </cell>
          <cell r="E810">
            <v>159488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</row>
        <row r="811">
          <cell r="A811">
            <v>44447</v>
          </cell>
          <cell r="B811" t="str">
            <v xml:space="preserve"> MISSISSIPPI - LAUDERDALE COUNTY TRANSP  </v>
          </cell>
          <cell r="C811">
            <v>1</v>
          </cell>
          <cell r="D811" t="str">
            <v xml:space="preserve"> D    </v>
          </cell>
          <cell r="E811">
            <v>12838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</row>
        <row r="812">
          <cell r="A812">
            <v>44591</v>
          </cell>
          <cell r="B812" t="str">
            <v xml:space="preserve"> GARDEN BANK 236                         </v>
          </cell>
          <cell r="C812" t="str">
            <v xml:space="preserve"> 0L   </v>
          </cell>
          <cell r="D812" t="str">
            <v xml:space="preserve"> R    </v>
          </cell>
          <cell r="E812">
            <v>164570</v>
          </cell>
          <cell r="F812">
            <v>42450</v>
          </cell>
          <cell r="G812">
            <v>42450</v>
          </cell>
          <cell r="H812">
            <v>45112</v>
          </cell>
          <cell r="I812">
            <v>42450</v>
          </cell>
          <cell r="J812">
            <v>42450</v>
          </cell>
          <cell r="K812">
            <v>42450</v>
          </cell>
          <cell r="L812">
            <v>42450</v>
          </cell>
          <cell r="M812">
            <v>42450</v>
          </cell>
          <cell r="N812">
            <v>42450</v>
          </cell>
          <cell r="O812">
            <v>42450</v>
          </cell>
          <cell r="P812">
            <v>40049</v>
          </cell>
          <cell r="Q812">
            <v>40399</v>
          </cell>
          <cell r="R812">
            <v>41312</v>
          </cell>
          <cell r="S812">
            <v>32799</v>
          </cell>
          <cell r="T812">
            <v>42517</v>
          </cell>
          <cell r="U812">
            <v>42517</v>
          </cell>
          <cell r="V812">
            <v>42517</v>
          </cell>
          <cell r="W812">
            <v>44317</v>
          </cell>
          <cell r="X812">
            <v>44317</v>
          </cell>
          <cell r="Y812">
            <v>45517</v>
          </cell>
          <cell r="Z812">
            <v>45517</v>
          </cell>
          <cell r="AA812">
            <v>45517</v>
          </cell>
          <cell r="AB812">
            <v>45517</v>
          </cell>
          <cell r="AC812">
            <v>45517</v>
          </cell>
          <cell r="AD812">
            <v>45517</v>
          </cell>
          <cell r="AE812">
            <v>45617</v>
          </cell>
          <cell r="AF812">
            <v>45617</v>
          </cell>
          <cell r="AG812">
            <v>45617</v>
          </cell>
          <cell r="AH812">
            <v>45617</v>
          </cell>
          <cell r="AI812">
            <v>45617</v>
          </cell>
          <cell r="AJ812">
            <v>45617</v>
          </cell>
          <cell r="AK812">
            <v>45617</v>
          </cell>
          <cell r="AL812">
            <v>45617</v>
          </cell>
          <cell r="AM812">
            <v>45112</v>
          </cell>
          <cell r="AN812">
            <v>45112</v>
          </cell>
          <cell r="AO812">
            <v>45112</v>
          </cell>
          <cell r="AP812">
            <v>45112</v>
          </cell>
          <cell r="AQ812">
            <v>45112</v>
          </cell>
          <cell r="AR812">
            <v>45112</v>
          </cell>
          <cell r="AS812">
            <v>45112</v>
          </cell>
          <cell r="AT812">
            <v>45112</v>
          </cell>
          <cell r="AU812">
            <v>45863</v>
          </cell>
          <cell r="AV812">
            <v>0</v>
          </cell>
          <cell r="AW812">
            <v>45863</v>
          </cell>
          <cell r="AX812">
            <v>43828</v>
          </cell>
          <cell r="AY812">
            <v>43828</v>
          </cell>
          <cell r="AZ812">
            <v>43828</v>
          </cell>
          <cell r="BA812">
            <v>45728</v>
          </cell>
          <cell r="BB812">
            <v>45194</v>
          </cell>
          <cell r="BC812">
            <v>45194</v>
          </cell>
          <cell r="BD812">
            <v>45194</v>
          </cell>
          <cell r="BE812">
            <v>45194</v>
          </cell>
          <cell r="BF812">
            <v>45194</v>
          </cell>
          <cell r="BG812">
            <v>45251</v>
          </cell>
          <cell r="BH812">
            <v>46250</v>
          </cell>
          <cell r="BI812">
            <v>46250</v>
          </cell>
          <cell r="BJ812">
            <v>46250</v>
          </cell>
          <cell r="BK812">
            <v>46250</v>
          </cell>
          <cell r="BL812">
            <v>46250</v>
          </cell>
          <cell r="BM812">
            <v>46082</v>
          </cell>
          <cell r="BN812">
            <v>46096</v>
          </cell>
          <cell r="BO812">
            <v>46250</v>
          </cell>
          <cell r="BP812">
            <v>46250</v>
          </cell>
          <cell r="BQ812">
            <v>45250</v>
          </cell>
          <cell r="BR812">
            <v>45250</v>
          </cell>
          <cell r="BS812">
            <v>45250</v>
          </cell>
          <cell r="BT812">
            <v>44550</v>
          </cell>
          <cell r="BU812">
            <v>44550</v>
          </cell>
          <cell r="BV812">
            <v>44550</v>
          </cell>
          <cell r="BW812">
            <v>44550</v>
          </cell>
          <cell r="BX812">
            <v>46250</v>
          </cell>
          <cell r="BY812">
            <v>46250</v>
          </cell>
          <cell r="BZ812">
            <v>44535</v>
          </cell>
          <cell r="CA812">
            <v>46493</v>
          </cell>
          <cell r="CB812">
            <v>46651</v>
          </cell>
          <cell r="CC812">
            <v>49493</v>
          </cell>
          <cell r="CD812">
            <v>49493</v>
          </cell>
          <cell r="CE812">
            <v>48991</v>
          </cell>
          <cell r="CF812">
            <v>49420</v>
          </cell>
          <cell r="CG812">
            <v>49420</v>
          </cell>
          <cell r="CH812">
            <v>57086</v>
          </cell>
          <cell r="CI812">
            <v>50106</v>
          </cell>
          <cell r="CJ812">
            <v>50106</v>
          </cell>
          <cell r="CK812">
            <v>50106</v>
          </cell>
          <cell r="CL812">
            <v>50106</v>
          </cell>
          <cell r="CM812">
            <v>50106</v>
          </cell>
          <cell r="CN812">
            <v>50106</v>
          </cell>
          <cell r="CO812">
            <v>47109</v>
          </cell>
          <cell r="CP812">
            <v>47109</v>
          </cell>
          <cell r="CQ812">
            <v>47109</v>
          </cell>
          <cell r="CR812">
            <v>47107</v>
          </cell>
          <cell r="CS812">
            <v>17115</v>
          </cell>
          <cell r="CT812">
            <v>17115</v>
          </cell>
          <cell r="CU812">
            <v>17115</v>
          </cell>
          <cell r="CV812">
            <v>17114</v>
          </cell>
          <cell r="CW812">
            <v>17416</v>
          </cell>
          <cell r="CX812">
            <v>17416</v>
          </cell>
          <cell r="CY812">
            <v>17416</v>
          </cell>
          <cell r="CZ812">
            <v>17416</v>
          </cell>
          <cell r="DA812">
            <v>17416</v>
          </cell>
          <cell r="DB812">
            <v>17416</v>
          </cell>
          <cell r="DC812">
            <v>17416</v>
          </cell>
          <cell r="DD812">
            <v>15417</v>
          </cell>
          <cell r="DE812">
            <v>19232</v>
          </cell>
          <cell r="DF812">
            <v>20697</v>
          </cell>
          <cell r="DG812">
            <v>20697</v>
          </cell>
          <cell r="DH812">
            <v>20697</v>
          </cell>
          <cell r="DI812">
            <v>20697</v>
          </cell>
          <cell r="DJ812">
            <v>16100</v>
          </cell>
          <cell r="DK812">
            <v>16100</v>
          </cell>
        </row>
        <row r="813">
          <cell r="A813">
            <v>44939</v>
          </cell>
          <cell r="B813" t="str">
            <v xml:space="preserve"> TENNESSEE - BARTON TRANSPORT            </v>
          </cell>
          <cell r="C813">
            <v>1</v>
          </cell>
          <cell r="D813" t="str">
            <v xml:space="preserve"> D    </v>
          </cell>
          <cell r="E813">
            <v>57626</v>
          </cell>
          <cell r="F813">
            <v>13125</v>
          </cell>
          <cell r="G813">
            <v>13125</v>
          </cell>
          <cell r="H813">
            <v>17000</v>
          </cell>
          <cell r="I813">
            <v>13125</v>
          </cell>
          <cell r="J813">
            <v>13125</v>
          </cell>
          <cell r="K813">
            <v>13125</v>
          </cell>
          <cell r="L813">
            <v>13125</v>
          </cell>
          <cell r="M813">
            <v>13125</v>
          </cell>
          <cell r="N813">
            <v>13125</v>
          </cell>
          <cell r="O813">
            <v>13125</v>
          </cell>
          <cell r="P813">
            <v>12564</v>
          </cell>
          <cell r="Q813">
            <v>13125</v>
          </cell>
          <cell r="R813">
            <v>13125</v>
          </cell>
          <cell r="S813">
            <v>13125</v>
          </cell>
          <cell r="T813">
            <v>16949</v>
          </cell>
          <cell r="U813">
            <v>16949</v>
          </cell>
          <cell r="V813">
            <v>14000</v>
          </cell>
          <cell r="W813">
            <v>17000</v>
          </cell>
          <cell r="X813">
            <v>17000</v>
          </cell>
          <cell r="Y813">
            <v>17000</v>
          </cell>
          <cell r="Z813">
            <v>17000</v>
          </cell>
          <cell r="AA813">
            <v>17000</v>
          </cell>
          <cell r="AB813">
            <v>17000</v>
          </cell>
          <cell r="AC813">
            <v>16183</v>
          </cell>
          <cell r="AD813">
            <v>16183</v>
          </cell>
          <cell r="AE813">
            <v>13000</v>
          </cell>
          <cell r="AF813">
            <v>13000</v>
          </cell>
          <cell r="AG813">
            <v>10000</v>
          </cell>
          <cell r="AH813">
            <v>17000</v>
          </cell>
          <cell r="AI813">
            <v>17000</v>
          </cell>
          <cell r="AJ813">
            <v>17000</v>
          </cell>
          <cell r="AK813">
            <v>17000</v>
          </cell>
          <cell r="AL813">
            <v>17000</v>
          </cell>
          <cell r="AM813">
            <v>17000</v>
          </cell>
          <cell r="AN813">
            <v>17000</v>
          </cell>
          <cell r="AO813">
            <v>17000</v>
          </cell>
          <cell r="AP813">
            <v>17000</v>
          </cell>
          <cell r="AQ813">
            <v>17000</v>
          </cell>
          <cell r="AR813">
            <v>17000</v>
          </cell>
          <cell r="AS813">
            <v>17000</v>
          </cell>
          <cell r="AT813">
            <v>17000</v>
          </cell>
          <cell r="AU813">
            <v>17000</v>
          </cell>
          <cell r="AV813">
            <v>17000</v>
          </cell>
          <cell r="AW813">
            <v>17000</v>
          </cell>
          <cell r="AX813">
            <v>15700</v>
          </cell>
          <cell r="AY813">
            <v>21833</v>
          </cell>
          <cell r="AZ813">
            <v>24300</v>
          </cell>
          <cell r="BA813">
            <v>20300</v>
          </cell>
          <cell r="BB813">
            <v>20300</v>
          </cell>
          <cell r="BC813">
            <v>20300</v>
          </cell>
          <cell r="BD813">
            <v>20300</v>
          </cell>
          <cell r="BE813">
            <v>20300</v>
          </cell>
          <cell r="BF813">
            <v>20300</v>
          </cell>
          <cell r="BG813">
            <v>20300</v>
          </cell>
          <cell r="BH813">
            <v>20300</v>
          </cell>
          <cell r="BI813">
            <v>20300</v>
          </cell>
          <cell r="BJ813">
            <v>20300</v>
          </cell>
          <cell r="BK813">
            <v>20300</v>
          </cell>
          <cell r="BL813">
            <v>20300</v>
          </cell>
          <cell r="BM813">
            <v>20300</v>
          </cell>
          <cell r="BN813">
            <v>20300</v>
          </cell>
          <cell r="BO813">
            <v>20300</v>
          </cell>
          <cell r="BP813">
            <v>20300</v>
          </cell>
          <cell r="BQ813">
            <v>20300</v>
          </cell>
          <cell r="BR813">
            <v>20300</v>
          </cell>
          <cell r="BS813">
            <v>20300</v>
          </cell>
          <cell r="BT813">
            <v>20300</v>
          </cell>
          <cell r="BU813">
            <v>20300</v>
          </cell>
          <cell r="BV813">
            <v>20300</v>
          </cell>
          <cell r="BW813">
            <v>20300</v>
          </cell>
          <cell r="BX813">
            <v>20300</v>
          </cell>
          <cell r="BY813">
            <v>20300</v>
          </cell>
          <cell r="BZ813">
            <v>20300</v>
          </cell>
          <cell r="CA813">
            <v>20300</v>
          </cell>
          <cell r="CB813">
            <v>18000</v>
          </cell>
          <cell r="CC813">
            <v>23000</v>
          </cell>
          <cell r="CD813">
            <v>18000</v>
          </cell>
          <cell r="CE813">
            <v>33324</v>
          </cell>
          <cell r="CF813">
            <v>33324</v>
          </cell>
          <cell r="CG813">
            <v>33324</v>
          </cell>
          <cell r="CH813">
            <v>42152</v>
          </cell>
          <cell r="CI813">
            <v>42152</v>
          </cell>
          <cell r="CJ813">
            <v>42152</v>
          </cell>
          <cell r="CK813">
            <v>37321</v>
          </cell>
          <cell r="CL813">
            <v>37321</v>
          </cell>
          <cell r="CM813">
            <v>37321</v>
          </cell>
          <cell r="CN813">
            <v>37321</v>
          </cell>
          <cell r="CO813">
            <v>29600</v>
          </cell>
          <cell r="CP813">
            <v>29600</v>
          </cell>
          <cell r="CQ813">
            <v>29600</v>
          </cell>
          <cell r="CR813">
            <v>19600</v>
          </cell>
          <cell r="CS813">
            <v>19600</v>
          </cell>
          <cell r="CT813">
            <v>19600</v>
          </cell>
          <cell r="CU813">
            <v>19600</v>
          </cell>
          <cell r="CV813">
            <v>19600</v>
          </cell>
          <cell r="CW813">
            <v>19600</v>
          </cell>
          <cell r="CX813">
            <v>19600</v>
          </cell>
          <cell r="CY813">
            <v>19600</v>
          </cell>
          <cell r="CZ813">
            <v>19600</v>
          </cell>
          <cell r="DA813">
            <v>19600</v>
          </cell>
          <cell r="DB813">
            <v>19600</v>
          </cell>
          <cell r="DC813">
            <v>19600</v>
          </cell>
          <cell r="DD813">
            <v>18000</v>
          </cell>
          <cell r="DE813">
            <v>33275</v>
          </cell>
          <cell r="DF813">
            <v>24575</v>
          </cell>
          <cell r="DG813">
            <v>27000</v>
          </cell>
          <cell r="DH813">
            <v>27000</v>
          </cell>
          <cell r="DI813">
            <v>27000</v>
          </cell>
          <cell r="DJ813">
            <v>27000</v>
          </cell>
          <cell r="DK813">
            <v>27000</v>
          </cell>
        </row>
        <row r="814">
          <cell r="A814">
            <v>44940</v>
          </cell>
          <cell r="B814" t="str">
            <v xml:space="preserve"> NORTH-CHEROKEE ALA                      </v>
          </cell>
          <cell r="C814">
            <v>1</v>
          </cell>
          <cell r="D814" t="str">
            <v xml:space="preserve"> D    </v>
          </cell>
          <cell r="E814">
            <v>10354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</row>
        <row r="815">
          <cell r="A815">
            <v>44941</v>
          </cell>
          <cell r="B815" t="str">
            <v xml:space="preserve"> FLARE - WESLEY CHAPEL DEHYDRATION       </v>
          </cell>
          <cell r="C815">
            <v>1</v>
          </cell>
          <cell r="D815" t="str">
            <v xml:space="preserve"> R    </v>
          </cell>
          <cell r="E815">
            <v>5850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</row>
        <row r="816">
          <cell r="A816">
            <v>45065</v>
          </cell>
          <cell r="B816" t="str">
            <v>SONAT @ Lamar</v>
          </cell>
          <cell r="C816">
            <v>1</v>
          </cell>
          <cell r="D816" t="str">
            <v xml:space="preserve"> R    </v>
          </cell>
          <cell r="E816">
            <v>27252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</row>
        <row r="817">
          <cell r="A817">
            <v>45071</v>
          </cell>
          <cell r="B817" t="str">
            <v xml:space="preserve"> HAWKEYE - WATTS CREEK DEHY              </v>
          </cell>
          <cell r="C817">
            <v>1</v>
          </cell>
          <cell r="D817" t="str">
            <v xml:space="preserve"> R    </v>
          </cell>
          <cell r="E817">
            <v>10780</v>
          </cell>
          <cell r="F817">
            <v>85</v>
          </cell>
          <cell r="G817">
            <v>85</v>
          </cell>
          <cell r="H817">
            <v>65</v>
          </cell>
          <cell r="I817">
            <v>85</v>
          </cell>
          <cell r="J817">
            <v>85</v>
          </cell>
          <cell r="K817">
            <v>85</v>
          </cell>
          <cell r="L817">
            <v>85</v>
          </cell>
          <cell r="M817">
            <v>85</v>
          </cell>
          <cell r="N817">
            <v>85</v>
          </cell>
          <cell r="O817">
            <v>85</v>
          </cell>
          <cell r="P817">
            <v>85</v>
          </cell>
          <cell r="Q817">
            <v>85</v>
          </cell>
          <cell r="R817">
            <v>85</v>
          </cell>
          <cell r="S817">
            <v>85</v>
          </cell>
          <cell r="T817">
            <v>65</v>
          </cell>
          <cell r="U817">
            <v>65</v>
          </cell>
          <cell r="V817">
            <v>65</v>
          </cell>
          <cell r="W817">
            <v>65</v>
          </cell>
          <cell r="X817">
            <v>65</v>
          </cell>
          <cell r="Y817">
            <v>65</v>
          </cell>
          <cell r="Z817">
            <v>65</v>
          </cell>
          <cell r="AA817">
            <v>65</v>
          </cell>
          <cell r="AB817">
            <v>65</v>
          </cell>
          <cell r="AC817">
            <v>65</v>
          </cell>
          <cell r="AD817">
            <v>65</v>
          </cell>
          <cell r="AE817">
            <v>65</v>
          </cell>
          <cell r="AF817">
            <v>65</v>
          </cell>
          <cell r="AG817">
            <v>65</v>
          </cell>
          <cell r="AH817">
            <v>65</v>
          </cell>
          <cell r="AI817">
            <v>65</v>
          </cell>
          <cell r="AJ817">
            <v>65</v>
          </cell>
          <cell r="AK817">
            <v>65</v>
          </cell>
          <cell r="AL817">
            <v>65</v>
          </cell>
          <cell r="AM817">
            <v>65</v>
          </cell>
          <cell r="AN817">
            <v>65</v>
          </cell>
          <cell r="AO817">
            <v>65</v>
          </cell>
          <cell r="AP817">
            <v>65</v>
          </cell>
          <cell r="AQ817">
            <v>65</v>
          </cell>
          <cell r="AR817">
            <v>65</v>
          </cell>
          <cell r="AS817">
            <v>65</v>
          </cell>
          <cell r="AT817">
            <v>65</v>
          </cell>
          <cell r="AU817">
            <v>65</v>
          </cell>
          <cell r="AV817">
            <v>65</v>
          </cell>
          <cell r="AW817">
            <v>65</v>
          </cell>
          <cell r="AX817">
            <v>75</v>
          </cell>
          <cell r="AY817">
            <v>75</v>
          </cell>
          <cell r="AZ817">
            <v>75</v>
          </cell>
          <cell r="BA817">
            <v>75</v>
          </cell>
          <cell r="BB817">
            <v>75</v>
          </cell>
          <cell r="BC817">
            <v>75</v>
          </cell>
          <cell r="BD817">
            <v>75</v>
          </cell>
          <cell r="BE817">
            <v>75</v>
          </cell>
          <cell r="BF817">
            <v>75</v>
          </cell>
          <cell r="BG817">
            <v>75</v>
          </cell>
          <cell r="BH817">
            <v>75</v>
          </cell>
          <cell r="BI817">
            <v>75</v>
          </cell>
          <cell r="BJ817">
            <v>75</v>
          </cell>
          <cell r="BK817">
            <v>75</v>
          </cell>
          <cell r="BL817">
            <v>75</v>
          </cell>
          <cell r="BM817">
            <v>75</v>
          </cell>
          <cell r="BN817">
            <v>75</v>
          </cell>
          <cell r="BO817">
            <v>75</v>
          </cell>
          <cell r="BP817">
            <v>75</v>
          </cell>
          <cell r="BQ817">
            <v>75</v>
          </cell>
          <cell r="BR817">
            <v>75</v>
          </cell>
          <cell r="BS817">
            <v>75</v>
          </cell>
          <cell r="BT817">
            <v>75</v>
          </cell>
          <cell r="BU817">
            <v>75</v>
          </cell>
          <cell r="BV817">
            <v>75</v>
          </cell>
          <cell r="BW817">
            <v>75</v>
          </cell>
          <cell r="BX817">
            <v>75</v>
          </cell>
          <cell r="BY817">
            <v>75</v>
          </cell>
          <cell r="BZ817">
            <v>75</v>
          </cell>
          <cell r="CA817">
            <v>75</v>
          </cell>
          <cell r="CB817">
            <v>75</v>
          </cell>
          <cell r="CC817">
            <v>65</v>
          </cell>
          <cell r="CD817">
            <v>65</v>
          </cell>
          <cell r="CE817">
            <v>65</v>
          </cell>
          <cell r="CF817">
            <v>65</v>
          </cell>
          <cell r="CG817">
            <v>65</v>
          </cell>
          <cell r="CH817">
            <v>65</v>
          </cell>
          <cell r="CI817">
            <v>65</v>
          </cell>
          <cell r="CJ817">
            <v>65</v>
          </cell>
          <cell r="CK817">
            <v>65</v>
          </cell>
          <cell r="CL817">
            <v>65</v>
          </cell>
          <cell r="CM817">
            <v>65</v>
          </cell>
          <cell r="CN817">
            <v>65</v>
          </cell>
          <cell r="CO817">
            <v>65</v>
          </cell>
          <cell r="CP817">
            <v>65</v>
          </cell>
          <cell r="CQ817">
            <v>65</v>
          </cell>
          <cell r="CR817">
            <v>65</v>
          </cell>
          <cell r="CS817">
            <v>65</v>
          </cell>
          <cell r="CT817">
            <v>65</v>
          </cell>
          <cell r="CU817">
            <v>65</v>
          </cell>
          <cell r="CV817">
            <v>65</v>
          </cell>
          <cell r="CW817">
            <v>65</v>
          </cell>
          <cell r="CX817">
            <v>65</v>
          </cell>
          <cell r="CY817">
            <v>65</v>
          </cell>
          <cell r="CZ817">
            <v>65</v>
          </cell>
          <cell r="DA817">
            <v>65</v>
          </cell>
          <cell r="DB817">
            <v>65</v>
          </cell>
          <cell r="DC817">
            <v>65</v>
          </cell>
          <cell r="DD817">
            <v>65</v>
          </cell>
          <cell r="DE817">
            <v>50</v>
          </cell>
          <cell r="DF817">
            <v>50</v>
          </cell>
          <cell r="DG817">
            <v>50</v>
          </cell>
          <cell r="DH817">
            <v>50</v>
          </cell>
          <cell r="DI817">
            <v>50</v>
          </cell>
          <cell r="DJ817">
            <v>50</v>
          </cell>
          <cell r="DK817">
            <v>50</v>
          </cell>
        </row>
        <row r="818">
          <cell r="A818">
            <v>45075</v>
          </cell>
          <cell r="B818" t="str">
            <v xml:space="preserve"> HUGGS - CHICOT ARK SALES                </v>
          </cell>
          <cell r="C818">
            <v>1</v>
          </cell>
          <cell r="D818" t="str">
            <v xml:space="preserve"> D    </v>
          </cell>
          <cell r="E818">
            <v>2395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</row>
        <row r="819">
          <cell r="A819">
            <v>45076</v>
          </cell>
          <cell r="B819" t="str">
            <v xml:space="preserve"> BLUEGRASS -GLASS FIELD PURCHASE         </v>
          </cell>
          <cell r="C819">
            <v>2</v>
          </cell>
          <cell r="D819" t="str">
            <v xml:space="preserve"> R    </v>
          </cell>
          <cell r="E819">
            <v>292459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</row>
        <row r="820">
          <cell r="A820">
            <v>45082</v>
          </cell>
          <cell r="B820" t="str">
            <v xml:space="preserve"> GREAT - CROWLEY DEHYD                   </v>
          </cell>
          <cell r="C820" t="str">
            <v xml:space="preserve"> 0L   </v>
          </cell>
          <cell r="D820" t="str">
            <v xml:space="preserve"> R    </v>
          </cell>
          <cell r="E820">
            <v>3104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</row>
        <row r="821">
          <cell r="A821">
            <v>45083</v>
          </cell>
          <cell r="B821" t="str">
            <v xml:space="preserve"> SOUTH HARMONY CHURCH TRANSPORT          </v>
          </cell>
          <cell r="C821" t="str">
            <v xml:space="preserve"> 0L   </v>
          </cell>
          <cell r="D821" t="str">
            <v xml:space="preserve"> R    </v>
          </cell>
          <cell r="E821">
            <v>7378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</row>
        <row r="822">
          <cell r="A822">
            <v>45084</v>
          </cell>
          <cell r="B822" t="str">
            <v xml:space="preserve"> UNOCAL - STARKS - HANKAMER #1           </v>
          </cell>
          <cell r="C822" t="str">
            <v xml:space="preserve"> 0L   </v>
          </cell>
          <cell r="D822" t="str">
            <v xml:space="preserve"> R    </v>
          </cell>
          <cell r="E822">
            <v>28538</v>
          </cell>
          <cell r="F822">
            <v>1900</v>
          </cell>
          <cell r="G822">
            <v>1900</v>
          </cell>
          <cell r="H822">
            <v>1900</v>
          </cell>
          <cell r="I822">
            <v>1900</v>
          </cell>
          <cell r="J822">
            <v>1900</v>
          </cell>
          <cell r="K822">
            <v>1900</v>
          </cell>
          <cell r="L822">
            <v>1900</v>
          </cell>
          <cell r="M822">
            <v>1900</v>
          </cell>
          <cell r="N822">
            <v>1900</v>
          </cell>
          <cell r="O822">
            <v>1900</v>
          </cell>
          <cell r="P822">
            <v>1900</v>
          </cell>
          <cell r="Q822">
            <v>1900</v>
          </cell>
          <cell r="R822">
            <v>1900</v>
          </cell>
          <cell r="S822">
            <v>1900</v>
          </cell>
          <cell r="T822">
            <v>1900</v>
          </cell>
          <cell r="U822">
            <v>1900</v>
          </cell>
          <cell r="V822">
            <v>1900</v>
          </cell>
          <cell r="W822">
            <v>1900</v>
          </cell>
          <cell r="X822">
            <v>1900</v>
          </cell>
          <cell r="Y822">
            <v>1900</v>
          </cell>
          <cell r="Z822">
            <v>1900</v>
          </cell>
          <cell r="AA822">
            <v>1900</v>
          </cell>
          <cell r="AB822">
            <v>1900</v>
          </cell>
          <cell r="AC822">
            <v>1900</v>
          </cell>
          <cell r="AD822">
            <v>1900</v>
          </cell>
          <cell r="AE822">
            <v>1900</v>
          </cell>
          <cell r="AF822">
            <v>1900</v>
          </cell>
          <cell r="AG822">
            <v>1900</v>
          </cell>
          <cell r="AH822">
            <v>1900</v>
          </cell>
          <cell r="AI822">
            <v>1900</v>
          </cell>
          <cell r="AJ822">
            <v>1900</v>
          </cell>
          <cell r="AK822">
            <v>1900</v>
          </cell>
          <cell r="AL822">
            <v>1900</v>
          </cell>
          <cell r="AM822">
            <v>1900</v>
          </cell>
          <cell r="AN822">
            <v>1900</v>
          </cell>
          <cell r="AO822">
            <v>1900</v>
          </cell>
          <cell r="AP822">
            <v>1900</v>
          </cell>
          <cell r="AQ822">
            <v>1900</v>
          </cell>
          <cell r="AR822">
            <v>1900</v>
          </cell>
          <cell r="AS822">
            <v>1900</v>
          </cell>
          <cell r="AT822">
            <v>1900</v>
          </cell>
          <cell r="AU822">
            <v>1900</v>
          </cell>
          <cell r="AV822">
            <v>1900</v>
          </cell>
          <cell r="AW822">
            <v>1900</v>
          </cell>
          <cell r="AX822">
            <v>1450</v>
          </cell>
          <cell r="AY822">
            <v>1450</v>
          </cell>
          <cell r="AZ822">
            <v>1450</v>
          </cell>
          <cell r="BA822">
            <v>2450</v>
          </cell>
          <cell r="BB822">
            <v>2900</v>
          </cell>
          <cell r="BC822">
            <v>3900</v>
          </cell>
          <cell r="BD822">
            <v>3900</v>
          </cell>
          <cell r="BE822">
            <v>3900</v>
          </cell>
          <cell r="BF822">
            <v>2900</v>
          </cell>
          <cell r="BG822">
            <v>2900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1900</v>
          </cell>
          <cell r="BR822">
            <v>1900</v>
          </cell>
          <cell r="BS822">
            <v>1900</v>
          </cell>
          <cell r="BT822">
            <v>1900</v>
          </cell>
          <cell r="BU822">
            <v>1900</v>
          </cell>
          <cell r="BV822">
            <v>1900</v>
          </cell>
          <cell r="BW822">
            <v>1900</v>
          </cell>
          <cell r="BX822">
            <v>1900</v>
          </cell>
          <cell r="BY822">
            <v>1900</v>
          </cell>
          <cell r="BZ822">
            <v>1900</v>
          </cell>
          <cell r="CA822">
            <v>1900</v>
          </cell>
          <cell r="CB822">
            <v>1900</v>
          </cell>
          <cell r="CC822">
            <v>1900</v>
          </cell>
          <cell r="CD822">
            <v>1900</v>
          </cell>
          <cell r="CE822">
            <v>1900</v>
          </cell>
          <cell r="CF822">
            <v>1900</v>
          </cell>
          <cell r="CG822">
            <v>1900</v>
          </cell>
          <cell r="CH822">
            <v>1900</v>
          </cell>
          <cell r="CI822">
            <v>1900</v>
          </cell>
          <cell r="CJ822">
            <v>1900</v>
          </cell>
          <cell r="CK822">
            <v>1900</v>
          </cell>
          <cell r="CL822">
            <v>1900</v>
          </cell>
          <cell r="CM822">
            <v>1900</v>
          </cell>
          <cell r="CN822">
            <v>1900</v>
          </cell>
          <cell r="CO822">
            <v>1900</v>
          </cell>
          <cell r="CP822">
            <v>1900</v>
          </cell>
          <cell r="CQ822">
            <v>1900</v>
          </cell>
          <cell r="CR822">
            <v>1900</v>
          </cell>
          <cell r="CS822">
            <v>1900</v>
          </cell>
          <cell r="CT822">
            <v>1900</v>
          </cell>
          <cell r="CU822">
            <v>1900</v>
          </cell>
          <cell r="CV822">
            <v>1900</v>
          </cell>
          <cell r="CW822">
            <v>1900</v>
          </cell>
          <cell r="CX822">
            <v>1900</v>
          </cell>
          <cell r="CY822">
            <v>1900</v>
          </cell>
          <cell r="CZ822">
            <v>1900</v>
          </cell>
          <cell r="DA822">
            <v>1900</v>
          </cell>
          <cell r="DB822">
            <v>1900</v>
          </cell>
          <cell r="DC822">
            <v>1900</v>
          </cell>
          <cell r="DD822">
            <v>1900</v>
          </cell>
          <cell r="DE822">
            <v>2000</v>
          </cell>
          <cell r="DF822">
            <v>2000</v>
          </cell>
          <cell r="DG822">
            <v>2000</v>
          </cell>
          <cell r="DH822">
            <v>2000</v>
          </cell>
          <cell r="DI822">
            <v>2000</v>
          </cell>
          <cell r="DJ822">
            <v>2000</v>
          </cell>
          <cell r="DK822">
            <v>2000</v>
          </cell>
        </row>
        <row r="823">
          <cell r="A823">
            <v>45089</v>
          </cell>
          <cell r="B823" t="str">
            <v xml:space="preserve"> STARKS - LOUISIANA DEHYDRATION          </v>
          </cell>
          <cell r="C823" t="str">
            <v xml:space="preserve"> 0L   </v>
          </cell>
          <cell r="D823" t="str">
            <v xml:space="preserve"> R    </v>
          </cell>
          <cell r="E823">
            <v>5303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</row>
        <row r="824">
          <cell r="A824">
            <v>45098</v>
          </cell>
          <cell r="B824" t="str">
            <v xml:space="preserve"> NASSER - GRAND CHENIER DEHYDRATION      </v>
          </cell>
          <cell r="C824" t="str">
            <v xml:space="preserve"> 0L   </v>
          </cell>
          <cell r="D824" t="str">
            <v xml:space="preserve"> R    </v>
          </cell>
          <cell r="E824">
            <v>3015</v>
          </cell>
          <cell r="F824">
            <v>20</v>
          </cell>
          <cell r="G824">
            <v>20</v>
          </cell>
          <cell r="H824">
            <v>20</v>
          </cell>
          <cell r="I824">
            <v>20</v>
          </cell>
          <cell r="J824">
            <v>20</v>
          </cell>
          <cell r="K824">
            <v>20</v>
          </cell>
          <cell r="L824">
            <v>20</v>
          </cell>
          <cell r="M824">
            <v>20</v>
          </cell>
          <cell r="N824">
            <v>20</v>
          </cell>
          <cell r="O824">
            <v>20</v>
          </cell>
          <cell r="P824">
            <v>20</v>
          </cell>
          <cell r="Q824">
            <v>20</v>
          </cell>
          <cell r="R824">
            <v>20</v>
          </cell>
          <cell r="S824">
            <v>20</v>
          </cell>
          <cell r="T824">
            <v>20</v>
          </cell>
          <cell r="U824">
            <v>20</v>
          </cell>
          <cell r="V824">
            <v>20</v>
          </cell>
          <cell r="W824">
            <v>20</v>
          </cell>
          <cell r="X824">
            <v>20</v>
          </cell>
          <cell r="Y824">
            <v>20</v>
          </cell>
          <cell r="Z824">
            <v>20</v>
          </cell>
          <cell r="AA824">
            <v>20</v>
          </cell>
          <cell r="AB824">
            <v>20</v>
          </cell>
          <cell r="AC824">
            <v>20</v>
          </cell>
          <cell r="AD824">
            <v>20</v>
          </cell>
          <cell r="AE824">
            <v>20</v>
          </cell>
          <cell r="AF824">
            <v>20</v>
          </cell>
          <cell r="AG824">
            <v>20</v>
          </cell>
          <cell r="AH824">
            <v>20</v>
          </cell>
          <cell r="AI824">
            <v>20</v>
          </cell>
          <cell r="AJ824">
            <v>20</v>
          </cell>
          <cell r="AK824">
            <v>20</v>
          </cell>
          <cell r="AL824">
            <v>20</v>
          </cell>
          <cell r="AM824">
            <v>20</v>
          </cell>
          <cell r="AN824">
            <v>20</v>
          </cell>
          <cell r="AO824">
            <v>20</v>
          </cell>
          <cell r="AP824">
            <v>20</v>
          </cell>
          <cell r="AQ824">
            <v>20</v>
          </cell>
          <cell r="AR824">
            <v>20</v>
          </cell>
          <cell r="AS824">
            <v>20</v>
          </cell>
          <cell r="AT824">
            <v>20</v>
          </cell>
          <cell r="AU824">
            <v>20</v>
          </cell>
          <cell r="AV824">
            <v>20</v>
          </cell>
          <cell r="AW824">
            <v>20</v>
          </cell>
          <cell r="AX824">
            <v>20</v>
          </cell>
          <cell r="AY824">
            <v>20</v>
          </cell>
          <cell r="AZ824">
            <v>20</v>
          </cell>
          <cell r="BA824">
            <v>20</v>
          </cell>
          <cell r="BB824">
            <v>20</v>
          </cell>
          <cell r="BC824">
            <v>20</v>
          </cell>
          <cell r="BD824">
            <v>20</v>
          </cell>
          <cell r="BE824">
            <v>20</v>
          </cell>
          <cell r="BF824">
            <v>20</v>
          </cell>
          <cell r="BG824">
            <v>20</v>
          </cell>
          <cell r="BH824">
            <v>20</v>
          </cell>
          <cell r="BI824">
            <v>20</v>
          </cell>
          <cell r="BJ824">
            <v>20</v>
          </cell>
          <cell r="BK824">
            <v>20</v>
          </cell>
          <cell r="BL824">
            <v>20</v>
          </cell>
          <cell r="BM824">
            <v>20</v>
          </cell>
          <cell r="BN824">
            <v>20</v>
          </cell>
          <cell r="BO824">
            <v>20</v>
          </cell>
          <cell r="BP824">
            <v>20</v>
          </cell>
          <cell r="BQ824">
            <v>20</v>
          </cell>
          <cell r="BR824">
            <v>20</v>
          </cell>
          <cell r="BS824">
            <v>20</v>
          </cell>
          <cell r="BT824">
            <v>20</v>
          </cell>
          <cell r="BU824">
            <v>20</v>
          </cell>
          <cell r="BV824">
            <v>20</v>
          </cell>
          <cell r="BW824">
            <v>20</v>
          </cell>
          <cell r="BX824">
            <v>20</v>
          </cell>
          <cell r="BY824">
            <v>20</v>
          </cell>
          <cell r="BZ824">
            <v>20</v>
          </cell>
          <cell r="CA824">
            <v>20</v>
          </cell>
          <cell r="CB824">
            <v>20</v>
          </cell>
          <cell r="CC824">
            <v>20</v>
          </cell>
          <cell r="CD824">
            <v>20</v>
          </cell>
          <cell r="CE824">
            <v>20</v>
          </cell>
          <cell r="CF824">
            <v>20</v>
          </cell>
          <cell r="CG824">
            <v>20</v>
          </cell>
          <cell r="CH824">
            <v>20</v>
          </cell>
          <cell r="CI824">
            <v>20</v>
          </cell>
          <cell r="CJ824">
            <v>20</v>
          </cell>
          <cell r="CK824">
            <v>20</v>
          </cell>
          <cell r="CL824">
            <v>20</v>
          </cell>
          <cell r="CM824">
            <v>20</v>
          </cell>
          <cell r="CN824">
            <v>20</v>
          </cell>
          <cell r="CO824">
            <v>20</v>
          </cell>
          <cell r="CP824">
            <v>20</v>
          </cell>
          <cell r="CQ824">
            <v>20</v>
          </cell>
          <cell r="CR824">
            <v>20</v>
          </cell>
          <cell r="CS824">
            <v>20</v>
          </cell>
          <cell r="CT824">
            <v>20</v>
          </cell>
          <cell r="CU824">
            <v>20</v>
          </cell>
          <cell r="CV824">
            <v>20</v>
          </cell>
          <cell r="CW824">
            <v>20</v>
          </cell>
          <cell r="CX824">
            <v>20</v>
          </cell>
          <cell r="CY824">
            <v>20</v>
          </cell>
          <cell r="CZ824">
            <v>20</v>
          </cell>
          <cell r="DA824">
            <v>20</v>
          </cell>
          <cell r="DB824">
            <v>20</v>
          </cell>
          <cell r="DC824">
            <v>20</v>
          </cell>
          <cell r="DD824">
            <v>20</v>
          </cell>
          <cell r="DE824">
            <v>20</v>
          </cell>
          <cell r="DF824">
            <v>20</v>
          </cell>
          <cell r="DG824">
            <v>20</v>
          </cell>
          <cell r="DH824">
            <v>20</v>
          </cell>
          <cell r="DI824">
            <v>20</v>
          </cell>
          <cell r="DJ824">
            <v>20</v>
          </cell>
          <cell r="DK824">
            <v>20</v>
          </cell>
        </row>
        <row r="825">
          <cell r="A825">
            <v>45099</v>
          </cell>
          <cell r="B825" t="str">
            <v xml:space="preserve"> AMERADA - GRAND CHENIER DEHYD           </v>
          </cell>
          <cell r="C825" t="str">
            <v xml:space="preserve"> 0L   </v>
          </cell>
          <cell r="D825" t="str">
            <v xml:space="preserve"> R    </v>
          </cell>
          <cell r="E825">
            <v>6627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</row>
        <row r="826">
          <cell r="A826">
            <v>45100</v>
          </cell>
          <cell r="B826" t="str">
            <v xml:space="preserve"> CONOCO -GRAND CHENIER FLASH GAS 1       </v>
          </cell>
          <cell r="C826" t="str">
            <v xml:space="preserve"> 0L   </v>
          </cell>
          <cell r="D826" t="str">
            <v xml:space="preserve"> R    </v>
          </cell>
          <cell r="E826">
            <v>11389</v>
          </cell>
          <cell r="F826">
            <v>700</v>
          </cell>
          <cell r="G826">
            <v>700</v>
          </cell>
          <cell r="H826">
            <v>469</v>
          </cell>
          <cell r="I826">
            <v>700</v>
          </cell>
          <cell r="J826">
            <v>700</v>
          </cell>
          <cell r="K826">
            <v>700</v>
          </cell>
          <cell r="L826">
            <v>700</v>
          </cell>
          <cell r="M826">
            <v>700</v>
          </cell>
          <cell r="N826">
            <v>700</v>
          </cell>
          <cell r="O826">
            <v>700</v>
          </cell>
          <cell r="P826">
            <v>700</v>
          </cell>
          <cell r="Q826">
            <v>700</v>
          </cell>
          <cell r="R826">
            <v>700</v>
          </cell>
          <cell r="S826">
            <v>700</v>
          </cell>
          <cell r="T826">
            <v>800</v>
          </cell>
          <cell r="U826">
            <v>800</v>
          </cell>
          <cell r="V826">
            <v>800</v>
          </cell>
          <cell r="W826">
            <v>800</v>
          </cell>
          <cell r="X826">
            <v>800</v>
          </cell>
          <cell r="Y826">
            <v>469</v>
          </cell>
          <cell r="Z826">
            <v>469</v>
          </cell>
          <cell r="AA826">
            <v>469</v>
          </cell>
          <cell r="AB826">
            <v>469</v>
          </cell>
          <cell r="AC826">
            <v>469</v>
          </cell>
          <cell r="AD826">
            <v>469</v>
          </cell>
          <cell r="AE826">
            <v>469</v>
          </cell>
          <cell r="AF826">
            <v>469</v>
          </cell>
          <cell r="AG826">
            <v>469</v>
          </cell>
          <cell r="AH826">
            <v>469</v>
          </cell>
          <cell r="AI826">
            <v>469</v>
          </cell>
          <cell r="AJ826">
            <v>469</v>
          </cell>
          <cell r="AK826">
            <v>469</v>
          </cell>
          <cell r="AL826">
            <v>469</v>
          </cell>
          <cell r="AM826">
            <v>469</v>
          </cell>
          <cell r="AN826">
            <v>469</v>
          </cell>
          <cell r="AO826">
            <v>469</v>
          </cell>
          <cell r="AP826">
            <v>469</v>
          </cell>
          <cell r="AQ826">
            <v>469</v>
          </cell>
          <cell r="AR826">
            <v>469</v>
          </cell>
          <cell r="AS826">
            <v>469</v>
          </cell>
          <cell r="AT826">
            <v>469</v>
          </cell>
          <cell r="AU826">
            <v>469</v>
          </cell>
          <cell r="AV826">
            <v>469</v>
          </cell>
          <cell r="AW826">
            <v>469</v>
          </cell>
          <cell r="AX826">
            <v>469</v>
          </cell>
          <cell r="AY826">
            <v>469</v>
          </cell>
          <cell r="AZ826">
            <v>469</v>
          </cell>
          <cell r="BA826">
            <v>469</v>
          </cell>
          <cell r="BB826">
            <v>469</v>
          </cell>
          <cell r="BC826">
            <v>469</v>
          </cell>
          <cell r="BD826">
            <v>469</v>
          </cell>
          <cell r="BE826">
            <v>469</v>
          </cell>
          <cell r="BF826">
            <v>469</v>
          </cell>
          <cell r="BG826">
            <v>469</v>
          </cell>
          <cell r="BH826">
            <v>469</v>
          </cell>
          <cell r="BI826">
            <v>469</v>
          </cell>
          <cell r="BJ826">
            <v>469</v>
          </cell>
          <cell r="BK826">
            <v>469</v>
          </cell>
          <cell r="BL826">
            <v>469</v>
          </cell>
          <cell r="BM826">
            <v>469</v>
          </cell>
          <cell r="BN826">
            <v>469</v>
          </cell>
          <cell r="BO826">
            <v>469</v>
          </cell>
          <cell r="BP826">
            <v>469</v>
          </cell>
          <cell r="BQ826">
            <v>469</v>
          </cell>
          <cell r="BR826">
            <v>469</v>
          </cell>
          <cell r="BS826">
            <v>469</v>
          </cell>
          <cell r="BT826">
            <v>469</v>
          </cell>
          <cell r="BU826">
            <v>469</v>
          </cell>
          <cell r="BV826">
            <v>469</v>
          </cell>
          <cell r="BW826">
            <v>469</v>
          </cell>
          <cell r="BX826">
            <v>469</v>
          </cell>
          <cell r="BY826">
            <v>469</v>
          </cell>
          <cell r="BZ826">
            <v>469</v>
          </cell>
          <cell r="CA826">
            <v>469</v>
          </cell>
          <cell r="CB826">
            <v>469</v>
          </cell>
          <cell r="CC826">
            <v>469</v>
          </cell>
          <cell r="CD826">
            <v>469</v>
          </cell>
          <cell r="CE826">
            <v>469</v>
          </cell>
          <cell r="CF826">
            <v>469</v>
          </cell>
          <cell r="CG826">
            <v>469</v>
          </cell>
          <cell r="CH826">
            <v>469</v>
          </cell>
          <cell r="CI826">
            <v>469</v>
          </cell>
          <cell r="CJ826">
            <v>469</v>
          </cell>
          <cell r="CK826">
            <v>469</v>
          </cell>
          <cell r="CL826">
            <v>469</v>
          </cell>
          <cell r="CM826">
            <v>469</v>
          </cell>
          <cell r="CN826">
            <v>469</v>
          </cell>
          <cell r="CO826">
            <v>469</v>
          </cell>
          <cell r="CP826">
            <v>469</v>
          </cell>
          <cell r="CQ826">
            <v>469</v>
          </cell>
          <cell r="CR826">
            <v>469</v>
          </cell>
          <cell r="CS826">
            <v>469</v>
          </cell>
          <cell r="CT826">
            <v>469</v>
          </cell>
          <cell r="CU826">
            <v>469</v>
          </cell>
          <cell r="CV826">
            <v>469</v>
          </cell>
          <cell r="CW826">
            <v>469</v>
          </cell>
          <cell r="CX826">
            <v>469</v>
          </cell>
          <cell r="CY826">
            <v>469</v>
          </cell>
          <cell r="CZ826">
            <v>469</v>
          </cell>
          <cell r="DA826">
            <v>469</v>
          </cell>
          <cell r="DB826">
            <v>469</v>
          </cell>
          <cell r="DC826">
            <v>469</v>
          </cell>
          <cell r="DD826">
            <v>469</v>
          </cell>
          <cell r="DE826">
            <v>474</v>
          </cell>
          <cell r="DF826">
            <v>474</v>
          </cell>
          <cell r="DG826">
            <v>474</v>
          </cell>
          <cell r="DH826">
            <v>474</v>
          </cell>
          <cell r="DI826">
            <v>474</v>
          </cell>
          <cell r="DJ826">
            <v>474</v>
          </cell>
          <cell r="DK826">
            <v>474</v>
          </cell>
        </row>
        <row r="827">
          <cell r="A827">
            <v>45104</v>
          </cell>
          <cell r="B827" t="str">
            <v xml:space="preserve"> PKV - CREOLE SOUTH FIELD                </v>
          </cell>
          <cell r="C827" t="str">
            <v xml:space="preserve"> 0L   </v>
          </cell>
          <cell r="D827" t="str">
            <v xml:space="preserve"> R    </v>
          </cell>
          <cell r="E827">
            <v>10273</v>
          </cell>
          <cell r="F827">
            <v>0</v>
          </cell>
          <cell r="G827">
            <v>0</v>
          </cell>
          <cell r="H827">
            <v>212</v>
          </cell>
          <cell r="I827">
            <v>0</v>
          </cell>
          <cell r="J827">
            <v>200</v>
          </cell>
          <cell r="K827">
            <v>200</v>
          </cell>
          <cell r="L827">
            <v>200</v>
          </cell>
          <cell r="M827">
            <v>200</v>
          </cell>
          <cell r="N827">
            <v>200</v>
          </cell>
          <cell r="O827">
            <v>200</v>
          </cell>
          <cell r="P827">
            <v>200</v>
          </cell>
          <cell r="Q827">
            <v>200</v>
          </cell>
          <cell r="R827">
            <v>200</v>
          </cell>
          <cell r="S827">
            <v>200</v>
          </cell>
          <cell r="T827">
            <v>212</v>
          </cell>
          <cell r="U827">
            <v>212</v>
          </cell>
          <cell r="V827">
            <v>212</v>
          </cell>
          <cell r="W827">
            <v>212</v>
          </cell>
          <cell r="X827">
            <v>212</v>
          </cell>
          <cell r="Y827">
            <v>212</v>
          </cell>
          <cell r="Z827">
            <v>212</v>
          </cell>
          <cell r="AA827">
            <v>212</v>
          </cell>
          <cell r="AB827">
            <v>212</v>
          </cell>
          <cell r="AC827">
            <v>212</v>
          </cell>
          <cell r="AD827">
            <v>212</v>
          </cell>
          <cell r="AE827">
            <v>212</v>
          </cell>
          <cell r="AF827">
            <v>212</v>
          </cell>
          <cell r="AG827">
            <v>212</v>
          </cell>
          <cell r="AH827">
            <v>212</v>
          </cell>
          <cell r="AI827">
            <v>212</v>
          </cell>
          <cell r="AJ827">
            <v>212</v>
          </cell>
          <cell r="AK827">
            <v>212</v>
          </cell>
          <cell r="AL827">
            <v>212</v>
          </cell>
          <cell r="AM827">
            <v>212</v>
          </cell>
          <cell r="AN827">
            <v>212</v>
          </cell>
          <cell r="AO827">
            <v>212</v>
          </cell>
          <cell r="AP827">
            <v>212</v>
          </cell>
          <cell r="AQ827">
            <v>212</v>
          </cell>
          <cell r="AR827">
            <v>212</v>
          </cell>
          <cell r="AS827">
            <v>212</v>
          </cell>
          <cell r="AT827">
            <v>212</v>
          </cell>
          <cell r="AU827">
            <v>212</v>
          </cell>
          <cell r="AV827">
            <v>212</v>
          </cell>
          <cell r="AW827">
            <v>212</v>
          </cell>
          <cell r="AX827">
            <v>350</v>
          </cell>
          <cell r="AY827">
            <v>350</v>
          </cell>
          <cell r="AZ827">
            <v>350</v>
          </cell>
          <cell r="BA827">
            <v>350</v>
          </cell>
          <cell r="BB827">
            <v>350</v>
          </cell>
          <cell r="BC827">
            <v>350</v>
          </cell>
          <cell r="BD827">
            <v>350</v>
          </cell>
          <cell r="BE827">
            <v>350</v>
          </cell>
          <cell r="BF827">
            <v>350</v>
          </cell>
          <cell r="BG827">
            <v>350</v>
          </cell>
          <cell r="BH827">
            <v>350</v>
          </cell>
          <cell r="BI827">
            <v>350</v>
          </cell>
          <cell r="BJ827">
            <v>350</v>
          </cell>
          <cell r="BK827">
            <v>350</v>
          </cell>
          <cell r="BL827">
            <v>350</v>
          </cell>
          <cell r="BM827">
            <v>350</v>
          </cell>
          <cell r="BN827">
            <v>350</v>
          </cell>
          <cell r="BO827">
            <v>350</v>
          </cell>
          <cell r="BP827">
            <v>350</v>
          </cell>
          <cell r="BQ827">
            <v>350</v>
          </cell>
          <cell r="BR827">
            <v>350</v>
          </cell>
          <cell r="BS827">
            <v>350</v>
          </cell>
          <cell r="BT827">
            <v>350</v>
          </cell>
          <cell r="BU827">
            <v>350</v>
          </cell>
          <cell r="BV827">
            <v>350</v>
          </cell>
          <cell r="BW827">
            <v>350</v>
          </cell>
          <cell r="BX827">
            <v>350</v>
          </cell>
          <cell r="BY827">
            <v>350</v>
          </cell>
          <cell r="BZ827">
            <v>350</v>
          </cell>
          <cell r="CA827">
            <v>212</v>
          </cell>
          <cell r="CB827">
            <v>212</v>
          </cell>
          <cell r="CC827">
            <v>212</v>
          </cell>
          <cell r="CD827">
            <v>212</v>
          </cell>
          <cell r="CE827">
            <v>212</v>
          </cell>
          <cell r="CF827">
            <v>212</v>
          </cell>
          <cell r="CG827">
            <v>212</v>
          </cell>
          <cell r="CH827">
            <v>212</v>
          </cell>
          <cell r="CI827">
            <v>212</v>
          </cell>
          <cell r="CJ827">
            <v>212</v>
          </cell>
          <cell r="CK827">
            <v>212</v>
          </cell>
          <cell r="CL827">
            <v>212</v>
          </cell>
          <cell r="CM827">
            <v>212</v>
          </cell>
          <cell r="CN827">
            <v>212</v>
          </cell>
          <cell r="CO827">
            <v>212</v>
          </cell>
          <cell r="CP827">
            <v>212</v>
          </cell>
          <cell r="CQ827">
            <v>212</v>
          </cell>
          <cell r="CR827">
            <v>212</v>
          </cell>
          <cell r="CS827">
            <v>212</v>
          </cell>
          <cell r="CT827">
            <v>212</v>
          </cell>
          <cell r="CU827">
            <v>212</v>
          </cell>
          <cell r="CV827">
            <v>212</v>
          </cell>
          <cell r="CW827">
            <v>212</v>
          </cell>
          <cell r="CX827">
            <v>212</v>
          </cell>
          <cell r="CY827">
            <v>212</v>
          </cell>
          <cell r="CZ827">
            <v>212</v>
          </cell>
          <cell r="DA827">
            <v>212</v>
          </cell>
          <cell r="DB827">
            <v>212</v>
          </cell>
          <cell r="DC827">
            <v>212</v>
          </cell>
          <cell r="DD827">
            <v>212</v>
          </cell>
          <cell r="DE827">
            <v>250</v>
          </cell>
          <cell r="DF827">
            <v>250</v>
          </cell>
          <cell r="DG827">
            <v>250</v>
          </cell>
          <cell r="DH827">
            <v>250</v>
          </cell>
          <cell r="DI827">
            <v>250</v>
          </cell>
          <cell r="DJ827">
            <v>250</v>
          </cell>
          <cell r="DK827">
            <v>250</v>
          </cell>
        </row>
        <row r="828">
          <cell r="A828">
            <v>45106</v>
          </cell>
          <cell r="B828" t="str">
            <v xml:space="preserve"> TENNECO-N W CHALKLEY DEHYD              </v>
          </cell>
          <cell r="C828" t="str">
            <v xml:space="preserve"> 0L   </v>
          </cell>
          <cell r="D828" t="str">
            <v xml:space="preserve"> R    </v>
          </cell>
          <cell r="E828">
            <v>11273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0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</row>
        <row r="829">
          <cell r="A829">
            <v>45107</v>
          </cell>
          <cell r="B829" t="str">
            <v xml:space="preserve"> SMITH - GRAND CANE                      </v>
          </cell>
          <cell r="C829">
            <v>0</v>
          </cell>
          <cell r="D829" t="str">
            <v xml:space="preserve"> R    </v>
          </cell>
          <cell r="E829">
            <v>3116</v>
          </cell>
          <cell r="F829">
            <v>75</v>
          </cell>
          <cell r="G829">
            <v>75</v>
          </cell>
          <cell r="H829">
            <v>79</v>
          </cell>
          <cell r="I829">
            <v>75</v>
          </cell>
          <cell r="J829">
            <v>75</v>
          </cell>
          <cell r="K829">
            <v>75</v>
          </cell>
          <cell r="L829">
            <v>75</v>
          </cell>
          <cell r="M829">
            <v>75</v>
          </cell>
          <cell r="N829">
            <v>75</v>
          </cell>
          <cell r="O829">
            <v>75</v>
          </cell>
          <cell r="P829">
            <v>75</v>
          </cell>
          <cell r="Q829">
            <v>75</v>
          </cell>
          <cell r="R829">
            <v>75</v>
          </cell>
          <cell r="S829">
            <v>75</v>
          </cell>
          <cell r="T829">
            <v>79</v>
          </cell>
          <cell r="U829">
            <v>79</v>
          </cell>
          <cell r="V829">
            <v>79</v>
          </cell>
          <cell r="W829">
            <v>79</v>
          </cell>
          <cell r="X829">
            <v>79</v>
          </cell>
          <cell r="Y829">
            <v>79</v>
          </cell>
          <cell r="Z829">
            <v>79</v>
          </cell>
          <cell r="AA829">
            <v>79</v>
          </cell>
          <cell r="AB829">
            <v>79</v>
          </cell>
          <cell r="AC829">
            <v>79</v>
          </cell>
          <cell r="AD829">
            <v>79</v>
          </cell>
          <cell r="AE829">
            <v>79</v>
          </cell>
          <cell r="AF829">
            <v>79</v>
          </cell>
          <cell r="AG829">
            <v>79</v>
          </cell>
          <cell r="AH829">
            <v>79</v>
          </cell>
          <cell r="AI829">
            <v>79</v>
          </cell>
          <cell r="AJ829">
            <v>79</v>
          </cell>
          <cell r="AK829">
            <v>79</v>
          </cell>
          <cell r="AL829">
            <v>79</v>
          </cell>
          <cell r="AM829">
            <v>79</v>
          </cell>
          <cell r="AN829">
            <v>79</v>
          </cell>
          <cell r="AO829">
            <v>79</v>
          </cell>
          <cell r="AP829">
            <v>79</v>
          </cell>
          <cell r="AQ829">
            <v>79</v>
          </cell>
          <cell r="AR829">
            <v>79</v>
          </cell>
          <cell r="AS829">
            <v>79</v>
          </cell>
          <cell r="AT829">
            <v>79</v>
          </cell>
          <cell r="AU829">
            <v>79</v>
          </cell>
          <cell r="AV829">
            <v>79</v>
          </cell>
          <cell r="AW829">
            <v>79</v>
          </cell>
          <cell r="AX829">
            <v>80</v>
          </cell>
          <cell r="AY829">
            <v>80</v>
          </cell>
          <cell r="AZ829">
            <v>80</v>
          </cell>
          <cell r="BA829">
            <v>80</v>
          </cell>
          <cell r="BB829">
            <v>80</v>
          </cell>
          <cell r="BC829">
            <v>80</v>
          </cell>
          <cell r="BD829">
            <v>80</v>
          </cell>
          <cell r="BE829">
            <v>80</v>
          </cell>
          <cell r="BF829">
            <v>80</v>
          </cell>
          <cell r="BG829">
            <v>80</v>
          </cell>
          <cell r="BH829">
            <v>80</v>
          </cell>
          <cell r="BI829">
            <v>80</v>
          </cell>
          <cell r="BJ829">
            <v>80</v>
          </cell>
          <cell r="BK829">
            <v>80</v>
          </cell>
          <cell r="BL829">
            <v>80</v>
          </cell>
          <cell r="BM829">
            <v>80</v>
          </cell>
          <cell r="BN829">
            <v>80</v>
          </cell>
          <cell r="BO829">
            <v>80</v>
          </cell>
          <cell r="BP829">
            <v>80</v>
          </cell>
          <cell r="BQ829">
            <v>80</v>
          </cell>
          <cell r="BR829">
            <v>80</v>
          </cell>
          <cell r="BS829">
            <v>80</v>
          </cell>
          <cell r="BT829">
            <v>80</v>
          </cell>
          <cell r="BU829">
            <v>80</v>
          </cell>
          <cell r="BV829">
            <v>80</v>
          </cell>
          <cell r="BW829">
            <v>80</v>
          </cell>
          <cell r="BX829">
            <v>80</v>
          </cell>
          <cell r="BY829">
            <v>80</v>
          </cell>
          <cell r="BZ829">
            <v>80</v>
          </cell>
          <cell r="CA829">
            <v>80</v>
          </cell>
          <cell r="CB829">
            <v>80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</row>
        <row r="830">
          <cell r="A830">
            <v>45108</v>
          </cell>
          <cell r="B830" t="str">
            <v xml:space="preserve"> HALLWOOD - BETHANY LONGSTREET FIELD     </v>
          </cell>
          <cell r="C830">
            <v>0</v>
          </cell>
          <cell r="D830" t="str">
            <v xml:space="preserve"> R    </v>
          </cell>
          <cell r="E830">
            <v>32674</v>
          </cell>
          <cell r="F830">
            <v>12300</v>
          </cell>
          <cell r="G830">
            <v>12300</v>
          </cell>
          <cell r="H830">
            <v>15290</v>
          </cell>
          <cell r="I830">
            <v>11300</v>
          </cell>
          <cell r="J830">
            <v>11300</v>
          </cell>
          <cell r="K830">
            <v>11300</v>
          </cell>
          <cell r="L830">
            <v>11300</v>
          </cell>
          <cell r="M830">
            <v>14964</v>
          </cell>
          <cell r="N830">
            <v>14964</v>
          </cell>
          <cell r="O830">
            <v>14964</v>
          </cell>
          <cell r="P830">
            <v>14964</v>
          </cell>
          <cell r="Q830">
            <v>14964</v>
          </cell>
          <cell r="R830">
            <v>14964</v>
          </cell>
          <cell r="S830">
            <v>14964</v>
          </cell>
          <cell r="T830">
            <v>14370</v>
          </cell>
          <cell r="U830">
            <v>14370</v>
          </cell>
          <cell r="V830">
            <v>14370</v>
          </cell>
          <cell r="W830">
            <v>14170</v>
          </cell>
          <cell r="X830">
            <v>14370</v>
          </cell>
          <cell r="Y830">
            <v>14370</v>
          </cell>
          <cell r="Z830">
            <v>11370</v>
          </cell>
          <cell r="AA830">
            <v>11370</v>
          </cell>
          <cell r="AB830">
            <v>11370</v>
          </cell>
          <cell r="AC830">
            <v>11370</v>
          </cell>
          <cell r="AD830">
            <v>14290</v>
          </cell>
          <cell r="AE830">
            <v>14290</v>
          </cell>
          <cell r="AF830">
            <v>14290</v>
          </cell>
          <cell r="AG830">
            <v>14290</v>
          </cell>
          <cell r="AH830">
            <v>14290</v>
          </cell>
          <cell r="AI830">
            <v>14290</v>
          </cell>
          <cell r="AJ830">
            <v>14290</v>
          </cell>
          <cell r="AK830">
            <v>14290</v>
          </cell>
          <cell r="AL830">
            <v>14290</v>
          </cell>
          <cell r="AM830">
            <v>14290</v>
          </cell>
          <cell r="AN830">
            <v>14290</v>
          </cell>
          <cell r="AO830">
            <v>15290</v>
          </cell>
          <cell r="AP830">
            <v>15290</v>
          </cell>
          <cell r="AQ830">
            <v>15290</v>
          </cell>
          <cell r="AR830">
            <v>14290</v>
          </cell>
          <cell r="AS830">
            <v>12290</v>
          </cell>
          <cell r="AT830">
            <v>12290</v>
          </cell>
          <cell r="AU830">
            <v>12290</v>
          </cell>
          <cell r="AV830">
            <v>12290</v>
          </cell>
          <cell r="AW830">
            <v>12290</v>
          </cell>
          <cell r="AX830">
            <v>13445</v>
          </cell>
          <cell r="AY830">
            <v>13445</v>
          </cell>
          <cell r="AZ830">
            <v>13445</v>
          </cell>
          <cell r="BA830">
            <v>13445</v>
          </cell>
          <cell r="BB830">
            <v>13445</v>
          </cell>
          <cell r="BC830">
            <v>23045</v>
          </cell>
          <cell r="BD830">
            <v>13445</v>
          </cell>
          <cell r="BE830">
            <v>13445</v>
          </cell>
          <cell r="BF830">
            <v>13445</v>
          </cell>
          <cell r="BG830">
            <v>13445</v>
          </cell>
          <cell r="BH830">
            <v>13445</v>
          </cell>
          <cell r="BI830">
            <v>13445</v>
          </cell>
          <cell r="BJ830">
            <v>9445</v>
          </cell>
          <cell r="BK830">
            <v>9445</v>
          </cell>
          <cell r="BL830">
            <v>9445</v>
          </cell>
          <cell r="BM830">
            <v>16174</v>
          </cell>
          <cell r="BN830">
            <v>16174</v>
          </cell>
          <cell r="BO830">
            <v>16174</v>
          </cell>
          <cell r="BP830">
            <v>16174</v>
          </cell>
          <cell r="BQ830">
            <v>12174</v>
          </cell>
          <cell r="BR830">
            <v>12174</v>
          </cell>
          <cell r="BS830">
            <v>12174</v>
          </cell>
          <cell r="BT830">
            <v>12174</v>
          </cell>
          <cell r="BU830">
            <v>12174</v>
          </cell>
          <cell r="BV830">
            <v>12174</v>
          </cell>
          <cell r="BW830">
            <v>12174</v>
          </cell>
          <cell r="BX830">
            <v>12174</v>
          </cell>
          <cell r="BY830">
            <v>12174</v>
          </cell>
          <cell r="BZ830">
            <v>12174</v>
          </cell>
          <cell r="CA830">
            <v>11545</v>
          </cell>
          <cell r="CB830">
            <v>12174</v>
          </cell>
          <cell r="CC830">
            <v>11600</v>
          </cell>
          <cell r="CD830">
            <v>11600</v>
          </cell>
          <cell r="CE830">
            <v>11600</v>
          </cell>
          <cell r="CF830">
            <v>11600</v>
          </cell>
          <cell r="CG830">
            <v>11600</v>
          </cell>
          <cell r="CH830">
            <v>11600</v>
          </cell>
          <cell r="CI830">
            <v>14600</v>
          </cell>
          <cell r="CJ830">
            <v>14600</v>
          </cell>
          <cell r="CK830">
            <v>14600</v>
          </cell>
          <cell r="CL830">
            <v>14600</v>
          </cell>
          <cell r="CM830">
            <v>14600</v>
          </cell>
          <cell r="CN830">
            <v>14600</v>
          </cell>
          <cell r="CO830">
            <v>14600</v>
          </cell>
          <cell r="CP830">
            <v>14600</v>
          </cell>
          <cell r="CQ830">
            <v>14600</v>
          </cell>
          <cell r="CR830">
            <v>14600</v>
          </cell>
          <cell r="CS830">
            <v>14600</v>
          </cell>
          <cell r="CT830">
            <v>14600</v>
          </cell>
          <cell r="CU830">
            <v>14600</v>
          </cell>
          <cell r="CV830">
            <v>14600</v>
          </cell>
          <cell r="CW830">
            <v>7845</v>
          </cell>
          <cell r="CX830">
            <v>8145</v>
          </cell>
          <cell r="CY830">
            <v>8100</v>
          </cell>
          <cell r="CZ830">
            <v>9100</v>
          </cell>
          <cell r="DA830">
            <v>9100</v>
          </cell>
          <cell r="DB830">
            <v>9100</v>
          </cell>
          <cell r="DC830">
            <v>13299</v>
          </cell>
          <cell r="DD830">
            <v>13299</v>
          </cell>
          <cell r="DE830">
            <v>11220</v>
          </cell>
          <cell r="DF830">
            <v>11220</v>
          </cell>
          <cell r="DG830">
            <v>13220</v>
          </cell>
          <cell r="DH830">
            <v>13220</v>
          </cell>
          <cell r="DI830">
            <v>13220</v>
          </cell>
          <cell r="DJ830">
            <v>13220</v>
          </cell>
          <cell r="DK830">
            <v>13220</v>
          </cell>
        </row>
        <row r="831">
          <cell r="A831">
            <v>45113</v>
          </cell>
          <cell r="B831" t="str">
            <v xml:space="preserve"> BACA - WELSH SALES TRANSPORT            </v>
          </cell>
          <cell r="C831" t="str">
            <v xml:space="preserve"> 0L   </v>
          </cell>
          <cell r="D831" t="str">
            <v xml:space="preserve"> D    </v>
          </cell>
          <cell r="E831">
            <v>2741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0</v>
          </cell>
          <cell r="CV831">
            <v>0</v>
          </cell>
          <cell r="CW831">
            <v>0</v>
          </cell>
          <cell r="CX831">
            <v>0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</row>
        <row r="832">
          <cell r="A832">
            <v>45114</v>
          </cell>
          <cell r="B832" t="str">
            <v xml:space="preserve"> J-O'B - LAKE ARTHUR DEHYD.              </v>
          </cell>
          <cell r="C832" t="str">
            <v xml:space="preserve"> 0L   </v>
          </cell>
          <cell r="D832" t="str">
            <v xml:space="preserve"> R    </v>
          </cell>
          <cell r="E832">
            <v>6520</v>
          </cell>
          <cell r="F832">
            <v>100</v>
          </cell>
          <cell r="G832">
            <v>100</v>
          </cell>
          <cell r="H832">
            <v>1</v>
          </cell>
          <cell r="I832">
            <v>100</v>
          </cell>
          <cell r="J832">
            <v>100</v>
          </cell>
          <cell r="K832">
            <v>100</v>
          </cell>
          <cell r="L832">
            <v>100</v>
          </cell>
          <cell r="M832">
            <v>100</v>
          </cell>
          <cell r="N832">
            <v>100</v>
          </cell>
          <cell r="O832">
            <v>100</v>
          </cell>
          <cell r="P832">
            <v>100</v>
          </cell>
          <cell r="Q832">
            <v>100</v>
          </cell>
          <cell r="R832">
            <v>100</v>
          </cell>
          <cell r="S832">
            <v>100</v>
          </cell>
          <cell r="T832">
            <v>250</v>
          </cell>
          <cell r="U832">
            <v>250</v>
          </cell>
          <cell r="V832">
            <v>250</v>
          </cell>
          <cell r="W832">
            <v>250</v>
          </cell>
          <cell r="X832">
            <v>250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700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10</v>
          </cell>
          <cell r="CD832">
            <v>10</v>
          </cell>
          <cell r="CE832">
            <v>10</v>
          </cell>
          <cell r="CF832">
            <v>10</v>
          </cell>
          <cell r="CG832">
            <v>10</v>
          </cell>
          <cell r="CH832">
            <v>10</v>
          </cell>
          <cell r="CI832">
            <v>10</v>
          </cell>
          <cell r="CJ832">
            <v>10</v>
          </cell>
          <cell r="CK832">
            <v>10</v>
          </cell>
          <cell r="CL832">
            <v>10</v>
          </cell>
          <cell r="CM832">
            <v>10</v>
          </cell>
          <cell r="CN832">
            <v>10</v>
          </cell>
          <cell r="CO832">
            <v>10</v>
          </cell>
          <cell r="CP832">
            <v>10</v>
          </cell>
          <cell r="CQ832">
            <v>10</v>
          </cell>
          <cell r="CR832">
            <v>10</v>
          </cell>
          <cell r="CS832">
            <v>10</v>
          </cell>
          <cell r="CT832">
            <v>10</v>
          </cell>
          <cell r="CU832">
            <v>10</v>
          </cell>
          <cell r="CV832">
            <v>10</v>
          </cell>
          <cell r="CW832">
            <v>10</v>
          </cell>
          <cell r="CX832">
            <v>10</v>
          </cell>
          <cell r="CY832">
            <v>10</v>
          </cell>
          <cell r="CZ832">
            <v>10</v>
          </cell>
          <cell r="DA832">
            <v>10</v>
          </cell>
          <cell r="DB832">
            <v>10</v>
          </cell>
          <cell r="DC832">
            <v>10</v>
          </cell>
          <cell r="DD832">
            <v>10</v>
          </cell>
          <cell r="DE832">
            <v>10</v>
          </cell>
          <cell r="DF832">
            <v>10</v>
          </cell>
          <cell r="DG832">
            <v>10</v>
          </cell>
          <cell r="DH832">
            <v>10</v>
          </cell>
          <cell r="DI832">
            <v>10</v>
          </cell>
          <cell r="DJ832">
            <v>10</v>
          </cell>
          <cell r="DK832">
            <v>10</v>
          </cell>
        </row>
        <row r="833">
          <cell r="A833">
            <v>45116</v>
          </cell>
          <cell r="B833" t="str">
            <v xml:space="preserve"> HUNT - NORTH LAKE ARTHUR DEHYD.         </v>
          </cell>
          <cell r="C833" t="str">
            <v xml:space="preserve"> 0L   </v>
          </cell>
          <cell r="D833" t="str">
            <v xml:space="preserve"> R    </v>
          </cell>
          <cell r="E833">
            <v>25427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</row>
        <row r="834">
          <cell r="A834">
            <v>45120</v>
          </cell>
          <cell r="B834" t="str">
            <v xml:space="preserve"> STONE - CUT OFF LA START-UP GAS SALES   </v>
          </cell>
          <cell r="C834" t="str">
            <v xml:space="preserve"> 0L   </v>
          </cell>
          <cell r="D834" t="str">
            <v xml:space="preserve"> D    </v>
          </cell>
          <cell r="E834">
            <v>5558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</row>
        <row r="835">
          <cell r="A835">
            <v>45122</v>
          </cell>
          <cell r="B835" t="str">
            <v xml:space="preserve"> BULLY CAMP DEHYDRATION                  </v>
          </cell>
          <cell r="C835" t="str">
            <v xml:space="preserve"> 0L   </v>
          </cell>
          <cell r="D835" t="str">
            <v xml:space="preserve"> R    </v>
          </cell>
          <cell r="E835">
            <v>14205</v>
          </cell>
          <cell r="F835">
            <v>880</v>
          </cell>
          <cell r="G835">
            <v>880</v>
          </cell>
          <cell r="H835">
            <v>550</v>
          </cell>
          <cell r="I835">
            <v>880</v>
          </cell>
          <cell r="J835">
            <v>660</v>
          </cell>
          <cell r="K835">
            <v>640</v>
          </cell>
          <cell r="L835">
            <v>640</v>
          </cell>
          <cell r="M835">
            <v>640</v>
          </cell>
          <cell r="N835">
            <v>640</v>
          </cell>
          <cell r="O835">
            <v>640</v>
          </cell>
          <cell r="P835">
            <v>640</v>
          </cell>
          <cell r="Q835">
            <v>640</v>
          </cell>
          <cell r="R835">
            <v>540</v>
          </cell>
          <cell r="S835">
            <v>540</v>
          </cell>
          <cell r="T835">
            <v>1025</v>
          </cell>
          <cell r="U835">
            <v>1025</v>
          </cell>
          <cell r="V835">
            <v>1025</v>
          </cell>
          <cell r="W835">
            <v>1025</v>
          </cell>
          <cell r="X835">
            <v>125</v>
          </cell>
          <cell r="Y835">
            <v>125</v>
          </cell>
          <cell r="Z835">
            <v>100</v>
          </cell>
          <cell r="AA835">
            <v>100</v>
          </cell>
          <cell r="AB835">
            <v>100</v>
          </cell>
          <cell r="AC835">
            <v>100</v>
          </cell>
          <cell r="AD835">
            <v>100</v>
          </cell>
          <cell r="AE835">
            <v>100</v>
          </cell>
          <cell r="AF835">
            <v>380</v>
          </cell>
          <cell r="AG835">
            <v>380</v>
          </cell>
          <cell r="AH835">
            <v>380</v>
          </cell>
          <cell r="AI835">
            <v>380</v>
          </cell>
          <cell r="AJ835">
            <v>380</v>
          </cell>
          <cell r="AK835">
            <v>380</v>
          </cell>
          <cell r="AL835">
            <v>380</v>
          </cell>
          <cell r="AM835">
            <v>550</v>
          </cell>
          <cell r="AN835">
            <v>550</v>
          </cell>
          <cell r="AO835">
            <v>550</v>
          </cell>
          <cell r="AP835">
            <v>550</v>
          </cell>
          <cell r="AQ835">
            <v>550</v>
          </cell>
          <cell r="AR835">
            <v>550</v>
          </cell>
          <cell r="AS835">
            <v>550</v>
          </cell>
          <cell r="AT835">
            <v>550</v>
          </cell>
          <cell r="AU835">
            <v>500</v>
          </cell>
          <cell r="AV835">
            <v>500</v>
          </cell>
          <cell r="AW835">
            <v>500</v>
          </cell>
          <cell r="AX835">
            <v>1225</v>
          </cell>
          <cell r="AY835">
            <v>1225</v>
          </cell>
          <cell r="AZ835">
            <v>1225</v>
          </cell>
          <cell r="BA835">
            <v>1225</v>
          </cell>
          <cell r="BB835">
            <v>1225</v>
          </cell>
          <cell r="BC835">
            <v>535</v>
          </cell>
          <cell r="BD835">
            <v>535</v>
          </cell>
          <cell r="BE835">
            <v>535</v>
          </cell>
          <cell r="BF835">
            <v>535</v>
          </cell>
          <cell r="BG835">
            <v>535</v>
          </cell>
          <cell r="BH835">
            <v>535</v>
          </cell>
          <cell r="BI835">
            <v>535</v>
          </cell>
          <cell r="BJ835">
            <v>535</v>
          </cell>
          <cell r="BK835">
            <v>535</v>
          </cell>
          <cell r="BL835">
            <v>535</v>
          </cell>
          <cell r="BM835">
            <v>535</v>
          </cell>
          <cell r="BN835">
            <v>535</v>
          </cell>
          <cell r="BO835">
            <v>535</v>
          </cell>
          <cell r="BP835">
            <v>535</v>
          </cell>
          <cell r="BQ835">
            <v>535</v>
          </cell>
          <cell r="BR835">
            <v>535</v>
          </cell>
          <cell r="BS835">
            <v>535</v>
          </cell>
          <cell r="BT835">
            <v>535</v>
          </cell>
          <cell r="BU835">
            <v>535</v>
          </cell>
          <cell r="BV835">
            <v>535</v>
          </cell>
          <cell r="BW835">
            <v>535</v>
          </cell>
          <cell r="BX835">
            <v>535</v>
          </cell>
          <cell r="BY835">
            <v>535</v>
          </cell>
          <cell r="BZ835">
            <v>535</v>
          </cell>
          <cell r="CA835">
            <v>535</v>
          </cell>
          <cell r="CB835">
            <v>535</v>
          </cell>
          <cell r="CC835">
            <v>835</v>
          </cell>
          <cell r="CD835">
            <v>835</v>
          </cell>
          <cell r="CE835">
            <v>435</v>
          </cell>
          <cell r="CF835">
            <v>435</v>
          </cell>
          <cell r="CG835">
            <v>435</v>
          </cell>
          <cell r="CH835">
            <v>435</v>
          </cell>
          <cell r="CI835">
            <v>435</v>
          </cell>
          <cell r="CJ835">
            <v>435</v>
          </cell>
          <cell r="CK835">
            <v>435</v>
          </cell>
          <cell r="CL835">
            <v>435</v>
          </cell>
          <cell r="CM835">
            <v>435</v>
          </cell>
          <cell r="CN835">
            <v>435</v>
          </cell>
          <cell r="CO835">
            <v>540</v>
          </cell>
          <cell r="CP835">
            <v>540</v>
          </cell>
          <cell r="CQ835">
            <v>540</v>
          </cell>
          <cell r="CR835">
            <v>540</v>
          </cell>
          <cell r="CS835">
            <v>540</v>
          </cell>
          <cell r="CT835">
            <v>540</v>
          </cell>
          <cell r="CU835">
            <v>540</v>
          </cell>
          <cell r="CV835">
            <v>540</v>
          </cell>
          <cell r="CW835">
            <v>540</v>
          </cell>
          <cell r="CX835">
            <v>540</v>
          </cell>
          <cell r="CY835">
            <v>540</v>
          </cell>
          <cell r="CZ835">
            <v>540</v>
          </cell>
          <cell r="DA835">
            <v>540</v>
          </cell>
          <cell r="DB835">
            <v>540</v>
          </cell>
          <cell r="DC835">
            <v>540</v>
          </cell>
          <cell r="DD835">
            <v>540</v>
          </cell>
          <cell r="DE835">
            <v>41</v>
          </cell>
          <cell r="DF835">
            <v>41</v>
          </cell>
          <cell r="DG835">
            <v>41</v>
          </cell>
          <cell r="DH835">
            <v>41</v>
          </cell>
          <cell r="DI835">
            <v>41</v>
          </cell>
          <cell r="DJ835">
            <v>525</v>
          </cell>
          <cell r="DK835">
            <v>525</v>
          </cell>
        </row>
        <row r="836">
          <cell r="A836">
            <v>45123</v>
          </cell>
          <cell r="B836" t="str">
            <v xml:space="preserve"> HUNT - NEBO HEMPHILL GAS PLANT          </v>
          </cell>
          <cell r="C836" t="str">
            <v xml:space="preserve"> 0L   </v>
          </cell>
          <cell r="D836" t="str">
            <v xml:space="preserve"> R    </v>
          </cell>
          <cell r="E836">
            <v>11448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</row>
        <row r="837">
          <cell r="A837">
            <v>45124</v>
          </cell>
          <cell r="B837" t="str">
            <v xml:space="preserve"> QUEST - GROGAN FIELD                    </v>
          </cell>
          <cell r="C837">
            <v>0</v>
          </cell>
          <cell r="D837" t="str">
            <v xml:space="preserve"> R    </v>
          </cell>
          <cell r="E837">
            <v>3059</v>
          </cell>
          <cell r="F837">
            <v>150</v>
          </cell>
          <cell r="G837">
            <v>150</v>
          </cell>
          <cell r="H837">
            <v>300</v>
          </cell>
          <cell r="I837">
            <v>150</v>
          </cell>
          <cell r="J837">
            <v>150</v>
          </cell>
          <cell r="K837">
            <v>150</v>
          </cell>
          <cell r="L837">
            <v>150</v>
          </cell>
          <cell r="M837">
            <v>150</v>
          </cell>
          <cell r="N837">
            <v>150</v>
          </cell>
          <cell r="O837">
            <v>150</v>
          </cell>
          <cell r="P837">
            <v>150</v>
          </cell>
          <cell r="Q837">
            <v>150</v>
          </cell>
          <cell r="R837">
            <v>150</v>
          </cell>
          <cell r="S837">
            <v>500</v>
          </cell>
          <cell r="T837">
            <v>150</v>
          </cell>
          <cell r="U837">
            <v>150</v>
          </cell>
          <cell r="V837">
            <v>150</v>
          </cell>
          <cell r="W837">
            <v>150</v>
          </cell>
          <cell r="X837">
            <v>150</v>
          </cell>
          <cell r="Y837">
            <v>150</v>
          </cell>
          <cell r="Z837">
            <v>150</v>
          </cell>
          <cell r="AA837">
            <v>150</v>
          </cell>
          <cell r="AB837">
            <v>150</v>
          </cell>
          <cell r="AC837">
            <v>150</v>
          </cell>
          <cell r="AD837">
            <v>300</v>
          </cell>
          <cell r="AE837">
            <v>300</v>
          </cell>
          <cell r="AF837">
            <v>300</v>
          </cell>
          <cell r="AG837">
            <v>300</v>
          </cell>
          <cell r="AH837">
            <v>300</v>
          </cell>
          <cell r="AI837">
            <v>300</v>
          </cell>
          <cell r="AJ837">
            <v>300</v>
          </cell>
          <cell r="AK837">
            <v>300</v>
          </cell>
          <cell r="AL837">
            <v>300</v>
          </cell>
          <cell r="AM837">
            <v>300</v>
          </cell>
          <cell r="AN837">
            <v>300</v>
          </cell>
          <cell r="AO837">
            <v>300</v>
          </cell>
          <cell r="AP837">
            <v>300</v>
          </cell>
          <cell r="AQ837">
            <v>300</v>
          </cell>
          <cell r="AR837">
            <v>300</v>
          </cell>
          <cell r="AS837">
            <v>300</v>
          </cell>
          <cell r="AT837">
            <v>300</v>
          </cell>
          <cell r="AU837">
            <v>300</v>
          </cell>
          <cell r="AV837">
            <v>300</v>
          </cell>
          <cell r="AW837">
            <v>300</v>
          </cell>
          <cell r="AX837">
            <v>150</v>
          </cell>
          <cell r="AY837">
            <v>150</v>
          </cell>
          <cell r="AZ837">
            <v>350</v>
          </cell>
          <cell r="BA837">
            <v>150</v>
          </cell>
          <cell r="BB837">
            <v>150</v>
          </cell>
          <cell r="BC837">
            <v>150</v>
          </cell>
          <cell r="BD837">
            <v>150</v>
          </cell>
          <cell r="BE837">
            <v>150</v>
          </cell>
          <cell r="BF837">
            <v>150</v>
          </cell>
          <cell r="BG837">
            <v>150</v>
          </cell>
          <cell r="BH837">
            <v>150</v>
          </cell>
          <cell r="BI837">
            <v>150</v>
          </cell>
          <cell r="BJ837">
            <v>150</v>
          </cell>
          <cell r="BK837">
            <v>150</v>
          </cell>
          <cell r="BL837">
            <v>150</v>
          </cell>
          <cell r="BM837">
            <v>150</v>
          </cell>
          <cell r="BN837">
            <v>150</v>
          </cell>
          <cell r="BO837">
            <v>150</v>
          </cell>
          <cell r="BP837">
            <v>150</v>
          </cell>
          <cell r="BQ837">
            <v>150</v>
          </cell>
          <cell r="BR837">
            <v>150</v>
          </cell>
          <cell r="BS837">
            <v>150</v>
          </cell>
          <cell r="BT837">
            <v>350</v>
          </cell>
          <cell r="BU837">
            <v>350</v>
          </cell>
          <cell r="BV837">
            <v>350</v>
          </cell>
          <cell r="BW837">
            <v>350</v>
          </cell>
          <cell r="BX837">
            <v>150</v>
          </cell>
          <cell r="BY837">
            <v>150</v>
          </cell>
          <cell r="BZ837">
            <v>150</v>
          </cell>
          <cell r="CA837">
            <v>150</v>
          </cell>
          <cell r="CB837">
            <v>150</v>
          </cell>
          <cell r="CC837">
            <v>150</v>
          </cell>
          <cell r="CD837">
            <v>150</v>
          </cell>
          <cell r="CE837">
            <v>150</v>
          </cell>
          <cell r="CF837">
            <v>150</v>
          </cell>
          <cell r="CG837">
            <v>150</v>
          </cell>
          <cell r="CH837">
            <v>150</v>
          </cell>
          <cell r="CI837">
            <v>150</v>
          </cell>
          <cell r="CJ837">
            <v>150</v>
          </cell>
          <cell r="CK837">
            <v>150</v>
          </cell>
          <cell r="CL837">
            <v>150</v>
          </cell>
          <cell r="CM837">
            <v>150</v>
          </cell>
          <cell r="CN837">
            <v>150</v>
          </cell>
          <cell r="CO837">
            <v>0</v>
          </cell>
          <cell r="CP837">
            <v>0</v>
          </cell>
          <cell r="CQ837">
            <v>0</v>
          </cell>
          <cell r="CR837">
            <v>150</v>
          </cell>
          <cell r="CS837">
            <v>150</v>
          </cell>
          <cell r="CT837">
            <v>150</v>
          </cell>
          <cell r="CU837">
            <v>150</v>
          </cell>
          <cell r="CV837">
            <v>150</v>
          </cell>
          <cell r="CW837">
            <v>150</v>
          </cell>
          <cell r="CX837">
            <v>150</v>
          </cell>
          <cell r="CY837">
            <v>150</v>
          </cell>
          <cell r="CZ837">
            <v>150</v>
          </cell>
          <cell r="DA837">
            <v>150</v>
          </cell>
          <cell r="DB837">
            <v>150</v>
          </cell>
          <cell r="DC837">
            <v>150</v>
          </cell>
          <cell r="DD837">
            <v>150</v>
          </cell>
          <cell r="DE837">
            <v>150</v>
          </cell>
          <cell r="DF837">
            <v>150</v>
          </cell>
          <cell r="DG837">
            <v>150</v>
          </cell>
          <cell r="DH837">
            <v>150</v>
          </cell>
          <cell r="DI837">
            <v>150</v>
          </cell>
          <cell r="DJ837">
            <v>150</v>
          </cell>
          <cell r="DK837">
            <v>150</v>
          </cell>
        </row>
        <row r="838">
          <cell r="A838">
            <v>45126</v>
          </cell>
          <cell r="B838" t="str">
            <v xml:space="preserve"> LOUISIANA - BAY BATISTE DEHYD           </v>
          </cell>
          <cell r="C838" t="str">
            <v xml:space="preserve"> 0L   </v>
          </cell>
          <cell r="D838" t="str">
            <v xml:space="preserve"> R    </v>
          </cell>
          <cell r="E838">
            <v>6459</v>
          </cell>
          <cell r="F838">
            <v>1</v>
          </cell>
          <cell r="G838">
            <v>1</v>
          </cell>
          <cell r="H838">
            <v>1</v>
          </cell>
          <cell r="I838">
            <v>1</v>
          </cell>
          <cell r="J838">
            <v>1</v>
          </cell>
          <cell r="K838">
            <v>1</v>
          </cell>
          <cell r="L838">
            <v>1</v>
          </cell>
          <cell r="M838">
            <v>1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10</v>
          </cell>
          <cell r="CD838">
            <v>10</v>
          </cell>
          <cell r="CE838">
            <v>10</v>
          </cell>
          <cell r="CF838">
            <v>10</v>
          </cell>
          <cell r="CG838">
            <v>10</v>
          </cell>
          <cell r="CH838">
            <v>10</v>
          </cell>
          <cell r="CI838">
            <v>10</v>
          </cell>
          <cell r="CJ838">
            <v>10</v>
          </cell>
          <cell r="CK838">
            <v>10</v>
          </cell>
          <cell r="CL838">
            <v>10</v>
          </cell>
          <cell r="CM838">
            <v>10</v>
          </cell>
          <cell r="CN838">
            <v>10</v>
          </cell>
          <cell r="CO838">
            <v>10</v>
          </cell>
          <cell r="CP838">
            <v>10</v>
          </cell>
          <cell r="CQ838">
            <v>10</v>
          </cell>
          <cell r="CR838">
            <v>10</v>
          </cell>
          <cell r="CS838">
            <v>10</v>
          </cell>
          <cell r="CT838">
            <v>10</v>
          </cell>
          <cell r="CU838">
            <v>10</v>
          </cell>
          <cell r="CV838">
            <v>10</v>
          </cell>
          <cell r="CW838">
            <v>10</v>
          </cell>
          <cell r="CX838">
            <v>10</v>
          </cell>
          <cell r="CY838">
            <v>10</v>
          </cell>
          <cell r="CZ838">
            <v>10</v>
          </cell>
          <cell r="DA838">
            <v>10</v>
          </cell>
          <cell r="DB838">
            <v>10</v>
          </cell>
          <cell r="DC838">
            <v>10</v>
          </cell>
          <cell r="DD838">
            <v>10</v>
          </cell>
          <cell r="DE838">
            <v>10</v>
          </cell>
          <cell r="DF838">
            <v>10</v>
          </cell>
          <cell r="DG838">
            <v>10</v>
          </cell>
          <cell r="DH838">
            <v>10</v>
          </cell>
          <cell r="DI838">
            <v>10</v>
          </cell>
          <cell r="DJ838">
            <v>10</v>
          </cell>
          <cell r="DK838">
            <v>10</v>
          </cell>
        </row>
        <row r="839">
          <cell r="A839">
            <v>45129</v>
          </cell>
          <cell r="B839" t="str">
            <v xml:space="preserve"> DELTA DUCK TRANSPORT                    </v>
          </cell>
          <cell r="C839" t="str">
            <v xml:space="preserve"> 0L   </v>
          </cell>
          <cell r="D839" t="str">
            <v xml:space="preserve"> D    </v>
          </cell>
          <cell r="E839">
            <v>23471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</row>
        <row r="840">
          <cell r="A840">
            <v>45130</v>
          </cell>
          <cell r="B840" t="str">
            <v xml:space="preserve"> VINTAGE - RED FISH BAY TRANSPORT        </v>
          </cell>
          <cell r="C840" t="str">
            <v xml:space="preserve"> 0L   </v>
          </cell>
          <cell r="D840" t="str">
            <v xml:space="preserve"> R    </v>
          </cell>
          <cell r="E840">
            <v>8786</v>
          </cell>
          <cell r="F840">
            <v>2</v>
          </cell>
          <cell r="G840">
            <v>2</v>
          </cell>
          <cell r="H840">
            <v>2</v>
          </cell>
          <cell r="I840">
            <v>2</v>
          </cell>
          <cell r="J840">
            <v>2</v>
          </cell>
          <cell r="K840">
            <v>2</v>
          </cell>
          <cell r="L840">
            <v>2</v>
          </cell>
          <cell r="M840">
            <v>2</v>
          </cell>
          <cell r="N840">
            <v>2</v>
          </cell>
          <cell r="O840">
            <v>2</v>
          </cell>
          <cell r="P840">
            <v>2</v>
          </cell>
          <cell r="Q840">
            <v>2</v>
          </cell>
          <cell r="R840">
            <v>2</v>
          </cell>
          <cell r="S840">
            <v>2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>
            <v>2</v>
          </cell>
          <cell r="Y840">
            <v>2</v>
          </cell>
          <cell r="Z840">
            <v>2</v>
          </cell>
          <cell r="AA840">
            <v>2</v>
          </cell>
          <cell r="AB840">
            <v>2</v>
          </cell>
          <cell r="AC840">
            <v>2</v>
          </cell>
          <cell r="AD840">
            <v>2</v>
          </cell>
          <cell r="AE840">
            <v>2</v>
          </cell>
          <cell r="AF840">
            <v>2</v>
          </cell>
          <cell r="AG840">
            <v>2</v>
          </cell>
          <cell r="AH840">
            <v>2</v>
          </cell>
          <cell r="AI840">
            <v>2</v>
          </cell>
          <cell r="AJ840">
            <v>2</v>
          </cell>
          <cell r="AK840">
            <v>2</v>
          </cell>
          <cell r="AL840">
            <v>2</v>
          </cell>
          <cell r="AM840">
            <v>2</v>
          </cell>
          <cell r="AN840">
            <v>2</v>
          </cell>
          <cell r="AO840">
            <v>2</v>
          </cell>
          <cell r="AP840">
            <v>2</v>
          </cell>
          <cell r="AQ840">
            <v>2</v>
          </cell>
          <cell r="AR840">
            <v>2</v>
          </cell>
          <cell r="AS840">
            <v>2</v>
          </cell>
          <cell r="AT840">
            <v>2</v>
          </cell>
          <cell r="AU840">
            <v>2</v>
          </cell>
          <cell r="AV840">
            <v>2</v>
          </cell>
          <cell r="AW840">
            <v>2</v>
          </cell>
          <cell r="AX840">
            <v>2</v>
          </cell>
          <cell r="AY840">
            <v>2</v>
          </cell>
          <cell r="AZ840">
            <v>2</v>
          </cell>
          <cell r="BA840">
            <v>2</v>
          </cell>
          <cell r="BB840">
            <v>2</v>
          </cell>
          <cell r="BC840">
            <v>2</v>
          </cell>
          <cell r="BD840">
            <v>2</v>
          </cell>
          <cell r="BE840">
            <v>2</v>
          </cell>
          <cell r="BF840">
            <v>2</v>
          </cell>
          <cell r="BG840">
            <v>2</v>
          </cell>
          <cell r="BH840">
            <v>2</v>
          </cell>
          <cell r="BI840">
            <v>2</v>
          </cell>
          <cell r="BJ840">
            <v>2</v>
          </cell>
          <cell r="BK840">
            <v>2</v>
          </cell>
          <cell r="BL840">
            <v>2</v>
          </cell>
          <cell r="BM840">
            <v>2</v>
          </cell>
          <cell r="BN840">
            <v>2</v>
          </cell>
          <cell r="BO840">
            <v>2</v>
          </cell>
          <cell r="BP840">
            <v>2</v>
          </cell>
          <cell r="BQ840">
            <v>2</v>
          </cell>
          <cell r="BR840">
            <v>2</v>
          </cell>
          <cell r="BS840">
            <v>2</v>
          </cell>
          <cell r="BT840">
            <v>2</v>
          </cell>
          <cell r="BU840">
            <v>2</v>
          </cell>
          <cell r="BV840">
            <v>2</v>
          </cell>
          <cell r="BW840">
            <v>2</v>
          </cell>
          <cell r="BX840">
            <v>2</v>
          </cell>
          <cell r="BY840">
            <v>2</v>
          </cell>
          <cell r="BZ840">
            <v>2</v>
          </cell>
          <cell r="CA840">
            <v>2</v>
          </cell>
          <cell r="CB840">
            <v>2</v>
          </cell>
          <cell r="CC840">
            <v>2</v>
          </cell>
          <cell r="CD840">
            <v>2</v>
          </cell>
          <cell r="CE840">
            <v>2</v>
          </cell>
          <cell r="CF840">
            <v>2</v>
          </cell>
          <cell r="CG840">
            <v>2</v>
          </cell>
          <cell r="CH840">
            <v>2</v>
          </cell>
          <cell r="CI840">
            <v>2</v>
          </cell>
          <cell r="CJ840">
            <v>2</v>
          </cell>
          <cell r="CK840">
            <v>2</v>
          </cell>
          <cell r="CL840">
            <v>2</v>
          </cell>
          <cell r="CM840">
            <v>2</v>
          </cell>
          <cell r="CN840">
            <v>2</v>
          </cell>
          <cell r="CO840">
            <v>2</v>
          </cell>
          <cell r="CP840">
            <v>2</v>
          </cell>
          <cell r="CQ840">
            <v>2</v>
          </cell>
          <cell r="CR840">
            <v>2</v>
          </cell>
          <cell r="CS840">
            <v>2</v>
          </cell>
          <cell r="CT840">
            <v>2</v>
          </cell>
          <cell r="CU840">
            <v>2</v>
          </cell>
          <cell r="CV840">
            <v>2</v>
          </cell>
          <cell r="CW840">
            <v>2</v>
          </cell>
          <cell r="CX840">
            <v>2</v>
          </cell>
          <cell r="CY840">
            <v>2</v>
          </cell>
          <cell r="CZ840">
            <v>2</v>
          </cell>
          <cell r="DA840">
            <v>2</v>
          </cell>
          <cell r="DB840">
            <v>2</v>
          </cell>
          <cell r="DC840">
            <v>2</v>
          </cell>
          <cell r="DD840">
            <v>2</v>
          </cell>
          <cell r="DE840">
            <v>2</v>
          </cell>
          <cell r="DF840">
            <v>2</v>
          </cell>
          <cell r="DG840">
            <v>2</v>
          </cell>
          <cell r="DH840">
            <v>2</v>
          </cell>
          <cell r="DI840">
            <v>2</v>
          </cell>
          <cell r="DJ840">
            <v>2</v>
          </cell>
          <cell r="DK840">
            <v>2</v>
          </cell>
        </row>
        <row r="841">
          <cell r="A841">
            <v>45141</v>
          </cell>
          <cell r="B841" t="str">
            <v xml:space="preserve"> JUNE - EAST EMPIRE GAS LIFT             </v>
          </cell>
          <cell r="C841" t="str">
            <v xml:space="preserve"> 0L   </v>
          </cell>
          <cell r="D841" t="str">
            <v xml:space="preserve"> D    </v>
          </cell>
          <cell r="E841">
            <v>2466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</row>
        <row r="842">
          <cell r="A842">
            <v>45148</v>
          </cell>
          <cell r="B842" t="str">
            <v xml:space="preserve"> FAULCONER-CHARENTON SOUTH COAST CORP#1  </v>
          </cell>
          <cell r="C842" t="str">
            <v xml:space="preserve"> 0L   </v>
          </cell>
          <cell r="D842" t="str">
            <v xml:space="preserve"> R    </v>
          </cell>
          <cell r="E842">
            <v>3095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0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</row>
        <row r="843">
          <cell r="A843">
            <v>45150</v>
          </cell>
          <cell r="B843" t="str">
            <v xml:space="preserve"> PACIFIC  -  KENT BAYOU FIELD            </v>
          </cell>
          <cell r="C843" t="str">
            <v xml:space="preserve"> 0L   </v>
          </cell>
          <cell r="D843" t="str">
            <v xml:space="preserve"> R    </v>
          </cell>
          <cell r="E843">
            <v>30353</v>
          </cell>
          <cell r="F843">
            <v>19901</v>
          </cell>
          <cell r="G843">
            <v>19901</v>
          </cell>
          <cell r="H843">
            <v>19329</v>
          </cell>
          <cell r="I843">
            <v>19901</v>
          </cell>
          <cell r="J843">
            <v>19901</v>
          </cell>
          <cell r="K843">
            <v>19901</v>
          </cell>
          <cell r="L843">
            <v>19901</v>
          </cell>
          <cell r="M843">
            <v>19901</v>
          </cell>
          <cell r="N843">
            <v>19901</v>
          </cell>
          <cell r="O843">
            <v>19901</v>
          </cell>
          <cell r="P843">
            <v>19901</v>
          </cell>
          <cell r="Q843">
            <v>19901</v>
          </cell>
          <cell r="R843">
            <v>19901</v>
          </cell>
          <cell r="S843">
            <v>19901</v>
          </cell>
          <cell r="T843">
            <v>20000</v>
          </cell>
          <cell r="U843">
            <v>20000</v>
          </cell>
          <cell r="V843">
            <v>20000</v>
          </cell>
          <cell r="W843">
            <v>20000</v>
          </cell>
          <cell r="X843">
            <v>20000</v>
          </cell>
          <cell r="Y843">
            <v>20000</v>
          </cell>
          <cell r="Z843">
            <v>20000</v>
          </cell>
          <cell r="AA843">
            <v>20000</v>
          </cell>
          <cell r="AB843">
            <v>20000</v>
          </cell>
          <cell r="AC843">
            <v>20000</v>
          </cell>
          <cell r="AD843">
            <v>20000</v>
          </cell>
          <cell r="AE843">
            <v>20000</v>
          </cell>
          <cell r="AF843">
            <v>21045</v>
          </cell>
          <cell r="AG843">
            <v>21045</v>
          </cell>
          <cell r="AH843">
            <v>21045</v>
          </cell>
          <cell r="AI843">
            <v>21045</v>
          </cell>
          <cell r="AJ843">
            <v>21045</v>
          </cell>
          <cell r="AK843">
            <v>21045</v>
          </cell>
          <cell r="AL843">
            <v>21045</v>
          </cell>
          <cell r="AM843">
            <v>21045</v>
          </cell>
          <cell r="AN843">
            <v>20945</v>
          </cell>
          <cell r="AO843">
            <v>19329</v>
          </cell>
          <cell r="AP843">
            <v>19329</v>
          </cell>
          <cell r="AQ843">
            <v>19329</v>
          </cell>
          <cell r="AR843">
            <v>19329</v>
          </cell>
          <cell r="AS843">
            <v>18829</v>
          </cell>
          <cell r="AT843">
            <v>18829</v>
          </cell>
          <cell r="AU843">
            <v>18829</v>
          </cell>
          <cell r="AV843">
            <v>18829</v>
          </cell>
          <cell r="AW843">
            <v>18829</v>
          </cell>
          <cell r="AX843">
            <v>15500</v>
          </cell>
          <cell r="AY843">
            <v>15500</v>
          </cell>
          <cell r="AZ843">
            <v>15500</v>
          </cell>
          <cell r="BA843">
            <v>19500</v>
          </cell>
          <cell r="BB843">
            <v>19500</v>
          </cell>
          <cell r="BC843">
            <v>19500</v>
          </cell>
          <cell r="BD843">
            <v>19500</v>
          </cell>
          <cell r="BE843">
            <v>19500</v>
          </cell>
          <cell r="BF843">
            <v>19500</v>
          </cell>
          <cell r="BG843">
            <v>19500</v>
          </cell>
          <cell r="BH843">
            <v>20000</v>
          </cell>
          <cell r="BI843">
            <v>20000</v>
          </cell>
          <cell r="BJ843">
            <v>20000</v>
          </cell>
          <cell r="BK843">
            <v>20000</v>
          </cell>
          <cell r="BL843">
            <v>20000</v>
          </cell>
          <cell r="BM843">
            <v>20000</v>
          </cell>
          <cell r="BN843">
            <v>20000</v>
          </cell>
          <cell r="BO843">
            <v>20152</v>
          </cell>
          <cell r="BP843">
            <v>20152</v>
          </cell>
          <cell r="BQ843">
            <v>20152</v>
          </cell>
          <cell r="BR843">
            <v>20152</v>
          </cell>
          <cell r="BS843">
            <v>20152</v>
          </cell>
          <cell r="BT843">
            <v>20152</v>
          </cell>
          <cell r="BU843">
            <v>20152</v>
          </cell>
          <cell r="BV843">
            <v>20152</v>
          </cell>
          <cell r="BW843">
            <v>20152</v>
          </cell>
          <cell r="BX843">
            <v>20152</v>
          </cell>
          <cell r="BY843">
            <v>20152</v>
          </cell>
          <cell r="BZ843">
            <v>20152</v>
          </cell>
          <cell r="CA843">
            <v>20152</v>
          </cell>
          <cell r="CB843">
            <v>20152</v>
          </cell>
          <cell r="CC843">
            <v>21200</v>
          </cell>
          <cell r="CD843">
            <v>21200</v>
          </cell>
          <cell r="CE843">
            <v>21200</v>
          </cell>
          <cell r="CF843">
            <v>21200</v>
          </cell>
          <cell r="CG843">
            <v>21200</v>
          </cell>
          <cell r="CH843">
            <v>21200</v>
          </cell>
          <cell r="CI843">
            <v>21200</v>
          </cell>
          <cell r="CJ843">
            <v>19900</v>
          </cell>
          <cell r="CK843">
            <v>19900</v>
          </cell>
          <cell r="CL843">
            <v>19900</v>
          </cell>
          <cell r="CM843">
            <v>19900</v>
          </cell>
          <cell r="CN843">
            <v>19900</v>
          </cell>
          <cell r="CO843">
            <v>19900</v>
          </cell>
          <cell r="CP843">
            <v>19900</v>
          </cell>
          <cell r="CQ843">
            <v>19900</v>
          </cell>
          <cell r="CR843">
            <v>19900</v>
          </cell>
          <cell r="CS843">
            <v>19900</v>
          </cell>
          <cell r="CT843">
            <v>19900</v>
          </cell>
          <cell r="CU843">
            <v>19900</v>
          </cell>
          <cell r="CV843">
            <v>19900</v>
          </cell>
          <cell r="CW843">
            <v>19900</v>
          </cell>
          <cell r="CX843">
            <v>19900</v>
          </cell>
          <cell r="CY843">
            <v>19900</v>
          </cell>
          <cell r="CZ843">
            <v>19900</v>
          </cell>
          <cell r="DA843">
            <v>19900</v>
          </cell>
          <cell r="DB843">
            <v>19900</v>
          </cell>
          <cell r="DC843">
            <v>19900</v>
          </cell>
          <cell r="DD843">
            <v>19900</v>
          </cell>
          <cell r="DE843">
            <v>20000</v>
          </cell>
          <cell r="DF843">
            <v>20000</v>
          </cell>
          <cell r="DG843">
            <v>20000</v>
          </cell>
          <cell r="DH843">
            <v>20000</v>
          </cell>
          <cell r="DI843">
            <v>20000</v>
          </cell>
          <cell r="DJ843">
            <v>20000</v>
          </cell>
          <cell r="DK843">
            <v>20000</v>
          </cell>
        </row>
        <row r="844">
          <cell r="A844">
            <v>45151</v>
          </cell>
          <cell r="B844" t="str">
            <v xml:space="preserve"> WESTLAND - LA. NATURAL - L. PICARD      </v>
          </cell>
          <cell r="C844" t="str">
            <v xml:space="preserve"> 0L   </v>
          </cell>
          <cell r="D844" t="str">
            <v xml:space="preserve"> R    </v>
          </cell>
          <cell r="E844">
            <v>3101</v>
          </cell>
          <cell r="F844">
            <v>700</v>
          </cell>
          <cell r="G844">
            <v>700</v>
          </cell>
          <cell r="H844">
            <v>600</v>
          </cell>
          <cell r="I844">
            <v>500</v>
          </cell>
          <cell r="J844">
            <v>500</v>
          </cell>
          <cell r="K844">
            <v>500</v>
          </cell>
          <cell r="L844">
            <v>500</v>
          </cell>
          <cell r="M844">
            <v>500</v>
          </cell>
          <cell r="N844">
            <v>500</v>
          </cell>
          <cell r="O844">
            <v>500</v>
          </cell>
          <cell r="P844">
            <v>500</v>
          </cell>
          <cell r="Q844">
            <v>500</v>
          </cell>
          <cell r="R844">
            <v>500</v>
          </cell>
          <cell r="S844">
            <v>500</v>
          </cell>
          <cell r="T844">
            <v>700</v>
          </cell>
          <cell r="U844">
            <v>700</v>
          </cell>
          <cell r="V844">
            <v>700</v>
          </cell>
          <cell r="W844">
            <v>0</v>
          </cell>
          <cell r="X844">
            <v>0</v>
          </cell>
          <cell r="Y844">
            <v>0</v>
          </cell>
          <cell r="Z844">
            <v>800</v>
          </cell>
          <cell r="AA844">
            <v>800</v>
          </cell>
          <cell r="AB844">
            <v>800</v>
          </cell>
          <cell r="AC844">
            <v>800</v>
          </cell>
          <cell r="AD844">
            <v>800</v>
          </cell>
          <cell r="AE844">
            <v>800</v>
          </cell>
          <cell r="AF844">
            <v>600</v>
          </cell>
          <cell r="AG844">
            <v>600</v>
          </cell>
          <cell r="AH844">
            <v>600</v>
          </cell>
          <cell r="AI844">
            <v>600</v>
          </cell>
          <cell r="AJ844">
            <v>600</v>
          </cell>
          <cell r="AK844">
            <v>600</v>
          </cell>
          <cell r="AL844">
            <v>600</v>
          </cell>
          <cell r="AM844">
            <v>600</v>
          </cell>
          <cell r="AN844">
            <v>600</v>
          </cell>
          <cell r="AO844">
            <v>600</v>
          </cell>
          <cell r="AP844">
            <v>600</v>
          </cell>
          <cell r="AQ844">
            <v>600</v>
          </cell>
          <cell r="AR844">
            <v>600</v>
          </cell>
          <cell r="AS844">
            <v>600</v>
          </cell>
          <cell r="AT844">
            <v>600</v>
          </cell>
          <cell r="AU844">
            <v>600</v>
          </cell>
          <cell r="AV844">
            <v>600</v>
          </cell>
          <cell r="AW844">
            <v>600</v>
          </cell>
          <cell r="AX844">
            <v>600</v>
          </cell>
          <cell r="AY844">
            <v>600</v>
          </cell>
          <cell r="AZ844">
            <v>600</v>
          </cell>
          <cell r="BA844">
            <v>600</v>
          </cell>
          <cell r="BB844">
            <v>600</v>
          </cell>
          <cell r="BC844">
            <v>600</v>
          </cell>
          <cell r="BD844">
            <v>600</v>
          </cell>
          <cell r="BE844">
            <v>600</v>
          </cell>
          <cell r="BF844">
            <v>600</v>
          </cell>
          <cell r="BG844">
            <v>600</v>
          </cell>
          <cell r="BH844">
            <v>600</v>
          </cell>
          <cell r="BI844">
            <v>600</v>
          </cell>
          <cell r="BJ844">
            <v>600</v>
          </cell>
          <cell r="BK844">
            <v>600</v>
          </cell>
          <cell r="BL844">
            <v>600</v>
          </cell>
          <cell r="BM844">
            <v>600</v>
          </cell>
          <cell r="BN844">
            <v>600</v>
          </cell>
          <cell r="BO844">
            <v>600</v>
          </cell>
          <cell r="BP844">
            <v>600</v>
          </cell>
          <cell r="BQ844">
            <v>600</v>
          </cell>
          <cell r="BR844">
            <v>600</v>
          </cell>
          <cell r="BS844">
            <v>600</v>
          </cell>
          <cell r="BT844">
            <v>600</v>
          </cell>
          <cell r="BU844">
            <v>600</v>
          </cell>
          <cell r="BV844">
            <v>600</v>
          </cell>
          <cell r="BW844">
            <v>600</v>
          </cell>
          <cell r="BX844">
            <v>600</v>
          </cell>
          <cell r="BY844">
            <v>600</v>
          </cell>
          <cell r="BZ844">
            <v>600</v>
          </cell>
          <cell r="CA844">
            <v>600</v>
          </cell>
          <cell r="CB844">
            <v>600</v>
          </cell>
          <cell r="CC844">
            <v>600</v>
          </cell>
          <cell r="CD844">
            <v>600</v>
          </cell>
          <cell r="CE844">
            <v>600</v>
          </cell>
          <cell r="CF844">
            <v>600</v>
          </cell>
          <cell r="CG844">
            <v>600</v>
          </cell>
          <cell r="CH844">
            <v>600</v>
          </cell>
          <cell r="CI844">
            <v>600</v>
          </cell>
          <cell r="CJ844">
            <v>600</v>
          </cell>
          <cell r="CK844">
            <v>600</v>
          </cell>
          <cell r="CL844">
            <v>600</v>
          </cell>
          <cell r="CM844">
            <v>600</v>
          </cell>
          <cell r="CN844">
            <v>600</v>
          </cell>
          <cell r="CO844">
            <v>600</v>
          </cell>
          <cell r="CP844">
            <v>600</v>
          </cell>
          <cell r="CQ844">
            <v>600</v>
          </cell>
          <cell r="CR844">
            <v>600</v>
          </cell>
          <cell r="CS844">
            <v>600</v>
          </cell>
          <cell r="CT844">
            <v>600</v>
          </cell>
          <cell r="CU844">
            <v>600</v>
          </cell>
          <cell r="CV844">
            <v>600</v>
          </cell>
          <cell r="CW844">
            <v>600</v>
          </cell>
          <cell r="CX844">
            <v>600</v>
          </cell>
          <cell r="CY844">
            <v>600</v>
          </cell>
          <cell r="CZ844">
            <v>600</v>
          </cell>
          <cell r="DA844">
            <v>600</v>
          </cell>
          <cell r="DB844">
            <v>600</v>
          </cell>
          <cell r="DC844">
            <v>600</v>
          </cell>
          <cell r="DD844">
            <v>600</v>
          </cell>
          <cell r="DE844">
            <v>700</v>
          </cell>
          <cell r="DF844">
            <v>700</v>
          </cell>
          <cell r="DG844">
            <v>700</v>
          </cell>
          <cell r="DH844">
            <v>700</v>
          </cell>
          <cell r="DI844">
            <v>700</v>
          </cell>
          <cell r="DJ844">
            <v>700</v>
          </cell>
          <cell r="DK844">
            <v>700</v>
          </cell>
        </row>
        <row r="845">
          <cell r="A845">
            <v>45153</v>
          </cell>
          <cell r="B845" t="str">
            <v xml:space="preserve"> REESE - TIGRE LAGOON                    </v>
          </cell>
          <cell r="C845" t="str">
            <v xml:space="preserve"> 0L   </v>
          </cell>
          <cell r="D845" t="str">
            <v xml:space="preserve"> R    </v>
          </cell>
          <cell r="E845">
            <v>11712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</row>
        <row r="846">
          <cell r="A846">
            <v>45154</v>
          </cell>
          <cell r="B846" t="str">
            <v xml:space="preserve"> AMERICAN-GRAND CHENIER SOUTH FIELD      </v>
          </cell>
          <cell r="C846" t="str">
            <v xml:space="preserve"> 0L   </v>
          </cell>
          <cell r="D846" t="str">
            <v xml:space="preserve"> R    </v>
          </cell>
          <cell r="E846">
            <v>11459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</row>
        <row r="847">
          <cell r="A847">
            <v>45160</v>
          </cell>
          <cell r="B847" t="str">
            <v xml:space="preserve"> VASTAR - E. CAM. BLK. 60                </v>
          </cell>
          <cell r="C847" t="str">
            <v xml:space="preserve"> 0L   </v>
          </cell>
          <cell r="D847" t="str">
            <v xml:space="preserve"> R    </v>
          </cell>
          <cell r="E847">
            <v>100128</v>
          </cell>
          <cell r="F847">
            <v>1164</v>
          </cell>
          <cell r="G847">
            <v>1164</v>
          </cell>
          <cell r="H847">
            <v>1011</v>
          </cell>
          <cell r="I847">
            <v>1164</v>
          </cell>
          <cell r="J847">
            <v>1164</v>
          </cell>
          <cell r="K847">
            <v>1334</v>
          </cell>
          <cell r="L847">
            <v>1334</v>
          </cell>
          <cell r="M847">
            <v>1354</v>
          </cell>
          <cell r="N847">
            <v>1354</v>
          </cell>
          <cell r="O847">
            <v>1354</v>
          </cell>
          <cell r="P847">
            <v>1437</v>
          </cell>
          <cell r="Q847">
            <v>1437</v>
          </cell>
          <cell r="R847">
            <v>1437</v>
          </cell>
          <cell r="S847">
            <v>1437</v>
          </cell>
          <cell r="T847">
            <v>1453</v>
          </cell>
          <cell r="U847">
            <v>1453</v>
          </cell>
          <cell r="V847">
            <v>1453</v>
          </cell>
          <cell r="W847">
            <v>1453</v>
          </cell>
          <cell r="X847">
            <v>1453</v>
          </cell>
          <cell r="Y847">
            <v>1383</v>
          </cell>
          <cell r="Z847">
            <v>1383</v>
          </cell>
          <cell r="AA847">
            <v>1413</v>
          </cell>
          <cell r="AB847">
            <v>1413</v>
          </cell>
          <cell r="AC847">
            <v>1413</v>
          </cell>
          <cell r="AD847">
            <v>1533</v>
          </cell>
          <cell r="AE847">
            <v>1533</v>
          </cell>
          <cell r="AF847">
            <v>1533</v>
          </cell>
          <cell r="AG847">
            <v>1533</v>
          </cell>
          <cell r="AH847">
            <v>1533</v>
          </cell>
          <cell r="AI847">
            <v>1533</v>
          </cell>
          <cell r="AJ847">
            <v>1533</v>
          </cell>
          <cell r="AK847">
            <v>1533</v>
          </cell>
          <cell r="AL847">
            <v>1086</v>
          </cell>
          <cell r="AM847">
            <v>1086</v>
          </cell>
          <cell r="AN847">
            <v>1011</v>
          </cell>
          <cell r="AO847">
            <v>1011</v>
          </cell>
          <cell r="AP847">
            <v>1011</v>
          </cell>
          <cell r="AQ847">
            <v>1011</v>
          </cell>
          <cell r="AR847">
            <v>970</v>
          </cell>
          <cell r="AS847">
            <v>970</v>
          </cell>
          <cell r="AT847">
            <v>970</v>
          </cell>
          <cell r="AU847">
            <v>970</v>
          </cell>
          <cell r="AV847">
            <v>970</v>
          </cell>
          <cell r="AW847">
            <v>970</v>
          </cell>
          <cell r="AX847">
            <v>1633</v>
          </cell>
          <cell r="AY847">
            <v>1633</v>
          </cell>
          <cell r="AZ847">
            <v>1633</v>
          </cell>
          <cell r="BA847">
            <v>1633</v>
          </cell>
          <cell r="BB847">
            <v>1613</v>
          </cell>
          <cell r="BC847">
            <v>1613</v>
          </cell>
          <cell r="BD847">
            <v>1613</v>
          </cell>
          <cell r="BE847">
            <v>1613</v>
          </cell>
          <cell r="BF847">
            <v>1613</v>
          </cell>
          <cell r="BG847">
            <v>1613</v>
          </cell>
          <cell r="BH847">
            <v>1613</v>
          </cell>
          <cell r="BI847">
            <v>1613</v>
          </cell>
          <cell r="BJ847">
            <v>1603</v>
          </cell>
          <cell r="BK847">
            <v>1603</v>
          </cell>
          <cell r="BL847">
            <v>1603</v>
          </cell>
          <cell r="BM847">
            <v>1503</v>
          </cell>
          <cell r="BN847">
            <v>1493</v>
          </cell>
          <cell r="BO847">
            <v>1493</v>
          </cell>
          <cell r="BP847">
            <v>1493</v>
          </cell>
          <cell r="BQ847">
            <v>1453</v>
          </cell>
          <cell r="BR847">
            <v>1453</v>
          </cell>
          <cell r="BS847">
            <v>1453</v>
          </cell>
          <cell r="BT847">
            <v>1453</v>
          </cell>
          <cell r="BU847">
            <v>1006</v>
          </cell>
          <cell r="BV847">
            <v>1006</v>
          </cell>
          <cell r="BW847">
            <v>970</v>
          </cell>
          <cell r="BX847">
            <v>970</v>
          </cell>
          <cell r="BY847">
            <v>970</v>
          </cell>
          <cell r="BZ847">
            <v>970</v>
          </cell>
          <cell r="CA847">
            <v>970</v>
          </cell>
          <cell r="CB847">
            <v>970</v>
          </cell>
          <cell r="CC847">
            <v>128</v>
          </cell>
          <cell r="CD847">
            <v>128</v>
          </cell>
          <cell r="CE847">
            <v>1626</v>
          </cell>
          <cell r="CF847">
            <v>1626</v>
          </cell>
          <cell r="CG847">
            <v>1626</v>
          </cell>
          <cell r="CH847">
            <v>1626</v>
          </cell>
          <cell r="CI847">
            <v>1626</v>
          </cell>
          <cell r="CJ847">
            <v>1626</v>
          </cell>
          <cell r="CK847">
            <v>1626</v>
          </cell>
          <cell r="CL847">
            <v>1626</v>
          </cell>
          <cell r="CM847">
            <v>1626</v>
          </cell>
          <cell r="CN847">
            <v>1626</v>
          </cell>
          <cell r="CO847">
            <v>1626</v>
          </cell>
          <cell r="CP847">
            <v>1626</v>
          </cell>
          <cell r="CQ847">
            <v>1626</v>
          </cell>
          <cell r="CR847">
            <v>1626</v>
          </cell>
          <cell r="CS847">
            <v>1692</v>
          </cell>
          <cell r="CT847">
            <v>1692</v>
          </cell>
          <cell r="CU847">
            <v>1692</v>
          </cell>
          <cell r="CV847">
            <v>1426</v>
          </cell>
          <cell r="CW847">
            <v>1511</v>
          </cell>
          <cell r="CX847">
            <v>1511</v>
          </cell>
          <cell r="CY847">
            <v>1511</v>
          </cell>
          <cell r="CZ847">
            <v>1511</v>
          </cell>
          <cell r="DA847">
            <v>1511</v>
          </cell>
          <cell r="DB847">
            <v>1511</v>
          </cell>
          <cell r="DC847">
            <v>1511</v>
          </cell>
          <cell r="DD847">
            <v>1511</v>
          </cell>
          <cell r="DE847">
            <v>6560</v>
          </cell>
          <cell r="DF847">
            <v>6860</v>
          </cell>
          <cell r="DG847">
            <v>7010</v>
          </cell>
          <cell r="DH847">
            <v>7010</v>
          </cell>
          <cell r="DI847">
            <v>7010</v>
          </cell>
          <cell r="DJ847">
            <v>7010</v>
          </cell>
          <cell r="DK847">
            <v>7010</v>
          </cell>
        </row>
        <row r="848">
          <cell r="A848">
            <v>45164</v>
          </cell>
          <cell r="B848" t="str">
            <v xml:space="preserve"> VERMILION 117 (119G)                    </v>
          </cell>
          <cell r="C848" t="str">
            <v xml:space="preserve"> 0L   </v>
          </cell>
          <cell r="D848" t="str">
            <v xml:space="preserve"> R    </v>
          </cell>
          <cell r="E848">
            <v>53964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</row>
        <row r="849">
          <cell r="A849">
            <v>45166</v>
          </cell>
          <cell r="B849" t="str">
            <v xml:space="preserve"> MERIDIAN - GRAND ISLE BLK 25 ( S. T. 24)</v>
          </cell>
          <cell r="C849" t="str">
            <v xml:space="preserve"> 0L   </v>
          </cell>
          <cell r="D849" t="str">
            <v xml:space="preserve"> R    </v>
          </cell>
          <cell r="E849">
            <v>96752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0</v>
          </cell>
          <cell r="CO849">
            <v>0</v>
          </cell>
          <cell r="CP849">
            <v>0</v>
          </cell>
          <cell r="CQ849">
            <v>0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</row>
        <row r="850">
          <cell r="A850">
            <v>45168</v>
          </cell>
          <cell r="B850" t="str">
            <v xml:space="preserve"> VERMILION 249-A                         </v>
          </cell>
          <cell r="C850" t="str">
            <v xml:space="preserve"> 0L   </v>
          </cell>
          <cell r="D850" t="str">
            <v xml:space="preserve"> R    </v>
          </cell>
          <cell r="E850">
            <v>14172</v>
          </cell>
          <cell r="F850">
            <v>8250</v>
          </cell>
          <cell r="G850">
            <v>9000</v>
          </cell>
          <cell r="H850">
            <v>10250</v>
          </cell>
          <cell r="I850">
            <v>9000</v>
          </cell>
          <cell r="J850">
            <v>9000</v>
          </cell>
          <cell r="K850">
            <v>9000</v>
          </cell>
          <cell r="L850">
            <v>10000</v>
          </cell>
          <cell r="M850">
            <v>10000</v>
          </cell>
          <cell r="N850">
            <v>10000</v>
          </cell>
          <cell r="O850">
            <v>10000</v>
          </cell>
          <cell r="P850">
            <v>10000</v>
          </cell>
          <cell r="Q850">
            <v>10000</v>
          </cell>
          <cell r="R850">
            <v>10325</v>
          </cell>
          <cell r="S850">
            <v>10325</v>
          </cell>
          <cell r="T850">
            <v>11250</v>
          </cell>
          <cell r="U850">
            <v>11250</v>
          </cell>
          <cell r="V850">
            <v>11250</v>
          </cell>
          <cell r="W850">
            <v>11250</v>
          </cell>
          <cell r="X850">
            <v>11250</v>
          </cell>
          <cell r="Y850">
            <v>11250</v>
          </cell>
          <cell r="Z850">
            <v>5250</v>
          </cell>
          <cell r="AA850">
            <v>5250</v>
          </cell>
          <cell r="AB850">
            <v>5250</v>
          </cell>
          <cell r="AC850">
            <v>5250</v>
          </cell>
          <cell r="AD850">
            <v>5250</v>
          </cell>
          <cell r="AE850">
            <v>5250</v>
          </cell>
          <cell r="AF850">
            <v>5250</v>
          </cell>
          <cell r="AG850">
            <v>4950</v>
          </cell>
          <cell r="AH850">
            <v>10250</v>
          </cell>
          <cell r="AI850">
            <v>10250</v>
          </cell>
          <cell r="AJ850">
            <v>10250</v>
          </cell>
          <cell r="AK850">
            <v>10250</v>
          </cell>
          <cell r="AL850">
            <v>10250</v>
          </cell>
          <cell r="AM850">
            <v>10250</v>
          </cell>
          <cell r="AN850">
            <v>10250</v>
          </cell>
          <cell r="AO850">
            <v>10250</v>
          </cell>
          <cell r="AP850">
            <v>10250</v>
          </cell>
          <cell r="AQ850">
            <v>10250</v>
          </cell>
          <cell r="AR850">
            <v>10250</v>
          </cell>
          <cell r="AS850">
            <v>10250</v>
          </cell>
          <cell r="AT850">
            <v>10250</v>
          </cell>
          <cell r="AU850">
            <v>10250</v>
          </cell>
          <cell r="AV850">
            <v>10250</v>
          </cell>
          <cell r="AW850">
            <v>10250</v>
          </cell>
          <cell r="AX850">
            <v>3026</v>
          </cell>
          <cell r="AY850">
            <v>5025</v>
          </cell>
          <cell r="AZ850">
            <v>5025</v>
          </cell>
          <cell r="BA850">
            <v>4980</v>
          </cell>
          <cell r="BB850">
            <v>4980</v>
          </cell>
          <cell r="BC850">
            <v>7200</v>
          </cell>
          <cell r="BD850">
            <v>7200</v>
          </cell>
          <cell r="BE850">
            <v>7200</v>
          </cell>
          <cell r="BF850">
            <v>7200</v>
          </cell>
          <cell r="BG850">
            <v>7200</v>
          </cell>
          <cell r="BH850">
            <v>7200</v>
          </cell>
          <cell r="BI850">
            <v>7200</v>
          </cell>
          <cell r="BJ850">
            <v>9740</v>
          </cell>
          <cell r="BK850">
            <v>9740</v>
          </cell>
          <cell r="BL850">
            <v>9740</v>
          </cell>
          <cell r="BM850">
            <v>9740</v>
          </cell>
          <cell r="BN850">
            <v>9850</v>
          </cell>
          <cell r="BO850">
            <v>9850</v>
          </cell>
          <cell r="BP850">
            <v>9850</v>
          </cell>
          <cell r="BQ850">
            <v>9850</v>
          </cell>
          <cell r="BR850">
            <v>9850</v>
          </cell>
          <cell r="BS850">
            <v>9850</v>
          </cell>
          <cell r="BT850">
            <v>9850</v>
          </cell>
          <cell r="BU850">
            <v>9850</v>
          </cell>
          <cell r="BV850">
            <v>9850</v>
          </cell>
          <cell r="BW850">
            <v>9850</v>
          </cell>
          <cell r="BX850">
            <v>9850</v>
          </cell>
          <cell r="BY850">
            <v>9850</v>
          </cell>
          <cell r="BZ850">
            <v>9850</v>
          </cell>
          <cell r="CA850">
            <v>9850</v>
          </cell>
          <cell r="CB850">
            <v>9850</v>
          </cell>
          <cell r="CC850">
            <v>8750</v>
          </cell>
          <cell r="CD850">
            <v>8750</v>
          </cell>
          <cell r="CE850">
            <v>8750</v>
          </cell>
          <cell r="CF850">
            <v>8750</v>
          </cell>
          <cell r="CG850">
            <v>8750</v>
          </cell>
          <cell r="CH850">
            <v>8750</v>
          </cell>
          <cell r="CI850">
            <v>9750</v>
          </cell>
          <cell r="CJ850">
            <v>9750</v>
          </cell>
          <cell r="CK850">
            <v>9750</v>
          </cell>
          <cell r="CL850">
            <v>9750</v>
          </cell>
          <cell r="CM850">
            <v>9750</v>
          </cell>
          <cell r="CN850">
            <v>9750</v>
          </cell>
          <cell r="CO850">
            <v>9950</v>
          </cell>
          <cell r="CP850">
            <v>9950</v>
          </cell>
          <cell r="CQ850">
            <v>9950</v>
          </cell>
          <cell r="CR850">
            <v>9950</v>
          </cell>
          <cell r="CS850">
            <v>9950</v>
          </cell>
          <cell r="CT850">
            <v>9950</v>
          </cell>
          <cell r="CU850">
            <v>9950</v>
          </cell>
          <cell r="CV850">
            <v>9950</v>
          </cell>
          <cell r="CW850">
            <v>9950</v>
          </cell>
          <cell r="CX850">
            <v>9950</v>
          </cell>
          <cell r="CY850">
            <v>9950</v>
          </cell>
          <cell r="CZ850">
            <v>9950</v>
          </cell>
          <cell r="DA850">
            <v>9950</v>
          </cell>
          <cell r="DB850">
            <v>9950</v>
          </cell>
          <cell r="DC850">
            <v>9950</v>
          </cell>
          <cell r="DD850">
            <v>9950</v>
          </cell>
          <cell r="DE850">
            <v>9150</v>
          </cell>
          <cell r="DF850">
            <v>9150</v>
          </cell>
          <cell r="DG850">
            <v>9150</v>
          </cell>
          <cell r="DH850">
            <v>9150</v>
          </cell>
          <cell r="DI850">
            <v>9150</v>
          </cell>
          <cell r="DJ850">
            <v>9150</v>
          </cell>
          <cell r="DK850">
            <v>9150</v>
          </cell>
        </row>
        <row r="851">
          <cell r="A851">
            <v>45170</v>
          </cell>
          <cell r="B851" t="str">
            <v xml:space="preserve"> EUGENE ISLAND  172                      </v>
          </cell>
          <cell r="C851" t="str">
            <v xml:space="preserve"> 0L   </v>
          </cell>
          <cell r="D851" t="str">
            <v xml:space="preserve"> R    </v>
          </cell>
          <cell r="E851">
            <v>61481</v>
          </cell>
          <cell r="F851">
            <v>4026</v>
          </cell>
          <cell r="G851">
            <v>4026</v>
          </cell>
          <cell r="H851">
            <v>4442</v>
          </cell>
          <cell r="I851">
            <v>4026</v>
          </cell>
          <cell r="J851">
            <v>4026</v>
          </cell>
          <cell r="K851">
            <v>4026</v>
          </cell>
          <cell r="L851">
            <v>4026</v>
          </cell>
          <cell r="M851">
            <v>4026</v>
          </cell>
          <cell r="N851">
            <v>4026</v>
          </cell>
          <cell r="O851">
            <v>4026</v>
          </cell>
          <cell r="P851">
            <v>4026</v>
          </cell>
          <cell r="Q851">
            <v>4026</v>
          </cell>
          <cell r="R851">
            <v>4026</v>
          </cell>
          <cell r="S851">
            <v>4026</v>
          </cell>
          <cell r="T851">
            <v>4808</v>
          </cell>
          <cell r="U851">
            <v>4808</v>
          </cell>
          <cell r="V851">
            <v>4758</v>
          </cell>
          <cell r="W851">
            <v>4758</v>
          </cell>
          <cell r="X851">
            <v>4758</v>
          </cell>
          <cell r="Y851">
            <v>4758</v>
          </cell>
          <cell r="Z851">
            <v>4758</v>
          </cell>
          <cell r="AA851">
            <v>4758</v>
          </cell>
          <cell r="AB851">
            <v>4758</v>
          </cell>
          <cell r="AC851">
            <v>4758</v>
          </cell>
          <cell r="AD851">
            <v>4758</v>
          </cell>
          <cell r="AE851">
            <v>4758</v>
          </cell>
          <cell r="AF851">
            <v>4758</v>
          </cell>
          <cell r="AG851">
            <v>4758</v>
          </cell>
          <cell r="AH851">
            <v>4758</v>
          </cell>
          <cell r="AI851">
            <v>4758</v>
          </cell>
          <cell r="AJ851">
            <v>4758</v>
          </cell>
          <cell r="AK851">
            <v>4758</v>
          </cell>
          <cell r="AL851">
            <v>4442</v>
          </cell>
          <cell r="AM851">
            <v>4442</v>
          </cell>
          <cell r="AN851">
            <v>4442</v>
          </cell>
          <cell r="AO851">
            <v>4442</v>
          </cell>
          <cell r="AP851">
            <v>4442</v>
          </cell>
          <cell r="AQ851">
            <v>4442</v>
          </cell>
          <cell r="AR851">
            <v>3942</v>
          </cell>
          <cell r="AS851">
            <v>3942</v>
          </cell>
          <cell r="AT851">
            <v>3942</v>
          </cell>
          <cell r="AU851">
            <v>3942</v>
          </cell>
          <cell r="AV851">
            <v>3942</v>
          </cell>
          <cell r="AW851">
            <v>3942</v>
          </cell>
          <cell r="AX851">
            <v>7150</v>
          </cell>
          <cell r="AY851">
            <v>7650</v>
          </cell>
          <cell r="AZ851">
            <v>4400</v>
          </cell>
          <cell r="BA851">
            <v>7650</v>
          </cell>
          <cell r="BB851">
            <v>4400</v>
          </cell>
          <cell r="BC851">
            <v>4400</v>
          </cell>
          <cell r="BD851">
            <v>4400</v>
          </cell>
          <cell r="BE851">
            <v>4400</v>
          </cell>
          <cell r="BF851">
            <v>4400</v>
          </cell>
          <cell r="BG851">
            <v>4400</v>
          </cell>
          <cell r="BH851">
            <v>6400</v>
          </cell>
          <cell r="BI851">
            <v>6400</v>
          </cell>
          <cell r="BJ851">
            <v>4950</v>
          </cell>
          <cell r="BK851">
            <v>4950</v>
          </cell>
          <cell r="BL851">
            <v>4950</v>
          </cell>
          <cell r="BM851">
            <v>4950</v>
          </cell>
          <cell r="BN851">
            <v>4950</v>
          </cell>
          <cell r="BO851">
            <v>4950</v>
          </cell>
          <cell r="BP851">
            <v>4950</v>
          </cell>
          <cell r="BQ851">
            <v>4950</v>
          </cell>
          <cell r="BR851">
            <v>4950</v>
          </cell>
          <cell r="BS851">
            <v>4950</v>
          </cell>
          <cell r="BT851">
            <v>4950</v>
          </cell>
          <cell r="BU851">
            <v>4950</v>
          </cell>
          <cell r="BV851">
            <v>4950</v>
          </cell>
          <cell r="BW851">
            <v>4950</v>
          </cell>
          <cell r="BX851">
            <v>4950</v>
          </cell>
          <cell r="BY851">
            <v>4950</v>
          </cell>
          <cell r="BZ851">
            <v>4950</v>
          </cell>
          <cell r="CA851">
            <v>4950</v>
          </cell>
          <cell r="CB851">
            <v>4950</v>
          </cell>
          <cell r="CC851">
            <v>5515</v>
          </cell>
          <cell r="CD851">
            <v>5515</v>
          </cell>
          <cell r="CE851">
            <v>5515</v>
          </cell>
          <cell r="CF851">
            <v>5515</v>
          </cell>
          <cell r="CG851">
            <v>5515</v>
          </cell>
          <cell r="CH851">
            <v>5515</v>
          </cell>
          <cell r="CI851">
            <v>5515</v>
          </cell>
          <cell r="CJ851">
            <v>4515</v>
          </cell>
          <cell r="CK851">
            <v>4515</v>
          </cell>
          <cell r="CL851">
            <v>4515</v>
          </cell>
          <cell r="CM851">
            <v>5515</v>
          </cell>
          <cell r="CN851">
            <v>4515</v>
          </cell>
          <cell r="CO851">
            <v>4515</v>
          </cell>
          <cell r="CP851">
            <v>4515</v>
          </cell>
          <cell r="CQ851">
            <v>4515</v>
          </cell>
          <cell r="CR851">
            <v>4515</v>
          </cell>
          <cell r="CS851">
            <v>4515</v>
          </cell>
          <cell r="CT851">
            <v>4515</v>
          </cell>
          <cell r="CU851">
            <v>4515</v>
          </cell>
          <cell r="CV851">
            <v>4515</v>
          </cell>
          <cell r="CW851">
            <v>5515</v>
          </cell>
          <cell r="CX851">
            <v>5515</v>
          </cell>
          <cell r="CY851">
            <v>5515</v>
          </cell>
          <cell r="CZ851">
            <v>5515</v>
          </cell>
          <cell r="DA851">
            <v>5515</v>
          </cell>
          <cell r="DB851">
            <v>5515</v>
          </cell>
          <cell r="DC851">
            <v>5515</v>
          </cell>
          <cell r="DD851">
            <v>5615</v>
          </cell>
          <cell r="DE851">
            <v>4011</v>
          </cell>
          <cell r="DF851">
            <v>4011</v>
          </cell>
          <cell r="DG851">
            <v>4011</v>
          </cell>
          <cell r="DH851">
            <v>4011</v>
          </cell>
          <cell r="DI851">
            <v>4011</v>
          </cell>
          <cell r="DJ851">
            <v>4011</v>
          </cell>
          <cell r="DK851">
            <v>4011</v>
          </cell>
        </row>
        <row r="852">
          <cell r="A852">
            <v>45171</v>
          </cell>
          <cell r="B852" t="str">
            <v xml:space="preserve"> EXXON-S T 54 FIELD (55-E)               </v>
          </cell>
          <cell r="C852" t="str">
            <v xml:space="preserve"> 0L   </v>
          </cell>
          <cell r="D852" t="str">
            <v xml:space="preserve"> R    </v>
          </cell>
          <cell r="E852">
            <v>159326</v>
          </cell>
          <cell r="F852">
            <v>27500</v>
          </cell>
          <cell r="G852">
            <v>27500</v>
          </cell>
          <cell r="H852">
            <v>27500</v>
          </cell>
          <cell r="I852">
            <v>27500</v>
          </cell>
          <cell r="J852">
            <v>27500</v>
          </cell>
          <cell r="K852">
            <v>27500</v>
          </cell>
          <cell r="L852">
            <v>27500</v>
          </cell>
          <cell r="M852">
            <v>28000</v>
          </cell>
          <cell r="N852">
            <v>28000</v>
          </cell>
          <cell r="O852">
            <v>27000</v>
          </cell>
          <cell r="P852">
            <v>24072</v>
          </cell>
          <cell r="Q852">
            <v>23072</v>
          </cell>
          <cell r="R852">
            <v>25072</v>
          </cell>
          <cell r="S852">
            <v>28000</v>
          </cell>
          <cell r="T852">
            <v>28500</v>
          </cell>
          <cell r="U852">
            <v>28500</v>
          </cell>
          <cell r="V852">
            <v>28500</v>
          </cell>
          <cell r="W852">
            <v>28500</v>
          </cell>
          <cell r="X852">
            <v>28400</v>
          </cell>
          <cell r="Y852">
            <v>24000</v>
          </cell>
          <cell r="Z852">
            <v>24000</v>
          </cell>
          <cell r="AA852">
            <v>24000</v>
          </cell>
          <cell r="AB852">
            <v>24000</v>
          </cell>
          <cell r="AC852">
            <v>24000</v>
          </cell>
          <cell r="AD852">
            <v>28000</v>
          </cell>
          <cell r="AE852">
            <v>27500</v>
          </cell>
          <cell r="AF852">
            <v>28000</v>
          </cell>
          <cell r="AG852">
            <v>28000</v>
          </cell>
          <cell r="AH852">
            <v>28000</v>
          </cell>
          <cell r="AI852">
            <v>28000</v>
          </cell>
          <cell r="AJ852">
            <v>28000</v>
          </cell>
          <cell r="AK852">
            <v>28000</v>
          </cell>
          <cell r="AL852">
            <v>28000</v>
          </cell>
          <cell r="AM852">
            <v>28500</v>
          </cell>
          <cell r="AN852">
            <v>29000</v>
          </cell>
          <cell r="AO852">
            <v>27500</v>
          </cell>
          <cell r="AP852">
            <v>27500</v>
          </cell>
          <cell r="AQ852">
            <v>27500</v>
          </cell>
          <cell r="AR852">
            <v>29500</v>
          </cell>
          <cell r="AS852">
            <v>29500</v>
          </cell>
          <cell r="AT852">
            <v>22500</v>
          </cell>
          <cell r="AU852">
            <v>22500</v>
          </cell>
          <cell r="AV852">
            <v>28000</v>
          </cell>
          <cell r="AW852">
            <v>28000</v>
          </cell>
          <cell r="AX852">
            <v>30000</v>
          </cell>
          <cell r="AY852">
            <v>31000</v>
          </cell>
          <cell r="AZ852">
            <v>29500</v>
          </cell>
          <cell r="BA852">
            <v>26500</v>
          </cell>
          <cell r="BB852">
            <v>25500</v>
          </cell>
          <cell r="BC852">
            <v>25000</v>
          </cell>
          <cell r="BD852">
            <v>25000</v>
          </cell>
          <cell r="BE852">
            <v>25000</v>
          </cell>
          <cell r="BF852">
            <v>28000</v>
          </cell>
          <cell r="BG852">
            <v>24500</v>
          </cell>
          <cell r="BH852">
            <v>26000</v>
          </cell>
          <cell r="BI852">
            <v>29000</v>
          </cell>
          <cell r="BJ852">
            <v>30000</v>
          </cell>
          <cell r="BK852">
            <v>30000</v>
          </cell>
          <cell r="BL852">
            <v>30000</v>
          </cell>
          <cell r="BM852">
            <v>30000</v>
          </cell>
          <cell r="BN852">
            <v>30000</v>
          </cell>
          <cell r="BO852">
            <v>27750</v>
          </cell>
          <cell r="BP852">
            <v>26381</v>
          </cell>
          <cell r="BQ852">
            <v>28000</v>
          </cell>
          <cell r="BR852">
            <v>28000</v>
          </cell>
          <cell r="BS852">
            <v>28000</v>
          </cell>
          <cell r="BT852">
            <v>28000</v>
          </cell>
          <cell r="BU852">
            <v>28000</v>
          </cell>
          <cell r="BV852">
            <v>27500</v>
          </cell>
          <cell r="BW852">
            <v>27201</v>
          </cell>
          <cell r="BX852">
            <v>27500</v>
          </cell>
          <cell r="BY852">
            <v>27500</v>
          </cell>
          <cell r="BZ852">
            <v>27500</v>
          </cell>
          <cell r="CA852">
            <v>27500</v>
          </cell>
          <cell r="CB852">
            <v>27500</v>
          </cell>
          <cell r="CC852">
            <v>26000</v>
          </cell>
          <cell r="CD852">
            <v>26000</v>
          </cell>
          <cell r="CE852">
            <v>28000</v>
          </cell>
          <cell r="CF852">
            <v>28000</v>
          </cell>
          <cell r="CG852">
            <v>28000</v>
          </cell>
          <cell r="CH852">
            <v>28000</v>
          </cell>
          <cell r="CI852">
            <v>26960</v>
          </cell>
          <cell r="CJ852">
            <v>25854</v>
          </cell>
          <cell r="CK852">
            <v>26450</v>
          </cell>
          <cell r="CL852">
            <v>26450</v>
          </cell>
          <cell r="CM852">
            <v>26450</v>
          </cell>
          <cell r="CN852">
            <v>26450</v>
          </cell>
          <cell r="CO852">
            <v>26750</v>
          </cell>
          <cell r="CP852">
            <v>26750</v>
          </cell>
          <cell r="CQ852">
            <v>24250</v>
          </cell>
          <cell r="CR852">
            <v>23250</v>
          </cell>
          <cell r="CS852">
            <v>26700</v>
          </cell>
          <cell r="CT852">
            <v>26700</v>
          </cell>
          <cell r="CU852">
            <v>26700</v>
          </cell>
          <cell r="CV852">
            <v>26400</v>
          </cell>
          <cell r="CW852">
            <v>25504</v>
          </cell>
          <cell r="CX852">
            <v>24550</v>
          </cell>
          <cell r="CY852">
            <v>26550</v>
          </cell>
          <cell r="CZ852">
            <v>27400</v>
          </cell>
          <cell r="DA852">
            <v>27400</v>
          </cell>
          <cell r="DB852">
            <v>27400</v>
          </cell>
          <cell r="DC852">
            <v>27000</v>
          </cell>
          <cell r="DD852">
            <v>27000</v>
          </cell>
          <cell r="DE852">
            <v>27123</v>
          </cell>
          <cell r="DF852">
            <v>27123</v>
          </cell>
          <cell r="DG852">
            <v>28618</v>
          </cell>
          <cell r="DH852">
            <v>28618</v>
          </cell>
          <cell r="DI852">
            <v>28618</v>
          </cell>
          <cell r="DJ852">
            <v>29498</v>
          </cell>
          <cell r="DK852">
            <v>28171</v>
          </cell>
        </row>
        <row r="853">
          <cell r="A853">
            <v>45178</v>
          </cell>
          <cell r="B853" t="str">
            <v xml:space="preserve"> SHIP SHOAL  160                         </v>
          </cell>
          <cell r="C853" t="str">
            <v xml:space="preserve"> 0L   </v>
          </cell>
          <cell r="D853" t="str">
            <v xml:space="preserve"> R    </v>
          </cell>
          <cell r="E853">
            <v>8586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</row>
        <row r="854">
          <cell r="A854">
            <v>45182</v>
          </cell>
          <cell r="B854" t="str">
            <v xml:space="preserve"> GREAT - EAST CAMERON 297A               </v>
          </cell>
          <cell r="C854" t="str">
            <v xml:space="preserve"> 0L   </v>
          </cell>
          <cell r="D854" t="str">
            <v xml:space="preserve"> R    </v>
          </cell>
          <cell r="E854">
            <v>207151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</row>
        <row r="855">
          <cell r="A855">
            <v>45205</v>
          </cell>
          <cell r="B855" t="str">
            <v xml:space="preserve"> OXY - SOUTH PASS BLK.45A                </v>
          </cell>
          <cell r="C855" t="str">
            <v xml:space="preserve"> 0L   </v>
          </cell>
          <cell r="D855" t="str">
            <v xml:space="preserve"> R    </v>
          </cell>
          <cell r="E855">
            <v>108082</v>
          </cell>
          <cell r="F855">
            <v>1681</v>
          </cell>
          <cell r="G855">
            <v>1681</v>
          </cell>
          <cell r="H855">
            <v>1524</v>
          </cell>
          <cell r="I855">
            <v>1691</v>
          </cell>
          <cell r="J855">
            <v>1691</v>
          </cell>
          <cell r="K855">
            <v>1731</v>
          </cell>
          <cell r="L855">
            <v>1731</v>
          </cell>
          <cell r="M855">
            <v>1731</v>
          </cell>
          <cell r="N855">
            <v>1731</v>
          </cell>
          <cell r="O855">
            <v>1731</v>
          </cell>
          <cell r="P855">
            <v>1845</v>
          </cell>
          <cell r="Q855">
            <v>1845</v>
          </cell>
          <cell r="R855">
            <v>1845</v>
          </cell>
          <cell r="S855">
            <v>1845</v>
          </cell>
          <cell r="T855">
            <v>1824</v>
          </cell>
          <cell r="U855">
            <v>1824</v>
          </cell>
          <cell r="V855">
            <v>1824</v>
          </cell>
          <cell r="W855">
            <v>1824</v>
          </cell>
          <cell r="X855">
            <v>1874</v>
          </cell>
          <cell r="Y855">
            <v>1874</v>
          </cell>
          <cell r="Z855">
            <v>1874</v>
          </cell>
          <cell r="AA855">
            <v>1874</v>
          </cell>
          <cell r="AB855">
            <v>1874</v>
          </cell>
          <cell r="AC855">
            <v>1874</v>
          </cell>
          <cell r="AD855">
            <v>1824</v>
          </cell>
          <cell r="AE855">
            <v>1824</v>
          </cell>
          <cell r="AF855">
            <v>1824</v>
          </cell>
          <cell r="AG855">
            <v>1824</v>
          </cell>
          <cell r="AH855">
            <v>1499</v>
          </cell>
          <cell r="AI855">
            <v>1499</v>
          </cell>
          <cell r="AJ855">
            <v>1499</v>
          </cell>
          <cell r="AK855">
            <v>1499</v>
          </cell>
          <cell r="AL855">
            <v>1499</v>
          </cell>
          <cell r="AM855">
            <v>1499</v>
          </cell>
          <cell r="AN855">
            <v>1499</v>
          </cell>
          <cell r="AO855">
            <v>1524</v>
          </cell>
          <cell r="AP855">
            <v>1524</v>
          </cell>
          <cell r="AQ855">
            <v>1524</v>
          </cell>
          <cell r="AR855">
            <v>1434</v>
          </cell>
          <cell r="AS855">
            <v>1434</v>
          </cell>
          <cell r="AT855">
            <v>1907</v>
          </cell>
          <cell r="AU855">
            <v>1907</v>
          </cell>
          <cell r="AV855">
            <v>1907</v>
          </cell>
          <cell r="AW855">
            <v>1907</v>
          </cell>
          <cell r="AX855">
            <v>1732</v>
          </cell>
          <cell r="AY855">
            <v>1732</v>
          </cell>
          <cell r="AZ855">
            <v>1732</v>
          </cell>
          <cell r="BA855">
            <v>1732</v>
          </cell>
          <cell r="BB855">
            <v>1732</v>
          </cell>
          <cell r="BC855">
            <v>1782</v>
          </cell>
          <cell r="BD855">
            <v>1782</v>
          </cell>
          <cell r="BE855">
            <v>1782</v>
          </cell>
          <cell r="BF855">
            <v>1782</v>
          </cell>
          <cell r="BG855">
            <v>1782</v>
          </cell>
          <cell r="BH855">
            <v>1782</v>
          </cell>
          <cell r="BI855">
            <v>1782</v>
          </cell>
          <cell r="BJ855">
            <v>1858</v>
          </cell>
          <cell r="BK855">
            <v>1858</v>
          </cell>
          <cell r="BL855">
            <v>1858</v>
          </cell>
          <cell r="BM855">
            <v>1858</v>
          </cell>
          <cell r="BN855">
            <v>1833</v>
          </cell>
          <cell r="BO855">
            <v>1833</v>
          </cell>
          <cell r="BP855">
            <v>1833</v>
          </cell>
          <cell r="BQ855">
            <v>1845</v>
          </cell>
          <cell r="BR855">
            <v>1845</v>
          </cell>
          <cell r="BS855">
            <v>1845</v>
          </cell>
          <cell r="BT855">
            <v>1845</v>
          </cell>
          <cell r="BU855">
            <v>1845</v>
          </cell>
          <cell r="BV855">
            <v>1845</v>
          </cell>
          <cell r="BW855">
            <v>1845</v>
          </cell>
          <cell r="BX855">
            <v>1845</v>
          </cell>
          <cell r="BY855">
            <v>1845</v>
          </cell>
          <cell r="BZ855">
            <v>1845</v>
          </cell>
          <cell r="CA855">
            <v>1845</v>
          </cell>
          <cell r="CB855">
            <v>1845</v>
          </cell>
          <cell r="CC855">
            <v>1838</v>
          </cell>
          <cell r="CD855">
            <v>1838</v>
          </cell>
          <cell r="CE855">
            <v>2138</v>
          </cell>
          <cell r="CF855">
            <v>2138</v>
          </cell>
          <cell r="CG855">
            <v>2138</v>
          </cell>
          <cell r="CH855">
            <v>2238</v>
          </cell>
          <cell r="CI855">
            <v>2238</v>
          </cell>
          <cell r="CJ855">
            <v>2238</v>
          </cell>
          <cell r="CK855">
            <v>2238</v>
          </cell>
          <cell r="CL855">
            <v>2238</v>
          </cell>
          <cell r="CM855">
            <v>2238</v>
          </cell>
          <cell r="CN855">
            <v>2238</v>
          </cell>
          <cell r="CO855">
            <v>2238</v>
          </cell>
          <cell r="CP855">
            <v>2238</v>
          </cell>
          <cell r="CQ855">
            <v>2138</v>
          </cell>
          <cell r="CR855">
            <v>2138</v>
          </cell>
          <cell r="CS855">
            <v>2033</v>
          </cell>
          <cell r="CT855">
            <v>2033</v>
          </cell>
          <cell r="CU855">
            <v>2033</v>
          </cell>
          <cell r="CV855">
            <v>2033</v>
          </cell>
          <cell r="CW855">
            <v>1833</v>
          </cell>
          <cell r="CX855">
            <v>1833</v>
          </cell>
          <cell r="CY855">
            <v>1833</v>
          </cell>
          <cell r="CZ855">
            <v>465</v>
          </cell>
          <cell r="DA855">
            <v>465</v>
          </cell>
          <cell r="DB855">
            <v>465</v>
          </cell>
          <cell r="DC855">
            <v>465</v>
          </cell>
          <cell r="DD855">
            <v>465</v>
          </cell>
          <cell r="DE855">
            <v>1634</v>
          </cell>
          <cell r="DF855">
            <v>1634</v>
          </cell>
          <cell r="DG855">
            <v>1834</v>
          </cell>
          <cell r="DH855">
            <v>1834</v>
          </cell>
          <cell r="DI855">
            <v>1834</v>
          </cell>
          <cell r="DJ855">
            <v>2134</v>
          </cell>
          <cell r="DK855">
            <v>1884</v>
          </cell>
        </row>
        <row r="856">
          <cell r="A856">
            <v>45206</v>
          </cell>
          <cell r="B856" t="str">
            <v xml:space="preserve"> SAMSON - PRAIRIE-EAST CAMERON BLK 17    </v>
          </cell>
          <cell r="C856" t="str">
            <v xml:space="preserve"> 0L   </v>
          </cell>
          <cell r="D856" t="str">
            <v xml:space="preserve"> R    </v>
          </cell>
          <cell r="E856">
            <v>28559</v>
          </cell>
          <cell r="F856">
            <v>1000</v>
          </cell>
          <cell r="G856">
            <v>1000</v>
          </cell>
          <cell r="H856">
            <v>2275</v>
          </cell>
          <cell r="I856">
            <v>1899</v>
          </cell>
          <cell r="J856">
            <v>1899</v>
          </cell>
          <cell r="K856">
            <v>1899</v>
          </cell>
          <cell r="L856">
            <v>1899</v>
          </cell>
          <cell r="M856">
            <v>1900</v>
          </cell>
          <cell r="N856">
            <v>1900</v>
          </cell>
          <cell r="O856">
            <v>1900</v>
          </cell>
          <cell r="P856">
            <v>1900</v>
          </cell>
          <cell r="Q856">
            <v>2200</v>
          </cell>
          <cell r="R856">
            <v>2200</v>
          </cell>
          <cell r="S856">
            <v>2200</v>
          </cell>
          <cell r="T856">
            <v>2325</v>
          </cell>
          <cell r="U856">
            <v>2325</v>
          </cell>
          <cell r="V856">
            <v>2325</v>
          </cell>
          <cell r="W856">
            <v>2325</v>
          </cell>
          <cell r="X856">
            <v>2325</v>
          </cell>
          <cell r="Y856">
            <v>1850</v>
          </cell>
          <cell r="Z856">
            <v>1850</v>
          </cell>
          <cell r="AA856">
            <v>2325</v>
          </cell>
          <cell r="AB856">
            <v>2325</v>
          </cell>
          <cell r="AC856">
            <v>2325</v>
          </cell>
          <cell r="AD856">
            <v>2325</v>
          </cell>
          <cell r="AE856">
            <v>2550</v>
          </cell>
          <cell r="AF856">
            <v>2550</v>
          </cell>
          <cell r="AG856">
            <v>2550</v>
          </cell>
          <cell r="AH856">
            <v>2550</v>
          </cell>
          <cell r="AI856">
            <v>2550</v>
          </cell>
          <cell r="AJ856">
            <v>2550</v>
          </cell>
          <cell r="AK856">
            <v>2550</v>
          </cell>
          <cell r="AL856">
            <v>2550</v>
          </cell>
          <cell r="AM856">
            <v>2550</v>
          </cell>
          <cell r="AN856">
            <v>2550</v>
          </cell>
          <cell r="AO856">
            <v>2275</v>
          </cell>
          <cell r="AP856">
            <v>2275</v>
          </cell>
          <cell r="AQ856">
            <v>2275</v>
          </cell>
          <cell r="AR856">
            <v>2075</v>
          </cell>
          <cell r="AS856">
            <v>2075</v>
          </cell>
          <cell r="AT856">
            <v>1955</v>
          </cell>
          <cell r="AU856">
            <v>2075</v>
          </cell>
          <cell r="AV856">
            <v>1955</v>
          </cell>
          <cell r="AW856">
            <v>1955</v>
          </cell>
          <cell r="AX856">
            <v>875</v>
          </cell>
          <cell r="AY856">
            <v>875</v>
          </cell>
          <cell r="AZ856">
            <v>1805</v>
          </cell>
          <cell r="BA856">
            <v>1805</v>
          </cell>
          <cell r="BB856">
            <v>2530</v>
          </cell>
          <cell r="BC856">
            <v>2530</v>
          </cell>
          <cell r="BD856">
            <v>2530</v>
          </cell>
          <cell r="BE856">
            <v>2530</v>
          </cell>
          <cell r="BF856">
            <v>2530</v>
          </cell>
          <cell r="BG856">
            <v>2530</v>
          </cell>
          <cell r="BH856">
            <v>2300</v>
          </cell>
          <cell r="BI856">
            <v>2300</v>
          </cell>
          <cell r="BJ856">
            <v>2300</v>
          </cell>
          <cell r="BK856">
            <v>2300</v>
          </cell>
          <cell r="BL856">
            <v>2300</v>
          </cell>
          <cell r="BM856">
            <v>2300</v>
          </cell>
          <cell r="BN856">
            <v>2300</v>
          </cell>
          <cell r="BO856">
            <v>2300</v>
          </cell>
          <cell r="BP856">
            <v>1770</v>
          </cell>
          <cell r="BQ856">
            <v>1770</v>
          </cell>
          <cell r="BR856">
            <v>1770</v>
          </cell>
          <cell r="BS856">
            <v>1770</v>
          </cell>
          <cell r="BT856">
            <v>1770</v>
          </cell>
          <cell r="BU856">
            <v>1770</v>
          </cell>
          <cell r="BV856">
            <v>1770</v>
          </cell>
          <cell r="BW856">
            <v>1770</v>
          </cell>
          <cell r="BX856">
            <v>1770</v>
          </cell>
          <cell r="BY856">
            <v>1770</v>
          </cell>
          <cell r="BZ856">
            <v>1770</v>
          </cell>
          <cell r="CA856">
            <v>1770</v>
          </cell>
          <cell r="CB856">
            <v>1770</v>
          </cell>
          <cell r="CC856">
            <v>6</v>
          </cell>
          <cell r="CD856">
            <v>6</v>
          </cell>
          <cell r="CE856">
            <v>1590</v>
          </cell>
          <cell r="CF856">
            <v>1590</v>
          </cell>
          <cell r="CG856">
            <v>1590</v>
          </cell>
          <cell r="CH856">
            <v>1590</v>
          </cell>
          <cell r="CI856">
            <v>1590</v>
          </cell>
          <cell r="CJ856">
            <v>1590</v>
          </cell>
          <cell r="CK856">
            <v>2260</v>
          </cell>
          <cell r="CL856">
            <v>2260</v>
          </cell>
          <cell r="CM856">
            <v>2260</v>
          </cell>
          <cell r="CN856">
            <v>2290</v>
          </cell>
          <cell r="CO856">
            <v>2311</v>
          </cell>
          <cell r="CP856">
            <v>2311</v>
          </cell>
          <cell r="CQ856">
            <v>2311</v>
          </cell>
          <cell r="CR856">
            <v>2311</v>
          </cell>
          <cell r="CS856">
            <v>2200</v>
          </cell>
          <cell r="CT856">
            <v>2200</v>
          </cell>
          <cell r="CU856">
            <v>2200</v>
          </cell>
          <cell r="CV856">
            <v>2200</v>
          </cell>
          <cell r="CW856">
            <v>2200</v>
          </cell>
          <cell r="CX856">
            <v>1921</v>
          </cell>
          <cell r="CY856">
            <v>1921</v>
          </cell>
          <cell r="CZ856">
            <v>1921</v>
          </cell>
          <cell r="DA856">
            <v>1921</v>
          </cell>
          <cell r="DB856">
            <v>1921</v>
          </cell>
          <cell r="DC856">
            <v>1921</v>
          </cell>
          <cell r="DD856">
            <v>1921</v>
          </cell>
          <cell r="DE856">
            <v>1170</v>
          </cell>
          <cell r="DF856">
            <v>1170</v>
          </cell>
          <cell r="DG856">
            <v>1912</v>
          </cell>
          <cell r="DH856">
            <v>1912</v>
          </cell>
          <cell r="DI856">
            <v>1912</v>
          </cell>
          <cell r="DJ856">
            <v>1912</v>
          </cell>
          <cell r="DK856">
            <v>2400</v>
          </cell>
        </row>
        <row r="857">
          <cell r="A857">
            <v>45207</v>
          </cell>
          <cell r="B857" t="str">
            <v xml:space="preserve"> HOUSTON - EAST CAMERON BLOCK 82/83      </v>
          </cell>
          <cell r="C857" t="str">
            <v xml:space="preserve"> 0L   </v>
          </cell>
          <cell r="D857" t="str">
            <v xml:space="preserve"> R    </v>
          </cell>
          <cell r="E857">
            <v>57064</v>
          </cell>
          <cell r="F857">
            <v>17000</v>
          </cell>
          <cell r="G857">
            <v>17000</v>
          </cell>
          <cell r="H857">
            <v>15000</v>
          </cell>
          <cell r="I857">
            <v>15000</v>
          </cell>
          <cell r="J857">
            <v>18000</v>
          </cell>
          <cell r="K857">
            <v>18000</v>
          </cell>
          <cell r="L857">
            <v>18000</v>
          </cell>
          <cell r="M857">
            <v>18000</v>
          </cell>
          <cell r="N857">
            <v>18000</v>
          </cell>
          <cell r="O857">
            <v>18000</v>
          </cell>
          <cell r="P857">
            <v>18000</v>
          </cell>
          <cell r="Q857">
            <v>18000</v>
          </cell>
          <cell r="R857">
            <v>18000</v>
          </cell>
          <cell r="S857">
            <v>18000</v>
          </cell>
          <cell r="T857">
            <v>19300</v>
          </cell>
          <cell r="U857">
            <v>19300</v>
          </cell>
          <cell r="V857">
            <v>19300</v>
          </cell>
          <cell r="W857">
            <v>19300</v>
          </cell>
          <cell r="X857">
            <v>23300</v>
          </cell>
          <cell r="Y857">
            <v>8001</v>
          </cell>
          <cell r="Z857">
            <v>8001</v>
          </cell>
          <cell r="AA857">
            <v>2001</v>
          </cell>
          <cell r="AB857">
            <v>2001</v>
          </cell>
          <cell r="AC857">
            <v>2001</v>
          </cell>
          <cell r="AD857">
            <v>2001</v>
          </cell>
          <cell r="AE857">
            <v>2001</v>
          </cell>
          <cell r="AF857">
            <v>2001</v>
          </cell>
          <cell r="AG857">
            <v>6000</v>
          </cell>
          <cell r="AH857">
            <v>14000</v>
          </cell>
          <cell r="AI857">
            <v>14000</v>
          </cell>
          <cell r="AJ857">
            <v>14000</v>
          </cell>
          <cell r="AK857">
            <v>2000</v>
          </cell>
          <cell r="AL857">
            <v>2000</v>
          </cell>
          <cell r="AM857">
            <v>2000</v>
          </cell>
          <cell r="AN857">
            <v>2000</v>
          </cell>
          <cell r="AO857">
            <v>15000</v>
          </cell>
          <cell r="AP857">
            <v>15000</v>
          </cell>
          <cell r="AQ857">
            <v>15000</v>
          </cell>
          <cell r="AR857">
            <v>12000</v>
          </cell>
          <cell r="AS857">
            <v>12000</v>
          </cell>
          <cell r="AT857">
            <v>12000</v>
          </cell>
          <cell r="AU857">
            <v>17000</v>
          </cell>
          <cell r="AV857">
            <v>17000</v>
          </cell>
          <cell r="AW857">
            <v>17000</v>
          </cell>
          <cell r="AX857">
            <v>18000</v>
          </cell>
          <cell r="AY857">
            <v>18000</v>
          </cell>
          <cell r="AZ857">
            <v>14000</v>
          </cell>
          <cell r="BA857">
            <v>14000</v>
          </cell>
          <cell r="BB857">
            <v>14000</v>
          </cell>
          <cell r="BC857">
            <v>14000</v>
          </cell>
          <cell r="BD857">
            <v>14000</v>
          </cell>
          <cell r="BE857">
            <v>14000</v>
          </cell>
          <cell r="BF857">
            <v>14000</v>
          </cell>
          <cell r="BG857">
            <v>11000</v>
          </cell>
          <cell r="BH857">
            <v>11000</v>
          </cell>
          <cell r="BI857">
            <v>11000</v>
          </cell>
          <cell r="BJ857">
            <v>11000</v>
          </cell>
          <cell r="BK857">
            <v>11000</v>
          </cell>
          <cell r="BL857">
            <v>11000</v>
          </cell>
          <cell r="BM857">
            <v>11000</v>
          </cell>
          <cell r="BN857">
            <v>11000</v>
          </cell>
          <cell r="BO857">
            <v>11000</v>
          </cell>
          <cell r="BP857">
            <v>11000</v>
          </cell>
          <cell r="BQ857">
            <v>11000</v>
          </cell>
          <cell r="BR857">
            <v>11000</v>
          </cell>
          <cell r="BS857">
            <v>11000</v>
          </cell>
          <cell r="BT857">
            <v>10000</v>
          </cell>
          <cell r="BU857">
            <v>10000</v>
          </cell>
          <cell r="BV857">
            <v>10000</v>
          </cell>
          <cell r="BW857">
            <v>10000</v>
          </cell>
          <cell r="BX857">
            <v>10000</v>
          </cell>
          <cell r="BY857">
            <v>10000</v>
          </cell>
          <cell r="BZ857">
            <v>10000</v>
          </cell>
          <cell r="CA857">
            <v>10000</v>
          </cell>
          <cell r="CB857">
            <v>10000</v>
          </cell>
          <cell r="CC857">
            <v>12000</v>
          </cell>
          <cell r="CD857">
            <v>12000</v>
          </cell>
          <cell r="CE857">
            <v>12000</v>
          </cell>
          <cell r="CF857">
            <v>12000</v>
          </cell>
          <cell r="CG857">
            <v>12000</v>
          </cell>
          <cell r="CH857">
            <v>12000</v>
          </cell>
          <cell r="CI857">
            <v>9000</v>
          </cell>
          <cell r="CJ857">
            <v>9000</v>
          </cell>
          <cell r="CK857">
            <v>9000</v>
          </cell>
          <cell r="CL857">
            <v>9000</v>
          </cell>
          <cell r="CM857">
            <v>9000</v>
          </cell>
          <cell r="CN857">
            <v>9000</v>
          </cell>
          <cell r="CO857">
            <v>11000</v>
          </cell>
          <cell r="CP857">
            <v>11000</v>
          </cell>
          <cell r="CQ857">
            <v>11000</v>
          </cell>
          <cell r="CR857">
            <v>11000</v>
          </cell>
          <cell r="CS857">
            <v>11000</v>
          </cell>
          <cell r="CT857">
            <v>11000</v>
          </cell>
          <cell r="CU857">
            <v>11000</v>
          </cell>
          <cell r="CV857">
            <v>11000</v>
          </cell>
          <cell r="CW857">
            <v>11000</v>
          </cell>
          <cell r="CX857">
            <v>11000</v>
          </cell>
          <cell r="CY857">
            <v>10000</v>
          </cell>
          <cell r="CZ857">
            <v>10000</v>
          </cell>
          <cell r="DA857">
            <v>10000</v>
          </cell>
          <cell r="DB857">
            <v>10000</v>
          </cell>
          <cell r="DC857">
            <v>10000</v>
          </cell>
          <cell r="DD857">
            <v>10000</v>
          </cell>
          <cell r="DE857">
            <v>12000</v>
          </cell>
          <cell r="DF857">
            <v>12000</v>
          </cell>
          <cell r="DG857">
            <v>12000</v>
          </cell>
          <cell r="DH857">
            <v>12000</v>
          </cell>
          <cell r="DI857">
            <v>12000</v>
          </cell>
          <cell r="DJ857">
            <v>12000</v>
          </cell>
          <cell r="DK857">
            <v>12000</v>
          </cell>
        </row>
        <row r="858">
          <cell r="A858">
            <v>45208</v>
          </cell>
          <cell r="B858" t="str">
            <v xml:space="preserve"> WEST DELTA BLOCK 52                     </v>
          </cell>
          <cell r="C858" t="str">
            <v xml:space="preserve"> 0L   </v>
          </cell>
          <cell r="D858" t="str">
            <v xml:space="preserve"> R    </v>
          </cell>
          <cell r="E858">
            <v>34603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</row>
        <row r="859">
          <cell r="A859">
            <v>45209</v>
          </cell>
          <cell r="B859" t="str">
            <v xml:space="preserve"> SHIP SHOAL  202A                        </v>
          </cell>
          <cell r="C859" t="str">
            <v xml:space="preserve"> 0L   </v>
          </cell>
          <cell r="D859" t="str">
            <v xml:space="preserve"> R    </v>
          </cell>
          <cell r="E859">
            <v>3321</v>
          </cell>
          <cell r="F859">
            <v>2</v>
          </cell>
          <cell r="G859">
            <v>2</v>
          </cell>
          <cell r="H859">
            <v>2</v>
          </cell>
          <cell r="I859">
            <v>2</v>
          </cell>
          <cell r="J859">
            <v>2</v>
          </cell>
          <cell r="K859">
            <v>2</v>
          </cell>
          <cell r="L859">
            <v>2</v>
          </cell>
          <cell r="M859">
            <v>2</v>
          </cell>
          <cell r="N859">
            <v>2</v>
          </cell>
          <cell r="O859">
            <v>2</v>
          </cell>
          <cell r="P859">
            <v>2</v>
          </cell>
          <cell r="Q859">
            <v>2</v>
          </cell>
          <cell r="R859">
            <v>2</v>
          </cell>
          <cell r="S859">
            <v>2</v>
          </cell>
          <cell r="T859">
            <v>2</v>
          </cell>
          <cell r="U859">
            <v>2</v>
          </cell>
          <cell r="V859">
            <v>2</v>
          </cell>
          <cell r="W859">
            <v>2</v>
          </cell>
          <cell r="X859">
            <v>2</v>
          </cell>
          <cell r="Y859">
            <v>2</v>
          </cell>
          <cell r="Z859">
            <v>2</v>
          </cell>
          <cell r="AA859">
            <v>2</v>
          </cell>
          <cell r="AB859">
            <v>2</v>
          </cell>
          <cell r="AC859">
            <v>2</v>
          </cell>
          <cell r="AD859">
            <v>2</v>
          </cell>
          <cell r="AE859">
            <v>2</v>
          </cell>
          <cell r="AF859">
            <v>2</v>
          </cell>
          <cell r="AG859">
            <v>2</v>
          </cell>
          <cell r="AH859">
            <v>2</v>
          </cell>
          <cell r="AI859">
            <v>2</v>
          </cell>
          <cell r="AJ859">
            <v>2</v>
          </cell>
          <cell r="AK859">
            <v>2</v>
          </cell>
          <cell r="AL859">
            <v>2</v>
          </cell>
          <cell r="AM859">
            <v>2</v>
          </cell>
          <cell r="AN859">
            <v>2</v>
          </cell>
          <cell r="AO859">
            <v>2</v>
          </cell>
          <cell r="AP859">
            <v>2</v>
          </cell>
          <cell r="AQ859">
            <v>2</v>
          </cell>
          <cell r="AR859">
            <v>2</v>
          </cell>
          <cell r="AS859">
            <v>2</v>
          </cell>
          <cell r="AT859">
            <v>2</v>
          </cell>
          <cell r="AU859">
            <v>2</v>
          </cell>
          <cell r="AV859">
            <v>2</v>
          </cell>
          <cell r="AW859">
            <v>2</v>
          </cell>
          <cell r="AX859">
            <v>2</v>
          </cell>
          <cell r="AY859">
            <v>2</v>
          </cell>
          <cell r="AZ859">
            <v>2</v>
          </cell>
          <cell r="BA859">
            <v>2</v>
          </cell>
          <cell r="BB859">
            <v>2</v>
          </cell>
          <cell r="BC859">
            <v>2</v>
          </cell>
          <cell r="BD859">
            <v>2</v>
          </cell>
          <cell r="BE859">
            <v>2</v>
          </cell>
          <cell r="BF859">
            <v>2</v>
          </cell>
          <cell r="BG859">
            <v>2</v>
          </cell>
          <cell r="BH859">
            <v>2</v>
          </cell>
          <cell r="BI859">
            <v>2</v>
          </cell>
          <cell r="BJ859">
            <v>2</v>
          </cell>
          <cell r="BK859">
            <v>2</v>
          </cell>
          <cell r="BL859">
            <v>2</v>
          </cell>
          <cell r="BM859">
            <v>2</v>
          </cell>
          <cell r="BN859">
            <v>2</v>
          </cell>
          <cell r="BO859">
            <v>2</v>
          </cell>
          <cell r="BP859">
            <v>2</v>
          </cell>
          <cell r="BQ859">
            <v>2</v>
          </cell>
          <cell r="BR859">
            <v>2</v>
          </cell>
          <cell r="BS859">
            <v>2</v>
          </cell>
          <cell r="BT859">
            <v>25</v>
          </cell>
          <cell r="BU859">
            <v>25</v>
          </cell>
          <cell r="BV859">
            <v>25</v>
          </cell>
          <cell r="BW859">
            <v>25</v>
          </cell>
          <cell r="BX859">
            <v>25</v>
          </cell>
          <cell r="BY859">
            <v>25</v>
          </cell>
          <cell r="BZ859">
            <v>25</v>
          </cell>
          <cell r="CA859">
            <v>25</v>
          </cell>
          <cell r="CB859">
            <v>25</v>
          </cell>
          <cell r="CC859">
            <v>104</v>
          </cell>
          <cell r="CD859">
            <v>104</v>
          </cell>
          <cell r="CE859">
            <v>104</v>
          </cell>
          <cell r="CF859">
            <v>104</v>
          </cell>
          <cell r="CG859">
            <v>104</v>
          </cell>
          <cell r="CH859">
            <v>104</v>
          </cell>
          <cell r="CI859">
            <v>104</v>
          </cell>
          <cell r="CJ859">
            <v>104</v>
          </cell>
          <cell r="CK859">
            <v>104</v>
          </cell>
          <cell r="CL859">
            <v>104</v>
          </cell>
          <cell r="CM859">
            <v>104</v>
          </cell>
          <cell r="CN859">
            <v>104</v>
          </cell>
          <cell r="CO859">
            <v>104</v>
          </cell>
          <cell r="CP859">
            <v>104</v>
          </cell>
          <cell r="CQ859">
            <v>104</v>
          </cell>
          <cell r="CR859">
            <v>104</v>
          </cell>
          <cell r="CS859">
            <v>104</v>
          </cell>
          <cell r="CT859">
            <v>104</v>
          </cell>
          <cell r="CU859">
            <v>104</v>
          </cell>
          <cell r="CV859">
            <v>104</v>
          </cell>
          <cell r="CW859">
            <v>127</v>
          </cell>
          <cell r="CX859">
            <v>127</v>
          </cell>
          <cell r="CY859">
            <v>127</v>
          </cell>
          <cell r="CZ859">
            <v>127</v>
          </cell>
          <cell r="DA859">
            <v>127</v>
          </cell>
          <cell r="DB859">
            <v>127</v>
          </cell>
          <cell r="DC859">
            <v>127</v>
          </cell>
          <cell r="DD859">
            <v>104</v>
          </cell>
          <cell r="DE859">
            <v>108</v>
          </cell>
          <cell r="DF859">
            <v>108</v>
          </cell>
          <cell r="DG859">
            <v>109</v>
          </cell>
          <cell r="DH859">
            <v>109</v>
          </cell>
          <cell r="DI859">
            <v>109</v>
          </cell>
          <cell r="DJ859">
            <v>114</v>
          </cell>
          <cell r="DK859">
            <v>114</v>
          </cell>
        </row>
        <row r="860">
          <cell r="A860">
            <v>45210</v>
          </cell>
          <cell r="B860" t="str">
            <v xml:space="preserve"> EUGENE ISLAND  224A                     </v>
          </cell>
          <cell r="C860" t="str">
            <v xml:space="preserve"> 0L   </v>
          </cell>
          <cell r="D860" t="str">
            <v xml:space="preserve"> R    </v>
          </cell>
          <cell r="E860">
            <v>89620</v>
          </cell>
          <cell r="F860">
            <v>78390</v>
          </cell>
          <cell r="G860">
            <v>78390</v>
          </cell>
          <cell r="H860">
            <v>82920</v>
          </cell>
          <cell r="I860">
            <v>78390</v>
          </cell>
          <cell r="J860">
            <v>71890</v>
          </cell>
          <cell r="K860">
            <v>77390</v>
          </cell>
          <cell r="L860">
            <v>87390</v>
          </cell>
          <cell r="M860">
            <v>78790</v>
          </cell>
          <cell r="N860">
            <v>78790</v>
          </cell>
          <cell r="O860">
            <v>78790</v>
          </cell>
          <cell r="P860">
            <v>66890</v>
          </cell>
          <cell r="Q860">
            <v>91890</v>
          </cell>
          <cell r="R860">
            <v>63390</v>
          </cell>
          <cell r="S860">
            <v>81390</v>
          </cell>
          <cell r="T860">
            <v>78563</v>
          </cell>
          <cell r="U860">
            <v>78563</v>
          </cell>
          <cell r="V860">
            <v>76430</v>
          </cell>
          <cell r="W860">
            <v>93430</v>
          </cell>
          <cell r="X860">
            <v>79529</v>
          </cell>
          <cell r="Y860">
            <v>47357</v>
          </cell>
          <cell r="Z860">
            <v>46680</v>
          </cell>
          <cell r="AA860">
            <v>83361</v>
          </cell>
          <cell r="AB860">
            <v>83361</v>
          </cell>
          <cell r="AC860">
            <v>88389</v>
          </cell>
          <cell r="AD860">
            <v>77858</v>
          </cell>
          <cell r="AE860">
            <v>77751</v>
          </cell>
          <cell r="AF860">
            <v>77858</v>
          </cell>
          <cell r="AG860">
            <v>77858</v>
          </cell>
          <cell r="AH860">
            <v>78922</v>
          </cell>
          <cell r="AI860">
            <v>78922</v>
          </cell>
          <cell r="AJ860">
            <v>78922</v>
          </cell>
          <cell r="AK860">
            <v>78922</v>
          </cell>
          <cell r="AL860">
            <v>68809</v>
          </cell>
          <cell r="AM860">
            <v>72847</v>
          </cell>
          <cell r="AN860">
            <v>70853</v>
          </cell>
          <cell r="AO860">
            <v>82920</v>
          </cell>
          <cell r="AP860">
            <v>82920</v>
          </cell>
          <cell r="AQ860">
            <v>82920</v>
          </cell>
          <cell r="AR860">
            <v>77858</v>
          </cell>
          <cell r="AS860">
            <v>40111</v>
          </cell>
          <cell r="AT860">
            <v>78630</v>
          </cell>
          <cell r="AU860">
            <v>78322</v>
          </cell>
          <cell r="AV860">
            <v>3654</v>
          </cell>
          <cell r="AW860">
            <v>80398</v>
          </cell>
          <cell r="AX860">
            <v>62786</v>
          </cell>
          <cell r="AY860">
            <v>59503</v>
          </cell>
          <cell r="AZ860">
            <v>65541</v>
          </cell>
          <cell r="BA860">
            <v>66274</v>
          </cell>
          <cell r="BB860">
            <v>66871</v>
          </cell>
          <cell r="BC860">
            <v>77902</v>
          </cell>
          <cell r="BD860">
            <v>77902</v>
          </cell>
          <cell r="BE860">
            <v>77803</v>
          </cell>
          <cell r="BF860">
            <v>56909</v>
          </cell>
          <cell r="BG860">
            <v>68341</v>
          </cell>
          <cell r="BH860">
            <v>68047</v>
          </cell>
          <cell r="BI860">
            <v>78451</v>
          </cell>
          <cell r="BJ860">
            <v>78329</v>
          </cell>
          <cell r="BK860">
            <v>78329</v>
          </cell>
          <cell r="BL860">
            <v>78329</v>
          </cell>
          <cell r="BM860">
            <v>84679</v>
          </cell>
          <cell r="BN860">
            <v>61164</v>
          </cell>
          <cell r="BO860">
            <v>75841</v>
          </cell>
          <cell r="BP860">
            <v>67980</v>
          </cell>
          <cell r="BQ860">
            <v>74796</v>
          </cell>
          <cell r="BR860">
            <v>74796</v>
          </cell>
          <cell r="BS860">
            <v>74796</v>
          </cell>
          <cell r="BT860">
            <v>67254</v>
          </cell>
          <cell r="BU860">
            <v>75929</v>
          </cell>
          <cell r="BV860">
            <v>73316</v>
          </cell>
          <cell r="BW860">
            <v>78272</v>
          </cell>
          <cell r="BX860">
            <v>74192</v>
          </cell>
          <cell r="BY860">
            <v>74192</v>
          </cell>
          <cell r="BZ860">
            <v>74192</v>
          </cell>
          <cell r="CA860">
            <v>78901</v>
          </cell>
          <cell r="CB860">
            <v>78990</v>
          </cell>
          <cell r="CC860">
            <v>73185</v>
          </cell>
          <cell r="CD860">
            <v>69030</v>
          </cell>
          <cell r="CE860">
            <v>79925</v>
          </cell>
          <cell r="CF860">
            <v>80897</v>
          </cell>
          <cell r="CG860">
            <v>76441</v>
          </cell>
          <cell r="CH860">
            <v>86460</v>
          </cell>
          <cell r="CI860">
            <v>92576</v>
          </cell>
          <cell r="CJ860">
            <v>82958</v>
          </cell>
          <cell r="CK860">
            <v>78111</v>
          </cell>
          <cell r="CL860">
            <v>78111</v>
          </cell>
          <cell r="CM860">
            <v>78111</v>
          </cell>
          <cell r="CN860">
            <v>86611</v>
          </cell>
          <cell r="CO860">
            <v>82610</v>
          </cell>
          <cell r="CP860">
            <v>82610</v>
          </cell>
          <cell r="CQ860">
            <v>70955</v>
          </cell>
          <cell r="CR860">
            <v>84113</v>
          </cell>
          <cell r="CS860">
            <v>83622</v>
          </cell>
          <cell r="CT860">
            <v>83622</v>
          </cell>
          <cell r="CU860">
            <v>83622</v>
          </cell>
          <cell r="CV860">
            <v>70490</v>
          </cell>
          <cell r="CW860">
            <v>77903</v>
          </cell>
          <cell r="CX860">
            <v>84090</v>
          </cell>
          <cell r="CY860">
            <v>66018</v>
          </cell>
          <cell r="CZ860">
            <v>77878</v>
          </cell>
          <cell r="DA860">
            <v>77878</v>
          </cell>
          <cell r="DB860">
            <v>77878</v>
          </cell>
          <cell r="DC860">
            <v>65999</v>
          </cell>
          <cell r="DD860">
            <v>81602</v>
          </cell>
          <cell r="DE860">
            <v>58072</v>
          </cell>
          <cell r="DF860">
            <v>47667</v>
          </cell>
          <cell r="DG860">
            <v>59898</v>
          </cell>
          <cell r="DH860">
            <v>59898</v>
          </cell>
          <cell r="DI860">
            <v>59898</v>
          </cell>
          <cell r="DJ860">
            <v>58391</v>
          </cell>
          <cell r="DK860">
            <v>68440</v>
          </cell>
        </row>
        <row r="861">
          <cell r="A861">
            <v>45211</v>
          </cell>
          <cell r="B861" t="str">
            <v xml:space="preserve"> CHEVRON - SOUTH MARSH ISLAND 275        </v>
          </cell>
          <cell r="C861" t="str">
            <v xml:space="preserve"> 0L   </v>
          </cell>
          <cell r="D861" t="str">
            <v xml:space="preserve"> R    </v>
          </cell>
          <cell r="E861">
            <v>66330</v>
          </cell>
          <cell r="F861">
            <v>3600</v>
          </cell>
          <cell r="G861">
            <v>3600</v>
          </cell>
          <cell r="H861">
            <v>3600</v>
          </cell>
          <cell r="I861">
            <v>3600</v>
          </cell>
          <cell r="J861">
            <v>3600</v>
          </cell>
          <cell r="K861">
            <v>3600</v>
          </cell>
          <cell r="L861">
            <v>3600</v>
          </cell>
          <cell r="M861">
            <v>3600</v>
          </cell>
          <cell r="N861">
            <v>3600</v>
          </cell>
          <cell r="O861">
            <v>3600</v>
          </cell>
          <cell r="P861">
            <v>3600</v>
          </cell>
          <cell r="Q861">
            <v>3600</v>
          </cell>
          <cell r="R861">
            <v>3600</v>
          </cell>
          <cell r="S861">
            <v>3600</v>
          </cell>
          <cell r="T861">
            <v>3300</v>
          </cell>
          <cell r="U861">
            <v>3300</v>
          </cell>
          <cell r="V861">
            <v>3300</v>
          </cell>
          <cell r="W861">
            <v>3300</v>
          </cell>
          <cell r="X861">
            <v>3300</v>
          </cell>
          <cell r="Y861">
            <v>3600</v>
          </cell>
          <cell r="Z861">
            <v>3600</v>
          </cell>
          <cell r="AA861">
            <v>3600</v>
          </cell>
          <cell r="AB861">
            <v>3600</v>
          </cell>
          <cell r="AC861">
            <v>3600</v>
          </cell>
          <cell r="AD861">
            <v>3600</v>
          </cell>
          <cell r="AE861">
            <v>3600</v>
          </cell>
          <cell r="AF861">
            <v>3600</v>
          </cell>
          <cell r="AG861">
            <v>3600</v>
          </cell>
          <cell r="AH861">
            <v>3600</v>
          </cell>
          <cell r="AI861">
            <v>3600</v>
          </cell>
          <cell r="AJ861">
            <v>3600</v>
          </cell>
          <cell r="AK861">
            <v>3600</v>
          </cell>
          <cell r="AL861">
            <v>3600</v>
          </cell>
          <cell r="AM861">
            <v>3600</v>
          </cell>
          <cell r="AN861">
            <v>3600</v>
          </cell>
          <cell r="AO861">
            <v>3600</v>
          </cell>
          <cell r="AP861">
            <v>3600</v>
          </cell>
          <cell r="AQ861">
            <v>3600</v>
          </cell>
          <cell r="AR861">
            <v>3600</v>
          </cell>
          <cell r="AS861">
            <v>3600</v>
          </cell>
          <cell r="AT861">
            <v>3600</v>
          </cell>
          <cell r="AU861">
            <v>3600</v>
          </cell>
          <cell r="AV861">
            <v>3600</v>
          </cell>
          <cell r="AW861">
            <v>3600</v>
          </cell>
          <cell r="AX861">
            <v>3600</v>
          </cell>
          <cell r="AY861">
            <v>3600</v>
          </cell>
          <cell r="AZ861">
            <v>3600</v>
          </cell>
          <cell r="BA861">
            <v>3600</v>
          </cell>
          <cell r="BB861">
            <v>3600</v>
          </cell>
          <cell r="BC861">
            <v>3600</v>
          </cell>
          <cell r="BD861">
            <v>3600</v>
          </cell>
          <cell r="BE861">
            <v>3600</v>
          </cell>
          <cell r="BF861">
            <v>3600</v>
          </cell>
          <cell r="BG861">
            <v>3600</v>
          </cell>
          <cell r="BH861">
            <v>3600</v>
          </cell>
          <cell r="BI861">
            <v>3600</v>
          </cell>
          <cell r="BJ861">
            <v>3600</v>
          </cell>
          <cell r="BK861">
            <v>3600</v>
          </cell>
          <cell r="BL861">
            <v>3600</v>
          </cell>
          <cell r="BM861">
            <v>3600</v>
          </cell>
          <cell r="BN861">
            <v>3600</v>
          </cell>
          <cell r="BO861">
            <v>3600</v>
          </cell>
          <cell r="BP861">
            <v>3600</v>
          </cell>
          <cell r="BQ861">
            <v>3600</v>
          </cell>
          <cell r="BR861">
            <v>3600</v>
          </cell>
          <cell r="BS861">
            <v>3600</v>
          </cell>
          <cell r="BT861">
            <v>3600</v>
          </cell>
          <cell r="BU861">
            <v>3600</v>
          </cell>
          <cell r="BV861">
            <v>3600</v>
          </cell>
          <cell r="BW861">
            <v>3600</v>
          </cell>
          <cell r="BX861">
            <v>3600</v>
          </cell>
          <cell r="BY861">
            <v>3600</v>
          </cell>
          <cell r="BZ861">
            <v>3600</v>
          </cell>
          <cell r="CA861">
            <v>3600</v>
          </cell>
          <cell r="CB861">
            <v>2700</v>
          </cell>
          <cell r="CC861">
            <v>3600</v>
          </cell>
          <cell r="CD861">
            <v>3600</v>
          </cell>
          <cell r="CE861">
            <v>3600</v>
          </cell>
          <cell r="CF861">
            <v>3600</v>
          </cell>
          <cell r="CG861">
            <v>3600</v>
          </cell>
          <cell r="CH861">
            <v>3600</v>
          </cell>
          <cell r="CI861">
            <v>3600</v>
          </cell>
          <cell r="CJ861">
            <v>3600</v>
          </cell>
          <cell r="CK861">
            <v>3600</v>
          </cell>
          <cell r="CL861">
            <v>3600</v>
          </cell>
          <cell r="CM861">
            <v>3600</v>
          </cell>
          <cell r="CN861">
            <v>3600</v>
          </cell>
          <cell r="CO861">
            <v>3600</v>
          </cell>
          <cell r="CP861">
            <v>3600</v>
          </cell>
          <cell r="CQ861">
            <v>3600</v>
          </cell>
          <cell r="CR861">
            <v>3600</v>
          </cell>
          <cell r="CS861">
            <v>3600</v>
          </cell>
          <cell r="CT861">
            <v>3600</v>
          </cell>
          <cell r="CU861">
            <v>3600</v>
          </cell>
          <cell r="CV861">
            <v>3600</v>
          </cell>
          <cell r="CW861">
            <v>3600</v>
          </cell>
          <cell r="CX861">
            <v>3600</v>
          </cell>
          <cell r="CY861">
            <v>3600</v>
          </cell>
          <cell r="CZ861">
            <v>3600</v>
          </cell>
          <cell r="DA861">
            <v>3600</v>
          </cell>
          <cell r="DB861">
            <v>3600</v>
          </cell>
          <cell r="DC861">
            <v>3600</v>
          </cell>
          <cell r="DD861">
            <v>3600</v>
          </cell>
          <cell r="DE861">
            <v>3696</v>
          </cell>
          <cell r="DF861">
            <v>3696</v>
          </cell>
          <cell r="DG861">
            <v>3696</v>
          </cell>
          <cell r="DH861">
            <v>3696</v>
          </cell>
          <cell r="DI861">
            <v>3696</v>
          </cell>
          <cell r="DJ861">
            <v>3704</v>
          </cell>
          <cell r="DK861">
            <v>3700</v>
          </cell>
        </row>
        <row r="862">
          <cell r="A862">
            <v>45212</v>
          </cell>
          <cell r="B862" t="str">
            <v xml:space="preserve"> BROOKLYN - SOUTH MARSH ISLAND 253A      </v>
          </cell>
          <cell r="C862" t="str">
            <v xml:space="preserve"> 0L   </v>
          </cell>
          <cell r="D862" t="str">
            <v xml:space="preserve"> R    </v>
          </cell>
          <cell r="E862">
            <v>66039</v>
          </cell>
          <cell r="F862">
            <v>3700</v>
          </cell>
          <cell r="G862">
            <v>3700</v>
          </cell>
          <cell r="H862">
            <v>1</v>
          </cell>
          <cell r="I862">
            <v>3700</v>
          </cell>
          <cell r="J862">
            <v>3700</v>
          </cell>
          <cell r="K862">
            <v>3700</v>
          </cell>
          <cell r="L862">
            <v>3700</v>
          </cell>
          <cell r="M862">
            <v>3700</v>
          </cell>
          <cell r="N862">
            <v>3700</v>
          </cell>
          <cell r="O862">
            <v>3700</v>
          </cell>
          <cell r="P862">
            <v>1500</v>
          </cell>
          <cell r="Q862">
            <v>1500</v>
          </cell>
          <cell r="R862">
            <v>1500</v>
          </cell>
          <cell r="S862">
            <v>1500</v>
          </cell>
          <cell r="T862">
            <v>3500</v>
          </cell>
          <cell r="U862">
            <v>3500</v>
          </cell>
          <cell r="V862">
            <v>3500</v>
          </cell>
          <cell r="W862">
            <v>3000</v>
          </cell>
          <cell r="X862">
            <v>3000</v>
          </cell>
          <cell r="Y862">
            <v>1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500</v>
          </cell>
          <cell r="AT862">
            <v>500</v>
          </cell>
          <cell r="AU862">
            <v>500</v>
          </cell>
          <cell r="AV862">
            <v>500</v>
          </cell>
          <cell r="AW862">
            <v>500</v>
          </cell>
          <cell r="AX862">
            <v>1001</v>
          </cell>
          <cell r="AY862">
            <v>1001</v>
          </cell>
          <cell r="AZ862">
            <v>1001</v>
          </cell>
          <cell r="BA862">
            <v>1001</v>
          </cell>
          <cell r="BB862">
            <v>1650</v>
          </cell>
          <cell r="BC862">
            <v>1650</v>
          </cell>
          <cell r="BD862">
            <v>1650</v>
          </cell>
          <cell r="BE862">
            <v>1650</v>
          </cell>
          <cell r="BF862">
            <v>650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100</v>
          </cell>
          <cell r="BV862">
            <v>100</v>
          </cell>
          <cell r="BW862">
            <v>500</v>
          </cell>
          <cell r="BX862">
            <v>500</v>
          </cell>
          <cell r="BY862">
            <v>500</v>
          </cell>
          <cell r="BZ862">
            <v>500</v>
          </cell>
          <cell r="CA862">
            <v>500</v>
          </cell>
          <cell r="CB862">
            <v>500</v>
          </cell>
          <cell r="CC862">
            <v>150</v>
          </cell>
          <cell r="CD862">
            <v>150</v>
          </cell>
          <cell r="CE862">
            <v>150</v>
          </cell>
          <cell r="CF862">
            <v>150</v>
          </cell>
          <cell r="CG862">
            <v>150</v>
          </cell>
          <cell r="CH862">
            <v>150</v>
          </cell>
          <cell r="CI862">
            <v>150</v>
          </cell>
          <cell r="CJ862">
            <v>150</v>
          </cell>
          <cell r="CK862">
            <v>650</v>
          </cell>
          <cell r="CL862">
            <v>650</v>
          </cell>
          <cell r="CM862">
            <v>650</v>
          </cell>
          <cell r="CN862">
            <v>650</v>
          </cell>
          <cell r="CO862">
            <v>650</v>
          </cell>
          <cell r="CP862">
            <v>650</v>
          </cell>
          <cell r="CQ862">
            <v>750</v>
          </cell>
          <cell r="CR862">
            <v>750</v>
          </cell>
          <cell r="CS862">
            <v>750</v>
          </cell>
          <cell r="CT862">
            <v>750</v>
          </cell>
          <cell r="CU862">
            <v>750</v>
          </cell>
          <cell r="CV862">
            <v>515</v>
          </cell>
          <cell r="CW862">
            <v>515</v>
          </cell>
          <cell r="CX862">
            <v>515</v>
          </cell>
          <cell r="CY862">
            <v>515</v>
          </cell>
          <cell r="CZ862">
            <v>515</v>
          </cell>
          <cell r="DA862">
            <v>515</v>
          </cell>
          <cell r="DB862">
            <v>515</v>
          </cell>
          <cell r="DC862">
            <v>515</v>
          </cell>
          <cell r="DD862">
            <v>515</v>
          </cell>
          <cell r="DE862">
            <v>4380</v>
          </cell>
          <cell r="DF862">
            <v>1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</row>
        <row r="863">
          <cell r="A863">
            <v>45213</v>
          </cell>
          <cell r="B863" t="str">
            <v xml:space="preserve"> DELMAR - SOUTH MARSH ISLAND 235         </v>
          </cell>
          <cell r="C863" t="str">
            <v xml:space="preserve"> 0L   </v>
          </cell>
          <cell r="D863" t="str">
            <v xml:space="preserve"> R    </v>
          </cell>
          <cell r="E863">
            <v>13963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0</v>
          </cell>
          <cell r="DE863">
            <v>0</v>
          </cell>
          <cell r="DF863">
            <v>0</v>
          </cell>
          <cell r="DG863">
            <v>0</v>
          </cell>
          <cell r="DH863">
            <v>0</v>
          </cell>
          <cell r="DI863">
            <v>0</v>
          </cell>
          <cell r="DJ863">
            <v>0</v>
          </cell>
          <cell r="DK863">
            <v>0</v>
          </cell>
        </row>
        <row r="864">
          <cell r="A864">
            <v>45214</v>
          </cell>
          <cell r="B864" t="str">
            <v xml:space="preserve"> EUGENE ISLAND  338 A                    </v>
          </cell>
          <cell r="C864" t="str">
            <v xml:space="preserve"> 0L   </v>
          </cell>
          <cell r="D864" t="str">
            <v xml:space="preserve"> R    </v>
          </cell>
          <cell r="E864">
            <v>69494</v>
          </cell>
          <cell r="F864">
            <v>7932</v>
          </cell>
          <cell r="G864">
            <v>7932</v>
          </cell>
          <cell r="H864">
            <v>8114</v>
          </cell>
          <cell r="I864">
            <v>7932</v>
          </cell>
          <cell r="J864">
            <v>7932</v>
          </cell>
          <cell r="K864">
            <v>7932</v>
          </cell>
          <cell r="L864">
            <v>6696</v>
          </cell>
          <cell r="M864">
            <v>7582</v>
          </cell>
          <cell r="N864">
            <v>7582</v>
          </cell>
          <cell r="O864">
            <v>7582</v>
          </cell>
          <cell r="P864">
            <v>6696</v>
          </cell>
          <cell r="Q864">
            <v>6696</v>
          </cell>
          <cell r="R864">
            <v>6696</v>
          </cell>
          <cell r="S864">
            <v>6696</v>
          </cell>
          <cell r="T864">
            <v>7664</v>
          </cell>
          <cell r="U864">
            <v>7664</v>
          </cell>
          <cell r="V864">
            <v>7664</v>
          </cell>
          <cell r="W864">
            <v>7864</v>
          </cell>
          <cell r="X864">
            <v>8364</v>
          </cell>
          <cell r="Y864">
            <v>6764</v>
          </cell>
          <cell r="Z864">
            <v>6764</v>
          </cell>
          <cell r="AA864">
            <v>8264</v>
          </cell>
          <cell r="AB864">
            <v>8264</v>
          </cell>
          <cell r="AC864">
            <v>8264</v>
          </cell>
          <cell r="AD864">
            <v>8264</v>
          </cell>
          <cell r="AE864">
            <v>8264</v>
          </cell>
          <cell r="AF864">
            <v>8764</v>
          </cell>
          <cell r="AG864">
            <v>8764</v>
          </cell>
          <cell r="AH864">
            <v>8764</v>
          </cell>
          <cell r="AI864">
            <v>8764</v>
          </cell>
          <cell r="AJ864">
            <v>8764</v>
          </cell>
          <cell r="AK864">
            <v>8764</v>
          </cell>
          <cell r="AL864">
            <v>8764</v>
          </cell>
          <cell r="AM864">
            <v>8764</v>
          </cell>
          <cell r="AN864">
            <v>8764</v>
          </cell>
          <cell r="AO864">
            <v>8114</v>
          </cell>
          <cell r="AP864">
            <v>8114</v>
          </cell>
          <cell r="AQ864">
            <v>8114</v>
          </cell>
          <cell r="AR864">
            <v>8114</v>
          </cell>
          <cell r="AS864">
            <v>8114</v>
          </cell>
          <cell r="AT864">
            <v>8114</v>
          </cell>
          <cell r="AU864">
            <v>8114</v>
          </cell>
          <cell r="AV864">
            <v>8114</v>
          </cell>
          <cell r="AW864">
            <v>8114</v>
          </cell>
          <cell r="AX864">
            <v>8524</v>
          </cell>
          <cell r="AY864">
            <v>8524</v>
          </cell>
          <cell r="AZ864">
            <v>8424</v>
          </cell>
          <cell r="BA864">
            <v>8424</v>
          </cell>
          <cell r="BB864">
            <v>8424</v>
          </cell>
          <cell r="BC864">
            <v>8924</v>
          </cell>
          <cell r="BD864">
            <v>8924</v>
          </cell>
          <cell r="BE864">
            <v>8924</v>
          </cell>
          <cell r="BF864">
            <v>8924</v>
          </cell>
          <cell r="BG864">
            <v>8924</v>
          </cell>
          <cell r="BH864">
            <v>10224</v>
          </cell>
          <cell r="BI864">
            <v>10224</v>
          </cell>
          <cell r="BJ864">
            <v>10224</v>
          </cell>
          <cell r="BK864">
            <v>10224</v>
          </cell>
          <cell r="BL864">
            <v>10224</v>
          </cell>
          <cell r="BM864">
            <v>10224</v>
          </cell>
          <cell r="BN864">
            <v>10224</v>
          </cell>
          <cell r="BO864">
            <v>8824</v>
          </cell>
          <cell r="BP864">
            <v>8824</v>
          </cell>
          <cell r="BQ864">
            <v>8824</v>
          </cell>
          <cell r="BR864">
            <v>8824</v>
          </cell>
          <cell r="BS864">
            <v>8824</v>
          </cell>
          <cell r="BT864">
            <v>8824</v>
          </cell>
          <cell r="BU864">
            <v>8824</v>
          </cell>
          <cell r="BV864">
            <v>9340</v>
          </cell>
          <cell r="BW864">
            <v>5824</v>
          </cell>
          <cell r="BX864">
            <v>5824</v>
          </cell>
          <cell r="BY864">
            <v>5824</v>
          </cell>
          <cell r="BZ864">
            <v>5824</v>
          </cell>
          <cell r="CA864">
            <v>5824</v>
          </cell>
          <cell r="CB864">
            <v>5824</v>
          </cell>
          <cell r="CC864">
            <v>7018</v>
          </cell>
          <cell r="CD864">
            <v>7018</v>
          </cell>
          <cell r="CE864">
            <v>7018</v>
          </cell>
          <cell r="CF864">
            <v>7018</v>
          </cell>
          <cell r="CG864">
            <v>7018</v>
          </cell>
          <cell r="CH864">
            <v>8018</v>
          </cell>
          <cell r="CI864">
            <v>8018</v>
          </cell>
          <cell r="CJ864">
            <v>7768</v>
          </cell>
          <cell r="CK864">
            <v>7768</v>
          </cell>
          <cell r="CL864">
            <v>7768</v>
          </cell>
          <cell r="CM864">
            <v>7768</v>
          </cell>
          <cell r="CN864">
            <v>7768</v>
          </cell>
          <cell r="CO864">
            <v>7706</v>
          </cell>
          <cell r="CP864">
            <v>7706</v>
          </cell>
          <cell r="CQ864">
            <v>6368</v>
          </cell>
          <cell r="CR864">
            <v>6368</v>
          </cell>
          <cell r="CS864">
            <v>6368</v>
          </cell>
          <cell r="CT864">
            <v>6368</v>
          </cell>
          <cell r="CU864">
            <v>6368</v>
          </cell>
          <cell r="CV864">
            <v>6368</v>
          </cell>
          <cell r="CW864">
            <v>6368</v>
          </cell>
          <cell r="CX864">
            <v>6368</v>
          </cell>
          <cell r="CY864">
            <v>6368</v>
          </cell>
          <cell r="CZ864">
            <v>6368</v>
          </cell>
          <cell r="DA864">
            <v>6368</v>
          </cell>
          <cell r="DB864">
            <v>6368</v>
          </cell>
          <cell r="DC864">
            <v>6368</v>
          </cell>
          <cell r="DD864">
            <v>6565</v>
          </cell>
          <cell r="DE864">
            <v>8100</v>
          </cell>
          <cell r="DF864">
            <v>8100</v>
          </cell>
          <cell r="DG864">
            <v>6500</v>
          </cell>
          <cell r="DH864">
            <v>6500</v>
          </cell>
          <cell r="DI864">
            <v>6500</v>
          </cell>
          <cell r="DJ864">
            <v>6500</v>
          </cell>
          <cell r="DK864">
            <v>6900</v>
          </cell>
        </row>
        <row r="865">
          <cell r="A865">
            <v>45218</v>
          </cell>
          <cell r="B865" t="str">
            <v xml:space="preserve"> PEABODY - PEABODY SALES                 </v>
          </cell>
          <cell r="C865">
            <v>6</v>
          </cell>
          <cell r="D865" t="str">
            <v xml:space="preserve"> D    </v>
          </cell>
          <cell r="E865">
            <v>24182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0</v>
          </cell>
          <cell r="CN865">
            <v>0</v>
          </cell>
          <cell r="CO865">
            <v>0</v>
          </cell>
          <cell r="CP865">
            <v>0</v>
          </cell>
          <cell r="CQ865">
            <v>0</v>
          </cell>
          <cell r="CR865">
            <v>0</v>
          </cell>
          <cell r="CS865">
            <v>0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0</v>
          </cell>
          <cell r="DA865">
            <v>0</v>
          </cell>
          <cell r="DB865">
            <v>0</v>
          </cell>
          <cell r="DC865">
            <v>0</v>
          </cell>
          <cell r="DD865">
            <v>0</v>
          </cell>
          <cell r="DE865">
            <v>0</v>
          </cell>
          <cell r="DF865">
            <v>0</v>
          </cell>
          <cell r="DG865">
            <v>0</v>
          </cell>
          <cell r="DH865">
            <v>0</v>
          </cell>
          <cell r="DI865">
            <v>0</v>
          </cell>
          <cell r="DJ865">
            <v>0</v>
          </cell>
          <cell r="DK865">
            <v>0</v>
          </cell>
        </row>
        <row r="866">
          <cell r="A866">
            <v>45219</v>
          </cell>
          <cell r="B866" t="str">
            <v xml:space="preserve"> WILLMUT - HATTIESBURG                   </v>
          </cell>
          <cell r="C866">
            <v>1</v>
          </cell>
          <cell r="D866" t="str">
            <v xml:space="preserve"> D    </v>
          </cell>
          <cell r="E866">
            <v>28539</v>
          </cell>
          <cell r="F866">
            <v>161</v>
          </cell>
          <cell r="G866">
            <v>161</v>
          </cell>
          <cell r="H866">
            <v>0</v>
          </cell>
          <cell r="I866">
            <v>161</v>
          </cell>
          <cell r="J866">
            <v>161</v>
          </cell>
          <cell r="K866">
            <v>161</v>
          </cell>
          <cell r="L866">
            <v>161</v>
          </cell>
          <cell r="M866">
            <v>161</v>
          </cell>
          <cell r="N866">
            <v>161</v>
          </cell>
          <cell r="O866">
            <v>161</v>
          </cell>
          <cell r="P866">
            <v>161</v>
          </cell>
          <cell r="Q866">
            <v>161</v>
          </cell>
          <cell r="R866">
            <v>161</v>
          </cell>
          <cell r="S866">
            <v>161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58000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161</v>
          </cell>
          <cell r="AY866">
            <v>161</v>
          </cell>
          <cell r="AZ866">
            <v>161</v>
          </cell>
          <cell r="BA866">
            <v>161</v>
          </cell>
          <cell r="BB866">
            <v>161</v>
          </cell>
          <cell r="BC866">
            <v>161</v>
          </cell>
          <cell r="BD866">
            <v>161</v>
          </cell>
          <cell r="BE866">
            <v>161</v>
          </cell>
          <cell r="BF866">
            <v>161</v>
          </cell>
          <cell r="BG866">
            <v>161</v>
          </cell>
          <cell r="BH866">
            <v>161</v>
          </cell>
          <cell r="BI866">
            <v>161</v>
          </cell>
          <cell r="BJ866">
            <v>161</v>
          </cell>
          <cell r="BK866">
            <v>161</v>
          </cell>
          <cell r="BL866">
            <v>161</v>
          </cell>
          <cell r="BM866">
            <v>161</v>
          </cell>
          <cell r="BN866">
            <v>161</v>
          </cell>
          <cell r="BO866">
            <v>161</v>
          </cell>
          <cell r="BP866">
            <v>161</v>
          </cell>
          <cell r="BQ866">
            <v>161</v>
          </cell>
          <cell r="BR866">
            <v>161</v>
          </cell>
          <cell r="BS866">
            <v>161</v>
          </cell>
          <cell r="BT866">
            <v>161</v>
          </cell>
          <cell r="BU866">
            <v>161</v>
          </cell>
          <cell r="BV866">
            <v>161</v>
          </cell>
          <cell r="BW866">
            <v>161</v>
          </cell>
          <cell r="BX866">
            <v>161</v>
          </cell>
          <cell r="BY866">
            <v>161</v>
          </cell>
          <cell r="BZ866">
            <v>161</v>
          </cell>
          <cell r="CA866">
            <v>161</v>
          </cell>
          <cell r="CB866">
            <v>161</v>
          </cell>
          <cell r="CC866">
            <v>1762</v>
          </cell>
          <cell r="CD866">
            <v>1762</v>
          </cell>
          <cell r="CE866">
            <v>1762</v>
          </cell>
          <cell r="CF866">
            <v>1762</v>
          </cell>
          <cell r="CG866">
            <v>1762</v>
          </cell>
          <cell r="CH866">
            <v>1762</v>
          </cell>
          <cell r="CI866">
            <v>1762</v>
          </cell>
          <cell r="CJ866">
            <v>1762</v>
          </cell>
          <cell r="CK866">
            <v>1133</v>
          </cell>
          <cell r="CL866">
            <v>1133</v>
          </cell>
          <cell r="CM866">
            <v>1133</v>
          </cell>
          <cell r="CN866">
            <v>1133</v>
          </cell>
          <cell r="CO866">
            <v>1133</v>
          </cell>
          <cell r="CP866">
            <v>1133</v>
          </cell>
          <cell r="CQ866">
            <v>1133</v>
          </cell>
          <cell r="CR866">
            <v>1133</v>
          </cell>
          <cell r="CS866">
            <v>800</v>
          </cell>
          <cell r="CT866">
            <v>800</v>
          </cell>
          <cell r="CU866">
            <v>800</v>
          </cell>
          <cell r="CV866">
            <v>800</v>
          </cell>
          <cell r="CW866">
            <v>800</v>
          </cell>
          <cell r="CX866">
            <v>800</v>
          </cell>
          <cell r="CY866">
            <v>800</v>
          </cell>
          <cell r="CZ866">
            <v>800</v>
          </cell>
          <cell r="DA866">
            <v>800</v>
          </cell>
          <cell r="DB866">
            <v>800</v>
          </cell>
          <cell r="DC866">
            <v>800</v>
          </cell>
          <cell r="DD866">
            <v>800</v>
          </cell>
          <cell r="DE866">
            <v>1949</v>
          </cell>
          <cell r="DF866">
            <v>1949</v>
          </cell>
          <cell r="DG866">
            <v>1949</v>
          </cell>
          <cell r="DH866">
            <v>1949</v>
          </cell>
          <cell r="DI866">
            <v>1949</v>
          </cell>
          <cell r="DJ866">
            <v>1949</v>
          </cell>
          <cell r="DK866">
            <v>1949</v>
          </cell>
        </row>
        <row r="867">
          <cell r="A867">
            <v>45245</v>
          </cell>
          <cell r="B867" t="str">
            <v xml:space="preserve"> HEIDELBURG TRANSPORT                    </v>
          </cell>
          <cell r="C867">
            <v>1</v>
          </cell>
          <cell r="D867" t="str">
            <v xml:space="preserve"> R    </v>
          </cell>
          <cell r="E867">
            <v>7436</v>
          </cell>
          <cell r="F867">
            <v>5800</v>
          </cell>
          <cell r="G867">
            <v>5800</v>
          </cell>
          <cell r="H867">
            <v>6500</v>
          </cell>
          <cell r="I867">
            <v>5800</v>
          </cell>
          <cell r="J867">
            <v>5800</v>
          </cell>
          <cell r="K867">
            <v>5800</v>
          </cell>
          <cell r="L867">
            <v>6500</v>
          </cell>
          <cell r="M867">
            <v>6500</v>
          </cell>
          <cell r="N867">
            <v>6500</v>
          </cell>
          <cell r="O867">
            <v>6500</v>
          </cell>
          <cell r="P867">
            <v>6500</v>
          </cell>
          <cell r="Q867">
            <v>6500</v>
          </cell>
          <cell r="R867">
            <v>6500</v>
          </cell>
          <cell r="S867">
            <v>6500</v>
          </cell>
          <cell r="T867">
            <v>6400</v>
          </cell>
          <cell r="U867">
            <v>6400</v>
          </cell>
          <cell r="V867">
            <v>6400</v>
          </cell>
          <cell r="W867">
            <v>6500</v>
          </cell>
          <cell r="X867">
            <v>6500</v>
          </cell>
          <cell r="Y867">
            <v>5909</v>
          </cell>
          <cell r="Z867">
            <v>5909</v>
          </cell>
          <cell r="AA867">
            <v>5909</v>
          </cell>
          <cell r="AB867">
            <v>5909</v>
          </cell>
          <cell r="AC867">
            <v>5909</v>
          </cell>
          <cell r="AD867">
            <v>5909</v>
          </cell>
          <cell r="AE867">
            <v>5909</v>
          </cell>
          <cell r="AF867">
            <v>5909</v>
          </cell>
          <cell r="AG867">
            <v>6219</v>
          </cell>
          <cell r="AH867">
            <v>6500</v>
          </cell>
          <cell r="AI867">
            <v>6500</v>
          </cell>
          <cell r="AJ867">
            <v>6500</v>
          </cell>
          <cell r="AK867">
            <v>6500</v>
          </cell>
          <cell r="AL867">
            <v>0</v>
          </cell>
          <cell r="AM867">
            <v>0</v>
          </cell>
          <cell r="AN867">
            <v>6500</v>
          </cell>
          <cell r="AO867">
            <v>6500</v>
          </cell>
          <cell r="AP867">
            <v>6500</v>
          </cell>
          <cell r="AQ867">
            <v>6500</v>
          </cell>
          <cell r="AR867">
            <v>6500</v>
          </cell>
          <cell r="AS867">
            <v>6500</v>
          </cell>
          <cell r="AT867">
            <v>6500</v>
          </cell>
          <cell r="AU867">
            <v>6500</v>
          </cell>
          <cell r="AV867">
            <v>6500</v>
          </cell>
          <cell r="AW867">
            <v>6500</v>
          </cell>
          <cell r="AX867">
            <v>6500</v>
          </cell>
          <cell r="AY867">
            <v>6500</v>
          </cell>
          <cell r="AZ867">
            <v>6500</v>
          </cell>
          <cell r="BA867">
            <v>6500</v>
          </cell>
          <cell r="BB867">
            <v>6500</v>
          </cell>
          <cell r="BC867">
            <v>6500</v>
          </cell>
          <cell r="BD867">
            <v>6500</v>
          </cell>
          <cell r="BE867">
            <v>6500</v>
          </cell>
          <cell r="BF867">
            <v>6500</v>
          </cell>
          <cell r="BG867">
            <v>6500</v>
          </cell>
          <cell r="BH867">
            <v>6500</v>
          </cell>
          <cell r="BI867">
            <v>7000</v>
          </cell>
          <cell r="BJ867">
            <v>8000</v>
          </cell>
          <cell r="BK867">
            <v>8000</v>
          </cell>
          <cell r="BL867">
            <v>8000</v>
          </cell>
          <cell r="BM867">
            <v>7000</v>
          </cell>
          <cell r="BN867">
            <v>7000</v>
          </cell>
          <cell r="BO867">
            <v>7000</v>
          </cell>
          <cell r="BP867">
            <v>7000</v>
          </cell>
          <cell r="BQ867">
            <v>7000</v>
          </cell>
          <cell r="BR867">
            <v>7000</v>
          </cell>
          <cell r="BS867">
            <v>7000</v>
          </cell>
          <cell r="BT867">
            <v>7000</v>
          </cell>
          <cell r="BU867">
            <v>7000</v>
          </cell>
          <cell r="BV867">
            <v>7000</v>
          </cell>
          <cell r="BW867">
            <v>7000</v>
          </cell>
          <cell r="BX867">
            <v>7000</v>
          </cell>
          <cell r="BY867">
            <v>7000</v>
          </cell>
          <cell r="BZ867">
            <v>7000</v>
          </cell>
          <cell r="CA867">
            <v>7000</v>
          </cell>
          <cell r="CB867">
            <v>7000</v>
          </cell>
          <cell r="CC867">
            <v>8000</v>
          </cell>
          <cell r="CD867">
            <v>12500</v>
          </cell>
          <cell r="CE867">
            <v>8000</v>
          </cell>
          <cell r="CF867">
            <v>8000</v>
          </cell>
          <cell r="CG867">
            <v>8000</v>
          </cell>
          <cell r="CH867">
            <v>8000</v>
          </cell>
          <cell r="CI867">
            <v>8000</v>
          </cell>
          <cell r="CJ867">
            <v>7000</v>
          </cell>
          <cell r="CK867">
            <v>6500</v>
          </cell>
          <cell r="CL867">
            <v>6500</v>
          </cell>
          <cell r="CM867">
            <v>6500</v>
          </cell>
          <cell r="CN867">
            <v>6500</v>
          </cell>
          <cell r="CO867">
            <v>6500</v>
          </cell>
          <cell r="CP867">
            <v>6500</v>
          </cell>
          <cell r="CQ867">
            <v>6500</v>
          </cell>
          <cell r="CR867">
            <v>6500</v>
          </cell>
          <cell r="CS867">
            <v>6500</v>
          </cell>
          <cell r="CT867">
            <v>6500</v>
          </cell>
          <cell r="CU867">
            <v>6500</v>
          </cell>
          <cell r="CV867">
            <v>6500</v>
          </cell>
          <cell r="CW867">
            <v>6500</v>
          </cell>
          <cell r="CX867">
            <v>6500</v>
          </cell>
          <cell r="CY867">
            <v>6500</v>
          </cell>
          <cell r="CZ867">
            <v>6500</v>
          </cell>
          <cell r="DA867">
            <v>6500</v>
          </cell>
          <cell r="DB867">
            <v>6500</v>
          </cell>
          <cell r="DC867">
            <v>6500</v>
          </cell>
          <cell r="DD867">
            <v>6500</v>
          </cell>
          <cell r="DE867">
            <v>22000</v>
          </cell>
          <cell r="DF867">
            <v>20800</v>
          </cell>
          <cell r="DG867">
            <v>3800</v>
          </cell>
          <cell r="DH867">
            <v>3800</v>
          </cell>
          <cell r="DI867">
            <v>3800</v>
          </cell>
          <cell r="DJ867">
            <v>3800</v>
          </cell>
          <cell r="DK867">
            <v>3800</v>
          </cell>
        </row>
        <row r="868">
          <cell r="A868">
            <v>45247</v>
          </cell>
          <cell r="B868" t="str">
            <v xml:space="preserve"> COLONY - WASSAU FIELD                   </v>
          </cell>
          <cell r="C868">
            <v>1</v>
          </cell>
          <cell r="D868" t="str">
            <v xml:space="preserve"> R    </v>
          </cell>
          <cell r="E868">
            <v>11671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</row>
        <row r="869">
          <cell r="A869">
            <v>45250</v>
          </cell>
          <cell r="B869" t="str">
            <v xml:space="preserve"> DREXEL - SOUTH MAPLE BRANACH            </v>
          </cell>
          <cell r="C869">
            <v>1</v>
          </cell>
          <cell r="D869" t="str">
            <v xml:space="preserve"> R    </v>
          </cell>
          <cell r="E869">
            <v>3247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0</v>
          </cell>
          <cell r="DA869">
            <v>0</v>
          </cell>
          <cell r="DB869">
            <v>0</v>
          </cell>
          <cell r="DC869">
            <v>0</v>
          </cell>
          <cell r="DD869">
            <v>0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</row>
        <row r="870">
          <cell r="A870">
            <v>45253</v>
          </cell>
          <cell r="B870" t="str">
            <v xml:space="preserve"> SOUTH MAPLE BRANCH                      </v>
          </cell>
          <cell r="C870">
            <v>1</v>
          </cell>
          <cell r="D870" t="str">
            <v xml:space="preserve"> R    </v>
          </cell>
          <cell r="E870">
            <v>12298</v>
          </cell>
          <cell r="F870">
            <v>48</v>
          </cell>
          <cell r="G870">
            <v>48</v>
          </cell>
          <cell r="H870">
            <v>48</v>
          </cell>
          <cell r="I870">
            <v>48</v>
          </cell>
          <cell r="J870">
            <v>48</v>
          </cell>
          <cell r="K870">
            <v>48</v>
          </cell>
          <cell r="L870">
            <v>48</v>
          </cell>
          <cell r="M870">
            <v>48</v>
          </cell>
          <cell r="N870">
            <v>48</v>
          </cell>
          <cell r="O870">
            <v>48</v>
          </cell>
          <cell r="P870">
            <v>48</v>
          </cell>
          <cell r="Q870">
            <v>48</v>
          </cell>
          <cell r="R870">
            <v>48</v>
          </cell>
          <cell r="S870">
            <v>48</v>
          </cell>
          <cell r="T870">
            <v>48</v>
          </cell>
          <cell r="U870">
            <v>48</v>
          </cell>
          <cell r="V870">
            <v>48</v>
          </cell>
          <cell r="W870">
            <v>48</v>
          </cell>
          <cell r="X870">
            <v>48</v>
          </cell>
          <cell r="Y870">
            <v>48</v>
          </cell>
          <cell r="Z870">
            <v>48</v>
          </cell>
          <cell r="AA870">
            <v>48</v>
          </cell>
          <cell r="AB870">
            <v>48</v>
          </cell>
          <cell r="AC870">
            <v>48</v>
          </cell>
          <cell r="AD870">
            <v>48</v>
          </cell>
          <cell r="AE870">
            <v>48</v>
          </cell>
          <cell r="AF870">
            <v>48</v>
          </cell>
          <cell r="AG870">
            <v>48</v>
          </cell>
          <cell r="AH870">
            <v>48</v>
          </cell>
          <cell r="AI870">
            <v>48</v>
          </cell>
          <cell r="AJ870">
            <v>48</v>
          </cell>
          <cell r="AK870">
            <v>48</v>
          </cell>
          <cell r="AL870">
            <v>48</v>
          </cell>
          <cell r="AM870">
            <v>48</v>
          </cell>
          <cell r="AN870">
            <v>48</v>
          </cell>
          <cell r="AO870">
            <v>48</v>
          </cell>
          <cell r="AP870">
            <v>48</v>
          </cell>
          <cell r="AQ870">
            <v>48</v>
          </cell>
          <cell r="AR870">
            <v>48</v>
          </cell>
          <cell r="AS870">
            <v>48</v>
          </cell>
          <cell r="AT870">
            <v>48</v>
          </cell>
          <cell r="AU870">
            <v>48</v>
          </cell>
          <cell r="AV870">
            <v>48</v>
          </cell>
          <cell r="AW870">
            <v>48</v>
          </cell>
          <cell r="AX870">
            <v>48</v>
          </cell>
          <cell r="AY870">
            <v>48</v>
          </cell>
          <cell r="AZ870">
            <v>48</v>
          </cell>
          <cell r="BA870">
            <v>48</v>
          </cell>
          <cell r="BB870">
            <v>48</v>
          </cell>
          <cell r="BC870">
            <v>48</v>
          </cell>
          <cell r="BD870">
            <v>48</v>
          </cell>
          <cell r="BE870">
            <v>48</v>
          </cell>
          <cell r="BF870">
            <v>48</v>
          </cell>
          <cell r="BG870">
            <v>48</v>
          </cell>
          <cell r="BH870">
            <v>48</v>
          </cell>
          <cell r="BI870">
            <v>48</v>
          </cell>
          <cell r="BJ870">
            <v>48</v>
          </cell>
          <cell r="BK870">
            <v>48</v>
          </cell>
          <cell r="BL870">
            <v>48</v>
          </cell>
          <cell r="BM870">
            <v>48</v>
          </cell>
          <cell r="BN870">
            <v>48</v>
          </cell>
          <cell r="BO870">
            <v>48</v>
          </cell>
          <cell r="BP870">
            <v>48</v>
          </cell>
          <cell r="BQ870">
            <v>48</v>
          </cell>
          <cell r="BR870">
            <v>48</v>
          </cell>
          <cell r="BS870">
            <v>48</v>
          </cell>
          <cell r="BT870">
            <v>48</v>
          </cell>
          <cell r="BU870">
            <v>48</v>
          </cell>
          <cell r="BV870">
            <v>48</v>
          </cell>
          <cell r="BW870">
            <v>48</v>
          </cell>
          <cell r="BX870">
            <v>48</v>
          </cell>
          <cell r="BY870">
            <v>48</v>
          </cell>
          <cell r="BZ870">
            <v>48</v>
          </cell>
          <cell r="CA870">
            <v>48</v>
          </cell>
          <cell r="CB870">
            <v>48</v>
          </cell>
          <cell r="CC870">
            <v>48</v>
          </cell>
          <cell r="CD870">
            <v>48</v>
          </cell>
          <cell r="CE870">
            <v>48</v>
          </cell>
          <cell r="CF870">
            <v>48</v>
          </cell>
          <cell r="CG870">
            <v>48</v>
          </cell>
          <cell r="CH870">
            <v>48</v>
          </cell>
          <cell r="CI870">
            <v>48</v>
          </cell>
          <cell r="CJ870">
            <v>48</v>
          </cell>
          <cell r="CK870">
            <v>48</v>
          </cell>
          <cell r="CL870">
            <v>48</v>
          </cell>
          <cell r="CM870">
            <v>48</v>
          </cell>
          <cell r="CN870">
            <v>48</v>
          </cell>
          <cell r="CO870">
            <v>48</v>
          </cell>
          <cell r="CP870">
            <v>48</v>
          </cell>
          <cell r="CQ870">
            <v>48</v>
          </cell>
          <cell r="CR870">
            <v>48</v>
          </cell>
          <cell r="CS870">
            <v>48</v>
          </cell>
          <cell r="CT870">
            <v>48</v>
          </cell>
          <cell r="CU870">
            <v>48</v>
          </cell>
          <cell r="CV870">
            <v>48</v>
          </cell>
          <cell r="CW870">
            <v>48</v>
          </cell>
          <cell r="CX870">
            <v>48</v>
          </cell>
          <cell r="CY870">
            <v>48</v>
          </cell>
          <cell r="CZ870">
            <v>48</v>
          </cell>
          <cell r="DA870">
            <v>48</v>
          </cell>
          <cell r="DB870">
            <v>48</v>
          </cell>
          <cell r="DC870">
            <v>48</v>
          </cell>
          <cell r="DD870">
            <v>48</v>
          </cell>
          <cell r="DE870">
            <v>1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</row>
        <row r="871">
          <cell r="A871">
            <v>45262</v>
          </cell>
          <cell r="B871" t="str">
            <v xml:space="preserve"> PRUET-SOUTH ABERDEEN-CROSBY 9-11        </v>
          </cell>
          <cell r="C871">
            <v>1</v>
          </cell>
          <cell r="D871" t="str">
            <v xml:space="preserve"> R    </v>
          </cell>
          <cell r="E871">
            <v>11858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</row>
        <row r="872">
          <cell r="A872">
            <v>45272</v>
          </cell>
          <cell r="B872" t="str">
            <v xml:space="preserve"> GIBRALTER-COUNTY LINE-GRANT 22-16       </v>
          </cell>
          <cell r="C872">
            <v>1</v>
          </cell>
          <cell r="D872" t="str">
            <v xml:space="preserve"> R    </v>
          </cell>
          <cell r="E872">
            <v>12112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</row>
        <row r="873">
          <cell r="A873">
            <v>45273</v>
          </cell>
          <cell r="B873" t="str">
            <v xml:space="preserve"> PRUET-WISE GAP TENN RIVER 30-1          </v>
          </cell>
          <cell r="C873">
            <v>1</v>
          </cell>
          <cell r="D873" t="str">
            <v xml:space="preserve"> R    </v>
          </cell>
          <cell r="E873">
            <v>33034</v>
          </cell>
          <cell r="F873">
            <v>200</v>
          </cell>
          <cell r="G873">
            <v>200</v>
          </cell>
          <cell r="H873">
            <v>200</v>
          </cell>
          <cell r="I873">
            <v>200</v>
          </cell>
          <cell r="J873">
            <v>200</v>
          </cell>
          <cell r="K873">
            <v>200</v>
          </cell>
          <cell r="L873">
            <v>200</v>
          </cell>
          <cell r="M873">
            <v>200</v>
          </cell>
          <cell r="N873">
            <v>200</v>
          </cell>
          <cell r="O873">
            <v>200</v>
          </cell>
          <cell r="P873">
            <v>200</v>
          </cell>
          <cell r="Q873">
            <v>200</v>
          </cell>
          <cell r="R873">
            <v>200</v>
          </cell>
          <cell r="S873">
            <v>200</v>
          </cell>
          <cell r="T873">
            <v>200</v>
          </cell>
          <cell r="U873">
            <v>200</v>
          </cell>
          <cell r="V873">
            <v>200</v>
          </cell>
          <cell r="W873">
            <v>200</v>
          </cell>
          <cell r="X873">
            <v>200</v>
          </cell>
          <cell r="Y873">
            <v>200</v>
          </cell>
          <cell r="Z873">
            <v>200</v>
          </cell>
          <cell r="AA873">
            <v>200</v>
          </cell>
          <cell r="AB873">
            <v>200</v>
          </cell>
          <cell r="AC873">
            <v>200</v>
          </cell>
          <cell r="AD873">
            <v>200</v>
          </cell>
          <cell r="AE873">
            <v>200</v>
          </cell>
          <cell r="AF873">
            <v>200</v>
          </cell>
          <cell r="AG873">
            <v>200</v>
          </cell>
          <cell r="AH873">
            <v>200</v>
          </cell>
          <cell r="AI873">
            <v>200</v>
          </cell>
          <cell r="AJ873">
            <v>200</v>
          </cell>
          <cell r="AK873">
            <v>200</v>
          </cell>
          <cell r="AL873">
            <v>200</v>
          </cell>
          <cell r="AM873">
            <v>200</v>
          </cell>
          <cell r="AN873">
            <v>200</v>
          </cell>
          <cell r="AO873">
            <v>200</v>
          </cell>
          <cell r="AP873">
            <v>200</v>
          </cell>
          <cell r="AQ873">
            <v>200</v>
          </cell>
          <cell r="AR873">
            <v>200</v>
          </cell>
          <cell r="AS873">
            <v>200</v>
          </cell>
          <cell r="AT873">
            <v>200</v>
          </cell>
          <cell r="AU873">
            <v>200</v>
          </cell>
          <cell r="AV873">
            <v>200</v>
          </cell>
          <cell r="AW873">
            <v>200</v>
          </cell>
          <cell r="AX873">
            <v>200</v>
          </cell>
          <cell r="AY873">
            <v>200</v>
          </cell>
          <cell r="AZ873">
            <v>200</v>
          </cell>
          <cell r="BA873">
            <v>200</v>
          </cell>
          <cell r="BB873">
            <v>200</v>
          </cell>
          <cell r="BC873">
            <v>200</v>
          </cell>
          <cell r="BD873">
            <v>200</v>
          </cell>
          <cell r="BE873">
            <v>200</v>
          </cell>
          <cell r="BF873">
            <v>200</v>
          </cell>
          <cell r="BG873">
            <v>200</v>
          </cell>
          <cell r="BH873">
            <v>200</v>
          </cell>
          <cell r="BI873">
            <v>200</v>
          </cell>
          <cell r="BJ873">
            <v>200</v>
          </cell>
          <cell r="BK873">
            <v>200</v>
          </cell>
          <cell r="BL873">
            <v>200</v>
          </cell>
          <cell r="BM873">
            <v>200</v>
          </cell>
          <cell r="BN873">
            <v>200</v>
          </cell>
          <cell r="BO873">
            <v>200</v>
          </cell>
          <cell r="BP873">
            <v>200</v>
          </cell>
          <cell r="BQ873">
            <v>200</v>
          </cell>
          <cell r="BR873">
            <v>200</v>
          </cell>
          <cell r="BS873">
            <v>200</v>
          </cell>
          <cell r="BT873">
            <v>200</v>
          </cell>
          <cell r="BU873">
            <v>200</v>
          </cell>
          <cell r="BV873">
            <v>200</v>
          </cell>
          <cell r="BW873">
            <v>200</v>
          </cell>
          <cell r="BX873">
            <v>200</v>
          </cell>
          <cell r="BY873">
            <v>200</v>
          </cell>
          <cell r="BZ873">
            <v>200</v>
          </cell>
          <cell r="CA873">
            <v>200</v>
          </cell>
          <cell r="CB873">
            <v>200</v>
          </cell>
          <cell r="CC873">
            <v>185</v>
          </cell>
          <cell r="CD873">
            <v>185</v>
          </cell>
          <cell r="CE873">
            <v>185</v>
          </cell>
          <cell r="CF873">
            <v>185</v>
          </cell>
          <cell r="CG873">
            <v>185</v>
          </cell>
          <cell r="CH873">
            <v>185</v>
          </cell>
          <cell r="CI873">
            <v>185</v>
          </cell>
          <cell r="CJ873">
            <v>185</v>
          </cell>
          <cell r="CK873">
            <v>185</v>
          </cell>
          <cell r="CL873">
            <v>185</v>
          </cell>
          <cell r="CM873">
            <v>185</v>
          </cell>
          <cell r="CN873">
            <v>185</v>
          </cell>
          <cell r="CO873">
            <v>185</v>
          </cell>
          <cell r="CP873">
            <v>185</v>
          </cell>
          <cell r="CQ873">
            <v>185</v>
          </cell>
          <cell r="CR873">
            <v>185</v>
          </cell>
          <cell r="CS873">
            <v>185</v>
          </cell>
          <cell r="CT873">
            <v>185</v>
          </cell>
          <cell r="CU873">
            <v>185</v>
          </cell>
          <cell r="CV873">
            <v>185</v>
          </cell>
          <cell r="CW873">
            <v>185</v>
          </cell>
          <cell r="CX873">
            <v>185</v>
          </cell>
          <cell r="CY873">
            <v>185</v>
          </cell>
          <cell r="CZ873">
            <v>185</v>
          </cell>
          <cell r="DA873">
            <v>185</v>
          </cell>
          <cell r="DB873">
            <v>185</v>
          </cell>
          <cell r="DC873">
            <v>185</v>
          </cell>
          <cell r="DD873">
            <v>185</v>
          </cell>
          <cell r="DE873">
            <v>200</v>
          </cell>
          <cell r="DF873">
            <v>200</v>
          </cell>
          <cell r="DG873">
            <v>200</v>
          </cell>
          <cell r="DH873">
            <v>200</v>
          </cell>
          <cell r="DI873">
            <v>200</v>
          </cell>
          <cell r="DJ873">
            <v>200</v>
          </cell>
          <cell r="DK873">
            <v>200</v>
          </cell>
        </row>
        <row r="874">
          <cell r="A874">
            <v>45276</v>
          </cell>
          <cell r="B874" t="str">
            <v xml:space="preserve"> JUSTISS - STONEWALL CREEK - PROSPECT    </v>
          </cell>
          <cell r="C874">
            <v>1</v>
          </cell>
          <cell r="D874" t="str">
            <v xml:space="preserve"> R    </v>
          </cell>
          <cell r="E874">
            <v>11893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0</v>
          </cell>
          <cell r="DF874">
            <v>0</v>
          </cell>
          <cell r="DG874">
            <v>0</v>
          </cell>
          <cell r="DH874">
            <v>0</v>
          </cell>
          <cell r="DI874">
            <v>0</v>
          </cell>
          <cell r="DJ874">
            <v>0</v>
          </cell>
          <cell r="DK874">
            <v>0</v>
          </cell>
        </row>
        <row r="875">
          <cell r="A875">
            <v>45278</v>
          </cell>
          <cell r="B875" t="str">
            <v xml:space="preserve"> VISTA-MISSISSIPPI-TRANSPORT             </v>
          </cell>
          <cell r="C875">
            <v>1</v>
          </cell>
          <cell r="D875" t="str">
            <v xml:space="preserve"> D    </v>
          </cell>
          <cell r="E875">
            <v>7844</v>
          </cell>
          <cell r="F875">
            <v>2500</v>
          </cell>
          <cell r="G875">
            <v>2500</v>
          </cell>
          <cell r="H875">
            <v>3000</v>
          </cell>
          <cell r="I875">
            <v>3000</v>
          </cell>
          <cell r="J875">
            <v>3000</v>
          </cell>
          <cell r="K875">
            <v>3000</v>
          </cell>
          <cell r="L875">
            <v>3400</v>
          </cell>
          <cell r="M875">
            <v>3400</v>
          </cell>
          <cell r="N875">
            <v>3400</v>
          </cell>
          <cell r="O875">
            <v>3400</v>
          </cell>
          <cell r="P875">
            <v>3400</v>
          </cell>
          <cell r="Q875">
            <v>3400</v>
          </cell>
          <cell r="R875">
            <v>3400</v>
          </cell>
          <cell r="S875">
            <v>3400</v>
          </cell>
          <cell r="T875">
            <v>3000</v>
          </cell>
          <cell r="U875">
            <v>3000</v>
          </cell>
          <cell r="V875">
            <v>3000</v>
          </cell>
          <cell r="W875">
            <v>3500</v>
          </cell>
          <cell r="X875">
            <v>3500</v>
          </cell>
          <cell r="Y875">
            <v>3500</v>
          </cell>
          <cell r="Z875">
            <v>3500</v>
          </cell>
          <cell r="AA875">
            <v>3000</v>
          </cell>
          <cell r="AB875">
            <v>3000</v>
          </cell>
          <cell r="AC875">
            <v>3000</v>
          </cell>
          <cell r="AD875">
            <v>3000</v>
          </cell>
          <cell r="AE875">
            <v>3000</v>
          </cell>
          <cell r="AF875">
            <v>3000</v>
          </cell>
          <cell r="AG875">
            <v>3000</v>
          </cell>
          <cell r="AH875">
            <v>3000</v>
          </cell>
          <cell r="AI875">
            <v>3000</v>
          </cell>
          <cell r="AJ875">
            <v>3000</v>
          </cell>
          <cell r="AK875">
            <v>3000</v>
          </cell>
          <cell r="AL875">
            <v>3000</v>
          </cell>
          <cell r="AM875">
            <v>3000</v>
          </cell>
          <cell r="AN875">
            <v>3000</v>
          </cell>
          <cell r="AO875">
            <v>3000</v>
          </cell>
          <cell r="AP875">
            <v>3000</v>
          </cell>
          <cell r="AQ875">
            <v>3000</v>
          </cell>
          <cell r="AR875">
            <v>3000</v>
          </cell>
          <cell r="AS875">
            <v>3000</v>
          </cell>
          <cell r="AT875">
            <v>3000</v>
          </cell>
          <cell r="AU875">
            <v>3000</v>
          </cell>
          <cell r="AV875">
            <v>3000</v>
          </cell>
          <cell r="AW875">
            <v>3000</v>
          </cell>
          <cell r="AX875">
            <v>2200</v>
          </cell>
          <cell r="AY875">
            <v>2200</v>
          </cell>
          <cell r="AZ875">
            <v>3200</v>
          </cell>
          <cell r="BA875">
            <v>3200</v>
          </cell>
          <cell r="BB875">
            <v>2500</v>
          </cell>
          <cell r="BC875">
            <v>2500</v>
          </cell>
          <cell r="BD875">
            <v>2500</v>
          </cell>
          <cell r="BE875">
            <v>2500</v>
          </cell>
          <cell r="BF875">
            <v>2500</v>
          </cell>
          <cell r="BG875">
            <v>2500</v>
          </cell>
          <cell r="BH875">
            <v>2500</v>
          </cell>
          <cell r="BI875">
            <v>2500</v>
          </cell>
          <cell r="BJ875">
            <v>2500</v>
          </cell>
          <cell r="BK875">
            <v>2500</v>
          </cell>
          <cell r="BL875">
            <v>2500</v>
          </cell>
          <cell r="BM875">
            <v>2500</v>
          </cell>
          <cell r="BN875">
            <v>2500</v>
          </cell>
          <cell r="BO875">
            <v>2500</v>
          </cell>
          <cell r="BP875">
            <v>2500</v>
          </cell>
          <cell r="BQ875">
            <v>2500</v>
          </cell>
          <cell r="BR875">
            <v>2500</v>
          </cell>
          <cell r="BS875">
            <v>2500</v>
          </cell>
          <cell r="BT875">
            <v>2500</v>
          </cell>
          <cell r="BU875">
            <v>3000</v>
          </cell>
          <cell r="BV875">
            <v>3000</v>
          </cell>
          <cell r="BW875">
            <v>3400</v>
          </cell>
          <cell r="BX875">
            <v>3400</v>
          </cell>
          <cell r="BY875">
            <v>3400</v>
          </cell>
          <cell r="BZ875">
            <v>3400</v>
          </cell>
          <cell r="CA875">
            <v>3400</v>
          </cell>
          <cell r="CB875">
            <v>3047</v>
          </cell>
          <cell r="CC875">
            <v>3000</v>
          </cell>
          <cell r="CD875">
            <v>3000</v>
          </cell>
          <cell r="CE875">
            <v>3000</v>
          </cell>
          <cell r="CF875">
            <v>3000</v>
          </cell>
          <cell r="CG875">
            <v>3000</v>
          </cell>
          <cell r="CH875">
            <v>3000</v>
          </cell>
          <cell r="CI875">
            <v>3000</v>
          </cell>
          <cell r="CJ875">
            <v>3000</v>
          </cell>
          <cell r="CK875">
            <v>3000</v>
          </cell>
          <cell r="CL875">
            <v>3000</v>
          </cell>
          <cell r="CM875">
            <v>3000</v>
          </cell>
          <cell r="CN875">
            <v>3000</v>
          </cell>
          <cell r="CO875">
            <v>3000</v>
          </cell>
          <cell r="CP875">
            <v>3000</v>
          </cell>
          <cell r="CQ875">
            <v>3000</v>
          </cell>
          <cell r="CR875">
            <v>3000</v>
          </cell>
          <cell r="CS875">
            <v>3500</v>
          </cell>
          <cell r="CT875">
            <v>3500</v>
          </cell>
          <cell r="CU875">
            <v>3500</v>
          </cell>
          <cell r="CV875">
            <v>3500</v>
          </cell>
          <cell r="CW875">
            <v>3500</v>
          </cell>
          <cell r="CX875">
            <v>3500</v>
          </cell>
          <cell r="CY875">
            <v>3500</v>
          </cell>
          <cell r="CZ875">
            <v>3500</v>
          </cell>
          <cell r="DA875">
            <v>3500</v>
          </cell>
          <cell r="DB875">
            <v>3500</v>
          </cell>
          <cell r="DC875">
            <v>3500</v>
          </cell>
          <cell r="DD875">
            <v>4000</v>
          </cell>
          <cell r="DE875">
            <v>2000</v>
          </cell>
          <cell r="DF875">
            <v>2000</v>
          </cell>
          <cell r="DG875">
            <v>3000</v>
          </cell>
          <cell r="DH875">
            <v>3000</v>
          </cell>
          <cell r="DI875">
            <v>3000</v>
          </cell>
          <cell r="DJ875">
            <v>5000</v>
          </cell>
          <cell r="DK875">
            <v>5000</v>
          </cell>
        </row>
        <row r="876">
          <cell r="A876">
            <v>45288</v>
          </cell>
          <cell r="B876" t="str">
            <v xml:space="preserve"> EQUITABLE-SENECA COUNTY DEHY            </v>
          </cell>
          <cell r="C876">
            <v>5</v>
          </cell>
          <cell r="D876" t="str">
            <v xml:space="preserve"> R    </v>
          </cell>
          <cell r="E876">
            <v>11187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0</v>
          </cell>
          <cell r="CN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0</v>
          </cell>
          <cell r="CS876">
            <v>0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0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0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0</v>
          </cell>
        </row>
        <row r="877">
          <cell r="A877">
            <v>45289</v>
          </cell>
          <cell r="B877" t="str">
            <v xml:space="preserve"> EQUITY-MCARTHUR FIELD                   </v>
          </cell>
          <cell r="C877">
            <v>4</v>
          </cell>
          <cell r="D877" t="str">
            <v xml:space="preserve"> R    </v>
          </cell>
          <cell r="E877">
            <v>3760</v>
          </cell>
          <cell r="F877">
            <v>131</v>
          </cell>
          <cell r="G877">
            <v>131</v>
          </cell>
          <cell r="H877">
            <v>130</v>
          </cell>
          <cell r="I877">
            <v>131</v>
          </cell>
          <cell r="J877">
            <v>131</v>
          </cell>
          <cell r="K877">
            <v>131</v>
          </cell>
          <cell r="L877">
            <v>130</v>
          </cell>
          <cell r="M877">
            <v>130</v>
          </cell>
          <cell r="N877">
            <v>130</v>
          </cell>
          <cell r="O877">
            <v>130</v>
          </cell>
          <cell r="P877">
            <v>130</v>
          </cell>
          <cell r="Q877">
            <v>130</v>
          </cell>
          <cell r="R877">
            <v>130</v>
          </cell>
          <cell r="S877">
            <v>130</v>
          </cell>
          <cell r="T877">
            <v>130</v>
          </cell>
          <cell r="U877">
            <v>130</v>
          </cell>
          <cell r="V877">
            <v>130</v>
          </cell>
          <cell r="W877">
            <v>130</v>
          </cell>
          <cell r="X877">
            <v>130</v>
          </cell>
          <cell r="Y877">
            <v>130</v>
          </cell>
          <cell r="Z877">
            <v>130</v>
          </cell>
          <cell r="AA877">
            <v>130</v>
          </cell>
          <cell r="AB877">
            <v>130</v>
          </cell>
          <cell r="AC877">
            <v>130</v>
          </cell>
          <cell r="AD877">
            <v>130</v>
          </cell>
          <cell r="AE877">
            <v>130</v>
          </cell>
          <cell r="AF877">
            <v>130</v>
          </cell>
          <cell r="AG877">
            <v>130</v>
          </cell>
          <cell r="AH877">
            <v>130</v>
          </cell>
          <cell r="AI877">
            <v>130</v>
          </cell>
          <cell r="AJ877">
            <v>130</v>
          </cell>
          <cell r="AK877">
            <v>130</v>
          </cell>
          <cell r="AL877">
            <v>130</v>
          </cell>
          <cell r="AM877">
            <v>130</v>
          </cell>
          <cell r="AN877">
            <v>130</v>
          </cell>
          <cell r="AO877">
            <v>130</v>
          </cell>
          <cell r="AP877">
            <v>130</v>
          </cell>
          <cell r="AQ877">
            <v>130</v>
          </cell>
          <cell r="AR877">
            <v>130</v>
          </cell>
          <cell r="AS877">
            <v>130</v>
          </cell>
          <cell r="AT877">
            <v>130</v>
          </cell>
          <cell r="AU877">
            <v>130</v>
          </cell>
          <cell r="AV877">
            <v>130</v>
          </cell>
          <cell r="AW877">
            <v>130</v>
          </cell>
          <cell r="AX877">
            <v>130</v>
          </cell>
          <cell r="AY877">
            <v>130</v>
          </cell>
          <cell r="AZ877">
            <v>130</v>
          </cell>
          <cell r="BA877">
            <v>130</v>
          </cell>
          <cell r="BB877">
            <v>130</v>
          </cell>
          <cell r="BC877">
            <v>130</v>
          </cell>
          <cell r="BD877">
            <v>130</v>
          </cell>
          <cell r="BE877">
            <v>130</v>
          </cell>
          <cell r="BF877">
            <v>130</v>
          </cell>
          <cell r="BG877">
            <v>130</v>
          </cell>
          <cell r="BH877">
            <v>130</v>
          </cell>
          <cell r="BI877">
            <v>130</v>
          </cell>
          <cell r="BJ877">
            <v>130</v>
          </cell>
          <cell r="BK877">
            <v>130</v>
          </cell>
          <cell r="BL877">
            <v>130</v>
          </cell>
          <cell r="BM877">
            <v>130</v>
          </cell>
          <cell r="BN877">
            <v>130</v>
          </cell>
          <cell r="BO877">
            <v>130</v>
          </cell>
          <cell r="BP877">
            <v>130</v>
          </cell>
          <cell r="BQ877">
            <v>130</v>
          </cell>
          <cell r="BR877">
            <v>130</v>
          </cell>
          <cell r="BS877">
            <v>130</v>
          </cell>
          <cell r="BT877">
            <v>130</v>
          </cell>
          <cell r="BU877">
            <v>130</v>
          </cell>
          <cell r="BV877">
            <v>130</v>
          </cell>
          <cell r="BW877">
            <v>130</v>
          </cell>
          <cell r="BX877">
            <v>130</v>
          </cell>
          <cell r="BY877">
            <v>130</v>
          </cell>
          <cell r="BZ877">
            <v>130</v>
          </cell>
          <cell r="CA877">
            <v>130</v>
          </cell>
          <cell r="CB877">
            <v>130</v>
          </cell>
          <cell r="CC877">
            <v>145</v>
          </cell>
          <cell r="CD877">
            <v>145</v>
          </cell>
          <cell r="CE877">
            <v>145</v>
          </cell>
          <cell r="CF877">
            <v>145</v>
          </cell>
          <cell r="CG877">
            <v>145</v>
          </cell>
          <cell r="CH877">
            <v>145</v>
          </cell>
          <cell r="CI877">
            <v>122</v>
          </cell>
          <cell r="CJ877">
            <v>122</v>
          </cell>
          <cell r="CK877">
            <v>130</v>
          </cell>
          <cell r="CL877">
            <v>130</v>
          </cell>
          <cell r="CM877">
            <v>130</v>
          </cell>
          <cell r="CN877">
            <v>130</v>
          </cell>
          <cell r="CO877">
            <v>130</v>
          </cell>
          <cell r="CP877">
            <v>130</v>
          </cell>
          <cell r="CQ877">
            <v>130</v>
          </cell>
          <cell r="CR877">
            <v>130</v>
          </cell>
          <cell r="CS877">
            <v>130</v>
          </cell>
          <cell r="CT877">
            <v>130</v>
          </cell>
          <cell r="CU877">
            <v>130</v>
          </cell>
          <cell r="CV877">
            <v>130</v>
          </cell>
          <cell r="CW877">
            <v>130</v>
          </cell>
          <cell r="CX877">
            <v>130</v>
          </cell>
          <cell r="CY877">
            <v>130</v>
          </cell>
          <cell r="CZ877">
            <v>130</v>
          </cell>
          <cell r="DA877">
            <v>130</v>
          </cell>
          <cell r="DB877">
            <v>130</v>
          </cell>
          <cell r="DC877">
            <v>130</v>
          </cell>
          <cell r="DD877">
            <v>130</v>
          </cell>
          <cell r="DE877">
            <v>225</v>
          </cell>
          <cell r="DF877">
            <v>225</v>
          </cell>
          <cell r="DG877">
            <v>225</v>
          </cell>
          <cell r="DH877">
            <v>225</v>
          </cell>
          <cell r="DI877">
            <v>225</v>
          </cell>
          <cell r="DJ877">
            <v>225</v>
          </cell>
          <cell r="DK877">
            <v>225</v>
          </cell>
        </row>
        <row r="878">
          <cell r="A878">
            <v>45290</v>
          </cell>
          <cell r="B878" t="str">
            <v xml:space="preserve"> LEE-ATHENS FIELD                        </v>
          </cell>
          <cell r="C878">
            <v>4</v>
          </cell>
          <cell r="D878" t="str">
            <v xml:space="preserve"> R    </v>
          </cell>
          <cell r="E878">
            <v>3066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0</v>
          </cell>
          <cell r="CN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0</v>
          </cell>
          <cell r="CS878">
            <v>0</v>
          </cell>
          <cell r="CT878">
            <v>0</v>
          </cell>
          <cell r="CU878">
            <v>0</v>
          </cell>
          <cell r="CV878">
            <v>0</v>
          </cell>
          <cell r="CW878">
            <v>0</v>
          </cell>
          <cell r="CX878">
            <v>0</v>
          </cell>
          <cell r="CY878">
            <v>0</v>
          </cell>
          <cell r="CZ878">
            <v>0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</row>
        <row r="879">
          <cell r="A879">
            <v>45293</v>
          </cell>
          <cell r="B879" t="str">
            <v xml:space="preserve"> OCEAN STATE POWER TRANSPORT SMS         </v>
          </cell>
          <cell r="C879">
            <v>6</v>
          </cell>
          <cell r="D879" t="str">
            <v xml:space="preserve"> D    </v>
          </cell>
          <cell r="E879">
            <v>125464</v>
          </cell>
          <cell r="F879">
            <v>68885</v>
          </cell>
          <cell r="G879">
            <v>68885</v>
          </cell>
          <cell r="H879">
            <v>32611</v>
          </cell>
          <cell r="I879">
            <v>108885</v>
          </cell>
          <cell r="J879">
            <v>98885</v>
          </cell>
          <cell r="K879">
            <v>98885</v>
          </cell>
          <cell r="L879">
            <v>100888</v>
          </cell>
          <cell r="M879">
            <v>98884</v>
          </cell>
          <cell r="N879">
            <v>98884</v>
          </cell>
          <cell r="O879">
            <v>98884</v>
          </cell>
          <cell r="P879">
            <v>80468</v>
          </cell>
          <cell r="Q879">
            <v>74009</v>
          </cell>
          <cell r="R879">
            <v>82205</v>
          </cell>
          <cell r="S879">
            <v>69642</v>
          </cell>
          <cell r="T879">
            <v>104490</v>
          </cell>
          <cell r="U879">
            <v>104490</v>
          </cell>
          <cell r="V879">
            <v>108272</v>
          </cell>
          <cell r="W879">
            <v>95410</v>
          </cell>
          <cell r="X879">
            <v>98085</v>
          </cell>
          <cell r="Y879">
            <v>74886</v>
          </cell>
          <cell r="Z879">
            <v>50037</v>
          </cell>
          <cell r="AA879">
            <v>59944</v>
          </cell>
          <cell r="AB879">
            <v>59859</v>
          </cell>
          <cell r="AC879">
            <v>61765</v>
          </cell>
          <cell r="AD879">
            <v>73254</v>
          </cell>
          <cell r="AE879">
            <v>60419</v>
          </cell>
          <cell r="AF879">
            <v>53953</v>
          </cell>
          <cell r="AG879">
            <v>62749</v>
          </cell>
          <cell r="AH879">
            <v>48424</v>
          </cell>
          <cell r="AI879">
            <v>48424</v>
          </cell>
          <cell r="AJ879">
            <v>48424</v>
          </cell>
          <cell r="AK879">
            <v>48424</v>
          </cell>
          <cell r="AL879">
            <v>83775</v>
          </cell>
          <cell r="AM879">
            <v>77434</v>
          </cell>
          <cell r="AN879">
            <v>98964</v>
          </cell>
          <cell r="AO879">
            <v>32611</v>
          </cell>
          <cell r="AP879">
            <v>32611</v>
          </cell>
          <cell r="AQ879">
            <v>32611</v>
          </cell>
          <cell r="AR879">
            <v>98316</v>
          </cell>
          <cell r="AS879">
            <v>88885</v>
          </cell>
          <cell r="AT879">
            <v>88210</v>
          </cell>
          <cell r="AU879">
            <v>65034</v>
          </cell>
          <cell r="AV879">
            <v>66379</v>
          </cell>
          <cell r="AW879">
            <v>81052</v>
          </cell>
          <cell r="AX879">
            <v>83885</v>
          </cell>
          <cell r="AY879">
            <v>103885</v>
          </cell>
          <cell r="AZ879">
            <v>73885</v>
          </cell>
          <cell r="BA879">
            <v>93885</v>
          </cell>
          <cell r="BB879">
            <v>78885</v>
          </cell>
          <cell r="BC879">
            <v>85591</v>
          </cell>
          <cell r="BD879">
            <v>93885</v>
          </cell>
          <cell r="BE879">
            <v>93885</v>
          </cell>
          <cell r="BF879">
            <v>54606</v>
          </cell>
          <cell r="BG879">
            <v>97666</v>
          </cell>
          <cell r="BH879">
            <v>84131</v>
          </cell>
          <cell r="BI879">
            <v>53872</v>
          </cell>
          <cell r="BJ879">
            <v>88240</v>
          </cell>
          <cell r="BK879">
            <v>88240</v>
          </cell>
          <cell r="BL879">
            <v>88240</v>
          </cell>
          <cell r="BM879">
            <v>31504</v>
          </cell>
          <cell r="BN879">
            <v>199</v>
          </cell>
          <cell r="BO879">
            <v>5023</v>
          </cell>
          <cell r="BP879">
            <v>39354</v>
          </cell>
          <cell r="BQ879">
            <v>33343</v>
          </cell>
          <cell r="BR879">
            <v>33343</v>
          </cell>
          <cell r="BS879">
            <v>63343</v>
          </cell>
          <cell r="BT879">
            <v>40470</v>
          </cell>
          <cell r="BU879">
            <v>84934</v>
          </cell>
          <cell r="BV879">
            <v>34282</v>
          </cell>
          <cell r="BW879">
            <v>47132</v>
          </cell>
          <cell r="BX879">
            <v>53160</v>
          </cell>
          <cell r="BY879">
            <v>46123</v>
          </cell>
          <cell r="BZ879">
            <v>47400</v>
          </cell>
          <cell r="CA879">
            <v>44016</v>
          </cell>
          <cell r="CB879">
            <v>93919</v>
          </cell>
          <cell r="CC879">
            <v>93526</v>
          </cell>
          <cell r="CD879">
            <v>78196</v>
          </cell>
          <cell r="CE879">
            <v>54045</v>
          </cell>
          <cell r="CF879">
            <v>54000</v>
          </cell>
          <cell r="CG879">
            <v>45183</v>
          </cell>
          <cell r="CH879">
            <v>69182</v>
          </cell>
          <cell r="CI879">
            <v>60254</v>
          </cell>
          <cell r="CJ879">
            <v>60165</v>
          </cell>
          <cell r="CK879">
            <v>76253</v>
          </cell>
          <cell r="CL879">
            <v>76253</v>
          </cell>
          <cell r="CM879">
            <v>72145</v>
          </cell>
          <cell r="CN879">
            <v>76253</v>
          </cell>
          <cell r="CO879">
            <v>79897</v>
          </cell>
          <cell r="CP879">
            <v>79897</v>
          </cell>
          <cell r="CQ879">
            <v>39166</v>
          </cell>
          <cell r="CR879">
            <v>27308</v>
          </cell>
          <cell r="CS879">
            <v>72783</v>
          </cell>
          <cell r="CT879">
            <v>64926</v>
          </cell>
          <cell r="CU879">
            <v>72783</v>
          </cell>
          <cell r="CV879">
            <v>10228</v>
          </cell>
          <cell r="CW879">
            <v>63320</v>
          </cell>
          <cell r="CX879">
            <v>57398</v>
          </cell>
          <cell r="CY879">
            <v>59257</v>
          </cell>
          <cell r="CZ879">
            <v>80503</v>
          </cell>
          <cell r="DA879">
            <v>80503</v>
          </cell>
          <cell r="DB879">
            <v>80503</v>
          </cell>
          <cell r="DC879">
            <v>52262</v>
          </cell>
          <cell r="DD879">
            <v>45055</v>
          </cell>
          <cell r="DE879">
            <v>37473</v>
          </cell>
          <cell r="DF879">
            <v>37094</v>
          </cell>
          <cell r="DG879">
            <v>75723</v>
          </cell>
          <cell r="DH879">
            <v>75723</v>
          </cell>
          <cell r="DI879">
            <v>75723</v>
          </cell>
          <cell r="DJ879">
            <v>58654</v>
          </cell>
          <cell r="DK879">
            <v>59025</v>
          </cell>
        </row>
        <row r="880">
          <cell r="A880">
            <v>45340</v>
          </cell>
          <cell r="B880" t="str">
            <v xml:space="preserve"> SPRINGFIELD - ROCK SPRINGS SALES        </v>
          </cell>
          <cell r="C880">
            <v>1</v>
          </cell>
          <cell r="D880" t="str">
            <v xml:space="preserve"> D    </v>
          </cell>
          <cell r="E880">
            <v>1585</v>
          </cell>
          <cell r="F880">
            <v>607</v>
          </cell>
          <cell r="G880">
            <v>607</v>
          </cell>
          <cell r="H880">
            <v>393</v>
          </cell>
          <cell r="I880">
            <v>607</v>
          </cell>
          <cell r="J880">
            <v>607</v>
          </cell>
          <cell r="K880">
            <v>607</v>
          </cell>
          <cell r="L880">
            <v>607</v>
          </cell>
          <cell r="M880">
            <v>607</v>
          </cell>
          <cell r="N880">
            <v>607</v>
          </cell>
          <cell r="O880">
            <v>607</v>
          </cell>
          <cell r="P880">
            <v>607</v>
          </cell>
          <cell r="Q880">
            <v>607</v>
          </cell>
          <cell r="R880">
            <v>607</v>
          </cell>
          <cell r="S880">
            <v>607</v>
          </cell>
          <cell r="T880">
            <v>393</v>
          </cell>
          <cell r="U880">
            <v>393</v>
          </cell>
          <cell r="V880">
            <v>393</v>
          </cell>
          <cell r="W880">
            <v>393</v>
          </cell>
          <cell r="X880">
            <v>393</v>
          </cell>
          <cell r="Y880">
            <v>393</v>
          </cell>
          <cell r="Z880">
            <v>393</v>
          </cell>
          <cell r="AA880">
            <v>393</v>
          </cell>
          <cell r="AB880">
            <v>393</v>
          </cell>
          <cell r="AC880">
            <v>393</v>
          </cell>
          <cell r="AD880">
            <v>393</v>
          </cell>
          <cell r="AE880">
            <v>393</v>
          </cell>
          <cell r="AF880">
            <v>393</v>
          </cell>
          <cell r="AG880">
            <v>393</v>
          </cell>
          <cell r="AH880">
            <v>393</v>
          </cell>
          <cell r="AI880">
            <v>393</v>
          </cell>
          <cell r="AJ880">
            <v>393</v>
          </cell>
          <cell r="AK880">
            <v>393</v>
          </cell>
          <cell r="AL880">
            <v>393</v>
          </cell>
          <cell r="AM880">
            <v>393</v>
          </cell>
          <cell r="AN880">
            <v>393</v>
          </cell>
          <cell r="AO880">
            <v>393</v>
          </cell>
          <cell r="AP880">
            <v>393</v>
          </cell>
          <cell r="AQ880">
            <v>393</v>
          </cell>
          <cell r="AR880">
            <v>393</v>
          </cell>
          <cell r="AS880">
            <v>393</v>
          </cell>
          <cell r="AT880">
            <v>393</v>
          </cell>
          <cell r="AU880">
            <v>393</v>
          </cell>
          <cell r="AV880">
            <v>393</v>
          </cell>
          <cell r="AW880">
            <v>393</v>
          </cell>
          <cell r="AX880">
            <v>392</v>
          </cell>
          <cell r="AY880">
            <v>392</v>
          </cell>
          <cell r="AZ880">
            <v>392</v>
          </cell>
          <cell r="BA880">
            <v>392</v>
          </cell>
          <cell r="BB880">
            <v>392</v>
          </cell>
          <cell r="BC880">
            <v>392</v>
          </cell>
          <cell r="BD880">
            <v>392</v>
          </cell>
          <cell r="BE880">
            <v>392</v>
          </cell>
          <cell r="BF880">
            <v>392</v>
          </cell>
          <cell r="BG880">
            <v>392</v>
          </cell>
          <cell r="BH880">
            <v>392</v>
          </cell>
          <cell r="BI880">
            <v>392</v>
          </cell>
          <cell r="BJ880">
            <v>392</v>
          </cell>
          <cell r="BK880">
            <v>392</v>
          </cell>
          <cell r="BL880">
            <v>392</v>
          </cell>
          <cell r="BM880">
            <v>392</v>
          </cell>
          <cell r="BN880">
            <v>392</v>
          </cell>
          <cell r="BO880">
            <v>392</v>
          </cell>
          <cell r="BP880">
            <v>392</v>
          </cell>
          <cell r="BQ880">
            <v>392</v>
          </cell>
          <cell r="BR880">
            <v>392</v>
          </cell>
          <cell r="BS880">
            <v>392</v>
          </cell>
          <cell r="BT880">
            <v>392</v>
          </cell>
          <cell r="BU880">
            <v>392</v>
          </cell>
          <cell r="BV880">
            <v>392</v>
          </cell>
          <cell r="BW880">
            <v>392</v>
          </cell>
          <cell r="BX880">
            <v>392</v>
          </cell>
          <cell r="BY880">
            <v>392</v>
          </cell>
          <cell r="BZ880">
            <v>392</v>
          </cell>
          <cell r="CA880">
            <v>392</v>
          </cell>
          <cell r="CB880">
            <v>392</v>
          </cell>
          <cell r="CC880">
            <v>49</v>
          </cell>
          <cell r="CD880">
            <v>49</v>
          </cell>
          <cell r="CE880">
            <v>49</v>
          </cell>
          <cell r="CF880">
            <v>49</v>
          </cell>
          <cell r="CG880">
            <v>49</v>
          </cell>
          <cell r="CH880">
            <v>49</v>
          </cell>
          <cell r="CI880">
            <v>49</v>
          </cell>
          <cell r="CJ880">
            <v>49</v>
          </cell>
          <cell r="CK880">
            <v>49</v>
          </cell>
          <cell r="CL880">
            <v>49</v>
          </cell>
          <cell r="CM880">
            <v>49</v>
          </cell>
          <cell r="CN880">
            <v>49</v>
          </cell>
          <cell r="CO880">
            <v>49</v>
          </cell>
          <cell r="CP880">
            <v>49</v>
          </cell>
          <cell r="CQ880">
            <v>49</v>
          </cell>
          <cell r="CR880">
            <v>49</v>
          </cell>
          <cell r="CS880">
            <v>49</v>
          </cell>
          <cell r="CT880">
            <v>49</v>
          </cell>
          <cell r="CU880">
            <v>49</v>
          </cell>
          <cell r="CV880">
            <v>49</v>
          </cell>
          <cell r="CW880">
            <v>49</v>
          </cell>
          <cell r="CX880">
            <v>49</v>
          </cell>
          <cell r="CY880">
            <v>49</v>
          </cell>
          <cell r="CZ880">
            <v>49</v>
          </cell>
          <cell r="DA880">
            <v>49</v>
          </cell>
          <cell r="DB880">
            <v>49</v>
          </cell>
          <cell r="DC880">
            <v>49</v>
          </cell>
          <cell r="DD880">
            <v>49</v>
          </cell>
          <cell r="DE880">
            <v>144</v>
          </cell>
          <cell r="DF880">
            <v>144</v>
          </cell>
          <cell r="DG880">
            <v>144</v>
          </cell>
          <cell r="DH880">
            <v>144</v>
          </cell>
          <cell r="DI880">
            <v>144</v>
          </cell>
          <cell r="DJ880">
            <v>144</v>
          </cell>
          <cell r="DK880">
            <v>537</v>
          </cell>
        </row>
        <row r="881">
          <cell r="A881">
            <v>45341</v>
          </cell>
          <cell r="B881" t="str">
            <v xml:space="preserve"> CROSS PLAINS SALES                      </v>
          </cell>
          <cell r="C881">
            <v>1</v>
          </cell>
          <cell r="D881" t="str">
            <v xml:space="preserve"> D    </v>
          </cell>
          <cell r="E881">
            <v>727</v>
          </cell>
          <cell r="F881">
            <v>797</v>
          </cell>
          <cell r="G881">
            <v>797</v>
          </cell>
          <cell r="H881">
            <v>157</v>
          </cell>
          <cell r="I881">
            <v>797</v>
          </cell>
          <cell r="J881">
            <v>601</v>
          </cell>
          <cell r="K881">
            <v>699</v>
          </cell>
          <cell r="L881">
            <v>699</v>
          </cell>
          <cell r="M881">
            <v>699</v>
          </cell>
          <cell r="N881">
            <v>699</v>
          </cell>
          <cell r="O881">
            <v>699</v>
          </cell>
          <cell r="P881">
            <v>699</v>
          </cell>
          <cell r="Q881">
            <v>404</v>
          </cell>
          <cell r="R881">
            <v>404</v>
          </cell>
          <cell r="S881">
            <v>404</v>
          </cell>
          <cell r="T881">
            <v>452</v>
          </cell>
          <cell r="U881">
            <v>452</v>
          </cell>
          <cell r="V881">
            <v>452</v>
          </cell>
          <cell r="W881">
            <v>452</v>
          </cell>
          <cell r="X881">
            <v>452</v>
          </cell>
          <cell r="Y881">
            <v>452</v>
          </cell>
          <cell r="Z881">
            <v>452</v>
          </cell>
          <cell r="AA881">
            <v>452</v>
          </cell>
          <cell r="AB881">
            <v>452</v>
          </cell>
          <cell r="AC881">
            <v>452</v>
          </cell>
          <cell r="AD881">
            <v>452</v>
          </cell>
          <cell r="AE881">
            <v>452</v>
          </cell>
          <cell r="AF881">
            <v>452</v>
          </cell>
          <cell r="AG881">
            <v>452</v>
          </cell>
          <cell r="AH881">
            <v>452</v>
          </cell>
          <cell r="AI881">
            <v>452</v>
          </cell>
          <cell r="AJ881">
            <v>452</v>
          </cell>
          <cell r="AK881">
            <v>452</v>
          </cell>
          <cell r="AL881">
            <v>157</v>
          </cell>
          <cell r="AM881">
            <v>157</v>
          </cell>
          <cell r="AN881">
            <v>157</v>
          </cell>
          <cell r="AO881">
            <v>157</v>
          </cell>
          <cell r="AP881">
            <v>157</v>
          </cell>
          <cell r="AQ881">
            <v>157</v>
          </cell>
          <cell r="AR881">
            <v>157</v>
          </cell>
          <cell r="AS881">
            <v>157</v>
          </cell>
          <cell r="AT881">
            <v>157</v>
          </cell>
          <cell r="AU881">
            <v>157</v>
          </cell>
          <cell r="AV881">
            <v>157</v>
          </cell>
          <cell r="AW881">
            <v>157</v>
          </cell>
          <cell r="AX881">
            <v>108</v>
          </cell>
          <cell r="AY881">
            <v>108</v>
          </cell>
          <cell r="AZ881">
            <v>108</v>
          </cell>
          <cell r="BA881">
            <v>108</v>
          </cell>
          <cell r="BB881">
            <v>108</v>
          </cell>
          <cell r="BC881">
            <v>108</v>
          </cell>
          <cell r="BD881">
            <v>108</v>
          </cell>
          <cell r="BE881">
            <v>108</v>
          </cell>
          <cell r="BF881">
            <v>108</v>
          </cell>
          <cell r="BG881">
            <v>108</v>
          </cell>
          <cell r="BH881">
            <v>108</v>
          </cell>
          <cell r="BI881">
            <v>108</v>
          </cell>
          <cell r="BJ881">
            <v>108</v>
          </cell>
          <cell r="BK881">
            <v>108</v>
          </cell>
          <cell r="BL881">
            <v>108</v>
          </cell>
          <cell r="BM881">
            <v>598</v>
          </cell>
          <cell r="BN881">
            <v>108</v>
          </cell>
          <cell r="BO881">
            <v>108</v>
          </cell>
          <cell r="BP881">
            <v>108</v>
          </cell>
          <cell r="BQ881">
            <v>108</v>
          </cell>
          <cell r="BR881">
            <v>108</v>
          </cell>
          <cell r="BS881">
            <v>108</v>
          </cell>
          <cell r="BT881">
            <v>108</v>
          </cell>
          <cell r="BU881">
            <v>108</v>
          </cell>
          <cell r="BV881">
            <v>108</v>
          </cell>
          <cell r="BW881">
            <v>108</v>
          </cell>
          <cell r="BX881">
            <v>108</v>
          </cell>
          <cell r="BY881">
            <v>108</v>
          </cell>
          <cell r="BZ881">
            <v>108</v>
          </cell>
          <cell r="CA881">
            <v>108</v>
          </cell>
          <cell r="CB881">
            <v>108</v>
          </cell>
          <cell r="CC881">
            <v>51</v>
          </cell>
          <cell r="CD881">
            <v>51</v>
          </cell>
          <cell r="CE881">
            <v>51</v>
          </cell>
          <cell r="CF881">
            <v>51</v>
          </cell>
          <cell r="CG881">
            <v>51</v>
          </cell>
          <cell r="CH881">
            <v>51</v>
          </cell>
          <cell r="CI881">
            <v>51</v>
          </cell>
          <cell r="CJ881">
            <v>51</v>
          </cell>
          <cell r="CK881">
            <v>247</v>
          </cell>
          <cell r="CL881">
            <v>51</v>
          </cell>
          <cell r="CM881">
            <v>51</v>
          </cell>
          <cell r="CN881">
            <v>51</v>
          </cell>
          <cell r="CO881">
            <v>51</v>
          </cell>
          <cell r="CP881">
            <v>51</v>
          </cell>
          <cell r="CQ881">
            <v>51</v>
          </cell>
          <cell r="CR881">
            <v>51</v>
          </cell>
          <cell r="CS881">
            <v>51</v>
          </cell>
          <cell r="CT881">
            <v>51</v>
          </cell>
          <cell r="CU881">
            <v>51</v>
          </cell>
          <cell r="CV881">
            <v>51</v>
          </cell>
          <cell r="CW881">
            <v>51</v>
          </cell>
          <cell r="CX881">
            <v>51</v>
          </cell>
          <cell r="CY881">
            <v>51</v>
          </cell>
          <cell r="CZ881">
            <v>51</v>
          </cell>
          <cell r="DA881">
            <v>51</v>
          </cell>
          <cell r="DB881">
            <v>51</v>
          </cell>
          <cell r="DC881">
            <v>51</v>
          </cell>
          <cell r="DD881">
            <v>51</v>
          </cell>
          <cell r="DE881">
            <v>100</v>
          </cell>
          <cell r="DF881">
            <v>100</v>
          </cell>
          <cell r="DG881">
            <v>100</v>
          </cell>
          <cell r="DH881">
            <v>100</v>
          </cell>
          <cell r="DI881">
            <v>100</v>
          </cell>
          <cell r="DJ881">
            <v>100</v>
          </cell>
          <cell r="DK881">
            <v>394</v>
          </cell>
        </row>
        <row r="882">
          <cell r="A882">
            <v>45352</v>
          </cell>
          <cell r="B882" t="str">
            <v xml:space="preserve"> COASTAL - SCOTT &amp; HOPPER DEHYD          </v>
          </cell>
          <cell r="C882">
            <v>0</v>
          </cell>
          <cell r="D882" t="str">
            <v xml:space="preserve"> R    </v>
          </cell>
          <cell r="E882">
            <v>6478</v>
          </cell>
          <cell r="F882">
            <v>420</v>
          </cell>
          <cell r="G882">
            <v>420</v>
          </cell>
          <cell r="H882">
            <v>400</v>
          </cell>
          <cell r="I882">
            <v>420</v>
          </cell>
          <cell r="J882">
            <v>420</v>
          </cell>
          <cell r="K882">
            <v>420</v>
          </cell>
          <cell r="L882">
            <v>350</v>
          </cell>
          <cell r="M882">
            <v>350</v>
          </cell>
          <cell r="N882">
            <v>350</v>
          </cell>
          <cell r="O882">
            <v>350</v>
          </cell>
          <cell r="P882">
            <v>350</v>
          </cell>
          <cell r="Q882">
            <v>350</v>
          </cell>
          <cell r="R882">
            <v>350</v>
          </cell>
          <cell r="S882">
            <v>350</v>
          </cell>
          <cell r="T882">
            <v>15</v>
          </cell>
          <cell r="U882">
            <v>15</v>
          </cell>
          <cell r="V882">
            <v>15</v>
          </cell>
          <cell r="W882">
            <v>15</v>
          </cell>
          <cell r="X882">
            <v>15</v>
          </cell>
          <cell r="Y882">
            <v>15</v>
          </cell>
          <cell r="Z882">
            <v>300</v>
          </cell>
          <cell r="AA882">
            <v>300</v>
          </cell>
          <cell r="AB882">
            <v>300</v>
          </cell>
          <cell r="AC882">
            <v>300</v>
          </cell>
          <cell r="AD882">
            <v>560</v>
          </cell>
          <cell r="AE882">
            <v>560</v>
          </cell>
          <cell r="AF882">
            <v>560</v>
          </cell>
          <cell r="AG882">
            <v>560</v>
          </cell>
          <cell r="AH882">
            <v>560</v>
          </cell>
          <cell r="AI882">
            <v>560</v>
          </cell>
          <cell r="AJ882">
            <v>560</v>
          </cell>
          <cell r="AK882">
            <v>560</v>
          </cell>
          <cell r="AL882">
            <v>560</v>
          </cell>
          <cell r="AM882">
            <v>560</v>
          </cell>
          <cell r="AN882">
            <v>400</v>
          </cell>
          <cell r="AO882">
            <v>400</v>
          </cell>
          <cell r="AP882">
            <v>400</v>
          </cell>
          <cell r="AQ882">
            <v>400</v>
          </cell>
          <cell r="AR882">
            <v>400</v>
          </cell>
          <cell r="AS882">
            <v>400</v>
          </cell>
          <cell r="AT882">
            <v>400</v>
          </cell>
          <cell r="AU882">
            <v>400</v>
          </cell>
          <cell r="AV882">
            <v>400</v>
          </cell>
          <cell r="AW882">
            <v>400</v>
          </cell>
          <cell r="AX882">
            <v>600</v>
          </cell>
          <cell r="AY882">
            <v>400</v>
          </cell>
          <cell r="AZ882">
            <v>400</v>
          </cell>
          <cell r="BA882">
            <v>400</v>
          </cell>
          <cell r="BB882">
            <v>400</v>
          </cell>
          <cell r="BC882">
            <v>400</v>
          </cell>
          <cell r="BD882">
            <v>400</v>
          </cell>
          <cell r="BE882">
            <v>400</v>
          </cell>
          <cell r="BF882">
            <v>400</v>
          </cell>
          <cell r="BG882">
            <v>400</v>
          </cell>
          <cell r="BH882">
            <v>400</v>
          </cell>
          <cell r="BI882">
            <v>10</v>
          </cell>
          <cell r="BJ882">
            <v>10</v>
          </cell>
          <cell r="BK882">
            <v>10</v>
          </cell>
          <cell r="BL882">
            <v>10</v>
          </cell>
          <cell r="BM882">
            <v>10</v>
          </cell>
          <cell r="BN882">
            <v>10</v>
          </cell>
          <cell r="BO882">
            <v>10</v>
          </cell>
          <cell r="BP882">
            <v>450</v>
          </cell>
          <cell r="BQ882">
            <v>450</v>
          </cell>
          <cell r="BR882">
            <v>450</v>
          </cell>
          <cell r="BS882">
            <v>450</v>
          </cell>
          <cell r="BT882">
            <v>600</v>
          </cell>
          <cell r="BU882">
            <v>600</v>
          </cell>
          <cell r="BV882">
            <v>600</v>
          </cell>
          <cell r="BW882">
            <v>600</v>
          </cell>
          <cell r="BX882">
            <v>600</v>
          </cell>
          <cell r="BY882">
            <v>600</v>
          </cell>
          <cell r="BZ882">
            <v>600</v>
          </cell>
          <cell r="CA882">
            <v>600</v>
          </cell>
          <cell r="CB882">
            <v>600</v>
          </cell>
          <cell r="CC882">
            <v>300</v>
          </cell>
          <cell r="CD882">
            <v>300</v>
          </cell>
          <cell r="CE882">
            <v>300</v>
          </cell>
          <cell r="CF882">
            <v>300</v>
          </cell>
          <cell r="CG882">
            <v>300</v>
          </cell>
          <cell r="CH882">
            <v>700</v>
          </cell>
          <cell r="CI882">
            <v>700</v>
          </cell>
          <cell r="CJ882">
            <v>700</v>
          </cell>
          <cell r="CK882">
            <v>700</v>
          </cell>
          <cell r="CL882">
            <v>700</v>
          </cell>
          <cell r="CM882">
            <v>700</v>
          </cell>
          <cell r="CN882">
            <v>700</v>
          </cell>
          <cell r="CO882">
            <v>700</v>
          </cell>
          <cell r="CP882">
            <v>700</v>
          </cell>
          <cell r="CQ882">
            <v>700</v>
          </cell>
          <cell r="CR882">
            <v>400</v>
          </cell>
          <cell r="CS882">
            <v>400</v>
          </cell>
          <cell r="CT882">
            <v>400</v>
          </cell>
          <cell r="CU882">
            <v>400</v>
          </cell>
          <cell r="CV882">
            <v>400</v>
          </cell>
          <cell r="CW882">
            <v>400</v>
          </cell>
          <cell r="CX882">
            <v>400</v>
          </cell>
          <cell r="CY882">
            <v>650</v>
          </cell>
          <cell r="CZ882">
            <v>650</v>
          </cell>
          <cell r="DA882">
            <v>650</v>
          </cell>
          <cell r="DB882">
            <v>650</v>
          </cell>
          <cell r="DC882">
            <v>650</v>
          </cell>
          <cell r="DD882">
            <v>650</v>
          </cell>
          <cell r="DE882">
            <v>100</v>
          </cell>
          <cell r="DF882">
            <v>800</v>
          </cell>
          <cell r="DG882">
            <v>800</v>
          </cell>
          <cell r="DH882">
            <v>800</v>
          </cell>
          <cell r="DI882">
            <v>800</v>
          </cell>
          <cell r="DJ882">
            <v>800</v>
          </cell>
          <cell r="DK882">
            <v>800</v>
          </cell>
        </row>
        <row r="883">
          <cell r="A883">
            <v>45355</v>
          </cell>
          <cell r="B883" t="str">
            <v xml:space="preserve"> GOLDEN - GARWOOD TRANSPORT              </v>
          </cell>
          <cell r="C883">
            <v>0</v>
          </cell>
          <cell r="D883" t="str">
            <v xml:space="preserve"> R    </v>
          </cell>
          <cell r="E883">
            <v>29041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</row>
        <row r="884">
          <cell r="A884">
            <v>45364</v>
          </cell>
          <cell r="B884" t="str">
            <v xml:space="preserve"> TEXAS EASTERN  648                      </v>
          </cell>
          <cell r="C884" t="str">
            <v xml:space="preserve"> 0L   </v>
          </cell>
          <cell r="D884" t="str">
            <v xml:space="preserve"> R    </v>
          </cell>
          <cell r="E884">
            <v>104822</v>
          </cell>
          <cell r="F884">
            <v>3679</v>
          </cell>
          <cell r="G884">
            <v>3679</v>
          </cell>
          <cell r="H884">
            <v>3543</v>
          </cell>
          <cell r="I884">
            <v>3679</v>
          </cell>
          <cell r="J884">
            <v>3679</v>
          </cell>
          <cell r="K884">
            <v>3679</v>
          </cell>
          <cell r="L884">
            <v>3679</v>
          </cell>
          <cell r="M884">
            <v>3679</v>
          </cell>
          <cell r="N884">
            <v>3679</v>
          </cell>
          <cell r="O884">
            <v>3679</v>
          </cell>
          <cell r="P884">
            <v>3679</v>
          </cell>
          <cell r="Q884">
            <v>3679</v>
          </cell>
          <cell r="R884">
            <v>3679</v>
          </cell>
          <cell r="S884">
            <v>3483</v>
          </cell>
          <cell r="T884">
            <v>3543</v>
          </cell>
          <cell r="U884">
            <v>3543</v>
          </cell>
          <cell r="V884">
            <v>3543</v>
          </cell>
          <cell r="W884">
            <v>3543</v>
          </cell>
          <cell r="X884">
            <v>3543</v>
          </cell>
          <cell r="Y884">
            <v>3543</v>
          </cell>
          <cell r="Z884">
            <v>3543</v>
          </cell>
          <cell r="AA884">
            <v>3543</v>
          </cell>
          <cell r="AB884">
            <v>3543</v>
          </cell>
          <cell r="AC884">
            <v>3543</v>
          </cell>
          <cell r="AD884">
            <v>3543</v>
          </cell>
          <cell r="AE884">
            <v>3543</v>
          </cell>
          <cell r="AF884">
            <v>3543</v>
          </cell>
          <cell r="AG884">
            <v>3543</v>
          </cell>
          <cell r="AH884">
            <v>3543</v>
          </cell>
          <cell r="AI884">
            <v>3543</v>
          </cell>
          <cell r="AJ884">
            <v>3543</v>
          </cell>
          <cell r="AK884">
            <v>3543</v>
          </cell>
          <cell r="AL884">
            <v>3543</v>
          </cell>
          <cell r="AM884">
            <v>3543</v>
          </cell>
          <cell r="AN884">
            <v>3543</v>
          </cell>
          <cell r="AO884">
            <v>3543</v>
          </cell>
          <cell r="AP884">
            <v>3543</v>
          </cell>
          <cell r="AQ884">
            <v>3543</v>
          </cell>
          <cell r="AR884">
            <v>3543</v>
          </cell>
          <cell r="AS884">
            <v>3543</v>
          </cell>
          <cell r="AT884">
            <v>3543</v>
          </cell>
          <cell r="AU884">
            <v>3543</v>
          </cell>
          <cell r="AV884">
            <v>0</v>
          </cell>
          <cell r="AW884">
            <v>3543</v>
          </cell>
          <cell r="AX884">
            <v>2487</v>
          </cell>
          <cell r="AY884">
            <v>2487</v>
          </cell>
          <cell r="AZ884">
            <v>2487</v>
          </cell>
          <cell r="BA884">
            <v>2487</v>
          </cell>
          <cell r="BB884">
            <v>2487</v>
          </cell>
          <cell r="BC884">
            <v>2487</v>
          </cell>
          <cell r="BD884">
            <v>2487</v>
          </cell>
          <cell r="BE884">
            <v>2487</v>
          </cell>
          <cell r="BF884">
            <v>2487</v>
          </cell>
          <cell r="BG884">
            <v>2487</v>
          </cell>
          <cell r="BH884">
            <v>2487</v>
          </cell>
          <cell r="BI884">
            <v>2487</v>
          </cell>
          <cell r="BJ884">
            <v>2469</v>
          </cell>
          <cell r="BK884">
            <v>2469</v>
          </cell>
          <cell r="BL884">
            <v>2487</v>
          </cell>
          <cell r="BM884">
            <v>3962</v>
          </cell>
          <cell r="BN884">
            <v>3962</v>
          </cell>
          <cell r="BO884">
            <v>3962</v>
          </cell>
          <cell r="BP884">
            <v>3962</v>
          </cell>
          <cell r="BQ884">
            <v>3962</v>
          </cell>
          <cell r="BR884">
            <v>3962</v>
          </cell>
          <cell r="BS884">
            <v>3962</v>
          </cell>
          <cell r="BT884">
            <v>3962</v>
          </cell>
          <cell r="BU884">
            <v>3962</v>
          </cell>
          <cell r="BV884">
            <v>3962</v>
          </cell>
          <cell r="BW884">
            <v>3962</v>
          </cell>
          <cell r="BX884">
            <v>3962</v>
          </cell>
          <cell r="BY884">
            <v>3962</v>
          </cell>
          <cell r="BZ884">
            <v>3962</v>
          </cell>
          <cell r="CA884">
            <v>3962</v>
          </cell>
          <cell r="CB884">
            <v>3962</v>
          </cell>
          <cell r="CC884">
            <v>3757</v>
          </cell>
          <cell r="CD884">
            <v>3757</v>
          </cell>
          <cell r="CE884">
            <v>3709</v>
          </cell>
          <cell r="CF884">
            <v>3709</v>
          </cell>
          <cell r="CG884">
            <v>3757</v>
          </cell>
          <cell r="CH884">
            <v>3750</v>
          </cell>
          <cell r="CI884">
            <v>3750</v>
          </cell>
          <cell r="CJ884">
            <v>3750</v>
          </cell>
          <cell r="CK884">
            <v>4285</v>
          </cell>
          <cell r="CL884">
            <v>4285</v>
          </cell>
          <cell r="CM884">
            <v>4285</v>
          </cell>
          <cell r="CN884">
            <v>4285</v>
          </cell>
          <cell r="CO884">
            <v>4285</v>
          </cell>
          <cell r="CP884">
            <v>4285</v>
          </cell>
          <cell r="CQ884">
            <v>4285</v>
          </cell>
          <cell r="CR884">
            <v>4285</v>
          </cell>
          <cell r="CS884">
            <v>4285</v>
          </cell>
          <cell r="CT884">
            <v>4285</v>
          </cell>
          <cell r="CU884">
            <v>4285</v>
          </cell>
          <cell r="CV884">
            <v>4285</v>
          </cell>
          <cell r="CW884">
            <v>4285</v>
          </cell>
          <cell r="CX884">
            <v>4285</v>
          </cell>
          <cell r="CY884">
            <v>4285</v>
          </cell>
          <cell r="CZ884">
            <v>4285</v>
          </cell>
          <cell r="DA884">
            <v>4285</v>
          </cell>
          <cell r="DB884">
            <v>4285</v>
          </cell>
          <cell r="DC884">
            <v>4285</v>
          </cell>
          <cell r="DD884">
            <v>4285</v>
          </cell>
          <cell r="DE884">
            <v>3968</v>
          </cell>
          <cell r="DF884">
            <v>3968</v>
          </cell>
          <cell r="DG884">
            <v>3968</v>
          </cell>
          <cell r="DH884">
            <v>3968</v>
          </cell>
          <cell r="DI884">
            <v>3968</v>
          </cell>
          <cell r="DJ884">
            <v>3968</v>
          </cell>
          <cell r="DK884">
            <v>3968</v>
          </cell>
        </row>
        <row r="885">
          <cell r="A885">
            <v>45370</v>
          </cell>
          <cell r="B885" t="str">
            <v xml:space="preserve"> VICTORIA GAS - ENGLEHARDT               </v>
          </cell>
          <cell r="C885">
            <v>0</v>
          </cell>
          <cell r="D885" t="str">
            <v xml:space="preserve"> R    </v>
          </cell>
          <cell r="E885">
            <v>5918</v>
          </cell>
          <cell r="F885">
            <v>3800</v>
          </cell>
          <cell r="G885">
            <v>3800</v>
          </cell>
          <cell r="H885">
            <v>4000</v>
          </cell>
          <cell r="I885">
            <v>3800</v>
          </cell>
          <cell r="J885">
            <v>3800</v>
          </cell>
          <cell r="K885">
            <v>3800</v>
          </cell>
          <cell r="L885">
            <v>3800</v>
          </cell>
          <cell r="M885">
            <v>3800</v>
          </cell>
          <cell r="N885">
            <v>3800</v>
          </cell>
          <cell r="O885">
            <v>3800</v>
          </cell>
          <cell r="P885">
            <v>3800</v>
          </cell>
          <cell r="Q885">
            <v>4100</v>
          </cell>
          <cell r="R885">
            <v>4100</v>
          </cell>
          <cell r="S885">
            <v>3800</v>
          </cell>
          <cell r="T885">
            <v>4500</v>
          </cell>
          <cell r="U885">
            <v>4500</v>
          </cell>
          <cell r="V885">
            <v>4500</v>
          </cell>
          <cell r="W885">
            <v>4500</v>
          </cell>
          <cell r="X885">
            <v>4500</v>
          </cell>
          <cell r="Y885">
            <v>4000</v>
          </cell>
          <cell r="Z885">
            <v>4000</v>
          </cell>
          <cell r="AA885">
            <v>4000</v>
          </cell>
          <cell r="AB885">
            <v>4000</v>
          </cell>
          <cell r="AC885">
            <v>4000</v>
          </cell>
          <cell r="AD885">
            <v>4000</v>
          </cell>
          <cell r="AE885">
            <v>4000</v>
          </cell>
          <cell r="AF885">
            <v>4000</v>
          </cell>
          <cell r="AG885">
            <v>4000</v>
          </cell>
          <cell r="AH885">
            <v>4000</v>
          </cell>
          <cell r="AI885">
            <v>4000</v>
          </cell>
          <cell r="AJ885">
            <v>4000</v>
          </cell>
          <cell r="AK885">
            <v>4000</v>
          </cell>
          <cell r="AL885">
            <v>4000</v>
          </cell>
          <cell r="AM885">
            <v>4100</v>
          </cell>
          <cell r="AN885">
            <v>4100</v>
          </cell>
          <cell r="AO885">
            <v>4000</v>
          </cell>
          <cell r="AP885">
            <v>4000</v>
          </cell>
          <cell r="AQ885">
            <v>4000</v>
          </cell>
          <cell r="AR885">
            <v>4000</v>
          </cell>
          <cell r="AS885">
            <v>4000</v>
          </cell>
          <cell r="AT885">
            <v>4000</v>
          </cell>
          <cell r="AU885">
            <v>4000</v>
          </cell>
          <cell r="AV885">
            <v>4000</v>
          </cell>
          <cell r="AW885">
            <v>4000</v>
          </cell>
          <cell r="AX885">
            <v>4000</v>
          </cell>
          <cell r="AY885">
            <v>4000</v>
          </cell>
          <cell r="AZ885">
            <v>4000</v>
          </cell>
          <cell r="BA885">
            <v>4000</v>
          </cell>
          <cell r="BB885">
            <v>4000</v>
          </cell>
          <cell r="BC885">
            <v>4000</v>
          </cell>
          <cell r="BD885">
            <v>4000</v>
          </cell>
          <cell r="BE885">
            <v>4000</v>
          </cell>
          <cell r="BF885">
            <v>4000</v>
          </cell>
          <cell r="BG885">
            <v>4000</v>
          </cell>
          <cell r="BH885">
            <v>4000</v>
          </cell>
          <cell r="BI885">
            <v>4000</v>
          </cell>
          <cell r="BJ885">
            <v>4000</v>
          </cell>
          <cell r="BK885">
            <v>4000</v>
          </cell>
          <cell r="BL885">
            <v>4000</v>
          </cell>
          <cell r="BM885">
            <v>4000</v>
          </cell>
          <cell r="BN885">
            <v>4000</v>
          </cell>
          <cell r="BO885">
            <v>4000</v>
          </cell>
          <cell r="BP885">
            <v>4000</v>
          </cell>
          <cell r="BQ885">
            <v>4000</v>
          </cell>
          <cell r="BR885">
            <v>4000</v>
          </cell>
          <cell r="BS885">
            <v>4000</v>
          </cell>
          <cell r="BT885">
            <v>4000</v>
          </cell>
          <cell r="BU885">
            <v>4000</v>
          </cell>
          <cell r="BV885">
            <v>4000</v>
          </cell>
          <cell r="BW885">
            <v>4000</v>
          </cell>
          <cell r="BX885">
            <v>4000</v>
          </cell>
          <cell r="BY885">
            <v>4000</v>
          </cell>
          <cell r="BZ885">
            <v>4000</v>
          </cell>
          <cell r="CA885">
            <v>4000</v>
          </cell>
          <cell r="CB885">
            <v>4000</v>
          </cell>
          <cell r="CC885">
            <v>4100</v>
          </cell>
          <cell r="CD885">
            <v>4100</v>
          </cell>
          <cell r="CE885">
            <v>4100</v>
          </cell>
          <cell r="CF885">
            <v>4100</v>
          </cell>
          <cell r="CG885">
            <v>4100</v>
          </cell>
          <cell r="CH885">
            <v>4100</v>
          </cell>
          <cell r="CI885">
            <v>4100</v>
          </cell>
          <cell r="CJ885">
            <v>4100</v>
          </cell>
          <cell r="CK885">
            <v>4100</v>
          </cell>
          <cell r="CL885">
            <v>4100</v>
          </cell>
          <cell r="CM885">
            <v>4100</v>
          </cell>
          <cell r="CN885">
            <v>4100</v>
          </cell>
          <cell r="CO885">
            <v>4100</v>
          </cell>
          <cell r="CP885">
            <v>4100</v>
          </cell>
          <cell r="CQ885">
            <v>4100</v>
          </cell>
          <cell r="CR885">
            <v>3800</v>
          </cell>
          <cell r="CS885">
            <v>3800</v>
          </cell>
          <cell r="CT885">
            <v>3800</v>
          </cell>
          <cell r="CU885">
            <v>3800</v>
          </cell>
          <cell r="CV885">
            <v>3800</v>
          </cell>
          <cell r="CW885">
            <v>3800</v>
          </cell>
          <cell r="CX885">
            <v>4000</v>
          </cell>
          <cell r="CY885">
            <v>4000</v>
          </cell>
          <cell r="CZ885">
            <v>4000</v>
          </cell>
          <cell r="DA885">
            <v>4000</v>
          </cell>
          <cell r="DB885">
            <v>4000</v>
          </cell>
          <cell r="DC885">
            <v>4000</v>
          </cell>
          <cell r="DD885">
            <v>2000</v>
          </cell>
          <cell r="DE885">
            <v>4500</v>
          </cell>
          <cell r="DF885">
            <v>3500</v>
          </cell>
          <cell r="DG885">
            <v>4150</v>
          </cell>
          <cell r="DH885">
            <v>4150</v>
          </cell>
          <cell r="DI885">
            <v>4150</v>
          </cell>
          <cell r="DJ885">
            <v>4150</v>
          </cell>
          <cell r="DK885">
            <v>4150</v>
          </cell>
        </row>
        <row r="886">
          <cell r="A886">
            <v>45383</v>
          </cell>
          <cell r="B886" t="str">
            <v xml:space="preserve"> TORTUGAL-TOMBALL DEHYD                  </v>
          </cell>
          <cell r="C886">
            <v>0</v>
          </cell>
          <cell r="D886" t="str">
            <v xml:space="preserve"> R    </v>
          </cell>
          <cell r="E886">
            <v>10171</v>
          </cell>
          <cell r="F886">
            <v>2</v>
          </cell>
          <cell r="G886">
            <v>2</v>
          </cell>
          <cell r="H886">
            <v>51</v>
          </cell>
          <cell r="I886">
            <v>2</v>
          </cell>
          <cell r="J886">
            <v>52</v>
          </cell>
          <cell r="K886">
            <v>52</v>
          </cell>
          <cell r="L886">
            <v>52</v>
          </cell>
          <cell r="M886">
            <v>52</v>
          </cell>
          <cell r="N886">
            <v>52</v>
          </cell>
          <cell r="O886">
            <v>52</v>
          </cell>
          <cell r="P886">
            <v>52</v>
          </cell>
          <cell r="Q886">
            <v>52</v>
          </cell>
          <cell r="R886">
            <v>52</v>
          </cell>
          <cell r="S886">
            <v>52</v>
          </cell>
          <cell r="T886">
            <v>51</v>
          </cell>
          <cell r="U886">
            <v>51</v>
          </cell>
          <cell r="V886">
            <v>51</v>
          </cell>
          <cell r="W886">
            <v>51</v>
          </cell>
          <cell r="X886">
            <v>51</v>
          </cell>
          <cell r="Y886">
            <v>51</v>
          </cell>
          <cell r="Z886">
            <v>51</v>
          </cell>
          <cell r="AA886">
            <v>51</v>
          </cell>
          <cell r="AB886">
            <v>51</v>
          </cell>
          <cell r="AC886">
            <v>51</v>
          </cell>
          <cell r="AD886">
            <v>51</v>
          </cell>
          <cell r="AE886">
            <v>51</v>
          </cell>
          <cell r="AF886">
            <v>51</v>
          </cell>
          <cell r="AG886">
            <v>51</v>
          </cell>
          <cell r="AH886">
            <v>51</v>
          </cell>
          <cell r="AI886">
            <v>51</v>
          </cell>
          <cell r="AJ886">
            <v>51</v>
          </cell>
          <cell r="AK886">
            <v>51</v>
          </cell>
          <cell r="AL886">
            <v>51</v>
          </cell>
          <cell r="AM886">
            <v>51</v>
          </cell>
          <cell r="AN886">
            <v>51</v>
          </cell>
          <cell r="AO886">
            <v>51</v>
          </cell>
          <cell r="AP886">
            <v>51</v>
          </cell>
          <cell r="AQ886">
            <v>51</v>
          </cell>
          <cell r="AR886">
            <v>51</v>
          </cell>
          <cell r="AS886">
            <v>51</v>
          </cell>
          <cell r="AT886">
            <v>51</v>
          </cell>
          <cell r="AU886">
            <v>51</v>
          </cell>
          <cell r="AV886">
            <v>51</v>
          </cell>
          <cell r="AW886">
            <v>51</v>
          </cell>
          <cell r="AX886">
            <v>86</v>
          </cell>
          <cell r="AY886">
            <v>86</v>
          </cell>
          <cell r="AZ886">
            <v>86</v>
          </cell>
          <cell r="BA886">
            <v>86</v>
          </cell>
          <cell r="BB886">
            <v>86</v>
          </cell>
          <cell r="BC886">
            <v>86</v>
          </cell>
          <cell r="BD886">
            <v>86</v>
          </cell>
          <cell r="BE886">
            <v>124</v>
          </cell>
          <cell r="BF886">
            <v>124</v>
          </cell>
          <cell r="BG886">
            <v>124</v>
          </cell>
          <cell r="BH886">
            <v>124</v>
          </cell>
          <cell r="BI886">
            <v>124</v>
          </cell>
          <cell r="BJ886">
            <v>124</v>
          </cell>
          <cell r="BK886">
            <v>124</v>
          </cell>
          <cell r="BL886">
            <v>124</v>
          </cell>
          <cell r="BM886">
            <v>124</v>
          </cell>
          <cell r="BN886">
            <v>124</v>
          </cell>
          <cell r="BO886">
            <v>124</v>
          </cell>
          <cell r="BP886">
            <v>124</v>
          </cell>
          <cell r="BQ886">
            <v>124</v>
          </cell>
          <cell r="BR886">
            <v>124</v>
          </cell>
          <cell r="BS886">
            <v>124</v>
          </cell>
          <cell r="BT886">
            <v>124</v>
          </cell>
          <cell r="BU886">
            <v>124</v>
          </cell>
          <cell r="BV886">
            <v>124</v>
          </cell>
          <cell r="BW886">
            <v>124</v>
          </cell>
          <cell r="BX886">
            <v>124</v>
          </cell>
          <cell r="BY886">
            <v>124</v>
          </cell>
          <cell r="BZ886">
            <v>124</v>
          </cell>
          <cell r="CA886">
            <v>124</v>
          </cell>
          <cell r="CB886">
            <v>124</v>
          </cell>
          <cell r="CC886">
            <v>108</v>
          </cell>
          <cell r="CD886">
            <v>108</v>
          </cell>
          <cell r="CE886">
            <v>108</v>
          </cell>
          <cell r="CF886">
            <v>108</v>
          </cell>
          <cell r="CG886">
            <v>108</v>
          </cell>
          <cell r="CH886">
            <v>108</v>
          </cell>
          <cell r="CI886">
            <v>108</v>
          </cell>
          <cell r="CJ886">
            <v>108</v>
          </cell>
          <cell r="CK886">
            <v>108</v>
          </cell>
          <cell r="CL886">
            <v>108</v>
          </cell>
          <cell r="CM886">
            <v>108</v>
          </cell>
          <cell r="CN886">
            <v>108</v>
          </cell>
          <cell r="CO886">
            <v>108</v>
          </cell>
          <cell r="CP886">
            <v>108</v>
          </cell>
          <cell r="CQ886">
            <v>108</v>
          </cell>
          <cell r="CR886">
            <v>108</v>
          </cell>
          <cell r="CS886">
            <v>108</v>
          </cell>
          <cell r="CT886">
            <v>108</v>
          </cell>
          <cell r="CU886">
            <v>108</v>
          </cell>
          <cell r="CV886">
            <v>108</v>
          </cell>
          <cell r="CW886">
            <v>108</v>
          </cell>
          <cell r="CX886">
            <v>108</v>
          </cell>
          <cell r="CY886">
            <v>108</v>
          </cell>
          <cell r="CZ886">
            <v>108</v>
          </cell>
          <cell r="DA886">
            <v>108</v>
          </cell>
          <cell r="DB886">
            <v>108</v>
          </cell>
          <cell r="DC886">
            <v>0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</row>
        <row r="887">
          <cell r="A887">
            <v>45384</v>
          </cell>
          <cell r="B887" t="str">
            <v xml:space="preserve"> LUCK-N ROTHERWOOD DEHYD                 </v>
          </cell>
          <cell r="C887">
            <v>0</v>
          </cell>
          <cell r="D887" t="str">
            <v xml:space="preserve"> R    </v>
          </cell>
          <cell r="E887">
            <v>10231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</row>
        <row r="888">
          <cell r="A888">
            <v>45385</v>
          </cell>
          <cell r="B888" t="str">
            <v xml:space="preserve"> TEXAS - TOMBALL RECEIPT                 </v>
          </cell>
          <cell r="C888">
            <v>0</v>
          </cell>
          <cell r="D888" t="str">
            <v xml:space="preserve"> R    </v>
          </cell>
          <cell r="E888">
            <v>6029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</row>
        <row r="889">
          <cell r="A889">
            <v>45387</v>
          </cell>
          <cell r="B889" t="str">
            <v xml:space="preserve"> EASTEX - ROTHWOOD DEHYD                 </v>
          </cell>
          <cell r="C889">
            <v>0</v>
          </cell>
          <cell r="D889" t="str">
            <v xml:space="preserve"> R    </v>
          </cell>
          <cell r="E889">
            <v>46420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</row>
        <row r="890">
          <cell r="A890">
            <v>45389</v>
          </cell>
          <cell r="B890" t="str">
            <v xml:space="preserve"> TEXAS - TOMBALL REDELIVERY              </v>
          </cell>
          <cell r="C890">
            <v>0</v>
          </cell>
          <cell r="D890" t="str">
            <v xml:space="preserve"> D    </v>
          </cell>
          <cell r="E890">
            <v>9466</v>
          </cell>
          <cell r="F890">
            <v>0</v>
          </cell>
          <cell r="G890">
            <v>0</v>
          </cell>
          <cell r="H890">
            <v>1</v>
          </cell>
          <cell r="I890">
            <v>0</v>
          </cell>
          <cell r="J890">
            <v>22</v>
          </cell>
          <cell r="K890">
            <v>22</v>
          </cell>
          <cell r="L890">
            <v>22</v>
          </cell>
          <cell r="M890">
            <v>22</v>
          </cell>
          <cell r="N890">
            <v>22</v>
          </cell>
          <cell r="O890">
            <v>22</v>
          </cell>
          <cell r="P890">
            <v>22</v>
          </cell>
          <cell r="Q890">
            <v>22</v>
          </cell>
          <cell r="R890">
            <v>22</v>
          </cell>
          <cell r="S890">
            <v>22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B890">
            <v>1</v>
          </cell>
          <cell r="AC890">
            <v>1</v>
          </cell>
          <cell r="AD890">
            <v>1</v>
          </cell>
          <cell r="AE890">
            <v>1</v>
          </cell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39</v>
          </cell>
          <cell r="BF890">
            <v>54</v>
          </cell>
          <cell r="BG890">
            <v>54</v>
          </cell>
          <cell r="BH890">
            <v>54</v>
          </cell>
          <cell r="BI890">
            <v>54</v>
          </cell>
          <cell r="BJ890">
            <v>54</v>
          </cell>
          <cell r="BK890">
            <v>54</v>
          </cell>
          <cell r="BL890">
            <v>54</v>
          </cell>
          <cell r="BM890">
            <v>54</v>
          </cell>
          <cell r="BN890">
            <v>54</v>
          </cell>
          <cell r="BO890">
            <v>54</v>
          </cell>
          <cell r="BP890">
            <v>54</v>
          </cell>
          <cell r="BQ890">
            <v>54</v>
          </cell>
          <cell r="BR890">
            <v>54</v>
          </cell>
          <cell r="BS890">
            <v>54</v>
          </cell>
          <cell r="BT890">
            <v>54</v>
          </cell>
          <cell r="BU890">
            <v>54</v>
          </cell>
          <cell r="BV890">
            <v>54</v>
          </cell>
          <cell r="BW890">
            <v>54</v>
          </cell>
          <cell r="BX890">
            <v>54</v>
          </cell>
          <cell r="BY890">
            <v>54</v>
          </cell>
          <cell r="BZ890">
            <v>54</v>
          </cell>
          <cell r="CA890">
            <v>54</v>
          </cell>
          <cell r="CB890">
            <v>54</v>
          </cell>
          <cell r="CC890">
            <v>1</v>
          </cell>
          <cell r="CD890">
            <v>44</v>
          </cell>
          <cell r="CE890">
            <v>44</v>
          </cell>
          <cell r="CF890">
            <v>44</v>
          </cell>
          <cell r="CG890">
            <v>44</v>
          </cell>
          <cell r="CH890">
            <v>44</v>
          </cell>
          <cell r="CI890">
            <v>44</v>
          </cell>
          <cell r="CJ890">
            <v>44</v>
          </cell>
          <cell r="CK890">
            <v>44</v>
          </cell>
          <cell r="CL890">
            <v>44</v>
          </cell>
          <cell r="CM890">
            <v>44</v>
          </cell>
          <cell r="CN890">
            <v>44</v>
          </cell>
          <cell r="CO890">
            <v>44</v>
          </cell>
          <cell r="CP890">
            <v>44</v>
          </cell>
          <cell r="CQ890">
            <v>44</v>
          </cell>
          <cell r="CR890">
            <v>44</v>
          </cell>
          <cell r="CS890">
            <v>44</v>
          </cell>
          <cell r="CT890">
            <v>44</v>
          </cell>
          <cell r="CU890">
            <v>44</v>
          </cell>
          <cell r="CV890">
            <v>44</v>
          </cell>
          <cell r="CW890">
            <v>44</v>
          </cell>
          <cell r="CX890">
            <v>44</v>
          </cell>
          <cell r="CY890">
            <v>44</v>
          </cell>
          <cell r="CZ890">
            <v>44</v>
          </cell>
          <cell r="DA890">
            <v>44</v>
          </cell>
          <cell r="DB890">
            <v>44</v>
          </cell>
          <cell r="DC890">
            <v>0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</row>
        <row r="891">
          <cell r="A891">
            <v>45393</v>
          </cell>
          <cell r="B891" t="str">
            <v xml:space="preserve"> VERMILION  289 (267)                    </v>
          </cell>
          <cell r="C891" t="str">
            <v xml:space="preserve"> 0L   </v>
          </cell>
          <cell r="D891" t="str">
            <v xml:space="preserve"> R    </v>
          </cell>
          <cell r="E891">
            <v>52400</v>
          </cell>
          <cell r="F891">
            <v>2684</v>
          </cell>
          <cell r="G891">
            <v>2684</v>
          </cell>
          <cell r="H891">
            <v>2887</v>
          </cell>
          <cell r="I891">
            <v>2684</v>
          </cell>
          <cell r="J891">
            <v>2684</v>
          </cell>
          <cell r="K891">
            <v>2684</v>
          </cell>
          <cell r="L891">
            <v>3112</v>
          </cell>
          <cell r="M891">
            <v>3112</v>
          </cell>
          <cell r="N891">
            <v>3112</v>
          </cell>
          <cell r="O891">
            <v>3112</v>
          </cell>
          <cell r="P891">
            <v>3112</v>
          </cell>
          <cell r="Q891">
            <v>3524</v>
          </cell>
          <cell r="R891">
            <v>3161</v>
          </cell>
          <cell r="S891">
            <v>3161</v>
          </cell>
          <cell r="T891">
            <v>3016</v>
          </cell>
          <cell r="U891">
            <v>3016</v>
          </cell>
          <cell r="V891">
            <v>3016</v>
          </cell>
          <cell r="W891">
            <v>3016</v>
          </cell>
          <cell r="X891">
            <v>3059</v>
          </cell>
          <cell r="Y891">
            <v>3186</v>
          </cell>
          <cell r="Z891">
            <v>3287</v>
          </cell>
          <cell r="AA891">
            <v>3287</v>
          </cell>
          <cell r="AB891">
            <v>3287</v>
          </cell>
          <cell r="AC891">
            <v>3287</v>
          </cell>
          <cell r="AD891">
            <v>3287</v>
          </cell>
          <cell r="AE891">
            <v>3287</v>
          </cell>
          <cell r="AF891">
            <v>3287</v>
          </cell>
          <cell r="AG891">
            <v>3287</v>
          </cell>
          <cell r="AH891">
            <v>3287</v>
          </cell>
          <cell r="AI891">
            <v>3287</v>
          </cell>
          <cell r="AJ891">
            <v>3287</v>
          </cell>
          <cell r="AK891">
            <v>3287</v>
          </cell>
          <cell r="AL891">
            <v>2887</v>
          </cell>
          <cell r="AM891">
            <v>2887</v>
          </cell>
          <cell r="AN891">
            <v>2887</v>
          </cell>
          <cell r="AO891">
            <v>2887</v>
          </cell>
          <cell r="AP891">
            <v>2887</v>
          </cell>
          <cell r="AQ891">
            <v>2887</v>
          </cell>
          <cell r="AR891">
            <v>1001</v>
          </cell>
          <cell r="AS891">
            <v>1001</v>
          </cell>
          <cell r="AT891">
            <v>1001</v>
          </cell>
          <cell r="AU891">
            <v>1001</v>
          </cell>
          <cell r="AV891">
            <v>0</v>
          </cell>
          <cell r="AW891">
            <v>1001</v>
          </cell>
          <cell r="AX891">
            <v>1011</v>
          </cell>
          <cell r="AY891">
            <v>1011</v>
          </cell>
          <cell r="AZ891">
            <v>1011</v>
          </cell>
          <cell r="BA891">
            <v>1011</v>
          </cell>
          <cell r="BB891">
            <v>1011</v>
          </cell>
          <cell r="BC891">
            <v>1011</v>
          </cell>
          <cell r="BD891">
            <v>1011</v>
          </cell>
          <cell r="BE891">
            <v>1011</v>
          </cell>
          <cell r="BF891">
            <v>1011</v>
          </cell>
          <cell r="BG891">
            <v>1011</v>
          </cell>
          <cell r="BH891">
            <v>1011</v>
          </cell>
          <cell r="BI891">
            <v>1011</v>
          </cell>
          <cell r="BJ891">
            <v>1011</v>
          </cell>
          <cell r="BK891">
            <v>1011</v>
          </cell>
          <cell r="BL891">
            <v>1011</v>
          </cell>
          <cell r="BM891">
            <v>1011</v>
          </cell>
          <cell r="BN891">
            <v>1811</v>
          </cell>
          <cell r="BO891">
            <v>1811</v>
          </cell>
          <cell r="BP891">
            <v>1811</v>
          </cell>
          <cell r="BQ891">
            <v>1811</v>
          </cell>
          <cell r="BR891">
            <v>1811</v>
          </cell>
          <cell r="BS891">
            <v>1811</v>
          </cell>
          <cell r="BT891">
            <v>2339</v>
          </cell>
          <cell r="BU891">
            <v>2339</v>
          </cell>
          <cell r="BV891">
            <v>2339</v>
          </cell>
          <cell r="BW891">
            <v>2339</v>
          </cell>
          <cell r="BX891">
            <v>2339</v>
          </cell>
          <cell r="BY891">
            <v>2339</v>
          </cell>
          <cell r="BZ891">
            <v>2339</v>
          </cell>
          <cell r="CA891">
            <v>2339</v>
          </cell>
          <cell r="CB891">
            <v>2339</v>
          </cell>
          <cell r="CC891">
            <v>2795</v>
          </cell>
          <cell r="CD891">
            <v>2795</v>
          </cell>
          <cell r="CE891">
            <v>2795</v>
          </cell>
          <cell r="CF891">
            <v>2795</v>
          </cell>
          <cell r="CG891">
            <v>2795</v>
          </cell>
          <cell r="CH891">
            <v>2795</v>
          </cell>
          <cell r="CI891">
            <v>1589</v>
          </cell>
          <cell r="CJ891">
            <v>1589</v>
          </cell>
          <cell r="CK891">
            <v>1589</v>
          </cell>
          <cell r="CL891">
            <v>1589</v>
          </cell>
          <cell r="CM891">
            <v>1589</v>
          </cell>
          <cell r="CN891">
            <v>1589</v>
          </cell>
          <cell r="CO891">
            <v>1589</v>
          </cell>
          <cell r="CP891">
            <v>1589</v>
          </cell>
          <cell r="CQ891">
            <v>1589</v>
          </cell>
          <cell r="CR891">
            <v>1589</v>
          </cell>
          <cell r="CS891">
            <v>1589</v>
          </cell>
          <cell r="CT891">
            <v>1589</v>
          </cell>
          <cell r="CU891">
            <v>1589</v>
          </cell>
          <cell r="CV891">
            <v>1589</v>
          </cell>
          <cell r="CW891">
            <v>1589</v>
          </cell>
          <cell r="CX891">
            <v>1589</v>
          </cell>
          <cell r="CY891">
            <v>1589</v>
          </cell>
          <cell r="CZ891">
            <v>1589</v>
          </cell>
          <cell r="DA891">
            <v>1589</v>
          </cell>
          <cell r="DB891">
            <v>1589</v>
          </cell>
          <cell r="DC891">
            <v>1589</v>
          </cell>
          <cell r="DD891">
            <v>1589</v>
          </cell>
          <cell r="DE891">
            <v>6004</v>
          </cell>
          <cell r="DF891">
            <v>3091</v>
          </cell>
          <cell r="DG891">
            <v>3091</v>
          </cell>
          <cell r="DH891">
            <v>3091</v>
          </cell>
          <cell r="DI891">
            <v>3091</v>
          </cell>
          <cell r="DJ891">
            <v>3091</v>
          </cell>
          <cell r="DK891">
            <v>1589</v>
          </cell>
        </row>
        <row r="892">
          <cell r="A892">
            <v>45408</v>
          </cell>
          <cell r="B892" t="str">
            <v xml:space="preserve"> SYNERGY - NORTH MONTE CHRISTO DEHYD     </v>
          </cell>
          <cell r="C892">
            <v>0</v>
          </cell>
          <cell r="D892" t="str">
            <v xml:space="preserve"> R    </v>
          </cell>
          <cell r="E892">
            <v>6841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0</v>
          </cell>
          <cell r="DB892">
            <v>0</v>
          </cell>
          <cell r="DC892">
            <v>0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</row>
        <row r="893">
          <cell r="A893">
            <v>45409</v>
          </cell>
          <cell r="B893" t="str">
            <v xml:space="preserve"> TEXACO - SANTELLANA DEHYD #3            </v>
          </cell>
          <cell r="C893">
            <v>0</v>
          </cell>
          <cell r="D893" t="str">
            <v xml:space="preserve"> R    </v>
          </cell>
          <cell r="E893">
            <v>46898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</row>
        <row r="894">
          <cell r="A894">
            <v>45411</v>
          </cell>
          <cell r="B894" t="str">
            <v>PG&amp;E @ Hidalgo</v>
          </cell>
          <cell r="C894">
            <v>0</v>
          </cell>
          <cell r="D894" t="str">
            <v xml:space="preserve"> R    </v>
          </cell>
          <cell r="E894">
            <v>88187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</row>
        <row r="895">
          <cell r="A895">
            <v>45412</v>
          </cell>
          <cell r="B895" t="str">
            <v xml:space="preserve"> ENERGY - H. THOMAS - DENTON #1          </v>
          </cell>
          <cell r="C895">
            <v>0</v>
          </cell>
          <cell r="D895" t="str">
            <v xml:space="preserve"> R    </v>
          </cell>
          <cell r="E895">
            <v>2434</v>
          </cell>
          <cell r="F895">
            <v>112</v>
          </cell>
          <cell r="G895">
            <v>112</v>
          </cell>
          <cell r="H895">
            <v>205</v>
          </cell>
          <cell r="I895">
            <v>112</v>
          </cell>
          <cell r="J895">
            <v>112</v>
          </cell>
          <cell r="K895">
            <v>112</v>
          </cell>
          <cell r="L895">
            <v>112</v>
          </cell>
          <cell r="M895">
            <v>112</v>
          </cell>
          <cell r="N895">
            <v>112</v>
          </cell>
          <cell r="O895">
            <v>112</v>
          </cell>
          <cell r="P895">
            <v>112</v>
          </cell>
          <cell r="Q895">
            <v>112</v>
          </cell>
          <cell r="R895">
            <v>112</v>
          </cell>
          <cell r="S895">
            <v>265</v>
          </cell>
          <cell r="T895">
            <v>105</v>
          </cell>
          <cell r="U895">
            <v>105</v>
          </cell>
          <cell r="V895">
            <v>105</v>
          </cell>
          <cell r="W895">
            <v>105</v>
          </cell>
          <cell r="X895">
            <v>105</v>
          </cell>
          <cell r="Y895">
            <v>105</v>
          </cell>
          <cell r="Z895">
            <v>105</v>
          </cell>
          <cell r="AA895">
            <v>105</v>
          </cell>
          <cell r="AB895">
            <v>105</v>
          </cell>
          <cell r="AC895">
            <v>105</v>
          </cell>
          <cell r="AD895">
            <v>105</v>
          </cell>
          <cell r="AE895">
            <v>105</v>
          </cell>
          <cell r="AF895">
            <v>105</v>
          </cell>
          <cell r="AG895">
            <v>105</v>
          </cell>
          <cell r="AH895">
            <v>105</v>
          </cell>
          <cell r="AI895">
            <v>105</v>
          </cell>
          <cell r="AJ895">
            <v>105</v>
          </cell>
          <cell r="AK895">
            <v>105</v>
          </cell>
          <cell r="AL895">
            <v>105</v>
          </cell>
          <cell r="AM895">
            <v>105</v>
          </cell>
          <cell r="AN895">
            <v>105</v>
          </cell>
          <cell r="AO895">
            <v>205</v>
          </cell>
          <cell r="AP895">
            <v>205</v>
          </cell>
          <cell r="AQ895">
            <v>205</v>
          </cell>
          <cell r="AR895">
            <v>105</v>
          </cell>
          <cell r="AS895">
            <v>105</v>
          </cell>
          <cell r="AT895">
            <v>105</v>
          </cell>
          <cell r="AU895">
            <v>105</v>
          </cell>
          <cell r="AV895">
            <v>105</v>
          </cell>
          <cell r="AW895">
            <v>105</v>
          </cell>
          <cell r="AX895">
            <v>110</v>
          </cell>
          <cell r="AY895">
            <v>110</v>
          </cell>
          <cell r="AZ895">
            <v>110</v>
          </cell>
          <cell r="BA895">
            <v>110</v>
          </cell>
          <cell r="BB895">
            <v>110</v>
          </cell>
          <cell r="BC895">
            <v>110</v>
          </cell>
          <cell r="BD895">
            <v>110</v>
          </cell>
          <cell r="BE895">
            <v>110</v>
          </cell>
          <cell r="BF895">
            <v>110</v>
          </cell>
          <cell r="BG895">
            <v>110</v>
          </cell>
          <cell r="BH895">
            <v>110</v>
          </cell>
          <cell r="BI895">
            <v>110</v>
          </cell>
          <cell r="BJ895">
            <v>110</v>
          </cell>
          <cell r="BK895">
            <v>110</v>
          </cell>
          <cell r="BL895">
            <v>110</v>
          </cell>
          <cell r="BM895">
            <v>110</v>
          </cell>
          <cell r="BN895">
            <v>110</v>
          </cell>
          <cell r="BO895">
            <v>110</v>
          </cell>
          <cell r="BP895">
            <v>110</v>
          </cell>
          <cell r="BQ895">
            <v>110</v>
          </cell>
          <cell r="BR895">
            <v>110</v>
          </cell>
          <cell r="BS895">
            <v>110</v>
          </cell>
          <cell r="BT895">
            <v>110</v>
          </cell>
          <cell r="BU895">
            <v>110</v>
          </cell>
          <cell r="BV895">
            <v>110</v>
          </cell>
          <cell r="BW895">
            <v>110</v>
          </cell>
          <cell r="BX895">
            <v>110</v>
          </cell>
          <cell r="BY895">
            <v>110</v>
          </cell>
          <cell r="BZ895">
            <v>110</v>
          </cell>
          <cell r="CA895">
            <v>110</v>
          </cell>
          <cell r="CB895">
            <v>110</v>
          </cell>
          <cell r="CC895">
            <v>100</v>
          </cell>
          <cell r="CD895">
            <v>100</v>
          </cell>
          <cell r="CE895">
            <v>100</v>
          </cell>
          <cell r="CF895">
            <v>100</v>
          </cell>
          <cell r="CG895">
            <v>100</v>
          </cell>
          <cell r="CH895">
            <v>100</v>
          </cell>
          <cell r="CI895">
            <v>100</v>
          </cell>
          <cell r="CJ895">
            <v>100</v>
          </cell>
          <cell r="CK895">
            <v>100</v>
          </cell>
          <cell r="CL895">
            <v>100</v>
          </cell>
          <cell r="CM895">
            <v>100</v>
          </cell>
          <cell r="CN895">
            <v>100</v>
          </cell>
          <cell r="CO895">
            <v>100</v>
          </cell>
          <cell r="CP895">
            <v>100</v>
          </cell>
          <cell r="CQ895">
            <v>100</v>
          </cell>
          <cell r="CR895">
            <v>100</v>
          </cell>
          <cell r="CS895">
            <v>100</v>
          </cell>
          <cell r="CT895">
            <v>100</v>
          </cell>
          <cell r="CU895">
            <v>100</v>
          </cell>
          <cell r="CV895">
            <v>100</v>
          </cell>
          <cell r="CW895">
            <v>100</v>
          </cell>
          <cell r="CX895">
            <v>100</v>
          </cell>
          <cell r="CY895">
            <v>100</v>
          </cell>
          <cell r="CZ895">
            <v>100</v>
          </cell>
          <cell r="DA895">
            <v>100</v>
          </cell>
          <cell r="DB895">
            <v>100</v>
          </cell>
          <cell r="DC895">
            <v>100</v>
          </cell>
          <cell r="DD895">
            <v>100</v>
          </cell>
          <cell r="DE895">
            <v>76</v>
          </cell>
          <cell r="DF895">
            <v>76</v>
          </cell>
          <cell r="DG895">
            <v>76</v>
          </cell>
          <cell r="DH895">
            <v>76</v>
          </cell>
          <cell r="DI895">
            <v>76</v>
          </cell>
          <cell r="DJ895">
            <v>76</v>
          </cell>
          <cell r="DK895">
            <v>76</v>
          </cell>
        </row>
        <row r="896">
          <cell r="A896">
            <v>45413</v>
          </cell>
          <cell r="B896" t="str">
            <v xml:space="preserve"> PG&amp;E RESOURCES - HASDORFF #1            </v>
          </cell>
          <cell r="C896">
            <v>0</v>
          </cell>
          <cell r="D896" t="str">
            <v xml:space="preserve"> R    </v>
          </cell>
          <cell r="E896">
            <v>2834</v>
          </cell>
          <cell r="F896">
            <v>140</v>
          </cell>
          <cell r="G896">
            <v>140</v>
          </cell>
          <cell r="H896">
            <v>0</v>
          </cell>
          <cell r="I896">
            <v>140</v>
          </cell>
          <cell r="J896">
            <v>130</v>
          </cell>
          <cell r="K896">
            <v>140</v>
          </cell>
          <cell r="L896">
            <v>140</v>
          </cell>
          <cell r="M896">
            <v>140</v>
          </cell>
          <cell r="N896">
            <v>140</v>
          </cell>
          <cell r="O896">
            <v>140</v>
          </cell>
          <cell r="P896">
            <v>140</v>
          </cell>
          <cell r="Q896">
            <v>140</v>
          </cell>
          <cell r="R896">
            <v>140</v>
          </cell>
          <cell r="S896">
            <v>140</v>
          </cell>
          <cell r="T896">
            <v>120</v>
          </cell>
          <cell r="U896">
            <v>120</v>
          </cell>
          <cell r="V896">
            <v>120</v>
          </cell>
          <cell r="W896">
            <v>120</v>
          </cell>
          <cell r="X896">
            <v>120</v>
          </cell>
          <cell r="Y896">
            <v>120</v>
          </cell>
          <cell r="Z896">
            <v>120</v>
          </cell>
          <cell r="AA896">
            <v>120</v>
          </cell>
          <cell r="AB896">
            <v>120</v>
          </cell>
          <cell r="AC896">
            <v>120</v>
          </cell>
          <cell r="AD896">
            <v>150</v>
          </cell>
          <cell r="AE896">
            <v>150</v>
          </cell>
          <cell r="AF896">
            <v>150</v>
          </cell>
          <cell r="AG896">
            <v>150</v>
          </cell>
          <cell r="AH896">
            <v>150</v>
          </cell>
          <cell r="AI896">
            <v>150</v>
          </cell>
          <cell r="AJ896">
            <v>150</v>
          </cell>
          <cell r="AK896">
            <v>150</v>
          </cell>
          <cell r="AL896">
            <v>150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145</v>
          </cell>
          <cell r="AY896">
            <v>145</v>
          </cell>
          <cell r="AZ896">
            <v>145</v>
          </cell>
          <cell r="BA896">
            <v>145</v>
          </cell>
          <cell r="BB896">
            <v>145</v>
          </cell>
          <cell r="BC896">
            <v>145</v>
          </cell>
          <cell r="BD896">
            <v>145</v>
          </cell>
          <cell r="BE896">
            <v>145</v>
          </cell>
          <cell r="BF896">
            <v>145</v>
          </cell>
          <cell r="BG896">
            <v>145</v>
          </cell>
          <cell r="BH896">
            <v>145</v>
          </cell>
          <cell r="BI896">
            <v>145</v>
          </cell>
          <cell r="BJ896">
            <v>145</v>
          </cell>
          <cell r="BK896">
            <v>145</v>
          </cell>
          <cell r="BL896">
            <v>145</v>
          </cell>
          <cell r="BM896">
            <v>130</v>
          </cell>
          <cell r="BN896">
            <v>130</v>
          </cell>
          <cell r="BO896">
            <v>130</v>
          </cell>
          <cell r="BP896">
            <v>130</v>
          </cell>
          <cell r="BQ896">
            <v>130</v>
          </cell>
          <cell r="BR896">
            <v>130</v>
          </cell>
          <cell r="BS896">
            <v>130</v>
          </cell>
          <cell r="BT896">
            <v>130</v>
          </cell>
          <cell r="BU896">
            <v>130</v>
          </cell>
          <cell r="BV896">
            <v>130</v>
          </cell>
          <cell r="BW896">
            <v>130</v>
          </cell>
          <cell r="BX896">
            <v>130</v>
          </cell>
          <cell r="BY896">
            <v>130</v>
          </cell>
          <cell r="BZ896">
            <v>130</v>
          </cell>
          <cell r="CA896">
            <v>130</v>
          </cell>
          <cell r="CB896">
            <v>130</v>
          </cell>
          <cell r="CC896">
            <v>120</v>
          </cell>
          <cell r="CD896">
            <v>120</v>
          </cell>
          <cell r="CE896">
            <v>120</v>
          </cell>
          <cell r="CF896">
            <v>120</v>
          </cell>
          <cell r="CG896">
            <v>120</v>
          </cell>
          <cell r="CH896">
            <v>120</v>
          </cell>
          <cell r="CI896">
            <v>120</v>
          </cell>
          <cell r="CJ896">
            <v>120</v>
          </cell>
          <cell r="CK896">
            <v>120</v>
          </cell>
          <cell r="CL896">
            <v>120</v>
          </cell>
          <cell r="CM896">
            <v>120</v>
          </cell>
          <cell r="CN896">
            <v>120</v>
          </cell>
          <cell r="CO896">
            <v>145</v>
          </cell>
          <cell r="CP896">
            <v>145</v>
          </cell>
          <cell r="CQ896">
            <v>145</v>
          </cell>
          <cell r="CR896">
            <v>145</v>
          </cell>
          <cell r="CS896">
            <v>145</v>
          </cell>
          <cell r="CT896">
            <v>145</v>
          </cell>
          <cell r="CU896">
            <v>145</v>
          </cell>
          <cell r="CV896">
            <v>145</v>
          </cell>
          <cell r="CW896">
            <v>145</v>
          </cell>
          <cell r="CX896">
            <v>145</v>
          </cell>
          <cell r="CY896">
            <v>145</v>
          </cell>
          <cell r="CZ896">
            <v>145</v>
          </cell>
          <cell r="DA896">
            <v>145</v>
          </cell>
          <cell r="DB896">
            <v>145</v>
          </cell>
          <cell r="DC896">
            <v>145</v>
          </cell>
          <cell r="DD896">
            <v>145</v>
          </cell>
          <cell r="DE896">
            <v>145</v>
          </cell>
          <cell r="DF896">
            <v>145</v>
          </cell>
          <cell r="DG896">
            <v>145</v>
          </cell>
          <cell r="DH896">
            <v>145</v>
          </cell>
          <cell r="DI896">
            <v>145</v>
          </cell>
          <cell r="DJ896">
            <v>145</v>
          </cell>
          <cell r="DK896">
            <v>145</v>
          </cell>
        </row>
        <row r="897">
          <cell r="A897">
            <v>45414</v>
          </cell>
          <cell r="B897" t="str">
            <v xml:space="preserve"> KILLAM - WEARDEN DEHYD.                 </v>
          </cell>
          <cell r="C897">
            <v>0</v>
          </cell>
          <cell r="D897" t="str">
            <v xml:space="preserve"> R    </v>
          </cell>
          <cell r="E897">
            <v>10485</v>
          </cell>
          <cell r="F897">
            <v>305</v>
          </cell>
          <cell r="G897">
            <v>305</v>
          </cell>
          <cell r="H897">
            <v>305</v>
          </cell>
          <cell r="I897">
            <v>305</v>
          </cell>
          <cell r="J897">
            <v>305</v>
          </cell>
          <cell r="K897">
            <v>305</v>
          </cell>
          <cell r="L897">
            <v>305</v>
          </cell>
          <cell r="M897">
            <v>305</v>
          </cell>
          <cell r="N897">
            <v>305</v>
          </cell>
          <cell r="O897">
            <v>305</v>
          </cell>
          <cell r="P897">
            <v>305</v>
          </cell>
          <cell r="Q897">
            <v>305</v>
          </cell>
          <cell r="R897">
            <v>305</v>
          </cell>
          <cell r="S897">
            <v>305</v>
          </cell>
          <cell r="T897">
            <v>305</v>
          </cell>
          <cell r="U897">
            <v>305</v>
          </cell>
          <cell r="V897">
            <v>305</v>
          </cell>
          <cell r="W897">
            <v>305</v>
          </cell>
          <cell r="X897">
            <v>305</v>
          </cell>
          <cell r="Y897">
            <v>305</v>
          </cell>
          <cell r="Z897">
            <v>305</v>
          </cell>
          <cell r="AA897">
            <v>305</v>
          </cell>
          <cell r="AB897">
            <v>305</v>
          </cell>
          <cell r="AC897">
            <v>305</v>
          </cell>
          <cell r="AD897">
            <v>305</v>
          </cell>
          <cell r="AE897">
            <v>305</v>
          </cell>
          <cell r="AF897">
            <v>305</v>
          </cell>
          <cell r="AG897">
            <v>305</v>
          </cell>
          <cell r="AH897">
            <v>305</v>
          </cell>
          <cell r="AI897">
            <v>305</v>
          </cell>
          <cell r="AJ897">
            <v>305</v>
          </cell>
          <cell r="AK897">
            <v>305</v>
          </cell>
          <cell r="AL897">
            <v>305</v>
          </cell>
          <cell r="AM897">
            <v>305</v>
          </cell>
          <cell r="AN897">
            <v>305</v>
          </cell>
          <cell r="AO897">
            <v>305</v>
          </cell>
          <cell r="AP897">
            <v>305</v>
          </cell>
          <cell r="AQ897">
            <v>305</v>
          </cell>
          <cell r="AR897">
            <v>305</v>
          </cell>
          <cell r="AS897">
            <v>305</v>
          </cell>
          <cell r="AT897">
            <v>305</v>
          </cell>
          <cell r="AU897">
            <v>305</v>
          </cell>
          <cell r="AV897">
            <v>305</v>
          </cell>
          <cell r="AW897">
            <v>305</v>
          </cell>
          <cell r="AX897">
            <v>305</v>
          </cell>
          <cell r="AY897">
            <v>305</v>
          </cell>
          <cell r="AZ897">
            <v>305</v>
          </cell>
          <cell r="BA897">
            <v>305</v>
          </cell>
          <cell r="BB897">
            <v>305</v>
          </cell>
          <cell r="BC897">
            <v>305</v>
          </cell>
          <cell r="BD897">
            <v>305</v>
          </cell>
          <cell r="BE897">
            <v>305</v>
          </cell>
          <cell r="BF897">
            <v>305</v>
          </cell>
          <cell r="BG897">
            <v>305</v>
          </cell>
          <cell r="BH897">
            <v>305</v>
          </cell>
          <cell r="BI897">
            <v>305</v>
          </cell>
          <cell r="BJ897">
            <v>305</v>
          </cell>
          <cell r="BK897">
            <v>305</v>
          </cell>
          <cell r="BL897">
            <v>305</v>
          </cell>
          <cell r="BM897">
            <v>305</v>
          </cell>
          <cell r="BN897">
            <v>305</v>
          </cell>
          <cell r="BO897">
            <v>305</v>
          </cell>
          <cell r="BP897">
            <v>305</v>
          </cell>
          <cell r="BQ897">
            <v>305</v>
          </cell>
          <cell r="BR897">
            <v>305</v>
          </cell>
          <cell r="BS897">
            <v>305</v>
          </cell>
          <cell r="BT897">
            <v>305</v>
          </cell>
          <cell r="BU897">
            <v>305</v>
          </cell>
          <cell r="BV897">
            <v>305</v>
          </cell>
          <cell r="BW897">
            <v>305</v>
          </cell>
          <cell r="BX897">
            <v>305</v>
          </cell>
          <cell r="BY897">
            <v>305</v>
          </cell>
          <cell r="BZ897">
            <v>305</v>
          </cell>
          <cell r="CA897">
            <v>305</v>
          </cell>
          <cell r="CB897">
            <v>305</v>
          </cell>
          <cell r="CC897">
            <v>232</v>
          </cell>
          <cell r="CD897">
            <v>232</v>
          </cell>
          <cell r="CE897">
            <v>232</v>
          </cell>
          <cell r="CF897">
            <v>232</v>
          </cell>
          <cell r="CG897">
            <v>232</v>
          </cell>
          <cell r="CH897">
            <v>232</v>
          </cell>
          <cell r="CI897">
            <v>35</v>
          </cell>
          <cell r="CJ897">
            <v>35</v>
          </cell>
          <cell r="CK897">
            <v>35</v>
          </cell>
          <cell r="CL897">
            <v>35</v>
          </cell>
          <cell r="CM897">
            <v>35</v>
          </cell>
          <cell r="CN897">
            <v>35</v>
          </cell>
          <cell r="CO897">
            <v>15</v>
          </cell>
          <cell r="CP897">
            <v>15</v>
          </cell>
          <cell r="CQ897">
            <v>15</v>
          </cell>
          <cell r="CR897">
            <v>15</v>
          </cell>
          <cell r="CS897">
            <v>15</v>
          </cell>
          <cell r="CT897">
            <v>15</v>
          </cell>
          <cell r="CU897">
            <v>15</v>
          </cell>
          <cell r="CV897">
            <v>45</v>
          </cell>
          <cell r="CW897">
            <v>45</v>
          </cell>
          <cell r="CX897">
            <v>45</v>
          </cell>
          <cell r="CY897">
            <v>45</v>
          </cell>
          <cell r="CZ897">
            <v>45</v>
          </cell>
          <cell r="DA897">
            <v>45</v>
          </cell>
          <cell r="DB897">
            <v>45</v>
          </cell>
          <cell r="DC897">
            <v>45</v>
          </cell>
          <cell r="DD897">
            <v>45</v>
          </cell>
          <cell r="DE897">
            <v>45</v>
          </cell>
          <cell r="DF897">
            <v>45</v>
          </cell>
          <cell r="DG897">
            <v>45</v>
          </cell>
          <cell r="DH897">
            <v>45</v>
          </cell>
          <cell r="DI897">
            <v>45</v>
          </cell>
          <cell r="DJ897">
            <v>45</v>
          </cell>
          <cell r="DK897">
            <v>45</v>
          </cell>
        </row>
        <row r="898">
          <cell r="A898">
            <v>45416</v>
          </cell>
          <cell r="B898" t="str">
            <v xml:space="preserve"> VICTORIA -KENLON FIELD-MELTON UNIT #1   </v>
          </cell>
          <cell r="C898">
            <v>0</v>
          </cell>
          <cell r="D898" t="str">
            <v xml:space="preserve"> R    </v>
          </cell>
          <cell r="E898">
            <v>24311</v>
          </cell>
          <cell r="F898">
            <v>16721</v>
          </cell>
          <cell r="G898">
            <v>16721</v>
          </cell>
          <cell r="H898">
            <v>18000</v>
          </cell>
          <cell r="I898">
            <v>16721</v>
          </cell>
          <cell r="J898">
            <v>17071</v>
          </cell>
          <cell r="K898">
            <v>17071</v>
          </cell>
          <cell r="L898">
            <v>17571</v>
          </cell>
          <cell r="M898">
            <v>17700</v>
          </cell>
          <cell r="N898">
            <v>17700</v>
          </cell>
          <cell r="O898">
            <v>17700</v>
          </cell>
          <cell r="P898">
            <v>17071</v>
          </cell>
          <cell r="Q898">
            <v>17071</v>
          </cell>
          <cell r="R898">
            <v>17071</v>
          </cell>
          <cell r="S898">
            <v>17071</v>
          </cell>
          <cell r="T898">
            <v>17000</v>
          </cell>
          <cell r="U898">
            <v>17000</v>
          </cell>
          <cell r="V898">
            <v>17000</v>
          </cell>
          <cell r="W898">
            <v>17000</v>
          </cell>
          <cell r="X898">
            <v>17000</v>
          </cell>
          <cell r="Y898">
            <v>16200</v>
          </cell>
          <cell r="Z898">
            <v>16200</v>
          </cell>
          <cell r="AA898">
            <v>16200</v>
          </cell>
          <cell r="AB898">
            <v>16200</v>
          </cell>
          <cell r="AC898">
            <v>16200</v>
          </cell>
          <cell r="AD898">
            <v>16200</v>
          </cell>
          <cell r="AE898">
            <v>17000</v>
          </cell>
          <cell r="AF898">
            <v>18000</v>
          </cell>
          <cell r="AG898">
            <v>18000</v>
          </cell>
          <cell r="AH898">
            <v>18000</v>
          </cell>
          <cell r="AI898">
            <v>18000</v>
          </cell>
          <cell r="AJ898">
            <v>18000</v>
          </cell>
          <cell r="AK898">
            <v>18000</v>
          </cell>
          <cell r="AL898">
            <v>18000</v>
          </cell>
          <cell r="AM898">
            <v>18000</v>
          </cell>
          <cell r="AN898">
            <v>18000</v>
          </cell>
          <cell r="AO898">
            <v>18000</v>
          </cell>
          <cell r="AP898">
            <v>18000</v>
          </cell>
          <cell r="AQ898">
            <v>18000</v>
          </cell>
          <cell r="AR898">
            <v>18000</v>
          </cell>
          <cell r="AS898">
            <v>18000</v>
          </cell>
          <cell r="AT898">
            <v>18000</v>
          </cell>
          <cell r="AU898">
            <v>18000</v>
          </cell>
          <cell r="AV898">
            <v>18000</v>
          </cell>
          <cell r="AW898">
            <v>18000</v>
          </cell>
          <cell r="AX898">
            <v>17995</v>
          </cell>
          <cell r="AY898">
            <v>19595</v>
          </cell>
          <cell r="AZ898">
            <v>19595</v>
          </cell>
          <cell r="BA898">
            <v>19595</v>
          </cell>
          <cell r="BB898">
            <v>18695</v>
          </cell>
          <cell r="BC898">
            <v>18695</v>
          </cell>
          <cell r="BD898">
            <v>18695</v>
          </cell>
          <cell r="BE898">
            <v>18695</v>
          </cell>
          <cell r="BF898">
            <v>18695</v>
          </cell>
          <cell r="BG898">
            <v>18695</v>
          </cell>
          <cell r="BH898">
            <v>19195</v>
          </cell>
          <cell r="BI898">
            <v>18995</v>
          </cell>
          <cell r="BJ898">
            <v>18995</v>
          </cell>
          <cell r="BK898">
            <v>18995</v>
          </cell>
          <cell r="BL898">
            <v>18995</v>
          </cell>
          <cell r="BM898">
            <v>18995</v>
          </cell>
          <cell r="BN898">
            <v>18495</v>
          </cell>
          <cell r="BO898">
            <v>18495</v>
          </cell>
          <cell r="BP898">
            <v>18495</v>
          </cell>
          <cell r="BQ898">
            <v>18495</v>
          </cell>
          <cell r="BR898">
            <v>18495</v>
          </cell>
          <cell r="BS898">
            <v>18495</v>
          </cell>
          <cell r="BT898">
            <v>19495</v>
          </cell>
          <cell r="BU898">
            <v>19495</v>
          </cell>
          <cell r="BV898">
            <v>19495</v>
          </cell>
          <cell r="BW898">
            <v>19495</v>
          </cell>
          <cell r="BX898">
            <v>19495</v>
          </cell>
          <cell r="BY898">
            <v>19495</v>
          </cell>
          <cell r="BZ898">
            <v>19495</v>
          </cell>
          <cell r="CA898">
            <v>19495</v>
          </cell>
          <cell r="CB898">
            <v>19495</v>
          </cell>
          <cell r="CC898">
            <v>19894</v>
          </cell>
          <cell r="CD898">
            <v>19885</v>
          </cell>
          <cell r="CE898">
            <v>18204</v>
          </cell>
          <cell r="CF898">
            <v>18204</v>
          </cell>
          <cell r="CG898">
            <v>18204</v>
          </cell>
          <cell r="CH898">
            <v>18320</v>
          </cell>
          <cell r="CI898">
            <v>20517</v>
          </cell>
          <cell r="CJ898">
            <v>18517</v>
          </cell>
          <cell r="CK898">
            <v>18517</v>
          </cell>
          <cell r="CL898">
            <v>18517</v>
          </cell>
          <cell r="CM898">
            <v>18517</v>
          </cell>
          <cell r="CN898">
            <v>18517</v>
          </cell>
          <cell r="CO898">
            <v>18517</v>
          </cell>
          <cell r="CP898">
            <v>18517</v>
          </cell>
          <cell r="CQ898">
            <v>20517</v>
          </cell>
          <cell r="CR898">
            <v>17517</v>
          </cell>
          <cell r="CS898">
            <v>17517</v>
          </cell>
          <cell r="CT898">
            <v>17517</v>
          </cell>
          <cell r="CU898">
            <v>17517</v>
          </cell>
          <cell r="CV898">
            <v>20214</v>
          </cell>
          <cell r="CW898">
            <v>20214</v>
          </cell>
          <cell r="CX898">
            <v>20214</v>
          </cell>
          <cell r="CY898">
            <v>20200</v>
          </cell>
          <cell r="CZ898">
            <v>20200</v>
          </cell>
          <cell r="DA898">
            <v>20200</v>
          </cell>
          <cell r="DB898">
            <v>20200</v>
          </cell>
          <cell r="DC898">
            <v>20200</v>
          </cell>
          <cell r="DD898">
            <v>20200</v>
          </cell>
          <cell r="DE898">
            <v>18848</v>
          </cell>
          <cell r="DF898">
            <v>18848</v>
          </cell>
          <cell r="DG898">
            <v>18848</v>
          </cell>
          <cell r="DH898">
            <v>18848</v>
          </cell>
          <cell r="DI898">
            <v>18848</v>
          </cell>
          <cell r="DJ898">
            <v>18630</v>
          </cell>
          <cell r="DK898">
            <v>18630</v>
          </cell>
        </row>
        <row r="899">
          <cell r="A899">
            <v>45427</v>
          </cell>
          <cell r="B899" t="str">
            <v>TRANSCO @ Jim Wells</v>
          </cell>
          <cell r="C899">
            <v>0</v>
          </cell>
          <cell r="D899" t="str">
            <v xml:space="preserve"> R    </v>
          </cell>
          <cell r="E899">
            <v>164032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</row>
        <row r="900">
          <cell r="A900">
            <v>45447</v>
          </cell>
          <cell r="B900" t="str">
            <v xml:space="preserve"> VERMILION  96                           </v>
          </cell>
          <cell r="C900" t="str">
            <v xml:space="preserve"> 0L   </v>
          </cell>
          <cell r="D900" t="str">
            <v xml:space="preserve"> R    </v>
          </cell>
          <cell r="E900">
            <v>6962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</row>
        <row r="901">
          <cell r="A901">
            <v>45478</v>
          </cell>
          <cell r="B901" t="str">
            <v xml:space="preserve"> DANIELS - BANR DEHYD                    </v>
          </cell>
          <cell r="C901">
            <v>0</v>
          </cell>
          <cell r="D901" t="str">
            <v xml:space="preserve"> R    </v>
          </cell>
          <cell r="E901">
            <v>2704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</row>
        <row r="902">
          <cell r="A902">
            <v>45480</v>
          </cell>
          <cell r="B902" t="str">
            <v xml:space="preserve"> FINA-AQUA DULCE WELL                    </v>
          </cell>
          <cell r="C902">
            <v>0</v>
          </cell>
          <cell r="D902" t="str">
            <v xml:space="preserve"> R    </v>
          </cell>
          <cell r="E902">
            <v>2976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</row>
        <row r="903">
          <cell r="A903">
            <v>45482</v>
          </cell>
          <cell r="B903" t="str">
            <v xml:space="preserve">BANQUETE TRANSPORT                      </v>
          </cell>
          <cell r="C903">
            <v>0</v>
          </cell>
          <cell r="D903" t="str">
            <v xml:space="preserve"> R    </v>
          </cell>
          <cell r="E903">
            <v>137323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2979</v>
          </cell>
          <cell r="AY903">
            <v>2979</v>
          </cell>
          <cell r="AZ903">
            <v>2979</v>
          </cell>
          <cell r="BA903">
            <v>2979</v>
          </cell>
          <cell r="BB903">
            <v>2979</v>
          </cell>
          <cell r="BC903">
            <v>2979</v>
          </cell>
          <cell r="BD903">
            <v>2979</v>
          </cell>
          <cell r="BE903">
            <v>2979</v>
          </cell>
          <cell r="BF903">
            <v>2979</v>
          </cell>
          <cell r="BG903">
            <v>2979</v>
          </cell>
          <cell r="BH903">
            <v>2979</v>
          </cell>
          <cell r="BI903">
            <v>2979</v>
          </cell>
          <cell r="BJ903">
            <v>2979</v>
          </cell>
          <cell r="BK903">
            <v>2979</v>
          </cell>
          <cell r="BL903">
            <v>2979</v>
          </cell>
          <cell r="BM903">
            <v>2979</v>
          </cell>
          <cell r="BN903">
            <v>2979</v>
          </cell>
          <cell r="BO903">
            <v>2979</v>
          </cell>
          <cell r="BP903">
            <v>2979</v>
          </cell>
          <cell r="BQ903">
            <v>2979</v>
          </cell>
          <cell r="BR903">
            <v>2979</v>
          </cell>
          <cell r="BS903">
            <v>2979</v>
          </cell>
          <cell r="BT903">
            <v>2979</v>
          </cell>
          <cell r="BU903">
            <v>2979</v>
          </cell>
          <cell r="BV903">
            <v>2979</v>
          </cell>
          <cell r="BW903">
            <v>2979</v>
          </cell>
          <cell r="BX903">
            <v>2979</v>
          </cell>
          <cell r="BY903">
            <v>2979</v>
          </cell>
          <cell r="BZ903">
            <v>2979</v>
          </cell>
          <cell r="CA903">
            <v>2979</v>
          </cell>
          <cell r="CB903">
            <v>2979</v>
          </cell>
          <cell r="CC903">
            <v>2660</v>
          </cell>
          <cell r="CD903">
            <v>2660</v>
          </cell>
          <cell r="CE903">
            <v>2660</v>
          </cell>
          <cell r="CF903">
            <v>2660</v>
          </cell>
          <cell r="CG903">
            <v>2660</v>
          </cell>
          <cell r="CH903">
            <v>2660</v>
          </cell>
          <cell r="CI903">
            <v>2660</v>
          </cell>
          <cell r="CJ903">
            <v>2660</v>
          </cell>
          <cell r="CK903">
            <v>2660</v>
          </cell>
          <cell r="CL903">
            <v>2660</v>
          </cell>
          <cell r="CM903">
            <v>2660</v>
          </cell>
          <cell r="CN903">
            <v>2660</v>
          </cell>
          <cell r="CO903">
            <v>2660</v>
          </cell>
          <cell r="CP903">
            <v>2660</v>
          </cell>
          <cell r="CQ903">
            <v>2660</v>
          </cell>
          <cell r="CR903">
            <v>2660</v>
          </cell>
          <cell r="CS903">
            <v>2660</v>
          </cell>
          <cell r="CT903">
            <v>2660</v>
          </cell>
          <cell r="CU903">
            <v>2660</v>
          </cell>
          <cell r="CV903">
            <v>2660</v>
          </cell>
          <cell r="CW903">
            <v>2660</v>
          </cell>
          <cell r="CX903">
            <v>2660</v>
          </cell>
          <cell r="CY903">
            <v>2660</v>
          </cell>
          <cell r="CZ903">
            <v>2660</v>
          </cell>
          <cell r="DA903">
            <v>2660</v>
          </cell>
          <cell r="DB903">
            <v>2660</v>
          </cell>
          <cell r="DC903">
            <v>2660</v>
          </cell>
          <cell r="DD903">
            <v>2660</v>
          </cell>
          <cell r="DE903">
            <v>2000</v>
          </cell>
          <cell r="DF903">
            <v>2000</v>
          </cell>
          <cell r="DG903">
            <v>2600</v>
          </cell>
          <cell r="DH903">
            <v>2600</v>
          </cell>
          <cell r="DI903">
            <v>2600</v>
          </cell>
          <cell r="DJ903">
            <v>2600</v>
          </cell>
          <cell r="DK903">
            <v>2600</v>
          </cell>
        </row>
        <row r="904">
          <cell r="A904">
            <v>45485</v>
          </cell>
          <cell r="B904" t="str">
            <v xml:space="preserve"> SCANA - SAN PATRICIO DEHYD.             </v>
          </cell>
          <cell r="C904">
            <v>0</v>
          </cell>
          <cell r="D904" t="str">
            <v xml:space="preserve"> R    </v>
          </cell>
          <cell r="E904">
            <v>2765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</row>
        <row r="905">
          <cell r="A905">
            <v>45486</v>
          </cell>
          <cell r="B905" t="str">
            <v xml:space="preserve"> ROYAL-#1 CENTRAL COAL &amp; COKE DEHYD      </v>
          </cell>
          <cell r="C905">
            <v>0</v>
          </cell>
          <cell r="D905" t="str">
            <v xml:space="preserve"> R    </v>
          </cell>
          <cell r="E905">
            <v>13761</v>
          </cell>
          <cell r="F905">
            <v>4000</v>
          </cell>
          <cell r="G905">
            <v>4000</v>
          </cell>
          <cell r="H905">
            <v>4700</v>
          </cell>
          <cell r="I905">
            <v>4000</v>
          </cell>
          <cell r="J905">
            <v>4830</v>
          </cell>
          <cell r="K905">
            <v>4830</v>
          </cell>
          <cell r="L905">
            <v>4890</v>
          </cell>
          <cell r="M905">
            <v>4890</v>
          </cell>
          <cell r="N905">
            <v>4890</v>
          </cell>
          <cell r="O905">
            <v>4890</v>
          </cell>
          <cell r="P905">
            <v>4800</v>
          </cell>
          <cell r="Q905">
            <v>4800</v>
          </cell>
          <cell r="R905">
            <v>4800</v>
          </cell>
          <cell r="S905">
            <v>4800</v>
          </cell>
          <cell r="T905">
            <v>4400</v>
          </cell>
          <cell r="U905">
            <v>4400</v>
          </cell>
          <cell r="V905">
            <v>4400</v>
          </cell>
          <cell r="W905">
            <v>4400</v>
          </cell>
          <cell r="X905">
            <v>4680</v>
          </cell>
          <cell r="Y905">
            <v>4680</v>
          </cell>
          <cell r="Z905">
            <v>4680</v>
          </cell>
          <cell r="AA905">
            <v>4640</v>
          </cell>
          <cell r="AB905">
            <v>4640</v>
          </cell>
          <cell r="AC905">
            <v>4640</v>
          </cell>
          <cell r="AD905">
            <v>4690</v>
          </cell>
          <cell r="AE905">
            <v>4730</v>
          </cell>
          <cell r="AF905">
            <v>4730</v>
          </cell>
          <cell r="AG905">
            <v>4730</v>
          </cell>
          <cell r="AH905">
            <v>4730</v>
          </cell>
          <cell r="AI905">
            <v>4730</v>
          </cell>
          <cell r="AJ905">
            <v>4730</v>
          </cell>
          <cell r="AK905">
            <v>4730</v>
          </cell>
          <cell r="AL905">
            <v>4730</v>
          </cell>
          <cell r="AM905">
            <v>4700</v>
          </cell>
          <cell r="AN905">
            <v>4700</v>
          </cell>
          <cell r="AO905">
            <v>4700</v>
          </cell>
          <cell r="AP905">
            <v>4700</v>
          </cell>
          <cell r="AQ905">
            <v>4700</v>
          </cell>
          <cell r="AR905">
            <v>4700</v>
          </cell>
          <cell r="AS905">
            <v>4700</v>
          </cell>
          <cell r="AT905">
            <v>4700</v>
          </cell>
          <cell r="AU905">
            <v>4700</v>
          </cell>
          <cell r="AV905">
            <v>4700</v>
          </cell>
          <cell r="AW905">
            <v>4700</v>
          </cell>
          <cell r="AX905">
            <v>4350</v>
          </cell>
          <cell r="AY905">
            <v>4350</v>
          </cell>
          <cell r="AZ905">
            <v>4600</v>
          </cell>
          <cell r="BA905">
            <v>4600</v>
          </cell>
          <cell r="BB905">
            <v>4600</v>
          </cell>
          <cell r="BC905">
            <v>4600</v>
          </cell>
          <cell r="BD905">
            <v>4600</v>
          </cell>
          <cell r="BE905">
            <v>4600</v>
          </cell>
          <cell r="BF905">
            <v>4600</v>
          </cell>
          <cell r="BG905">
            <v>4000</v>
          </cell>
          <cell r="BH905">
            <v>4000</v>
          </cell>
          <cell r="BI905">
            <v>4660</v>
          </cell>
          <cell r="BJ905">
            <v>4660</v>
          </cell>
          <cell r="BK905">
            <v>4660</v>
          </cell>
          <cell r="BL905">
            <v>4660</v>
          </cell>
          <cell r="BM905">
            <v>4660</v>
          </cell>
          <cell r="BN905">
            <v>4660</v>
          </cell>
          <cell r="BO905">
            <v>4660</v>
          </cell>
          <cell r="BP905">
            <v>4700</v>
          </cell>
          <cell r="BQ905">
            <v>4700</v>
          </cell>
          <cell r="BR905">
            <v>4700</v>
          </cell>
          <cell r="BS905">
            <v>4700</v>
          </cell>
          <cell r="BT905">
            <v>4700</v>
          </cell>
          <cell r="BU905">
            <v>4700</v>
          </cell>
          <cell r="BV905">
            <v>4700</v>
          </cell>
          <cell r="BW905">
            <v>4700</v>
          </cell>
          <cell r="BX905">
            <v>4700</v>
          </cell>
          <cell r="BY905">
            <v>4700</v>
          </cell>
          <cell r="BZ905">
            <v>4700</v>
          </cell>
          <cell r="CA905">
            <v>4700</v>
          </cell>
          <cell r="CB905">
            <v>4700</v>
          </cell>
          <cell r="CC905">
            <v>5000</v>
          </cell>
          <cell r="CD905">
            <v>5000</v>
          </cell>
          <cell r="CE905">
            <v>4600</v>
          </cell>
          <cell r="CF905">
            <v>4600</v>
          </cell>
          <cell r="CG905">
            <v>4600</v>
          </cell>
          <cell r="CH905">
            <v>4600</v>
          </cell>
          <cell r="CI905">
            <v>4420</v>
          </cell>
          <cell r="CJ905">
            <v>4420</v>
          </cell>
          <cell r="CK905">
            <v>4620</v>
          </cell>
          <cell r="CL905">
            <v>4620</v>
          </cell>
          <cell r="CM905">
            <v>4620</v>
          </cell>
          <cell r="CN905">
            <v>4620</v>
          </cell>
          <cell r="CO905">
            <v>4620</v>
          </cell>
          <cell r="CP905">
            <v>4620</v>
          </cell>
          <cell r="CQ905">
            <v>4620</v>
          </cell>
          <cell r="CR905">
            <v>4490</v>
          </cell>
          <cell r="CS905">
            <v>4490</v>
          </cell>
          <cell r="CT905">
            <v>4490</v>
          </cell>
          <cell r="CU905">
            <v>4490</v>
          </cell>
          <cell r="CV905">
            <v>4490</v>
          </cell>
          <cell r="CW905">
            <v>4490</v>
          </cell>
          <cell r="CX905">
            <v>4620</v>
          </cell>
          <cell r="CY905">
            <v>4620</v>
          </cell>
          <cell r="CZ905">
            <v>4620</v>
          </cell>
          <cell r="DA905">
            <v>4620</v>
          </cell>
          <cell r="DB905">
            <v>4620</v>
          </cell>
          <cell r="DC905">
            <v>4620</v>
          </cell>
          <cell r="DD905">
            <v>4620</v>
          </cell>
          <cell r="DE905">
            <v>5250</v>
          </cell>
          <cell r="DF905">
            <v>4250</v>
          </cell>
          <cell r="DG905">
            <v>4250</v>
          </cell>
          <cell r="DH905">
            <v>4250</v>
          </cell>
          <cell r="DI905">
            <v>4250</v>
          </cell>
          <cell r="DJ905">
            <v>4250</v>
          </cell>
          <cell r="DK905">
            <v>4250</v>
          </cell>
        </row>
        <row r="906">
          <cell r="A906">
            <v>45489</v>
          </cell>
          <cell r="B906" t="str">
            <v xml:space="preserve"> BLANCO CREEK 6400 DEHYDRATION           </v>
          </cell>
          <cell r="C906">
            <v>0</v>
          </cell>
          <cell r="D906" t="str">
            <v xml:space="preserve"> R    </v>
          </cell>
          <cell r="E906">
            <v>2683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</row>
        <row r="907">
          <cell r="A907">
            <v>45490</v>
          </cell>
          <cell r="B907" t="str">
            <v xml:space="preserve"> GULF - TRI-CSHAY #1 DEHYD               </v>
          </cell>
          <cell r="C907">
            <v>0</v>
          </cell>
          <cell r="D907" t="str">
            <v xml:space="preserve"> R    </v>
          </cell>
          <cell r="E907">
            <v>5820</v>
          </cell>
          <cell r="F907">
            <v>1800</v>
          </cell>
          <cell r="G907">
            <v>1800</v>
          </cell>
          <cell r="H907">
            <v>2000</v>
          </cell>
          <cell r="I907">
            <v>1800</v>
          </cell>
          <cell r="J907">
            <v>1800</v>
          </cell>
          <cell r="K907">
            <v>1800</v>
          </cell>
          <cell r="L907">
            <v>1700</v>
          </cell>
          <cell r="M907">
            <v>1700</v>
          </cell>
          <cell r="N907">
            <v>1700</v>
          </cell>
          <cell r="O907">
            <v>1700</v>
          </cell>
          <cell r="P907">
            <v>1700</v>
          </cell>
          <cell r="Q907">
            <v>1700</v>
          </cell>
          <cell r="R907">
            <v>1700</v>
          </cell>
          <cell r="S907">
            <v>1700</v>
          </cell>
          <cell r="T907">
            <v>1800</v>
          </cell>
          <cell r="U907">
            <v>1800</v>
          </cell>
          <cell r="V907">
            <v>1800</v>
          </cell>
          <cell r="W907">
            <v>1800</v>
          </cell>
          <cell r="X907">
            <v>1800</v>
          </cell>
          <cell r="Y907">
            <v>1850</v>
          </cell>
          <cell r="Z907">
            <v>1850</v>
          </cell>
          <cell r="AA907">
            <v>1850</v>
          </cell>
          <cell r="AB907">
            <v>1850</v>
          </cell>
          <cell r="AC907">
            <v>1850</v>
          </cell>
          <cell r="AD907">
            <v>1850</v>
          </cell>
          <cell r="AE907">
            <v>2000</v>
          </cell>
          <cell r="AF907">
            <v>2000</v>
          </cell>
          <cell r="AG907">
            <v>2000</v>
          </cell>
          <cell r="AH907">
            <v>2000</v>
          </cell>
          <cell r="AI907">
            <v>2000</v>
          </cell>
          <cell r="AJ907">
            <v>2000</v>
          </cell>
          <cell r="AK907">
            <v>2000</v>
          </cell>
          <cell r="AL907">
            <v>2000</v>
          </cell>
          <cell r="AM907">
            <v>2000</v>
          </cell>
          <cell r="AN907">
            <v>2000</v>
          </cell>
          <cell r="AO907">
            <v>2000</v>
          </cell>
          <cell r="AP907">
            <v>2000</v>
          </cell>
          <cell r="AQ907">
            <v>2000</v>
          </cell>
          <cell r="AR907">
            <v>1700</v>
          </cell>
          <cell r="AS907">
            <v>1700</v>
          </cell>
          <cell r="AT907">
            <v>1700</v>
          </cell>
          <cell r="AU907">
            <v>1700</v>
          </cell>
          <cell r="AV907">
            <v>1700</v>
          </cell>
          <cell r="AW907">
            <v>1700</v>
          </cell>
          <cell r="AX907">
            <v>1750</v>
          </cell>
          <cell r="AY907">
            <v>1750</v>
          </cell>
          <cell r="AZ907">
            <v>1750</v>
          </cell>
          <cell r="BA907">
            <v>1750</v>
          </cell>
          <cell r="BB907">
            <v>1750</v>
          </cell>
          <cell r="BC907">
            <v>1750</v>
          </cell>
          <cell r="BD907">
            <v>1750</v>
          </cell>
          <cell r="BE907">
            <v>1750</v>
          </cell>
          <cell r="BF907">
            <v>1750</v>
          </cell>
          <cell r="BG907">
            <v>2000</v>
          </cell>
          <cell r="BH907">
            <v>2000</v>
          </cell>
          <cell r="BI907">
            <v>2000</v>
          </cell>
          <cell r="BJ907">
            <v>2000</v>
          </cell>
          <cell r="BK907">
            <v>2000</v>
          </cell>
          <cell r="BL907">
            <v>2000</v>
          </cell>
          <cell r="BM907">
            <v>2000</v>
          </cell>
          <cell r="BN907">
            <v>2000</v>
          </cell>
          <cell r="BO907">
            <v>2000</v>
          </cell>
          <cell r="BP907">
            <v>2000</v>
          </cell>
          <cell r="BQ907">
            <v>2000</v>
          </cell>
          <cell r="BR907">
            <v>2000</v>
          </cell>
          <cell r="BS907">
            <v>2000</v>
          </cell>
          <cell r="BT907">
            <v>2000</v>
          </cell>
          <cell r="BU907">
            <v>2000</v>
          </cell>
          <cell r="BV907">
            <v>2000</v>
          </cell>
          <cell r="BW907">
            <v>2000</v>
          </cell>
          <cell r="BX907">
            <v>2000</v>
          </cell>
          <cell r="BY907">
            <v>2000</v>
          </cell>
          <cell r="BZ907">
            <v>2000</v>
          </cell>
          <cell r="CA907">
            <v>2000</v>
          </cell>
          <cell r="CB907">
            <v>2000</v>
          </cell>
          <cell r="CC907">
            <v>1900</v>
          </cell>
          <cell r="CD907">
            <v>1900</v>
          </cell>
          <cell r="CE907">
            <v>1900</v>
          </cell>
          <cell r="CF907">
            <v>1900</v>
          </cell>
          <cell r="CG907">
            <v>1900</v>
          </cell>
          <cell r="CH907">
            <v>1900</v>
          </cell>
          <cell r="CI907">
            <v>1900</v>
          </cell>
          <cell r="CJ907">
            <v>1900</v>
          </cell>
          <cell r="CK907">
            <v>2150</v>
          </cell>
          <cell r="CL907">
            <v>2150</v>
          </cell>
          <cell r="CM907">
            <v>2150</v>
          </cell>
          <cell r="CN907">
            <v>2150</v>
          </cell>
          <cell r="CO907">
            <v>2150</v>
          </cell>
          <cell r="CP907">
            <v>2150</v>
          </cell>
          <cell r="CQ907">
            <v>2150</v>
          </cell>
          <cell r="CR907">
            <v>2150</v>
          </cell>
          <cell r="CS907">
            <v>2150</v>
          </cell>
          <cell r="CT907">
            <v>2150</v>
          </cell>
          <cell r="CU907">
            <v>2150</v>
          </cell>
          <cell r="CV907">
            <v>2150</v>
          </cell>
          <cell r="CW907">
            <v>2150</v>
          </cell>
          <cell r="CX907">
            <v>2150</v>
          </cell>
          <cell r="CY907">
            <v>2150</v>
          </cell>
          <cell r="CZ907">
            <v>2150</v>
          </cell>
          <cell r="DA907">
            <v>2150</v>
          </cell>
          <cell r="DB907">
            <v>2150</v>
          </cell>
          <cell r="DC907">
            <v>2150</v>
          </cell>
          <cell r="DD907">
            <v>2150</v>
          </cell>
          <cell r="DE907">
            <v>2350</v>
          </cell>
          <cell r="DF907">
            <v>2350</v>
          </cell>
          <cell r="DG907">
            <v>2250</v>
          </cell>
          <cell r="DH907">
            <v>2250</v>
          </cell>
          <cell r="DI907">
            <v>2250</v>
          </cell>
          <cell r="DJ907">
            <v>2150</v>
          </cell>
          <cell r="DK907">
            <v>2150</v>
          </cell>
        </row>
        <row r="908">
          <cell r="A908">
            <v>45491</v>
          </cell>
          <cell r="B908" t="str">
            <v xml:space="preserve"> LAROCO - LAROSA FIELD DEHYD             </v>
          </cell>
          <cell r="C908">
            <v>0</v>
          </cell>
          <cell r="D908" t="str">
            <v xml:space="preserve"> R    </v>
          </cell>
          <cell r="E908">
            <v>10354</v>
          </cell>
          <cell r="F908">
            <v>1600</v>
          </cell>
          <cell r="G908">
            <v>1600</v>
          </cell>
          <cell r="H908">
            <v>1500</v>
          </cell>
          <cell r="I908">
            <v>1600</v>
          </cell>
          <cell r="J908">
            <v>1600</v>
          </cell>
          <cell r="K908">
            <v>1600</v>
          </cell>
          <cell r="L908">
            <v>1600</v>
          </cell>
          <cell r="M908">
            <v>1600</v>
          </cell>
          <cell r="N908">
            <v>1600</v>
          </cell>
          <cell r="O908">
            <v>1600</v>
          </cell>
          <cell r="P908">
            <v>1600</v>
          </cell>
          <cell r="Q908">
            <v>1600</v>
          </cell>
          <cell r="R908">
            <v>1600</v>
          </cell>
          <cell r="S908">
            <v>1600</v>
          </cell>
          <cell r="T908">
            <v>1700</v>
          </cell>
          <cell r="U908">
            <v>1700</v>
          </cell>
          <cell r="V908">
            <v>1700</v>
          </cell>
          <cell r="W908">
            <v>1700</v>
          </cell>
          <cell r="X908">
            <v>1700</v>
          </cell>
          <cell r="Y908">
            <v>1700</v>
          </cell>
          <cell r="Z908">
            <v>1700</v>
          </cell>
          <cell r="AA908">
            <v>1700</v>
          </cell>
          <cell r="AB908">
            <v>1700</v>
          </cell>
          <cell r="AC908">
            <v>1700</v>
          </cell>
          <cell r="AD908">
            <v>1700</v>
          </cell>
          <cell r="AE908">
            <v>1700</v>
          </cell>
          <cell r="AF908">
            <v>1700</v>
          </cell>
          <cell r="AG908">
            <v>1700</v>
          </cell>
          <cell r="AH908">
            <v>1700</v>
          </cell>
          <cell r="AI908">
            <v>1700</v>
          </cell>
          <cell r="AJ908">
            <v>1700</v>
          </cell>
          <cell r="AK908">
            <v>1700</v>
          </cell>
          <cell r="AL908">
            <v>1700</v>
          </cell>
          <cell r="AM908">
            <v>1700</v>
          </cell>
          <cell r="AN908">
            <v>1700</v>
          </cell>
          <cell r="AO908">
            <v>1500</v>
          </cell>
          <cell r="AP908">
            <v>1500</v>
          </cell>
          <cell r="AQ908">
            <v>1500</v>
          </cell>
          <cell r="AR908">
            <v>1500</v>
          </cell>
          <cell r="AS908">
            <v>1500</v>
          </cell>
          <cell r="AT908">
            <v>1500</v>
          </cell>
          <cell r="AU908">
            <v>1500</v>
          </cell>
          <cell r="AV908">
            <v>1500</v>
          </cell>
          <cell r="AW908">
            <v>1500</v>
          </cell>
          <cell r="AX908">
            <v>1600</v>
          </cell>
          <cell r="AY908">
            <v>1600</v>
          </cell>
          <cell r="AZ908">
            <v>1600</v>
          </cell>
          <cell r="BA908">
            <v>1600</v>
          </cell>
          <cell r="BB908">
            <v>1600</v>
          </cell>
          <cell r="BC908">
            <v>1600</v>
          </cell>
          <cell r="BD908">
            <v>1600</v>
          </cell>
          <cell r="BE908">
            <v>1600</v>
          </cell>
          <cell r="BF908">
            <v>1600</v>
          </cell>
          <cell r="BG908">
            <v>1600</v>
          </cell>
          <cell r="BH908">
            <v>1600</v>
          </cell>
          <cell r="BI908">
            <v>1600</v>
          </cell>
          <cell r="BJ908">
            <v>1600</v>
          </cell>
          <cell r="BK908">
            <v>1600</v>
          </cell>
          <cell r="BL908">
            <v>1600</v>
          </cell>
          <cell r="BM908">
            <v>1600</v>
          </cell>
          <cell r="BN908">
            <v>1600</v>
          </cell>
          <cell r="BO908">
            <v>1600</v>
          </cell>
          <cell r="BP908">
            <v>1600</v>
          </cell>
          <cell r="BQ908">
            <v>1600</v>
          </cell>
          <cell r="BR908">
            <v>1600</v>
          </cell>
          <cell r="BS908">
            <v>1600</v>
          </cell>
          <cell r="BT908">
            <v>1600</v>
          </cell>
          <cell r="BU908">
            <v>1600</v>
          </cell>
          <cell r="BV908">
            <v>1600</v>
          </cell>
          <cell r="BW908">
            <v>1600</v>
          </cell>
          <cell r="BX908">
            <v>1600</v>
          </cell>
          <cell r="BY908">
            <v>1600</v>
          </cell>
          <cell r="BZ908">
            <v>1600</v>
          </cell>
          <cell r="CA908">
            <v>1600</v>
          </cell>
          <cell r="CB908">
            <v>1600</v>
          </cell>
          <cell r="CC908">
            <v>1500</v>
          </cell>
          <cell r="CD908">
            <v>1500</v>
          </cell>
          <cell r="CE908">
            <v>1500</v>
          </cell>
          <cell r="CF908">
            <v>1500</v>
          </cell>
          <cell r="CG908">
            <v>1500</v>
          </cell>
          <cell r="CH908">
            <v>1500</v>
          </cell>
          <cell r="CI908">
            <v>1500</v>
          </cell>
          <cell r="CJ908">
            <v>1500</v>
          </cell>
          <cell r="CK908">
            <v>1500</v>
          </cell>
          <cell r="CL908">
            <v>1500</v>
          </cell>
          <cell r="CM908">
            <v>1500</v>
          </cell>
          <cell r="CN908">
            <v>1500</v>
          </cell>
          <cell r="CO908">
            <v>1500</v>
          </cell>
          <cell r="CP908">
            <v>1500</v>
          </cell>
          <cell r="CQ908">
            <v>1500</v>
          </cell>
          <cell r="CR908">
            <v>1500</v>
          </cell>
          <cell r="CS908">
            <v>1500</v>
          </cell>
          <cell r="CT908">
            <v>1500</v>
          </cell>
          <cell r="CU908">
            <v>1500</v>
          </cell>
          <cell r="CV908">
            <v>1500</v>
          </cell>
          <cell r="CW908">
            <v>1500</v>
          </cell>
          <cell r="CX908">
            <v>1500</v>
          </cell>
          <cell r="CY908">
            <v>1500</v>
          </cell>
          <cell r="CZ908">
            <v>1500</v>
          </cell>
          <cell r="DA908">
            <v>1500</v>
          </cell>
          <cell r="DB908">
            <v>1500</v>
          </cell>
          <cell r="DC908">
            <v>1500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</row>
        <row r="909">
          <cell r="A909">
            <v>45493</v>
          </cell>
          <cell r="B909" t="str">
            <v xml:space="preserve"> MCCARTER-CAMPBELL DEHYD                 </v>
          </cell>
          <cell r="C909">
            <v>0</v>
          </cell>
          <cell r="D909" t="str">
            <v xml:space="preserve"> R    </v>
          </cell>
          <cell r="E909">
            <v>2646</v>
          </cell>
          <cell r="F909">
            <v>1</v>
          </cell>
          <cell r="G909">
            <v>1</v>
          </cell>
          <cell r="H909">
            <v>45</v>
          </cell>
          <cell r="I909">
            <v>1</v>
          </cell>
          <cell r="J909">
            <v>1</v>
          </cell>
          <cell r="K909">
            <v>1</v>
          </cell>
          <cell r="L909">
            <v>1</v>
          </cell>
          <cell r="M909">
            <v>1</v>
          </cell>
          <cell r="N909">
            <v>1</v>
          </cell>
          <cell r="O909">
            <v>1</v>
          </cell>
          <cell r="P909">
            <v>1</v>
          </cell>
          <cell r="Q909">
            <v>1</v>
          </cell>
          <cell r="R909">
            <v>1</v>
          </cell>
          <cell r="S909">
            <v>1</v>
          </cell>
          <cell r="T909">
            <v>45</v>
          </cell>
          <cell r="U909">
            <v>45</v>
          </cell>
          <cell r="V909">
            <v>45</v>
          </cell>
          <cell r="W909">
            <v>45</v>
          </cell>
          <cell r="X909">
            <v>45</v>
          </cell>
          <cell r="Y909">
            <v>45</v>
          </cell>
          <cell r="Z909">
            <v>45</v>
          </cell>
          <cell r="AA909">
            <v>45</v>
          </cell>
          <cell r="AB909">
            <v>45</v>
          </cell>
          <cell r="AC909">
            <v>45</v>
          </cell>
          <cell r="AD909">
            <v>45</v>
          </cell>
          <cell r="AE909">
            <v>45</v>
          </cell>
          <cell r="AF909">
            <v>45</v>
          </cell>
          <cell r="AG909">
            <v>45</v>
          </cell>
          <cell r="AH909">
            <v>45</v>
          </cell>
          <cell r="AI909">
            <v>45</v>
          </cell>
          <cell r="AJ909">
            <v>45</v>
          </cell>
          <cell r="AK909">
            <v>45</v>
          </cell>
          <cell r="AL909">
            <v>45</v>
          </cell>
          <cell r="AM909">
            <v>45</v>
          </cell>
          <cell r="AN909">
            <v>45</v>
          </cell>
          <cell r="AO909">
            <v>45</v>
          </cell>
          <cell r="AP909">
            <v>45</v>
          </cell>
          <cell r="AQ909">
            <v>45</v>
          </cell>
          <cell r="AR909">
            <v>45</v>
          </cell>
          <cell r="AS909">
            <v>45</v>
          </cell>
          <cell r="AT909">
            <v>45</v>
          </cell>
          <cell r="AU909">
            <v>45</v>
          </cell>
          <cell r="AV909">
            <v>45</v>
          </cell>
          <cell r="AW909">
            <v>45</v>
          </cell>
          <cell r="AX909">
            <v>45</v>
          </cell>
          <cell r="AY909">
            <v>45</v>
          </cell>
          <cell r="AZ909">
            <v>45</v>
          </cell>
          <cell r="BA909">
            <v>45</v>
          </cell>
          <cell r="BB909">
            <v>45</v>
          </cell>
          <cell r="BC909">
            <v>45</v>
          </cell>
          <cell r="BD909">
            <v>45</v>
          </cell>
          <cell r="BE909">
            <v>45</v>
          </cell>
          <cell r="BF909">
            <v>45</v>
          </cell>
          <cell r="BG909">
            <v>45</v>
          </cell>
          <cell r="BH909">
            <v>45</v>
          </cell>
          <cell r="BI909">
            <v>45</v>
          </cell>
          <cell r="BJ909">
            <v>45</v>
          </cell>
          <cell r="BK909">
            <v>45</v>
          </cell>
          <cell r="BL909">
            <v>45</v>
          </cell>
          <cell r="BM909">
            <v>45</v>
          </cell>
          <cell r="BN909">
            <v>45</v>
          </cell>
          <cell r="BO909">
            <v>45</v>
          </cell>
          <cell r="BP909">
            <v>45</v>
          </cell>
          <cell r="BQ909">
            <v>45</v>
          </cell>
          <cell r="BR909">
            <v>45</v>
          </cell>
          <cell r="BS909">
            <v>45</v>
          </cell>
          <cell r="BT909">
            <v>45</v>
          </cell>
          <cell r="BU909">
            <v>45</v>
          </cell>
          <cell r="BV909">
            <v>45</v>
          </cell>
          <cell r="BW909">
            <v>45</v>
          </cell>
          <cell r="BX909">
            <v>45</v>
          </cell>
          <cell r="BY909">
            <v>45</v>
          </cell>
          <cell r="BZ909">
            <v>45</v>
          </cell>
          <cell r="CA909">
            <v>45</v>
          </cell>
          <cell r="CB909">
            <v>45</v>
          </cell>
          <cell r="CC909">
            <v>55</v>
          </cell>
          <cell r="CD909">
            <v>55</v>
          </cell>
          <cell r="CE909">
            <v>55</v>
          </cell>
          <cell r="CF909">
            <v>55</v>
          </cell>
          <cell r="CG909">
            <v>55</v>
          </cell>
          <cell r="CH909">
            <v>55</v>
          </cell>
          <cell r="CI909">
            <v>55</v>
          </cell>
          <cell r="CJ909">
            <v>55</v>
          </cell>
          <cell r="CK909">
            <v>55</v>
          </cell>
          <cell r="CL909">
            <v>55</v>
          </cell>
          <cell r="CM909">
            <v>55</v>
          </cell>
          <cell r="CN909">
            <v>55</v>
          </cell>
          <cell r="CO909">
            <v>55</v>
          </cell>
          <cell r="CP909">
            <v>55</v>
          </cell>
          <cell r="CQ909">
            <v>55</v>
          </cell>
          <cell r="CR909">
            <v>55</v>
          </cell>
          <cell r="CS909">
            <v>55</v>
          </cell>
          <cell r="CT909">
            <v>55</v>
          </cell>
          <cell r="CU909">
            <v>55</v>
          </cell>
          <cell r="CV909">
            <v>55</v>
          </cell>
          <cell r="CW909">
            <v>55</v>
          </cell>
          <cell r="CX909">
            <v>55</v>
          </cell>
          <cell r="CY909">
            <v>55</v>
          </cell>
          <cell r="CZ909">
            <v>55</v>
          </cell>
          <cell r="DA909">
            <v>55</v>
          </cell>
          <cell r="DB909">
            <v>55</v>
          </cell>
          <cell r="DC909">
            <v>55</v>
          </cell>
          <cell r="DD909">
            <v>55</v>
          </cell>
          <cell r="DE909">
            <v>55</v>
          </cell>
          <cell r="DF909">
            <v>55</v>
          </cell>
          <cell r="DG909">
            <v>55</v>
          </cell>
          <cell r="DH909">
            <v>55</v>
          </cell>
          <cell r="DI909">
            <v>55</v>
          </cell>
          <cell r="DJ909">
            <v>55</v>
          </cell>
          <cell r="DK909">
            <v>55</v>
          </cell>
        </row>
        <row r="910">
          <cell r="A910">
            <v>45494</v>
          </cell>
          <cell r="B910" t="str">
            <v xml:space="preserve"> HARVEY-REFUGIO DEHYD                    </v>
          </cell>
          <cell r="C910">
            <v>0</v>
          </cell>
          <cell r="D910" t="str">
            <v xml:space="preserve"> R    </v>
          </cell>
          <cell r="E910">
            <v>5955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</row>
        <row r="911">
          <cell r="A911">
            <v>45495</v>
          </cell>
          <cell r="B911" t="str">
            <v xml:space="preserve"> MERRIMAC - FAL - CAR HYNES #1 DEHYD     </v>
          </cell>
          <cell r="C911">
            <v>0</v>
          </cell>
          <cell r="D911" t="str">
            <v xml:space="preserve"> R    </v>
          </cell>
          <cell r="E911">
            <v>5915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</row>
        <row r="912">
          <cell r="A912">
            <v>45496</v>
          </cell>
          <cell r="B912" t="str">
            <v xml:space="preserve"> GULF-INGLESIDE SALES                    </v>
          </cell>
          <cell r="C912">
            <v>0</v>
          </cell>
          <cell r="D912" t="str">
            <v xml:space="preserve"> D    </v>
          </cell>
          <cell r="E912">
            <v>5478</v>
          </cell>
          <cell r="F912">
            <v>9</v>
          </cell>
          <cell r="G912">
            <v>9</v>
          </cell>
          <cell r="H912">
            <v>8</v>
          </cell>
          <cell r="I912">
            <v>9</v>
          </cell>
          <cell r="J912">
            <v>9</v>
          </cell>
          <cell r="K912">
            <v>9</v>
          </cell>
          <cell r="L912">
            <v>9</v>
          </cell>
          <cell r="M912">
            <v>9</v>
          </cell>
          <cell r="N912">
            <v>9</v>
          </cell>
          <cell r="O912">
            <v>9</v>
          </cell>
          <cell r="P912">
            <v>9</v>
          </cell>
          <cell r="Q912">
            <v>9</v>
          </cell>
          <cell r="R912">
            <v>9</v>
          </cell>
          <cell r="S912">
            <v>9</v>
          </cell>
          <cell r="T912">
            <v>8</v>
          </cell>
          <cell r="U912">
            <v>8</v>
          </cell>
          <cell r="V912">
            <v>8</v>
          </cell>
          <cell r="W912">
            <v>8</v>
          </cell>
          <cell r="X912">
            <v>8</v>
          </cell>
          <cell r="Y912">
            <v>8</v>
          </cell>
          <cell r="Z912">
            <v>8</v>
          </cell>
          <cell r="AA912">
            <v>8</v>
          </cell>
          <cell r="AB912">
            <v>8</v>
          </cell>
          <cell r="AC912">
            <v>8</v>
          </cell>
          <cell r="AD912">
            <v>8</v>
          </cell>
          <cell r="AE912">
            <v>8</v>
          </cell>
          <cell r="AF912">
            <v>8</v>
          </cell>
          <cell r="AG912">
            <v>8</v>
          </cell>
          <cell r="AH912">
            <v>8</v>
          </cell>
          <cell r="AI912">
            <v>8</v>
          </cell>
          <cell r="AJ912">
            <v>8</v>
          </cell>
          <cell r="AK912">
            <v>8</v>
          </cell>
          <cell r="AL912">
            <v>8</v>
          </cell>
          <cell r="AM912">
            <v>8</v>
          </cell>
          <cell r="AN912">
            <v>8</v>
          </cell>
          <cell r="AO912">
            <v>8</v>
          </cell>
          <cell r="AP912">
            <v>8</v>
          </cell>
          <cell r="AQ912">
            <v>8</v>
          </cell>
          <cell r="AR912">
            <v>8</v>
          </cell>
          <cell r="AS912">
            <v>8</v>
          </cell>
          <cell r="AT912">
            <v>8</v>
          </cell>
          <cell r="AU912">
            <v>8</v>
          </cell>
          <cell r="AV912">
            <v>8</v>
          </cell>
          <cell r="AW912">
            <v>8</v>
          </cell>
          <cell r="AX912">
            <v>3</v>
          </cell>
          <cell r="AY912">
            <v>3</v>
          </cell>
          <cell r="AZ912">
            <v>3</v>
          </cell>
          <cell r="BA912">
            <v>3</v>
          </cell>
          <cell r="BB912">
            <v>3</v>
          </cell>
          <cell r="BC912">
            <v>3</v>
          </cell>
          <cell r="BD912">
            <v>3</v>
          </cell>
          <cell r="BE912">
            <v>3</v>
          </cell>
          <cell r="BF912">
            <v>3</v>
          </cell>
          <cell r="BG912">
            <v>3</v>
          </cell>
          <cell r="BH912">
            <v>3</v>
          </cell>
          <cell r="BI912">
            <v>3</v>
          </cell>
          <cell r="BJ912">
            <v>3</v>
          </cell>
          <cell r="BK912">
            <v>3</v>
          </cell>
          <cell r="BL912">
            <v>3</v>
          </cell>
          <cell r="BM912">
            <v>3</v>
          </cell>
          <cell r="BN912">
            <v>3</v>
          </cell>
          <cell r="BO912">
            <v>3</v>
          </cell>
          <cell r="BP912">
            <v>3</v>
          </cell>
          <cell r="BQ912">
            <v>3</v>
          </cell>
          <cell r="BR912">
            <v>3</v>
          </cell>
          <cell r="BS912">
            <v>3</v>
          </cell>
          <cell r="BT912">
            <v>3</v>
          </cell>
          <cell r="BU912">
            <v>3</v>
          </cell>
          <cell r="BV912">
            <v>3</v>
          </cell>
          <cell r="BW912">
            <v>3</v>
          </cell>
          <cell r="BX912">
            <v>3</v>
          </cell>
          <cell r="BY912">
            <v>3</v>
          </cell>
          <cell r="BZ912">
            <v>3</v>
          </cell>
          <cell r="CA912">
            <v>3</v>
          </cell>
          <cell r="CB912">
            <v>3</v>
          </cell>
          <cell r="CC912">
            <v>8</v>
          </cell>
          <cell r="CD912">
            <v>8</v>
          </cell>
          <cell r="CE912">
            <v>8</v>
          </cell>
          <cell r="CF912">
            <v>8</v>
          </cell>
          <cell r="CG912">
            <v>8</v>
          </cell>
          <cell r="CH912">
            <v>8</v>
          </cell>
          <cell r="CI912">
            <v>8</v>
          </cell>
          <cell r="CJ912">
            <v>8</v>
          </cell>
          <cell r="CK912">
            <v>8</v>
          </cell>
          <cell r="CL912">
            <v>8</v>
          </cell>
          <cell r="CM912">
            <v>8</v>
          </cell>
          <cell r="CN912">
            <v>8</v>
          </cell>
          <cell r="CO912">
            <v>8</v>
          </cell>
          <cell r="CP912">
            <v>8</v>
          </cell>
          <cell r="CQ912">
            <v>8</v>
          </cell>
          <cell r="CR912">
            <v>8</v>
          </cell>
          <cell r="CS912">
            <v>8</v>
          </cell>
          <cell r="CT912">
            <v>8</v>
          </cell>
          <cell r="CU912">
            <v>8</v>
          </cell>
          <cell r="CV912">
            <v>8</v>
          </cell>
          <cell r="CW912">
            <v>8</v>
          </cell>
          <cell r="CX912">
            <v>8</v>
          </cell>
          <cell r="CY912">
            <v>8</v>
          </cell>
          <cell r="CZ912">
            <v>8</v>
          </cell>
          <cell r="DA912">
            <v>8</v>
          </cell>
          <cell r="DB912">
            <v>8</v>
          </cell>
          <cell r="DC912">
            <v>8</v>
          </cell>
          <cell r="DD912">
            <v>8</v>
          </cell>
          <cell r="DE912">
            <v>13</v>
          </cell>
          <cell r="DF912">
            <v>13</v>
          </cell>
          <cell r="DG912">
            <v>13</v>
          </cell>
          <cell r="DH912">
            <v>13</v>
          </cell>
          <cell r="DI912">
            <v>13</v>
          </cell>
          <cell r="DJ912">
            <v>13</v>
          </cell>
          <cell r="DK912">
            <v>13</v>
          </cell>
        </row>
        <row r="913">
          <cell r="A913">
            <v>45500</v>
          </cell>
          <cell r="B913" t="str">
            <v xml:space="preserve"> NORTH - REDFISH BAY TRANSPORT           </v>
          </cell>
          <cell r="C913">
            <v>0</v>
          </cell>
          <cell r="D913" t="str">
            <v xml:space="preserve"> R    </v>
          </cell>
          <cell r="E913">
            <v>6014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</row>
        <row r="914">
          <cell r="A914">
            <v>45502</v>
          </cell>
          <cell r="B914" t="str">
            <v xml:space="preserve"> HOMEPORT - INGLESIDE SALES              </v>
          </cell>
          <cell r="C914">
            <v>0</v>
          </cell>
          <cell r="D914" t="str">
            <v xml:space="preserve"> D    </v>
          </cell>
          <cell r="E914">
            <v>2974</v>
          </cell>
          <cell r="F914">
            <v>1</v>
          </cell>
          <cell r="G914">
            <v>1</v>
          </cell>
          <cell r="H914">
            <v>150</v>
          </cell>
          <cell r="I914">
            <v>200</v>
          </cell>
          <cell r="J914">
            <v>200</v>
          </cell>
          <cell r="K914">
            <v>200</v>
          </cell>
          <cell r="L914">
            <v>200</v>
          </cell>
          <cell r="M914">
            <v>200</v>
          </cell>
          <cell r="N914">
            <v>200</v>
          </cell>
          <cell r="O914">
            <v>200</v>
          </cell>
          <cell r="P914">
            <v>200</v>
          </cell>
          <cell r="Q914">
            <v>200</v>
          </cell>
          <cell r="R914">
            <v>200</v>
          </cell>
          <cell r="S914">
            <v>200</v>
          </cell>
          <cell r="T914">
            <v>1</v>
          </cell>
          <cell r="U914">
            <v>1</v>
          </cell>
          <cell r="V914">
            <v>1</v>
          </cell>
          <cell r="W914">
            <v>1</v>
          </cell>
          <cell r="X914">
            <v>355</v>
          </cell>
          <cell r="Y914">
            <v>355</v>
          </cell>
          <cell r="Z914">
            <v>355</v>
          </cell>
          <cell r="AA914">
            <v>355</v>
          </cell>
          <cell r="AB914">
            <v>355</v>
          </cell>
          <cell r="AC914">
            <v>355</v>
          </cell>
          <cell r="AD914">
            <v>355</v>
          </cell>
          <cell r="AE914">
            <v>355</v>
          </cell>
          <cell r="AF914">
            <v>150</v>
          </cell>
          <cell r="AG914">
            <v>150</v>
          </cell>
          <cell r="AH914">
            <v>150</v>
          </cell>
          <cell r="AI914">
            <v>150</v>
          </cell>
          <cell r="AJ914">
            <v>150</v>
          </cell>
          <cell r="AK914">
            <v>150</v>
          </cell>
          <cell r="AL914">
            <v>150</v>
          </cell>
          <cell r="AM914">
            <v>150</v>
          </cell>
          <cell r="AN914">
            <v>150</v>
          </cell>
          <cell r="AO914">
            <v>150</v>
          </cell>
          <cell r="AP914">
            <v>150</v>
          </cell>
          <cell r="AQ914">
            <v>150</v>
          </cell>
          <cell r="AR914">
            <v>250</v>
          </cell>
          <cell r="AS914">
            <v>250</v>
          </cell>
          <cell r="AT914">
            <v>250</v>
          </cell>
          <cell r="AU914">
            <v>250</v>
          </cell>
          <cell r="AV914">
            <v>250</v>
          </cell>
          <cell r="AW914">
            <v>250</v>
          </cell>
          <cell r="AX914">
            <v>275</v>
          </cell>
          <cell r="AY914">
            <v>275</v>
          </cell>
          <cell r="AZ914">
            <v>275</v>
          </cell>
          <cell r="BA914">
            <v>275</v>
          </cell>
          <cell r="BB914">
            <v>275</v>
          </cell>
          <cell r="BC914">
            <v>225</v>
          </cell>
          <cell r="BD914">
            <v>225</v>
          </cell>
          <cell r="BE914">
            <v>225</v>
          </cell>
          <cell r="BF914">
            <v>225</v>
          </cell>
          <cell r="BG914">
            <v>150</v>
          </cell>
          <cell r="BH914">
            <v>150</v>
          </cell>
          <cell r="BI914">
            <v>400</v>
          </cell>
          <cell r="BJ914">
            <v>400</v>
          </cell>
          <cell r="BK914">
            <v>400</v>
          </cell>
          <cell r="BL914">
            <v>400</v>
          </cell>
          <cell r="BM914">
            <v>400</v>
          </cell>
          <cell r="BN914">
            <v>400</v>
          </cell>
          <cell r="BO914">
            <v>400</v>
          </cell>
          <cell r="BP914">
            <v>100</v>
          </cell>
          <cell r="BQ914">
            <v>100</v>
          </cell>
          <cell r="BR914">
            <v>100</v>
          </cell>
          <cell r="BS914">
            <v>100</v>
          </cell>
          <cell r="BT914">
            <v>100</v>
          </cell>
          <cell r="BU914">
            <v>100</v>
          </cell>
          <cell r="BV914">
            <v>100</v>
          </cell>
          <cell r="BW914">
            <v>100</v>
          </cell>
          <cell r="BX914">
            <v>100</v>
          </cell>
          <cell r="BY914">
            <v>100</v>
          </cell>
          <cell r="BZ914">
            <v>100</v>
          </cell>
          <cell r="CA914">
            <v>100</v>
          </cell>
          <cell r="CB914">
            <v>100</v>
          </cell>
          <cell r="CC914">
            <v>25</v>
          </cell>
          <cell r="CD914">
            <v>25</v>
          </cell>
          <cell r="CE914">
            <v>25</v>
          </cell>
          <cell r="CF914">
            <v>25</v>
          </cell>
          <cell r="CG914">
            <v>25</v>
          </cell>
          <cell r="CH914">
            <v>25</v>
          </cell>
          <cell r="CI914">
            <v>25</v>
          </cell>
          <cell r="CJ914">
            <v>150</v>
          </cell>
          <cell r="CK914">
            <v>493</v>
          </cell>
          <cell r="CL914">
            <v>493</v>
          </cell>
          <cell r="CM914">
            <v>493</v>
          </cell>
          <cell r="CN914">
            <v>493</v>
          </cell>
          <cell r="CO914">
            <v>493</v>
          </cell>
          <cell r="CP914">
            <v>493</v>
          </cell>
          <cell r="CQ914">
            <v>493</v>
          </cell>
          <cell r="CR914">
            <v>493</v>
          </cell>
          <cell r="CS914">
            <v>125</v>
          </cell>
          <cell r="CT914">
            <v>125</v>
          </cell>
          <cell r="CU914">
            <v>125</v>
          </cell>
          <cell r="CV914">
            <v>125</v>
          </cell>
          <cell r="CW914">
            <v>125</v>
          </cell>
          <cell r="CX914">
            <v>125</v>
          </cell>
          <cell r="CY914">
            <v>125</v>
          </cell>
          <cell r="CZ914">
            <v>125</v>
          </cell>
          <cell r="DA914">
            <v>125</v>
          </cell>
          <cell r="DB914">
            <v>125</v>
          </cell>
          <cell r="DC914">
            <v>125</v>
          </cell>
          <cell r="DD914">
            <v>125</v>
          </cell>
          <cell r="DE914">
            <v>200</v>
          </cell>
          <cell r="DF914">
            <v>200</v>
          </cell>
          <cell r="DG914">
            <v>200</v>
          </cell>
          <cell r="DH914">
            <v>200</v>
          </cell>
          <cell r="DI914">
            <v>200</v>
          </cell>
          <cell r="DJ914">
            <v>200</v>
          </cell>
          <cell r="DK914">
            <v>547</v>
          </cell>
        </row>
        <row r="915">
          <cell r="A915">
            <v>45504</v>
          </cell>
          <cell r="B915" t="str">
            <v xml:space="preserve"> GULF - EL EBANITO DEHY                  </v>
          </cell>
          <cell r="C915">
            <v>0</v>
          </cell>
          <cell r="D915" t="str">
            <v xml:space="preserve"> R    </v>
          </cell>
          <cell r="E915">
            <v>35044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0</v>
          </cell>
          <cell r="DI915">
            <v>0</v>
          </cell>
          <cell r="DJ915">
            <v>0</v>
          </cell>
          <cell r="DK915">
            <v>0</v>
          </cell>
        </row>
        <row r="916">
          <cell r="A916">
            <v>45506</v>
          </cell>
          <cell r="B916" t="str">
            <v xml:space="preserve"> FINA- CONOCO - FROST FIELD DEHYD        </v>
          </cell>
          <cell r="C916">
            <v>0</v>
          </cell>
          <cell r="D916" t="str">
            <v xml:space="preserve"> R    </v>
          </cell>
          <cell r="E916">
            <v>28709</v>
          </cell>
          <cell r="F916">
            <v>4500</v>
          </cell>
          <cell r="G916">
            <v>4500</v>
          </cell>
          <cell r="H916">
            <v>5000</v>
          </cell>
          <cell r="I916">
            <v>4500</v>
          </cell>
          <cell r="J916">
            <v>4500</v>
          </cell>
          <cell r="K916">
            <v>4500</v>
          </cell>
          <cell r="L916">
            <v>4500</v>
          </cell>
          <cell r="M916">
            <v>4500</v>
          </cell>
          <cell r="N916">
            <v>4500</v>
          </cell>
          <cell r="O916">
            <v>4500</v>
          </cell>
          <cell r="P916">
            <v>4500</v>
          </cell>
          <cell r="Q916">
            <v>4500</v>
          </cell>
          <cell r="R916">
            <v>4500</v>
          </cell>
          <cell r="S916">
            <v>4500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5000</v>
          </cell>
          <cell r="Z916">
            <v>5000</v>
          </cell>
          <cell r="AA916">
            <v>5000</v>
          </cell>
          <cell r="AB916">
            <v>5000</v>
          </cell>
          <cell r="AC916">
            <v>5000</v>
          </cell>
          <cell r="AD916">
            <v>5000</v>
          </cell>
          <cell r="AE916">
            <v>5000</v>
          </cell>
          <cell r="AF916">
            <v>5000</v>
          </cell>
          <cell r="AG916">
            <v>5000</v>
          </cell>
          <cell r="AH916">
            <v>5000</v>
          </cell>
          <cell r="AI916">
            <v>5000</v>
          </cell>
          <cell r="AJ916">
            <v>5000</v>
          </cell>
          <cell r="AK916">
            <v>5000</v>
          </cell>
          <cell r="AL916">
            <v>5000</v>
          </cell>
          <cell r="AM916">
            <v>5000</v>
          </cell>
          <cell r="AN916">
            <v>5000</v>
          </cell>
          <cell r="AO916">
            <v>5000</v>
          </cell>
          <cell r="AP916">
            <v>5000</v>
          </cell>
          <cell r="AQ916">
            <v>5000</v>
          </cell>
          <cell r="AR916">
            <v>5000</v>
          </cell>
          <cell r="AS916">
            <v>5000</v>
          </cell>
          <cell r="AT916">
            <v>5000</v>
          </cell>
          <cell r="AU916">
            <v>5000</v>
          </cell>
          <cell r="AV916">
            <v>5000</v>
          </cell>
          <cell r="AW916">
            <v>5000</v>
          </cell>
          <cell r="AX916">
            <v>7000</v>
          </cell>
          <cell r="AY916">
            <v>5000</v>
          </cell>
          <cell r="AZ916">
            <v>7000</v>
          </cell>
          <cell r="BA916">
            <v>7000</v>
          </cell>
          <cell r="BB916">
            <v>5500</v>
          </cell>
          <cell r="BC916">
            <v>5500</v>
          </cell>
          <cell r="BD916">
            <v>5500</v>
          </cell>
          <cell r="BE916">
            <v>5500</v>
          </cell>
          <cell r="BF916">
            <v>5500</v>
          </cell>
          <cell r="BG916">
            <v>5500</v>
          </cell>
          <cell r="BH916">
            <v>5500</v>
          </cell>
          <cell r="BI916">
            <v>5500</v>
          </cell>
          <cell r="BJ916">
            <v>5500</v>
          </cell>
          <cell r="BK916">
            <v>5500</v>
          </cell>
          <cell r="BL916">
            <v>5500</v>
          </cell>
          <cell r="BM916">
            <v>5500</v>
          </cell>
          <cell r="BN916">
            <v>5500</v>
          </cell>
          <cell r="BO916">
            <v>4000</v>
          </cell>
          <cell r="BP916">
            <v>4000</v>
          </cell>
          <cell r="BQ916">
            <v>3500</v>
          </cell>
          <cell r="BR916">
            <v>3500</v>
          </cell>
          <cell r="BS916">
            <v>3500</v>
          </cell>
          <cell r="BT916">
            <v>3000</v>
          </cell>
          <cell r="BU916">
            <v>2000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</row>
        <row r="917">
          <cell r="A917">
            <v>45508</v>
          </cell>
          <cell r="B917" t="str">
            <v xml:space="preserve"> MUELLER- GREINER/SLICK A WELL RINCON    </v>
          </cell>
          <cell r="C917">
            <v>0</v>
          </cell>
          <cell r="D917" t="str">
            <v xml:space="preserve"> R    </v>
          </cell>
          <cell r="E917">
            <v>7430</v>
          </cell>
          <cell r="F917">
            <v>233</v>
          </cell>
          <cell r="G917">
            <v>233</v>
          </cell>
          <cell r="H917">
            <v>207</v>
          </cell>
          <cell r="I917">
            <v>233</v>
          </cell>
          <cell r="J917">
            <v>233</v>
          </cell>
          <cell r="K917">
            <v>233</v>
          </cell>
          <cell r="L917">
            <v>233</v>
          </cell>
          <cell r="M917">
            <v>233</v>
          </cell>
          <cell r="N917">
            <v>233</v>
          </cell>
          <cell r="O917">
            <v>233</v>
          </cell>
          <cell r="P917">
            <v>233</v>
          </cell>
          <cell r="Q917">
            <v>233</v>
          </cell>
          <cell r="R917">
            <v>233</v>
          </cell>
          <cell r="S917">
            <v>233</v>
          </cell>
          <cell r="T917">
            <v>207</v>
          </cell>
          <cell r="U917">
            <v>207</v>
          </cell>
          <cell r="V917">
            <v>207</v>
          </cell>
          <cell r="W917">
            <v>207</v>
          </cell>
          <cell r="X917">
            <v>207</v>
          </cell>
          <cell r="Y917">
            <v>207</v>
          </cell>
          <cell r="Z917">
            <v>207</v>
          </cell>
          <cell r="AA917">
            <v>207</v>
          </cell>
          <cell r="AB917">
            <v>207</v>
          </cell>
          <cell r="AC917">
            <v>207</v>
          </cell>
          <cell r="AD917">
            <v>207</v>
          </cell>
          <cell r="AE917">
            <v>207</v>
          </cell>
          <cell r="AF917">
            <v>207</v>
          </cell>
          <cell r="AG917">
            <v>207</v>
          </cell>
          <cell r="AH917">
            <v>207</v>
          </cell>
          <cell r="AI917">
            <v>207</v>
          </cell>
          <cell r="AJ917">
            <v>207</v>
          </cell>
          <cell r="AK917">
            <v>207</v>
          </cell>
          <cell r="AL917">
            <v>207</v>
          </cell>
          <cell r="AM917">
            <v>207</v>
          </cell>
          <cell r="AN917">
            <v>207</v>
          </cell>
          <cell r="AO917">
            <v>207</v>
          </cell>
          <cell r="AP917">
            <v>207</v>
          </cell>
          <cell r="AQ917">
            <v>207</v>
          </cell>
          <cell r="AR917">
            <v>207</v>
          </cell>
          <cell r="AS917">
            <v>207</v>
          </cell>
          <cell r="AT917">
            <v>207</v>
          </cell>
          <cell r="AU917">
            <v>207</v>
          </cell>
          <cell r="AV917">
            <v>207</v>
          </cell>
          <cell r="AW917">
            <v>207</v>
          </cell>
          <cell r="AX917">
            <v>232</v>
          </cell>
          <cell r="AY917">
            <v>232</v>
          </cell>
          <cell r="AZ917">
            <v>232</v>
          </cell>
          <cell r="BA917">
            <v>232</v>
          </cell>
          <cell r="BB917">
            <v>232</v>
          </cell>
          <cell r="BC917">
            <v>232</v>
          </cell>
          <cell r="BD917">
            <v>232</v>
          </cell>
          <cell r="BE917">
            <v>232</v>
          </cell>
          <cell r="BF917">
            <v>232</v>
          </cell>
          <cell r="BG917">
            <v>232</v>
          </cell>
          <cell r="BH917">
            <v>232</v>
          </cell>
          <cell r="BI917">
            <v>232</v>
          </cell>
          <cell r="BJ917">
            <v>232</v>
          </cell>
          <cell r="BK917">
            <v>232</v>
          </cell>
          <cell r="BL917">
            <v>232</v>
          </cell>
          <cell r="BM917">
            <v>232</v>
          </cell>
          <cell r="BN917">
            <v>232</v>
          </cell>
          <cell r="BO917">
            <v>232</v>
          </cell>
          <cell r="BP917">
            <v>232</v>
          </cell>
          <cell r="BQ917">
            <v>232</v>
          </cell>
          <cell r="BR917">
            <v>232</v>
          </cell>
          <cell r="BS917">
            <v>232</v>
          </cell>
          <cell r="BT917">
            <v>232</v>
          </cell>
          <cell r="BU917">
            <v>232</v>
          </cell>
          <cell r="BV917">
            <v>232</v>
          </cell>
          <cell r="BW917">
            <v>232</v>
          </cell>
          <cell r="BX917">
            <v>232</v>
          </cell>
          <cell r="BY917">
            <v>232</v>
          </cell>
          <cell r="BZ917">
            <v>232</v>
          </cell>
          <cell r="CA917">
            <v>232</v>
          </cell>
          <cell r="CB917">
            <v>232</v>
          </cell>
          <cell r="CC917">
            <v>250</v>
          </cell>
          <cell r="CD917">
            <v>250</v>
          </cell>
          <cell r="CE917">
            <v>250</v>
          </cell>
          <cell r="CF917">
            <v>250</v>
          </cell>
          <cell r="CG917">
            <v>250</v>
          </cell>
          <cell r="CH917">
            <v>250</v>
          </cell>
          <cell r="CI917">
            <v>250</v>
          </cell>
          <cell r="CJ917">
            <v>250</v>
          </cell>
          <cell r="CK917">
            <v>250</v>
          </cell>
          <cell r="CL917">
            <v>250</v>
          </cell>
          <cell r="CM917">
            <v>250</v>
          </cell>
          <cell r="CN917">
            <v>250</v>
          </cell>
          <cell r="CO917">
            <v>250</v>
          </cell>
          <cell r="CP917">
            <v>250</v>
          </cell>
          <cell r="CQ917">
            <v>250</v>
          </cell>
          <cell r="CR917">
            <v>250</v>
          </cell>
          <cell r="CS917">
            <v>250</v>
          </cell>
          <cell r="CT917">
            <v>250</v>
          </cell>
          <cell r="CU917">
            <v>250</v>
          </cell>
          <cell r="CV917">
            <v>250</v>
          </cell>
          <cell r="CW917">
            <v>250</v>
          </cell>
          <cell r="CX917">
            <v>250</v>
          </cell>
          <cell r="CY917">
            <v>250</v>
          </cell>
          <cell r="CZ917">
            <v>250</v>
          </cell>
          <cell r="DA917">
            <v>250</v>
          </cell>
          <cell r="DB917">
            <v>250</v>
          </cell>
          <cell r="DC917">
            <v>250</v>
          </cell>
          <cell r="DD917">
            <v>250</v>
          </cell>
          <cell r="DE917">
            <v>214</v>
          </cell>
          <cell r="DF917">
            <v>214</v>
          </cell>
          <cell r="DG917">
            <v>214</v>
          </cell>
          <cell r="DH917">
            <v>214</v>
          </cell>
          <cell r="DI917">
            <v>214</v>
          </cell>
          <cell r="DJ917">
            <v>214</v>
          </cell>
          <cell r="DK917">
            <v>214</v>
          </cell>
        </row>
        <row r="918">
          <cell r="A918">
            <v>45509</v>
          </cell>
          <cell r="B918" t="str">
            <v xml:space="preserve"> MUELLER- SLICK 1 &amp; 2 WELLS RINCON       </v>
          </cell>
          <cell r="C918">
            <v>0</v>
          </cell>
          <cell r="D918" t="str">
            <v xml:space="preserve"> R    </v>
          </cell>
          <cell r="E918">
            <v>7389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</row>
        <row r="919">
          <cell r="A919">
            <v>45511</v>
          </cell>
          <cell r="B919" t="str">
            <v xml:space="preserve"> GULF - RINCON FIELD DEHYD. JFB HEARD #2 </v>
          </cell>
          <cell r="C919">
            <v>0</v>
          </cell>
          <cell r="D919" t="str">
            <v xml:space="preserve"> R    </v>
          </cell>
          <cell r="E919">
            <v>7491</v>
          </cell>
          <cell r="F919">
            <v>91</v>
          </cell>
          <cell r="G919">
            <v>91</v>
          </cell>
          <cell r="H919">
            <v>75</v>
          </cell>
          <cell r="I919">
            <v>91</v>
          </cell>
          <cell r="J919">
            <v>91</v>
          </cell>
          <cell r="K919">
            <v>91</v>
          </cell>
          <cell r="L919">
            <v>91</v>
          </cell>
          <cell r="M919">
            <v>101</v>
          </cell>
          <cell r="N919">
            <v>101</v>
          </cell>
          <cell r="O919">
            <v>101</v>
          </cell>
          <cell r="P919">
            <v>90</v>
          </cell>
          <cell r="Q919">
            <v>90</v>
          </cell>
          <cell r="R919">
            <v>90</v>
          </cell>
          <cell r="S919">
            <v>90</v>
          </cell>
          <cell r="T919">
            <v>112</v>
          </cell>
          <cell r="U919">
            <v>112</v>
          </cell>
          <cell r="V919">
            <v>112</v>
          </cell>
          <cell r="W919">
            <v>68</v>
          </cell>
          <cell r="X919">
            <v>68</v>
          </cell>
          <cell r="Y919">
            <v>68</v>
          </cell>
          <cell r="Z919">
            <v>68</v>
          </cell>
          <cell r="AA919">
            <v>84</v>
          </cell>
          <cell r="AB919">
            <v>84</v>
          </cell>
          <cell r="AC919">
            <v>84</v>
          </cell>
          <cell r="AD919">
            <v>82</v>
          </cell>
          <cell r="AE919">
            <v>82</v>
          </cell>
          <cell r="AF919">
            <v>82</v>
          </cell>
          <cell r="AG919">
            <v>82</v>
          </cell>
          <cell r="AH919">
            <v>75</v>
          </cell>
          <cell r="AI919">
            <v>75</v>
          </cell>
          <cell r="AJ919">
            <v>75</v>
          </cell>
          <cell r="AK919">
            <v>75</v>
          </cell>
          <cell r="AL919">
            <v>75</v>
          </cell>
          <cell r="AM919">
            <v>75</v>
          </cell>
          <cell r="AN919">
            <v>75</v>
          </cell>
          <cell r="AO919">
            <v>75</v>
          </cell>
          <cell r="AP919">
            <v>75</v>
          </cell>
          <cell r="AQ919">
            <v>75</v>
          </cell>
          <cell r="AR919">
            <v>75</v>
          </cell>
          <cell r="AS919">
            <v>98</v>
          </cell>
          <cell r="AT919">
            <v>80</v>
          </cell>
          <cell r="AU919">
            <v>80</v>
          </cell>
          <cell r="AV919">
            <v>80</v>
          </cell>
          <cell r="AW919">
            <v>80</v>
          </cell>
          <cell r="AX919">
            <v>97</v>
          </cell>
          <cell r="AY919">
            <v>53</v>
          </cell>
          <cell r="AZ919">
            <v>112</v>
          </cell>
          <cell r="BA919">
            <v>112</v>
          </cell>
          <cell r="BB919">
            <v>84</v>
          </cell>
          <cell r="BC919">
            <v>84</v>
          </cell>
          <cell r="BD919">
            <v>84</v>
          </cell>
          <cell r="BE919">
            <v>84</v>
          </cell>
          <cell r="BF919">
            <v>84</v>
          </cell>
          <cell r="BG919">
            <v>82</v>
          </cell>
          <cell r="BH919">
            <v>73</v>
          </cell>
          <cell r="BI919">
            <v>73</v>
          </cell>
          <cell r="BJ919">
            <v>73</v>
          </cell>
          <cell r="BK919">
            <v>73</v>
          </cell>
          <cell r="BL919">
            <v>73</v>
          </cell>
          <cell r="BM919">
            <v>73</v>
          </cell>
          <cell r="BN919">
            <v>73</v>
          </cell>
          <cell r="BO919">
            <v>73</v>
          </cell>
          <cell r="BP919">
            <v>73</v>
          </cell>
          <cell r="BQ919">
            <v>73</v>
          </cell>
          <cell r="BR919">
            <v>73</v>
          </cell>
          <cell r="BS919">
            <v>73</v>
          </cell>
          <cell r="BT919">
            <v>73</v>
          </cell>
          <cell r="BU919">
            <v>73</v>
          </cell>
          <cell r="BV919">
            <v>90</v>
          </cell>
          <cell r="BW919">
            <v>90</v>
          </cell>
          <cell r="BX919">
            <v>80</v>
          </cell>
          <cell r="BY919">
            <v>80</v>
          </cell>
          <cell r="BZ919">
            <v>80</v>
          </cell>
          <cell r="CA919">
            <v>80</v>
          </cell>
          <cell r="CB919">
            <v>80</v>
          </cell>
          <cell r="CC919">
            <v>26</v>
          </cell>
          <cell r="CD919">
            <v>49</v>
          </cell>
          <cell r="CE919">
            <v>78</v>
          </cell>
          <cell r="CF919">
            <v>78</v>
          </cell>
          <cell r="CG919">
            <v>78</v>
          </cell>
          <cell r="CH919">
            <v>83</v>
          </cell>
          <cell r="CI919">
            <v>83</v>
          </cell>
          <cell r="CJ919">
            <v>83</v>
          </cell>
          <cell r="CK919">
            <v>84</v>
          </cell>
          <cell r="CL919">
            <v>84</v>
          </cell>
          <cell r="CM919">
            <v>84</v>
          </cell>
          <cell r="CN919">
            <v>84</v>
          </cell>
          <cell r="CO919">
            <v>85</v>
          </cell>
          <cell r="CP919">
            <v>85</v>
          </cell>
          <cell r="CQ919">
            <v>97</v>
          </cell>
          <cell r="CR919">
            <v>97</v>
          </cell>
          <cell r="CS919">
            <v>97</v>
          </cell>
          <cell r="CT919">
            <v>97</v>
          </cell>
          <cell r="CU919">
            <v>97</v>
          </cell>
          <cell r="CV919">
            <v>97</v>
          </cell>
          <cell r="CW919">
            <v>97</v>
          </cell>
          <cell r="CX919">
            <v>97</v>
          </cell>
          <cell r="CY919">
            <v>97</v>
          </cell>
          <cell r="CZ919">
            <v>82</v>
          </cell>
          <cell r="DA919">
            <v>82</v>
          </cell>
          <cell r="DB919">
            <v>82</v>
          </cell>
          <cell r="DC919">
            <v>82</v>
          </cell>
          <cell r="DD919">
            <v>82</v>
          </cell>
          <cell r="DE919">
            <v>41</v>
          </cell>
          <cell r="DF919">
            <v>41</v>
          </cell>
          <cell r="DG919">
            <v>60</v>
          </cell>
          <cell r="DH919">
            <v>60</v>
          </cell>
          <cell r="DI919">
            <v>60</v>
          </cell>
          <cell r="DJ919">
            <v>84</v>
          </cell>
          <cell r="DK919">
            <v>84</v>
          </cell>
        </row>
        <row r="920">
          <cell r="A920">
            <v>45513</v>
          </cell>
          <cell r="B920" t="str">
            <v xml:space="preserve"> GULF-THC-TGC-SCROGGINS #1 TRANSP        </v>
          </cell>
          <cell r="C920">
            <v>0</v>
          </cell>
          <cell r="D920" t="str">
            <v xml:space="preserve"> R    </v>
          </cell>
          <cell r="E920">
            <v>6410</v>
          </cell>
          <cell r="F920">
            <v>1</v>
          </cell>
          <cell r="G920">
            <v>1</v>
          </cell>
          <cell r="H920">
            <v>1</v>
          </cell>
          <cell r="I920">
            <v>1</v>
          </cell>
          <cell r="J920">
            <v>1</v>
          </cell>
          <cell r="K920">
            <v>1</v>
          </cell>
          <cell r="L920">
            <v>1</v>
          </cell>
          <cell r="M920">
            <v>1</v>
          </cell>
          <cell r="N920">
            <v>1</v>
          </cell>
          <cell r="O920">
            <v>1</v>
          </cell>
          <cell r="P920">
            <v>1</v>
          </cell>
          <cell r="Q920">
            <v>1</v>
          </cell>
          <cell r="R920">
            <v>1</v>
          </cell>
          <cell r="S920">
            <v>1</v>
          </cell>
          <cell r="T920">
            <v>1</v>
          </cell>
          <cell r="U920">
            <v>1</v>
          </cell>
          <cell r="V920">
            <v>1</v>
          </cell>
          <cell r="W920">
            <v>1</v>
          </cell>
          <cell r="X920">
            <v>1</v>
          </cell>
          <cell r="Y920">
            <v>1</v>
          </cell>
          <cell r="Z920">
            <v>1</v>
          </cell>
          <cell r="AA920">
            <v>1</v>
          </cell>
          <cell r="AB920">
            <v>1</v>
          </cell>
          <cell r="AC920">
            <v>1</v>
          </cell>
          <cell r="AD920">
            <v>1</v>
          </cell>
          <cell r="AE920">
            <v>1</v>
          </cell>
          <cell r="AF920">
            <v>1</v>
          </cell>
          <cell r="AG920">
            <v>1</v>
          </cell>
          <cell r="AH920">
            <v>1</v>
          </cell>
          <cell r="AI920">
            <v>1</v>
          </cell>
          <cell r="AJ920">
            <v>1</v>
          </cell>
          <cell r="AK920">
            <v>1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80</v>
          </cell>
          <cell r="CM920">
            <v>80</v>
          </cell>
          <cell r="CN920">
            <v>80</v>
          </cell>
          <cell r="CO920">
            <v>80</v>
          </cell>
          <cell r="CP920">
            <v>80</v>
          </cell>
          <cell r="CQ920">
            <v>80</v>
          </cell>
          <cell r="CR920">
            <v>80</v>
          </cell>
          <cell r="CS920">
            <v>80</v>
          </cell>
          <cell r="CT920">
            <v>80</v>
          </cell>
          <cell r="CU920">
            <v>80</v>
          </cell>
          <cell r="CV920">
            <v>80</v>
          </cell>
          <cell r="CW920">
            <v>80</v>
          </cell>
          <cell r="CX920">
            <v>80</v>
          </cell>
          <cell r="CY920">
            <v>80</v>
          </cell>
          <cell r="CZ920">
            <v>80</v>
          </cell>
          <cell r="DA920">
            <v>80</v>
          </cell>
          <cell r="DB920">
            <v>80</v>
          </cell>
          <cell r="DC920">
            <v>80</v>
          </cell>
          <cell r="DD920">
            <v>80</v>
          </cell>
          <cell r="DE920">
            <v>95</v>
          </cell>
          <cell r="DF920">
            <v>95</v>
          </cell>
          <cell r="DG920">
            <v>95</v>
          </cell>
          <cell r="DH920">
            <v>95</v>
          </cell>
          <cell r="DI920">
            <v>95</v>
          </cell>
          <cell r="DJ920">
            <v>95</v>
          </cell>
          <cell r="DK920">
            <v>95</v>
          </cell>
        </row>
        <row r="921">
          <cell r="A921">
            <v>45514</v>
          </cell>
          <cell r="B921" t="str">
            <v xml:space="preserve"> DELHI - INEZ INTERCONNECT DEHYD.        </v>
          </cell>
          <cell r="C921">
            <v>0</v>
          </cell>
          <cell r="D921" t="str">
            <v xml:space="preserve"> R    </v>
          </cell>
          <cell r="E921">
            <v>30336</v>
          </cell>
          <cell r="F921">
            <v>2200</v>
          </cell>
          <cell r="G921">
            <v>2200</v>
          </cell>
          <cell r="H921">
            <v>2400</v>
          </cell>
          <cell r="I921">
            <v>2200</v>
          </cell>
          <cell r="J921">
            <v>2200</v>
          </cell>
          <cell r="K921">
            <v>2200</v>
          </cell>
          <cell r="L921">
            <v>2200</v>
          </cell>
          <cell r="M921">
            <v>2400</v>
          </cell>
          <cell r="N921">
            <v>2400</v>
          </cell>
          <cell r="O921">
            <v>2400</v>
          </cell>
          <cell r="P921">
            <v>2400</v>
          </cell>
          <cell r="Q921">
            <v>2400</v>
          </cell>
          <cell r="R921">
            <v>2400</v>
          </cell>
          <cell r="S921">
            <v>2400</v>
          </cell>
          <cell r="T921">
            <v>1300</v>
          </cell>
          <cell r="U921">
            <v>1300</v>
          </cell>
          <cell r="V921">
            <v>1300</v>
          </cell>
          <cell r="W921">
            <v>1300</v>
          </cell>
          <cell r="X921">
            <v>2000</v>
          </cell>
          <cell r="Y921">
            <v>2000</v>
          </cell>
          <cell r="Z921">
            <v>2000</v>
          </cell>
          <cell r="AA921">
            <v>2400</v>
          </cell>
          <cell r="AB921">
            <v>2400</v>
          </cell>
          <cell r="AC921">
            <v>2400</v>
          </cell>
          <cell r="AD921">
            <v>2400</v>
          </cell>
          <cell r="AE921">
            <v>2400</v>
          </cell>
          <cell r="AF921">
            <v>2400</v>
          </cell>
          <cell r="AG921">
            <v>2400</v>
          </cell>
          <cell r="AH921">
            <v>2400</v>
          </cell>
          <cell r="AI921">
            <v>2400</v>
          </cell>
          <cell r="AJ921">
            <v>2400</v>
          </cell>
          <cell r="AK921">
            <v>2400</v>
          </cell>
          <cell r="AL921">
            <v>2400</v>
          </cell>
          <cell r="AM921">
            <v>2400</v>
          </cell>
          <cell r="AN921">
            <v>2400</v>
          </cell>
          <cell r="AO921">
            <v>2400</v>
          </cell>
          <cell r="AP921">
            <v>2400</v>
          </cell>
          <cell r="AQ921">
            <v>2400</v>
          </cell>
          <cell r="AR921">
            <v>2400</v>
          </cell>
          <cell r="AS921">
            <v>2400</v>
          </cell>
          <cell r="AT921">
            <v>2400</v>
          </cell>
          <cell r="AU921">
            <v>2400</v>
          </cell>
          <cell r="AV921">
            <v>2400</v>
          </cell>
          <cell r="AW921">
            <v>2400</v>
          </cell>
          <cell r="AX921">
            <v>1000</v>
          </cell>
          <cell r="AY921">
            <v>1000</v>
          </cell>
          <cell r="AZ921">
            <v>1000</v>
          </cell>
          <cell r="BA921">
            <v>1000</v>
          </cell>
          <cell r="BB921">
            <v>1000</v>
          </cell>
          <cell r="BC921">
            <v>1000</v>
          </cell>
          <cell r="BD921">
            <v>1000</v>
          </cell>
          <cell r="BE921">
            <v>1000</v>
          </cell>
          <cell r="BF921">
            <v>2800</v>
          </cell>
          <cell r="BG921">
            <v>2800</v>
          </cell>
          <cell r="BH921">
            <v>2800</v>
          </cell>
          <cell r="BI921">
            <v>2800</v>
          </cell>
          <cell r="BJ921">
            <v>2800</v>
          </cell>
          <cell r="BK921">
            <v>2800</v>
          </cell>
          <cell r="BL921">
            <v>2800</v>
          </cell>
          <cell r="BM921">
            <v>2800</v>
          </cell>
          <cell r="BN921">
            <v>2800</v>
          </cell>
          <cell r="BO921">
            <v>2800</v>
          </cell>
          <cell r="BP921">
            <v>2800</v>
          </cell>
          <cell r="BQ921">
            <v>2800</v>
          </cell>
          <cell r="BR921">
            <v>2800</v>
          </cell>
          <cell r="BS921">
            <v>2800</v>
          </cell>
          <cell r="BT921">
            <v>2800</v>
          </cell>
          <cell r="BU921">
            <v>2800</v>
          </cell>
          <cell r="BV921">
            <v>3400</v>
          </cell>
          <cell r="BW921">
            <v>3400</v>
          </cell>
          <cell r="BX921">
            <v>3400</v>
          </cell>
          <cell r="BY921">
            <v>3400</v>
          </cell>
          <cell r="BZ921">
            <v>3400</v>
          </cell>
          <cell r="CA921">
            <v>3400</v>
          </cell>
          <cell r="CB921">
            <v>3400</v>
          </cell>
          <cell r="CC921">
            <v>3500</v>
          </cell>
          <cell r="CD921">
            <v>3500</v>
          </cell>
          <cell r="CE921">
            <v>3500</v>
          </cell>
          <cell r="CF921">
            <v>3500</v>
          </cell>
          <cell r="CG921">
            <v>3500</v>
          </cell>
          <cell r="CH921">
            <v>3500</v>
          </cell>
          <cell r="CI921">
            <v>3500</v>
          </cell>
          <cell r="CJ921">
            <v>3500</v>
          </cell>
          <cell r="CK921">
            <v>3500</v>
          </cell>
          <cell r="CL921">
            <v>3500</v>
          </cell>
          <cell r="CM921">
            <v>3500</v>
          </cell>
          <cell r="CN921">
            <v>3500</v>
          </cell>
          <cell r="CO921">
            <v>3500</v>
          </cell>
          <cell r="CP921">
            <v>3500</v>
          </cell>
          <cell r="CQ921">
            <v>3500</v>
          </cell>
          <cell r="CR921">
            <v>3500</v>
          </cell>
          <cell r="CS921">
            <v>3500</v>
          </cell>
          <cell r="CT921">
            <v>3500</v>
          </cell>
          <cell r="CU921">
            <v>3500</v>
          </cell>
          <cell r="CV921">
            <v>3500</v>
          </cell>
          <cell r="CW921">
            <v>3500</v>
          </cell>
          <cell r="CX921">
            <v>3500</v>
          </cell>
          <cell r="CY921">
            <v>3500</v>
          </cell>
          <cell r="CZ921">
            <v>3500</v>
          </cell>
          <cell r="DA921">
            <v>3500</v>
          </cell>
          <cell r="DB921">
            <v>3500</v>
          </cell>
          <cell r="DC921">
            <v>3500</v>
          </cell>
          <cell r="DD921">
            <v>3500</v>
          </cell>
          <cell r="DE921">
            <v>4005</v>
          </cell>
          <cell r="DF921">
            <v>4005</v>
          </cell>
          <cell r="DG921">
            <v>4005</v>
          </cell>
          <cell r="DH921">
            <v>4005</v>
          </cell>
          <cell r="DI921">
            <v>4005</v>
          </cell>
          <cell r="DJ921">
            <v>4005</v>
          </cell>
          <cell r="DK921">
            <v>4005</v>
          </cell>
        </row>
        <row r="922">
          <cell r="A922">
            <v>45516</v>
          </cell>
          <cell r="B922" t="str">
            <v xml:space="preserve"> TSCHOEPE -COLOGNE FIELD REEVES RANCH #1R</v>
          </cell>
          <cell r="C922">
            <v>0</v>
          </cell>
          <cell r="D922" t="str">
            <v xml:space="preserve"> R    </v>
          </cell>
          <cell r="E922">
            <v>2607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0</v>
          </cell>
        </row>
        <row r="923">
          <cell r="A923">
            <v>45517</v>
          </cell>
          <cell r="B923" t="str">
            <v xml:space="preserve"> BRAMAN - EDWARDS RANCH DEHYD            </v>
          </cell>
          <cell r="C923">
            <v>0</v>
          </cell>
          <cell r="D923" t="str">
            <v xml:space="preserve"> R    </v>
          </cell>
          <cell r="E923">
            <v>5704</v>
          </cell>
          <cell r="F923">
            <v>500</v>
          </cell>
          <cell r="G923">
            <v>500</v>
          </cell>
          <cell r="H923">
            <v>450</v>
          </cell>
          <cell r="I923">
            <v>500</v>
          </cell>
          <cell r="J923">
            <v>500</v>
          </cell>
          <cell r="K923">
            <v>500</v>
          </cell>
          <cell r="L923">
            <v>500</v>
          </cell>
          <cell r="M923">
            <v>500</v>
          </cell>
          <cell r="N923">
            <v>500</v>
          </cell>
          <cell r="O923">
            <v>500</v>
          </cell>
          <cell r="P923">
            <v>0</v>
          </cell>
          <cell r="Q923">
            <v>500</v>
          </cell>
          <cell r="R923">
            <v>500</v>
          </cell>
          <cell r="S923">
            <v>500</v>
          </cell>
          <cell r="T923">
            <v>450</v>
          </cell>
          <cell r="U923">
            <v>450</v>
          </cell>
          <cell r="V923">
            <v>450</v>
          </cell>
          <cell r="W923">
            <v>450</v>
          </cell>
          <cell r="X923">
            <v>450</v>
          </cell>
          <cell r="Y923">
            <v>450</v>
          </cell>
          <cell r="Z923">
            <v>450</v>
          </cell>
          <cell r="AA923">
            <v>450</v>
          </cell>
          <cell r="AB923">
            <v>450</v>
          </cell>
          <cell r="AC923">
            <v>450</v>
          </cell>
          <cell r="AD923">
            <v>450</v>
          </cell>
          <cell r="AE923">
            <v>450</v>
          </cell>
          <cell r="AF923">
            <v>450</v>
          </cell>
          <cell r="AG923">
            <v>450</v>
          </cell>
          <cell r="AH923">
            <v>450</v>
          </cell>
          <cell r="AI923">
            <v>450</v>
          </cell>
          <cell r="AJ923">
            <v>450</v>
          </cell>
          <cell r="AK923">
            <v>450</v>
          </cell>
          <cell r="AL923">
            <v>450</v>
          </cell>
          <cell r="AM923">
            <v>450</v>
          </cell>
          <cell r="AN923">
            <v>450</v>
          </cell>
          <cell r="AO923">
            <v>450</v>
          </cell>
          <cell r="AP923">
            <v>450</v>
          </cell>
          <cell r="AQ923">
            <v>450</v>
          </cell>
          <cell r="AR923">
            <v>450</v>
          </cell>
          <cell r="AS923">
            <v>450</v>
          </cell>
          <cell r="AT923">
            <v>450</v>
          </cell>
          <cell r="AU923">
            <v>450</v>
          </cell>
          <cell r="AV923">
            <v>450</v>
          </cell>
          <cell r="AW923">
            <v>450</v>
          </cell>
          <cell r="AX923">
            <v>500</v>
          </cell>
          <cell r="AY923">
            <v>500</v>
          </cell>
          <cell r="AZ923">
            <v>500</v>
          </cell>
          <cell r="BA923">
            <v>500</v>
          </cell>
          <cell r="BB923">
            <v>500</v>
          </cell>
          <cell r="BC923">
            <v>500</v>
          </cell>
          <cell r="BD923">
            <v>500</v>
          </cell>
          <cell r="BE923">
            <v>500</v>
          </cell>
          <cell r="BF923">
            <v>500</v>
          </cell>
          <cell r="BG923">
            <v>500</v>
          </cell>
          <cell r="BH923">
            <v>500</v>
          </cell>
          <cell r="BI923">
            <v>500</v>
          </cell>
          <cell r="BJ923">
            <v>500</v>
          </cell>
          <cell r="BK923">
            <v>500</v>
          </cell>
          <cell r="BL923">
            <v>500</v>
          </cell>
          <cell r="BM923">
            <v>500</v>
          </cell>
          <cell r="BN923">
            <v>500</v>
          </cell>
          <cell r="BO923">
            <v>500</v>
          </cell>
          <cell r="BP923">
            <v>500</v>
          </cell>
          <cell r="BQ923">
            <v>500</v>
          </cell>
          <cell r="BR923">
            <v>500</v>
          </cell>
          <cell r="BS923">
            <v>500</v>
          </cell>
          <cell r="BT923">
            <v>500</v>
          </cell>
          <cell r="BU923">
            <v>500</v>
          </cell>
          <cell r="BV923">
            <v>500</v>
          </cell>
          <cell r="BW923">
            <v>500</v>
          </cell>
          <cell r="BX923">
            <v>500</v>
          </cell>
          <cell r="BY923">
            <v>500</v>
          </cell>
          <cell r="BZ923">
            <v>500</v>
          </cell>
          <cell r="CA923">
            <v>500</v>
          </cell>
          <cell r="CB923">
            <v>500</v>
          </cell>
          <cell r="CC923">
            <v>425</v>
          </cell>
          <cell r="CD923">
            <v>425</v>
          </cell>
          <cell r="CE923">
            <v>425</v>
          </cell>
          <cell r="CF923">
            <v>425</v>
          </cell>
          <cell r="CG923">
            <v>425</v>
          </cell>
          <cell r="CH923">
            <v>425</v>
          </cell>
          <cell r="CI923">
            <v>425</v>
          </cell>
          <cell r="CJ923">
            <v>425</v>
          </cell>
          <cell r="CK923">
            <v>425</v>
          </cell>
          <cell r="CL923">
            <v>425</v>
          </cell>
          <cell r="CM923">
            <v>425</v>
          </cell>
          <cell r="CN923">
            <v>425</v>
          </cell>
          <cell r="CO923">
            <v>425</v>
          </cell>
          <cell r="CP923">
            <v>425</v>
          </cell>
          <cell r="CQ923">
            <v>425</v>
          </cell>
          <cell r="CR923">
            <v>425</v>
          </cell>
          <cell r="CS923">
            <v>425</v>
          </cell>
          <cell r="CT923">
            <v>425</v>
          </cell>
          <cell r="CU923">
            <v>425</v>
          </cell>
          <cell r="CV923">
            <v>425</v>
          </cell>
          <cell r="CW923">
            <v>425</v>
          </cell>
          <cell r="CX923">
            <v>425</v>
          </cell>
          <cell r="CY923">
            <v>425</v>
          </cell>
          <cell r="CZ923">
            <v>425</v>
          </cell>
          <cell r="DA923">
            <v>425</v>
          </cell>
          <cell r="DB923">
            <v>425</v>
          </cell>
          <cell r="DC923">
            <v>425</v>
          </cell>
          <cell r="DD923">
            <v>425</v>
          </cell>
          <cell r="DE923">
            <v>375</v>
          </cell>
          <cell r="DF923">
            <v>375</v>
          </cell>
          <cell r="DG923">
            <v>375</v>
          </cell>
          <cell r="DH923">
            <v>375</v>
          </cell>
          <cell r="DI923">
            <v>375</v>
          </cell>
          <cell r="DJ923">
            <v>375</v>
          </cell>
          <cell r="DK923">
            <v>375</v>
          </cell>
        </row>
        <row r="924">
          <cell r="A924">
            <v>45522</v>
          </cell>
          <cell r="B924" t="str">
            <v>LONE STAR @ Waller</v>
          </cell>
          <cell r="C924">
            <v>0</v>
          </cell>
          <cell r="D924" t="str">
            <v xml:space="preserve"> R    </v>
          </cell>
          <cell r="E924">
            <v>104634</v>
          </cell>
          <cell r="F924">
            <v>5000</v>
          </cell>
          <cell r="G924">
            <v>5000</v>
          </cell>
          <cell r="H924">
            <v>0</v>
          </cell>
          <cell r="I924">
            <v>6000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</row>
        <row r="925">
          <cell r="A925">
            <v>45526</v>
          </cell>
          <cell r="B925" t="str">
            <v xml:space="preserve"> COX -OWL-STOCKTON DEHYD                 </v>
          </cell>
          <cell r="C925">
            <v>0</v>
          </cell>
          <cell r="D925" t="str">
            <v xml:space="preserve"> R    </v>
          </cell>
          <cell r="E925">
            <v>2768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</row>
        <row r="926">
          <cell r="A926">
            <v>45530</v>
          </cell>
          <cell r="B926" t="str">
            <v xml:space="preserve"> C&amp;E - JONES CREEK-OTELL #1 DEHYD        </v>
          </cell>
          <cell r="C926">
            <v>0</v>
          </cell>
          <cell r="D926" t="str">
            <v xml:space="preserve"> R    </v>
          </cell>
          <cell r="E926">
            <v>12412</v>
          </cell>
          <cell r="F926">
            <v>100</v>
          </cell>
          <cell r="G926">
            <v>100</v>
          </cell>
          <cell r="H926">
            <v>90</v>
          </cell>
          <cell r="I926">
            <v>100</v>
          </cell>
          <cell r="J926">
            <v>100</v>
          </cell>
          <cell r="K926">
            <v>100</v>
          </cell>
          <cell r="L926">
            <v>100</v>
          </cell>
          <cell r="M926">
            <v>100</v>
          </cell>
          <cell r="N926">
            <v>100</v>
          </cell>
          <cell r="O926">
            <v>100</v>
          </cell>
          <cell r="P926">
            <v>100</v>
          </cell>
          <cell r="Q926">
            <v>100</v>
          </cell>
          <cell r="R926">
            <v>100</v>
          </cell>
          <cell r="S926">
            <v>100</v>
          </cell>
          <cell r="T926">
            <v>90</v>
          </cell>
          <cell r="U926">
            <v>90</v>
          </cell>
          <cell r="V926">
            <v>90</v>
          </cell>
          <cell r="W926">
            <v>90</v>
          </cell>
          <cell r="X926">
            <v>90</v>
          </cell>
          <cell r="Y926">
            <v>90</v>
          </cell>
          <cell r="Z926">
            <v>90</v>
          </cell>
          <cell r="AA926">
            <v>90</v>
          </cell>
          <cell r="AB926">
            <v>90</v>
          </cell>
          <cell r="AC926">
            <v>90</v>
          </cell>
          <cell r="AD926">
            <v>90</v>
          </cell>
          <cell r="AE926">
            <v>90</v>
          </cell>
          <cell r="AF926">
            <v>90</v>
          </cell>
          <cell r="AG926">
            <v>90</v>
          </cell>
          <cell r="AH926">
            <v>90</v>
          </cell>
          <cell r="AI926">
            <v>90</v>
          </cell>
          <cell r="AJ926">
            <v>90</v>
          </cell>
          <cell r="AK926">
            <v>90</v>
          </cell>
          <cell r="AL926">
            <v>90</v>
          </cell>
          <cell r="AM926">
            <v>90</v>
          </cell>
          <cell r="AN926">
            <v>90</v>
          </cell>
          <cell r="AO926">
            <v>90</v>
          </cell>
          <cell r="AP926">
            <v>90</v>
          </cell>
          <cell r="AQ926">
            <v>90</v>
          </cell>
          <cell r="AR926">
            <v>90</v>
          </cell>
          <cell r="AS926">
            <v>90</v>
          </cell>
          <cell r="AT926">
            <v>90</v>
          </cell>
          <cell r="AU926">
            <v>90</v>
          </cell>
          <cell r="AV926">
            <v>90</v>
          </cell>
          <cell r="AW926">
            <v>90</v>
          </cell>
          <cell r="AX926">
            <v>85</v>
          </cell>
          <cell r="AY926">
            <v>85</v>
          </cell>
          <cell r="AZ926">
            <v>85</v>
          </cell>
          <cell r="BA926">
            <v>85</v>
          </cell>
          <cell r="BB926">
            <v>85</v>
          </cell>
          <cell r="BC926">
            <v>85</v>
          </cell>
          <cell r="BD926">
            <v>85</v>
          </cell>
          <cell r="BE926">
            <v>85</v>
          </cell>
          <cell r="BF926">
            <v>85</v>
          </cell>
          <cell r="BG926">
            <v>85</v>
          </cell>
          <cell r="BH926">
            <v>85</v>
          </cell>
          <cell r="BI926">
            <v>85</v>
          </cell>
          <cell r="BJ926">
            <v>85</v>
          </cell>
          <cell r="BK926">
            <v>85</v>
          </cell>
          <cell r="BL926">
            <v>85</v>
          </cell>
          <cell r="BM926">
            <v>85</v>
          </cell>
          <cell r="BN926">
            <v>85</v>
          </cell>
          <cell r="BO926">
            <v>85</v>
          </cell>
          <cell r="BP926">
            <v>85</v>
          </cell>
          <cell r="BQ926">
            <v>85</v>
          </cell>
          <cell r="BR926">
            <v>85</v>
          </cell>
          <cell r="BS926">
            <v>85</v>
          </cell>
          <cell r="BT926">
            <v>85</v>
          </cell>
          <cell r="BU926">
            <v>85</v>
          </cell>
          <cell r="BV926">
            <v>85</v>
          </cell>
          <cell r="BW926">
            <v>85</v>
          </cell>
          <cell r="BX926">
            <v>85</v>
          </cell>
          <cell r="BY926">
            <v>85</v>
          </cell>
          <cell r="BZ926">
            <v>85</v>
          </cell>
          <cell r="CA926">
            <v>85</v>
          </cell>
          <cell r="CB926">
            <v>85</v>
          </cell>
          <cell r="CC926">
            <v>85</v>
          </cell>
          <cell r="CD926">
            <v>85</v>
          </cell>
          <cell r="CE926">
            <v>85</v>
          </cell>
          <cell r="CF926">
            <v>85</v>
          </cell>
          <cell r="CG926">
            <v>85</v>
          </cell>
          <cell r="CH926">
            <v>85</v>
          </cell>
          <cell r="CI926">
            <v>85</v>
          </cell>
          <cell r="CJ926">
            <v>85</v>
          </cell>
          <cell r="CK926">
            <v>85</v>
          </cell>
          <cell r="CL926">
            <v>85</v>
          </cell>
          <cell r="CM926">
            <v>85</v>
          </cell>
          <cell r="CN926">
            <v>85</v>
          </cell>
          <cell r="CO926">
            <v>85</v>
          </cell>
          <cell r="CP926">
            <v>85</v>
          </cell>
          <cell r="CQ926">
            <v>85</v>
          </cell>
          <cell r="CR926">
            <v>85</v>
          </cell>
          <cell r="CS926">
            <v>85</v>
          </cell>
          <cell r="CT926">
            <v>85</v>
          </cell>
          <cell r="CU926">
            <v>85</v>
          </cell>
          <cell r="CV926">
            <v>85</v>
          </cell>
          <cell r="CW926">
            <v>85</v>
          </cell>
          <cell r="CX926">
            <v>85</v>
          </cell>
          <cell r="CY926">
            <v>85</v>
          </cell>
          <cell r="CZ926">
            <v>85</v>
          </cell>
          <cell r="DA926">
            <v>85</v>
          </cell>
          <cell r="DB926">
            <v>85</v>
          </cell>
          <cell r="DC926">
            <v>85</v>
          </cell>
          <cell r="DD926">
            <v>85</v>
          </cell>
          <cell r="DE926">
            <v>100</v>
          </cell>
          <cell r="DF926">
            <v>100</v>
          </cell>
          <cell r="DG926">
            <v>100</v>
          </cell>
          <cell r="DH926">
            <v>100</v>
          </cell>
          <cell r="DI926">
            <v>100</v>
          </cell>
          <cell r="DJ926">
            <v>100</v>
          </cell>
          <cell r="DK926">
            <v>100</v>
          </cell>
        </row>
        <row r="927">
          <cell r="A927">
            <v>45531</v>
          </cell>
          <cell r="B927" t="str">
            <v xml:space="preserve"> GILLRING - HEYNE DEHYD                  </v>
          </cell>
          <cell r="C927">
            <v>0</v>
          </cell>
          <cell r="D927" t="str">
            <v xml:space="preserve"> R    </v>
          </cell>
          <cell r="E927">
            <v>2659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</row>
        <row r="928">
          <cell r="A928">
            <v>45532</v>
          </cell>
          <cell r="B928" t="str">
            <v xml:space="preserve"> GULF - NORTH LOUISE/STOCKTON #1         </v>
          </cell>
          <cell r="C928">
            <v>0</v>
          </cell>
          <cell r="D928" t="str">
            <v xml:space="preserve"> R    </v>
          </cell>
          <cell r="E928">
            <v>2766</v>
          </cell>
          <cell r="F928">
            <v>0</v>
          </cell>
          <cell r="G928">
            <v>0</v>
          </cell>
          <cell r="H928">
            <v>150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150</v>
          </cell>
          <cell r="U928">
            <v>150</v>
          </cell>
          <cell r="V928">
            <v>150</v>
          </cell>
          <cell r="W928">
            <v>150</v>
          </cell>
          <cell r="X928">
            <v>150</v>
          </cell>
          <cell r="Y928">
            <v>150</v>
          </cell>
          <cell r="Z928">
            <v>150</v>
          </cell>
          <cell r="AA928">
            <v>150</v>
          </cell>
          <cell r="AB928">
            <v>150</v>
          </cell>
          <cell r="AC928">
            <v>150</v>
          </cell>
          <cell r="AD928">
            <v>150</v>
          </cell>
          <cell r="AE928">
            <v>150</v>
          </cell>
          <cell r="AF928">
            <v>150</v>
          </cell>
          <cell r="AG928">
            <v>150</v>
          </cell>
          <cell r="AH928">
            <v>150</v>
          </cell>
          <cell r="AI928">
            <v>150</v>
          </cell>
          <cell r="AJ928">
            <v>150</v>
          </cell>
          <cell r="AK928">
            <v>150</v>
          </cell>
          <cell r="AL928">
            <v>150</v>
          </cell>
          <cell r="AM928">
            <v>150</v>
          </cell>
          <cell r="AN928">
            <v>150</v>
          </cell>
          <cell r="AO928">
            <v>150</v>
          </cell>
          <cell r="AP928">
            <v>150</v>
          </cell>
          <cell r="AQ928">
            <v>150</v>
          </cell>
          <cell r="AR928">
            <v>150</v>
          </cell>
          <cell r="AS928">
            <v>150</v>
          </cell>
          <cell r="AT928">
            <v>150</v>
          </cell>
          <cell r="AU928">
            <v>150</v>
          </cell>
          <cell r="AV928">
            <v>150</v>
          </cell>
          <cell r="AW928">
            <v>150</v>
          </cell>
          <cell r="AX928">
            <v>100</v>
          </cell>
          <cell r="AY928">
            <v>100</v>
          </cell>
          <cell r="AZ928">
            <v>100</v>
          </cell>
          <cell r="BA928">
            <v>100</v>
          </cell>
          <cell r="BB928">
            <v>100</v>
          </cell>
          <cell r="BC928">
            <v>100</v>
          </cell>
          <cell r="BD928">
            <v>100</v>
          </cell>
          <cell r="BE928">
            <v>100</v>
          </cell>
          <cell r="BF928">
            <v>100</v>
          </cell>
          <cell r="BG928">
            <v>100</v>
          </cell>
          <cell r="BH928">
            <v>100</v>
          </cell>
          <cell r="BI928">
            <v>100</v>
          </cell>
          <cell r="BJ928">
            <v>100</v>
          </cell>
          <cell r="BK928">
            <v>100</v>
          </cell>
          <cell r="BL928">
            <v>100</v>
          </cell>
          <cell r="BM928">
            <v>100</v>
          </cell>
          <cell r="BN928">
            <v>100</v>
          </cell>
          <cell r="BO928">
            <v>100</v>
          </cell>
          <cell r="BP928">
            <v>100</v>
          </cell>
          <cell r="BQ928">
            <v>100</v>
          </cell>
          <cell r="BR928">
            <v>100</v>
          </cell>
          <cell r="BS928">
            <v>100</v>
          </cell>
          <cell r="BT928">
            <v>100</v>
          </cell>
          <cell r="BU928">
            <v>100</v>
          </cell>
          <cell r="BV928">
            <v>100</v>
          </cell>
          <cell r="BW928">
            <v>100</v>
          </cell>
          <cell r="BX928">
            <v>100</v>
          </cell>
          <cell r="BY928">
            <v>100</v>
          </cell>
          <cell r="BZ928">
            <v>100</v>
          </cell>
          <cell r="CA928">
            <v>100</v>
          </cell>
          <cell r="CB928">
            <v>100</v>
          </cell>
          <cell r="CC928">
            <v>100</v>
          </cell>
          <cell r="CD928">
            <v>100</v>
          </cell>
          <cell r="CE928">
            <v>100</v>
          </cell>
          <cell r="CF928">
            <v>100</v>
          </cell>
          <cell r="CG928">
            <v>100</v>
          </cell>
          <cell r="CH928">
            <v>100</v>
          </cell>
          <cell r="CI928">
            <v>100</v>
          </cell>
          <cell r="CJ928">
            <v>100</v>
          </cell>
          <cell r="CK928">
            <v>100</v>
          </cell>
          <cell r="CL928">
            <v>100</v>
          </cell>
          <cell r="CM928">
            <v>100</v>
          </cell>
          <cell r="CN928">
            <v>100</v>
          </cell>
          <cell r="CO928">
            <v>100</v>
          </cell>
          <cell r="CP928">
            <v>100</v>
          </cell>
          <cell r="CQ928">
            <v>100</v>
          </cell>
          <cell r="CR928">
            <v>100</v>
          </cell>
          <cell r="CS928">
            <v>100</v>
          </cell>
          <cell r="CT928">
            <v>100</v>
          </cell>
          <cell r="CU928">
            <v>100</v>
          </cell>
          <cell r="CV928">
            <v>100</v>
          </cell>
          <cell r="CW928">
            <v>100</v>
          </cell>
          <cell r="CX928">
            <v>100</v>
          </cell>
          <cell r="CY928">
            <v>100</v>
          </cell>
          <cell r="CZ928">
            <v>100</v>
          </cell>
          <cell r="DA928">
            <v>100</v>
          </cell>
          <cell r="DB928">
            <v>100</v>
          </cell>
          <cell r="DC928">
            <v>100</v>
          </cell>
          <cell r="DD928">
            <v>100</v>
          </cell>
          <cell r="DE928">
            <v>100</v>
          </cell>
          <cell r="DF928">
            <v>100</v>
          </cell>
          <cell r="DG928">
            <v>100</v>
          </cell>
          <cell r="DH928">
            <v>100</v>
          </cell>
          <cell r="DI928">
            <v>100</v>
          </cell>
          <cell r="DJ928">
            <v>100</v>
          </cell>
          <cell r="DK928">
            <v>100</v>
          </cell>
        </row>
        <row r="929">
          <cell r="A929">
            <v>45534</v>
          </cell>
          <cell r="B929" t="str">
            <v xml:space="preserve"> BISHOP - STOVALL APPLING DEHYD.         </v>
          </cell>
          <cell r="C929">
            <v>0</v>
          </cell>
          <cell r="D929" t="str">
            <v xml:space="preserve"> R    </v>
          </cell>
          <cell r="E929">
            <v>2717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</row>
        <row r="930">
          <cell r="A930">
            <v>45535</v>
          </cell>
          <cell r="B930" t="str">
            <v xml:space="preserve"> HUNTER - EL-CAMPO DEHYD                 </v>
          </cell>
          <cell r="C930">
            <v>0</v>
          </cell>
          <cell r="D930" t="str">
            <v xml:space="preserve"> R    </v>
          </cell>
          <cell r="E930">
            <v>5960</v>
          </cell>
          <cell r="F930">
            <v>65</v>
          </cell>
          <cell r="G930">
            <v>65</v>
          </cell>
          <cell r="H930">
            <v>60</v>
          </cell>
          <cell r="I930">
            <v>65</v>
          </cell>
          <cell r="J930">
            <v>65</v>
          </cell>
          <cell r="K930">
            <v>65</v>
          </cell>
          <cell r="L930">
            <v>65</v>
          </cell>
          <cell r="M930">
            <v>65</v>
          </cell>
          <cell r="N930">
            <v>65</v>
          </cell>
          <cell r="O930">
            <v>65</v>
          </cell>
          <cell r="P930">
            <v>65</v>
          </cell>
          <cell r="Q930">
            <v>65</v>
          </cell>
          <cell r="R930">
            <v>65</v>
          </cell>
          <cell r="S930">
            <v>65</v>
          </cell>
          <cell r="T930">
            <v>60</v>
          </cell>
          <cell r="U930">
            <v>60</v>
          </cell>
          <cell r="V930">
            <v>60</v>
          </cell>
          <cell r="W930">
            <v>60</v>
          </cell>
          <cell r="X930">
            <v>60</v>
          </cell>
          <cell r="Y930">
            <v>60</v>
          </cell>
          <cell r="Z930">
            <v>60</v>
          </cell>
          <cell r="AA930">
            <v>60</v>
          </cell>
          <cell r="AB930">
            <v>60</v>
          </cell>
          <cell r="AC930">
            <v>60</v>
          </cell>
          <cell r="AD930">
            <v>60</v>
          </cell>
          <cell r="AE930">
            <v>60</v>
          </cell>
          <cell r="AF930">
            <v>60</v>
          </cell>
          <cell r="AG930">
            <v>60</v>
          </cell>
          <cell r="AH930">
            <v>60</v>
          </cell>
          <cell r="AI930">
            <v>60</v>
          </cell>
          <cell r="AJ930">
            <v>60</v>
          </cell>
          <cell r="AK930">
            <v>60</v>
          </cell>
          <cell r="AL930">
            <v>60</v>
          </cell>
          <cell r="AM930">
            <v>60</v>
          </cell>
          <cell r="AN930">
            <v>60</v>
          </cell>
          <cell r="AO930">
            <v>60</v>
          </cell>
          <cell r="AP930">
            <v>60</v>
          </cell>
          <cell r="AQ930">
            <v>60</v>
          </cell>
          <cell r="AR930">
            <v>60</v>
          </cell>
          <cell r="AS930">
            <v>60</v>
          </cell>
          <cell r="AT930">
            <v>60</v>
          </cell>
          <cell r="AU930">
            <v>60</v>
          </cell>
          <cell r="AV930">
            <v>60</v>
          </cell>
          <cell r="AW930">
            <v>60</v>
          </cell>
          <cell r="AX930">
            <v>70</v>
          </cell>
          <cell r="AY930">
            <v>70</v>
          </cell>
          <cell r="AZ930">
            <v>70</v>
          </cell>
          <cell r="BA930">
            <v>70</v>
          </cell>
          <cell r="BB930">
            <v>70</v>
          </cell>
          <cell r="BC930">
            <v>70</v>
          </cell>
          <cell r="BD930">
            <v>70</v>
          </cell>
          <cell r="BE930">
            <v>70</v>
          </cell>
          <cell r="BF930">
            <v>70</v>
          </cell>
          <cell r="BG930">
            <v>70</v>
          </cell>
          <cell r="BH930">
            <v>70</v>
          </cell>
          <cell r="BI930">
            <v>70</v>
          </cell>
          <cell r="BJ930">
            <v>70</v>
          </cell>
          <cell r="BK930">
            <v>70</v>
          </cell>
          <cell r="BL930">
            <v>70</v>
          </cell>
          <cell r="BM930">
            <v>70</v>
          </cell>
          <cell r="BN930">
            <v>70</v>
          </cell>
          <cell r="BO930">
            <v>70</v>
          </cell>
          <cell r="BP930">
            <v>70</v>
          </cell>
          <cell r="BQ930">
            <v>70</v>
          </cell>
          <cell r="BR930">
            <v>70</v>
          </cell>
          <cell r="BS930">
            <v>70</v>
          </cell>
          <cell r="BT930">
            <v>70</v>
          </cell>
          <cell r="BU930">
            <v>70</v>
          </cell>
          <cell r="BV930">
            <v>70</v>
          </cell>
          <cell r="BW930">
            <v>70</v>
          </cell>
          <cell r="BX930">
            <v>70</v>
          </cell>
          <cell r="BY930">
            <v>70</v>
          </cell>
          <cell r="BZ930">
            <v>70</v>
          </cell>
          <cell r="CA930">
            <v>70</v>
          </cell>
          <cell r="CB930">
            <v>70</v>
          </cell>
          <cell r="CC930">
            <v>130</v>
          </cell>
          <cell r="CD930">
            <v>130</v>
          </cell>
          <cell r="CE930">
            <v>130</v>
          </cell>
          <cell r="CF930">
            <v>130</v>
          </cell>
          <cell r="CG930">
            <v>130</v>
          </cell>
          <cell r="CH930">
            <v>130</v>
          </cell>
          <cell r="CI930">
            <v>130</v>
          </cell>
          <cell r="CJ930">
            <v>55</v>
          </cell>
          <cell r="CK930">
            <v>55</v>
          </cell>
          <cell r="CL930">
            <v>55</v>
          </cell>
          <cell r="CM930">
            <v>55</v>
          </cell>
          <cell r="CN930">
            <v>55</v>
          </cell>
          <cell r="CO930">
            <v>55</v>
          </cell>
          <cell r="CP930">
            <v>55</v>
          </cell>
          <cell r="CQ930">
            <v>55</v>
          </cell>
          <cell r="CR930">
            <v>55</v>
          </cell>
          <cell r="CS930">
            <v>55</v>
          </cell>
          <cell r="CT930">
            <v>55</v>
          </cell>
          <cell r="CU930">
            <v>55</v>
          </cell>
          <cell r="CV930">
            <v>55</v>
          </cell>
          <cell r="CW930">
            <v>55</v>
          </cell>
          <cell r="CX930">
            <v>55</v>
          </cell>
          <cell r="CY930">
            <v>55</v>
          </cell>
          <cell r="CZ930">
            <v>55</v>
          </cell>
          <cell r="DA930">
            <v>55</v>
          </cell>
          <cell r="DB930">
            <v>55</v>
          </cell>
          <cell r="DC930">
            <v>55</v>
          </cell>
          <cell r="DD930">
            <v>55</v>
          </cell>
          <cell r="DE930">
            <v>45</v>
          </cell>
          <cell r="DF930">
            <v>45</v>
          </cell>
          <cell r="DG930">
            <v>45</v>
          </cell>
          <cell r="DH930">
            <v>45</v>
          </cell>
          <cell r="DI930">
            <v>45</v>
          </cell>
          <cell r="DJ930">
            <v>45</v>
          </cell>
          <cell r="DK930">
            <v>45</v>
          </cell>
        </row>
        <row r="931">
          <cell r="A931">
            <v>45573</v>
          </cell>
          <cell r="B931" t="str">
            <v xml:space="preserve"> MERIDIAN - MCFARLAND DEHYD.             </v>
          </cell>
          <cell r="C931">
            <v>0</v>
          </cell>
          <cell r="D931" t="str">
            <v xml:space="preserve"> R    </v>
          </cell>
          <cell r="E931">
            <v>48637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</row>
        <row r="932">
          <cell r="A932">
            <v>45574</v>
          </cell>
          <cell r="B932" t="str">
            <v xml:space="preserve"> EAGLE - LOOKOUT CREEK DEHYD             </v>
          </cell>
          <cell r="C932">
            <v>0</v>
          </cell>
          <cell r="D932" t="str">
            <v xml:space="preserve"> R    </v>
          </cell>
          <cell r="E932">
            <v>10341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220</v>
          </cell>
          <cell r="CD932">
            <v>220</v>
          </cell>
          <cell r="CE932">
            <v>220</v>
          </cell>
          <cell r="CF932">
            <v>220</v>
          </cell>
          <cell r="CG932">
            <v>220</v>
          </cell>
          <cell r="CH932">
            <v>220</v>
          </cell>
          <cell r="CI932">
            <v>220</v>
          </cell>
          <cell r="CJ932">
            <v>220</v>
          </cell>
          <cell r="CK932">
            <v>220</v>
          </cell>
          <cell r="CL932">
            <v>220</v>
          </cell>
          <cell r="CM932">
            <v>220</v>
          </cell>
          <cell r="CN932">
            <v>220</v>
          </cell>
          <cell r="CO932">
            <v>220</v>
          </cell>
          <cell r="CP932">
            <v>220</v>
          </cell>
          <cell r="CQ932">
            <v>220</v>
          </cell>
          <cell r="CR932">
            <v>220</v>
          </cell>
          <cell r="CS932">
            <v>220</v>
          </cell>
          <cell r="CT932">
            <v>220</v>
          </cell>
          <cell r="CU932">
            <v>220</v>
          </cell>
          <cell r="CV932">
            <v>220</v>
          </cell>
          <cell r="CW932">
            <v>220</v>
          </cell>
          <cell r="CX932">
            <v>220</v>
          </cell>
          <cell r="CY932">
            <v>220</v>
          </cell>
          <cell r="CZ932">
            <v>220</v>
          </cell>
          <cell r="DA932">
            <v>220</v>
          </cell>
          <cell r="DB932">
            <v>220</v>
          </cell>
          <cell r="DC932">
            <v>220</v>
          </cell>
          <cell r="DD932">
            <v>220</v>
          </cell>
          <cell r="DE932">
            <v>220</v>
          </cell>
          <cell r="DF932">
            <v>220</v>
          </cell>
          <cell r="DG932">
            <v>220</v>
          </cell>
          <cell r="DH932">
            <v>220</v>
          </cell>
          <cell r="DI932">
            <v>220</v>
          </cell>
          <cell r="DJ932">
            <v>220</v>
          </cell>
          <cell r="DK932">
            <v>220</v>
          </cell>
        </row>
        <row r="933">
          <cell r="A933">
            <v>45575</v>
          </cell>
          <cell r="B933" t="str">
            <v xml:space="preserve"> GREEN HILL PETROLEUM                    </v>
          </cell>
          <cell r="C933">
            <v>0</v>
          </cell>
          <cell r="D933" t="str">
            <v xml:space="preserve"> R    </v>
          </cell>
          <cell r="E933">
            <v>5892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</row>
        <row r="934">
          <cell r="A934">
            <v>45577</v>
          </cell>
          <cell r="B934" t="str">
            <v xml:space="preserve"> RASMUSSEN #4 DEHYRATION                 </v>
          </cell>
          <cell r="C934">
            <v>0</v>
          </cell>
          <cell r="D934" t="str">
            <v xml:space="preserve"> R    </v>
          </cell>
          <cell r="E934">
            <v>2753</v>
          </cell>
          <cell r="F934">
            <v>40</v>
          </cell>
          <cell r="G934">
            <v>40</v>
          </cell>
          <cell r="H934">
            <v>40</v>
          </cell>
          <cell r="I934">
            <v>40</v>
          </cell>
          <cell r="J934">
            <v>40</v>
          </cell>
          <cell r="K934">
            <v>40</v>
          </cell>
          <cell r="L934">
            <v>40</v>
          </cell>
          <cell r="M934">
            <v>40</v>
          </cell>
          <cell r="N934">
            <v>40</v>
          </cell>
          <cell r="O934">
            <v>40</v>
          </cell>
          <cell r="P934">
            <v>40</v>
          </cell>
          <cell r="Q934">
            <v>40</v>
          </cell>
          <cell r="R934">
            <v>40</v>
          </cell>
          <cell r="S934">
            <v>40</v>
          </cell>
          <cell r="T934">
            <v>40</v>
          </cell>
          <cell r="U934">
            <v>40</v>
          </cell>
          <cell r="V934">
            <v>40</v>
          </cell>
          <cell r="W934">
            <v>40</v>
          </cell>
          <cell r="X934">
            <v>40</v>
          </cell>
          <cell r="Y934">
            <v>40</v>
          </cell>
          <cell r="Z934">
            <v>40</v>
          </cell>
          <cell r="AA934">
            <v>40</v>
          </cell>
          <cell r="AB934">
            <v>40</v>
          </cell>
          <cell r="AC934">
            <v>40</v>
          </cell>
          <cell r="AD934">
            <v>40</v>
          </cell>
          <cell r="AE934">
            <v>40</v>
          </cell>
          <cell r="AF934">
            <v>40</v>
          </cell>
          <cell r="AG934">
            <v>40</v>
          </cell>
          <cell r="AH934">
            <v>40</v>
          </cell>
          <cell r="AI934">
            <v>40</v>
          </cell>
          <cell r="AJ934">
            <v>40</v>
          </cell>
          <cell r="AK934">
            <v>40</v>
          </cell>
          <cell r="AL934">
            <v>40</v>
          </cell>
          <cell r="AM934">
            <v>40</v>
          </cell>
          <cell r="AN934">
            <v>40</v>
          </cell>
          <cell r="AO934">
            <v>40</v>
          </cell>
          <cell r="AP934">
            <v>40</v>
          </cell>
          <cell r="AQ934">
            <v>40</v>
          </cell>
          <cell r="AR934">
            <v>40</v>
          </cell>
          <cell r="AS934">
            <v>40</v>
          </cell>
          <cell r="AT934">
            <v>40</v>
          </cell>
          <cell r="AU934">
            <v>40</v>
          </cell>
          <cell r="AV934">
            <v>40</v>
          </cell>
          <cell r="AW934">
            <v>40</v>
          </cell>
          <cell r="AX934">
            <v>40</v>
          </cell>
          <cell r="AY934">
            <v>40</v>
          </cell>
          <cell r="AZ934">
            <v>40</v>
          </cell>
          <cell r="BA934">
            <v>40</v>
          </cell>
          <cell r="BB934">
            <v>40</v>
          </cell>
          <cell r="BC934">
            <v>40</v>
          </cell>
          <cell r="BD934">
            <v>40</v>
          </cell>
          <cell r="BE934">
            <v>40</v>
          </cell>
          <cell r="BF934">
            <v>40</v>
          </cell>
          <cell r="BG934">
            <v>40</v>
          </cell>
          <cell r="BH934">
            <v>40</v>
          </cell>
          <cell r="BI934">
            <v>40</v>
          </cell>
          <cell r="BJ934">
            <v>40</v>
          </cell>
          <cell r="BK934">
            <v>40</v>
          </cell>
          <cell r="BL934">
            <v>40</v>
          </cell>
          <cell r="BM934">
            <v>40</v>
          </cell>
          <cell r="BN934">
            <v>40</v>
          </cell>
          <cell r="BO934">
            <v>40</v>
          </cell>
          <cell r="BP934">
            <v>40</v>
          </cell>
          <cell r="BQ934">
            <v>40</v>
          </cell>
          <cell r="BR934">
            <v>40</v>
          </cell>
          <cell r="BS934">
            <v>40</v>
          </cell>
          <cell r="BT934">
            <v>40</v>
          </cell>
          <cell r="BU934">
            <v>40</v>
          </cell>
          <cell r="BV934">
            <v>40</v>
          </cell>
          <cell r="BW934">
            <v>40</v>
          </cell>
          <cell r="BX934">
            <v>40</v>
          </cell>
          <cell r="BY934">
            <v>40</v>
          </cell>
          <cell r="BZ934">
            <v>40</v>
          </cell>
          <cell r="CA934">
            <v>40</v>
          </cell>
          <cell r="CB934">
            <v>40</v>
          </cell>
          <cell r="CC934">
            <v>40</v>
          </cell>
          <cell r="CD934">
            <v>40</v>
          </cell>
          <cell r="CE934">
            <v>40</v>
          </cell>
          <cell r="CF934">
            <v>40</v>
          </cell>
          <cell r="CG934">
            <v>40</v>
          </cell>
          <cell r="CH934">
            <v>40</v>
          </cell>
          <cell r="CI934">
            <v>40</v>
          </cell>
          <cell r="CJ934">
            <v>40</v>
          </cell>
          <cell r="CK934">
            <v>40</v>
          </cell>
          <cell r="CL934">
            <v>40</v>
          </cell>
          <cell r="CM934">
            <v>40</v>
          </cell>
          <cell r="CN934">
            <v>40</v>
          </cell>
          <cell r="CO934">
            <v>40</v>
          </cell>
          <cell r="CP934">
            <v>40</v>
          </cell>
          <cell r="CQ934">
            <v>40</v>
          </cell>
          <cell r="CR934">
            <v>40</v>
          </cell>
          <cell r="CS934">
            <v>40</v>
          </cell>
          <cell r="CT934">
            <v>40</v>
          </cell>
          <cell r="CU934">
            <v>40</v>
          </cell>
          <cell r="CV934">
            <v>40</v>
          </cell>
          <cell r="CW934">
            <v>40</v>
          </cell>
          <cell r="CX934">
            <v>40</v>
          </cell>
          <cell r="CY934">
            <v>40</v>
          </cell>
          <cell r="CZ934">
            <v>40</v>
          </cell>
          <cell r="DA934">
            <v>40</v>
          </cell>
          <cell r="DB934">
            <v>40</v>
          </cell>
          <cell r="DC934">
            <v>40</v>
          </cell>
          <cell r="DD934">
            <v>57</v>
          </cell>
          <cell r="DE934">
            <v>55</v>
          </cell>
          <cell r="DF934">
            <v>55</v>
          </cell>
          <cell r="DG934">
            <v>55</v>
          </cell>
          <cell r="DH934">
            <v>55</v>
          </cell>
          <cell r="DI934">
            <v>55</v>
          </cell>
          <cell r="DJ934">
            <v>55</v>
          </cell>
          <cell r="DK934">
            <v>55</v>
          </cell>
        </row>
        <row r="935">
          <cell r="A935">
            <v>45579</v>
          </cell>
          <cell r="B935" t="str">
            <v xml:space="preserve"> CABOT - SALT ROCK SALES                 </v>
          </cell>
          <cell r="C935">
            <v>3</v>
          </cell>
          <cell r="D935" t="str">
            <v xml:space="preserve"> D    </v>
          </cell>
          <cell r="E935">
            <v>11147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</row>
        <row r="936">
          <cell r="A936">
            <v>48511</v>
          </cell>
          <cell r="B936" t="str">
            <v xml:space="preserve">HOPKINTON DEHYDRATION                   </v>
          </cell>
          <cell r="C936">
            <v>6</v>
          </cell>
          <cell r="D936" t="str">
            <v xml:space="preserve"> R    </v>
          </cell>
          <cell r="E936">
            <v>130048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</row>
        <row r="937">
          <cell r="A937">
            <v>48515</v>
          </cell>
          <cell r="B937" t="str">
            <v xml:space="preserve"> EUGENE ISLAND 325-A                     </v>
          </cell>
          <cell r="C937" t="str">
            <v xml:space="preserve"> 0L   </v>
          </cell>
          <cell r="D937" t="str">
            <v xml:space="preserve"> R    </v>
          </cell>
          <cell r="E937">
            <v>113984</v>
          </cell>
          <cell r="F937">
            <v>1975</v>
          </cell>
          <cell r="G937">
            <v>1975</v>
          </cell>
          <cell r="H937">
            <v>3446</v>
          </cell>
          <cell r="I937">
            <v>1975</v>
          </cell>
          <cell r="J937">
            <v>1975</v>
          </cell>
          <cell r="K937">
            <v>2165</v>
          </cell>
          <cell r="L937">
            <v>2165</v>
          </cell>
          <cell r="M937">
            <v>2165</v>
          </cell>
          <cell r="N937">
            <v>2165</v>
          </cell>
          <cell r="O937">
            <v>2165</v>
          </cell>
          <cell r="P937">
            <v>3419</v>
          </cell>
          <cell r="Q937">
            <v>3419</v>
          </cell>
          <cell r="R937">
            <v>3419</v>
          </cell>
          <cell r="S937">
            <v>3419</v>
          </cell>
          <cell r="T937">
            <v>4590</v>
          </cell>
          <cell r="U937">
            <v>4590</v>
          </cell>
          <cell r="V937">
            <v>4590</v>
          </cell>
          <cell r="W937">
            <v>4590</v>
          </cell>
          <cell r="X937">
            <v>4590</v>
          </cell>
          <cell r="Y937">
            <v>3950</v>
          </cell>
          <cell r="Z937">
            <v>3446</v>
          </cell>
          <cell r="AA937">
            <v>3446</v>
          </cell>
          <cell r="AB937">
            <v>3446</v>
          </cell>
          <cell r="AC937">
            <v>3446</v>
          </cell>
          <cell r="AD937">
            <v>3025</v>
          </cell>
          <cell r="AE937">
            <v>3446</v>
          </cell>
          <cell r="AF937">
            <v>3446</v>
          </cell>
          <cell r="AG937">
            <v>3446</v>
          </cell>
          <cell r="AH937">
            <v>3446</v>
          </cell>
          <cell r="AI937">
            <v>3446</v>
          </cell>
          <cell r="AJ937">
            <v>3446</v>
          </cell>
          <cell r="AK937">
            <v>3446</v>
          </cell>
          <cell r="AL937">
            <v>3446</v>
          </cell>
          <cell r="AM937">
            <v>3446</v>
          </cell>
          <cell r="AN937">
            <v>3446</v>
          </cell>
          <cell r="AO937">
            <v>3446</v>
          </cell>
          <cell r="AP937">
            <v>3446</v>
          </cell>
          <cell r="AQ937">
            <v>3446</v>
          </cell>
          <cell r="AR937">
            <v>3446</v>
          </cell>
          <cell r="AS937">
            <v>3446</v>
          </cell>
          <cell r="AT937">
            <v>3446</v>
          </cell>
          <cell r="AU937">
            <v>3446</v>
          </cell>
          <cell r="AV937">
            <v>3446</v>
          </cell>
          <cell r="AW937">
            <v>3446</v>
          </cell>
          <cell r="AX937">
            <v>3095</v>
          </cell>
          <cell r="AY937">
            <v>3095</v>
          </cell>
          <cell r="AZ937">
            <v>3095</v>
          </cell>
          <cell r="BA937">
            <v>3095</v>
          </cell>
          <cell r="BB937">
            <v>3095</v>
          </cell>
          <cell r="BC937">
            <v>3095</v>
          </cell>
          <cell r="BD937">
            <v>3095</v>
          </cell>
          <cell r="BE937">
            <v>3095</v>
          </cell>
          <cell r="BF937">
            <v>3095</v>
          </cell>
          <cell r="BG937">
            <v>3095</v>
          </cell>
          <cell r="BH937">
            <v>3095</v>
          </cell>
          <cell r="BI937">
            <v>3095</v>
          </cell>
          <cell r="BJ937">
            <v>3095</v>
          </cell>
          <cell r="BK937">
            <v>3095</v>
          </cell>
          <cell r="BL937">
            <v>3095</v>
          </cell>
          <cell r="BM937">
            <v>3395</v>
          </cell>
          <cell r="BN937">
            <v>3395</v>
          </cell>
          <cell r="BO937">
            <v>3395</v>
          </cell>
          <cell r="BP937">
            <v>3395</v>
          </cell>
          <cell r="BQ937">
            <v>3395</v>
          </cell>
          <cell r="BR937">
            <v>3395</v>
          </cell>
          <cell r="BS937">
            <v>3395</v>
          </cell>
          <cell r="BT937">
            <v>3640</v>
          </cell>
          <cell r="BU937">
            <v>3640</v>
          </cell>
          <cell r="BV937">
            <v>3640</v>
          </cell>
          <cell r="BW937">
            <v>4265</v>
          </cell>
          <cell r="BX937">
            <v>4591</v>
          </cell>
          <cell r="BY937">
            <v>4591</v>
          </cell>
          <cell r="BZ937">
            <v>4591</v>
          </cell>
          <cell r="CA937">
            <v>4591</v>
          </cell>
          <cell r="CB937">
            <v>4591</v>
          </cell>
          <cell r="CC937">
            <v>3275</v>
          </cell>
          <cell r="CD937">
            <v>5850</v>
          </cell>
          <cell r="CE937">
            <v>5850</v>
          </cell>
          <cell r="CF937">
            <v>5850</v>
          </cell>
          <cell r="CG937">
            <v>5850</v>
          </cell>
          <cell r="CH937">
            <v>5850</v>
          </cell>
          <cell r="CI937">
            <v>5850</v>
          </cell>
          <cell r="CJ937">
            <v>5850</v>
          </cell>
          <cell r="CK937">
            <v>5850</v>
          </cell>
          <cell r="CL937">
            <v>5850</v>
          </cell>
          <cell r="CM937">
            <v>5850</v>
          </cell>
          <cell r="CN937">
            <v>5850</v>
          </cell>
          <cell r="CO937">
            <v>5850</v>
          </cell>
          <cell r="CP937">
            <v>5850</v>
          </cell>
          <cell r="CQ937">
            <v>5850</v>
          </cell>
          <cell r="CR937">
            <v>5850</v>
          </cell>
          <cell r="CS937">
            <v>5850</v>
          </cell>
          <cell r="CT937">
            <v>5850</v>
          </cell>
          <cell r="CU937">
            <v>5850</v>
          </cell>
          <cell r="CV937">
            <v>5850</v>
          </cell>
          <cell r="CW937">
            <v>5850</v>
          </cell>
          <cell r="CX937">
            <v>5850</v>
          </cell>
          <cell r="CY937">
            <v>5304</v>
          </cell>
          <cell r="CZ937">
            <v>5304</v>
          </cell>
          <cell r="DA937">
            <v>5304</v>
          </cell>
          <cell r="DB937">
            <v>5304</v>
          </cell>
          <cell r="DC937">
            <v>5304</v>
          </cell>
          <cell r="DD937">
            <v>5304</v>
          </cell>
          <cell r="DE937">
            <v>6860</v>
          </cell>
          <cell r="DF937">
            <v>6860</v>
          </cell>
          <cell r="DG937">
            <v>5860</v>
          </cell>
          <cell r="DH937">
            <v>5860</v>
          </cell>
          <cell r="DI937">
            <v>5860</v>
          </cell>
          <cell r="DJ937">
            <v>5860</v>
          </cell>
          <cell r="DK937">
            <v>5860</v>
          </cell>
        </row>
        <row r="938">
          <cell r="A938">
            <v>48516</v>
          </cell>
          <cell r="B938" t="str">
            <v xml:space="preserve"> EUGENE ISLAND  324-A                    </v>
          </cell>
          <cell r="C938" t="str">
            <v xml:space="preserve"> 0L   </v>
          </cell>
          <cell r="D938" t="str">
            <v xml:space="preserve"> R    </v>
          </cell>
          <cell r="E938">
            <v>21321</v>
          </cell>
          <cell r="F938">
            <v>619</v>
          </cell>
          <cell r="G938">
            <v>619</v>
          </cell>
          <cell r="H938">
            <v>120</v>
          </cell>
          <cell r="I938">
            <v>619</v>
          </cell>
          <cell r="J938">
            <v>619</v>
          </cell>
          <cell r="K938">
            <v>619</v>
          </cell>
          <cell r="L938">
            <v>619</v>
          </cell>
          <cell r="M938">
            <v>619</v>
          </cell>
          <cell r="N938">
            <v>619</v>
          </cell>
          <cell r="O938">
            <v>619</v>
          </cell>
          <cell r="P938">
            <v>619</v>
          </cell>
          <cell r="Q938">
            <v>619</v>
          </cell>
          <cell r="R938">
            <v>619</v>
          </cell>
          <cell r="S938">
            <v>619</v>
          </cell>
          <cell r="T938">
            <v>1438</v>
          </cell>
          <cell r="U938">
            <v>1438</v>
          </cell>
          <cell r="V938">
            <v>1438</v>
          </cell>
          <cell r="W938">
            <v>1438</v>
          </cell>
          <cell r="X938">
            <v>1438</v>
          </cell>
          <cell r="Y938">
            <v>1438</v>
          </cell>
          <cell r="Z938">
            <v>800</v>
          </cell>
          <cell r="AA938">
            <v>800</v>
          </cell>
          <cell r="AB938">
            <v>800</v>
          </cell>
          <cell r="AC938">
            <v>800</v>
          </cell>
          <cell r="AD938">
            <v>800</v>
          </cell>
          <cell r="AE938">
            <v>800</v>
          </cell>
          <cell r="AF938">
            <v>800</v>
          </cell>
          <cell r="AG938">
            <v>800</v>
          </cell>
          <cell r="AH938">
            <v>800</v>
          </cell>
          <cell r="AI938">
            <v>800</v>
          </cell>
          <cell r="AJ938">
            <v>800</v>
          </cell>
          <cell r="AK938">
            <v>800</v>
          </cell>
          <cell r="AL938">
            <v>800</v>
          </cell>
          <cell r="AM938">
            <v>800</v>
          </cell>
          <cell r="AN938">
            <v>650</v>
          </cell>
          <cell r="AO938">
            <v>120</v>
          </cell>
          <cell r="AP938">
            <v>120</v>
          </cell>
          <cell r="AQ938">
            <v>120</v>
          </cell>
          <cell r="AR938">
            <v>1120</v>
          </cell>
          <cell r="AS938">
            <v>620</v>
          </cell>
          <cell r="AT938">
            <v>1360</v>
          </cell>
          <cell r="AU938">
            <v>860</v>
          </cell>
          <cell r="AV938">
            <v>860</v>
          </cell>
          <cell r="AW938">
            <v>860</v>
          </cell>
          <cell r="AX938">
            <v>400</v>
          </cell>
          <cell r="AY938">
            <v>400</v>
          </cell>
          <cell r="AZ938">
            <v>400</v>
          </cell>
          <cell r="BA938">
            <v>400</v>
          </cell>
          <cell r="BB938">
            <v>400</v>
          </cell>
          <cell r="BC938">
            <v>400</v>
          </cell>
          <cell r="BD938">
            <v>400</v>
          </cell>
          <cell r="BE938">
            <v>400</v>
          </cell>
          <cell r="BF938">
            <v>400</v>
          </cell>
          <cell r="BG938">
            <v>400</v>
          </cell>
          <cell r="BH938">
            <v>400</v>
          </cell>
          <cell r="BI938">
            <v>400</v>
          </cell>
          <cell r="BJ938">
            <v>400</v>
          </cell>
          <cell r="BK938">
            <v>400</v>
          </cell>
          <cell r="BL938">
            <v>400</v>
          </cell>
          <cell r="BM938">
            <v>400</v>
          </cell>
          <cell r="BN938">
            <v>400</v>
          </cell>
          <cell r="BO938">
            <v>400</v>
          </cell>
          <cell r="BP938">
            <v>400</v>
          </cell>
          <cell r="BQ938">
            <v>100</v>
          </cell>
          <cell r="BR938">
            <v>100</v>
          </cell>
          <cell r="BS938">
            <v>100</v>
          </cell>
          <cell r="BT938">
            <v>100</v>
          </cell>
          <cell r="BU938">
            <v>100</v>
          </cell>
          <cell r="BV938">
            <v>100</v>
          </cell>
          <cell r="BW938">
            <v>100</v>
          </cell>
          <cell r="BX938">
            <v>100</v>
          </cell>
          <cell r="BY938">
            <v>100</v>
          </cell>
          <cell r="BZ938">
            <v>100</v>
          </cell>
          <cell r="CA938">
            <v>100</v>
          </cell>
          <cell r="CB938">
            <v>100</v>
          </cell>
          <cell r="CC938">
            <v>100</v>
          </cell>
          <cell r="CD938">
            <v>100</v>
          </cell>
          <cell r="CE938">
            <v>100</v>
          </cell>
          <cell r="CF938">
            <v>100</v>
          </cell>
          <cell r="CG938">
            <v>100</v>
          </cell>
          <cell r="CH938">
            <v>100</v>
          </cell>
          <cell r="CI938">
            <v>100</v>
          </cell>
          <cell r="CJ938">
            <v>100</v>
          </cell>
          <cell r="CK938">
            <v>100</v>
          </cell>
          <cell r="CL938">
            <v>100</v>
          </cell>
          <cell r="CM938">
            <v>100</v>
          </cell>
          <cell r="CN938">
            <v>100</v>
          </cell>
          <cell r="CO938">
            <v>100</v>
          </cell>
          <cell r="CP938">
            <v>100</v>
          </cell>
          <cell r="CQ938">
            <v>100</v>
          </cell>
          <cell r="CR938">
            <v>100</v>
          </cell>
          <cell r="CS938">
            <v>100</v>
          </cell>
          <cell r="CT938">
            <v>100</v>
          </cell>
          <cell r="CU938">
            <v>100</v>
          </cell>
          <cell r="CV938">
            <v>100</v>
          </cell>
          <cell r="CW938">
            <v>100</v>
          </cell>
          <cell r="CX938">
            <v>100</v>
          </cell>
          <cell r="CY938">
            <v>100</v>
          </cell>
          <cell r="CZ938">
            <v>100</v>
          </cell>
          <cell r="DA938">
            <v>100</v>
          </cell>
          <cell r="DB938">
            <v>100</v>
          </cell>
          <cell r="DC938">
            <v>100</v>
          </cell>
          <cell r="DD938">
            <v>100</v>
          </cell>
          <cell r="DE938">
            <v>130</v>
          </cell>
          <cell r="DF938">
            <v>130</v>
          </cell>
          <cell r="DG938">
            <v>130</v>
          </cell>
          <cell r="DH938">
            <v>130</v>
          </cell>
          <cell r="DI938">
            <v>130</v>
          </cell>
          <cell r="DJ938">
            <v>130</v>
          </cell>
          <cell r="DK938">
            <v>130</v>
          </cell>
        </row>
        <row r="939">
          <cell r="A939">
            <v>48517</v>
          </cell>
          <cell r="B939" t="str">
            <v xml:space="preserve"> PHILLIPS - MECOM LAKE WASHINGTON DEHYD  </v>
          </cell>
          <cell r="C939" t="str">
            <v xml:space="preserve"> 0L   </v>
          </cell>
          <cell r="D939" t="str">
            <v xml:space="preserve"> R    </v>
          </cell>
          <cell r="E939">
            <v>22362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0</v>
          </cell>
        </row>
        <row r="940">
          <cell r="A940">
            <v>48522</v>
          </cell>
          <cell r="B940" t="str">
            <v xml:space="preserve"> SHIP SHOAL  134B                        </v>
          </cell>
          <cell r="C940" t="str">
            <v xml:space="preserve"> 0L   </v>
          </cell>
          <cell r="D940" t="str">
            <v xml:space="preserve"> R    </v>
          </cell>
          <cell r="E940">
            <v>99648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</row>
        <row r="941">
          <cell r="A941">
            <v>48524</v>
          </cell>
          <cell r="B941" t="str">
            <v xml:space="preserve"> EUGENE ISLAND 349                       </v>
          </cell>
          <cell r="C941" t="str">
            <v xml:space="preserve"> 0L   </v>
          </cell>
          <cell r="D941" t="str">
            <v xml:space="preserve"> R    </v>
          </cell>
          <cell r="E941">
            <v>75915</v>
          </cell>
          <cell r="F941">
            <v>200</v>
          </cell>
          <cell r="G941">
            <v>200</v>
          </cell>
          <cell r="H941">
            <v>400</v>
          </cell>
          <cell r="I941">
            <v>200</v>
          </cell>
          <cell r="J941">
            <v>200</v>
          </cell>
          <cell r="K941">
            <v>286</v>
          </cell>
          <cell r="L941">
            <v>350</v>
          </cell>
          <cell r="M941">
            <v>350</v>
          </cell>
          <cell r="N941">
            <v>350</v>
          </cell>
          <cell r="O941">
            <v>350</v>
          </cell>
          <cell r="P941">
            <v>350</v>
          </cell>
          <cell r="Q941">
            <v>350</v>
          </cell>
          <cell r="R941">
            <v>350</v>
          </cell>
          <cell r="S941">
            <v>350</v>
          </cell>
          <cell r="T941">
            <v>100</v>
          </cell>
          <cell r="U941">
            <v>100</v>
          </cell>
          <cell r="V941">
            <v>208</v>
          </cell>
          <cell r="W941">
            <v>250</v>
          </cell>
          <cell r="X941">
            <v>250</v>
          </cell>
          <cell r="Y941">
            <v>250</v>
          </cell>
          <cell r="Z941">
            <v>250</v>
          </cell>
          <cell r="AA941">
            <v>400</v>
          </cell>
          <cell r="AB941">
            <v>400</v>
          </cell>
          <cell r="AC941">
            <v>400</v>
          </cell>
          <cell r="AD941">
            <v>400</v>
          </cell>
          <cell r="AE941">
            <v>400</v>
          </cell>
          <cell r="AF941">
            <v>400</v>
          </cell>
          <cell r="AG941">
            <v>400</v>
          </cell>
          <cell r="AH941">
            <v>400</v>
          </cell>
          <cell r="AI941">
            <v>400</v>
          </cell>
          <cell r="AJ941">
            <v>400</v>
          </cell>
          <cell r="AK941">
            <v>400</v>
          </cell>
          <cell r="AL941">
            <v>400</v>
          </cell>
          <cell r="AM941">
            <v>400</v>
          </cell>
          <cell r="AN941">
            <v>400</v>
          </cell>
          <cell r="AO941">
            <v>400</v>
          </cell>
          <cell r="AP941">
            <v>400</v>
          </cell>
          <cell r="AQ941">
            <v>400</v>
          </cell>
          <cell r="AR941">
            <v>400</v>
          </cell>
          <cell r="AS941">
            <v>400</v>
          </cell>
          <cell r="AT941">
            <v>400</v>
          </cell>
          <cell r="AU941">
            <v>400</v>
          </cell>
          <cell r="AV941">
            <v>400</v>
          </cell>
          <cell r="AW941">
            <v>400</v>
          </cell>
          <cell r="AX941">
            <v>370</v>
          </cell>
          <cell r="AY941">
            <v>370</v>
          </cell>
          <cell r="AZ941">
            <v>400</v>
          </cell>
          <cell r="BA941">
            <v>400</v>
          </cell>
          <cell r="BB941">
            <v>400</v>
          </cell>
          <cell r="BC941">
            <v>400</v>
          </cell>
          <cell r="BD941">
            <v>400</v>
          </cell>
          <cell r="BE941">
            <v>400</v>
          </cell>
          <cell r="BF941">
            <v>400</v>
          </cell>
          <cell r="BG941">
            <v>400</v>
          </cell>
          <cell r="BH941">
            <v>460</v>
          </cell>
          <cell r="BI941">
            <v>500</v>
          </cell>
          <cell r="BJ941">
            <v>500</v>
          </cell>
          <cell r="BK941">
            <v>500</v>
          </cell>
          <cell r="BL941">
            <v>500</v>
          </cell>
          <cell r="BM941">
            <v>500</v>
          </cell>
          <cell r="BN941">
            <v>500</v>
          </cell>
          <cell r="BO941">
            <v>500</v>
          </cell>
          <cell r="BP941">
            <v>500</v>
          </cell>
          <cell r="BQ941">
            <v>500</v>
          </cell>
          <cell r="BR941">
            <v>500</v>
          </cell>
          <cell r="BS941">
            <v>500</v>
          </cell>
          <cell r="BT941">
            <v>500</v>
          </cell>
          <cell r="BU941">
            <v>500</v>
          </cell>
          <cell r="BV941">
            <v>920</v>
          </cell>
          <cell r="BW941">
            <v>920</v>
          </cell>
          <cell r="BX941">
            <v>920</v>
          </cell>
          <cell r="BY941">
            <v>920</v>
          </cell>
          <cell r="BZ941">
            <v>920</v>
          </cell>
          <cell r="CA941">
            <v>920</v>
          </cell>
          <cell r="CB941">
            <v>920</v>
          </cell>
          <cell r="CC941">
            <v>767</v>
          </cell>
          <cell r="CD941">
            <v>767</v>
          </cell>
          <cell r="CE941">
            <v>767</v>
          </cell>
          <cell r="CF941">
            <v>767</v>
          </cell>
          <cell r="CG941">
            <v>767</v>
          </cell>
          <cell r="CH941">
            <v>767</v>
          </cell>
          <cell r="CI941">
            <v>520</v>
          </cell>
          <cell r="CJ941">
            <v>520</v>
          </cell>
          <cell r="CK941">
            <v>520</v>
          </cell>
          <cell r="CL941">
            <v>520</v>
          </cell>
          <cell r="CM941">
            <v>520</v>
          </cell>
          <cell r="CN941">
            <v>520</v>
          </cell>
          <cell r="CO941">
            <v>520</v>
          </cell>
          <cell r="CP941">
            <v>520</v>
          </cell>
          <cell r="CQ941">
            <v>520</v>
          </cell>
          <cell r="CR941">
            <v>1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130</v>
          </cell>
          <cell r="CX941">
            <v>1</v>
          </cell>
          <cell r="CY941">
            <v>1240</v>
          </cell>
          <cell r="CZ941">
            <v>1240</v>
          </cell>
          <cell r="DA941">
            <v>1240</v>
          </cell>
          <cell r="DB941">
            <v>1240</v>
          </cell>
          <cell r="DC941">
            <v>1240</v>
          </cell>
          <cell r="DD941">
            <v>1240</v>
          </cell>
          <cell r="DE941">
            <v>1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</row>
        <row r="942">
          <cell r="A942">
            <v>48528</v>
          </cell>
          <cell r="B942" t="str">
            <v xml:space="preserve"> EUGENE ISLAND  277-A                    </v>
          </cell>
          <cell r="C942" t="str">
            <v xml:space="preserve"> 0L   </v>
          </cell>
          <cell r="D942" t="str">
            <v xml:space="preserve"> R    </v>
          </cell>
          <cell r="E942">
            <v>14339</v>
          </cell>
          <cell r="F942">
            <v>1</v>
          </cell>
          <cell r="G942">
            <v>1</v>
          </cell>
          <cell r="H942">
            <v>0</v>
          </cell>
          <cell r="I942">
            <v>400</v>
          </cell>
          <cell r="J942">
            <v>400</v>
          </cell>
          <cell r="K942">
            <v>400</v>
          </cell>
          <cell r="L942">
            <v>400</v>
          </cell>
          <cell r="M942">
            <v>400</v>
          </cell>
          <cell r="N942">
            <v>400</v>
          </cell>
          <cell r="O942">
            <v>400</v>
          </cell>
          <cell r="P942">
            <v>400</v>
          </cell>
          <cell r="Q942">
            <v>1000</v>
          </cell>
          <cell r="R942">
            <v>1000</v>
          </cell>
          <cell r="S942">
            <v>1000</v>
          </cell>
          <cell r="T942">
            <v>1300</v>
          </cell>
          <cell r="U942">
            <v>1300</v>
          </cell>
          <cell r="V942">
            <v>1300</v>
          </cell>
          <cell r="W942">
            <v>1300</v>
          </cell>
          <cell r="X942">
            <v>1300</v>
          </cell>
          <cell r="Y942">
            <v>1354</v>
          </cell>
          <cell r="Z942">
            <v>1300</v>
          </cell>
          <cell r="AA942">
            <v>1</v>
          </cell>
          <cell r="AB942">
            <v>1</v>
          </cell>
          <cell r="AC942">
            <v>1</v>
          </cell>
          <cell r="AD942">
            <v>1</v>
          </cell>
          <cell r="AE942">
            <v>1</v>
          </cell>
          <cell r="AF942">
            <v>1</v>
          </cell>
          <cell r="AG942">
            <v>1</v>
          </cell>
          <cell r="AH942">
            <v>1</v>
          </cell>
          <cell r="AI942">
            <v>1</v>
          </cell>
          <cell r="AJ942">
            <v>1</v>
          </cell>
          <cell r="AK942">
            <v>1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</row>
        <row r="943">
          <cell r="A943">
            <v>48531</v>
          </cell>
          <cell r="B943" t="str">
            <v xml:space="preserve"> SANTA ELLENA DEHYDRATION #2             </v>
          </cell>
          <cell r="C943">
            <v>0</v>
          </cell>
          <cell r="D943" t="str">
            <v xml:space="preserve"> R    </v>
          </cell>
          <cell r="E943">
            <v>46977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</row>
        <row r="944">
          <cell r="A944">
            <v>48532</v>
          </cell>
          <cell r="B944" t="str">
            <v xml:space="preserve"> GREENHILL-TIMBALIER BAY DEHYD           </v>
          </cell>
          <cell r="C944" t="str">
            <v xml:space="preserve"> 0L   </v>
          </cell>
          <cell r="D944" t="str">
            <v xml:space="preserve"> R    </v>
          </cell>
          <cell r="E944">
            <v>56265</v>
          </cell>
          <cell r="F944">
            <v>5500</v>
          </cell>
          <cell r="G944">
            <v>5500</v>
          </cell>
          <cell r="H944">
            <v>5730</v>
          </cell>
          <cell r="I944">
            <v>4500</v>
          </cell>
          <cell r="J944">
            <v>4500</v>
          </cell>
          <cell r="K944">
            <v>4500</v>
          </cell>
          <cell r="L944">
            <v>4500</v>
          </cell>
          <cell r="M944">
            <v>4500</v>
          </cell>
          <cell r="N944">
            <v>4500</v>
          </cell>
          <cell r="O944">
            <v>4500</v>
          </cell>
          <cell r="P944">
            <v>4500</v>
          </cell>
          <cell r="Q944">
            <v>4500</v>
          </cell>
          <cell r="R944">
            <v>4500</v>
          </cell>
          <cell r="S944">
            <v>4500</v>
          </cell>
          <cell r="T944">
            <v>6632</v>
          </cell>
          <cell r="U944">
            <v>6632</v>
          </cell>
          <cell r="V944">
            <v>7319</v>
          </cell>
          <cell r="W944">
            <v>5357</v>
          </cell>
          <cell r="X944">
            <v>4857</v>
          </cell>
          <cell r="Y944">
            <v>3158</v>
          </cell>
          <cell r="Z944">
            <v>3158</v>
          </cell>
          <cell r="AA944">
            <v>3158</v>
          </cell>
          <cell r="AB944">
            <v>3158</v>
          </cell>
          <cell r="AC944">
            <v>3158</v>
          </cell>
          <cell r="AD944">
            <v>3158</v>
          </cell>
          <cell r="AE944">
            <v>3158</v>
          </cell>
          <cell r="AF944">
            <v>3281</v>
          </cell>
          <cell r="AG944">
            <v>3281</v>
          </cell>
          <cell r="AH944">
            <v>4980</v>
          </cell>
          <cell r="AI944">
            <v>4980</v>
          </cell>
          <cell r="AJ944">
            <v>4980</v>
          </cell>
          <cell r="AK944">
            <v>4980</v>
          </cell>
          <cell r="AL944">
            <v>4980</v>
          </cell>
          <cell r="AM944">
            <v>4980</v>
          </cell>
          <cell r="AN944">
            <v>5730</v>
          </cell>
          <cell r="AO944">
            <v>5730</v>
          </cell>
          <cell r="AP944">
            <v>5730</v>
          </cell>
          <cell r="AQ944">
            <v>5730</v>
          </cell>
          <cell r="AR944">
            <v>3971</v>
          </cell>
          <cell r="AS944">
            <v>3971</v>
          </cell>
          <cell r="AT944">
            <v>6078</v>
          </cell>
          <cell r="AU944">
            <v>4030</v>
          </cell>
          <cell r="AV944">
            <v>6078</v>
          </cell>
          <cell r="AW944">
            <v>6078</v>
          </cell>
          <cell r="AX944">
            <v>4559</v>
          </cell>
          <cell r="AY944">
            <v>4559</v>
          </cell>
          <cell r="AZ944">
            <v>4559</v>
          </cell>
          <cell r="BA944">
            <v>3459</v>
          </cell>
          <cell r="BB944">
            <v>3459</v>
          </cell>
          <cell r="BC944">
            <v>1835</v>
          </cell>
          <cell r="BD944">
            <v>1835</v>
          </cell>
          <cell r="BE944">
            <v>1835</v>
          </cell>
          <cell r="BF944">
            <v>1835</v>
          </cell>
          <cell r="BG944">
            <v>1835</v>
          </cell>
          <cell r="BH944">
            <v>1835</v>
          </cell>
          <cell r="BI944">
            <v>2685</v>
          </cell>
          <cell r="BJ944">
            <v>2685</v>
          </cell>
          <cell r="BK944">
            <v>2685</v>
          </cell>
          <cell r="BL944">
            <v>2685</v>
          </cell>
          <cell r="BM944">
            <v>2685</v>
          </cell>
          <cell r="BN944">
            <v>2685</v>
          </cell>
          <cell r="BO944">
            <v>2685</v>
          </cell>
          <cell r="BP944">
            <v>4244</v>
          </cell>
          <cell r="BQ944">
            <v>4244</v>
          </cell>
          <cell r="BR944">
            <v>4244</v>
          </cell>
          <cell r="BS944">
            <v>4244</v>
          </cell>
          <cell r="BT944">
            <v>4244</v>
          </cell>
          <cell r="BU944">
            <v>4244</v>
          </cell>
          <cell r="BV944">
            <v>4244</v>
          </cell>
          <cell r="BW944">
            <v>4244</v>
          </cell>
          <cell r="BX944">
            <v>4244</v>
          </cell>
          <cell r="BY944">
            <v>4244</v>
          </cell>
          <cell r="BZ944">
            <v>4244</v>
          </cell>
          <cell r="CA944">
            <v>4244</v>
          </cell>
          <cell r="CB944">
            <v>4244</v>
          </cell>
          <cell r="CC944">
            <v>4434</v>
          </cell>
          <cell r="CD944">
            <v>4434</v>
          </cell>
          <cell r="CE944">
            <v>3234</v>
          </cell>
          <cell r="CF944">
            <v>3234</v>
          </cell>
          <cell r="CG944">
            <v>3234</v>
          </cell>
          <cell r="CH944">
            <v>3234</v>
          </cell>
          <cell r="CI944">
            <v>3234</v>
          </cell>
          <cell r="CJ944">
            <v>4844</v>
          </cell>
          <cell r="CK944">
            <v>4844</v>
          </cell>
          <cell r="CL944">
            <v>4844</v>
          </cell>
          <cell r="CM944">
            <v>4844</v>
          </cell>
          <cell r="CN944">
            <v>4844</v>
          </cell>
          <cell r="CO944">
            <v>4844</v>
          </cell>
          <cell r="CP944">
            <v>4844</v>
          </cell>
          <cell r="CQ944">
            <v>4844</v>
          </cell>
          <cell r="CR944">
            <v>4844</v>
          </cell>
          <cell r="CS944">
            <v>4844</v>
          </cell>
          <cell r="CT944">
            <v>4844</v>
          </cell>
          <cell r="CU944">
            <v>4844</v>
          </cell>
          <cell r="CV944">
            <v>4844</v>
          </cell>
          <cell r="CW944">
            <v>4844</v>
          </cell>
          <cell r="CX944">
            <v>4844</v>
          </cell>
          <cell r="CY944">
            <v>4844</v>
          </cell>
          <cell r="CZ944">
            <v>4844</v>
          </cell>
          <cell r="DA944">
            <v>4844</v>
          </cell>
          <cell r="DB944">
            <v>4844</v>
          </cell>
          <cell r="DC944">
            <v>4844</v>
          </cell>
          <cell r="DD944">
            <v>4844</v>
          </cell>
          <cell r="DE944">
            <v>3704</v>
          </cell>
          <cell r="DF944">
            <v>3704</v>
          </cell>
          <cell r="DG944">
            <v>4754</v>
          </cell>
          <cell r="DH944">
            <v>4754</v>
          </cell>
          <cell r="DI944">
            <v>4754</v>
          </cell>
          <cell r="DJ944">
            <v>4754</v>
          </cell>
          <cell r="DK944">
            <v>4754</v>
          </cell>
        </row>
        <row r="945">
          <cell r="A945">
            <v>48533</v>
          </cell>
          <cell r="B945" t="str">
            <v xml:space="preserve"> PETRO-RAYMONDVILLE YTURRIA DEHYD        </v>
          </cell>
          <cell r="C945">
            <v>0</v>
          </cell>
          <cell r="D945" t="str">
            <v xml:space="preserve"> R    </v>
          </cell>
          <cell r="E945">
            <v>14414</v>
          </cell>
          <cell r="F945">
            <v>3800</v>
          </cell>
          <cell r="G945">
            <v>3800</v>
          </cell>
          <cell r="H945">
            <v>3700</v>
          </cell>
          <cell r="I945">
            <v>3800</v>
          </cell>
          <cell r="J945">
            <v>3800</v>
          </cell>
          <cell r="K945">
            <v>3800</v>
          </cell>
          <cell r="L945">
            <v>3800</v>
          </cell>
          <cell r="M945">
            <v>3800</v>
          </cell>
          <cell r="N945">
            <v>3800</v>
          </cell>
          <cell r="O945">
            <v>3800</v>
          </cell>
          <cell r="P945">
            <v>3800</v>
          </cell>
          <cell r="Q945">
            <v>3800</v>
          </cell>
          <cell r="R945">
            <v>3800</v>
          </cell>
          <cell r="S945">
            <v>3800</v>
          </cell>
          <cell r="T945">
            <v>3000</v>
          </cell>
          <cell r="U945">
            <v>3000</v>
          </cell>
          <cell r="V945">
            <v>3000</v>
          </cell>
          <cell r="W945">
            <v>3000</v>
          </cell>
          <cell r="X945">
            <v>3000</v>
          </cell>
          <cell r="Y945">
            <v>3000</v>
          </cell>
          <cell r="Z945">
            <v>3700</v>
          </cell>
          <cell r="AA945">
            <v>3700</v>
          </cell>
          <cell r="AB945">
            <v>3700</v>
          </cell>
          <cell r="AC945">
            <v>3700</v>
          </cell>
          <cell r="AD945">
            <v>3700</v>
          </cell>
          <cell r="AE945">
            <v>3700</v>
          </cell>
          <cell r="AF945">
            <v>3700</v>
          </cell>
          <cell r="AG945">
            <v>3700</v>
          </cell>
          <cell r="AH945">
            <v>3700</v>
          </cell>
          <cell r="AI945">
            <v>3700</v>
          </cell>
          <cell r="AJ945">
            <v>3700</v>
          </cell>
          <cell r="AK945">
            <v>3700</v>
          </cell>
          <cell r="AL945">
            <v>3700</v>
          </cell>
          <cell r="AM945">
            <v>3700</v>
          </cell>
          <cell r="AN945">
            <v>3700</v>
          </cell>
          <cell r="AO945">
            <v>3700</v>
          </cell>
          <cell r="AP945">
            <v>3700</v>
          </cell>
          <cell r="AQ945">
            <v>3700</v>
          </cell>
          <cell r="AR945">
            <v>3700</v>
          </cell>
          <cell r="AS945">
            <v>5600</v>
          </cell>
          <cell r="AT945">
            <v>5600</v>
          </cell>
          <cell r="AU945">
            <v>5600</v>
          </cell>
          <cell r="AV945">
            <v>5600</v>
          </cell>
          <cell r="AW945">
            <v>5600</v>
          </cell>
          <cell r="AX945">
            <v>5300</v>
          </cell>
          <cell r="AY945">
            <v>5300</v>
          </cell>
          <cell r="AZ945">
            <v>5300</v>
          </cell>
          <cell r="BA945">
            <v>5300</v>
          </cell>
          <cell r="BB945">
            <v>5300</v>
          </cell>
          <cell r="BC945">
            <v>5300</v>
          </cell>
          <cell r="BD945">
            <v>5300</v>
          </cell>
          <cell r="BE945">
            <v>5300</v>
          </cell>
          <cell r="BF945">
            <v>5300</v>
          </cell>
          <cell r="BG945">
            <v>5300</v>
          </cell>
          <cell r="BH945">
            <v>5300</v>
          </cell>
          <cell r="BI945">
            <v>5300</v>
          </cell>
          <cell r="BJ945">
            <v>5500</v>
          </cell>
          <cell r="BK945">
            <v>5500</v>
          </cell>
          <cell r="BL945">
            <v>5500</v>
          </cell>
          <cell r="BM945">
            <v>5500</v>
          </cell>
          <cell r="BN945">
            <v>5500</v>
          </cell>
          <cell r="BO945">
            <v>5500</v>
          </cell>
          <cell r="BP945">
            <v>6100</v>
          </cell>
          <cell r="BQ945">
            <v>6100</v>
          </cell>
          <cell r="BR945">
            <v>6100</v>
          </cell>
          <cell r="BS945">
            <v>6100</v>
          </cell>
          <cell r="BT945">
            <v>6100</v>
          </cell>
          <cell r="BU945">
            <v>6100</v>
          </cell>
          <cell r="BV945">
            <v>6100</v>
          </cell>
          <cell r="BW945">
            <v>6100</v>
          </cell>
          <cell r="BX945">
            <v>6100</v>
          </cell>
          <cell r="BY945">
            <v>6100</v>
          </cell>
          <cell r="BZ945">
            <v>6100</v>
          </cell>
          <cell r="CA945">
            <v>6100</v>
          </cell>
          <cell r="CB945">
            <v>6100</v>
          </cell>
          <cell r="CC945">
            <v>6800</v>
          </cell>
          <cell r="CD945">
            <v>6800</v>
          </cell>
          <cell r="CE945">
            <v>6800</v>
          </cell>
          <cell r="CF945">
            <v>6800</v>
          </cell>
          <cell r="CG945">
            <v>6800</v>
          </cell>
          <cell r="CH945">
            <v>5900</v>
          </cell>
          <cell r="CI945">
            <v>5900</v>
          </cell>
          <cell r="CJ945">
            <v>5900</v>
          </cell>
          <cell r="CK945">
            <v>5900</v>
          </cell>
          <cell r="CL945">
            <v>5900</v>
          </cell>
          <cell r="CM945">
            <v>5900</v>
          </cell>
          <cell r="CN945">
            <v>5900</v>
          </cell>
          <cell r="CO945">
            <v>5900</v>
          </cell>
          <cell r="CP945">
            <v>5900</v>
          </cell>
          <cell r="CQ945">
            <v>5900</v>
          </cell>
          <cell r="CR945">
            <v>6100</v>
          </cell>
          <cell r="CS945">
            <v>6100</v>
          </cell>
          <cell r="CT945">
            <v>6100</v>
          </cell>
          <cell r="CU945">
            <v>6100</v>
          </cell>
          <cell r="CV945">
            <v>6100</v>
          </cell>
          <cell r="CW945">
            <v>5800</v>
          </cell>
          <cell r="CX945">
            <v>5800</v>
          </cell>
          <cell r="CY945">
            <v>5800</v>
          </cell>
          <cell r="CZ945">
            <v>5800</v>
          </cell>
          <cell r="DA945">
            <v>5800</v>
          </cell>
          <cell r="DB945">
            <v>5800</v>
          </cell>
          <cell r="DC945">
            <v>5800</v>
          </cell>
          <cell r="DD945">
            <v>5800</v>
          </cell>
          <cell r="DE945">
            <v>6300</v>
          </cell>
          <cell r="DF945">
            <v>5300</v>
          </cell>
          <cell r="DG945">
            <v>5300</v>
          </cell>
          <cell r="DH945">
            <v>5300</v>
          </cell>
          <cell r="DI945">
            <v>5300</v>
          </cell>
          <cell r="DJ945">
            <v>5300</v>
          </cell>
          <cell r="DK945">
            <v>5300</v>
          </cell>
        </row>
        <row r="946">
          <cell r="A946">
            <v>48535</v>
          </cell>
          <cell r="B946" t="str">
            <v xml:space="preserve"> CONOCO-W DELTA BLK 84 DEHYD             </v>
          </cell>
          <cell r="C946" t="str">
            <v xml:space="preserve"> 0L   </v>
          </cell>
          <cell r="D946" t="str">
            <v xml:space="preserve"> R    </v>
          </cell>
          <cell r="E946">
            <v>3206</v>
          </cell>
          <cell r="F946">
            <v>401</v>
          </cell>
          <cell r="G946">
            <v>401</v>
          </cell>
          <cell r="H946">
            <v>270</v>
          </cell>
          <cell r="I946">
            <v>401</v>
          </cell>
          <cell r="J946">
            <v>401</v>
          </cell>
          <cell r="K946">
            <v>401</v>
          </cell>
          <cell r="L946">
            <v>451</v>
          </cell>
          <cell r="M946">
            <v>451</v>
          </cell>
          <cell r="N946">
            <v>451</v>
          </cell>
          <cell r="O946">
            <v>451</v>
          </cell>
          <cell r="P946">
            <v>451</v>
          </cell>
          <cell r="Q946">
            <v>451</v>
          </cell>
          <cell r="R946">
            <v>451</v>
          </cell>
          <cell r="S946">
            <v>451</v>
          </cell>
          <cell r="T946">
            <v>551</v>
          </cell>
          <cell r="U946">
            <v>551</v>
          </cell>
          <cell r="V946">
            <v>1</v>
          </cell>
          <cell r="W946">
            <v>1</v>
          </cell>
          <cell r="X946">
            <v>1</v>
          </cell>
          <cell r="Y946">
            <v>621</v>
          </cell>
          <cell r="Z946">
            <v>621</v>
          </cell>
          <cell r="AA946">
            <v>621</v>
          </cell>
          <cell r="AB946">
            <v>621</v>
          </cell>
          <cell r="AC946">
            <v>621</v>
          </cell>
          <cell r="AD946">
            <v>621</v>
          </cell>
          <cell r="AE946">
            <v>526</v>
          </cell>
          <cell r="AF946">
            <v>576</v>
          </cell>
          <cell r="AG946">
            <v>501</v>
          </cell>
          <cell r="AH946">
            <v>501</v>
          </cell>
          <cell r="AI946">
            <v>501</v>
          </cell>
          <cell r="AJ946">
            <v>501</v>
          </cell>
          <cell r="AK946">
            <v>501</v>
          </cell>
          <cell r="AL946">
            <v>501</v>
          </cell>
          <cell r="AM946">
            <v>501</v>
          </cell>
          <cell r="AN946">
            <v>270</v>
          </cell>
          <cell r="AO946">
            <v>270</v>
          </cell>
          <cell r="AP946">
            <v>270</v>
          </cell>
          <cell r="AQ946">
            <v>270</v>
          </cell>
          <cell r="AR946">
            <v>270</v>
          </cell>
          <cell r="AS946">
            <v>270</v>
          </cell>
          <cell r="AT946">
            <v>0</v>
          </cell>
          <cell r="AU946">
            <v>126</v>
          </cell>
          <cell r="AV946">
            <v>126</v>
          </cell>
          <cell r="AW946">
            <v>126</v>
          </cell>
          <cell r="AX946">
            <v>1000</v>
          </cell>
          <cell r="AY946">
            <v>1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865</v>
          </cell>
          <cell r="BN946">
            <v>865</v>
          </cell>
          <cell r="BO946">
            <v>865</v>
          </cell>
          <cell r="BP946">
            <v>790</v>
          </cell>
          <cell r="BQ946">
            <v>790</v>
          </cell>
          <cell r="BR946">
            <v>790</v>
          </cell>
          <cell r="BS946">
            <v>790</v>
          </cell>
          <cell r="BT946">
            <v>695</v>
          </cell>
          <cell r="BU946">
            <v>695</v>
          </cell>
          <cell r="BV946">
            <v>695</v>
          </cell>
          <cell r="BW946">
            <v>325</v>
          </cell>
          <cell r="BX946">
            <v>325</v>
          </cell>
          <cell r="BY946">
            <v>325</v>
          </cell>
          <cell r="BZ946">
            <v>325</v>
          </cell>
          <cell r="CA946">
            <v>325</v>
          </cell>
          <cell r="CB946">
            <v>325</v>
          </cell>
          <cell r="CC946">
            <v>700</v>
          </cell>
          <cell r="CD946">
            <v>700</v>
          </cell>
          <cell r="CE946">
            <v>1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175</v>
          </cell>
          <cell r="CK946">
            <v>1</v>
          </cell>
          <cell r="CL946">
            <v>585</v>
          </cell>
          <cell r="CM946">
            <v>585</v>
          </cell>
          <cell r="CN946">
            <v>585</v>
          </cell>
          <cell r="CO946">
            <v>625</v>
          </cell>
          <cell r="CP946">
            <v>625</v>
          </cell>
          <cell r="CQ946">
            <v>145</v>
          </cell>
          <cell r="CR946">
            <v>145</v>
          </cell>
          <cell r="CS946">
            <v>1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200</v>
          </cell>
          <cell r="DD946">
            <v>300</v>
          </cell>
          <cell r="DE946">
            <v>1000</v>
          </cell>
          <cell r="DF946">
            <v>1000</v>
          </cell>
          <cell r="DG946">
            <v>1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</row>
        <row r="947">
          <cell r="A947">
            <v>48536</v>
          </cell>
          <cell r="B947" t="str">
            <v xml:space="preserve"> APACHE - SE PASS DEHYD                  </v>
          </cell>
          <cell r="C947" t="str">
            <v xml:space="preserve"> 0L   </v>
          </cell>
          <cell r="D947" t="str">
            <v xml:space="preserve"> R    </v>
          </cell>
          <cell r="E947">
            <v>37904</v>
          </cell>
          <cell r="F947">
            <v>1134</v>
          </cell>
          <cell r="G947">
            <v>1134</v>
          </cell>
          <cell r="H947">
            <v>3048</v>
          </cell>
          <cell r="I947">
            <v>567</v>
          </cell>
          <cell r="J947">
            <v>567</v>
          </cell>
          <cell r="K947">
            <v>567</v>
          </cell>
          <cell r="L947">
            <v>769</v>
          </cell>
          <cell r="M947">
            <v>2281</v>
          </cell>
          <cell r="N947">
            <v>2281</v>
          </cell>
          <cell r="O947">
            <v>2281</v>
          </cell>
          <cell r="P947">
            <v>3343</v>
          </cell>
          <cell r="Q947">
            <v>3343</v>
          </cell>
          <cell r="R947">
            <v>3343</v>
          </cell>
          <cell r="S947">
            <v>3343</v>
          </cell>
          <cell r="T947">
            <v>2718</v>
          </cell>
          <cell r="U947">
            <v>2718</v>
          </cell>
          <cell r="V947">
            <v>2718</v>
          </cell>
          <cell r="W947">
            <v>2668</v>
          </cell>
          <cell r="X947">
            <v>2668</v>
          </cell>
          <cell r="Y947">
            <v>2468</v>
          </cell>
          <cell r="Z947">
            <v>2468</v>
          </cell>
          <cell r="AA947">
            <v>2268</v>
          </cell>
          <cell r="AB947">
            <v>2268</v>
          </cell>
          <cell r="AC947">
            <v>2268</v>
          </cell>
          <cell r="AD947">
            <v>2381</v>
          </cell>
          <cell r="AE947">
            <v>2381</v>
          </cell>
          <cell r="AF947">
            <v>2381</v>
          </cell>
          <cell r="AG947">
            <v>2448</v>
          </cell>
          <cell r="AH947">
            <v>3048</v>
          </cell>
          <cell r="AI947">
            <v>3048</v>
          </cell>
          <cell r="AJ947">
            <v>3048</v>
          </cell>
          <cell r="AK947">
            <v>3048</v>
          </cell>
          <cell r="AL947">
            <v>3048</v>
          </cell>
          <cell r="AM947">
            <v>3048</v>
          </cell>
          <cell r="AN947">
            <v>3048</v>
          </cell>
          <cell r="AO947">
            <v>3048</v>
          </cell>
          <cell r="AP947">
            <v>3048</v>
          </cell>
          <cell r="AQ947">
            <v>3048</v>
          </cell>
          <cell r="AR947">
            <v>2834</v>
          </cell>
          <cell r="AS947">
            <v>2834</v>
          </cell>
          <cell r="AT947">
            <v>2115</v>
          </cell>
          <cell r="AU947">
            <v>2115</v>
          </cell>
          <cell r="AV947">
            <v>2115</v>
          </cell>
          <cell r="AW947">
            <v>2115</v>
          </cell>
          <cell r="AX947">
            <v>3428</v>
          </cell>
          <cell r="AY947">
            <v>4328</v>
          </cell>
          <cell r="AZ947">
            <v>4328</v>
          </cell>
          <cell r="BA947">
            <v>4328</v>
          </cell>
          <cell r="BB947">
            <v>3628</v>
          </cell>
          <cell r="BC947">
            <v>2494</v>
          </cell>
          <cell r="BD947">
            <v>2494</v>
          </cell>
          <cell r="BE947">
            <v>2494</v>
          </cell>
          <cell r="BF947">
            <v>4649</v>
          </cell>
          <cell r="BG947">
            <v>4649</v>
          </cell>
          <cell r="BH947">
            <v>4649</v>
          </cell>
          <cell r="BI947">
            <v>4649</v>
          </cell>
          <cell r="BJ947">
            <v>3741</v>
          </cell>
          <cell r="BK947">
            <v>3741</v>
          </cell>
          <cell r="BL947">
            <v>3741</v>
          </cell>
          <cell r="BM947">
            <v>3741</v>
          </cell>
          <cell r="BN947">
            <v>57</v>
          </cell>
          <cell r="BO947">
            <v>57</v>
          </cell>
          <cell r="BP947">
            <v>57</v>
          </cell>
          <cell r="BQ947">
            <v>57</v>
          </cell>
          <cell r="BR947">
            <v>57</v>
          </cell>
          <cell r="BS947">
            <v>57</v>
          </cell>
          <cell r="BT947">
            <v>70</v>
          </cell>
          <cell r="BU947">
            <v>170</v>
          </cell>
          <cell r="BV947">
            <v>170</v>
          </cell>
          <cell r="BW947">
            <v>481</v>
          </cell>
          <cell r="BX947">
            <v>2807</v>
          </cell>
          <cell r="BY947">
            <v>2807</v>
          </cell>
          <cell r="BZ947">
            <v>2807</v>
          </cell>
          <cell r="CA947">
            <v>2807</v>
          </cell>
          <cell r="CB947">
            <v>2807</v>
          </cell>
          <cell r="CC947">
            <v>2821</v>
          </cell>
          <cell r="CD947">
            <v>2821</v>
          </cell>
          <cell r="CE947">
            <v>2721</v>
          </cell>
          <cell r="CF947">
            <v>2721</v>
          </cell>
          <cell r="CG947">
            <v>2721</v>
          </cell>
          <cell r="CH947">
            <v>2721</v>
          </cell>
          <cell r="CI947">
            <v>2268</v>
          </cell>
          <cell r="CJ947">
            <v>2268</v>
          </cell>
          <cell r="CK947">
            <v>3260</v>
          </cell>
          <cell r="CL947">
            <v>3260</v>
          </cell>
          <cell r="CM947">
            <v>3260</v>
          </cell>
          <cell r="CN947">
            <v>3260</v>
          </cell>
          <cell r="CO947">
            <v>3260</v>
          </cell>
          <cell r="CP947">
            <v>3260</v>
          </cell>
          <cell r="CQ947">
            <v>3260</v>
          </cell>
          <cell r="CR947">
            <v>3260</v>
          </cell>
          <cell r="CS947">
            <v>3172</v>
          </cell>
          <cell r="CT947">
            <v>3172</v>
          </cell>
          <cell r="CU947">
            <v>3172</v>
          </cell>
          <cell r="CV947">
            <v>3172</v>
          </cell>
          <cell r="CW947">
            <v>3004</v>
          </cell>
          <cell r="CX947">
            <v>2834</v>
          </cell>
          <cell r="CY947">
            <v>2834</v>
          </cell>
          <cell r="CZ947">
            <v>1370</v>
          </cell>
          <cell r="DA947">
            <v>1370</v>
          </cell>
          <cell r="DB947">
            <v>1370</v>
          </cell>
          <cell r="DC947">
            <v>1370</v>
          </cell>
          <cell r="DD947">
            <v>1370</v>
          </cell>
          <cell r="DE947">
            <v>1170</v>
          </cell>
          <cell r="DF947">
            <v>1422</v>
          </cell>
          <cell r="DG947">
            <v>2754</v>
          </cell>
          <cell r="DH947">
            <v>2754</v>
          </cell>
          <cell r="DI947">
            <v>2754</v>
          </cell>
          <cell r="DJ947">
            <v>2054</v>
          </cell>
          <cell r="DK947">
            <v>3041</v>
          </cell>
        </row>
        <row r="948">
          <cell r="A948">
            <v>48537</v>
          </cell>
          <cell r="B948" t="str">
            <v xml:space="preserve"> FINA-CHARENTON DEHYD                    </v>
          </cell>
          <cell r="C948" t="str">
            <v xml:space="preserve"> 0L   </v>
          </cell>
          <cell r="D948" t="str">
            <v xml:space="preserve"> R    </v>
          </cell>
          <cell r="E948">
            <v>11718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</row>
        <row r="949">
          <cell r="A949">
            <v>48540</v>
          </cell>
          <cell r="B949" t="str">
            <v xml:space="preserve"> HALLADAY-N COREDELE DEHYD               </v>
          </cell>
          <cell r="C949">
            <v>0</v>
          </cell>
          <cell r="D949" t="str">
            <v xml:space="preserve"> R    </v>
          </cell>
          <cell r="E949">
            <v>6108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</row>
        <row r="950">
          <cell r="A950">
            <v>48551</v>
          </cell>
          <cell r="B950" t="str">
            <v xml:space="preserve"> CONOCO-MIDLAND ACADIA PLT DEHYD         </v>
          </cell>
          <cell r="C950" t="str">
            <v xml:space="preserve"> 0L   </v>
          </cell>
          <cell r="D950" t="str">
            <v xml:space="preserve"> R    </v>
          </cell>
          <cell r="E950">
            <v>26409</v>
          </cell>
          <cell r="F950">
            <v>1</v>
          </cell>
          <cell r="G950">
            <v>1</v>
          </cell>
          <cell r="H950">
            <v>1098</v>
          </cell>
          <cell r="I950">
            <v>1</v>
          </cell>
          <cell r="J950">
            <v>1</v>
          </cell>
          <cell r="K950">
            <v>1</v>
          </cell>
          <cell r="L950">
            <v>1</v>
          </cell>
          <cell r="M950">
            <v>1</v>
          </cell>
          <cell r="N950">
            <v>1</v>
          </cell>
          <cell r="O950">
            <v>1</v>
          </cell>
          <cell r="P950">
            <v>1</v>
          </cell>
          <cell r="Q950">
            <v>1</v>
          </cell>
          <cell r="R950">
            <v>1</v>
          </cell>
          <cell r="S950">
            <v>1</v>
          </cell>
          <cell r="T950">
            <v>428</v>
          </cell>
          <cell r="U950">
            <v>428</v>
          </cell>
          <cell r="V950">
            <v>428</v>
          </cell>
          <cell r="W950">
            <v>428</v>
          </cell>
          <cell r="X950">
            <v>874</v>
          </cell>
          <cell r="Y950">
            <v>950</v>
          </cell>
          <cell r="Z950">
            <v>898</v>
          </cell>
          <cell r="AA950">
            <v>891</v>
          </cell>
          <cell r="AB950">
            <v>891</v>
          </cell>
          <cell r="AC950">
            <v>891</v>
          </cell>
          <cell r="AD950">
            <v>192</v>
          </cell>
          <cell r="AE950">
            <v>192</v>
          </cell>
          <cell r="AF950">
            <v>1</v>
          </cell>
          <cell r="AG950">
            <v>1</v>
          </cell>
          <cell r="AH950">
            <v>1</v>
          </cell>
          <cell r="AI950">
            <v>1</v>
          </cell>
          <cell r="AJ950">
            <v>1</v>
          </cell>
          <cell r="AK950">
            <v>1</v>
          </cell>
          <cell r="AL950">
            <v>1</v>
          </cell>
          <cell r="AM950">
            <v>1</v>
          </cell>
          <cell r="AN950">
            <v>1</v>
          </cell>
          <cell r="AO950">
            <v>1098</v>
          </cell>
          <cell r="AP950">
            <v>1098</v>
          </cell>
          <cell r="AQ950">
            <v>1098</v>
          </cell>
          <cell r="AR950">
            <v>1</v>
          </cell>
          <cell r="AS950">
            <v>1</v>
          </cell>
          <cell r="AT950">
            <v>1</v>
          </cell>
          <cell r="AU950">
            <v>1</v>
          </cell>
          <cell r="AV950">
            <v>1</v>
          </cell>
          <cell r="AW950">
            <v>1</v>
          </cell>
          <cell r="AX950">
            <v>1</v>
          </cell>
          <cell r="AY950">
            <v>1</v>
          </cell>
          <cell r="AZ950">
            <v>1</v>
          </cell>
          <cell r="BA950">
            <v>1</v>
          </cell>
          <cell r="BB950">
            <v>1</v>
          </cell>
          <cell r="BC950">
            <v>1</v>
          </cell>
          <cell r="BD950">
            <v>1</v>
          </cell>
          <cell r="BE950">
            <v>1</v>
          </cell>
          <cell r="BF950">
            <v>1</v>
          </cell>
          <cell r="BG950">
            <v>20001</v>
          </cell>
          <cell r="BH950">
            <v>1</v>
          </cell>
          <cell r="BI950">
            <v>1</v>
          </cell>
          <cell r="BJ950">
            <v>1</v>
          </cell>
          <cell r="BK950">
            <v>1</v>
          </cell>
          <cell r="BL950">
            <v>1</v>
          </cell>
          <cell r="BM950">
            <v>1</v>
          </cell>
          <cell r="BN950">
            <v>1</v>
          </cell>
          <cell r="BO950">
            <v>1</v>
          </cell>
          <cell r="BP950">
            <v>1</v>
          </cell>
          <cell r="BQ950">
            <v>1</v>
          </cell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254</v>
          </cell>
          <cell r="BY950">
            <v>254</v>
          </cell>
          <cell r="BZ950">
            <v>254</v>
          </cell>
          <cell r="CA950">
            <v>1</v>
          </cell>
          <cell r="CB950">
            <v>1</v>
          </cell>
          <cell r="CC950">
            <v>2</v>
          </cell>
          <cell r="CD950">
            <v>2</v>
          </cell>
          <cell r="CE950">
            <v>2</v>
          </cell>
          <cell r="CF950">
            <v>2</v>
          </cell>
          <cell r="CG950">
            <v>2</v>
          </cell>
          <cell r="CH950">
            <v>2</v>
          </cell>
          <cell r="CI950">
            <v>2</v>
          </cell>
          <cell r="CJ950">
            <v>1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9</v>
          </cell>
          <cell r="CP950">
            <v>9</v>
          </cell>
          <cell r="CQ950">
            <v>1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10000</v>
          </cell>
          <cell r="DF950">
            <v>1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</row>
        <row r="951">
          <cell r="A951">
            <v>48552</v>
          </cell>
          <cell r="B951" t="str">
            <v xml:space="preserve"> SONAT-LOGANSPORT DEHYD                  </v>
          </cell>
          <cell r="C951">
            <v>0</v>
          </cell>
          <cell r="D951" t="str">
            <v xml:space="preserve"> R    </v>
          </cell>
          <cell r="E951">
            <v>14450</v>
          </cell>
          <cell r="F951">
            <v>4000</v>
          </cell>
          <cell r="G951">
            <v>4000</v>
          </cell>
          <cell r="H951">
            <v>3500</v>
          </cell>
          <cell r="I951">
            <v>4000</v>
          </cell>
          <cell r="J951">
            <v>4000</v>
          </cell>
          <cell r="K951">
            <v>4000</v>
          </cell>
          <cell r="L951">
            <v>4000</v>
          </cell>
          <cell r="M951">
            <v>4000</v>
          </cell>
          <cell r="N951">
            <v>4000</v>
          </cell>
          <cell r="O951">
            <v>4000</v>
          </cell>
          <cell r="P951">
            <v>4000</v>
          </cell>
          <cell r="Q951">
            <v>4000</v>
          </cell>
          <cell r="R951">
            <v>4000</v>
          </cell>
          <cell r="S951">
            <v>4000</v>
          </cell>
          <cell r="T951">
            <v>4000</v>
          </cell>
          <cell r="U951">
            <v>4000</v>
          </cell>
          <cell r="V951">
            <v>4000</v>
          </cell>
          <cell r="W951">
            <v>4000</v>
          </cell>
          <cell r="X951">
            <v>4000</v>
          </cell>
          <cell r="Y951">
            <v>3500</v>
          </cell>
          <cell r="Z951">
            <v>3500</v>
          </cell>
          <cell r="AA951">
            <v>3500</v>
          </cell>
          <cell r="AB951">
            <v>3500</v>
          </cell>
          <cell r="AC951">
            <v>3500</v>
          </cell>
          <cell r="AD951">
            <v>3500</v>
          </cell>
          <cell r="AE951">
            <v>3500</v>
          </cell>
          <cell r="AF951">
            <v>4600</v>
          </cell>
          <cell r="AG951">
            <v>4600</v>
          </cell>
          <cell r="AH951">
            <v>4600</v>
          </cell>
          <cell r="AI951">
            <v>4600</v>
          </cell>
          <cell r="AJ951">
            <v>4600</v>
          </cell>
          <cell r="AK951">
            <v>4600</v>
          </cell>
          <cell r="AL951">
            <v>4600</v>
          </cell>
          <cell r="AM951">
            <v>4600</v>
          </cell>
          <cell r="AN951">
            <v>5000</v>
          </cell>
          <cell r="AO951">
            <v>3500</v>
          </cell>
          <cell r="AP951">
            <v>3500</v>
          </cell>
          <cell r="AQ951">
            <v>3500</v>
          </cell>
          <cell r="AR951">
            <v>3500</v>
          </cell>
          <cell r="AS951">
            <v>3500</v>
          </cell>
          <cell r="AT951">
            <v>3500</v>
          </cell>
          <cell r="AU951">
            <v>3500</v>
          </cell>
          <cell r="AV951">
            <v>3500</v>
          </cell>
          <cell r="AW951">
            <v>3500</v>
          </cell>
          <cell r="AX951">
            <v>1</v>
          </cell>
          <cell r="AY951">
            <v>1</v>
          </cell>
          <cell r="AZ951">
            <v>1</v>
          </cell>
          <cell r="BA951">
            <v>1</v>
          </cell>
          <cell r="BB951">
            <v>3650</v>
          </cell>
          <cell r="BC951">
            <v>3650</v>
          </cell>
          <cell r="BD951">
            <v>3650</v>
          </cell>
          <cell r="BE951">
            <v>3650</v>
          </cell>
          <cell r="BF951">
            <v>3650</v>
          </cell>
          <cell r="BG951">
            <v>3650</v>
          </cell>
          <cell r="BH951">
            <v>3650</v>
          </cell>
          <cell r="BI951">
            <v>3650</v>
          </cell>
          <cell r="BJ951">
            <v>3650</v>
          </cell>
          <cell r="BK951">
            <v>3650</v>
          </cell>
          <cell r="BL951">
            <v>3650</v>
          </cell>
          <cell r="BM951">
            <v>3650</v>
          </cell>
          <cell r="BN951">
            <v>3650</v>
          </cell>
          <cell r="BO951">
            <v>3500</v>
          </cell>
          <cell r="BP951">
            <v>3500</v>
          </cell>
          <cell r="BQ951">
            <v>3500</v>
          </cell>
          <cell r="BR951">
            <v>3500</v>
          </cell>
          <cell r="BS951">
            <v>3500</v>
          </cell>
          <cell r="BT951">
            <v>3500</v>
          </cell>
          <cell r="BU951">
            <v>3500</v>
          </cell>
          <cell r="BV951">
            <v>3500</v>
          </cell>
          <cell r="BW951">
            <v>3766</v>
          </cell>
          <cell r="BX951">
            <v>3500</v>
          </cell>
          <cell r="BY951">
            <v>3500</v>
          </cell>
          <cell r="BZ951">
            <v>3500</v>
          </cell>
          <cell r="CA951">
            <v>3500</v>
          </cell>
          <cell r="CB951">
            <v>3500</v>
          </cell>
          <cell r="CC951">
            <v>3550</v>
          </cell>
          <cell r="CD951">
            <v>3550</v>
          </cell>
          <cell r="CE951">
            <v>3550</v>
          </cell>
          <cell r="CF951">
            <v>3550</v>
          </cell>
          <cell r="CG951">
            <v>3550</v>
          </cell>
          <cell r="CH951">
            <v>3550</v>
          </cell>
          <cell r="CI951">
            <v>3550</v>
          </cell>
          <cell r="CJ951">
            <v>3550</v>
          </cell>
          <cell r="CK951">
            <v>3550</v>
          </cell>
          <cell r="CL951">
            <v>3550</v>
          </cell>
          <cell r="CM951">
            <v>3550</v>
          </cell>
          <cell r="CN951">
            <v>3550</v>
          </cell>
          <cell r="CO951">
            <v>3550</v>
          </cell>
          <cell r="CP951">
            <v>3550</v>
          </cell>
          <cell r="CQ951">
            <v>3550</v>
          </cell>
          <cell r="CR951">
            <v>3550</v>
          </cell>
          <cell r="CS951">
            <v>3550</v>
          </cell>
          <cell r="CT951">
            <v>3550</v>
          </cell>
          <cell r="CU951">
            <v>3550</v>
          </cell>
          <cell r="CV951">
            <v>3500</v>
          </cell>
          <cell r="CW951">
            <v>3500</v>
          </cell>
          <cell r="CX951">
            <v>3500</v>
          </cell>
          <cell r="CY951">
            <v>3500</v>
          </cell>
          <cell r="CZ951">
            <v>3500</v>
          </cell>
          <cell r="DA951">
            <v>3500</v>
          </cell>
          <cell r="DB951">
            <v>3500</v>
          </cell>
          <cell r="DC951">
            <v>3500</v>
          </cell>
          <cell r="DD951">
            <v>1</v>
          </cell>
          <cell r="DE951">
            <v>3500</v>
          </cell>
          <cell r="DF951">
            <v>3000</v>
          </cell>
          <cell r="DG951">
            <v>3500</v>
          </cell>
          <cell r="DH951">
            <v>3500</v>
          </cell>
          <cell r="DI951">
            <v>3500</v>
          </cell>
          <cell r="DJ951">
            <v>1</v>
          </cell>
          <cell r="DK951">
            <v>1</v>
          </cell>
        </row>
        <row r="952">
          <cell r="A952">
            <v>48554</v>
          </cell>
          <cell r="B952" t="str">
            <v xml:space="preserve"> BURK-GARDEN IS BAY DEHYD 2              </v>
          </cell>
          <cell r="C952" t="str">
            <v xml:space="preserve"> 0L   </v>
          </cell>
          <cell r="D952" t="str">
            <v xml:space="preserve"> R    </v>
          </cell>
          <cell r="E952">
            <v>12274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</row>
        <row r="953">
          <cell r="A953">
            <v>48566</v>
          </cell>
          <cell r="B953" t="str">
            <v>NGPL @ Wharton</v>
          </cell>
          <cell r="C953">
            <v>0</v>
          </cell>
          <cell r="D953" t="str">
            <v xml:space="preserve"> D    </v>
          </cell>
          <cell r="E953">
            <v>80243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</row>
        <row r="954">
          <cell r="A954">
            <v>48567</v>
          </cell>
          <cell r="B954" t="str">
            <v>TRANSCO @ Jasper</v>
          </cell>
          <cell r="C954">
            <v>1</v>
          </cell>
          <cell r="D954" t="str">
            <v xml:space="preserve"> D    </v>
          </cell>
          <cell r="E954">
            <v>129287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5493</v>
          </cell>
          <cell r="CP954">
            <v>5493</v>
          </cell>
          <cell r="CQ954">
            <v>5493</v>
          </cell>
          <cell r="CR954">
            <v>5493</v>
          </cell>
          <cell r="CS954">
            <v>5493</v>
          </cell>
          <cell r="CT954">
            <v>5493</v>
          </cell>
          <cell r="CU954">
            <v>5493</v>
          </cell>
          <cell r="CV954">
            <v>5493</v>
          </cell>
          <cell r="CW954">
            <v>5493</v>
          </cell>
          <cell r="CX954">
            <v>15687</v>
          </cell>
          <cell r="CY954">
            <v>5493</v>
          </cell>
          <cell r="CZ954">
            <v>5493</v>
          </cell>
          <cell r="DA954">
            <v>5493</v>
          </cell>
          <cell r="DB954">
            <v>5493</v>
          </cell>
          <cell r="DC954">
            <v>10590</v>
          </cell>
          <cell r="DD954">
            <v>5493</v>
          </cell>
          <cell r="DE954">
            <v>15618</v>
          </cell>
          <cell r="DF954">
            <v>15618</v>
          </cell>
          <cell r="DG954">
            <v>15618</v>
          </cell>
          <cell r="DH954">
            <v>15618</v>
          </cell>
          <cell r="DI954">
            <v>15618</v>
          </cell>
          <cell r="DJ954">
            <v>15618</v>
          </cell>
          <cell r="DK954">
            <v>20715</v>
          </cell>
        </row>
        <row r="955">
          <cell r="A955">
            <v>48568</v>
          </cell>
          <cell r="B955" t="str">
            <v>MIDWESTERN GAS @ Butler</v>
          </cell>
          <cell r="C955">
            <v>1</v>
          </cell>
          <cell r="D955" t="str">
            <v xml:space="preserve"> R    </v>
          </cell>
          <cell r="E955">
            <v>452651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</row>
        <row r="956">
          <cell r="A956">
            <v>48569</v>
          </cell>
          <cell r="B956" t="str">
            <v>TETCO @ Allen</v>
          </cell>
          <cell r="C956" t="str">
            <v xml:space="preserve"> 0L   </v>
          </cell>
          <cell r="D956" t="str">
            <v xml:space="preserve"> D    </v>
          </cell>
          <cell r="E956">
            <v>229437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</row>
        <row r="957">
          <cell r="A957">
            <v>48570</v>
          </cell>
          <cell r="B957" t="str">
            <v>Nat Fuel Gas @ Potter</v>
          </cell>
          <cell r="C957">
            <v>4</v>
          </cell>
          <cell r="D957" t="str">
            <v xml:space="preserve"> R    </v>
          </cell>
          <cell r="E957">
            <v>148586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</row>
        <row r="958">
          <cell r="A958">
            <v>48571</v>
          </cell>
          <cell r="B958" t="str">
            <v>KOCH @ Quachita</v>
          </cell>
          <cell r="C958">
            <v>1</v>
          </cell>
          <cell r="D958" t="str">
            <v xml:space="preserve"> R    </v>
          </cell>
          <cell r="E958">
            <v>244015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</row>
        <row r="959">
          <cell r="A959">
            <v>48573</v>
          </cell>
          <cell r="B959" t="str">
            <v>KOCH @ Plaquemines</v>
          </cell>
          <cell r="C959" t="str">
            <v xml:space="preserve"> 0L   </v>
          </cell>
          <cell r="D959" t="str">
            <v xml:space="preserve"> R    </v>
          </cell>
          <cell r="E959">
            <v>102475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</row>
        <row r="960">
          <cell r="A960">
            <v>48574</v>
          </cell>
          <cell r="B960" t="str">
            <v>KOCH @ Hancock</v>
          </cell>
          <cell r="C960" t="str">
            <v xml:space="preserve"> 0L   </v>
          </cell>
          <cell r="D960" t="str">
            <v xml:space="preserve"> D    </v>
          </cell>
          <cell r="E960">
            <v>300536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1188</v>
          </cell>
          <cell r="DF960">
            <v>1188</v>
          </cell>
          <cell r="DG960">
            <v>1188</v>
          </cell>
          <cell r="DH960">
            <v>1188</v>
          </cell>
          <cell r="DI960">
            <v>1188</v>
          </cell>
          <cell r="DJ960">
            <v>1188</v>
          </cell>
          <cell r="DK960">
            <v>1188</v>
          </cell>
        </row>
        <row r="961">
          <cell r="A961">
            <v>48575</v>
          </cell>
          <cell r="B961" t="str">
            <v>KOCH @ Plaquemines</v>
          </cell>
          <cell r="C961" t="str">
            <v xml:space="preserve"> 0L   </v>
          </cell>
          <cell r="D961" t="str">
            <v xml:space="preserve"> D    </v>
          </cell>
          <cell r="E961">
            <v>94730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</row>
        <row r="962">
          <cell r="A962">
            <v>48577</v>
          </cell>
          <cell r="B962" t="str">
            <v xml:space="preserve"> CENTERVILLE EXCHANGE  (Bi 2-0553)       </v>
          </cell>
          <cell r="C962" t="str">
            <v xml:space="preserve"> 0L   </v>
          </cell>
          <cell r="D962" t="str">
            <v xml:space="preserve"> R    </v>
          </cell>
          <cell r="E962">
            <v>42904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</row>
        <row r="963">
          <cell r="A963">
            <v>48578</v>
          </cell>
          <cell r="B963" t="str">
            <v>TRANSCO @ Allen</v>
          </cell>
          <cell r="C963" t="str">
            <v xml:space="preserve"> 0L   </v>
          </cell>
          <cell r="D963" t="str">
            <v xml:space="preserve"> D    </v>
          </cell>
          <cell r="E963">
            <v>256357</v>
          </cell>
          <cell r="F963">
            <v>13207</v>
          </cell>
          <cell r="G963">
            <v>13207</v>
          </cell>
          <cell r="H963">
            <v>0</v>
          </cell>
          <cell r="I963">
            <v>40090</v>
          </cell>
          <cell r="J963">
            <v>13000</v>
          </cell>
          <cell r="K963">
            <v>49875</v>
          </cell>
          <cell r="L963">
            <v>0</v>
          </cell>
          <cell r="M963">
            <v>7699</v>
          </cell>
          <cell r="N963">
            <v>7699</v>
          </cell>
          <cell r="O963">
            <v>7699</v>
          </cell>
          <cell r="P963">
            <v>0</v>
          </cell>
          <cell r="Q963">
            <v>25736</v>
          </cell>
          <cell r="R963">
            <v>30953</v>
          </cell>
          <cell r="S963">
            <v>21628</v>
          </cell>
          <cell r="T963">
            <v>70568</v>
          </cell>
          <cell r="U963">
            <v>70568</v>
          </cell>
          <cell r="V963">
            <v>70568</v>
          </cell>
          <cell r="W963">
            <v>75915</v>
          </cell>
          <cell r="X963">
            <v>34786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9507</v>
          </cell>
          <cell r="AI963">
            <v>9507</v>
          </cell>
          <cell r="AJ963">
            <v>9507</v>
          </cell>
          <cell r="AK963">
            <v>4275</v>
          </cell>
          <cell r="AL963">
            <v>9507</v>
          </cell>
          <cell r="AM963">
            <v>39846</v>
          </cell>
          <cell r="AN963">
            <v>0</v>
          </cell>
          <cell r="AO963">
            <v>0</v>
          </cell>
          <cell r="AP963">
            <v>16965</v>
          </cell>
          <cell r="AQ963">
            <v>14492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6000</v>
          </cell>
          <cell r="DD963">
            <v>0</v>
          </cell>
          <cell r="DE963">
            <v>41000</v>
          </cell>
          <cell r="DF963">
            <v>7000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</row>
        <row r="964">
          <cell r="A964">
            <v>48579</v>
          </cell>
          <cell r="B964" t="str">
            <v>TETCO @ Jackson</v>
          </cell>
          <cell r="C964">
            <v>0</v>
          </cell>
          <cell r="D964" t="str">
            <v xml:space="preserve"> D    </v>
          </cell>
          <cell r="E964">
            <v>41950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</row>
        <row r="965">
          <cell r="A965">
            <v>48581</v>
          </cell>
          <cell r="B965" t="str">
            <v>FLORIDA GAS @ Stone</v>
          </cell>
          <cell r="C965" t="str">
            <v xml:space="preserve"> 0L   </v>
          </cell>
          <cell r="D965" t="str">
            <v xml:space="preserve"> D    </v>
          </cell>
          <cell r="E965">
            <v>74997</v>
          </cell>
          <cell r="F965">
            <v>25000</v>
          </cell>
          <cell r="G965">
            <v>25000</v>
          </cell>
          <cell r="H965">
            <v>23500</v>
          </cell>
          <cell r="I965">
            <v>25000</v>
          </cell>
          <cell r="J965">
            <v>25000</v>
          </cell>
          <cell r="K965">
            <v>35000</v>
          </cell>
          <cell r="L965">
            <v>35000</v>
          </cell>
          <cell r="M965">
            <v>35000</v>
          </cell>
          <cell r="N965">
            <v>35000</v>
          </cell>
          <cell r="O965">
            <v>35000</v>
          </cell>
          <cell r="P965">
            <v>30000</v>
          </cell>
          <cell r="Q965">
            <v>30000</v>
          </cell>
          <cell r="R965">
            <v>30000</v>
          </cell>
          <cell r="S965">
            <v>35000</v>
          </cell>
          <cell r="T965">
            <v>35000</v>
          </cell>
          <cell r="U965">
            <v>35000</v>
          </cell>
          <cell r="V965">
            <v>35000</v>
          </cell>
          <cell r="W965">
            <v>35000</v>
          </cell>
          <cell r="X965">
            <v>35000</v>
          </cell>
          <cell r="Y965">
            <v>35000</v>
          </cell>
          <cell r="Z965">
            <v>23500</v>
          </cell>
          <cell r="AA965">
            <v>23500</v>
          </cell>
          <cell r="AB965">
            <v>23500</v>
          </cell>
          <cell r="AC965">
            <v>23500</v>
          </cell>
          <cell r="AD965">
            <v>23500</v>
          </cell>
          <cell r="AE965">
            <v>23500</v>
          </cell>
          <cell r="AF965">
            <v>35000</v>
          </cell>
          <cell r="AG965">
            <v>35000</v>
          </cell>
          <cell r="AH965">
            <v>45000</v>
          </cell>
          <cell r="AI965">
            <v>45000</v>
          </cell>
          <cell r="AJ965">
            <v>45000</v>
          </cell>
          <cell r="AK965">
            <v>35000</v>
          </cell>
          <cell r="AL965">
            <v>23500</v>
          </cell>
          <cell r="AM965">
            <v>23500</v>
          </cell>
          <cell r="AN965">
            <v>23500</v>
          </cell>
          <cell r="AO965">
            <v>23500</v>
          </cell>
          <cell r="AP965">
            <v>23500</v>
          </cell>
          <cell r="AQ965">
            <v>23500</v>
          </cell>
          <cell r="AR965">
            <v>24500</v>
          </cell>
          <cell r="AS965">
            <v>24500</v>
          </cell>
          <cell r="AT965">
            <v>24500</v>
          </cell>
          <cell r="AU965">
            <v>28500</v>
          </cell>
          <cell r="AV965">
            <v>28500</v>
          </cell>
          <cell r="AW965">
            <v>28500</v>
          </cell>
          <cell r="AX965">
            <v>52433</v>
          </cell>
          <cell r="AY965">
            <v>46540</v>
          </cell>
          <cell r="AZ965">
            <v>28500</v>
          </cell>
          <cell r="BA965">
            <v>28500</v>
          </cell>
          <cell r="BB965">
            <v>28500</v>
          </cell>
          <cell r="BC965">
            <v>28500</v>
          </cell>
          <cell r="BD965">
            <v>28500</v>
          </cell>
          <cell r="BE965">
            <v>28500</v>
          </cell>
          <cell r="BF965">
            <v>28500</v>
          </cell>
          <cell r="BG965">
            <v>30671</v>
          </cell>
          <cell r="BH965">
            <v>28500</v>
          </cell>
          <cell r="BI965">
            <v>28500</v>
          </cell>
          <cell r="BJ965">
            <v>28500</v>
          </cell>
          <cell r="BK965">
            <v>28500</v>
          </cell>
          <cell r="BL965">
            <v>28500</v>
          </cell>
          <cell r="BM965">
            <v>28500</v>
          </cell>
          <cell r="BN965">
            <v>28500</v>
          </cell>
          <cell r="BO965">
            <v>30000</v>
          </cell>
          <cell r="BP965">
            <v>30000</v>
          </cell>
          <cell r="BQ965">
            <v>28500</v>
          </cell>
          <cell r="BR965">
            <v>28500</v>
          </cell>
          <cell r="BS965">
            <v>28500</v>
          </cell>
          <cell r="BT965">
            <v>28500</v>
          </cell>
          <cell r="BU965">
            <v>28500</v>
          </cell>
          <cell r="BV965">
            <v>28500</v>
          </cell>
          <cell r="BW965">
            <v>30000</v>
          </cell>
          <cell r="BX965">
            <v>30581</v>
          </cell>
          <cell r="BY965">
            <v>30581</v>
          </cell>
          <cell r="BZ965">
            <v>30581</v>
          </cell>
          <cell r="CA965">
            <v>21000</v>
          </cell>
          <cell r="CB965">
            <v>21000</v>
          </cell>
          <cell r="CC965">
            <v>5000</v>
          </cell>
          <cell r="CD965">
            <v>5000</v>
          </cell>
          <cell r="CE965">
            <v>5000</v>
          </cell>
          <cell r="CF965">
            <v>5000</v>
          </cell>
          <cell r="CG965">
            <v>5000</v>
          </cell>
          <cell r="CH965">
            <v>5000</v>
          </cell>
          <cell r="CI965">
            <v>9600</v>
          </cell>
          <cell r="CJ965">
            <v>9600</v>
          </cell>
          <cell r="CK965">
            <v>12000</v>
          </cell>
          <cell r="CL965">
            <v>12000</v>
          </cell>
          <cell r="CM965">
            <v>12000</v>
          </cell>
          <cell r="CN965">
            <v>42000</v>
          </cell>
          <cell r="CO965">
            <v>18906</v>
          </cell>
          <cell r="CP965">
            <v>18906</v>
          </cell>
          <cell r="CQ965">
            <v>28906</v>
          </cell>
          <cell r="CR965">
            <v>28031</v>
          </cell>
          <cell r="CS965">
            <v>14000</v>
          </cell>
          <cell r="CT965">
            <v>14000</v>
          </cell>
          <cell r="CU965">
            <v>14000</v>
          </cell>
          <cell r="CV965">
            <v>19584</v>
          </cell>
          <cell r="CW965">
            <v>19584</v>
          </cell>
          <cell r="CX965">
            <v>19584</v>
          </cell>
          <cell r="CY965">
            <v>32584</v>
          </cell>
          <cell r="CZ965">
            <v>19584</v>
          </cell>
          <cell r="DA965">
            <v>19584</v>
          </cell>
          <cell r="DB965">
            <v>19584</v>
          </cell>
          <cell r="DC965">
            <v>19584</v>
          </cell>
          <cell r="DD965">
            <v>29584</v>
          </cell>
          <cell r="DE965">
            <v>14586</v>
          </cell>
          <cell r="DF965">
            <v>14586</v>
          </cell>
          <cell r="DG965">
            <v>11556</v>
          </cell>
          <cell r="DH965">
            <v>11556</v>
          </cell>
          <cell r="DI965">
            <v>11556</v>
          </cell>
          <cell r="DJ965">
            <v>14586</v>
          </cell>
          <cell r="DK965">
            <v>14586</v>
          </cell>
        </row>
        <row r="966">
          <cell r="A966">
            <v>48582</v>
          </cell>
          <cell r="B966" t="str">
            <v>TRANSCANADA @ Niagara</v>
          </cell>
          <cell r="C966">
            <v>5</v>
          </cell>
          <cell r="D966" t="str">
            <v xml:space="preserve"> R    </v>
          </cell>
          <cell r="E966">
            <v>1100000</v>
          </cell>
          <cell r="F966">
            <v>528505</v>
          </cell>
          <cell r="G966">
            <v>542162</v>
          </cell>
          <cell r="H966">
            <v>529124</v>
          </cell>
          <cell r="I966">
            <v>523915</v>
          </cell>
          <cell r="J966">
            <v>537286</v>
          </cell>
          <cell r="K966">
            <v>567226</v>
          </cell>
          <cell r="L966">
            <v>561648</v>
          </cell>
          <cell r="M966">
            <v>547486</v>
          </cell>
          <cell r="N966">
            <v>547580</v>
          </cell>
          <cell r="O966">
            <v>548094</v>
          </cell>
          <cell r="P966">
            <v>589607</v>
          </cell>
          <cell r="Q966">
            <v>546182</v>
          </cell>
          <cell r="R966">
            <v>539648</v>
          </cell>
          <cell r="S966">
            <v>493290</v>
          </cell>
          <cell r="T966">
            <v>464773</v>
          </cell>
          <cell r="U966">
            <v>464773</v>
          </cell>
          <cell r="V966">
            <v>467340</v>
          </cell>
          <cell r="W966">
            <v>551103</v>
          </cell>
          <cell r="X966">
            <v>554974</v>
          </cell>
          <cell r="Y966">
            <v>646346</v>
          </cell>
          <cell r="Z966">
            <v>592330</v>
          </cell>
          <cell r="AA966">
            <v>526609</v>
          </cell>
          <cell r="AB966">
            <v>510212</v>
          </cell>
          <cell r="AC966">
            <v>400293</v>
          </cell>
          <cell r="AD966">
            <v>528331</v>
          </cell>
          <cell r="AE966">
            <v>705568</v>
          </cell>
          <cell r="AF966">
            <v>725306</v>
          </cell>
          <cell r="AG966">
            <v>615954</v>
          </cell>
          <cell r="AH966">
            <v>486284</v>
          </cell>
          <cell r="AI966">
            <v>485778</v>
          </cell>
          <cell r="AJ966">
            <v>485778</v>
          </cell>
          <cell r="AK966">
            <v>485778</v>
          </cell>
          <cell r="AL966">
            <v>496141</v>
          </cell>
          <cell r="AM966">
            <v>591736</v>
          </cell>
          <cell r="AN966">
            <v>570668</v>
          </cell>
          <cell r="AO966">
            <v>529124</v>
          </cell>
          <cell r="AP966">
            <v>528924</v>
          </cell>
          <cell r="AQ966">
            <v>529124</v>
          </cell>
          <cell r="AR966">
            <v>604136</v>
          </cell>
          <cell r="AS966">
            <v>762471</v>
          </cell>
          <cell r="AT966">
            <v>820707</v>
          </cell>
          <cell r="AU966">
            <v>762445</v>
          </cell>
          <cell r="AV966">
            <v>665732</v>
          </cell>
          <cell r="AW966">
            <v>654987</v>
          </cell>
          <cell r="AX966">
            <v>777669</v>
          </cell>
          <cell r="AY966">
            <v>758880</v>
          </cell>
          <cell r="AZ966">
            <v>733573</v>
          </cell>
          <cell r="BA966">
            <v>789639</v>
          </cell>
          <cell r="BB966">
            <v>835815</v>
          </cell>
          <cell r="BC966">
            <v>750779</v>
          </cell>
          <cell r="BD966">
            <v>751448</v>
          </cell>
          <cell r="BE966">
            <v>771448</v>
          </cell>
          <cell r="BF966">
            <v>726013</v>
          </cell>
          <cell r="BG966">
            <v>724069</v>
          </cell>
          <cell r="BH966">
            <v>752053</v>
          </cell>
          <cell r="BI966">
            <v>729777</v>
          </cell>
          <cell r="BJ966">
            <v>726346</v>
          </cell>
          <cell r="BK966">
            <v>726347</v>
          </cell>
          <cell r="BL966">
            <v>706892</v>
          </cell>
          <cell r="BM966">
            <v>739621</v>
          </cell>
          <cell r="BN966">
            <v>685435</v>
          </cell>
          <cell r="BO966">
            <v>642399</v>
          </cell>
          <cell r="BP966">
            <v>669971</v>
          </cell>
          <cell r="BQ966">
            <v>644123</v>
          </cell>
          <cell r="BR966">
            <v>642812</v>
          </cell>
          <cell r="BS966">
            <v>643433</v>
          </cell>
          <cell r="BT966">
            <v>651127</v>
          </cell>
          <cell r="BU966">
            <v>643139</v>
          </cell>
          <cell r="BV966">
            <v>722545</v>
          </cell>
          <cell r="BW966">
            <v>759081</v>
          </cell>
          <cell r="BX966">
            <v>685637</v>
          </cell>
          <cell r="BY966">
            <v>691482</v>
          </cell>
          <cell r="BZ966">
            <v>705090</v>
          </cell>
          <cell r="CA966">
            <v>713902</v>
          </cell>
          <cell r="CB966">
            <v>675417</v>
          </cell>
          <cell r="CC966">
            <v>897368</v>
          </cell>
          <cell r="CD966">
            <v>765487</v>
          </cell>
          <cell r="CE966">
            <v>747938</v>
          </cell>
          <cell r="CF966">
            <v>747938</v>
          </cell>
          <cell r="CG966">
            <v>747055</v>
          </cell>
          <cell r="CH966">
            <v>777806</v>
          </cell>
          <cell r="CI966">
            <v>753428</v>
          </cell>
          <cell r="CJ966">
            <v>674999</v>
          </cell>
          <cell r="CK966">
            <v>780556</v>
          </cell>
          <cell r="CL966">
            <v>781335</v>
          </cell>
          <cell r="CM966">
            <v>781335</v>
          </cell>
          <cell r="CN966">
            <v>776617</v>
          </cell>
          <cell r="CO966">
            <v>643076</v>
          </cell>
          <cell r="CP966">
            <v>643076</v>
          </cell>
          <cell r="CQ966">
            <v>663232</v>
          </cell>
          <cell r="CR966">
            <v>700378</v>
          </cell>
          <cell r="CS966">
            <v>688611</v>
          </cell>
          <cell r="CT966">
            <v>683748</v>
          </cell>
          <cell r="CU966">
            <v>688611</v>
          </cell>
          <cell r="CV966">
            <v>583242</v>
          </cell>
          <cell r="CW966">
            <v>701395</v>
          </cell>
          <cell r="CX966">
            <v>750025</v>
          </cell>
          <cell r="CY966">
            <v>722859</v>
          </cell>
          <cell r="CZ966">
            <v>736592</v>
          </cell>
          <cell r="DA966">
            <v>736592</v>
          </cell>
          <cell r="DB966">
            <v>736592</v>
          </cell>
          <cell r="DC966">
            <v>746216</v>
          </cell>
          <cell r="DD966">
            <v>749561</v>
          </cell>
          <cell r="DE966">
            <v>923287</v>
          </cell>
          <cell r="DF966">
            <v>928687</v>
          </cell>
          <cell r="DG966">
            <v>974373</v>
          </cell>
          <cell r="DH966">
            <v>974373</v>
          </cell>
          <cell r="DI966">
            <v>974373</v>
          </cell>
          <cell r="DJ966">
            <v>1014732</v>
          </cell>
          <cell r="DK966">
            <v>976917</v>
          </cell>
        </row>
        <row r="967">
          <cell r="A967">
            <v>48584</v>
          </cell>
          <cell r="B967" t="str">
            <v>ANR @ St. Mary</v>
          </cell>
          <cell r="C967" t="str">
            <v xml:space="preserve"> 0L   </v>
          </cell>
          <cell r="D967" t="str">
            <v xml:space="preserve"> D    </v>
          </cell>
          <cell r="E967">
            <v>124070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</row>
        <row r="968">
          <cell r="A968">
            <v>48585</v>
          </cell>
          <cell r="B968" t="str">
            <v>SOUTHERN NAT @ Lowndes</v>
          </cell>
          <cell r="C968">
            <v>1</v>
          </cell>
          <cell r="D968" t="str">
            <v xml:space="preserve"> D    </v>
          </cell>
          <cell r="E968">
            <v>62997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29487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</row>
        <row r="969">
          <cell r="A969">
            <v>48586</v>
          </cell>
          <cell r="B969" t="str">
            <v>SOUTHERN NAT @ Clarke</v>
          </cell>
          <cell r="C969">
            <v>1</v>
          </cell>
          <cell r="D969" t="str">
            <v xml:space="preserve"> R    </v>
          </cell>
          <cell r="E969">
            <v>215108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</row>
        <row r="970">
          <cell r="A970">
            <v>48587</v>
          </cell>
          <cell r="B970" t="str">
            <v>ACADIAN @ St. Mary</v>
          </cell>
          <cell r="C970" t="str">
            <v xml:space="preserve"> 0L   </v>
          </cell>
          <cell r="D970" t="str">
            <v xml:space="preserve"> D    </v>
          </cell>
          <cell r="E970">
            <v>75397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</row>
        <row r="971">
          <cell r="A971">
            <v>48588</v>
          </cell>
          <cell r="B971" t="str">
            <v>ANR @ Cameron</v>
          </cell>
          <cell r="C971" t="str">
            <v xml:space="preserve"> 0L   </v>
          </cell>
          <cell r="D971" t="str">
            <v xml:space="preserve"> R    </v>
          </cell>
          <cell r="E971">
            <v>98759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</row>
        <row r="972">
          <cell r="A972">
            <v>48589</v>
          </cell>
          <cell r="B972" t="str">
            <v>KOCH @ Harris</v>
          </cell>
          <cell r="C972">
            <v>0</v>
          </cell>
          <cell r="D972" t="str">
            <v xml:space="preserve"> R    </v>
          </cell>
          <cell r="E972">
            <v>92301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</row>
        <row r="973">
          <cell r="A973">
            <v>48590</v>
          </cell>
          <cell r="B973" t="str">
            <v>KOCH @ Iberia</v>
          </cell>
          <cell r="C973" t="str">
            <v xml:space="preserve"> 0L   </v>
          </cell>
          <cell r="D973" t="str">
            <v xml:space="preserve"> D    </v>
          </cell>
          <cell r="E973">
            <v>140563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</row>
        <row r="974">
          <cell r="A974">
            <v>48591</v>
          </cell>
          <cell r="B974" t="str">
            <v xml:space="preserve"> SOUTHERN-LAKE SAND LA EXCH              </v>
          </cell>
          <cell r="C974" t="str">
            <v xml:space="preserve"> 0L   </v>
          </cell>
          <cell r="D974" t="str">
            <v xml:space="preserve"> D    </v>
          </cell>
          <cell r="E974">
            <v>24643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</row>
        <row r="975">
          <cell r="A975">
            <v>48595</v>
          </cell>
          <cell r="B975" t="str">
            <v>ALGONQUIN @ Bergen</v>
          </cell>
          <cell r="C975">
            <v>5</v>
          </cell>
          <cell r="D975" t="str">
            <v xml:space="preserve"> R    </v>
          </cell>
          <cell r="E975">
            <v>114734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</row>
        <row r="976">
          <cell r="A976">
            <v>48596</v>
          </cell>
          <cell r="B976" t="str">
            <v xml:space="preserve"> H AND M-TWIN BASIN SALES                </v>
          </cell>
          <cell r="C976">
            <v>0</v>
          </cell>
          <cell r="D976" t="str">
            <v xml:space="preserve"> D    </v>
          </cell>
          <cell r="E976">
            <v>9346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</row>
        <row r="977">
          <cell r="A977">
            <v>48599</v>
          </cell>
          <cell r="B977" t="str">
            <v>TRUNKLINE @ Bolivar</v>
          </cell>
          <cell r="C977">
            <v>1</v>
          </cell>
          <cell r="D977" t="str">
            <v xml:space="preserve"> D    </v>
          </cell>
          <cell r="E977">
            <v>83829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</row>
        <row r="978">
          <cell r="A978">
            <v>48600</v>
          </cell>
          <cell r="B978" t="str">
            <v>DOW PPL @ Waller</v>
          </cell>
          <cell r="C978">
            <v>0</v>
          </cell>
          <cell r="D978" t="str">
            <v xml:space="preserve"> D    </v>
          </cell>
          <cell r="E978">
            <v>212006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</row>
        <row r="979">
          <cell r="A979">
            <v>48602</v>
          </cell>
          <cell r="B979" t="str">
            <v xml:space="preserve"> GRAND CHENIER  (Bi 2-0669)              </v>
          </cell>
          <cell r="C979" t="str">
            <v xml:space="preserve"> 0L   </v>
          </cell>
          <cell r="D979" t="str">
            <v xml:space="preserve"> R    </v>
          </cell>
          <cell r="E979">
            <v>63266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</row>
        <row r="980">
          <cell r="A980">
            <v>48609</v>
          </cell>
          <cell r="B980" t="str">
            <v>SABINE @ Calcasieu</v>
          </cell>
          <cell r="C980" t="str">
            <v xml:space="preserve"> 0L   </v>
          </cell>
          <cell r="D980" t="str">
            <v xml:space="preserve"> D    </v>
          </cell>
          <cell r="E980">
            <v>222643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0</v>
          </cell>
          <cell r="CN980">
            <v>0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0</v>
          </cell>
          <cell r="CW980">
            <v>0</v>
          </cell>
          <cell r="CX980">
            <v>0</v>
          </cell>
          <cell r="CY980">
            <v>0</v>
          </cell>
          <cell r="CZ980">
            <v>0</v>
          </cell>
          <cell r="DA980">
            <v>0</v>
          </cell>
          <cell r="DB980">
            <v>0</v>
          </cell>
          <cell r="DC980">
            <v>0</v>
          </cell>
          <cell r="DD980">
            <v>0</v>
          </cell>
          <cell r="DE980">
            <v>0</v>
          </cell>
          <cell r="DF980">
            <v>0</v>
          </cell>
          <cell r="DG980">
            <v>0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</row>
        <row r="981">
          <cell r="A981">
            <v>48613</v>
          </cell>
          <cell r="B981" t="str">
            <v>CORNERSTONE @ Forrest</v>
          </cell>
          <cell r="C981">
            <v>1</v>
          </cell>
          <cell r="D981" t="str">
            <v xml:space="preserve"> R    </v>
          </cell>
          <cell r="E981">
            <v>482030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</row>
        <row r="982">
          <cell r="A982">
            <v>48614</v>
          </cell>
          <cell r="B982" t="str">
            <v>CORNERSTONE @ Forrest</v>
          </cell>
          <cell r="C982">
            <v>1</v>
          </cell>
          <cell r="D982" t="str">
            <v xml:space="preserve"> D    </v>
          </cell>
          <cell r="E982">
            <v>449282</v>
          </cell>
          <cell r="F982">
            <v>0</v>
          </cell>
          <cell r="G982">
            <v>6117</v>
          </cell>
          <cell r="H982">
            <v>66963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7117</v>
          </cell>
          <cell r="O982">
            <v>7117</v>
          </cell>
          <cell r="P982">
            <v>0</v>
          </cell>
          <cell r="Q982">
            <v>0</v>
          </cell>
          <cell r="R982">
            <v>0</v>
          </cell>
          <cell r="S982">
            <v>3441</v>
          </cell>
          <cell r="T982">
            <v>3963</v>
          </cell>
          <cell r="U982">
            <v>3963</v>
          </cell>
          <cell r="V982">
            <v>12263</v>
          </cell>
          <cell r="W982">
            <v>7353</v>
          </cell>
          <cell r="X982">
            <v>0</v>
          </cell>
          <cell r="Y982">
            <v>6353</v>
          </cell>
          <cell r="Z982">
            <v>1463</v>
          </cell>
          <cell r="AA982">
            <v>13463</v>
          </cell>
          <cell r="AB982">
            <v>13463</v>
          </cell>
          <cell r="AC982">
            <v>13463</v>
          </cell>
          <cell r="AD982">
            <v>2463</v>
          </cell>
          <cell r="AE982">
            <v>0</v>
          </cell>
          <cell r="AF982">
            <v>0</v>
          </cell>
          <cell r="AG982">
            <v>0</v>
          </cell>
          <cell r="AH982">
            <v>41395</v>
          </cell>
          <cell r="AI982">
            <v>44389</v>
          </cell>
          <cell r="AJ982">
            <v>49452</v>
          </cell>
          <cell r="AK982">
            <v>33395</v>
          </cell>
          <cell r="AL982">
            <v>5463</v>
          </cell>
          <cell r="AM982">
            <v>5463</v>
          </cell>
          <cell r="AN982">
            <v>5463</v>
          </cell>
          <cell r="AO982">
            <v>66963</v>
          </cell>
          <cell r="AP982">
            <v>63663</v>
          </cell>
          <cell r="AQ982">
            <v>63663</v>
          </cell>
          <cell r="AR982">
            <v>3213</v>
          </cell>
          <cell r="AS982">
            <v>3213</v>
          </cell>
          <cell r="AT982">
            <v>2171</v>
          </cell>
          <cell r="AU982">
            <v>0</v>
          </cell>
          <cell r="AV982">
            <v>101193</v>
          </cell>
          <cell r="AW982">
            <v>101193</v>
          </cell>
          <cell r="AX982">
            <v>41500</v>
          </cell>
          <cell r="AY982">
            <v>42751</v>
          </cell>
          <cell r="AZ982">
            <v>29012</v>
          </cell>
          <cell r="BA982">
            <v>29012</v>
          </cell>
          <cell r="BB982">
            <v>33345</v>
          </cell>
          <cell r="BC982">
            <v>37932</v>
          </cell>
          <cell r="BD982">
            <v>37932</v>
          </cell>
          <cell r="BE982">
            <v>37932</v>
          </cell>
          <cell r="BF982">
            <v>34874</v>
          </cell>
          <cell r="BG982">
            <v>34874</v>
          </cell>
          <cell r="BH982">
            <v>0</v>
          </cell>
          <cell r="BI982">
            <v>0</v>
          </cell>
          <cell r="BJ982">
            <v>842</v>
          </cell>
          <cell r="BK982">
            <v>842</v>
          </cell>
          <cell r="BL982">
            <v>842</v>
          </cell>
          <cell r="BM982">
            <v>842</v>
          </cell>
          <cell r="BN982">
            <v>12056</v>
          </cell>
          <cell r="BO982">
            <v>0</v>
          </cell>
          <cell r="BP982">
            <v>0</v>
          </cell>
          <cell r="BQ982">
            <v>42055</v>
          </cell>
          <cell r="BR982">
            <v>42055</v>
          </cell>
          <cell r="BS982">
            <v>42055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5597</v>
          </cell>
          <cell r="CD982">
            <v>5597</v>
          </cell>
          <cell r="CE982">
            <v>5597</v>
          </cell>
          <cell r="CF982">
            <v>5597</v>
          </cell>
          <cell r="CG982">
            <v>5597</v>
          </cell>
          <cell r="CH982">
            <v>5597</v>
          </cell>
          <cell r="CI982">
            <v>5597</v>
          </cell>
          <cell r="CJ982">
            <v>5597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2424</v>
          </cell>
          <cell r="CP982">
            <v>2424</v>
          </cell>
          <cell r="CQ982">
            <v>2424</v>
          </cell>
          <cell r="CR982">
            <v>2424</v>
          </cell>
          <cell r="CS982">
            <v>4848</v>
          </cell>
          <cell r="CT982">
            <v>14137</v>
          </cell>
          <cell r="CU982">
            <v>4848</v>
          </cell>
          <cell r="CV982">
            <v>14137</v>
          </cell>
          <cell r="CW982">
            <v>54137</v>
          </cell>
          <cell r="CX982">
            <v>7847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107736</v>
          </cell>
          <cell r="DF982">
            <v>41050</v>
          </cell>
          <cell r="DG982">
            <v>14579</v>
          </cell>
          <cell r="DH982">
            <v>14579</v>
          </cell>
          <cell r="DI982">
            <v>14579</v>
          </cell>
          <cell r="DJ982">
            <v>0</v>
          </cell>
          <cell r="DK982">
            <v>0</v>
          </cell>
        </row>
        <row r="983">
          <cell r="A983">
            <v>48638</v>
          </cell>
          <cell r="B983" t="str">
            <v xml:space="preserve">SABINE RIVER   (1-6179/1-2013)          </v>
          </cell>
          <cell r="C983" t="str">
            <v xml:space="preserve"> 0L   </v>
          </cell>
          <cell r="D983" t="str">
            <v xml:space="preserve"> D    </v>
          </cell>
          <cell r="E983">
            <v>163438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</row>
        <row r="984">
          <cell r="A984">
            <v>48682</v>
          </cell>
          <cell r="B984" t="str">
            <v xml:space="preserve"> EAST CAMERON  237                       </v>
          </cell>
          <cell r="C984" t="str">
            <v xml:space="preserve"> 0L   </v>
          </cell>
          <cell r="D984" t="str">
            <v xml:space="preserve"> R    </v>
          </cell>
          <cell r="E984">
            <v>63405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</row>
        <row r="985">
          <cell r="A985">
            <v>48753</v>
          </cell>
          <cell r="B985" t="str">
            <v xml:space="preserve"> LOUISIANA-GLENVIEW HALTER ISLAND EXCH   </v>
          </cell>
          <cell r="C985" t="str">
            <v xml:space="preserve"> 0L   </v>
          </cell>
          <cell r="D985" t="str">
            <v xml:space="preserve"> R    </v>
          </cell>
          <cell r="E985">
            <v>27344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</row>
        <row r="986">
          <cell r="A986">
            <v>48754</v>
          </cell>
          <cell r="B986" t="str">
            <v xml:space="preserve"> DOW-HARMONY CHURCH DEHYD                </v>
          </cell>
          <cell r="C986" t="str">
            <v xml:space="preserve"> 0L   </v>
          </cell>
          <cell r="D986" t="str">
            <v xml:space="preserve"> R    </v>
          </cell>
          <cell r="E986">
            <v>3346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</row>
        <row r="987">
          <cell r="A987">
            <v>48756</v>
          </cell>
          <cell r="B987" t="str">
            <v xml:space="preserve"> RINCON - NORTH ODEM DEHYD               </v>
          </cell>
          <cell r="C987">
            <v>0</v>
          </cell>
          <cell r="D987" t="str">
            <v xml:space="preserve"> R    </v>
          </cell>
          <cell r="E987">
            <v>2805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</row>
        <row r="988">
          <cell r="A988">
            <v>48760</v>
          </cell>
          <cell r="B988" t="str">
            <v xml:space="preserve"> AMERICAN-N KEERAN WELL                  </v>
          </cell>
          <cell r="C988">
            <v>0</v>
          </cell>
          <cell r="D988" t="str">
            <v xml:space="preserve"> R    </v>
          </cell>
          <cell r="E988">
            <v>10994</v>
          </cell>
          <cell r="F988">
            <v>10</v>
          </cell>
          <cell r="G988">
            <v>10</v>
          </cell>
          <cell r="H988">
            <v>10</v>
          </cell>
          <cell r="I988">
            <v>10</v>
          </cell>
          <cell r="J988">
            <v>10</v>
          </cell>
          <cell r="K988">
            <v>10</v>
          </cell>
          <cell r="L988">
            <v>10</v>
          </cell>
          <cell r="M988">
            <v>10</v>
          </cell>
          <cell r="N988">
            <v>10</v>
          </cell>
          <cell r="O988">
            <v>10</v>
          </cell>
          <cell r="P988">
            <v>10</v>
          </cell>
          <cell r="Q988">
            <v>10</v>
          </cell>
          <cell r="R988">
            <v>10</v>
          </cell>
          <cell r="S988">
            <v>10</v>
          </cell>
          <cell r="T988">
            <v>1</v>
          </cell>
          <cell r="U988">
            <v>1</v>
          </cell>
          <cell r="V988">
            <v>1</v>
          </cell>
          <cell r="W988">
            <v>1</v>
          </cell>
          <cell r="X988">
            <v>1</v>
          </cell>
          <cell r="Y988">
            <v>1</v>
          </cell>
          <cell r="Z988">
            <v>10</v>
          </cell>
          <cell r="AA988">
            <v>10</v>
          </cell>
          <cell r="AB988">
            <v>10</v>
          </cell>
          <cell r="AC988">
            <v>10</v>
          </cell>
          <cell r="AD988">
            <v>10</v>
          </cell>
          <cell r="AE988">
            <v>10</v>
          </cell>
          <cell r="AF988">
            <v>10</v>
          </cell>
          <cell r="AG988">
            <v>10</v>
          </cell>
          <cell r="AH988">
            <v>10</v>
          </cell>
          <cell r="AI988">
            <v>10</v>
          </cell>
          <cell r="AJ988">
            <v>10</v>
          </cell>
          <cell r="AK988">
            <v>10</v>
          </cell>
          <cell r="AL988">
            <v>10</v>
          </cell>
          <cell r="AM988">
            <v>10</v>
          </cell>
          <cell r="AN988">
            <v>10</v>
          </cell>
          <cell r="AO988">
            <v>10</v>
          </cell>
          <cell r="AP988">
            <v>10</v>
          </cell>
          <cell r="AQ988">
            <v>10</v>
          </cell>
          <cell r="AR988">
            <v>10</v>
          </cell>
          <cell r="AS988">
            <v>10</v>
          </cell>
          <cell r="AT988">
            <v>10</v>
          </cell>
          <cell r="AU988">
            <v>10</v>
          </cell>
          <cell r="AV988">
            <v>10</v>
          </cell>
          <cell r="AW988">
            <v>10</v>
          </cell>
          <cell r="AX988">
            <v>10</v>
          </cell>
          <cell r="AY988">
            <v>10</v>
          </cell>
          <cell r="AZ988">
            <v>10</v>
          </cell>
          <cell r="BA988">
            <v>10</v>
          </cell>
          <cell r="BB988">
            <v>10</v>
          </cell>
          <cell r="BC988">
            <v>10</v>
          </cell>
          <cell r="BD988">
            <v>10</v>
          </cell>
          <cell r="BE988">
            <v>10</v>
          </cell>
          <cell r="BF988">
            <v>10</v>
          </cell>
          <cell r="BG988">
            <v>10</v>
          </cell>
          <cell r="BH988">
            <v>10</v>
          </cell>
          <cell r="BI988">
            <v>10</v>
          </cell>
          <cell r="BJ988">
            <v>10</v>
          </cell>
          <cell r="BK988">
            <v>10</v>
          </cell>
          <cell r="BL988">
            <v>10</v>
          </cell>
          <cell r="BM988">
            <v>10</v>
          </cell>
          <cell r="BN988">
            <v>10</v>
          </cell>
          <cell r="BO988">
            <v>10</v>
          </cell>
          <cell r="BP988">
            <v>10</v>
          </cell>
          <cell r="BQ988">
            <v>10</v>
          </cell>
          <cell r="BR988">
            <v>10</v>
          </cell>
          <cell r="BS988">
            <v>10</v>
          </cell>
          <cell r="BT988">
            <v>10</v>
          </cell>
          <cell r="BU988">
            <v>10</v>
          </cell>
          <cell r="BV988">
            <v>10</v>
          </cell>
          <cell r="BW988">
            <v>10</v>
          </cell>
          <cell r="BX988">
            <v>10</v>
          </cell>
          <cell r="BY988">
            <v>10</v>
          </cell>
          <cell r="BZ988">
            <v>10</v>
          </cell>
          <cell r="CA988">
            <v>10</v>
          </cell>
          <cell r="CB988">
            <v>10</v>
          </cell>
          <cell r="CC988">
            <v>10</v>
          </cell>
          <cell r="CD988">
            <v>10</v>
          </cell>
          <cell r="CE988">
            <v>10</v>
          </cell>
          <cell r="CF988">
            <v>10</v>
          </cell>
          <cell r="CG988">
            <v>10</v>
          </cell>
          <cell r="CH988">
            <v>10</v>
          </cell>
          <cell r="CI988">
            <v>10</v>
          </cell>
          <cell r="CJ988">
            <v>10</v>
          </cell>
          <cell r="CK988">
            <v>10</v>
          </cell>
          <cell r="CL988">
            <v>10</v>
          </cell>
          <cell r="CM988">
            <v>10</v>
          </cell>
          <cell r="CN988">
            <v>10</v>
          </cell>
          <cell r="CO988">
            <v>10</v>
          </cell>
          <cell r="CP988">
            <v>10</v>
          </cell>
          <cell r="CQ988">
            <v>10</v>
          </cell>
          <cell r="CR988">
            <v>10</v>
          </cell>
          <cell r="CS988">
            <v>10</v>
          </cell>
          <cell r="CT988">
            <v>10</v>
          </cell>
          <cell r="CU988">
            <v>10</v>
          </cell>
          <cell r="CV988">
            <v>10</v>
          </cell>
          <cell r="CW988">
            <v>10</v>
          </cell>
          <cell r="CX988">
            <v>10</v>
          </cell>
          <cell r="CY988">
            <v>10</v>
          </cell>
          <cell r="CZ988">
            <v>10</v>
          </cell>
          <cell r="DA988">
            <v>10</v>
          </cell>
          <cell r="DB988">
            <v>10</v>
          </cell>
          <cell r="DC988">
            <v>10</v>
          </cell>
          <cell r="DD988">
            <v>10</v>
          </cell>
          <cell r="DE988">
            <v>10</v>
          </cell>
          <cell r="DF988">
            <v>10</v>
          </cell>
          <cell r="DG988">
            <v>10</v>
          </cell>
          <cell r="DH988">
            <v>10</v>
          </cell>
          <cell r="DI988">
            <v>10</v>
          </cell>
          <cell r="DJ988">
            <v>10</v>
          </cell>
          <cell r="DK988">
            <v>10</v>
          </cell>
        </row>
        <row r="989">
          <cell r="A989">
            <v>48761</v>
          </cell>
          <cell r="B989" t="str">
            <v xml:space="preserve"> CHEVRON-W CAMERON BLK 173 C DEHYD       </v>
          </cell>
          <cell r="C989" t="str">
            <v xml:space="preserve"> 0L   </v>
          </cell>
          <cell r="D989" t="str">
            <v xml:space="preserve"> R    </v>
          </cell>
          <cell r="E989">
            <v>66810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</row>
        <row r="990">
          <cell r="A990">
            <v>48764</v>
          </cell>
          <cell r="B990" t="str">
            <v xml:space="preserve"> CXY - ATCHAFALAYA BAY DEHYD             </v>
          </cell>
          <cell r="C990" t="str">
            <v xml:space="preserve"> 0L   </v>
          </cell>
          <cell r="D990" t="str">
            <v xml:space="preserve"> R    </v>
          </cell>
          <cell r="E990">
            <v>10089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</row>
        <row r="991">
          <cell r="A991">
            <v>48765</v>
          </cell>
          <cell r="B991" t="str">
            <v>HPL @ Nueces</v>
          </cell>
          <cell r="C991">
            <v>0</v>
          </cell>
          <cell r="D991" t="str">
            <v xml:space="preserve"> D    </v>
          </cell>
          <cell r="E991">
            <v>232919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</row>
        <row r="992">
          <cell r="A992">
            <v>48766</v>
          </cell>
          <cell r="B992" t="str">
            <v xml:space="preserve"> EQUINOX - LAROSE DEHYD                  </v>
          </cell>
          <cell r="C992" t="str">
            <v xml:space="preserve"> 0L   </v>
          </cell>
          <cell r="D992" t="str">
            <v xml:space="preserve"> R    </v>
          </cell>
          <cell r="E992">
            <v>6747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</row>
        <row r="993">
          <cell r="A993">
            <v>48874</v>
          </cell>
          <cell r="B993" t="str">
            <v>BEAR CREEK</v>
          </cell>
          <cell r="C993">
            <v>1</v>
          </cell>
          <cell r="D993" t="str">
            <v xml:space="preserve"> R    </v>
          </cell>
          <cell r="E993">
            <v>162073</v>
          </cell>
          <cell r="F993">
            <v>40056</v>
          </cell>
          <cell r="G993">
            <v>40056</v>
          </cell>
          <cell r="H993">
            <v>40000</v>
          </cell>
          <cell r="I993">
            <v>40056</v>
          </cell>
          <cell r="J993">
            <v>40056</v>
          </cell>
          <cell r="K993">
            <v>34656</v>
          </cell>
          <cell r="L993">
            <v>30056</v>
          </cell>
          <cell r="M993">
            <v>40056</v>
          </cell>
          <cell r="N993">
            <v>40056</v>
          </cell>
          <cell r="O993">
            <v>40056</v>
          </cell>
          <cell r="P993">
            <v>40056</v>
          </cell>
          <cell r="Q993">
            <v>40056</v>
          </cell>
          <cell r="R993">
            <v>40056</v>
          </cell>
          <cell r="S993">
            <v>42756</v>
          </cell>
          <cell r="T993">
            <v>40000</v>
          </cell>
          <cell r="U993">
            <v>40000</v>
          </cell>
          <cell r="V993">
            <v>40000</v>
          </cell>
          <cell r="W993">
            <v>40000</v>
          </cell>
          <cell r="X993">
            <v>35000</v>
          </cell>
          <cell r="Y993">
            <v>30000</v>
          </cell>
          <cell r="Z993">
            <v>30000</v>
          </cell>
          <cell r="AA993">
            <v>25000</v>
          </cell>
          <cell r="AB993">
            <v>25000</v>
          </cell>
          <cell r="AC993">
            <v>25000</v>
          </cell>
          <cell r="AD993">
            <v>35000</v>
          </cell>
          <cell r="AE993">
            <v>40000</v>
          </cell>
          <cell r="AF993">
            <v>40000</v>
          </cell>
          <cell r="AG993">
            <v>40000</v>
          </cell>
          <cell r="AH993">
            <v>40000</v>
          </cell>
          <cell r="AI993">
            <v>40000</v>
          </cell>
          <cell r="AJ993">
            <v>40000</v>
          </cell>
          <cell r="AK993">
            <v>40000</v>
          </cell>
          <cell r="AL993">
            <v>40000</v>
          </cell>
          <cell r="AM993">
            <v>40000</v>
          </cell>
          <cell r="AN993">
            <v>40000</v>
          </cell>
          <cell r="AO993">
            <v>40000</v>
          </cell>
          <cell r="AP993">
            <v>40000</v>
          </cell>
          <cell r="AQ993">
            <v>40000</v>
          </cell>
          <cell r="AR993">
            <v>40000</v>
          </cell>
          <cell r="AS993">
            <v>40000</v>
          </cell>
          <cell r="AT993">
            <v>40000</v>
          </cell>
          <cell r="AU993">
            <v>17500</v>
          </cell>
          <cell r="AV993">
            <v>16000</v>
          </cell>
          <cell r="AW993">
            <v>40000</v>
          </cell>
          <cell r="AX993">
            <v>45146</v>
          </cell>
          <cell r="AY993">
            <v>45146</v>
          </cell>
          <cell r="AZ993">
            <v>45146</v>
          </cell>
          <cell r="BA993">
            <v>45146</v>
          </cell>
          <cell r="BB993">
            <v>45146</v>
          </cell>
          <cell r="BC993">
            <v>57646</v>
          </cell>
          <cell r="BD993">
            <v>57646</v>
          </cell>
          <cell r="BE993">
            <v>57646</v>
          </cell>
          <cell r="BF993">
            <v>47646</v>
          </cell>
          <cell r="BG993">
            <v>47646</v>
          </cell>
          <cell r="BH993">
            <v>47646</v>
          </cell>
          <cell r="BI993">
            <v>47421</v>
          </cell>
          <cell r="BJ993">
            <v>47421</v>
          </cell>
          <cell r="BK993">
            <v>47421</v>
          </cell>
          <cell r="BL993">
            <v>47421</v>
          </cell>
          <cell r="BM993">
            <v>47421</v>
          </cell>
          <cell r="BN993">
            <v>47421</v>
          </cell>
          <cell r="BO993">
            <v>47421</v>
          </cell>
          <cell r="BP993">
            <v>27421</v>
          </cell>
          <cell r="BQ993">
            <v>27421</v>
          </cell>
          <cell r="BR993">
            <v>27421</v>
          </cell>
          <cell r="BS993">
            <v>27421</v>
          </cell>
          <cell r="BT993">
            <v>29421</v>
          </cell>
          <cell r="BU993">
            <v>24921</v>
          </cell>
          <cell r="BV993">
            <v>24921</v>
          </cell>
          <cell r="BW993">
            <v>14921</v>
          </cell>
          <cell r="BX993">
            <v>14921</v>
          </cell>
          <cell r="BY993">
            <v>14921</v>
          </cell>
          <cell r="BZ993">
            <v>14921</v>
          </cell>
          <cell r="CA993">
            <v>14921</v>
          </cell>
          <cell r="CB993">
            <v>1000</v>
          </cell>
          <cell r="CC993">
            <v>19713</v>
          </cell>
          <cell r="CD993">
            <v>14713</v>
          </cell>
          <cell r="CE993">
            <v>13713</v>
          </cell>
          <cell r="CF993">
            <v>13713</v>
          </cell>
          <cell r="CG993">
            <v>13713</v>
          </cell>
          <cell r="CH993">
            <v>5600</v>
          </cell>
          <cell r="CI993">
            <v>1600</v>
          </cell>
          <cell r="CJ993">
            <v>1600</v>
          </cell>
          <cell r="CK993">
            <v>1600</v>
          </cell>
          <cell r="CL993">
            <v>1600</v>
          </cell>
          <cell r="CM993">
            <v>1600</v>
          </cell>
          <cell r="CN993">
            <v>1600</v>
          </cell>
          <cell r="CO993">
            <v>1600</v>
          </cell>
          <cell r="CP993">
            <v>1600</v>
          </cell>
          <cell r="CQ993">
            <v>1600</v>
          </cell>
          <cell r="CR993">
            <v>1600</v>
          </cell>
          <cell r="CS993">
            <v>1600</v>
          </cell>
          <cell r="CT993">
            <v>1600</v>
          </cell>
          <cell r="CU993">
            <v>1600</v>
          </cell>
          <cell r="CV993">
            <v>1600</v>
          </cell>
          <cell r="CW993">
            <v>7600</v>
          </cell>
          <cell r="CX993">
            <v>1600</v>
          </cell>
          <cell r="CY993">
            <v>1600</v>
          </cell>
          <cell r="CZ993">
            <v>12478</v>
          </cell>
          <cell r="DA993">
            <v>12478</v>
          </cell>
          <cell r="DB993">
            <v>12478</v>
          </cell>
          <cell r="DC993">
            <v>1600</v>
          </cell>
          <cell r="DD993">
            <v>1600</v>
          </cell>
          <cell r="DE993">
            <v>10797</v>
          </cell>
          <cell r="DF993">
            <v>10797</v>
          </cell>
          <cell r="DG993">
            <v>10797</v>
          </cell>
          <cell r="DH993">
            <v>10797</v>
          </cell>
          <cell r="DI993">
            <v>10797</v>
          </cell>
          <cell r="DJ993">
            <v>10797</v>
          </cell>
          <cell r="DK993">
            <v>4650</v>
          </cell>
        </row>
        <row r="994">
          <cell r="A994">
            <v>48875</v>
          </cell>
          <cell r="B994" t="str">
            <v>BEAR CREEK</v>
          </cell>
          <cell r="C994">
            <v>1</v>
          </cell>
          <cell r="D994" t="str">
            <v xml:space="preserve"> D    </v>
          </cell>
          <cell r="E994">
            <v>121178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</row>
        <row r="995">
          <cell r="A995">
            <v>48882</v>
          </cell>
          <cell r="B995" t="str">
            <v xml:space="preserve"> SOUTH MARSH ISLAND 265                  </v>
          </cell>
          <cell r="C995" t="str">
            <v xml:space="preserve"> 0L   </v>
          </cell>
          <cell r="D995" t="str">
            <v xml:space="preserve"> R    </v>
          </cell>
          <cell r="E995">
            <v>52258</v>
          </cell>
          <cell r="F995">
            <v>1438</v>
          </cell>
          <cell r="G995">
            <v>1438</v>
          </cell>
          <cell r="H995">
            <v>2114</v>
          </cell>
          <cell r="I995">
            <v>1438</v>
          </cell>
          <cell r="J995">
            <v>1438</v>
          </cell>
          <cell r="K995">
            <v>1438</v>
          </cell>
          <cell r="L995">
            <v>1438</v>
          </cell>
          <cell r="M995">
            <v>1438</v>
          </cell>
          <cell r="N995">
            <v>1438</v>
          </cell>
          <cell r="O995">
            <v>1438</v>
          </cell>
          <cell r="P995">
            <v>1438</v>
          </cell>
          <cell r="Q995">
            <v>1438</v>
          </cell>
          <cell r="R995">
            <v>1849</v>
          </cell>
          <cell r="S995">
            <v>1849</v>
          </cell>
          <cell r="T995">
            <v>2871</v>
          </cell>
          <cell r="U995">
            <v>2871</v>
          </cell>
          <cell r="V995">
            <v>2871</v>
          </cell>
          <cell r="W995">
            <v>2871</v>
          </cell>
          <cell r="X995">
            <v>2871</v>
          </cell>
          <cell r="Y995">
            <v>2078</v>
          </cell>
          <cell r="Z995">
            <v>2143</v>
          </cell>
          <cell r="AA995">
            <v>2143</v>
          </cell>
          <cell r="AB995">
            <v>2143</v>
          </cell>
          <cell r="AC995">
            <v>2143</v>
          </cell>
          <cell r="AD995">
            <v>2143</v>
          </cell>
          <cell r="AE995">
            <v>2143</v>
          </cell>
          <cell r="AF995">
            <v>1750</v>
          </cell>
          <cell r="AG995">
            <v>1750</v>
          </cell>
          <cell r="AH995">
            <v>1673</v>
          </cell>
          <cell r="AI995">
            <v>1673</v>
          </cell>
          <cell r="AJ995">
            <v>1673</v>
          </cell>
          <cell r="AK995">
            <v>1673</v>
          </cell>
          <cell r="AL995">
            <v>1899</v>
          </cell>
          <cell r="AM995">
            <v>2114</v>
          </cell>
          <cell r="AN995">
            <v>2114</v>
          </cell>
          <cell r="AO995">
            <v>2114</v>
          </cell>
          <cell r="AP995">
            <v>2114</v>
          </cell>
          <cell r="AQ995">
            <v>2114</v>
          </cell>
          <cell r="AR995">
            <v>2061</v>
          </cell>
          <cell r="AS995">
            <v>2061</v>
          </cell>
          <cell r="AT995">
            <v>2061</v>
          </cell>
          <cell r="AU995">
            <v>1504</v>
          </cell>
          <cell r="AV995">
            <v>1504</v>
          </cell>
          <cell r="AW995">
            <v>1504</v>
          </cell>
          <cell r="AX995">
            <v>2016</v>
          </cell>
          <cell r="AY995">
            <v>2016</v>
          </cell>
          <cell r="AZ995">
            <v>2016</v>
          </cell>
          <cell r="BA995">
            <v>2016</v>
          </cell>
          <cell r="BB995">
            <v>2016</v>
          </cell>
          <cell r="BC995">
            <v>2016</v>
          </cell>
          <cell r="BD995">
            <v>2016</v>
          </cell>
          <cell r="BE995">
            <v>2016</v>
          </cell>
          <cell r="BF995">
            <v>2016</v>
          </cell>
          <cell r="BG995">
            <v>2016</v>
          </cell>
          <cell r="BH995">
            <v>2016</v>
          </cell>
          <cell r="BI995">
            <v>2016</v>
          </cell>
          <cell r="BJ995">
            <v>2016</v>
          </cell>
          <cell r="BK995">
            <v>2016</v>
          </cell>
          <cell r="BL995">
            <v>2016</v>
          </cell>
          <cell r="BM995">
            <v>2016</v>
          </cell>
          <cell r="BN995">
            <v>2016</v>
          </cell>
          <cell r="BO995">
            <v>2016</v>
          </cell>
          <cell r="BP995">
            <v>2016</v>
          </cell>
          <cell r="BQ995">
            <v>2016</v>
          </cell>
          <cell r="BR995">
            <v>2016</v>
          </cell>
          <cell r="BS995">
            <v>2016</v>
          </cell>
          <cell r="BT995">
            <v>2016</v>
          </cell>
          <cell r="BU995">
            <v>2016</v>
          </cell>
          <cell r="BV995">
            <v>2016</v>
          </cell>
          <cell r="BW995">
            <v>2006</v>
          </cell>
          <cell r="BX995">
            <v>2006</v>
          </cell>
          <cell r="BY995">
            <v>2006</v>
          </cell>
          <cell r="BZ995">
            <v>2016</v>
          </cell>
          <cell r="CA995">
            <v>2016</v>
          </cell>
          <cell r="CB995">
            <v>2016</v>
          </cell>
          <cell r="CC995">
            <v>2738</v>
          </cell>
          <cell r="CD995">
            <v>2738</v>
          </cell>
          <cell r="CE995">
            <v>2738</v>
          </cell>
          <cell r="CF995">
            <v>2738</v>
          </cell>
          <cell r="CG995">
            <v>2738</v>
          </cell>
          <cell r="CH995">
            <v>2738</v>
          </cell>
          <cell r="CI995">
            <v>2738</v>
          </cell>
          <cell r="CJ995">
            <v>2738</v>
          </cell>
          <cell r="CK995">
            <v>2738</v>
          </cell>
          <cell r="CL995">
            <v>2738</v>
          </cell>
          <cell r="CM995">
            <v>2738</v>
          </cell>
          <cell r="CN995">
            <v>2738</v>
          </cell>
          <cell r="CO995">
            <v>2738</v>
          </cell>
          <cell r="CP995">
            <v>2738</v>
          </cell>
          <cell r="CQ995">
            <v>2738</v>
          </cell>
          <cell r="CR995">
            <v>2738</v>
          </cell>
          <cell r="CS995">
            <v>2738</v>
          </cell>
          <cell r="CT995">
            <v>2738</v>
          </cell>
          <cell r="CU995">
            <v>2738</v>
          </cell>
          <cell r="CV995">
            <v>2738</v>
          </cell>
          <cell r="CW995">
            <v>2738</v>
          </cell>
          <cell r="CX995">
            <v>2738</v>
          </cell>
          <cell r="CY995">
            <v>2738</v>
          </cell>
          <cell r="CZ995">
            <v>1912</v>
          </cell>
          <cell r="DA995">
            <v>1912</v>
          </cell>
          <cell r="DB995">
            <v>1912</v>
          </cell>
          <cell r="DC995">
            <v>1912</v>
          </cell>
          <cell r="DD995">
            <v>1912</v>
          </cell>
          <cell r="DE995">
            <v>2006</v>
          </cell>
          <cell r="DF995">
            <v>2006</v>
          </cell>
          <cell r="DG995">
            <v>2006</v>
          </cell>
          <cell r="DH995">
            <v>2006</v>
          </cell>
          <cell r="DI995">
            <v>2006</v>
          </cell>
          <cell r="DJ995">
            <v>2006</v>
          </cell>
          <cell r="DK995">
            <v>1800</v>
          </cell>
        </row>
        <row r="996">
          <cell r="A996">
            <v>49331</v>
          </cell>
          <cell r="B996" t="str">
            <v xml:space="preserve"> TRIDENT - LOWRY PLT DEHYD               </v>
          </cell>
          <cell r="C996" t="str">
            <v xml:space="preserve"> 0L   </v>
          </cell>
          <cell r="D996" t="str">
            <v xml:space="preserve"> R    </v>
          </cell>
          <cell r="E996">
            <v>88292</v>
          </cell>
          <cell r="F996">
            <v>25906</v>
          </cell>
          <cell r="G996">
            <v>25906</v>
          </cell>
          <cell r="H996">
            <v>5326</v>
          </cell>
          <cell r="I996">
            <v>25411</v>
          </cell>
          <cell r="J996">
            <v>25411</v>
          </cell>
          <cell r="K996">
            <v>17411</v>
          </cell>
          <cell r="L996">
            <v>25511</v>
          </cell>
          <cell r="M996">
            <v>25511</v>
          </cell>
          <cell r="N996">
            <v>25511</v>
          </cell>
          <cell r="O996">
            <v>25511</v>
          </cell>
          <cell r="P996">
            <v>25511</v>
          </cell>
          <cell r="Q996">
            <v>25484</v>
          </cell>
          <cell r="R996">
            <v>25484</v>
          </cell>
          <cell r="S996">
            <v>25484</v>
          </cell>
          <cell r="T996">
            <v>27231</v>
          </cell>
          <cell r="U996">
            <v>27231</v>
          </cell>
          <cell r="V996">
            <v>27231</v>
          </cell>
          <cell r="W996">
            <v>27231</v>
          </cell>
          <cell r="X996">
            <v>27231</v>
          </cell>
          <cell r="Y996">
            <v>34996</v>
          </cell>
          <cell r="Z996">
            <v>26996</v>
          </cell>
          <cell r="AA996">
            <v>26996</v>
          </cell>
          <cell r="AB996">
            <v>26996</v>
          </cell>
          <cell r="AC996">
            <v>26996</v>
          </cell>
          <cell r="AD996">
            <v>26996</v>
          </cell>
          <cell r="AE996">
            <v>26996</v>
          </cell>
          <cell r="AF996">
            <v>23696</v>
          </cell>
          <cell r="AG996">
            <v>23726</v>
          </cell>
          <cell r="AH996">
            <v>23726</v>
          </cell>
          <cell r="AI996">
            <v>23726</v>
          </cell>
          <cell r="AJ996">
            <v>23726</v>
          </cell>
          <cell r="AK996">
            <v>23726</v>
          </cell>
          <cell r="AL996">
            <v>23726</v>
          </cell>
          <cell r="AM996">
            <v>24426</v>
          </cell>
          <cell r="AN996">
            <v>24426</v>
          </cell>
          <cell r="AO996">
            <v>5326</v>
          </cell>
          <cell r="AP996">
            <v>5326</v>
          </cell>
          <cell r="AQ996">
            <v>5326</v>
          </cell>
          <cell r="AR996">
            <v>24426</v>
          </cell>
          <cell r="AS996">
            <v>24426</v>
          </cell>
          <cell r="AT996">
            <v>21826</v>
          </cell>
          <cell r="AU996">
            <v>21826</v>
          </cell>
          <cell r="AV996">
            <v>21826</v>
          </cell>
          <cell r="AW996">
            <v>21826</v>
          </cell>
          <cell r="AX996">
            <v>28343</v>
          </cell>
          <cell r="AY996">
            <v>28343</v>
          </cell>
          <cell r="AZ996">
            <v>12343</v>
          </cell>
          <cell r="BA996">
            <v>19593</v>
          </cell>
          <cell r="BB996">
            <v>23343</v>
          </cell>
          <cell r="BC996">
            <v>26933</v>
          </cell>
          <cell r="BD996">
            <v>26933</v>
          </cell>
          <cell r="BE996">
            <v>26933</v>
          </cell>
          <cell r="BF996">
            <v>25533</v>
          </cell>
          <cell r="BG996">
            <v>26933</v>
          </cell>
          <cell r="BH996">
            <v>26933</v>
          </cell>
          <cell r="BI996">
            <v>27263</v>
          </cell>
          <cell r="BJ996">
            <v>30763</v>
          </cell>
          <cell r="BK996">
            <v>30763</v>
          </cell>
          <cell r="BL996">
            <v>30763</v>
          </cell>
          <cell r="BM996">
            <v>27263</v>
          </cell>
          <cell r="BN996">
            <v>27263</v>
          </cell>
          <cell r="BO996">
            <v>31163</v>
          </cell>
          <cell r="BP996">
            <v>42963</v>
          </cell>
          <cell r="BQ996">
            <v>27363</v>
          </cell>
          <cell r="BR996">
            <v>27363</v>
          </cell>
          <cell r="BS996">
            <v>27363</v>
          </cell>
          <cell r="BT996">
            <v>22473</v>
          </cell>
          <cell r="BU996">
            <v>22473</v>
          </cell>
          <cell r="BV996">
            <v>22473</v>
          </cell>
          <cell r="BW996">
            <v>37073</v>
          </cell>
          <cell r="BX996">
            <v>22473</v>
          </cell>
          <cell r="BY996">
            <v>22473</v>
          </cell>
          <cell r="BZ996">
            <v>22473</v>
          </cell>
          <cell r="CA996">
            <v>22473</v>
          </cell>
          <cell r="CB996">
            <v>22473</v>
          </cell>
          <cell r="CC996">
            <v>23291</v>
          </cell>
          <cell r="CD996">
            <v>23291</v>
          </cell>
          <cell r="CE996">
            <v>23291</v>
          </cell>
          <cell r="CF996">
            <v>23291</v>
          </cell>
          <cell r="CG996">
            <v>23291</v>
          </cell>
          <cell r="CH996">
            <v>23691</v>
          </cell>
          <cell r="CI996">
            <v>23203</v>
          </cell>
          <cell r="CJ996">
            <v>23691</v>
          </cell>
          <cell r="CK996">
            <v>23203</v>
          </cell>
          <cell r="CL996">
            <v>23203</v>
          </cell>
          <cell r="CM996">
            <v>23203</v>
          </cell>
          <cell r="CN996">
            <v>23203</v>
          </cell>
          <cell r="CO996">
            <v>19727</v>
          </cell>
          <cell r="CP996">
            <v>19727</v>
          </cell>
          <cell r="CQ996">
            <v>19727</v>
          </cell>
          <cell r="CR996">
            <v>19727</v>
          </cell>
          <cell r="CS996">
            <v>19727</v>
          </cell>
          <cell r="CT996">
            <v>19727</v>
          </cell>
          <cell r="CU996">
            <v>19727</v>
          </cell>
          <cell r="CV996">
            <v>19727</v>
          </cell>
          <cell r="CW996">
            <v>19727</v>
          </cell>
          <cell r="CX996">
            <v>19727</v>
          </cell>
          <cell r="CY996">
            <v>19727</v>
          </cell>
          <cell r="CZ996">
            <v>5727</v>
          </cell>
          <cell r="DA996">
            <v>5727</v>
          </cell>
          <cell r="DB996">
            <v>5727</v>
          </cell>
          <cell r="DC996">
            <v>5727</v>
          </cell>
          <cell r="DD996">
            <v>6225</v>
          </cell>
          <cell r="DE996">
            <v>5986</v>
          </cell>
          <cell r="DF996">
            <v>5986</v>
          </cell>
          <cell r="DG996">
            <v>5986</v>
          </cell>
          <cell r="DH996">
            <v>5986</v>
          </cell>
          <cell r="DI996">
            <v>5986</v>
          </cell>
          <cell r="DJ996">
            <v>5986</v>
          </cell>
          <cell r="DK996">
            <v>5376</v>
          </cell>
        </row>
        <row r="997">
          <cell r="A997">
            <v>49334</v>
          </cell>
          <cell r="B997" t="str">
            <v xml:space="preserve"> NEWFIELD-E CAMERON BLK 48 H             </v>
          </cell>
          <cell r="C997" t="str">
            <v xml:space="preserve"> 0L   </v>
          </cell>
          <cell r="D997" t="str">
            <v xml:space="preserve"> R    </v>
          </cell>
          <cell r="E997">
            <v>12601</v>
          </cell>
          <cell r="F997">
            <v>4250</v>
          </cell>
          <cell r="G997">
            <v>4250</v>
          </cell>
          <cell r="H997">
            <v>5350</v>
          </cell>
          <cell r="I997">
            <v>4500</v>
          </cell>
          <cell r="J997">
            <v>4500</v>
          </cell>
          <cell r="K997">
            <v>4550</v>
          </cell>
          <cell r="L997">
            <v>4550</v>
          </cell>
          <cell r="M997">
            <v>4650</v>
          </cell>
          <cell r="N997">
            <v>4650</v>
          </cell>
          <cell r="O997">
            <v>4650</v>
          </cell>
          <cell r="P997">
            <v>4800</v>
          </cell>
          <cell r="Q997">
            <v>4800</v>
          </cell>
          <cell r="R997">
            <v>4800</v>
          </cell>
          <cell r="S997">
            <v>4800</v>
          </cell>
          <cell r="T997">
            <v>5060</v>
          </cell>
          <cell r="U997">
            <v>5060</v>
          </cell>
          <cell r="V997">
            <v>5060</v>
          </cell>
          <cell r="W997">
            <v>5060</v>
          </cell>
          <cell r="X997">
            <v>5060</v>
          </cell>
          <cell r="Y997">
            <v>5095</v>
          </cell>
          <cell r="Z997">
            <v>5095</v>
          </cell>
          <cell r="AA997">
            <v>5095</v>
          </cell>
          <cell r="AB997">
            <v>5095</v>
          </cell>
          <cell r="AC997">
            <v>5095</v>
          </cell>
          <cell r="AD997">
            <v>5095</v>
          </cell>
          <cell r="AE997">
            <v>5095</v>
          </cell>
          <cell r="AF997">
            <v>5095</v>
          </cell>
          <cell r="AG997">
            <v>5095</v>
          </cell>
          <cell r="AH997">
            <v>5095</v>
          </cell>
          <cell r="AI997">
            <v>5095</v>
          </cell>
          <cell r="AJ997">
            <v>5095</v>
          </cell>
          <cell r="AK997">
            <v>5095</v>
          </cell>
          <cell r="AL997">
            <v>4490</v>
          </cell>
          <cell r="AM997">
            <v>5190</v>
          </cell>
          <cell r="AN997">
            <v>5350</v>
          </cell>
          <cell r="AO997">
            <v>5350</v>
          </cell>
          <cell r="AP997">
            <v>5350</v>
          </cell>
          <cell r="AQ997">
            <v>5350</v>
          </cell>
          <cell r="AR997">
            <v>5320</v>
          </cell>
          <cell r="AS997">
            <v>5320</v>
          </cell>
          <cell r="AT997">
            <v>5320</v>
          </cell>
          <cell r="AU997">
            <v>5320</v>
          </cell>
          <cell r="AV997">
            <v>5320</v>
          </cell>
          <cell r="AW997">
            <v>5320</v>
          </cell>
          <cell r="AX997">
            <v>5695</v>
          </cell>
          <cell r="AY997">
            <v>5695</v>
          </cell>
          <cell r="AZ997">
            <v>5695</v>
          </cell>
          <cell r="BA997">
            <v>5695</v>
          </cell>
          <cell r="BB997">
            <v>5645</v>
          </cell>
          <cell r="BC997">
            <v>5645</v>
          </cell>
          <cell r="BD997">
            <v>5645</v>
          </cell>
          <cell r="BE997">
            <v>5645</v>
          </cell>
          <cell r="BF997">
            <v>5670</v>
          </cell>
          <cell r="BG997">
            <v>5670</v>
          </cell>
          <cell r="BH997">
            <v>5670</v>
          </cell>
          <cell r="BI997">
            <v>5670</v>
          </cell>
          <cell r="BJ997">
            <v>5570</v>
          </cell>
          <cell r="BK997">
            <v>5570</v>
          </cell>
          <cell r="BL997">
            <v>5570</v>
          </cell>
          <cell r="BM997">
            <v>5570</v>
          </cell>
          <cell r="BN997">
            <v>5870</v>
          </cell>
          <cell r="BO997">
            <v>5870</v>
          </cell>
          <cell r="BP997">
            <v>5870</v>
          </cell>
          <cell r="BQ997">
            <v>5640</v>
          </cell>
          <cell r="BR997">
            <v>5640</v>
          </cell>
          <cell r="BS997">
            <v>5640</v>
          </cell>
          <cell r="BT997">
            <v>5540</v>
          </cell>
          <cell r="BU997">
            <v>5540</v>
          </cell>
          <cell r="BV997">
            <v>5540</v>
          </cell>
          <cell r="BW997">
            <v>5210</v>
          </cell>
          <cell r="BX997">
            <v>5210</v>
          </cell>
          <cell r="BY997">
            <v>5210</v>
          </cell>
          <cell r="BZ997">
            <v>5210</v>
          </cell>
          <cell r="CA997">
            <v>5210</v>
          </cell>
          <cell r="CB997">
            <v>5210</v>
          </cell>
          <cell r="CC997">
            <v>5658</v>
          </cell>
          <cell r="CD997">
            <v>6158</v>
          </cell>
          <cell r="CE997">
            <v>6658</v>
          </cell>
          <cell r="CF997">
            <v>6658</v>
          </cell>
          <cell r="CG997">
            <v>6658</v>
          </cell>
          <cell r="CH997">
            <v>6658</v>
          </cell>
          <cell r="CI997">
            <v>6833</v>
          </cell>
          <cell r="CJ997">
            <v>6833</v>
          </cell>
          <cell r="CK997">
            <v>5383</v>
          </cell>
          <cell r="CL997">
            <v>5383</v>
          </cell>
          <cell r="CM997">
            <v>5383</v>
          </cell>
          <cell r="CN997">
            <v>5383</v>
          </cell>
          <cell r="CO997">
            <v>6383</v>
          </cell>
          <cell r="CP997">
            <v>6383</v>
          </cell>
          <cell r="CQ997">
            <v>6383</v>
          </cell>
          <cell r="CR997">
            <v>6383</v>
          </cell>
          <cell r="CS997">
            <v>6716</v>
          </cell>
          <cell r="CT997">
            <v>6716</v>
          </cell>
          <cell r="CU997">
            <v>6716</v>
          </cell>
          <cell r="CV997">
            <v>5383</v>
          </cell>
          <cell r="CW997">
            <v>6283</v>
          </cell>
          <cell r="CX997">
            <v>5220</v>
          </cell>
          <cell r="CY997">
            <v>5220</v>
          </cell>
          <cell r="CZ997">
            <v>4560</v>
          </cell>
          <cell r="DA997">
            <v>4560</v>
          </cell>
          <cell r="DB997">
            <v>4560</v>
          </cell>
          <cell r="DC997">
            <v>4560</v>
          </cell>
          <cell r="DD997">
            <v>4560</v>
          </cell>
          <cell r="DE997">
            <v>6367</v>
          </cell>
          <cell r="DF997">
            <v>6167</v>
          </cell>
          <cell r="DG997">
            <v>6067</v>
          </cell>
          <cell r="DH997">
            <v>6067</v>
          </cell>
          <cell r="DI997">
            <v>6067</v>
          </cell>
          <cell r="DJ997">
            <v>5440</v>
          </cell>
          <cell r="DK997">
            <v>5140</v>
          </cell>
        </row>
        <row r="998">
          <cell r="A998">
            <v>49579</v>
          </cell>
          <cell r="B998" t="str">
            <v xml:space="preserve"> YSCLOSKEY  STRANGERS  GAS               </v>
          </cell>
          <cell r="C998" t="str">
            <v xml:space="preserve"> 0L   </v>
          </cell>
          <cell r="D998" t="str">
            <v xml:space="preserve"> D    </v>
          </cell>
          <cell r="E998">
            <v>2855</v>
          </cell>
          <cell r="F998">
            <v>38500</v>
          </cell>
          <cell r="G998">
            <v>38500</v>
          </cell>
          <cell r="H998">
            <v>22000</v>
          </cell>
          <cell r="I998">
            <v>38500</v>
          </cell>
          <cell r="J998">
            <v>38500</v>
          </cell>
          <cell r="K998">
            <v>38500</v>
          </cell>
          <cell r="L998">
            <v>38500</v>
          </cell>
          <cell r="M998">
            <v>38500</v>
          </cell>
          <cell r="N998">
            <v>38500</v>
          </cell>
          <cell r="O998">
            <v>38500</v>
          </cell>
          <cell r="P998">
            <v>38500</v>
          </cell>
          <cell r="Q998">
            <v>38500</v>
          </cell>
          <cell r="R998">
            <v>38500</v>
          </cell>
          <cell r="S998">
            <v>38500</v>
          </cell>
          <cell r="T998">
            <v>22000</v>
          </cell>
          <cell r="U998">
            <v>22000</v>
          </cell>
          <cell r="V998">
            <v>22000</v>
          </cell>
          <cell r="W998">
            <v>22079</v>
          </cell>
          <cell r="X998">
            <v>22000</v>
          </cell>
          <cell r="Y998">
            <v>22000</v>
          </cell>
          <cell r="Z998">
            <v>22000</v>
          </cell>
          <cell r="AA998">
            <v>22000</v>
          </cell>
          <cell r="AB998">
            <v>22000</v>
          </cell>
          <cell r="AC998">
            <v>22000</v>
          </cell>
          <cell r="AD998">
            <v>22000</v>
          </cell>
          <cell r="AE998">
            <v>22000</v>
          </cell>
          <cell r="AF998">
            <v>22000</v>
          </cell>
          <cell r="AG998">
            <v>22000</v>
          </cell>
          <cell r="AH998">
            <v>22000</v>
          </cell>
          <cell r="AI998">
            <v>22000</v>
          </cell>
          <cell r="AJ998">
            <v>22000</v>
          </cell>
          <cell r="AK998">
            <v>22000</v>
          </cell>
          <cell r="AL998">
            <v>22000</v>
          </cell>
          <cell r="AM998">
            <v>22000</v>
          </cell>
          <cell r="AN998">
            <v>22000</v>
          </cell>
          <cell r="AO998">
            <v>22000</v>
          </cell>
          <cell r="AP998">
            <v>22000</v>
          </cell>
          <cell r="AQ998">
            <v>22000</v>
          </cell>
          <cell r="AR998">
            <v>22000</v>
          </cell>
          <cell r="AS998">
            <v>22000</v>
          </cell>
          <cell r="AT998">
            <v>22000</v>
          </cell>
          <cell r="AU998">
            <v>22000</v>
          </cell>
          <cell r="AV998">
            <v>22000</v>
          </cell>
          <cell r="AW998">
            <v>22000</v>
          </cell>
          <cell r="AX998">
            <v>52000</v>
          </cell>
          <cell r="AY998">
            <v>52000</v>
          </cell>
          <cell r="AZ998">
            <v>52000</v>
          </cell>
          <cell r="BA998">
            <v>52000</v>
          </cell>
          <cell r="BB998">
            <v>52000</v>
          </cell>
          <cell r="BC998">
            <v>52000</v>
          </cell>
          <cell r="BD998">
            <v>52000</v>
          </cell>
          <cell r="BE998">
            <v>52000</v>
          </cell>
          <cell r="BF998">
            <v>52000</v>
          </cell>
          <cell r="BG998">
            <v>52000</v>
          </cell>
          <cell r="BH998">
            <v>52000</v>
          </cell>
          <cell r="BI998">
            <v>52000</v>
          </cell>
          <cell r="BJ998">
            <v>52000</v>
          </cell>
          <cell r="BK998">
            <v>52000</v>
          </cell>
          <cell r="BL998">
            <v>52000</v>
          </cell>
          <cell r="BM998">
            <v>52000</v>
          </cell>
          <cell r="BN998">
            <v>52000</v>
          </cell>
          <cell r="BO998">
            <v>52000</v>
          </cell>
          <cell r="BP998">
            <v>52000</v>
          </cell>
          <cell r="BQ998">
            <v>52000</v>
          </cell>
          <cell r="BR998">
            <v>52000</v>
          </cell>
          <cell r="BS998">
            <v>52000</v>
          </cell>
          <cell r="BT998">
            <v>52000</v>
          </cell>
          <cell r="BU998">
            <v>52000</v>
          </cell>
          <cell r="BV998">
            <v>52000</v>
          </cell>
          <cell r="BW998">
            <v>52000</v>
          </cell>
          <cell r="BX998">
            <v>52000</v>
          </cell>
          <cell r="BY998">
            <v>52000</v>
          </cell>
          <cell r="BZ998">
            <v>52000</v>
          </cell>
          <cell r="CA998">
            <v>52000</v>
          </cell>
          <cell r="CB998">
            <v>52000</v>
          </cell>
          <cell r="CC998">
            <v>8571</v>
          </cell>
          <cell r="CD998">
            <v>8571</v>
          </cell>
          <cell r="CE998">
            <v>8571</v>
          </cell>
          <cell r="CF998">
            <v>8571</v>
          </cell>
          <cell r="CG998">
            <v>8571</v>
          </cell>
          <cell r="CH998">
            <v>8571</v>
          </cell>
          <cell r="CI998">
            <v>8571</v>
          </cell>
          <cell r="CJ998">
            <v>8571</v>
          </cell>
          <cell r="CK998">
            <v>8571</v>
          </cell>
          <cell r="CL998">
            <v>8571</v>
          </cell>
          <cell r="CM998">
            <v>8571</v>
          </cell>
          <cell r="CN998">
            <v>8571</v>
          </cell>
          <cell r="CO998">
            <v>8571</v>
          </cell>
          <cell r="CP998">
            <v>8571</v>
          </cell>
          <cell r="CQ998">
            <v>8571</v>
          </cell>
          <cell r="CR998">
            <v>8571</v>
          </cell>
          <cell r="CS998">
            <v>8571</v>
          </cell>
          <cell r="CT998">
            <v>8571</v>
          </cell>
          <cell r="CU998">
            <v>8571</v>
          </cell>
          <cell r="CV998">
            <v>8571</v>
          </cell>
          <cell r="CW998">
            <v>8571</v>
          </cell>
          <cell r="CX998">
            <v>8571</v>
          </cell>
          <cell r="CY998">
            <v>8571</v>
          </cell>
          <cell r="CZ998">
            <v>8571</v>
          </cell>
          <cell r="DA998">
            <v>8571</v>
          </cell>
          <cell r="DB998">
            <v>8571</v>
          </cell>
          <cell r="DC998">
            <v>8571</v>
          </cell>
          <cell r="DD998">
            <v>8571</v>
          </cell>
          <cell r="DE998">
            <v>5026</v>
          </cell>
          <cell r="DF998">
            <v>7700</v>
          </cell>
          <cell r="DG998">
            <v>7700</v>
          </cell>
          <cell r="DH998">
            <v>7700</v>
          </cell>
          <cell r="DI998">
            <v>7700</v>
          </cell>
          <cell r="DJ998">
            <v>7700</v>
          </cell>
          <cell r="DK998">
            <v>7700</v>
          </cell>
        </row>
        <row r="999">
          <cell r="A999" t="str">
            <v>TGP050261</v>
          </cell>
          <cell r="B999" t="str">
            <v>PEMEX CHECK DELIVERY SOUTH</v>
          </cell>
          <cell r="C999">
            <v>0</v>
          </cell>
          <cell r="D999" t="str">
            <v>D</v>
          </cell>
          <cell r="E999">
            <v>302780</v>
          </cell>
          <cell r="F999">
            <v>0</v>
          </cell>
          <cell r="G999">
            <v>0</v>
          </cell>
          <cell r="H999">
            <v>0</v>
          </cell>
          <cell r="I999">
            <v>39664</v>
          </cell>
          <cell r="J999">
            <v>29748</v>
          </cell>
          <cell r="K999">
            <v>29500</v>
          </cell>
          <cell r="L999">
            <v>19832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40408</v>
          </cell>
          <cell r="R999">
            <v>48588</v>
          </cell>
          <cell r="S999">
            <v>19832</v>
          </cell>
          <cell r="T999">
            <v>0</v>
          </cell>
          <cell r="U999">
            <v>0</v>
          </cell>
          <cell r="V999">
            <v>0</v>
          </cell>
          <cell r="W999">
            <v>83294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59466</v>
          </cell>
          <cell r="BU999">
            <v>49555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19822</v>
          </cell>
          <cell r="CD999">
            <v>19822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22084</v>
          </cell>
          <cell r="CR999">
            <v>0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39757</v>
          </cell>
        </row>
        <row r="1000">
          <cell r="A1000" t="str">
            <v>TGP050262</v>
          </cell>
          <cell r="B1000" t="str">
            <v>PEMEX CHECK RECEIPT NORTH</v>
          </cell>
          <cell r="C1000">
            <v>0</v>
          </cell>
          <cell r="D1000" t="str">
            <v>R</v>
          </cell>
          <cell r="E1000">
            <v>345135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50000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102000</v>
          </cell>
          <cell r="BK1000">
            <v>102000</v>
          </cell>
          <cell r="BL1000">
            <v>102000</v>
          </cell>
          <cell r="BM1000">
            <v>105001</v>
          </cell>
          <cell r="BN1000">
            <v>50000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150000</v>
          </cell>
          <cell r="BY1000">
            <v>150000</v>
          </cell>
          <cell r="BZ1000">
            <v>150000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51160</v>
          </cell>
          <cell r="CI1000">
            <v>73000</v>
          </cell>
          <cell r="CJ1000">
            <v>162753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94747</v>
          </cell>
          <cell r="CT1000">
            <v>94747</v>
          </cell>
          <cell r="CU1000">
            <v>94747</v>
          </cell>
          <cell r="CV1000">
            <v>95000</v>
          </cell>
          <cell r="CW1000">
            <v>50000</v>
          </cell>
          <cell r="CX1000">
            <v>0</v>
          </cell>
          <cell r="CY1000">
            <v>0</v>
          </cell>
          <cell r="CZ1000">
            <v>50000</v>
          </cell>
          <cell r="DA1000">
            <v>50000</v>
          </cell>
          <cell r="DB1000">
            <v>50000</v>
          </cell>
          <cell r="DC1000">
            <v>100000</v>
          </cell>
          <cell r="DD1000">
            <v>55000</v>
          </cell>
          <cell r="DE1000">
            <v>120000</v>
          </cell>
          <cell r="DF1000">
            <v>62500</v>
          </cell>
          <cell r="DG1000">
            <v>100000</v>
          </cell>
          <cell r="DH1000">
            <v>100000</v>
          </cell>
          <cell r="DI1000">
            <v>100000</v>
          </cell>
          <cell r="DJ1000">
            <v>0</v>
          </cell>
          <cell r="DK1000">
            <v>0</v>
          </cell>
        </row>
        <row r="1001">
          <cell r="A1001">
            <v>59514</v>
          </cell>
          <cell r="B1001" t="str">
            <v>TRANSCO @ Calcasieu</v>
          </cell>
          <cell r="C1001" t="str">
            <v xml:space="preserve"> 0L   </v>
          </cell>
          <cell r="D1001" t="str">
            <v xml:space="preserve"> R    </v>
          </cell>
          <cell r="E1001">
            <v>470952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10000</v>
          </cell>
          <cell r="CL1001">
            <v>10000</v>
          </cell>
          <cell r="CM1001">
            <v>10000</v>
          </cell>
          <cell r="CN1001">
            <v>10000</v>
          </cell>
          <cell r="CO1001">
            <v>10000</v>
          </cell>
          <cell r="CP1001">
            <v>10000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</row>
        <row r="1002">
          <cell r="A1002">
            <v>59518</v>
          </cell>
          <cell r="B1002" t="str">
            <v>TRUNKLINE @ Jefferson Davis</v>
          </cell>
          <cell r="C1002" t="str">
            <v xml:space="preserve"> 0L   </v>
          </cell>
          <cell r="D1002" t="str">
            <v xml:space="preserve"> D    </v>
          </cell>
          <cell r="E1002">
            <v>456757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</row>
        <row r="1003">
          <cell r="A1003">
            <v>59548</v>
          </cell>
          <cell r="B1003" t="str">
            <v xml:space="preserve"> STORAGE  WDL (Bi 20526)                 </v>
          </cell>
          <cell r="C1003">
            <v>5</v>
          </cell>
          <cell r="D1003" t="str">
            <v xml:space="preserve"> R    </v>
          </cell>
          <cell r="E1003">
            <v>89698</v>
          </cell>
          <cell r="F1003">
            <v>0</v>
          </cell>
          <cell r="G1003">
            <v>0</v>
          </cell>
          <cell r="H1003">
            <v>4047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4047</v>
          </cell>
          <cell r="AP1003">
            <v>4047</v>
          </cell>
          <cell r="AQ1003">
            <v>4047</v>
          </cell>
          <cell r="AR1003">
            <v>0</v>
          </cell>
          <cell r="AS1003">
            <v>4047</v>
          </cell>
          <cell r="AT1003">
            <v>4047</v>
          </cell>
          <cell r="AU1003">
            <v>4047</v>
          </cell>
          <cell r="AV1003">
            <v>4047</v>
          </cell>
          <cell r="AW1003">
            <v>4047</v>
          </cell>
          <cell r="AX1003">
            <v>15012</v>
          </cell>
          <cell r="AY1003">
            <v>13182</v>
          </cell>
          <cell r="AZ1003">
            <v>13182</v>
          </cell>
          <cell r="BA1003">
            <v>13182</v>
          </cell>
          <cell r="BB1003">
            <v>13182</v>
          </cell>
          <cell r="BC1003">
            <v>13182</v>
          </cell>
          <cell r="BD1003">
            <v>13182</v>
          </cell>
          <cell r="BE1003">
            <v>13182</v>
          </cell>
          <cell r="BF1003">
            <v>13182</v>
          </cell>
          <cell r="BG1003">
            <v>13182</v>
          </cell>
          <cell r="BH1003">
            <v>14501</v>
          </cell>
          <cell r="BI1003">
            <v>19527</v>
          </cell>
          <cell r="BJ1003">
            <v>19527</v>
          </cell>
          <cell r="BK1003">
            <v>19527</v>
          </cell>
          <cell r="BL1003">
            <v>19527</v>
          </cell>
          <cell r="BM1003">
            <v>19527</v>
          </cell>
          <cell r="BN1003">
            <v>19527</v>
          </cell>
          <cell r="BO1003">
            <v>19527</v>
          </cell>
          <cell r="BP1003">
            <v>19527</v>
          </cell>
          <cell r="BQ1003">
            <v>19527</v>
          </cell>
          <cell r="BR1003">
            <v>19527</v>
          </cell>
          <cell r="BS1003">
            <v>19527</v>
          </cell>
          <cell r="BT1003">
            <v>19527</v>
          </cell>
          <cell r="BU1003">
            <v>19527</v>
          </cell>
          <cell r="BV1003">
            <v>19527</v>
          </cell>
          <cell r="BW1003">
            <v>19527</v>
          </cell>
          <cell r="BX1003">
            <v>18514</v>
          </cell>
          <cell r="BY1003">
            <v>18514</v>
          </cell>
          <cell r="BZ1003">
            <v>18514</v>
          </cell>
          <cell r="CA1003">
            <v>18514</v>
          </cell>
          <cell r="CB1003">
            <v>18501</v>
          </cell>
          <cell r="CC1003">
            <v>20033</v>
          </cell>
          <cell r="CD1003">
            <v>19691</v>
          </cell>
          <cell r="CE1003">
            <v>19691</v>
          </cell>
          <cell r="CF1003">
            <v>19691</v>
          </cell>
          <cell r="CG1003">
            <v>19691</v>
          </cell>
          <cell r="CH1003">
            <v>19691</v>
          </cell>
          <cell r="CI1003">
            <v>19691</v>
          </cell>
          <cell r="CJ1003">
            <v>22250</v>
          </cell>
          <cell r="CK1003">
            <v>19691</v>
          </cell>
          <cell r="CL1003">
            <v>19691</v>
          </cell>
          <cell r="CM1003">
            <v>19691</v>
          </cell>
          <cell r="CN1003">
            <v>19691</v>
          </cell>
          <cell r="CO1003">
            <v>21037</v>
          </cell>
          <cell r="CP1003">
            <v>21037</v>
          </cell>
          <cell r="CQ1003">
            <v>21037</v>
          </cell>
          <cell r="CR1003">
            <v>21037</v>
          </cell>
          <cell r="CS1003">
            <v>21037</v>
          </cell>
          <cell r="CT1003">
            <v>21037</v>
          </cell>
          <cell r="CU1003">
            <v>21037</v>
          </cell>
          <cell r="CV1003">
            <v>14037</v>
          </cell>
          <cell r="CW1003">
            <v>24787</v>
          </cell>
          <cell r="CX1003">
            <v>24787</v>
          </cell>
          <cell r="CY1003">
            <v>29572</v>
          </cell>
          <cell r="CZ1003">
            <v>29572</v>
          </cell>
          <cell r="DA1003">
            <v>29572</v>
          </cell>
          <cell r="DB1003">
            <v>29572</v>
          </cell>
          <cell r="DC1003">
            <v>31618</v>
          </cell>
          <cell r="DD1003">
            <v>31618</v>
          </cell>
          <cell r="DE1003">
            <v>26622</v>
          </cell>
          <cell r="DF1003">
            <v>26622</v>
          </cell>
          <cell r="DG1003">
            <v>26622</v>
          </cell>
          <cell r="DH1003">
            <v>26622</v>
          </cell>
          <cell r="DI1003">
            <v>26622</v>
          </cell>
          <cell r="DJ1003">
            <v>26622</v>
          </cell>
          <cell r="DK1003">
            <v>26622</v>
          </cell>
        </row>
        <row r="1004">
          <cell r="A1004">
            <v>59555</v>
          </cell>
          <cell r="B1004" t="str">
            <v xml:space="preserve"> NORTHERN - ATCHAFALAYA BAY #2           </v>
          </cell>
          <cell r="C1004" t="str">
            <v xml:space="preserve"> 0L   </v>
          </cell>
          <cell r="D1004" t="str">
            <v xml:space="preserve"> R    </v>
          </cell>
          <cell r="E1004">
            <v>10088</v>
          </cell>
          <cell r="F1004">
            <v>600</v>
          </cell>
          <cell r="G1004">
            <v>600</v>
          </cell>
          <cell r="H1004">
            <v>1</v>
          </cell>
          <cell r="I1004">
            <v>600</v>
          </cell>
          <cell r="J1004">
            <v>600</v>
          </cell>
          <cell r="K1004">
            <v>600</v>
          </cell>
          <cell r="L1004">
            <v>600</v>
          </cell>
          <cell r="M1004">
            <v>600</v>
          </cell>
          <cell r="N1004">
            <v>600</v>
          </cell>
          <cell r="O1004">
            <v>600</v>
          </cell>
          <cell r="P1004">
            <v>600</v>
          </cell>
          <cell r="Q1004">
            <v>600</v>
          </cell>
          <cell r="R1004">
            <v>600</v>
          </cell>
          <cell r="S1004">
            <v>600</v>
          </cell>
          <cell r="T1004">
            <v>625</v>
          </cell>
          <cell r="U1004">
            <v>625</v>
          </cell>
          <cell r="V1004">
            <v>625</v>
          </cell>
          <cell r="W1004">
            <v>625</v>
          </cell>
          <cell r="X1004">
            <v>625</v>
          </cell>
          <cell r="Y1004">
            <v>625</v>
          </cell>
          <cell r="Z1004">
            <v>525</v>
          </cell>
          <cell r="AA1004">
            <v>525</v>
          </cell>
          <cell r="AB1004">
            <v>525</v>
          </cell>
          <cell r="AC1004">
            <v>525</v>
          </cell>
          <cell r="AD1004">
            <v>525</v>
          </cell>
          <cell r="AE1004">
            <v>525</v>
          </cell>
          <cell r="AF1004">
            <v>1</v>
          </cell>
          <cell r="AG1004">
            <v>1</v>
          </cell>
          <cell r="AH1004">
            <v>1</v>
          </cell>
          <cell r="AI1004">
            <v>1</v>
          </cell>
          <cell r="AJ1004">
            <v>1</v>
          </cell>
          <cell r="AK1004">
            <v>1</v>
          </cell>
          <cell r="AL1004">
            <v>1</v>
          </cell>
          <cell r="AM1004">
            <v>1</v>
          </cell>
          <cell r="AN1004">
            <v>1</v>
          </cell>
          <cell r="AO1004">
            <v>1</v>
          </cell>
          <cell r="AP1004">
            <v>1</v>
          </cell>
          <cell r="AQ1004">
            <v>1</v>
          </cell>
          <cell r="AR1004">
            <v>1</v>
          </cell>
          <cell r="AS1004">
            <v>600</v>
          </cell>
          <cell r="AT1004">
            <v>600</v>
          </cell>
          <cell r="AU1004">
            <v>600</v>
          </cell>
          <cell r="AV1004">
            <v>600</v>
          </cell>
          <cell r="AW1004">
            <v>600</v>
          </cell>
          <cell r="AX1004">
            <v>100</v>
          </cell>
          <cell r="AY1004">
            <v>100</v>
          </cell>
          <cell r="AZ1004">
            <v>675</v>
          </cell>
          <cell r="BA1004">
            <v>675</v>
          </cell>
          <cell r="BB1004">
            <v>675</v>
          </cell>
          <cell r="BC1004">
            <v>675</v>
          </cell>
          <cell r="BD1004">
            <v>675</v>
          </cell>
          <cell r="BE1004">
            <v>675</v>
          </cell>
          <cell r="BF1004">
            <v>675</v>
          </cell>
          <cell r="BG1004">
            <v>675</v>
          </cell>
          <cell r="BH1004">
            <v>675</v>
          </cell>
          <cell r="BI1004">
            <v>675</v>
          </cell>
          <cell r="BJ1004">
            <v>675</v>
          </cell>
          <cell r="BK1004">
            <v>675</v>
          </cell>
          <cell r="BL1004">
            <v>675</v>
          </cell>
          <cell r="BM1004">
            <v>675</v>
          </cell>
          <cell r="BN1004">
            <v>675</v>
          </cell>
          <cell r="BO1004">
            <v>675</v>
          </cell>
          <cell r="BP1004">
            <v>675</v>
          </cell>
          <cell r="BQ1004">
            <v>675</v>
          </cell>
          <cell r="BR1004">
            <v>675</v>
          </cell>
          <cell r="BS1004">
            <v>675</v>
          </cell>
          <cell r="BT1004">
            <v>700</v>
          </cell>
          <cell r="BU1004">
            <v>700</v>
          </cell>
          <cell r="BV1004">
            <v>700</v>
          </cell>
          <cell r="BW1004">
            <v>700</v>
          </cell>
          <cell r="BX1004">
            <v>700</v>
          </cell>
          <cell r="BY1004">
            <v>700</v>
          </cell>
          <cell r="BZ1004">
            <v>700</v>
          </cell>
          <cell r="CA1004">
            <v>700</v>
          </cell>
          <cell r="CB1004">
            <v>700</v>
          </cell>
          <cell r="CC1004">
            <v>700</v>
          </cell>
          <cell r="CD1004">
            <v>700</v>
          </cell>
          <cell r="CE1004">
            <v>1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650</v>
          </cell>
          <cell r="CL1004">
            <v>650</v>
          </cell>
          <cell r="CM1004">
            <v>650</v>
          </cell>
          <cell r="CN1004">
            <v>650</v>
          </cell>
          <cell r="CO1004">
            <v>525</v>
          </cell>
          <cell r="CP1004">
            <v>525</v>
          </cell>
          <cell r="CQ1004">
            <v>525</v>
          </cell>
          <cell r="CR1004">
            <v>525</v>
          </cell>
          <cell r="CS1004">
            <v>335</v>
          </cell>
          <cell r="CT1004">
            <v>335</v>
          </cell>
          <cell r="CU1004">
            <v>335</v>
          </cell>
          <cell r="CV1004">
            <v>335</v>
          </cell>
          <cell r="CW1004">
            <v>475</v>
          </cell>
          <cell r="CX1004">
            <v>475</v>
          </cell>
          <cell r="CY1004">
            <v>475</v>
          </cell>
          <cell r="CZ1004">
            <v>475</v>
          </cell>
          <cell r="DA1004">
            <v>475</v>
          </cell>
          <cell r="DB1004">
            <v>475</v>
          </cell>
          <cell r="DC1004">
            <v>475</v>
          </cell>
          <cell r="DD1004">
            <v>475</v>
          </cell>
          <cell r="DE1004">
            <v>1</v>
          </cell>
          <cell r="DF1004">
            <v>1</v>
          </cell>
          <cell r="DG1004">
            <v>475</v>
          </cell>
          <cell r="DH1004">
            <v>475</v>
          </cell>
          <cell r="DI1004">
            <v>475</v>
          </cell>
          <cell r="DJ1004">
            <v>475</v>
          </cell>
          <cell r="DK1004">
            <v>475</v>
          </cell>
        </row>
        <row r="1005">
          <cell r="A1005">
            <v>66170</v>
          </cell>
          <cell r="B1005" t="str">
            <v xml:space="preserve"> AMERADA-LACBLANC FIELD EXXON FEE #1     </v>
          </cell>
          <cell r="C1005" t="str">
            <v xml:space="preserve"> 0L   </v>
          </cell>
          <cell r="D1005" t="str">
            <v xml:space="preserve"> R    </v>
          </cell>
          <cell r="E1005">
            <v>11396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</row>
        <row r="1006">
          <cell r="A1006">
            <v>68174</v>
          </cell>
          <cell r="B1006" t="str">
            <v>IROQUOIS @ Schoharie</v>
          </cell>
          <cell r="C1006">
            <v>5</v>
          </cell>
          <cell r="D1006" t="str">
            <v xml:space="preserve"> R    </v>
          </cell>
          <cell r="E1006">
            <v>400000</v>
          </cell>
          <cell r="F1006">
            <v>163575</v>
          </cell>
          <cell r="G1006">
            <v>163575</v>
          </cell>
          <cell r="H1006">
            <v>113466</v>
          </cell>
          <cell r="I1006">
            <v>181742</v>
          </cell>
          <cell r="J1006">
            <v>173725</v>
          </cell>
          <cell r="K1006">
            <v>181725</v>
          </cell>
          <cell r="L1006">
            <v>208069</v>
          </cell>
          <cell r="M1006">
            <v>197646</v>
          </cell>
          <cell r="N1006">
            <v>197646</v>
          </cell>
          <cell r="O1006">
            <v>197646</v>
          </cell>
          <cell r="P1006">
            <v>177645</v>
          </cell>
          <cell r="Q1006">
            <v>156492</v>
          </cell>
          <cell r="R1006">
            <v>146231</v>
          </cell>
          <cell r="S1006">
            <v>158198</v>
          </cell>
          <cell r="T1006">
            <v>133089</v>
          </cell>
          <cell r="U1006">
            <v>133089</v>
          </cell>
          <cell r="V1006">
            <v>132081</v>
          </cell>
          <cell r="W1006">
            <v>145051</v>
          </cell>
          <cell r="X1006">
            <v>172887</v>
          </cell>
          <cell r="Y1006">
            <v>164076</v>
          </cell>
          <cell r="Z1006">
            <v>101587</v>
          </cell>
          <cell r="AA1006">
            <v>86342</v>
          </cell>
          <cell r="AB1006">
            <v>86342</v>
          </cell>
          <cell r="AC1006">
            <v>86342</v>
          </cell>
          <cell r="AD1006">
            <v>111306</v>
          </cell>
          <cell r="AE1006">
            <v>144925</v>
          </cell>
          <cell r="AF1006">
            <v>142648</v>
          </cell>
          <cell r="AG1006">
            <v>123231</v>
          </cell>
          <cell r="AH1006">
            <v>116390</v>
          </cell>
          <cell r="AI1006">
            <v>116989</v>
          </cell>
          <cell r="AJ1006">
            <v>119989</v>
          </cell>
          <cell r="AK1006">
            <v>132017</v>
          </cell>
          <cell r="AL1006">
            <v>122225</v>
          </cell>
          <cell r="AM1006">
            <v>130442</v>
          </cell>
          <cell r="AN1006">
            <v>109541</v>
          </cell>
          <cell r="AO1006">
            <v>113466</v>
          </cell>
          <cell r="AP1006">
            <v>113213</v>
          </cell>
          <cell r="AQ1006">
            <v>113213</v>
          </cell>
          <cell r="AR1006">
            <v>149774</v>
          </cell>
          <cell r="AS1006">
            <v>120639</v>
          </cell>
          <cell r="AT1006">
            <v>115569</v>
          </cell>
          <cell r="AU1006">
            <v>122003</v>
          </cell>
          <cell r="AV1006">
            <v>144194</v>
          </cell>
          <cell r="AW1006">
            <v>119193</v>
          </cell>
          <cell r="AX1006">
            <v>205007</v>
          </cell>
          <cell r="AY1006">
            <v>215017</v>
          </cell>
          <cell r="AZ1006">
            <v>212323</v>
          </cell>
          <cell r="BA1006">
            <v>224988</v>
          </cell>
          <cell r="BB1006">
            <v>224971</v>
          </cell>
          <cell r="BC1006">
            <v>207923</v>
          </cell>
          <cell r="BD1006">
            <v>207942</v>
          </cell>
          <cell r="BE1006">
            <v>207966</v>
          </cell>
          <cell r="BF1006">
            <v>247821</v>
          </cell>
          <cell r="BG1006">
            <v>220690</v>
          </cell>
          <cell r="BH1006">
            <v>217679</v>
          </cell>
          <cell r="BI1006">
            <v>219980</v>
          </cell>
          <cell r="BJ1006">
            <v>199127</v>
          </cell>
          <cell r="BK1006">
            <v>199127</v>
          </cell>
          <cell r="BL1006">
            <v>192162</v>
          </cell>
          <cell r="BM1006">
            <v>181436</v>
          </cell>
          <cell r="BN1006">
            <v>196913</v>
          </cell>
          <cell r="BO1006">
            <v>190953</v>
          </cell>
          <cell r="BP1006">
            <v>200476</v>
          </cell>
          <cell r="BQ1006">
            <v>197345</v>
          </cell>
          <cell r="BR1006">
            <v>197345</v>
          </cell>
          <cell r="BS1006">
            <v>197345</v>
          </cell>
          <cell r="BT1006">
            <v>173556</v>
          </cell>
          <cell r="BU1006">
            <v>178317</v>
          </cell>
          <cell r="BV1006">
            <v>179798</v>
          </cell>
          <cell r="BW1006">
            <v>213404</v>
          </cell>
          <cell r="BX1006">
            <v>217018</v>
          </cell>
          <cell r="BY1006">
            <v>217018</v>
          </cell>
          <cell r="BZ1006">
            <v>217017</v>
          </cell>
          <cell r="CA1006">
            <v>191709</v>
          </cell>
          <cell r="CB1006">
            <v>201384</v>
          </cell>
          <cell r="CC1006">
            <v>189601</v>
          </cell>
          <cell r="CD1006">
            <v>158294</v>
          </cell>
          <cell r="CE1006">
            <v>152215</v>
          </cell>
          <cell r="CF1006">
            <v>151719</v>
          </cell>
          <cell r="CG1006">
            <v>152919</v>
          </cell>
          <cell r="CH1006">
            <v>170056</v>
          </cell>
          <cell r="CI1006">
            <v>177439</v>
          </cell>
          <cell r="CJ1006">
            <v>120865</v>
          </cell>
          <cell r="CK1006">
            <v>172043</v>
          </cell>
          <cell r="CL1006">
            <v>169681</v>
          </cell>
          <cell r="CM1006">
            <v>167018</v>
          </cell>
          <cell r="CN1006">
            <v>168210</v>
          </cell>
          <cell r="CO1006">
            <v>181592</v>
          </cell>
          <cell r="CP1006">
            <v>181592</v>
          </cell>
          <cell r="CQ1006">
            <v>174043</v>
          </cell>
          <cell r="CR1006">
            <v>175993</v>
          </cell>
          <cell r="CS1006">
            <v>175941</v>
          </cell>
          <cell r="CT1006">
            <v>185940</v>
          </cell>
          <cell r="CU1006">
            <v>175941</v>
          </cell>
          <cell r="CV1006">
            <v>178282</v>
          </cell>
          <cell r="CW1006">
            <v>145617</v>
          </cell>
          <cell r="CX1006">
            <v>197285</v>
          </cell>
          <cell r="CY1006">
            <v>228301</v>
          </cell>
          <cell r="CZ1006">
            <v>204419</v>
          </cell>
          <cell r="DA1006">
            <v>204419</v>
          </cell>
          <cell r="DB1006">
            <v>204419</v>
          </cell>
          <cell r="DC1006">
            <v>196321</v>
          </cell>
          <cell r="DD1006">
            <v>208662</v>
          </cell>
          <cell r="DE1006">
            <v>179154</v>
          </cell>
          <cell r="DF1006">
            <v>193302</v>
          </cell>
          <cell r="DG1006">
            <v>200805</v>
          </cell>
          <cell r="DH1006">
            <v>200805</v>
          </cell>
          <cell r="DI1006">
            <v>200805</v>
          </cell>
          <cell r="DJ1006">
            <v>205124</v>
          </cell>
          <cell r="DK1006">
            <v>204076</v>
          </cell>
        </row>
        <row r="1007">
          <cell r="A1007">
            <v>68177</v>
          </cell>
          <cell r="B1007" t="str">
            <v>IROQUOIS @ Fairfield</v>
          </cell>
          <cell r="C1007">
            <v>6</v>
          </cell>
          <cell r="D1007" t="str">
            <v xml:space="preserve"> R    </v>
          </cell>
          <cell r="E1007">
            <v>100000</v>
          </cell>
          <cell r="F1007">
            <v>9794</v>
          </cell>
          <cell r="G1007">
            <v>9794</v>
          </cell>
          <cell r="H1007">
            <v>19991</v>
          </cell>
          <cell r="I1007">
            <v>22380</v>
          </cell>
          <cell r="J1007">
            <v>9781</v>
          </cell>
          <cell r="K1007">
            <v>12311</v>
          </cell>
          <cell r="L1007">
            <v>9794</v>
          </cell>
          <cell r="M1007">
            <v>9794</v>
          </cell>
          <cell r="N1007">
            <v>9794</v>
          </cell>
          <cell r="O1007">
            <v>9794</v>
          </cell>
          <cell r="P1007">
            <v>9794</v>
          </cell>
          <cell r="Q1007">
            <v>9794</v>
          </cell>
          <cell r="R1007">
            <v>9809</v>
          </cell>
          <cell r="S1007">
            <v>9794</v>
          </cell>
          <cell r="T1007">
            <v>12979</v>
          </cell>
          <cell r="U1007">
            <v>12979</v>
          </cell>
          <cell r="V1007">
            <v>12979</v>
          </cell>
          <cell r="W1007">
            <v>17005</v>
          </cell>
          <cell r="X1007">
            <v>17979</v>
          </cell>
          <cell r="Y1007">
            <v>17005</v>
          </cell>
          <cell r="Z1007">
            <v>53189</v>
          </cell>
          <cell r="AA1007">
            <v>49413</v>
          </cell>
          <cell r="AB1007">
            <v>17005</v>
          </cell>
          <cell r="AC1007">
            <v>8505</v>
          </cell>
          <cell r="AD1007">
            <v>17005</v>
          </cell>
          <cell r="AE1007">
            <v>9958</v>
          </cell>
          <cell r="AF1007">
            <v>6937</v>
          </cell>
          <cell r="AG1007">
            <v>11972</v>
          </cell>
          <cell r="AH1007">
            <v>17005</v>
          </cell>
          <cell r="AI1007">
            <v>17005</v>
          </cell>
          <cell r="AJ1007">
            <v>17005</v>
          </cell>
          <cell r="AK1007">
            <v>11972</v>
          </cell>
          <cell r="AL1007">
            <v>6937</v>
          </cell>
          <cell r="AM1007">
            <v>1904</v>
          </cell>
          <cell r="AN1007">
            <v>14992</v>
          </cell>
          <cell r="AO1007">
            <v>19991</v>
          </cell>
          <cell r="AP1007">
            <v>19991</v>
          </cell>
          <cell r="AQ1007">
            <v>19991</v>
          </cell>
          <cell r="AR1007">
            <v>13951</v>
          </cell>
          <cell r="AS1007">
            <v>8952</v>
          </cell>
          <cell r="AT1007">
            <v>3916</v>
          </cell>
          <cell r="AU1007">
            <v>5427</v>
          </cell>
          <cell r="AV1007">
            <v>4420</v>
          </cell>
          <cell r="AW1007">
            <v>4420</v>
          </cell>
          <cell r="AX1007">
            <v>28201</v>
          </cell>
          <cell r="AY1007">
            <v>29436</v>
          </cell>
          <cell r="AZ1007">
            <v>43823</v>
          </cell>
          <cell r="BA1007">
            <v>54370</v>
          </cell>
          <cell r="BB1007">
            <v>34470</v>
          </cell>
          <cell r="BC1007">
            <v>28511</v>
          </cell>
          <cell r="BD1007">
            <v>28512</v>
          </cell>
          <cell r="BE1007">
            <v>25982</v>
          </cell>
          <cell r="BF1007">
            <v>34471</v>
          </cell>
          <cell r="BG1007">
            <v>34471</v>
          </cell>
          <cell r="BH1007">
            <v>30732</v>
          </cell>
          <cell r="BI1007">
            <v>35767</v>
          </cell>
          <cell r="BJ1007">
            <v>29327</v>
          </cell>
          <cell r="BK1007">
            <v>29326</v>
          </cell>
          <cell r="BL1007">
            <v>29326</v>
          </cell>
          <cell r="BM1007">
            <v>24293</v>
          </cell>
          <cell r="BN1007">
            <v>24632</v>
          </cell>
          <cell r="BO1007">
            <v>21304</v>
          </cell>
          <cell r="BP1007">
            <v>24531</v>
          </cell>
          <cell r="BQ1007">
            <v>35765</v>
          </cell>
          <cell r="BR1007">
            <v>35766</v>
          </cell>
          <cell r="BS1007">
            <v>46366</v>
          </cell>
          <cell r="BT1007">
            <v>31428</v>
          </cell>
          <cell r="BU1007">
            <v>30075</v>
          </cell>
          <cell r="BV1007">
            <v>48337</v>
          </cell>
          <cell r="BW1007">
            <v>56230</v>
          </cell>
          <cell r="BX1007">
            <v>49860</v>
          </cell>
          <cell r="BY1007">
            <v>49861</v>
          </cell>
          <cell r="BZ1007">
            <v>49860</v>
          </cell>
          <cell r="CA1007">
            <v>29725</v>
          </cell>
          <cell r="CB1007">
            <v>41578</v>
          </cell>
          <cell r="CC1007">
            <v>38320</v>
          </cell>
          <cell r="CD1007">
            <v>34067</v>
          </cell>
          <cell r="CE1007">
            <v>32986</v>
          </cell>
          <cell r="CF1007">
            <v>33798</v>
          </cell>
          <cell r="CG1007">
            <v>33042</v>
          </cell>
          <cell r="CH1007">
            <v>29247</v>
          </cell>
          <cell r="CI1007">
            <v>39097</v>
          </cell>
          <cell r="CJ1007">
            <v>31504</v>
          </cell>
          <cell r="CK1007">
            <v>31569</v>
          </cell>
          <cell r="CL1007">
            <v>35338</v>
          </cell>
          <cell r="CM1007">
            <v>35355</v>
          </cell>
          <cell r="CN1007">
            <v>47814</v>
          </cell>
          <cell r="CO1007">
            <v>42352</v>
          </cell>
          <cell r="CP1007">
            <v>42352</v>
          </cell>
          <cell r="CQ1007">
            <v>44365</v>
          </cell>
          <cell r="CR1007">
            <v>44039</v>
          </cell>
          <cell r="CS1007">
            <v>49519</v>
          </cell>
          <cell r="CT1007">
            <v>51593</v>
          </cell>
          <cell r="CU1007">
            <v>49519</v>
          </cell>
          <cell r="CV1007">
            <v>46555</v>
          </cell>
          <cell r="CW1007">
            <v>48588</v>
          </cell>
          <cell r="CX1007">
            <v>52507</v>
          </cell>
          <cell r="CY1007">
            <v>48154</v>
          </cell>
          <cell r="CZ1007">
            <v>62694</v>
          </cell>
          <cell r="DA1007">
            <v>62694</v>
          </cell>
          <cell r="DB1007">
            <v>62694</v>
          </cell>
          <cell r="DC1007">
            <v>48012</v>
          </cell>
          <cell r="DD1007">
            <v>45708</v>
          </cell>
          <cell r="DE1007">
            <v>45512</v>
          </cell>
          <cell r="DF1007">
            <v>45511</v>
          </cell>
          <cell r="DG1007">
            <v>45511</v>
          </cell>
          <cell r="DH1007">
            <v>45511</v>
          </cell>
          <cell r="DI1007">
            <v>45511</v>
          </cell>
          <cell r="DJ1007">
            <v>40477</v>
          </cell>
          <cell r="DK1007">
            <v>35443</v>
          </cell>
        </row>
        <row r="1008">
          <cell r="A1008">
            <v>71142</v>
          </cell>
          <cell r="B1008" t="str">
            <v xml:space="preserve"> LOUISIANA-CLEAR LAKE DEHYD              </v>
          </cell>
          <cell r="C1008">
            <v>1</v>
          </cell>
          <cell r="D1008" t="str">
            <v xml:space="preserve"> R    </v>
          </cell>
          <cell r="E1008">
            <v>158420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</row>
        <row r="1009">
          <cell r="A1009">
            <v>81020</v>
          </cell>
          <cell r="B1009" t="str">
            <v xml:space="preserve"> MISSISSIPPI - POWER RIVERS SALES        </v>
          </cell>
          <cell r="C1009">
            <v>1</v>
          </cell>
          <cell r="D1009" t="str">
            <v xml:space="preserve"> D    </v>
          </cell>
          <cell r="E1009">
            <v>294262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10000</v>
          </cell>
          <cell r="L1009">
            <v>40000</v>
          </cell>
          <cell r="M1009">
            <v>0</v>
          </cell>
          <cell r="N1009">
            <v>15000</v>
          </cell>
          <cell r="O1009">
            <v>15000</v>
          </cell>
          <cell r="P1009">
            <v>2500</v>
          </cell>
          <cell r="Q1009">
            <v>28546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2000</v>
          </cell>
          <cell r="AI1009">
            <v>2000</v>
          </cell>
          <cell r="AJ1009">
            <v>2000</v>
          </cell>
          <cell r="AK1009">
            <v>2000</v>
          </cell>
          <cell r="AL1009">
            <v>55000</v>
          </cell>
          <cell r="AM1009">
            <v>52500</v>
          </cell>
          <cell r="AN1009">
            <v>15000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7348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</row>
        <row r="1010">
          <cell r="A1010">
            <v>89182</v>
          </cell>
          <cell r="B1010" t="str">
            <v xml:space="preserve"> ARCO - RAYBURN DEHYD                    </v>
          </cell>
          <cell r="C1010">
            <v>0</v>
          </cell>
          <cell r="D1010" t="str">
            <v xml:space="preserve"> R    </v>
          </cell>
          <cell r="E1010">
            <v>10858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</row>
        <row r="1011">
          <cell r="A1011">
            <v>92441</v>
          </cell>
          <cell r="B1011" t="str">
            <v xml:space="preserve"> CHALKLEY, GARRISON #1                   </v>
          </cell>
          <cell r="C1011" t="str">
            <v xml:space="preserve"> 0L   </v>
          </cell>
          <cell r="D1011" t="str">
            <v xml:space="preserve"> R    </v>
          </cell>
          <cell r="E1011">
            <v>11268</v>
          </cell>
          <cell r="F1011">
            <v>345</v>
          </cell>
          <cell r="G1011">
            <v>345</v>
          </cell>
          <cell r="H1011">
            <v>315</v>
          </cell>
          <cell r="I1011">
            <v>345</v>
          </cell>
          <cell r="J1011">
            <v>345</v>
          </cell>
          <cell r="K1011">
            <v>345</v>
          </cell>
          <cell r="L1011">
            <v>345</v>
          </cell>
          <cell r="M1011">
            <v>345</v>
          </cell>
          <cell r="N1011">
            <v>345</v>
          </cell>
          <cell r="O1011">
            <v>345</v>
          </cell>
          <cell r="P1011">
            <v>345</v>
          </cell>
          <cell r="Q1011">
            <v>345</v>
          </cell>
          <cell r="R1011">
            <v>345</v>
          </cell>
          <cell r="S1011">
            <v>345</v>
          </cell>
          <cell r="T1011">
            <v>365</v>
          </cell>
          <cell r="U1011">
            <v>365</v>
          </cell>
          <cell r="V1011">
            <v>365</v>
          </cell>
          <cell r="W1011">
            <v>365</v>
          </cell>
          <cell r="X1011">
            <v>365</v>
          </cell>
          <cell r="Y1011">
            <v>365</v>
          </cell>
          <cell r="Z1011">
            <v>315</v>
          </cell>
          <cell r="AA1011">
            <v>315</v>
          </cell>
          <cell r="AB1011">
            <v>315</v>
          </cell>
          <cell r="AC1011">
            <v>315</v>
          </cell>
          <cell r="AD1011">
            <v>315</v>
          </cell>
          <cell r="AE1011">
            <v>315</v>
          </cell>
          <cell r="AF1011">
            <v>315</v>
          </cell>
          <cell r="AG1011">
            <v>315</v>
          </cell>
          <cell r="AH1011">
            <v>315</v>
          </cell>
          <cell r="AI1011">
            <v>315</v>
          </cell>
          <cell r="AJ1011">
            <v>315</v>
          </cell>
          <cell r="AK1011">
            <v>315</v>
          </cell>
          <cell r="AL1011">
            <v>315</v>
          </cell>
          <cell r="AM1011">
            <v>315</v>
          </cell>
          <cell r="AN1011">
            <v>315</v>
          </cell>
          <cell r="AO1011">
            <v>315</v>
          </cell>
          <cell r="AP1011">
            <v>315</v>
          </cell>
          <cell r="AQ1011">
            <v>315</v>
          </cell>
          <cell r="AR1011">
            <v>315</v>
          </cell>
          <cell r="AS1011">
            <v>315</v>
          </cell>
          <cell r="AT1011">
            <v>315</v>
          </cell>
          <cell r="AU1011">
            <v>315</v>
          </cell>
          <cell r="AV1011">
            <v>315</v>
          </cell>
          <cell r="AW1011">
            <v>315</v>
          </cell>
          <cell r="AX1011">
            <v>275</v>
          </cell>
          <cell r="AY1011">
            <v>275</v>
          </cell>
          <cell r="AZ1011">
            <v>275</v>
          </cell>
          <cell r="BA1011">
            <v>275</v>
          </cell>
          <cell r="BB1011">
            <v>275</v>
          </cell>
          <cell r="BC1011">
            <v>275</v>
          </cell>
          <cell r="BD1011">
            <v>275</v>
          </cell>
          <cell r="BE1011">
            <v>275</v>
          </cell>
          <cell r="BF1011">
            <v>275</v>
          </cell>
          <cell r="BG1011">
            <v>275</v>
          </cell>
          <cell r="BH1011">
            <v>275</v>
          </cell>
          <cell r="BI1011">
            <v>275</v>
          </cell>
          <cell r="BJ1011">
            <v>350</v>
          </cell>
          <cell r="BK1011">
            <v>350</v>
          </cell>
          <cell r="BL1011">
            <v>350</v>
          </cell>
          <cell r="BM1011">
            <v>350</v>
          </cell>
          <cell r="BN1011">
            <v>350</v>
          </cell>
          <cell r="BO1011">
            <v>350</v>
          </cell>
          <cell r="BP1011">
            <v>350</v>
          </cell>
          <cell r="BQ1011">
            <v>350</v>
          </cell>
          <cell r="BR1011">
            <v>350</v>
          </cell>
          <cell r="BS1011">
            <v>350</v>
          </cell>
          <cell r="BT1011">
            <v>350</v>
          </cell>
          <cell r="BU1011">
            <v>350</v>
          </cell>
          <cell r="BV1011">
            <v>350</v>
          </cell>
          <cell r="BW1011">
            <v>350</v>
          </cell>
          <cell r="BX1011">
            <v>350</v>
          </cell>
          <cell r="BY1011">
            <v>350</v>
          </cell>
          <cell r="BZ1011">
            <v>350</v>
          </cell>
          <cell r="CA1011">
            <v>350</v>
          </cell>
          <cell r="CB1011">
            <v>350</v>
          </cell>
          <cell r="CC1011">
            <v>1</v>
          </cell>
          <cell r="CD1011">
            <v>1</v>
          </cell>
          <cell r="CE1011">
            <v>1</v>
          </cell>
          <cell r="CF1011">
            <v>1</v>
          </cell>
          <cell r="CG1011">
            <v>1</v>
          </cell>
          <cell r="CH1011">
            <v>300</v>
          </cell>
          <cell r="CI1011">
            <v>300</v>
          </cell>
          <cell r="CJ1011">
            <v>300</v>
          </cell>
          <cell r="CK1011">
            <v>420</v>
          </cell>
          <cell r="CL1011">
            <v>420</v>
          </cell>
          <cell r="CM1011">
            <v>420</v>
          </cell>
          <cell r="CN1011">
            <v>420</v>
          </cell>
          <cell r="CO1011">
            <v>420</v>
          </cell>
          <cell r="CP1011">
            <v>420</v>
          </cell>
          <cell r="CQ1011">
            <v>420</v>
          </cell>
          <cell r="CR1011">
            <v>420</v>
          </cell>
          <cell r="CS1011">
            <v>420</v>
          </cell>
          <cell r="CT1011">
            <v>420</v>
          </cell>
          <cell r="CU1011">
            <v>420</v>
          </cell>
          <cell r="CV1011">
            <v>420</v>
          </cell>
          <cell r="CW1011">
            <v>420</v>
          </cell>
          <cell r="CX1011">
            <v>420</v>
          </cell>
          <cell r="CY1011">
            <v>420</v>
          </cell>
          <cell r="CZ1011">
            <v>420</v>
          </cell>
          <cell r="DA1011">
            <v>420</v>
          </cell>
          <cell r="DB1011">
            <v>420</v>
          </cell>
          <cell r="DC1011">
            <v>420</v>
          </cell>
          <cell r="DD1011">
            <v>420</v>
          </cell>
          <cell r="DE1011">
            <v>670</v>
          </cell>
          <cell r="DF1011">
            <v>670</v>
          </cell>
          <cell r="DG1011">
            <v>670</v>
          </cell>
          <cell r="DH1011">
            <v>670</v>
          </cell>
          <cell r="DI1011">
            <v>670</v>
          </cell>
          <cell r="DJ1011">
            <v>350</v>
          </cell>
          <cell r="DK1011">
            <v>350</v>
          </cell>
        </row>
        <row r="1012">
          <cell r="A1012">
            <v>92667</v>
          </cell>
          <cell r="B1012" t="str">
            <v xml:space="preserve"> MAERSK - BROOKELAND FIELD DEHYD         </v>
          </cell>
          <cell r="C1012">
            <v>0</v>
          </cell>
          <cell r="D1012" t="str">
            <v xml:space="preserve"> R    </v>
          </cell>
          <cell r="E1012">
            <v>29624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</row>
        <row r="1013">
          <cell r="A1013">
            <v>99146</v>
          </cell>
          <cell r="B1013" t="str">
            <v xml:space="preserve">AUGUSTA SALES                           </v>
          </cell>
          <cell r="C1013">
            <v>4</v>
          </cell>
          <cell r="D1013" t="str">
            <v xml:space="preserve"> D    </v>
          </cell>
          <cell r="E1013">
            <v>29486</v>
          </cell>
          <cell r="F1013">
            <v>44000</v>
          </cell>
          <cell r="G1013">
            <v>44000</v>
          </cell>
          <cell r="H1013">
            <v>41500</v>
          </cell>
          <cell r="I1013">
            <v>44000</v>
          </cell>
          <cell r="J1013">
            <v>43047</v>
          </cell>
          <cell r="K1013">
            <v>43047</v>
          </cell>
          <cell r="L1013">
            <v>44000</v>
          </cell>
          <cell r="M1013">
            <v>44000</v>
          </cell>
          <cell r="N1013">
            <v>43999</v>
          </cell>
          <cell r="O1013">
            <v>44000</v>
          </cell>
          <cell r="P1013">
            <v>44000</v>
          </cell>
          <cell r="Q1013">
            <v>44000</v>
          </cell>
          <cell r="R1013">
            <v>44000</v>
          </cell>
          <cell r="S1013">
            <v>36000</v>
          </cell>
          <cell r="T1013">
            <v>41500</v>
          </cell>
          <cell r="U1013">
            <v>41500</v>
          </cell>
          <cell r="V1013">
            <v>41500</v>
          </cell>
          <cell r="W1013">
            <v>41498</v>
          </cell>
          <cell r="X1013">
            <v>41496</v>
          </cell>
          <cell r="Y1013">
            <v>40537</v>
          </cell>
          <cell r="Z1013">
            <v>41500</v>
          </cell>
          <cell r="AA1013">
            <v>41500</v>
          </cell>
          <cell r="AB1013">
            <v>41500</v>
          </cell>
          <cell r="AC1013">
            <v>41500</v>
          </cell>
          <cell r="AD1013">
            <v>49000</v>
          </cell>
          <cell r="AE1013">
            <v>49000</v>
          </cell>
          <cell r="AF1013">
            <v>49000</v>
          </cell>
          <cell r="AG1013">
            <v>49000</v>
          </cell>
          <cell r="AH1013">
            <v>41500</v>
          </cell>
          <cell r="AI1013">
            <v>41496</v>
          </cell>
          <cell r="AJ1013">
            <v>41500</v>
          </cell>
          <cell r="AK1013">
            <v>41500</v>
          </cell>
          <cell r="AL1013">
            <v>41500</v>
          </cell>
          <cell r="AM1013">
            <v>41494</v>
          </cell>
          <cell r="AN1013">
            <v>41500</v>
          </cell>
          <cell r="AO1013">
            <v>41500</v>
          </cell>
          <cell r="AP1013">
            <v>41430</v>
          </cell>
          <cell r="AQ1013">
            <v>41430</v>
          </cell>
          <cell r="AR1013">
            <v>41500</v>
          </cell>
          <cell r="AS1013">
            <v>41500</v>
          </cell>
          <cell r="AT1013">
            <v>41500</v>
          </cell>
          <cell r="AU1013">
            <v>41088</v>
          </cell>
          <cell r="AV1013">
            <v>39500</v>
          </cell>
          <cell r="AW1013">
            <v>26500</v>
          </cell>
          <cell r="AX1013">
            <v>43935</v>
          </cell>
          <cell r="AY1013">
            <v>43185</v>
          </cell>
          <cell r="AZ1013">
            <v>43185</v>
          </cell>
          <cell r="BA1013">
            <v>43935</v>
          </cell>
          <cell r="BB1013">
            <v>43935</v>
          </cell>
          <cell r="BC1013">
            <v>40465</v>
          </cell>
          <cell r="BD1013">
            <v>40465</v>
          </cell>
          <cell r="BE1013">
            <v>40465</v>
          </cell>
          <cell r="BF1013">
            <v>43935</v>
          </cell>
          <cell r="BG1013">
            <v>43935</v>
          </cell>
          <cell r="BH1013">
            <v>43935</v>
          </cell>
          <cell r="BI1013">
            <v>43935</v>
          </cell>
          <cell r="BJ1013">
            <v>43935</v>
          </cell>
          <cell r="BK1013">
            <v>43935</v>
          </cell>
          <cell r="BL1013">
            <v>43935</v>
          </cell>
          <cell r="BM1013">
            <v>43935</v>
          </cell>
          <cell r="BN1013">
            <v>43935</v>
          </cell>
          <cell r="BO1013">
            <v>43935</v>
          </cell>
          <cell r="BP1013">
            <v>43935</v>
          </cell>
          <cell r="BQ1013">
            <v>43935</v>
          </cell>
          <cell r="BR1013">
            <v>43935</v>
          </cell>
          <cell r="BS1013">
            <v>43935</v>
          </cell>
          <cell r="BT1013">
            <v>43935</v>
          </cell>
          <cell r="BU1013">
            <v>43935</v>
          </cell>
          <cell r="BV1013">
            <v>43889</v>
          </cell>
          <cell r="BW1013">
            <v>43935</v>
          </cell>
          <cell r="BX1013">
            <v>43935</v>
          </cell>
          <cell r="BY1013">
            <v>43935</v>
          </cell>
          <cell r="BZ1013">
            <v>43935</v>
          </cell>
          <cell r="CA1013">
            <v>43935</v>
          </cell>
          <cell r="CB1013">
            <v>43934</v>
          </cell>
          <cell r="CC1013">
            <v>43800</v>
          </cell>
          <cell r="CD1013">
            <v>43800</v>
          </cell>
          <cell r="CE1013">
            <v>43800</v>
          </cell>
          <cell r="CF1013">
            <v>43800</v>
          </cell>
          <cell r="CG1013">
            <v>43800</v>
          </cell>
          <cell r="CH1013">
            <v>43800</v>
          </cell>
          <cell r="CI1013">
            <v>43800</v>
          </cell>
          <cell r="CJ1013">
            <v>43800</v>
          </cell>
          <cell r="CK1013">
            <v>43799</v>
          </cell>
          <cell r="CL1013">
            <v>43799</v>
          </cell>
          <cell r="CM1013">
            <v>43799</v>
          </cell>
          <cell r="CN1013">
            <v>43799</v>
          </cell>
          <cell r="CO1013">
            <v>43800</v>
          </cell>
          <cell r="CP1013">
            <v>43800</v>
          </cell>
          <cell r="CQ1013">
            <v>47900</v>
          </cell>
          <cell r="CR1013">
            <v>47900</v>
          </cell>
          <cell r="CS1013">
            <v>43800</v>
          </cell>
          <cell r="CT1013">
            <v>43800</v>
          </cell>
          <cell r="CU1013">
            <v>43800</v>
          </cell>
          <cell r="CV1013">
            <v>50800</v>
          </cell>
          <cell r="CW1013">
            <v>43800</v>
          </cell>
          <cell r="CX1013">
            <v>43800</v>
          </cell>
          <cell r="CY1013">
            <v>43800</v>
          </cell>
          <cell r="CZ1013">
            <v>43800</v>
          </cell>
          <cell r="DA1013">
            <v>43800</v>
          </cell>
          <cell r="DB1013">
            <v>43800</v>
          </cell>
          <cell r="DC1013">
            <v>43800</v>
          </cell>
          <cell r="DD1013">
            <v>41300</v>
          </cell>
          <cell r="DE1013">
            <v>35800</v>
          </cell>
          <cell r="DF1013">
            <v>35800</v>
          </cell>
          <cell r="DG1013">
            <v>35800</v>
          </cell>
          <cell r="DH1013">
            <v>35800</v>
          </cell>
          <cell r="DI1013">
            <v>35800</v>
          </cell>
          <cell r="DJ1013">
            <v>35800</v>
          </cell>
          <cell r="DK1013">
            <v>35800</v>
          </cell>
        </row>
        <row r="1014">
          <cell r="A1014">
            <v>99441</v>
          </cell>
          <cell r="B1014" t="str">
            <v xml:space="preserve"> EUGENE ISLAND 48                        </v>
          </cell>
          <cell r="C1014" t="str">
            <v xml:space="preserve"> 0L   </v>
          </cell>
          <cell r="D1014" t="str">
            <v xml:space="preserve"> R    </v>
          </cell>
          <cell r="E1014">
            <v>65799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</row>
        <row r="1015">
          <cell r="A1015">
            <v>99530</v>
          </cell>
          <cell r="B1015" t="str">
            <v xml:space="preserve"> WEST CAMERON 485 A                      </v>
          </cell>
          <cell r="C1015" t="str">
            <v xml:space="preserve"> 0L   </v>
          </cell>
          <cell r="D1015" t="str">
            <v xml:space="preserve"> R    </v>
          </cell>
          <cell r="E1015">
            <v>171120</v>
          </cell>
          <cell r="F1015">
            <v>12388</v>
          </cell>
          <cell r="G1015">
            <v>12388</v>
          </cell>
          <cell r="H1015">
            <v>13211</v>
          </cell>
          <cell r="I1015">
            <v>12388</v>
          </cell>
          <cell r="J1015">
            <v>12388</v>
          </cell>
          <cell r="K1015">
            <v>12388</v>
          </cell>
          <cell r="L1015">
            <v>12388</v>
          </cell>
          <cell r="M1015">
            <v>12388</v>
          </cell>
          <cell r="N1015">
            <v>12388</v>
          </cell>
          <cell r="O1015">
            <v>12388</v>
          </cell>
          <cell r="P1015">
            <v>12388</v>
          </cell>
          <cell r="Q1015">
            <v>12388</v>
          </cell>
          <cell r="R1015">
            <v>12388</v>
          </cell>
          <cell r="S1015">
            <v>12388</v>
          </cell>
          <cell r="T1015">
            <v>12487</v>
          </cell>
          <cell r="U1015">
            <v>12487</v>
          </cell>
          <cell r="V1015">
            <v>12487</v>
          </cell>
          <cell r="W1015">
            <v>12487</v>
          </cell>
          <cell r="X1015">
            <v>12487</v>
          </cell>
          <cell r="Y1015">
            <v>12487</v>
          </cell>
          <cell r="Z1015">
            <v>12487</v>
          </cell>
          <cell r="AA1015">
            <v>12487</v>
          </cell>
          <cell r="AB1015">
            <v>12487</v>
          </cell>
          <cell r="AC1015">
            <v>12487</v>
          </cell>
          <cell r="AD1015">
            <v>12487</v>
          </cell>
          <cell r="AE1015">
            <v>12487</v>
          </cell>
          <cell r="AF1015">
            <v>13285</v>
          </cell>
          <cell r="AG1015">
            <v>13285</v>
          </cell>
          <cell r="AH1015">
            <v>13211</v>
          </cell>
          <cell r="AI1015">
            <v>13211</v>
          </cell>
          <cell r="AJ1015">
            <v>13211</v>
          </cell>
          <cell r="AK1015">
            <v>13211</v>
          </cell>
          <cell r="AL1015">
            <v>13211</v>
          </cell>
          <cell r="AM1015">
            <v>13211</v>
          </cell>
          <cell r="AN1015">
            <v>13211</v>
          </cell>
          <cell r="AO1015">
            <v>13211</v>
          </cell>
          <cell r="AP1015">
            <v>13211</v>
          </cell>
          <cell r="AQ1015">
            <v>13211</v>
          </cell>
          <cell r="AR1015">
            <v>12646</v>
          </cell>
          <cell r="AS1015">
            <v>12646</v>
          </cell>
          <cell r="AT1015">
            <v>12646</v>
          </cell>
          <cell r="AU1015">
            <v>12646</v>
          </cell>
          <cell r="AV1015">
            <v>0</v>
          </cell>
          <cell r="AW1015">
            <v>12671</v>
          </cell>
          <cell r="AX1015">
            <v>13349</v>
          </cell>
          <cell r="AY1015">
            <v>13349</v>
          </cell>
          <cell r="AZ1015">
            <v>13349</v>
          </cell>
          <cell r="BA1015">
            <v>12273</v>
          </cell>
          <cell r="BB1015">
            <v>12273</v>
          </cell>
          <cell r="BC1015">
            <v>12273</v>
          </cell>
          <cell r="BD1015">
            <v>12273</v>
          </cell>
          <cell r="BE1015">
            <v>12273</v>
          </cell>
          <cell r="BF1015">
            <v>12273</v>
          </cell>
          <cell r="BG1015">
            <v>12273</v>
          </cell>
          <cell r="BH1015">
            <v>12273</v>
          </cell>
          <cell r="BI1015">
            <v>12273</v>
          </cell>
          <cell r="BJ1015">
            <v>12273</v>
          </cell>
          <cell r="BK1015">
            <v>12273</v>
          </cell>
          <cell r="BL1015">
            <v>12273</v>
          </cell>
          <cell r="BM1015">
            <v>12273</v>
          </cell>
          <cell r="BN1015">
            <v>12273</v>
          </cell>
          <cell r="BO1015">
            <v>12273</v>
          </cell>
          <cell r="BP1015">
            <v>12273</v>
          </cell>
          <cell r="BQ1015">
            <v>12273</v>
          </cell>
          <cell r="BR1015">
            <v>12273</v>
          </cell>
          <cell r="BS1015">
            <v>12273</v>
          </cell>
          <cell r="BT1015">
            <v>12273</v>
          </cell>
          <cell r="BU1015">
            <v>12273</v>
          </cell>
          <cell r="BV1015">
            <v>12273</v>
          </cell>
          <cell r="BW1015">
            <v>12208</v>
          </cell>
          <cell r="BX1015">
            <v>12208</v>
          </cell>
          <cell r="BY1015">
            <v>12208</v>
          </cell>
          <cell r="BZ1015">
            <v>12208</v>
          </cell>
          <cell r="CA1015">
            <v>12208</v>
          </cell>
          <cell r="CB1015">
            <v>12208</v>
          </cell>
          <cell r="CC1015">
            <v>13703</v>
          </cell>
          <cell r="CD1015">
            <v>13703</v>
          </cell>
          <cell r="CE1015">
            <v>13703</v>
          </cell>
          <cell r="CF1015">
            <v>13703</v>
          </cell>
          <cell r="CG1015">
            <v>13703</v>
          </cell>
          <cell r="CH1015">
            <v>13703</v>
          </cell>
          <cell r="CI1015">
            <v>13703</v>
          </cell>
          <cell r="CJ1015">
            <v>13703</v>
          </cell>
          <cell r="CK1015">
            <v>13703</v>
          </cell>
          <cell r="CL1015">
            <v>13703</v>
          </cell>
          <cell r="CM1015">
            <v>13703</v>
          </cell>
          <cell r="CN1015">
            <v>13703</v>
          </cell>
          <cell r="CO1015">
            <v>13703</v>
          </cell>
          <cell r="CP1015">
            <v>13703</v>
          </cell>
          <cell r="CQ1015">
            <v>13703</v>
          </cell>
          <cell r="CR1015">
            <v>12704</v>
          </cell>
          <cell r="CS1015">
            <v>12704</v>
          </cell>
          <cell r="CT1015">
            <v>12704</v>
          </cell>
          <cell r="CU1015">
            <v>12704</v>
          </cell>
          <cell r="CV1015">
            <v>12704</v>
          </cell>
          <cell r="CW1015">
            <v>12554</v>
          </cell>
          <cell r="CX1015">
            <v>12554</v>
          </cell>
          <cell r="CY1015">
            <v>12561</v>
          </cell>
          <cell r="CZ1015">
            <v>12561</v>
          </cell>
          <cell r="DA1015">
            <v>12561</v>
          </cell>
          <cell r="DB1015">
            <v>12561</v>
          </cell>
          <cell r="DC1015">
            <v>12561</v>
          </cell>
          <cell r="DD1015">
            <v>12561</v>
          </cell>
          <cell r="DE1015">
            <v>11669</v>
          </cell>
          <cell r="DF1015">
            <v>11669</v>
          </cell>
          <cell r="DG1015">
            <v>13364</v>
          </cell>
          <cell r="DH1015">
            <v>13364</v>
          </cell>
          <cell r="DI1015">
            <v>13364</v>
          </cell>
          <cell r="DJ1015">
            <v>13364</v>
          </cell>
          <cell r="DK1015">
            <v>14369</v>
          </cell>
        </row>
        <row r="1016">
          <cell r="A1016">
            <v>99684</v>
          </cell>
          <cell r="B1016" t="str">
            <v xml:space="preserve"> NEWFIELD - SHIP SHOAL 157A              </v>
          </cell>
          <cell r="C1016" t="str">
            <v xml:space="preserve"> 0L   </v>
          </cell>
          <cell r="D1016" t="str">
            <v xml:space="preserve"> R    </v>
          </cell>
          <cell r="E1016">
            <v>25541</v>
          </cell>
          <cell r="F1016">
            <v>4807</v>
          </cell>
          <cell r="G1016">
            <v>4807</v>
          </cell>
          <cell r="H1016">
            <v>2304</v>
          </cell>
          <cell r="I1016">
            <v>4807</v>
          </cell>
          <cell r="J1016">
            <v>4807</v>
          </cell>
          <cell r="K1016">
            <v>4807</v>
          </cell>
          <cell r="L1016">
            <v>4807</v>
          </cell>
          <cell r="M1016">
            <v>4807</v>
          </cell>
          <cell r="N1016">
            <v>4807</v>
          </cell>
          <cell r="O1016">
            <v>4807</v>
          </cell>
          <cell r="P1016">
            <v>4807</v>
          </cell>
          <cell r="Q1016">
            <v>4807</v>
          </cell>
          <cell r="R1016">
            <v>4807</v>
          </cell>
          <cell r="S1016">
            <v>4807</v>
          </cell>
          <cell r="T1016">
            <v>2722</v>
          </cell>
          <cell r="U1016">
            <v>2722</v>
          </cell>
          <cell r="V1016">
            <v>2722</v>
          </cell>
          <cell r="W1016">
            <v>2722</v>
          </cell>
          <cell r="X1016">
            <v>2722</v>
          </cell>
          <cell r="Y1016">
            <v>2722</v>
          </cell>
          <cell r="Z1016">
            <v>2620</v>
          </cell>
          <cell r="AA1016">
            <v>2304</v>
          </cell>
          <cell r="AB1016">
            <v>2304</v>
          </cell>
          <cell r="AC1016">
            <v>2304</v>
          </cell>
          <cell r="AD1016">
            <v>2304</v>
          </cell>
          <cell r="AE1016">
            <v>2304</v>
          </cell>
          <cell r="AF1016">
            <v>2304</v>
          </cell>
          <cell r="AG1016">
            <v>2304</v>
          </cell>
          <cell r="AH1016">
            <v>2304</v>
          </cell>
          <cell r="AI1016">
            <v>2304</v>
          </cell>
          <cell r="AJ1016">
            <v>2304</v>
          </cell>
          <cell r="AK1016">
            <v>2304</v>
          </cell>
          <cell r="AL1016">
            <v>2304</v>
          </cell>
          <cell r="AM1016">
            <v>2304</v>
          </cell>
          <cell r="AN1016">
            <v>2304</v>
          </cell>
          <cell r="AO1016">
            <v>2304</v>
          </cell>
          <cell r="AP1016">
            <v>2304</v>
          </cell>
          <cell r="AQ1016">
            <v>2304</v>
          </cell>
          <cell r="AR1016">
            <v>2304</v>
          </cell>
          <cell r="AS1016">
            <v>2304</v>
          </cell>
          <cell r="AT1016">
            <v>2304</v>
          </cell>
          <cell r="AU1016">
            <v>2304</v>
          </cell>
          <cell r="AV1016">
            <v>2304</v>
          </cell>
          <cell r="AW1016">
            <v>2304</v>
          </cell>
          <cell r="AX1016">
            <v>2457</v>
          </cell>
          <cell r="AY1016">
            <v>2457</v>
          </cell>
          <cell r="AZ1016">
            <v>2457</v>
          </cell>
          <cell r="BA1016">
            <v>2457</v>
          </cell>
          <cell r="BB1016">
            <v>2457</v>
          </cell>
          <cell r="BC1016">
            <v>2457</v>
          </cell>
          <cell r="BD1016">
            <v>2457</v>
          </cell>
          <cell r="BE1016">
            <v>2457</v>
          </cell>
          <cell r="BF1016">
            <v>2457</v>
          </cell>
          <cell r="BG1016">
            <v>2457</v>
          </cell>
          <cell r="BH1016">
            <v>2315</v>
          </cell>
          <cell r="BI1016">
            <v>2315</v>
          </cell>
          <cell r="BJ1016">
            <v>2315</v>
          </cell>
          <cell r="BK1016">
            <v>2315</v>
          </cell>
          <cell r="BL1016">
            <v>2315</v>
          </cell>
          <cell r="BM1016">
            <v>2315</v>
          </cell>
          <cell r="BN1016">
            <v>2315</v>
          </cell>
          <cell r="BO1016">
            <v>2315</v>
          </cell>
          <cell r="BP1016">
            <v>2315</v>
          </cell>
          <cell r="BQ1016">
            <v>1892</v>
          </cell>
          <cell r="BR1016">
            <v>1892</v>
          </cell>
          <cell r="BS1016">
            <v>1892</v>
          </cell>
          <cell r="BT1016">
            <v>1892</v>
          </cell>
          <cell r="BU1016">
            <v>1892</v>
          </cell>
          <cell r="BV1016">
            <v>1892</v>
          </cell>
          <cell r="BW1016">
            <v>1892</v>
          </cell>
          <cell r="BX1016">
            <v>1892</v>
          </cell>
          <cell r="BY1016">
            <v>1892</v>
          </cell>
          <cell r="BZ1016">
            <v>1892</v>
          </cell>
          <cell r="CA1016">
            <v>1892</v>
          </cell>
          <cell r="CB1016">
            <v>1892</v>
          </cell>
          <cell r="CC1016">
            <v>2950</v>
          </cell>
          <cell r="CD1016">
            <v>2950</v>
          </cell>
          <cell r="CE1016">
            <v>2950</v>
          </cell>
          <cell r="CF1016">
            <v>2950</v>
          </cell>
          <cell r="CG1016">
            <v>2950</v>
          </cell>
          <cell r="CH1016">
            <v>2950</v>
          </cell>
          <cell r="CI1016">
            <v>2950</v>
          </cell>
          <cell r="CJ1016">
            <v>2950</v>
          </cell>
          <cell r="CK1016">
            <v>2950</v>
          </cell>
          <cell r="CL1016">
            <v>2950</v>
          </cell>
          <cell r="CM1016">
            <v>2950</v>
          </cell>
          <cell r="CN1016">
            <v>2950</v>
          </cell>
          <cell r="CO1016">
            <v>2950</v>
          </cell>
          <cell r="CP1016">
            <v>2950</v>
          </cell>
          <cell r="CQ1016">
            <v>2950</v>
          </cell>
          <cell r="CR1016">
            <v>2950</v>
          </cell>
          <cell r="CS1016">
            <v>2950</v>
          </cell>
          <cell r="CT1016">
            <v>2950</v>
          </cell>
          <cell r="CU1016">
            <v>2950</v>
          </cell>
          <cell r="CV1016">
            <v>2950</v>
          </cell>
          <cell r="CW1016">
            <v>2950</v>
          </cell>
          <cell r="CX1016">
            <v>2950</v>
          </cell>
          <cell r="CY1016">
            <v>2950</v>
          </cell>
          <cell r="CZ1016">
            <v>2950</v>
          </cell>
          <cell r="DA1016">
            <v>2950</v>
          </cell>
          <cell r="DB1016">
            <v>2950</v>
          </cell>
          <cell r="DC1016">
            <v>2950</v>
          </cell>
          <cell r="DD1016">
            <v>2950</v>
          </cell>
          <cell r="DE1016">
            <v>3380</v>
          </cell>
          <cell r="DF1016">
            <v>3380</v>
          </cell>
          <cell r="DG1016">
            <v>3380</v>
          </cell>
          <cell r="DH1016">
            <v>3380</v>
          </cell>
          <cell r="DI1016">
            <v>3380</v>
          </cell>
          <cell r="DJ1016">
            <v>3380</v>
          </cell>
          <cell r="DK1016">
            <v>3380</v>
          </cell>
        </row>
        <row r="1017">
          <cell r="A1017">
            <v>99686</v>
          </cell>
          <cell r="B1017" t="str">
            <v xml:space="preserve"> CHEVRON - SHIP SHOAL 181B START &amp; LIFT  </v>
          </cell>
          <cell r="C1017" t="str">
            <v xml:space="preserve"> 0L   </v>
          </cell>
          <cell r="D1017" t="str">
            <v xml:space="preserve"> D    </v>
          </cell>
          <cell r="E1017">
            <v>2490</v>
          </cell>
          <cell r="F1017">
            <v>10</v>
          </cell>
          <cell r="G1017">
            <v>10</v>
          </cell>
          <cell r="H1017">
            <v>10</v>
          </cell>
          <cell r="I1017">
            <v>10</v>
          </cell>
          <cell r="J1017">
            <v>10</v>
          </cell>
          <cell r="K1017">
            <v>10</v>
          </cell>
          <cell r="L1017">
            <v>10</v>
          </cell>
          <cell r="M1017">
            <v>10</v>
          </cell>
          <cell r="N1017">
            <v>10</v>
          </cell>
          <cell r="O1017">
            <v>10</v>
          </cell>
          <cell r="P1017">
            <v>10</v>
          </cell>
          <cell r="Q1017">
            <v>10</v>
          </cell>
          <cell r="R1017">
            <v>10</v>
          </cell>
          <cell r="S1017">
            <v>10</v>
          </cell>
          <cell r="T1017">
            <v>10</v>
          </cell>
          <cell r="U1017">
            <v>10</v>
          </cell>
          <cell r="V1017">
            <v>10</v>
          </cell>
          <cell r="W1017">
            <v>10</v>
          </cell>
          <cell r="X1017">
            <v>10</v>
          </cell>
          <cell r="Y1017">
            <v>10</v>
          </cell>
          <cell r="Z1017">
            <v>10</v>
          </cell>
          <cell r="AA1017">
            <v>10</v>
          </cell>
          <cell r="AB1017">
            <v>10</v>
          </cell>
          <cell r="AC1017">
            <v>10</v>
          </cell>
          <cell r="AD1017">
            <v>10</v>
          </cell>
          <cell r="AE1017">
            <v>10</v>
          </cell>
          <cell r="AF1017">
            <v>10</v>
          </cell>
          <cell r="AG1017">
            <v>10</v>
          </cell>
          <cell r="AH1017">
            <v>10</v>
          </cell>
          <cell r="AI1017">
            <v>10</v>
          </cell>
          <cell r="AJ1017">
            <v>10</v>
          </cell>
          <cell r="AK1017">
            <v>10</v>
          </cell>
          <cell r="AL1017">
            <v>10</v>
          </cell>
          <cell r="AM1017">
            <v>10</v>
          </cell>
          <cell r="AN1017">
            <v>10</v>
          </cell>
          <cell r="AO1017">
            <v>10</v>
          </cell>
          <cell r="AP1017">
            <v>10</v>
          </cell>
          <cell r="AQ1017">
            <v>10</v>
          </cell>
          <cell r="AR1017">
            <v>10</v>
          </cell>
          <cell r="AS1017">
            <v>10</v>
          </cell>
          <cell r="AT1017">
            <v>10</v>
          </cell>
          <cell r="AU1017">
            <v>10</v>
          </cell>
          <cell r="AV1017">
            <v>10</v>
          </cell>
          <cell r="AW1017">
            <v>10</v>
          </cell>
          <cell r="AX1017">
            <v>1</v>
          </cell>
          <cell r="AY1017">
            <v>1</v>
          </cell>
          <cell r="AZ1017">
            <v>1</v>
          </cell>
          <cell r="BA1017">
            <v>1</v>
          </cell>
          <cell r="BB1017">
            <v>1</v>
          </cell>
          <cell r="BC1017">
            <v>1</v>
          </cell>
          <cell r="BD1017">
            <v>1</v>
          </cell>
          <cell r="BE1017">
            <v>1</v>
          </cell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0</v>
          </cell>
          <cell r="DE1017">
            <v>1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</row>
        <row r="1018">
          <cell r="A1018">
            <v>99687</v>
          </cell>
          <cell r="B1018" t="str">
            <v xml:space="preserve"> CHEVRON - SHIP SHOAL 182C START &amp; LIFT  </v>
          </cell>
          <cell r="C1018" t="str">
            <v xml:space="preserve"> 0L   </v>
          </cell>
          <cell r="D1018" t="str">
            <v xml:space="preserve"> D    </v>
          </cell>
          <cell r="E1018">
            <v>2518</v>
          </cell>
          <cell r="F1018">
            <v>10</v>
          </cell>
          <cell r="G1018">
            <v>10</v>
          </cell>
          <cell r="H1018">
            <v>10</v>
          </cell>
          <cell r="I1018">
            <v>10</v>
          </cell>
          <cell r="J1018">
            <v>10</v>
          </cell>
          <cell r="K1018">
            <v>10</v>
          </cell>
          <cell r="L1018">
            <v>10</v>
          </cell>
          <cell r="M1018">
            <v>10</v>
          </cell>
          <cell r="N1018">
            <v>10</v>
          </cell>
          <cell r="O1018">
            <v>10</v>
          </cell>
          <cell r="P1018">
            <v>10</v>
          </cell>
          <cell r="Q1018">
            <v>10</v>
          </cell>
          <cell r="R1018">
            <v>10</v>
          </cell>
          <cell r="S1018">
            <v>10</v>
          </cell>
          <cell r="T1018">
            <v>10</v>
          </cell>
          <cell r="U1018">
            <v>10</v>
          </cell>
          <cell r="V1018">
            <v>10</v>
          </cell>
          <cell r="W1018">
            <v>10</v>
          </cell>
          <cell r="X1018">
            <v>10</v>
          </cell>
          <cell r="Y1018">
            <v>10</v>
          </cell>
          <cell r="Z1018">
            <v>10</v>
          </cell>
          <cell r="AA1018">
            <v>10</v>
          </cell>
          <cell r="AB1018">
            <v>10</v>
          </cell>
          <cell r="AC1018">
            <v>10</v>
          </cell>
          <cell r="AD1018">
            <v>10</v>
          </cell>
          <cell r="AE1018">
            <v>10</v>
          </cell>
          <cell r="AF1018">
            <v>10</v>
          </cell>
          <cell r="AG1018">
            <v>10</v>
          </cell>
          <cell r="AH1018">
            <v>10</v>
          </cell>
          <cell r="AI1018">
            <v>10</v>
          </cell>
          <cell r="AJ1018">
            <v>10</v>
          </cell>
          <cell r="AK1018">
            <v>10</v>
          </cell>
          <cell r="AL1018">
            <v>10</v>
          </cell>
          <cell r="AM1018">
            <v>10</v>
          </cell>
          <cell r="AN1018">
            <v>10</v>
          </cell>
          <cell r="AO1018">
            <v>10</v>
          </cell>
          <cell r="AP1018">
            <v>10</v>
          </cell>
          <cell r="AQ1018">
            <v>10</v>
          </cell>
          <cell r="AR1018">
            <v>10</v>
          </cell>
          <cell r="AS1018">
            <v>10</v>
          </cell>
          <cell r="AT1018">
            <v>10</v>
          </cell>
          <cell r="AU1018">
            <v>10</v>
          </cell>
          <cell r="AV1018">
            <v>10</v>
          </cell>
          <cell r="AW1018">
            <v>10</v>
          </cell>
          <cell r="AX1018">
            <v>1</v>
          </cell>
          <cell r="AY1018">
            <v>1</v>
          </cell>
          <cell r="AZ1018">
            <v>1</v>
          </cell>
          <cell r="BA1018">
            <v>1</v>
          </cell>
          <cell r="BB1018">
            <v>1</v>
          </cell>
          <cell r="BC1018">
            <v>1</v>
          </cell>
          <cell r="BD1018">
            <v>1</v>
          </cell>
          <cell r="BE1018">
            <v>1</v>
          </cell>
          <cell r="BF1018">
            <v>1</v>
          </cell>
          <cell r="BG1018">
            <v>1</v>
          </cell>
          <cell r="BH1018">
            <v>1</v>
          </cell>
          <cell r="BI1018">
            <v>1</v>
          </cell>
          <cell r="BJ1018">
            <v>1</v>
          </cell>
          <cell r="BK1018">
            <v>1</v>
          </cell>
          <cell r="BL1018">
            <v>1</v>
          </cell>
          <cell r="BM1018">
            <v>1</v>
          </cell>
          <cell r="BN1018">
            <v>1</v>
          </cell>
          <cell r="BO1018">
            <v>1</v>
          </cell>
          <cell r="BP1018">
            <v>1</v>
          </cell>
          <cell r="BQ1018">
            <v>1</v>
          </cell>
          <cell r="BR1018">
            <v>1</v>
          </cell>
          <cell r="BS1018">
            <v>1</v>
          </cell>
          <cell r="BT1018">
            <v>1</v>
          </cell>
          <cell r="BU1018">
            <v>1</v>
          </cell>
          <cell r="BV1018">
            <v>1</v>
          </cell>
          <cell r="BW1018">
            <v>1</v>
          </cell>
          <cell r="BX1018">
            <v>1</v>
          </cell>
          <cell r="BY1018">
            <v>1</v>
          </cell>
          <cell r="BZ1018">
            <v>1</v>
          </cell>
          <cell r="CA1018">
            <v>1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0</v>
          </cell>
          <cell r="DE1018">
            <v>1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</row>
        <row r="1019">
          <cell r="A1019">
            <v>100075</v>
          </cell>
          <cell r="B1019" t="str">
            <v>ALGONQUIN  @ New Haven</v>
          </cell>
          <cell r="C1019">
            <v>6</v>
          </cell>
          <cell r="D1019" t="str">
            <v xml:space="preserve"> D    </v>
          </cell>
          <cell r="E1019">
            <v>54715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</row>
        <row r="1020">
          <cell r="A1020">
            <v>100076</v>
          </cell>
          <cell r="B1020" t="str">
            <v>YANKEE GAS SERVICE CO</v>
          </cell>
          <cell r="C1020">
            <v>6</v>
          </cell>
          <cell r="D1020" t="str">
            <v xml:space="preserve"> D    </v>
          </cell>
          <cell r="E1020">
            <v>39886</v>
          </cell>
          <cell r="F1020">
            <v>10422</v>
          </cell>
          <cell r="G1020">
            <v>8921</v>
          </cell>
          <cell r="H1020">
            <v>8941</v>
          </cell>
          <cell r="I1020">
            <v>9315</v>
          </cell>
          <cell r="J1020">
            <v>9090</v>
          </cell>
          <cell r="K1020">
            <v>9128</v>
          </cell>
          <cell r="L1020">
            <v>9832</v>
          </cell>
          <cell r="M1020">
            <v>10802</v>
          </cell>
          <cell r="N1020">
            <v>10680</v>
          </cell>
          <cell r="O1020">
            <v>10033</v>
          </cell>
          <cell r="P1020">
            <v>9134</v>
          </cell>
          <cell r="Q1020">
            <v>9184</v>
          </cell>
          <cell r="R1020">
            <v>9276</v>
          </cell>
          <cell r="S1020">
            <v>6680</v>
          </cell>
          <cell r="T1020">
            <v>7987</v>
          </cell>
          <cell r="U1020">
            <v>7987</v>
          </cell>
          <cell r="V1020">
            <v>8241</v>
          </cell>
          <cell r="W1020">
            <v>8186</v>
          </cell>
          <cell r="X1020">
            <v>8218</v>
          </cell>
          <cell r="Y1020">
            <v>8241</v>
          </cell>
          <cell r="Z1020">
            <v>8170</v>
          </cell>
          <cell r="AA1020">
            <v>9146</v>
          </cell>
          <cell r="AB1020">
            <v>9152</v>
          </cell>
          <cell r="AC1020">
            <v>8156</v>
          </cell>
          <cell r="AD1020">
            <v>8121</v>
          </cell>
          <cell r="AE1020">
            <v>8648</v>
          </cell>
          <cell r="AF1020">
            <v>10830</v>
          </cell>
          <cell r="AG1020">
            <v>10576</v>
          </cell>
          <cell r="AH1020">
            <v>10338</v>
          </cell>
          <cell r="AI1020">
            <v>8743</v>
          </cell>
          <cell r="AJ1020">
            <v>8739</v>
          </cell>
          <cell r="AK1020">
            <v>8722</v>
          </cell>
          <cell r="AL1020">
            <v>8977</v>
          </cell>
          <cell r="AM1020">
            <v>9003</v>
          </cell>
          <cell r="AN1020">
            <v>8991</v>
          </cell>
          <cell r="AO1020">
            <v>8941</v>
          </cell>
          <cell r="AP1020">
            <v>9003</v>
          </cell>
          <cell r="AQ1020">
            <v>9324</v>
          </cell>
          <cell r="AR1020">
            <v>10890</v>
          </cell>
          <cell r="AS1020">
            <v>10482</v>
          </cell>
          <cell r="AT1020">
            <v>10905</v>
          </cell>
          <cell r="AU1020">
            <v>10622</v>
          </cell>
          <cell r="AV1020">
            <v>9038</v>
          </cell>
          <cell r="AW1020">
            <v>10368</v>
          </cell>
          <cell r="AX1020">
            <v>12458</v>
          </cell>
          <cell r="AY1020">
            <v>13951</v>
          </cell>
          <cell r="AZ1020">
            <v>12922</v>
          </cell>
          <cell r="BA1020">
            <v>15636</v>
          </cell>
          <cell r="BB1020">
            <v>15882</v>
          </cell>
          <cell r="BC1020">
            <v>15027</v>
          </cell>
          <cell r="BD1020">
            <v>15031</v>
          </cell>
          <cell r="BE1020">
            <v>13936</v>
          </cell>
          <cell r="BF1020">
            <v>15135</v>
          </cell>
          <cell r="BG1020">
            <v>15145</v>
          </cell>
          <cell r="BH1020">
            <v>13464</v>
          </cell>
          <cell r="BI1020">
            <v>13599</v>
          </cell>
          <cell r="BJ1020">
            <v>13038</v>
          </cell>
          <cell r="BK1020">
            <v>13226</v>
          </cell>
          <cell r="BL1020">
            <v>13550</v>
          </cell>
          <cell r="BM1020">
            <v>13650</v>
          </cell>
          <cell r="BN1020">
            <v>12987</v>
          </cell>
          <cell r="BO1020">
            <v>13298</v>
          </cell>
          <cell r="BP1020">
            <v>13292</v>
          </cell>
          <cell r="BQ1020">
            <v>13713</v>
          </cell>
          <cell r="BR1020">
            <v>13749</v>
          </cell>
          <cell r="BS1020">
            <v>13757</v>
          </cell>
          <cell r="BT1020">
            <v>14750</v>
          </cell>
          <cell r="BU1020">
            <v>14652</v>
          </cell>
          <cell r="BV1020">
            <v>14665</v>
          </cell>
          <cell r="BW1020">
            <v>14697</v>
          </cell>
          <cell r="BX1020">
            <v>14419</v>
          </cell>
          <cell r="BY1020">
            <v>14935</v>
          </cell>
          <cell r="BZ1020">
            <v>15119</v>
          </cell>
          <cell r="CA1020">
            <v>14814</v>
          </cell>
          <cell r="CB1020">
            <v>14830</v>
          </cell>
          <cell r="CC1020">
            <v>16186</v>
          </cell>
          <cell r="CD1020">
            <v>14480</v>
          </cell>
          <cell r="CE1020">
            <v>16114</v>
          </cell>
          <cell r="CF1020">
            <v>14443</v>
          </cell>
          <cell r="CG1020">
            <v>15924</v>
          </cell>
          <cell r="CH1020">
            <v>14609</v>
          </cell>
          <cell r="CI1020">
            <v>17005</v>
          </cell>
          <cell r="CJ1020">
            <v>15517</v>
          </cell>
          <cell r="CK1020">
            <v>14689</v>
          </cell>
          <cell r="CL1020">
            <v>14685</v>
          </cell>
          <cell r="CM1020">
            <v>16276</v>
          </cell>
          <cell r="CN1020">
            <v>16287</v>
          </cell>
          <cell r="CO1020">
            <v>14444</v>
          </cell>
          <cell r="CP1020">
            <v>14444</v>
          </cell>
          <cell r="CQ1020">
            <v>14453</v>
          </cell>
          <cell r="CR1020">
            <v>15265</v>
          </cell>
          <cell r="CS1020">
            <v>16094</v>
          </cell>
          <cell r="CT1020">
            <v>16218</v>
          </cell>
          <cell r="CU1020">
            <v>16094</v>
          </cell>
          <cell r="CV1020">
            <v>9206</v>
          </cell>
          <cell r="CW1020">
            <v>15027</v>
          </cell>
          <cell r="CX1020">
            <v>14708</v>
          </cell>
          <cell r="CY1020">
            <v>15563</v>
          </cell>
          <cell r="CZ1020">
            <v>16724</v>
          </cell>
          <cell r="DA1020">
            <v>16724</v>
          </cell>
          <cell r="DB1020">
            <v>16724</v>
          </cell>
          <cell r="DC1020">
            <v>16876</v>
          </cell>
          <cell r="DD1020">
            <v>15096</v>
          </cell>
          <cell r="DE1020">
            <v>14994</v>
          </cell>
          <cell r="DF1020">
            <v>14990</v>
          </cell>
          <cell r="DG1020">
            <v>15100</v>
          </cell>
          <cell r="DH1020">
            <v>15100</v>
          </cell>
          <cell r="DI1020">
            <v>15100</v>
          </cell>
          <cell r="DJ1020">
            <v>15055</v>
          </cell>
          <cell r="DK1020">
            <v>15091</v>
          </cell>
        </row>
        <row r="1021">
          <cell r="A1021">
            <v>103703</v>
          </cell>
          <cell r="B1021" t="str">
            <v>Central Hudson Gas</v>
          </cell>
          <cell r="C1021">
            <v>5</v>
          </cell>
          <cell r="D1021" t="str">
            <v xml:space="preserve"> D    </v>
          </cell>
          <cell r="E1021">
            <v>113629</v>
          </cell>
          <cell r="F1021">
            <v>55037</v>
          </cell>
          <cell r="G1021">
            <v>55037</v>
          </cell>
          <cell r="H1021">
            <v>5000</v>
          </cell>
          <cell r="I1021">
            <v>55224</v>
          </cell>
          <cell r="J1021">
            <v>49538</v>
          </cell>
          <cell r="K1021">
            <v>55224</v>
          </cell>
          <cell r="L1021">
            <v>71051</v>
          </cell>
          <cell r="M1021">
            <v>63637</v>
          </cell>
          <cell r="N1021">
            <v>63637</v>
          </cell>
          <cell r="O1021">
            <v>63637</v>
          </cell>
          <cell r="P1021">
            <v>51479</v>
          </cell>
          <cell r="Q1021">
            <v>17055</v>
          </cell>
          <cell r="R1021">
            <v>31273</v>
          </cell>
          <cell r="S1021">
            <v>50198</v>
          </cell>
          <cell r="T1021">
            <v>48112</v>
          </cell>
          <cell r="U1021">
            <v>48112</v>
          </cell>
          <cell r="V1021">
            <v>48112</v>
          </cell>
          <cell r="W1021">
            <v>47874</v>
          </cell>
          <cell r="X1021">
            <v>47874</v>
          </cell>
          <cell r="Y1021">
            <v>32184</v>
          </cell>
          <cell r="Z1021">
            <v>8905</v>
          </cell>
          <cell r="AA1021">
            <v>2079</v>
          </cell>
          <cell r="AB1021">
            <v>2079</v>
          </cell>
          <cell r="AC1021">
            <v>2079</v>
          </cell>
          <cell r="AD1021">
            <v>1923</v>
          </cell>
          <cell r="AE1021">
            <v>4747</v>
          </cell>
          <cell r="AF1021">
            <v>4699</v>
          </cell>
          <cell r="AG1021">
            <v>1189</v>
          </cell>
          <cell r="AH1021">
            <v>5341</v>
          </cell>
          <cell r="AI1021">
            <v>5341</v>
          </cell>
          <cell r="AJ1021">
            <v>5341</v>
          </cell>
          <cell r="AK1021">
            <v>5341</v>
          </cell>
          <cell r="AL1021">
            <v>6329</v>
          </cell>
          <cell r="AM1021">
            <v>6329</v>
          </cell>
          <cell r="AN1021">
            <v>3392</v>
          </cell>
          <cell r="AO1021">
            <v>5000</v>
          </cell>
          <cell r="AP1021">
            <v>5000</v>
          </cell>
          <cell r="AQ1021">
            <v>5000</v>
          </cell>
          <cell r="AR1021">
            <v>11818</v>
          </cell>
          <cell r="AS1021">
            <v>3782</v>
          </cell>
          <cell r="AT1021">
            <v>4696</v>
          </cell>
          <cell r="AU1021">
            <v>1049</v>
          </cell>
          <cell r="AV1021">
            <v>1168</v>
          </cell>
          <cell r="AW1021">
            <v>1168</v>
          </cell>
          <cell r="AX1021">
            <v>55053</v>
          </cell>
          <cell r="AY1021">
            <v>57041</v>
          </cell>
          <cell r="AZ1021">
            <v>69964</v>
          </cell>
          <cell r="BA1021">
            <v>58035</v>
          </cell>
          <cell r="BB1021">
            <v>58035</v>
          </cell>
          <cell r="BC1021">
            <v>54017</v>
          </cell>
          <cell r="BD1021">
            <v>54017</v>
          </cell>
          <cell r="BE1021">
            <v>54017</v>
          </cell>
          <cell r="BF1021">
            <v>67976</v>
          </cell>
          <cell r="BG1021">
            <v>47155</v>
          </cell>
          <cell r="BH1021">
            <v>48142</v>
          </cell>
          <cell r="BI1021">
            <v>60023</v>
          </cell>
          <cell r="BJ1021">
            <v>59135</v>
          </cell>
          <cell r="BK1021">
            <v>59135</v>
          </cell>
          <cell r="BL1021">
            <v>59135</v>
          </cell>
          <cell r="BM1021">
            <v>58878</v>
          </cell>
          <cell r="BN1021">
            <v>62667</v>
          </cell>
          <cell r="BO1021">
            <v>69963</v>
          </cell>
          <cell r="BP1021">
            <v>58682</v>
          </cell>
          <cell r="BQ1021">
            <v>56557</v>
          </cell>
          <cell r="BR1021">
            <v>56557</v>
          </cell>
          <cell r="BS1021">
            <v>56557</v>
          </cell>
          <cell r="BT1021">
            <v>41783</v>
          </cell>
          <cell r="BU1021">
            <v>44543</v>
          </cell>
          <cell r="BV1021">
            <v>49435</v>
          </cell>
          <cell r="BW1021">
            <v>69963</v>
          </cell>
          <cell r="BX1021">
            <v>58966</v>
          </cell>
          <cell r="BY1021">
            <v>58966</v>
          </cell>
          <cell r="BZ1021">
            <v>58966</v>
          </cell>
          <cell r="CA1021">
            <v>54854</v>
          </cell>
          <cell r="CB1021">
            <v>53069</v>
          </cell>
          <cell r="CC1021">
            <v>13740</v>
          </cell>
          <cell r="CD1021">
            <v>30398</v>
          </cell>
          <cell r="CE1021">
            <v>54782</v>
          </cell>
          <cell r="CF1021">
            <v>54782</v>
          </cell>
          <cell r="CG1021">
            <v>54782</v>
          </cell>
          <cell r="CH1021">
            <v>49846</v>
          </cell>
          <cell r="CI1021">
            <v>68929</v>
          </cell>
          <cell r="CJ1021">
            <v>45098</v>
          </cell>
          <cell r="CK1021">
            <v>59751</v>
          </cell>
          <cell r="CL1021">
            <v>59751</v>
          </cell>
          <cell r="CM1021">
            <v>59751</v>
          </cell>
          <cell r="CN1021">
            <v>59751</v>
          </cell>
          <cell r="CO1021">
            <v>75219</v>
          </cell>
          <cell r="CP1021">
            <v>75219</v>
          </cell>
          <cell r="CQ1021">
            <v>74662</v>
          </cell>
          <cell r="CR1021">
            <v>74613</v>
          </cell>
          <cell r="CS1021">
            <v>70248</v>
          </cell>
          <cell r="CT1021">
            <v>70248</v>
          </cell>
          <cell r="CU1021">
            <v>70248</v>
          </cell>
          <cell r="CV1021">
            <v>70248</v>
          </cell>
          <cell r="CW1021">
            <v>71624</v>
          </cell>
          <cell r="CX1021">
            <v>70248</v>
          </cell>
          <cell r="CY1021">
            <v>70248</v>
          </cell>
          <cell r="CZ1021">
            <v>70248</v>
          </cell>
          <cell r="DA1021">
            <v>70248</v>
          </cell>
          <cell r="DB1021">
            <v>70248</v>
          </cell>
          <cell r="DC1021">
            <v>70248</v>
          </cell>
          <cell r="DD1021">
            <v>70248</v>
          </cell>
          <cell r="DE1021">
            <v>71559</v>
          </cell>
          <cell r="DF1021">
            <v>64601</v>
          </cell>
          <cell r="DG1021">
            <v>61618</v>
          </cell>
          <cell r="DH1021">
            <v>61618</v>
          </cell>
          <cell r="DI1021">
            <v>61618</v>
          </cell>
          <cell r="DJ1021">
            <v>74542</v>
          </cell>
          <cell r="DK1021">
            <v>74542</v>
          </cell>
        </row>
        <row r="1022">
          <cell r="A1022">
            <v>103724</v>
          </cell>
          <cell r="B1022" t="str">
            <v xml:space="preserve"> DANBURY CONNECTICUT                     </v>
          </cell>
          <cell r="C1022">
            <v>6</v>
          </cell>
          <cell r="D1022" t="str">
            <v xml:space="preserve"> D    </v>
          </cell>
          <cell r="E1022">
            <v>41964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</row>
        <row r="1023">
          <cell r="A1023">
            <v>103778</v>
          </cell>
          <cell r="B1023" t="str">
            <v xml:space="preserve"> EXXON - WEST CHALKLEY                   </v>
          </cell>
          <cell r="C1023" t="str">
            <v xml:space="preserve"> 0L   </v>
          </cell>
          <cell r="D1023" t="str">
            <v xml:space="preserve"> R    </v>
          </cell>
          <cell r="E1023">
            <v>241971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</row>
        <row r="1024">
          <cell r="A1024">
            <v>104796</v>
          </cell>
          <cell r="B1024" t="str">
            <v xml:space="preserve"> ASSOCIATED - FENNER #1 DEHYD            </v>
          </cell>
          <cell r="C1024">
            <v>0</v>
          </cell>
          <cell r="D1024" t="str">
            <v xml:space="preserve"> R    </v>
          </cell>
          <cell r="E1024">
            <v>50393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</row>
        <row r="1025">
          <cell r="A1025">
            <v>104853</v>
          </cell>
          <cell r="B1025" t="str">
            <v>PG&amp;E South Marsh Island</v>
          </cell>
          <cell r="C1025" t="str">
            <v xml:space="preserve"> 0L   </v>
          </cell>
          <cell r="D1025" t="str">
            <v xml:space="preserve"> R    </v>
          </cell>
          <cell r="E1025">
            <v>11932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</row>
        <row r="1026">
          <cell r="A1026">
            <v>105376</v>
          </cell>
          <cell r="B1026" t="str">
            <v xml:space="preserve"> TEXACO - BROOKELAND FIELD DEHYD         </v>
          </cell>
          <cell r="C1026">
            <v>0</v>
          </cell>
          <cell r="D1026" t="str">
            <v xml:space="preserve"> R    </v>
          </cell>
          <cell r="E1026">
            <v>81440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</row>
        <row r="1027">
          <cell r="A1027">
            <v>105406</v>
          </cell>
          <cell r="B1027" t="str">
            <v xml:space="preserve"> VINTAGE - BAYOU PENCHANT DEHYD          </v>
          </cell>
          <cell r="C1027" t="str">
            <v xml:space="preserve"> 0L   </v>
          </cell>
          <cell r="D1027" t="str">
            <v xml:space="preserve"> R    </v>
          </cell>
          <cell r="E1027">
            <v>6949</v>
          </cell>
          <cell r="F1027">
            <v>2</v>
          </cell>
          <cell r="G1027">
            <v>2</v>
          </cell>
          <cell r="H1027">
            <v>218</v>
          </cell>
          <cell r="I1027">
            <v>2</v>
          </cell>
          <cell r="J1027">
            <v>2</v>
          </cell>
          <cell r="K1027">
            <v>2</v>
          </cell>
          <cell r="L1027">
            <v>2</v>
          </cell>
          <cell r="M1027">
            <v>2</v>
          </cell>
          <cell r="N1027">
            <v>2</v>
          </cell>
          <cell r="O1027">
            <v>2</v>
          </cell>
          <cell r="P1027">
            <v>2</v>
          </cell>
          <cell r="Q1027">
            <v>2</v>
          </cell>
          <cell r="R1027">
            <v>2</v>
          </cell>
          <cell r="S1027">
            <v>2</v>
          </cell>
          <cell r="T1027">
            <v>2</v>
          </cell>
          <cell r="U1027">
            <v>2</v>
          </cell>
          <cell r="V1027">
            <v>2</v>
          </cell>
          <cell r="W1027">
            <v>2</v>
          </cell>
          <cell r="X1027">
            <v>2</v>
          </cell>
          <cell r="Y1027">
            <v>2</v>
          </cell>
          <cell r="Z1027">
            <v>409</v>
          </cell>
          <cell r="AA1027">
            <v>409</v>
          </cell>
          <cell r="AB1027">
            <v>409</v>
          </cell>
          <cell r="AC1027">
            <v>409</v>
          </cell>
          <cell r="AD1027">
            <v>409</v>
          </cell>
          <cell r="AE1027">
            <v>409</v>
          </cell>
          <cell r="AF1027">
            <v>409</v>
          </cell>
          <cell r="AG1027">
            <v>409</v>
          </cell>
          <cell r="AH1027">
            <v>300</v>
          </cell>
          <cell r="AI1027">
            <v>300</v>
          </cell>
          <cell r="AJ1027">
            <v>300</v>
          </cell>
          <cell r="AK1027">
            <v>300</v>
          </cell>
          <cell r="AL1027">
            <v>300</v>
          </cell>
          <cell r="AM1027">
            <v>300</v>
          </cell>
          <cell r="AN1027">
            <v>218</v>
          </cell>
          <cell r="AO1027">
            <v>218</v>
          </cell>
          <cell r="AP1027">
            <v>218</v>
          </cell>
          <cell r="AQ1027">
            <v>218</v>
          </cell>
          <cell r="AR1027">
            <v>218</v>
          </cell>
          <cell r="AS1027">
            <v>218</v>
          </cell>
          <cell r="AT1027">
            <v>2</v>
          </cell>
          <cell r="AU1027">
            <v>2</v>
          </cell>
          <cell r="AV1027">
            <v>2</v>
          </cell>
          <cell r="AW1027">
            <v>2</v>
          </cell>
          <cell r="AX1027">
            <v>3</v>
          </cell>
          <cell r="AY1027">
            <v>3</v>
          </cell>
          <cell r="AZ1027">
            <v>3</v>
          </cell>
          <cell r="BA1027">
            <v>3</v>
          </cell>
          <cell r="BB1027">
            <v>3</v>
          </cell>
          <cell r="BC1027">
            <v>3</v>
          </cell>
          <cell r="BD1027">
            <v>3</v>
          </cell>
          <cell r="BE1027">
            <v>3</v>
          </cell>
          <cell r="BF1027">
            <v>3</v>
          </cell>
          <cell r="BG1027">
            <v>3</v>
          </cell>
          <cell r="BH1027">
            <v>3</v>
          </cell>
          <cell r="BI1027">
            <v>3</v>
          </cell>
          <cell r="BJ1027">
            <v>3</v>
          </cell>
          <cell r="BK1027">
            <v>3</v>
          </cell>
          <cell r="BL1027">
            <v>3</v>
          </cell>
          <cell r="BM1027">
            <v>3</v>
          </cell>
          <cell r="BN1027">
            <v>3</v>
          </cell>
          <cell r="BO1027">
            <v>3</v>
          </cell>
          <cell r="BP1027">
            <v>3</v>
          </cell>
          <cell r="BQ1027">
            <v>3</v>
          </cell>
          <cell r="BR1027">
            <v>3</v>
          </cell>
          <cell r="BS1027">
            <v>3</v>
          </cell>
          <cell r="BT1027">
            <v>3</v>
          </cell>
          <cell r="BU1027">
            <v>3</v>
          </cell>
          <cell r="BV1027">
            <v>3</v>
          </cell>
          <cell r="BW1027">
            <v>3</v>
          </cell>
          <cell r="BX1027">
            <v>3</v>
          </cell>
          <cell r="BY1027">
            <v>3</v>
          </cell>
          <cell r="BZ1027">
            <v>3</v>
          </cell>
          <cell r="CA1027">
            <v>3</v>
          </cell>
          <cell r="CB1027">
            <v>3</v>
          </cell>
          <cell r="CC1027">
            <v>3</v>
          </cell>
          <cell r="CD1027">
            <v>3</v>
          </cell>
          <cell r="CE1027">
            <v>3</v>
          </cell>
          <cell r="CF1027">
            <v>3</v>
          </cell>
          <cell r="CG1027">
            <v>3</v>
          </cell>
          <cell r="CH1027">
            <v>3</v>
          </cell>
          <cell r="CI1027">
            <v>3</v>
          </cell>
          <cell r="CJ1027">
            <v>109</v>
          </cell>
          <cell r="CK1027">
            <v>478</v>
          </cell>
          <cell r="CL1027">
            <v>478</v>
          </cell>
          <cell r="CM1027">
            <v>478</v>
          </cell>
          <cell r="CN1027">
            <v>478</v>
          </cell>
          <cell r="CO1027">
            <v>587</v>
          </cell>
          <cell r="CP1027">
            <v>587</v>
          </cell>
          <cell r="CQ1027">
            <v>587</v>
          </cell>
          <cell r="CR1027">
            <v>587</v>
          </cell>
          <cell r="CS1027">
            <v>533</v>
          </cell>
          <cell r="CT1027">
            <v>533</v>
          </cell>
          <cell r="CU1027">
            <v>533</v>
          </cell>
          <cell r="CV1027">
            <v>533</v>
          </cell>
          <cell r="CW1027">
            <v>315</v>
          </cell>
          <cell r="CX1027">
            <v>315</v>
          </cell>
          <cell r="CY1027">
            <v>315</v>
          </cell>
          <cell r="CZ1027">
            <v>162</v>
          </cell>
          <cell r="DA1027">
            <v>162</v>
          </cell>
          <cell r="DB1027">
            <v>162</v>
          </cell>
          <cell r="DC1027">
            <v>162</v>
          </cell>
          <cell r="DD1027">
            <v>163</v>
          </cell>
          <cell r="DE1027">
            <v>26</v>
          </cell>
          <cell r="DF1027">
            <v>26</v>
          </cell>
          <cell r="DG1027">
            <v>429</v>
          </cell>
          <cell r="DH1027">
            <v>429</v>
          </cell>
          <cell r="DI1027">
            <v>429</v>
          </cell>
          <cell r="DJ1027">
            <v>266</v>
          </cell>
          <cell r="DK1027">
            <v>266</v>
          </cell>
        </row>
        <row r="1028">
          <cell r="A1028">
            <v>106418</v>
          </cell>
          <cell r="B1028" t="str">
            <v xml:space="preserve"> ALMA - S E SATURDAY IS. GAS LIFT        </v>
          </cell>
          <cell r="C1028" t="str">
            <v xml:space="preserve"> 0L   </v>
          </cell>
          <cell r="D1028" t="str">
            <v xml:space="preserve"> D    </v>
          </cell>
          <cell r="E1028">
            <v>2404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</row>
        <row r="1029">
          <cell r="A1029">
            <v>106725</v>
          </cell>
          <cell r="B1029" t="str">
            <v xml:space="preserve"> ATLAS - MERCER COUNTY DEHYD             </v>
          </cell>
          <cell r="C1029">
            <v>4</v>
          </cell>
          <cell r="D1029" t="str">
            <v xml:space="preserve"> R    </v>
          </cell>
          <cell r="E1029">
            <v>11768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</row>
        <row r="1030">
          <cell r="A1030">
            <v>106986</v>
          </cell>
          <cell r="B1030" t="str">
            <v xml:space="preserve"> VICTORIA - TEXAS GARDENS DEHYD          </v>
          </cell>
          <cell r="C1030">
            <v>0</v>
          </cell>
          <cell r="D1030" t="str">
            <v xml:space="preserve"> R    </v>
          </cell>
          <cell r="E1030">
            <v>12314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</row>
        <row r="1031">
          <cell r="A1031">
            <v>106988</v>
          </cell>
          <cell r="B1031" t="str">
            <v xml:space="preserve"> HOUSTON - MONTE CHRISTO DEHYD           </v>
          </cell>
          <cell r="C1031">
            <v>0</v>
          </cell>
          <cell r="D1031" t="str">
            <v xml:space="preserve"> R    </v>
          </cell>
          <cell r="E1031">
            <v>3217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  <cell r="CN1031">
            <v>0</v>
          </cell>
          <cell r="CO1031">
            <v>0</v>
          </cell>
          <cell r="CP1031">
            <v>0</v>
          </cell>
          <cell r="CQ1031">
            <v>0</v>
          </cell>
          <cell r="CR1031">
            <v>0</v>
          </cell>
          <cell r="CS1031">
            <v>0</v>
          </cell>
          <cell r="CT1031">
            <v>0</v>
          </cell>
          <cell r="CU1031">
            <v>0</v>
          </cell>
          <cell r="CV1031">
            <v>0</v>
          </cell>
          <cell r="CW1031">
            <v>0</v>
          </cell>
          <cell r="CX1031">
            <v>0</v>
          </cell>
          <cell r="CY1031">
            <v>0</v>
          </cell>
          <cell r="CZ1031">
            <v>0</v>
          </cell>
          <cell r="DA1031">
            <v>0</v>
          </cell>
          <cell r="DB1031">
            <v>0</v>
          </cell>
          <cell r="DC1031">
            <v>0</v>
          </cell>
          <cell r="DD1031">
            <v>0</v>
          </cell>
          <cell r="DE1031">
            <v>0</v>
          </cell>
          <cell r="DF1031">
            <v>0</v>
          </cell>
          <cell r="DG1031">
            <v>0</v>
          </cell>
          <cell r="DH1031">
            <v>0</v>
          </cell>
          <cell r="DI1031">
            <v>0</v>
          </cell>
          <cell r="DJ1031">
            <v>0</v>
          </cell>
          <cell r="DK1031">
            <v>0</v>
          </cell>
        </row>
        <row r="1032">
          <cell r="A1032">
            <v>106991</v>
          </cell>
          <cell r="B1032" t="str">
            <v xml:space="preserve"> MORALES DEHYDRATION                     </v>
          </cell>
          <cell r="C1032">
            <v>0</v>
          </cell>
          <cell r="D1032" t="str">
            <v xml:space="preserve"> R    </v>
          </cell>
          <cell r="E1032">
            <v>2776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</row>
        <row r="1033">
          <cell r="A1033">
            <v>106992</v>
          </cell>
          <cell r="B1033" t="str">
            <v xml:space="preserve"> ANAQUA - LENTZ #2 DEHYD                 </v>
          </cell>
          <cell r="C1033">
            <v>0</v>
          </cell>
          <cell r="D1033" t="str">
            <v xml:space="preserve"> R    </v>
          </cell>
          <cell r="E1033">
            <v>2927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</row>
        <row r="1034">
          <cell r="A1034">
            <v>106993</v>
          </cell>
          <cell r="B1034" t="str">
            <v xml:space="preserve"> BERKSHIRE - ALTRESCO SMS                </v>
          </cell>
          <cell r="C1034">
            <v>6</v>
          </cell>
          <cell r="D1034" t="str">
            <v xml:space="preserve"> D    </v>
          </cell>
          <cell r="E1034">
            <v>89710</v>
          </cell>
          <cell r="F1034">
            <v>30240</v>
          </cell>
          <cell r="G1034">
            <v>30240</v>
          </cell>
          <cell r="H1034">
            <v>21000</v>
          </cell>
          <cell r="I1034">
            <v>31295</v>
          </cell>
          <cell r="J1034">
            <v>31295</v>
          </cell>
          <cell r="K1034">
            <v>31295</v>
          </cell>
          <cell r="L1034">
            <v>31295</v>
          </cell>
          <cell r="M1034">
            <v>31295</v>
          </cell>
          <cell r="N1034">
            <v>31295</v>
          </cell>
          <cell r="O1034">
            <v>31295</v>
          </cell>
          <cell r="P1034">
            <v>31295</v>
          </cell>
          <cell r="Q1034">
            <v>31295</v>
          </cell>
          <cell r="R1034">
            <v>31295</v>
          </cell>
          <cell r="S1034">
            <v>31295</v>
          </cell>
          <cell r="T1034">
            <v>26926</v>
          </cell>
          <cell r="U1034">
            <v>26926</v>
          </cell>
          <cell r="V1034">
            <v>27411</v>
          </cell>
          <cell r="W1034">
            <v>26500</v>
          </cell>
          <cell r="X1034">
            <v>24795</v>
          </cell>
          <cell r="Y1034">
            <v>29795</v>
          </cell>
          <cell r="Z1034">
            <v>28508</v>
          </cell>
          <cell r="AA1034">
            <v>29795</v>
          </cell>
          <cell r="AB1034">
            <v>29795</v>
          </cell>
          <cell r="AC1034">
            <v>29795</v>
          </cell>
          <cell r="AD1034">
            <v>29795</v>
          </cell>
          <cell r="AE1034">
            <v>29795</v>
          </cell>
          <cell r="AF1034">
            <v>29795</v>
          </cell>
          <cell r="AG1034">
            <v>29795</v>
          </cell>
          <cell r="AH1034">
            <v>22528</v>
          </cell>
          <cell r="AI1034">
            <v>22528</v>
          </cell>
          <cell r="AJ1034">
            <v>22528</v>
          </cell>
          <cell r="AK1034">
            <v>22528</v>
          </cell>
          <cell r="AL1034">
            <v>22528</v>
          </cell>
          <cell r="AM1034">
            <v>22528</v>
          </cell>
          <cell r="AN1034">
            <v>12726</v>
          </cell>
          <cell r="AO1034">
            <v>21000</v>
          </cell>
          <cell r="AP1034">
            <v>21000</v>
          </cell>
          <cell r="AQ1034">
            <v>21000</v>
          </cell>
          <cell r="AR1034">
            <v>17627</v>
          </cell>
          <cell r="AS1034">
            <v>29795</v>
          </cell>
          <cell r="AT1034">
            <v>29795</v>
          </cell>
          <cell r="AU1034">
            <v>24894</v>
          </cell>
          <cell r="AV1034">
            <v>21795</v>
          </cell>
          <cell r="AW1034">
            <v>21795</v>
          </cell>
          <cell r="AX1034">
            <v>29795</v>
          </cell>
          <cell r="AY1034">
            <v>29795</v>
          </cell>
          <cell r="AZ1034">
            <v>29795</v>
          </cell>
          <cell r="BA1034">
            <v>29795</v>
          </cell>
          <cell r="BB1034">
            <v>29795</v>
          </cell>
          <cell r="BC1034">
            <v>29795</v>
          </cell>
          <cell r="BD1034">
            <v>29795</v>
          </cell>
          <cell r="BE1034">
            <v>29795</v>
          </cell>
          <cell r="BF1034">
            <v>29795</v>
          </cell>
          <cell r="BG1034">
            <v>29795</v>
          </cell>
          <cell r="BH1034">
            <v>29795</v>
          </cell>
          <cell r="BI1034">
            <v>29795</v>
          </cell>
          <cell r="BJ1034">
            <v>29795</v>
          </cell>
          <cell r="BK1034">
            <v>29795</v>
          </cell>
          <cell r="BL1034">
            <v>29795</v>
          </cell>
          <cell r="BM1034">
            <v>29795</v>
          </cell>
          <cell r="BN1034">
            <v>29795</v>
          </cell>
          <cell r="BO1034">
            <v>29795</v>
          </cell>
          <cell r="BP1034">
            <v>29795</v>
          </cell>
          <cell r="BQ1034">
            <v>29795</v>
          </cell>
          <cell r="BR1034">
            <v>29795</v>
          </cell>
          <cell r="BS1034">
            <v>29795</v>
          </cell>
          <cell r="BT1034">
            <v>29795</v>
          </cell>
          <cell r="BU1034">
            <v>28403</v>
          </cell>
          <cell r="BV1034">
            <v>29795</v>
          </cell>
          <cell r="BW1034">
            <v>36295</v>
          </cell>
          <cell r="BX1034">
            <v>34795</v>
          </cell>
          <cell r="BY1034">
            <v>34795</v>
          </cell>
          <cell r="BZ1034">
            <v>34795</v>
          </cell>
          <cell r="CA1034">
            <v>29795</v>
          </cell>
          <cell r="CB1034">
            <v>29795</v>
          </cell>
          <cell r="CC1034">
            <v>41295</v>
          </cell>
          <cell r="CD1034">
            <v>31295</v>
          </cell>
          <cell r="CE1034">
            <v>31295</v>
          </cell>
          <cell r="CF1034">
            <v>31295</v>
          </cell>
          <cell r="CG1034">
            <v>31295</v>
          </cell>
          <cell r="CH1034">
            <v>31295</v>
          </cell>
          <cell r="CI1034">
            <v>31295</v>
          </cell>
          <cell r="CJ1034">
            <v>31295</v>
          </cell>
          <cell r="CK1034">
            <v>31295</v>
          </cell>
          <cell r="CL1034">
            <v>31295</v>
          </cell>
          <cell r="CM1034">
            <v>31295</v>
          </cell>
          <cell r="CN1034">
            <v>31295</v>
          </cell>
          <cell r="CO1034">
            <v>31295</v>
          </cell>
          <cell r="CP1034">
            <v>31295</v>
          </cell>
          <cell r="CQ1034">
            <v>31295</v>
          </cell>
          <cell r="CR1034">
            <v>31295</v>
          </cell>
          <cell r="CS1034">
            <v>30975</v>
          </cell>
          <cell r="CT1034">
            <v>31593</v>
          </cell>
          <cell r="CU1034">
            <v>30975</v>
          </cell>
          <cell r="CV1034">
            <v>31592</v>
          </cell>
          <cell r="CW1034">
            <v>31295</v>
          </cell>
          <cell r="CX1034">
            <v>31691</v>
          </cell>
          <cell r="CY1034">
            <v>31592</v>
          </cell>
          <cell r="CZ1034">
            <v>31592</v>
          </cell>
          <cell r="DA1034">
            <v>31592</v>
          </cell>
          <cell r="DB1034">
            <v>31592</v>
          </cell>
          <cell r="DC1034">
            <v>31592</v>
          </cell>
          <cell r="DD1034">
            <v>31295</v>
          </cell>
          <cell r="DE1034">
            <v>34296</v>
          </cell>
          <cell r="DF1034">
            <v>35296</v>
          </cell>
          <cell r="DG1034">
            <v>35296</v>
          </cell>
          <cell r="DH1034">
            <v>35296</v>
          </cell>
          <cell r="DI1034">
            <v>35296</v>
          </cell>
          <cell r="DJ1034">
            <v>35296</v>
          </cell>
          <cell r="DK1034">
            <v>34296</v>
          </cell>
        </row>
        <row r="1035">
          <cell r="A1035">
            <v>106996</v>
          </cell>
          <cell r="B1035" t="str">
            <v xml:space="preserve"> VALLEY - LINCOLN SMS                    </v>
          </cell>
          <cell r="C1035">
            <v>6</v>
          </cell>
          <cell r="D1035" t="str">
            <v xml:space="preserve"> D    </v>
          </cell>
          <cell r="E1035">
            <v>56570</v>
          </cell>
          <cell r="F1035">
            <v>15069</v>
          </cell>
          <cell r="G1035">
            <v>13849</v>
          </cell>
          <cell r="H1035">
            <v>2761</v>
          </cell>
          <cell r="I1035">
            <v>17309</v>
          </cell>
          <cell r="J1035">
            <v>14999</v>
          </cell>
          <cell r="K1035">
            <v>17999</v>
          </cell>
          <cell r="L1035">
            <v>14999</v>
          </cell>
          <cell r="M1035">
            <v>15069</v>
          </cell>
          <cell r="N1035">
            <v>14214</v>
          </cell>
          <cell r="O1035">
            <v>13894</v>
          </cell>
          <cell r="P1035">
            <v>17562</v>
          </cell>
          <cell r="Q1035">
            <v>15071</v>
          </cell>
          <cell r="R1035">
            <v>15071</v>
          </cell>
          <cell r="S1035">
            <v>15071</v>
          </cell>
          <cell r="T1035">
            <v>2315</v>
          </cell>
          <cell r="U1035">
            <v>2315</v>
          </cell>
          <cell r="V1035">
            <v>1230</v>
          </cell>
          <cell r="W1035">
            <v>9658</v>
          </cell>
          <cell r="X1035">
            <v>10128</v>
          </cell>
          <cell r="Y1035">
            <v>10136</v>
          </cell>
          <cell r="Z1035">
            <v>10136</v>
          </cell>
          <cell r="AA1035">
            <v>2058</v>
          </cell>
          <cell r="AB1035">
            <v>1563</v>
          </cell>
          <cell r="AC1035">
            <v>1220</v>
          </cell>
          <cell r="AD1035">
            <v>11648</v>
          </cell>
          <cell r="AE1035">
            <v>12171</v>
          </cell>
          <cell r="AF1035">
            <v>12171</v>
          </cell>
          <cell r="AG1035">
            <v>15448</v>
          </cell>
          <cell r="AH1035">
            <v>15625</v>
          </cell>
          <cell r="AI1035">
            <v>14286</v>
          </cell>
          <cell r="AJ1035">
            <v>14295</v>
          </cell>
          <cell r="AK1035">
            <v>14903</v>
          </cell>
          <cell r="AL1035">
            <v>15391</v>
          </cell>
          <cell r="AM1035">
            <v>2756</v>
          </cell>
          <cell r="AN1035">
            <v>2686</v>
          </cell>
          <cell r="AO1035">
            <v>2761</v>
          </cell>
          <cell r="AP1035">
            <v>1726</v>
          </cell>
          <cell r="AQ1035">
            <v>1640</v>
          </cell>
          <cell r="AR1035">
            <v>15098</v>
          </cell>
          <cell r="AS1035">
            <v>15526</v>
          </cell>
          <cell r="AT1035">
            <v>15486</v>
          </cell>
          <cell r="AU1035">
            <v>15486</v>
          </cell>
          <cell r="AV1035">
            <v>15486</v>
          </cell>
          <cell r="AW1035">
            <v>14345</v>
          </cell>
          <cell r="AX1035">
            <v>16355</v>
          </cell>
          <cell r="AY1035">
            <v>16932</v>
          </cell>
          <cell r="AZ1035">
            <v>14437</v>
          </cell>
          <cell r="BA1035">
            <v>14440</v>
          </cell>
          <cell r="BB1035">
            <v>14485</v>
          </cell>
          <cell r="BC1035">
            <v>14490</v>
          </cell>
          <cell r="BD1035">
            <v>13395</v>
          </cell>
          <cell r="BE1035">
            <v>13340</v>
          </cell>
          <cell r="BF1035">
            <v>13235</v>
          </cell>
          <cell r="BG1035">
            <v>14488</v>
          </cell>
          <cell r="BH1035">
            <v>14488</v>
          </cell>
          <cell r="BI1035">
            <v>14694</v>
          </cell>
          <cell r="BJ1035">
            <v>17694</v>
          </cell>
          <cell r="BK1035">
            <v>16402</v>
          </cell>
          <cell r="BL1035">
            <v>16375</v>
          </cell>
          <cell r="BM1035">
            <v>17182</v>
          </cell>
          <cell r="BN1035">
            <v>17774</v>
          </cell>
          <cell r="BO1035">
            <v>16774</v>
          </cell>
          <cell r="BP1035">
            <v>16774</v>
          </cell>
          <cell r="BQ1035">
            <v>14774</v>
          </cell>
          <cell r="BR1035">
            <v>13427</v>
          </cell>
          <cell r="BS1035">
            <v>13400</v>
          </cell>
          <cell r="BT1035">
            <v>15201</v>
          </cell>
          <cell r="BU1035">
            <v>17764</v>
          </cell>
          <cell r="BV1035">
            <v>15775</v>
          </cell>
          <cell r="BW1035">
            <v>15775</v>
          </cell>
          <cell r="BX1035">
            <v>15975</v>
          </cell>
          <cell r="BY1035">
            <v>14423</v>
          </cell>
          <cell r="BZ1035">
            <v>14402</v>
          </cell>
          <cell r="CA1035">
            <v>15214</v>
          </cell>
          <cell r="CB1035">
            <v>16095</v>
          </cell>
          <cell r="CC1035">
            <v>15675</v>
          </cell>
          <cell r="CD1035">
            <v>15675</v>
          </cell>
          <cell r="CE1035">
            <v>10738</v>
          </cell>
          <cell r="CF1035">
            <v>9499</v>
          </cell>
          <cell r="CG1035">
            <v>9495</v>
          </cell>
          <cell r="CH1035">
            <v>15066</v>
          </cell>
          <cell r="CI1035">
            <v>15440</v>
          </cell>
          <cell r="CJ1035">
            <v>15694</v>
          </cell>
          <cell r="CK1035">
            <v>15694</v>
          </cell>
          <cell r="CL1035">
            <v>15461</v>
          </cell>
          <cell r="CM1035">
            <v>14329</v>
          </cell>
          <cell r="CN1035">
            <v>14379</v>
          </cell>
          <cell r="CO1035">
            <v>15690</v>
          </cell>
          <cell r="CP1035">
            <v>15690</v>
          </cell>
          <cell r="CQ1035">
            <v>15690</v>
          </cell>
          <cell r="CR1035">
            <v>5871</v>
          </cell>
          <cell r="CS1035">
            <v>15745</v>
          </cell>
          <cell r="CT1035">
            <v>14496</v>
          </cell>
          <cell r="CU1035">
            <v>15745</v>
          </cell>
          <cell r="CV1035">
            <v>15262</v>
          </cell>
          <cell r="CW1035">
            <v>15745</v>
          </cell>
          <cell r="CX1035">
            <v>15945</v>
          </cell>
          <cell r="CY1035">
            <v>15663</v>
          </cell>
          <cell r="CZ1035">
            <v>15800</v>
          </cell>
          <cell r="DA1035">
            <v>15800</v>
          </cell>
          <cell r="DB1035">
            <v>15800</v>
          </cell>
          <cell r="DC1035">
            <v>15157</v>
          </cell>
          <cell r="DD1035">
            <v>15603</v>
          </cell>
          <cell r="DE1035">
            <v>15784</v>
          </cell>
          <cell r="DF1035">
            <v>15784</v>
          </cell>
          <cell r="DG1035">
            <v>15784</v>
          </cell>
          <cell r="DH1035">
            <v>15784</v>
          </cell>
          <cell r="DI1035">
            <v>15784</v>
          </cell>
          <cell r="DJ1035">
            <v>15324</v>
          </cell>
          <cell r="DK1035">
            <v>15790</v>
          </cell>
        </row>
        <row r="1036">
          <cell r="A1036">
            <v>107000</v>
          </cell>
          <cell r="B1036" t="str">
            <v>NECHES @ Montgomery</v>
          </cell>
          <cell r="C1036">
            <v>0</v>
          </cell>
          <cell r="D1036" t="str">
            <v xml:space="preserve"> D    </v>
          </cell>
          <cell r="E1036">
            <v>63838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</row>
        <row r="1037">
          <cell r="A1037">
            <v>107820</v>
          </cell>
          <cell r="B1037" t="str">
            <v xml:space="preserve"> TEXAS - SAN SALVADOR DEHYD              </v>
          </cell>
          <cell r="C1037">
            <v>0</v>
          </cell>
          <cell r="D1037" t="str">
            <v xml:space="preserve"> R    </v>
          </cell>
          <cell r="E1037">
            <v>6919</v>
          </cell>
          <cell r="F1037">
            <v>100</v>
          </cell>
          <cell r="G1037">
            <v>100</v>
          </cell>
          <cell r="H1037">
            <v>100</v>
          </cell>
          <cell r="I1037">
            <v>100</v>
          </cell>
          <cell r="J1037">
            <v>100</v>
          </cell>
          <cell r="K1037">
            <v>100</v>
          </cell>
          <cell r="L1037">
            <v>100</v>
          </cell>
          <cell r="M1037">
            <v>100</v>
          </cell>
          <cell r="N1037">
            <v>100</v>
          </cell>
          <cell r="O1037">
            <v>100</v>
          </cell>
          <cell r="P1037">
            <v>100</v>
          </cell>
          <cell r="Q1037">
            <v>100</v>
          </cell>
          <cell r="R1037">
            <v>100</v>
          </cell>
          <cell r="S1037">
            <v>100</v>
          </cell>
          <cell r="T1037">
            <v>110</v>
          </cell>
          <cell r="U1037">
            <v>110</v>
          </cell>
          <cell r="V1037">
            <v>110</v>
          </cell>
          <cell r="W1037">
            <v>110</v>
          </cell>
          <cell r="X1037">
            <v>110</v>
          </cell>
          <cell r="Y1037">
            <v>100</v>
          </cell>
          <cell r="Z1037">
            <v>100</v>
          </cell>
          <cell r="AA1037">
            <v>100</v>
          </cell>
          <cell r="AB1037">
            <v>100</v>
          </cell>
          <cell r="AC1037">
            <v>100</v>
          </cell>
          <cell r="AD1037">
            <v>100</v>
          </cell>
          <cell r="AE1037">
            <v>100</v>
          </cell>
          <cell r="AF1037">
            <v>100</v>
          </cell>
          <cell r="AG1037">
            <v>100</v>
          </cell>
          <cell r="AH1037">
            <v>100</v>
          </cell>
          <cell r="AI1037">
            <v>100</v>
          </cell>
          <cell r="AJ1037">
            <v>100</v>
          </cell>
          <cell r="AK1037">
            <v>100</v>
          </cell>
          <cell r="AL1037">
            <v>100</v>
          </cell>
          <cell r="AM1037">
            <v>100</v>
          </cell>
          <cell r="AN1037">
            <v>100</v>
          </cell>
          <cell r="AO1037">
            <v>100</v>
          </cell>
          <cell r="AP1037">
            <v>100</v>
          </cell>
          <cell r="AQ1037">
            <v>100</v>
          </cell>
          <cell r="AR1037">
            <v>100</v>
          </cell>
          <cell r="AS1037">
            <v>100</v>
          </cell>
          <cell r="AT1037">
            <v>100</v>
          </cell>
          <cell r="AU1037">
            <v>100</v>
          </cell>
          <cell r="AV1037">
            <v>100</v>
          </cell>
          <cell r="AW1037">
            <v>100</v>
          </cell>
          <cell r="AX1037">
            <v>110</v>
          </cell>
          <cell r="AY1037">
            <v>110</v>
          </cell>
          <cell r="AZ1037">
            <v>110</v>
          </cell>
          <cell r="BA1037">
            <v>110</v>
          </cell>
          <cell r="BB1037">
            <v>110</v>
          </cell>
          <cell r="BC1037">
            <v>110</v>
          </cell>
          <cell r="BD1037">
            <v>110</v>
          </cell>
          <cell r="BE1037">
            <v>110</v>
          </cell>
          <cell r="BF1037">
            <v>110</v>
          </cell>
          <cell r="BG1037">
            <v>110</v>
          </cell>
          <cell r="BH1037">
            <v>110</v>
          </cell>
          <cell r="BI1037">
            <v>110</v>
          </cell>
          <cell r="BJ1037">
            <v>110</v>
          </cell>
          <cell r="BK1037">
            <v>110</v>
          </cell>
          <cell r="BL1037">
            <v>110</v>
          </cell>
          <cell r="BM1037">
            <v>110</v>
          </cell>
          <cell r="BN1037">
            <v>110</v>
          </cell>
          <cell r="BO1037">
            <v>110</v>
          </cell>
          <cell r="BP1037">
            <v>110</v>
          </cell>
          <cell r="BQ1037">
            <v>110</v>
          </cell>
          <cell r="BR1037">
            <v>110</v>
          </cell>
          <cell r="BS1037">
            <v>110</v>
          </cell>
          <cell r="BT1037">
            <v>110</v>
          </cell>
          <cell r="BU1037">
            <v>110</v>
          </cell>
          <cell r="BV1037">
            <v>110</v>
          </cell>
          <cell r="BW1037">
            <v>110</v>
          </cell>
          <cell r="BX1037">
            <v>110</v>
          </cell>
          <cell r="BY1037">
            <v>110</v>
          </cell>
          <cell r="BZ1037">
            <v>110</v>
          </cell>
          <cell r="CA1037">
            <v>110</v>
          </cell>
          <cell r="CB1037">
            <v>110</v>
          </cell>
          <cell r="CC1037">
            <v>110</v>
          </cell>
          <cell r="CD1037">
            <v>110</v>
          </cell>
          <cell r="CE1037">
            <v>110</v>
          </cell>
          <cell r="CF1037">
            <v>110</v>
          </cell>
          <cell r="CG1037">
            <v>110</v>
          </cell>
          <cell r="CH1037">
            <v>110</v>
          </cell>
          <cell r="CI1037">
            <v>76</v>
          </cell>
          <cell r="CJ1037">
            <v>76</v>
          </cell>
          <cell r="CK1037">
            <v>110</v>
          </cell>
          <cell r="CL1037">
            <v>110</v>
          </cell>
          <cell r="CM1037">
            <v>110</v>
          </cell>
          <cell r="CN1037">
            <v>110</v>
          </cell>
          <cell r="CO1037">
            <v>110</v>
          </cell>
          <cell r="CP1037">
            <v>110</v>
          </cell>
          <cell r="CQ1037">
            <v>110</v>
          </cell>
          <cell r="CR1037">
            <v>110</v>
          </cell>
          <cell r="CS1037">
            <v>110</v>
          </cell>
          <cell r="CT1037">
            <v>110</v>
          </cell>
          <cell r="CU1037">
            <v>110</v>
          </cell>
          <cell r="CV1037">
            <v>110</v>
          </cell>
          <cell r="CW1037">
            <v>110</v>
          </cell>
          <cell r="CX1037">
            <v>110</v>
          </cell>
          <cell r="CY1037">
            <v>110</v>
          </cell>
          <cell r="CZ1037">
            <v>110</v>
          </cell>
          <cell r="DA1037">
            <v>110</v>
          </cell>
          <cell r="DB1037">
            <v>110</v>
          </cell>
          <cell r="DC1037">
            <v>110</v>
          </cell>
          <cell r="DD1037">
            <v>110</v>
          </cell>
          <cell r="DE1037">
            <v>110</v>
          </cell>
          <cell r="DF1037">
            <v>110</v>
          </cell>
          <cell r="DG1037">
            <v>110</v>
          </cell>
          <cell r="DH1037">
            <v>110</v>
          </cell>
          <cell r="DI1037">
            <v>110</v>
          </cell>
          <cell r="DJ1037">
            <v>110</v>
          </cell>
          <cell r="DK1037">
            <v>110</v>
          </cell>
        </row>
        <row r="1038">
          <cell r="A1038">
            <v>107832</v>
          </cell>
          <cell r="B1038" t="str">
            <v xml:space="preserve"> WALTER - SOUTH MARSH ISLAND 36          </v>
          </cell>
          <cell r="C1038" t="str">
            <v xml:space="preserve"> 0L   </v>
          </cell>
          <cell r="D1038" t="str">
            <v xml:space="preserve"> R    </v>
          </cell>
          <cell r="E1038">
            <v>111264</v>
          </cell>
          <cell r="F1038">
            <v>12246</v>
          </cell>
          <cell r="G1038">
            <v>12246</v>
          </cell>
          <cell r="H1038">
            <v>11993</v>
          </cell>
          <cell r="I1038">
            <v>11202</v>
          </cell>
          <cell r="J1038">
            <v>11202</v>
          </cell>
          <cell r="K1038">
            <v>11202</v>
          </cell>
          <cell r="L1038">
            <v>13203</v>
          </cell>
          <cell r="M1038">
            <v>16702</v>
          </cell>
          <cell r="N1038">
            <v>11247</v>
          </cell>
          <cell r="O1038">
            <v>11247</v>
          </cell>
          <cell r="P1038">
            <v>11247</v>
          </cell>
          <cell r="Q1038">
            <v>11247</v>
          </cell>
          <cell r="R1038">
            <v>11247</v>
          </cell>
          <cell r="S1038">
            <v>11154</v>
          </cell>
          <cell r="T1038">
            <v>16274</v>
          </cell>
          <cell r="U1038">
            <v>16274</v>
          </cell>
          <cell r="V1038">
            <v>15444</v>
          </cell>
          <cell r="W1038">
            <v>13944</v>
          </cell>
          <cell r="X1038">
            <v>11244</v>
          </cell>
          <cell r="Y1038">
            <v>9744</v>
          </cell>
          <cell r="Z1038">
            <v>9744</v>
          </cell>
          <cell r="AA1038">
            <v>8144</v>
          </cell>
          <cell r="AB1038">
            <v>8144</v>
          </cell>
          <cell r="AC1038">
            <v>8144</v>
          </cell>
          <cell r="AD1038">
            <v>8144</v>
          </cell>
          <cell r="AE1038">
            <v>8144</v>
          </cell>
          <cell r="AF1038">
            <v>8144</v>
          </cell>
          <cell r="AG1038">
            <v>10793</v>
          </cell>
          <cell r="AH1038">
            <v>10793</v>
          </cell>
          <cell r="AI1038">
            <v>10793</v>
          </cell>
          <cell r="AJ1038">
            <v>10793</v>
          </cell>
          <cell r="AK1038">
            <v>10093</v>
          </cell>
          <cell r="AL1038">
            <v>10093</v>
          </cell>
          <cell r="AM1038">
            <v>12093</v>
          </cell>
          <cell r="AN1038">
            <v>12093</v>
          </cell>
          <cell r="AO1038">
            <v>11993</v>
          </cell>
          <cell r="AP1038">
            <v>11993</v>
          </cell>
          <cell r="AQ1038">
            <v>11993</v>
          </cell>
          <cell r="AR1038">
            <v>10593</v>
          </cell>
          <cell r="AS1038">
            <v>9593</v>
          </cell>
          <cell r="AT1038">
            <v>9593</v>
          </cell>
          <cell r="AU1038">
            <v>9593</v>
          </cell>
          <cell r="AV1038">
            <v>9593</v>
          </cell>
          <cell r="AW1038">
            <v>9593</v>
          </cell>
          <cell r="AX1038">
            <v>10936</v>
          </cell>
          <cell r="AY1038">
            <v>10936</v>
          </cell>
          <cell r="AZ1038">
            <v>10936</v>
          </cell>
          <cell r="BA1038">
            <v>8948</v>
          </cell>
          <cell r="BB1038">
            <v>10698</v>
          </cell>
          <cell r="BC1038">
            <v>10698</v>
          </cell>
          <cell r="BD1038">
            <v>10698</v>
          </cell>
          <cell r="BE1038">
            <v>10698</v>
          </cell>
          <cell r="BF1038">
            <v>10698</v>
          </cell>
          <cell r="BG1038">
            <v>10698</v>
          </cell>
          <cell r="BH1038">
            <v>1763</v>
          </cell>
          <cell r="BI1038">
            <v>1763</v>
          </cell>
          <cell r="BJ1038">
            <v>1763</v>
          </cell>
          <cell r="BK1038">
            <v>1763</v>
          </cell>
          <cell r="BL1038">
            <v>1763</v>
          </cell>
          <cell r="BM1038">
            <v>1763</v>
          </cell>
          <cell r="BN1038">
            <v>1763</v>
          </cell>
          <cell r="BO1038">
            <v>1763</v>
          </cell>
          <cell r="BP1038">
            <v>1763</v>
          </cell>
          <cell r="BQ1038">
            <v>1763</v>
          </cell>
          <cell r="BR1038">
            <v>1763</v>
          </cell>
          <cell r="BS1038">
            <v>1763</v>
          </cell>
          <cell r="BT1038">
            <v>1763</v>
          </cell>
          <cell r="BU1038">
            <v>1763</v>
          </cell>
          <cell r="BV1038">
            <v>1763</v>
          </cell>
          <cell r="BW1038">
            <v>1763</v>
          </cell>
          <cell r="BX1038">
            <v>1763</v>
          </cell>
          <cell r="BY1038">
            <v>1763</v>
          </cell>
          <cell r="BZ1038">
            <v>1763</v>
          </cell>
          <cell r="CA1038">
            <v>1763</v>
          </cell>
          <cell r="CB1038">
            <v>1763</v>
          </cell>
          <cell r="CC1038">
            <v>1917</v>
          </cell>
          <cell r="CD1038">
            <v>1916</v>
          </cell>
          <cell r="CE1038">
            <v>1916</v>
          </cell>
          <cell r="CF1038">
            <v>1916</v>
          </cell>
          <cell r="CG1038">
            <v>1916</v>
          </cell>
          <cell r="CH1038">
            <v>5844</v>
          </cell>
          <cell r="CI1038">
            <v>5844</v>
          </cell>
          <cell r="CJ1038">
            <v>5844</v>
          </cell>
          <cell r="CK1038">
            <v>5844</v>
          </cell>
          <cell r="CL1038">
            <v>5844</v>
          </cell>
          <cell r="CM1038">
            <v>5844</v>
          </cell>
          <cell r="CN1038">
            <v>5844</v>
          </cell>
          <cell r="CO1038">
            <v>5844</v>
          </cell>
          <cell r="CP1038">
            <v>5844</v>
          </cell>
          <cell r="CQ1038">
            <v>5290</v>
          </cell>
          <cell r="CR1038">
            <v>5290</v>
          </cell>
          <cell r="CS1038">
            <v>5290</v>
          </cell>
          <cell r="CT1038">
            <v>5290</v>
          </cell>
          <cell r="CU1038">
            <v>5290</v>
          </cell>
          <cell r="CV1038">
            <v>5290</v>
          </cell>
          <cell r="CW1038">
            <v>5290</v>
          </cell>
          <cell r="CX1038">
            <v>5290</v>
          </cell>
          <cell r="CY1038">
            <v>5290</v>
          </cell>
          <cell r="CZ1038">
            <v>5290</v>
          </cell>
          <cell r="DA1038">
            <v>5290</v>
          </cell>
          <cell r="DB1038">
            <v>5290</v>
          </cell>
          <cell r="DC1038">
            <v>5290</v>
          </cell>
          <cell r="DD1038">
            <v>5290</v>
          </cell>
          <cell r="DE1038">
            <v>12401</v>
          </cell>
          <cell r="DF1038">
            <v>12401</v>
          </cell>
          <cell r="DG1038">
            <v>12401</v>
          </cell>
          <cell r="DH1038">
            <v>12401</v>
          </cell>
          <cell r="DI1038">
            <v>12401</v>
          </cell>
          <cell r="DJ1038">
            <v>23097</v>
          </cell>
          <cell r="DK1038">
            <v>20097</v>
          </cell>
        </row>
        <row r="1039">
          <cell r="A1039">
            <v>109301</v>
          </cell>
          <cell r="B1039" t="str">
            <v>DUKE Energy @ Lamar</v>
          </cell>
          <cell r="C1039">
            <v>1</v>
          </cell>
          <cell r="D1039" t="str">
            <v xml:space="preserve"> R    </v>
          </cell>
          <cell r="E1039">
            <v>12103</v>
          </cell>
          <cell r="F1039">
            <v>450</v>
          </cell>
          <cell r="G1039">
            <v>450</v>
          </cell>
          <cell r="H1039">
            <v>400</v>
          </cell>
          <cell r="I1039">
            <v>450</v>
          </cell>
          <cell r="J1039">
            <v>450</v>
          </cell>
          <cell r="K1039">
            <v>450</v>
          </cell>
          <cell r="L1039">
            <v>450</v>
          </cell>
          <cell r="M1039">
            <v>450</v>
          </cell>
          <cell r="N1039">
            <v>450</v>
          </cell>
          <cell r="O1039">
            <v>450</v>
          </cell>
          <cell r="P1039">
            <v>450</v>
          </cell>
          <cell r="Q1039">
            <v>450</v>
          </cell>
          <cell r="R1039">
            <v>450</v>
          </cell>
          <cell r="S1039">
            <v>450</v>
          </cell>
          <cell r="T1039">
            <v>400</v>
          </cell>
          <cell r="U1039">
            <v>400</v>
          </cell>
          <cell r="V1039">
            <v>400</v>
          </cell>
          <cell r="W1039">
            <v>400</v>
          </cell>
          <cell r="X1039">
            <v>400</v>
          </cell>
          <cell r="Y1039">
            <v>400</v>
          </cell>
          <cell r="Z1039">
            <v>400</v>
          </cell>
          <cell r="AA1039">
            <v>400</v>
          </cell>
          <cell r="AB1039">
            <v>400</v>
          </cell>
          <cell r="AC1039">
            <v>400</v>
          </cell>
          <cell r="AD1039">
            <v>400</v>
          </cell>
          <cell r="AE1039">
            <v>400</v>
          </cell>
          <cell r="AF1039">
            <v>400</v>
          </cell>
          <cell r="AG1039">
            <v>400</v>
          </cell>
          <cell r="AH1039">
            <v>400</v>
          </cell>
          <cell r="AI1039">
            <v>400</v>
          </cell>
          <cell r="AJ1039">
            <v>400</v>
          </cell>
          <cell r="AK1039">
            <v>400</v>
          </cell>
          <cell r="AL1039">
            <v>400</v>
          </cell>
          <cell r="AM1039">
            <v>400</v>
          </cell>
          <cell r="AN1039">
            <v>400</v>
          </cell>
          <cell r="AO1039">
            <v>400</v>
          </cell>
          <cell r="AP1039">
            <v>400</v>
          </cell>
          <cell r="AQ1039">
            <v>400</v>
          </cell>
          <cell r="AR1039">
            <v>400</v>
          </cell>
          <cell r="AS1039">
            <v>400</v>
          </cell>
          <cell r="AT1039">
            <v>400</v>
          </cell>
          <cell r="AU1039">
            <v>400</v>
          </cell>
          <cell r="AV1039">
            <v>400</v>
          </cell>
          <cell r="AW1039">
            <v>400</v>
          </cell>
          <cell r="AX1039">
            <v>450</v>
          </cell>
          <cell r="AY1039">
            <v>450</v>
          </cell>
          <cell r="AZ1039">
            <v>450</v>
          </cell>
          <cell r="BA1039">
            <v>450</v>
          </cell>
          <cell r="BB1039">
            <v>450</v>
          </cell>
          <cell r="BC1039">
            <v>450</v>
          </cell>
          <cell r="BD1039">
            <v>450</v>
          </cell>
          <cell r="BE1039">
            <v>450</v>
          </cell>
          <cell r="BF1039">
            <v>450</v>
          </cell>
          <cell r="BG1039">
            <v>450</v>
          </cell>
          <cell r="BH1039">
            <v>450</v>
          </cell>
          <cell r="BI1039">
            <v>450</v>
          </cell>
          <cell r="BJ1039">
            <v>450</v>
          </cell>
          <cell r="BK1039">
            <v>450</v>
          </cell>
          <cell r="BL1039">
            <v>450</v>
          </cell>
          <cell r="BM1039">
            <v>450</v>
          </cell>
          <cell r="BN1039">
            <v>450</v>
          </cell>
          <cell r="BO1039">
            <v>450</v>
          </cell>
          <cell r="BP1039">
            <v>450</v>
          </cell>
          <cell r="BQ1039">
            <v>450</v>
          </cell>
          <cell r="BR1039">
            <v>450</v>
          </cell>
          <cell r="BS1039">
            <v>450</v>
          </cell>
          <cell r="BT1039">
            <v>450</v>
          </cell>
          <cell r="BU1039">
            <v>450</v>
          </cell>
          <cell r="BV1039">
            <v>450</v>
          </cell>
          <cell r="BW1039">
            <v>450</v>
          </cell>
          <cell r="BX1039">
            <v>450</v>
          </cell>
          <cell r="BY1039">
            <v>450</v>
          </cell>
          <cell r="BZ1039">
            <v>450</v>
          </cell>
          <cell r="CA1039">
            <v>450</v>
          </cell>
          <cell r="CB1039">
            <v>450</v>
          </cell>
          <cell r="CC1039">
            <v>450</v>
          </cell>
          <cell r="CD1039">
            <v>450</v>
          </cell>
          <cell r="CE1039">
            <v>450</v>
          </cell>
          <cell r="CF1039">
            <v>450</v>
          </cell>
          <cell r="CG1039">
            <v>450</v>
          </cell>
          <cell r="CH1039">
            <v>450</v>
          </cell>
          <cell r="CI1039">
            <v>450</v>
          </cell>
          <cell r="CJ1039">
            <v>450</v>
          </cell>
          <cell r="CK1039">
            <v>450</v>
          </cell>
          <cell r="CL1039">
            <v>450</v>
          </cell>
          <cell r="CM1039">
            <v>450</v>
          </cell>
          <cell r="CN1039">
            <v>450</v>
          </cell>
          <cell r="CO1039">
            <v>450</v>
          </cell>
          <cell r="CP1039">
            <v>450</v>
          </cell>
          <cell r="CQ1039">
            <v>450</v>
          </cell>
          <cell r="CR1039">
            <v>450</v>
          </cell>
          <cell r="CS1039">
            <v>450</v>
          </cell>
          <cell r="CT1039">
            <v>450</v>
          </cell>
          <cell r="CU1039">
            <v>450</v>
          </cell>
          <cell r="CV1039">
            <v>450</v>
          </cell>
          <cell r="CW1039">
            <v>450</v>
          </cell>
          <cell r="CX1039">
            <v>450</v>
          </cell>
          <cell r="CY1039">
            <v>450</v>
          </cell>
          <cell r="CZ1039">
            <v>450</v>
          </cell>
          <cell r="DA1039">
            <v>450</v>
          </cell>
          <cell r="DB1039">
            <v>450</v>
          </cell>
          <cell r="DC1039">
            <v>450</v>
          </cell>
          <cell r="DD1039">
            <v>450</v>
          </cell>
          <cell r="DE1039">
            <v>450</v>
          </cell>
          <cell r="DF1039">
            <v>450</v>
          </cell>
          <cell r="DG1039">
            <v>450</v>
          </cell>
          <cell r="DH1039">
            <v>450</v>
          </cell>
          <cell r="DI1039">
            <v>450</v>
          </cell>
          <cell r="DJ1039">
            <v>450</v>
          </cell>
          <cell r="DK1039">
            <v>450</v>
          </cell>
        </row>
        <row r="1040">
          <cell r="A1040">
            <v>109303</v>
          </cell>
          <cell r="B1040" t="str">
            <v xml:space="preserve"> MILLPORT-MCGEE TRANSPORT                </v>
          </cell>
          <cell r="C1040">
            <v>1</v>
          </cell>
          <cell r="D1040" t="str">
            <v xml:space="preserve"> R    </v>
          </cell>
          <cell r="E1040">
            <v>67138</v>
          </cell>
          <cell r="F1040">
            <v>3900</v>
          </cell>
          <cell r="G1040">
            <v>3900</v>
          </cell>
          <cell r="H1040">
            <v>2800</v>
          </cell>
          <cell r="I1040">
            <v>3900</v>
          </cell>
          <cell r="J1040">
            <v>3900</v>
          </cell>
          <cell r="K1040">
            <v>3900</v>
          </cell>
          <cell r="L1040">
            <v>3900</v>
          </cell>
          <cell r="M1040">
            <v>3900</v>
          </cell>
          <cell r="N1040">
            <v>3900</v>
          </cell>
          <cell r="O1040">
            <v>3900</v>
          </cell>
          <cell r="P1040">
            <v>3900</v>
          </cell>
          <cell r="Q1040">
            <v>3900</v>
          </cell>
          <cell r="R1040">
            <v>3900</v>
          </cell>
          <cell r="S1040">
            <v>3900</v>
          </cell>
          <cell r="T1040">
            <v>4000</v>
          </cell>
          <cell r="U1040">
            <v>4000</v>
          </cell>
          <cell r="V1040">
            <v>4000</v>
          </cell>
          <cell r="W1040">
            <v>4000</v>
          </cell>
          <cell r="X1040">
            <v>2800</v>
          </cell>
          <cell r="Y1040">
            <v>2800</v>
          </cell>
          <cell r="Z1040">
            <v>2800</v>
          </cell>
          <cell r="AA1040">
            <v>2800</v>
          </cell>
          <cell r="AB1040">
            <v>2800</v>
          </cell>
          <cell r="AC1040">
            <v>2800</v>
          </cell>
          <cell r="AD1040">
            <v>2800</v>
          </cell>
          <cell r="AE1040">
            <v>2800</v>
          </cell>
          <cell r="AF1040">
            <v>2800</v>
          </cell>
          <cell r="AG1040">
            <v>2800</v>
          </cell>
          <cell r="AH1040">
            <v>2800</v>
          </cell>
          <cell r="AI1040">
            <v>2800</v>
          </cell>
          <cell r="AJ1040">
            <v>2800</v>
          </cell>
          <cell r="AK1040">
            <v>2800</v>
          </cell>
          <cell r="AL1040">
            <v>2800</v>
          </cell>
          <cell r="AM1040">
            <v>2800</v>
          </cell>
          <cell r="AN1040">
            <v>2800</v>
          </cell>
          <cell r="AO1040">
            <v>2800</v>
          </cell>
          <cell r="AP1040">
            <v>2800</v>
          </cell>
          <cell r="AQ1040">
            <v>2800</v>
          </cell>
          <cell r="AR1040">
            <v>2000</v>
          </cell>
          <cell r="AS1040">
            <v>2000</v>
          </cell>
          <cell r="AT1040">
            <v>2000</v>
          </cell>
          <cell r="AU1040">
            <v>2000</v>
          </cell>
          <cell r="AV1040">
            <v>2000</v>
          </cell>
          <cell r="AW1040">
            <v>2000</v>
          </cell>
          <cell r="AX1040">
            <v>2000</v>
          </cell>
          <cell r="AY1040">
            <v>2000</v>
          </cell>
          <cell r="AZ1040">
            <v>2000</v>
          </cell>
          <cell r="BA1040">
            <v>2000</v>
          </cell>
          <cell r="BB1040">
            <v>2000</v>
          </cell>
          <cell r="BC1040">
            <v>2000</v>
          </cell>
          <cell r="BD1040">
            <v>2000</v>
          </cell>
          <cell r="BE1040">
            <v>2000</v>
          </cell>
          <cell r="BF1040">
            <v>2000</v>
          </cell>
          <cell r="BG1040">
            <v>2000</v>
          </cell>
          <cell r="BH1040">
            <v>2000</v>
          </cell>
          <cell r="BI1040">
            <v>2000</v>
          </cell>
          <cell r="BJ1040">
            <v>2000</v>
          </cell>
          <cell r="BK1040">
            <v>2000</v>
          </cell>
          <cell r="BL1040">
            <v>2000</v>
          </cell>
          <cell r="BM1040">
            <v>2000</v>
          </cell>
          <cell r="BN1040">
            <v>2000</v>
          </cell>
          <cell r="BO1040">
            <v>2000</v>
          </cell>
          <cell r="BP1040">
            <v>2000</v>
          </cell>
          <cell r="BQ1040">
            <v>2000</v>
          </cell>
          <cell r="BR1040">
            <v>2000</v>
          </cell>
          <cell r="BS1040">
            <v>2000</v>
          </cell>
          <cell r="BT1040">
            <v>2000</v>
          </cell>
          <cell r="BU1040">
            <v>2000</v>
          </cell>
          <cell r="BV1040">
            <v>2000</v>
          </cell>
          <cell r="BW1040">
            <v>2000</v>
          </cell>
          <cell r="BX1040">
            <v>2000</v>
          </cell>
          <cell r="BY1040">
            <v>2000</v>
          </cell>
          <cell r="BZ1040">
            <v>2000</v>
          </cell>
          <cell r="CA1040">
            <v>2000</v>
          </cell>
          <cell r="CB1040">
            <v>2000</v>
          </cell>
          <cell r="CC1040">
            <v>1500</v>
          </cell>
          <cell r="CD1040">
            <v>1500</v>
          </cell>
          <cell r="CE1040">
            <v>1500</v>
          </cell>
          <cell r="CF1040">
            <v>1500</v>
          </cell>
          <cell r="CG1040">
            <v>1500</v>
          </cell>
          <cell r="CH1040">
            <v>1500</v>
          </cell>
          <cell r="CI1040">
            <v>1500</v>
          </cell>
          <cell r="CJ1040">
            <v>1500</v>
          </cell>
          <cell r="CK1040">
            <v>1500</v>
          </cell>
          <cell r="CL1040">
            <v>1500</v>
          </cell>
          <cell r="CM1040">
            <v>1500</v>
          </cell>
          <cell r="CN1040">
            <v>1500</v>
          </cell>
          <cell r="CO1040">
            <v>1500</v>
          </cell>
          <cell r="CP1040">
            <v>1500</v>
          </cell>
          <cell r="CQ1040">
            <v>1500</v>
          </cell>
          <cell r="CR1040">
            <v>1500</v>
          </cell>
          <cell r="CS1040">
            <v>1500</v>
          </cell>
          <cell r="CT1040">
            <v>1500</v>
          </cell>
          <cell r="CU1040">
            <v>1500</v>
          </cell>
          <cell r="CV1040">
            <v>1500</v>
          </cell>
          <cell r="CW1040">
            <v>1500</v>
          </cell>
          <cell r="CX1040">
            <v>1500</v>
          </cell>
          <cell r="CY1040">
            <v>1500</v>
          </cell>
          <cell r="CZ1040">
            <v>1500</v>
          </cell>
          <cell r="DA1040">
            <v>1500</v>
          </cell>
          <cell r="DB1040">
            <v>1500</v>
          </cell>
          <cell r="DC1040">
            <v>1500</v>
          </cell>
          <cell r="DD1040">
            <v>1500</v>
          </cell>
          <cell r="DE1040">
            <v>1500</v>
          </cell>
          <cell r="DF1040">
            <v>1500</v>
          </cell>
          <cell r="DG1040">
            <v>1500</v>
          </cell>
          <cell r="DH1040">
            <v>1500</v>
          </cell>
          <cell r="DI1040">
            <v>1500</v>
          </cell>
          <cell r="DJ1040">
            <v>1500</v>
          </cell>
          <cell r="DK1040">
            <v>1500</v>
          </cell>
        </row>
        <row r="1041">
          <cell r="A1041">
            <v>109304</v>
          </cell>
          <cell r="B1041" t="str">
            <v xml:space="preserve"> FAYETTE VERNON TRANSPORT                </v>
          </cell>
          <cell r="C1041">
            <v>1</v>
          </cell>
          <cell r="D1041" t="str">
            <v xml:space="preserve"> R    </v>
          </cell>
          <cell r="E1041">
            <v>32868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</row>
        <row r="1042">
          <cell r="A1042">
            <v>109323</v>
          </cell>
          <cell r="B1042" t="str">
            <v>TEXAS - OHIO PPL</v>
          </cell>
          <cell r="C1042">
            <v>2</v>
          </cell>
          <cell r="D1042" t="str">
            <v xml:space="preserve"> D    </v>
          </cell>
          <cell r="E1042">
            <v>144214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</row>
        <row r="1043">
          <cell r="A1043">
            <v>109335</v>
          </cell>
          <cell r="B1043" t="str">
            <v xml:space="preserve"> KENTUCKY-OHIO - NAPLES SALES            </v>
          </cell>
          <cell r="C1043">
            <v>2</v>
          </cell>
          <cell r="D1043" t="str">
            <v xml:space="preserve"> D    </v>
          </cell>
          <cell r="E1043">
            <v>52480</v>
          </cell>
          <cell r="F1043">
            <v>10000</v>
          </cell>
          <cell r="G1043">
            <v>10000</v>
          </cell>
          <cell r="H1043">
            <v>2649</v>
          </cell>
          <cell r="I1043">
            <v>10000</v>
          </cell>
          <cell r="J1043">
            <v>10000</v>
          </cell>
          <cell r="K1043">
            <v>10000</v>
          </cell>
          <cell r="L1043">
            <v>5184</v>
          </cell>
          <cell r="M1043">
            <v>5184</v>
          </cell>
          <cell r="N1043">
            <v>5184</v>
          </cell>
          <cell r="O1043">
            <v>5184</v>
          </cell>
          <cell r="P1043">
            <v>10000</v>
          </cell>
          <cell r="Q1043">
            <v>10000</v>
          </cell>
          <cell r="R1043">
            <v>10000</v>
          </cell>
          <cell r="S1043">
            <v>10000</v>
          </cell>
          <cell r="T1043">
            <v>2500</v>
          </cell>
          <cell r="U1043">
            <v>2500</v>
          </cell>
          <cell r="V1043">
            <v>2500</v>
          </cell>
          <cell r="W1043">
            <v>0</v>
          </cell>
          <cell r="X1043">
            <v>3000</v>
          </cell>
          <cell r="Y1043">
            <v>3000</v>
          </cell>
          <cell r="Z1043">
            <v>3000</v>
          </cell>
          <cell r="AA1043">
            <v>10000</v>
          </cell>
          <cell r="AB1043">
            <v>10000</v>
          </cell>
          <cell r="AC1043">
            <v>10000</v>
          </cell>
          <cell r="AD1043">
            <v>10000</v>
          </cell>
          <cell r="AE1043">
            <v>10000</v>
          </cell>
          <cell r="AF1043">
            <v>15000</v>
          </cell>
          <cell r="AG1043">
            <v>6000</v>
          </cell>
          <cell r="AH1043">
            <v>6000</v>
          </cell>
          <cell r="AI1043">
            <v>6000</v>
          </cell>
          <cell r="AJ1043">
            <v>6000</v>
          </cell>
          <cell r="AK1043">
            <v>6000</v>
          </cell>
          <cell r="AL1043">
            <v>6000</v>
          </cell>
          <cell r="AM1043">
            <v>10000</v>
          </cell>
          <cell r="AN1043">
            <v>9999</v>
          </cell>
          <cell r="AO1043">
            <v>2649</v>
          </cell>
          <cell r="AP1043">
            <v>2649</v>
          </cell>
          <cell r="AQ1043">
            <v>2649</v>
          </cell>
          <cell r="AR1043">
            <v>10000</v>
          </cell>
          <cell r="AS1043">
            <v>9999</v>
          </cell>
          <cell r="AT1043">
            <v>10000</v>
          </cell>
          <cell r="AU1043">
            <v>9999</v>
          </cell>
          <cell r="AV1043">
            <v>10000</v>
          </cell>
          <cell r="AW1043">
            <v>10000</v>
          </cell>
          <cell r="AX1043">
            <v>22500</v>
          </cell>
          <cell r="AY1043">
            <v>22500</v>
          </cell>
          <cell r="AZ1043">
            <v>10000</v>
          </cell>
          <cell r="BA1043">
            <v>20000</v>
          </cell>
          <cell r="BB1043">
            <v>20000</v>
          </cell>
          <cell r="BC1043">
            <v>10000</v>
          </cell>
          <cell r="BD1043">
            <v>10000</v>
          </cell>
          <cell r="BE1043">
            <v>10000</v>
          </cell>
          <cell r="BF1043">
            <v>20000</v>
          </cell>
          <cell r="BG1043">
            <v>20000</v>
          </cell>
          <cell r="BH1043">
            <v>20000</v>
          </cell>
          <cell r="BI1043">
            <v>10000</v>
          </cell>
          <cell r="BJ1043">
            <v>19000</v>
          </cell>
          <cell r="BK1043">
            <v>19000</v>
          </cell>
          <cell r="BL1043">
            <v>19000</v>
          </cell>
          <cell r="BM1043">
            <v>10000</v>
          </cell>
          <cell r="BN1043">
            <v>40000</v>
          </cell>
          <cell r="BO1043">
            <v>35000</v>
          </cell>
          <cell r="BP1043">
            <v>35000</v>
          </cell>
          <cell r="BQ1043">
            <v>18000</v>
          </cell>
          <cell r="BR1043">
            <v>18000</v>
          </cell>
          <cell r="BS1043">
            <v>18000</v>
          </cell>
          <cell r="BT1043">
            <v>25000</v>
          </cell>
          <cell r="BU1043">
            <v>25000</v>
          </cell>
          <cell r="BV1043">
            <v>20000</v>
          </cell>
          <cell r="BW1043">
            <v>10000</v>
          </cell>
          <cell r="BX1043">
            <v>10000</v>
          </cell>
          <cell r="BY1043">
            <v>10000</v>
          </cell>
          <cell r="BZ1043">
            <v>10000</v>
          </cell>
          <cell r="CA1043">
            <v>10000</v>
          </cell>
          <cell r="CB1043">
            <v>10000</v>
          </cell>
          <cell r="CC1043">
            <v>12000</v>
          </cell>
          <cell r="CD1043">
            <v>12000</v>
          </cell>
          <cell r="CE1043">
            <v>17000</v>
          </cell>
          <cell r="CF1043">
            <v>17000</v>
          </cell>
          <cell r="CG1043">
            <v>16993</v>
          </cell>
          <cell r="CH1043">
            <v>22000</v>
          </cell>
          <cell r="CI1043">
            <v>27000</v>
          </cell>
          <cell r="CJ1043">
            <v>27000</v>
          </cell>
          <cell r="CK1043">
            <v>12000</v>
          </cell>
          <cell r="CL1043">
            <v>12000</v>
          </cell>
          <cell r="CM1043">
            <v>12000</v>
          </cell>
          <cell r="CN1043">
            <v>12000</v>
          </cell>
          <cell r="CO1043">
            <v>12000</v>
          </cell>
          <cell r="CP1043">
            <v>12000</v>
          </cell>
          <cell r="CQ1043">
            <v>12000</v>
          </cell>
          <cell r="CR1043">
            <v>12000</v>
          </cell>
          <cell r="CS1043">
            <v>12000</v>
          </cell>
          <cell r="CT1043">
            <v>12000</v>
          </cell>
          <cell r="CU1043">
            <v>12000</v>
          </cell>
          <cell r="CV1043">
            <v>12000</v>
          </cell>
          <cell r="CW1043">
            <v>12000</v>
          </cell>
          <cell r="CX1043">
            <v>12000</v>
          </cell>
          <cell r="CY1043">
            <v>12000</v>
          </cell>
          <cell r="CZ1043">
            <v>12000</v>
          </cell>
          <cell r="DA1043">
            <v>12000</v>
          </cell>
          <cell r="DB1043">
            <v>12000</v>
          </cell>
          <cell r="DC1043">
            <v>12000</v>
          </cell>
          <cell r="DD1043">
            <v>12000</v>
          </cell>
          <cell r="DE1043">
            <v>10000</v>
          </cell>
          <cell r="DF1043">
            <v>10000</v>
          </cell>
          <cell r="DG1043">
            <v>10000</v>
          </cell>
          <cell r="DH1043">
            <v>10000</v>
          </cell>
          <cell r="DI1043">
            <v>10000</v>
          </cell>
          <cell r="DJ1043">
            <v>10000</v>
          </cell>
          <cell r="DK1043">
            <v>10000</v>
          </cell>
        </row>
        <row r="1044">
          <cell r="A1044">
            <v>109358</v>
          </cell>
          <cell r="B1044" t="str">
            <v xml:space="preserve"> CONOCO-GRAND CHENIER FLASH GAS 2        </v>
          </cell>
          <cell r="C1044" t="str">
            <v xml:space="preserve"> 0L   </v>
          </cell>
          <cell r="D1044" t="str">
            <v xml:space="preserve"> R    </v>
          </cell>
          <cell r="E1044">
            <v>6623</v>
          </cell>
          <cell r="F1044">
            <v>700</v>
          </cell>
          <cell r="G1044">
            <v>700</v>
          </cell>
          <cell r="H1044">
            <v>450</v>
          </cell>
          <cell r="I1044">
            <v>700</v>
          </cell>
          <cell r="J1044">
            <v>700</v>
          </cell>
          <cell r="K1044">
            <v>700</v>
          </cell>
          <cell r="L1044">
            <v>700</v>
          </cell>
          <cell r="M1044">
            <v>700</v>
          </cell>
          <cell r="N1044">
            <v>700</v>
          </cell>
          <cell r="O1044">
            <v>700</v>
          </cell>
          <cell r="P1044">
            <v>700</v>
          </cell>
          <cell r="Q1044">
            <v>700</v>
          </cell>
          <cell r="R1044">
            <v>700</v>
          </cell>
          <cell r="S1044">
            <v>700</v>
          </cell>
          <cell r="T1044">
            <v>800</v>
          </cell>
          <cell r="U1044">
            <v>800</v>
          </cell>
          <cell r="V1044">
            <v>800</v>
          </cell>
          <cell r="W1044">
            <v>800</v>
          </cell>
          <cell r="X1044">
            <v>800</v>
          </cell>
          <cell r="Y1044">
            <v>450</v>
          </cell>
          <cell r="Z1044">
            <v>450</v>
          </cell>
          <cell r="AA1044">
            <v>450</v>
          </cell>
          <cell r="AB1044">
            <v>450</v>
          </cell>
          <cell r="AC1044">
            <v>450</v>
          </cell>
          <cell r="AD1044">
            <v>450</v>
          </cell>
          <cell r="AE1044">
            <v>450</v>
          </cell>
          <cell r="AF1044">
            <v>450</v>
          </cell>
          <cell r="AG1044">
            <v>450</v>
          </cell>
          <cell r="AH1044">
            <v>450</v>
          </cell>
          <cell r="AI1044">
            <v>450</v>
          </cell>
          <cell r="AJ1044">
            <v>450</v>
          </cell>
          <cell r="AK1044">
            <v>450</v>
          </cell>
          <cell r="AL1044">
            <v>450</v>
          </cell>
          <cell r="AM1044">
            <v>450</v>
          </cell>
          <cell r="AN1044">
            <v>450</v>
          </cell>
          <cell r="AO1044">
            <v>450</v>
          </cell>
          <cell r="AP1044">
            <v>450</v>
          </cell>
          <cell r="AQ1044">
            <v>450</v>
          </cell>
          <cell r="AR1044">
            <v>450</v>
          </cell>
          <cell r="AS1044">
            <v>450</v>
          </cell>
          <cell r="AT1044">
            <v>450</v>
          </cell>
          <cell r="AU1044">
            <v>450</v>
          </cell>
          <cell r="AV1044">
            <v>450</v>
          </cell>
          <cell r="AW1044">
            <v>450</v>
          </cell>
          <cell r="AX1044">
            <v>450</v>
          </cell>
          <cell r="AY1044">
            <v>450</v>
          </cell>
          <cell r="AZ1044">
            <v>450</v>
          </cell>
          <cell r="BA1044">
            <v>450</v>
          </cell>
          <cell r="BB1044">
            <v>450</v>
          </cell>
          <cell r="BC1044">
            <v>450</v>
          </cell>
          <cell r="BD1044">
            <v>450</v>
          </cell>
          <cell r="BE1044">
            <v>450</v>
          </cell>
          <cell r="BF1044">
            <v>450</v>
          </cell>
          <cell r="BG1044">
            <v>450</v>
          </cell>
          <cell r="BH1044">
            <v>450</v>
          </cell>
          <cell r="BI1044">
            <v>450</v>
          </cell>
          <cell r="BJ1044">
            <v>450</v>
          </cell>
          <cell r="BK1044">
            <v>450</v>
          </cell>
          <cell r="BL1044">
            <v>450</v>
          </cell>
          <cell r="BM1044">
            <v>450</v>
          </cell>
          <cell r="BN1044">
            <v>450</v>
          </cell>
          <cell r="BO1044">
            <v>450</v>
          </cell>
          <cell r="BP1044">
            <v>450</v>
          </cell>
          <cell r="BQ1044">
            <v>450</v>
          </cell>
          <cell r="BR1044">
            <v>450</v>
          </cell>
          <cell r="BS1044">
            <v>450</v>
          </cell>
          <cell r="BT1044">
            <v>450</v>
          </cell>
          <cell r="BU1044">
            <v>450</v>
          </cell>
          <cell r="BV1044">
            <v>450</v>
          </cell>
          <cell r="BW1044">
            <v>450</v>
          </cell>
          <cell r="BX1044">
            <v>450</v>
          </cell>
          <cell r="BY1044">
            <v>450</v>
          </cell>
          <cell r="BZ1044">
            <v>450</v>
          </cell>
          <cell r="CA1044">
            <v>450</v>
          </cell>
          <cell r="CB1044">
            <v>450</v>
          </cell>
          <cell r="CC1044">
            <v>450</v>
          </cell>
          <cell r="CD1044">
            <v>450</v>
          </cell>
          <cell r="CE1044">
            <v>450</v>
          </cell>
          <cell r="CF1044">
            <v>450</v>
          </cell>
          <cell r="CG1044">
            <v>450</v>
          </cell>
          <cell r="CH1044">
            <v>450</v>
          </cell>
          <cell r="CI1044">
            <v>450</v>
          </cell>
          <cell r="CJ1044">
            <v>450</v>
          </cell>
          <cell r="CK1044">
            <v>450</v>
          </cell>
          <cell r="CL1044">
            <v>450</v>
          </cell>
          <cell r="CM1044">
            <v>450</v>
          </cell>
          <cell r="CN1044">
            <v>450</v>
          </cell>
          <cell r="CO1044">
            <v>450</v>
          </cell>
          <cell r="CP1044">
            <v>450</v>
          </cell>
          <cell r="CQ1044">
            <v>450</v>
          </cell>
          <cell r="CR1044">
            <v>450</v>
          </cell>
          <cell r="CS1044">
            <v>450</v>
          </cell>
          <cell r="CT1044">
            <v>450</v>
          </cell>
          <cell r="CU1044">
            <v>450</v>
          </cell>
          <cell r="CV1044">
            <v>450</v>
          </cell>
          <cell r="CW1044">
            <v>450</v>
          </cell>
          <cell r="CX1044">
            <v>450</v>
          </cell>
          <cell r="CY1044">
            <v>450</v>
          </cell>
          <cell r="CZ1044">
            <v>450</v>
          </cell>
          <cell r="DA1044">
            <v>450</v>
          </cell>
          <cell r="DB1044">
            <v>450</v>
          </cell>
          <cell r="DC1044">
            <v>450</v>
          </cell>
          <cell r="DD1044">
            <v>450</v>
          </cell>
          <cell r="DE1044">
            <v>483</v>
          </cell>
          <cell r="DF1044">
            <v>483</v>
          </cell>
          <cell r="DG1044">
            <v>483</v>
          </cell>
          <cell r="DH1044">
            <v>483</v>
          </cell>
          <cell r="DI1044">
            <v>483</v>
          </cell>
          <cell r="DJ1044">
            <v>483</v>
          </cell>
          <cell r="DK1044">
            <v>483</v>
          </cell>
        </row>
        <row r="1045">
          <cell r="A1045">
            <v>109362</v>
          </cell>
          <cell r="B1045" t="str">
            <v xml:space="preserve"> PLAINS - JOHNSON BAYOU WILDCAT          </v>
          </cell>
          <cell r="C1045" t="str">
            <v xml:space="preserve"> 0L   </v>
          </cell>
          <cell r="D1045" t="str">
            <v xml:space="preserve"> R    </v>
          </cell>
          <cell r="E1045">
            <v>57809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</row>
        <row r="1046">
          <cell r="A1046">
            <v>109365</v>
          </cell>
          <cell r="B1046" t="str">
            <v xml:space="preserve"> HILCORP - SOUTH THORNWELL               </v>
          </cell>
          <cell r="C1046" t="str">
            <v xml:space="preserve"> 0L   </v>
          </cell>
          <cell r="D1046" t="str">
            <v xml:space="preserve"> R    </v>
          </cell>
          <cell r="E1046">
            <v>2980</v>
          </cell>
          <cell r="F1046">
            <v>425</v>
          </cell>
          <cell r="G1046">
            <v>425</v>
          </cell>
          <cell r="H1046">
            <v>395</v>
          </cell>
          <cell r="I1046">
            <v>425</v>
          </cell>
          <cell r="J1046">
            <v>425</v>
          </cell>
          <cell r="K1046">
            <v>425</v>
          </cell>
          <cell r="L1046">
            <v>425</v>
          </cell>
          <cell r="M1046">
            <v>425</v>
          </cell>
          <cell r="N1046">
            <v>425</v>
          </cell>
          <cell r="O1046">
            <v>425</v>
          </cell>
          <cell r="P1046">
            <v>425</v>
          </cell>
          <cell r="Q1046">
            <v>425</v>
          </cell>
          <cell r="R1046">
            <v>425</v>
          </cell>
          <cell r="S1046">
            <v>425</v>
          </cell>
          <cell r="T1046">
            <v>395</v>
          </cell>
          <cell r="U1046">
            <v>395</v>
          </cell>
          <cell r="V1046">
            <v>395</v>
          </cell>
          <cell r="W1046">
            <v>395</v>
          </cell>
          <cell r="X1046">
            <v>395</v>
          </cell>
          <cell r="Y1046">
            <v>395</v>
          </cell>
          <cell r="Z1046">
            <v>395</v>
          </cell>
          <cell r="AA1046">
            <v>395</v>
          </cell>
          <cell r="AB1046">
            <v>395</v>
          </cell>
          <cell r="AC1046">
            <v>395</v>
          </cell>
          <cell r="AD1046">
            <v>395</v>
          </cell>
          <cell r="AE1046">
            <v>395</v>
          </cell>
          <cell r="AF1046">
            <v>395</v>
          </cell>
          <cell r="AG1046">
            <v>395</v>
          </cell>
          <cell r="AH1046">
            <v>395</v>
          </cell>
          <cell r="AI1046">
            <v>395</v>
          </cell>
          <cell r="AJ1046">
            <v>395</v>
          </cell>
          <cell r="AK1046">
            <v>395</v>
          </cell>
          <cell r="AL1046">
            <v>395</v>
          </cell>
          <cell r="AM1046">
            <v>395</v>
          </cell>
          <cell r="AN1046">
            <v>395</v>
          </cell>
          <cell r="AO1046">
            <v>395</v>
          </cell>
          <cell r="AP1046">
            <v>395</v>
          </cell>
          <cell r="AQ1046">
            <v>395</v>
          </cell>
          <cell r="AR1046">
            <v>395</v>
          </cell>
          <cell r="AS1046">
            <v>395</v>
          </cell>
          <cell r="AT1046">
            <v>395</v>
          </cell>
          <cell r="AU1046">
            <v>395</v>
          </cell>
          <cell r="AV1046">
            <v>395</v>
          </cell>
          <cell r="AW1046">
            <v>395</v>
          </cell>
          <cell r="AX1046">
            <v>316</v>
          </cell>
          <cell r="AY1046">
            <v>316</v>
          </cell>
          <cell r="AZ1046">
            <v>316</v>
          </cell>
          <cell r="BA1046">
            <v>316</v>
          </cell>
          <cell r="BB1046">
            <v>316</v>
          </cell>
          <cell r="BC1046">
            <v>316</v>
          </cell>
          <cell r="BD1046">
            <v>316</v>
          </cell>
          <cell r="BE1046">
            <v>316</v>
          </cell>
          <cell r="BF1046">
            <v>316</v>
          </cell>
          <cell r="BG1046">
            <v>316</v>
          </cell>
          <cell r="BH1046">
            <v>316</v>
          </cell>
          <cell r="BI1046">
            <v>316</v>
          </cell>
          <cell r="BJ1046">
            <v>316</v>
          </cell>
          <cell r="BK1046">
            <v>316</v>
          </cell>
          <cell r="BL1046">
            <v>316</v>
          </cell>
          <cell r="BM1046">
            <v>316</v>
          </cell>
          <cell r="BN1046">
            <v>316</v>
          </cell>
          <cell r="BO1046">
            <v>316</v>
          </cell>
          <cell r="BP1046">
            <v>316</v>
          </cell>
          <cell r="BQ1046">
            <v>316</v>
          </cell>
          <cell r="BR1046">
            <v>316</v>
          </cell>
          <cell r="BS1046">
            <v>316</v>
          </cell>
          <cell r="BT1046">
            <v>316</v>
          </cell>
          <cell r="BU1046">
            <v>316</v>
          </cell>
          <cell r="BV1046">
            <v>316</v>
          </cell>
          <cell r="BW1046">
            <v>316</v>
          </cell>
          <cell r="BX1046">
            <v>316</v>
          </cell>
          <cell r="BY1046">
            <v>316</v>
          </cell>
          <cell r="BZ1046">
            <v>316</v>
          </cell>
          <cell r="CA1046">
            <v>316</v>
          </cell>
          <cell r="CB1046">
            <v>316</v>
          </cell>
          <cell r="CC1046">
            <v>195</v>
          </cell>
          <cell r="CD1046">
            <v>195</v>
          </cell>
          <cell r="CE1046">
            <v>195</v>
          </cell>
          <cell r="CF1046">
            <v>195</v>
          </cell>
          <cell r="CG1046">
            <v>195</v>
          </cell>
          <cell r="CH1046">
            <v>195</v>
          </cell>
          <cell r="CI1046">
            <v>195</v>
          </cell>
          <cell r="CJ1046">
            <v>195</v>
          </cell>
          <cell r="CK1046">
            <v>195</v>
          </cell>
          <cell r="CL1046">
            <v>195</v>
          </cell>
          <cell r="CM1046">
            <v>195</v>
          </cell>
          <cell r="CN1046">
            <v>195</v>
          </cell>
          <cell r="CO1046">
            <v>316</v>
          </cell>
          <cell r="CP1046">
            <v>316</v>
          </cell>
          <cell r="CQ1046">
            <v>316</v>
          </cell>
          <cell r="CR1046">
            <v>316</v>
          </cell>
          <cell r="CS1046">
            <v>316</v>
          </cell>
          <cell r="CT1046">
            <v>316</v>
          </cell>
          <cell r="CU1046">
            <v>316</v>
          </cell>
          <cell r="CV1046">
            <v>316</v>
          </cell>
          <cell r="CW1046">
            <v>316</v>
          </cell>
          <cell r="CX1046">
            <v>316</v>
          </cell>
          <cell r="CY1046">
            <v>316</v>
          </cell>
          <cell r="CZ1046">
            <v>316</v>
          </cell>
          <cell r="DA1046">
            <v>316</v>
          </cell>
          <cell r="DB1046">
            <v>316</v>
          </cell>
          <cell r="DC1046">
            <v>316</v>
          </cell>
          <cell r="DD1046">
            <v>316</v>
          </cell>
          <cell r="DE1046">
            <v>332</v>
          </cell>
          <cell r="DF1046">
            <v>332</v>
          </cell>
          <cell r="DG1046">
            <v>332</v>
          </cell>
          <cell r="DH1046">
            <v>332</v>
          </cell>
          <cell r="DI1046">
            <v>332</v>
          </cell>
          <cell r="DJ1046">
            <v>332</v>
          </cell>
          <cell r="DK1046">
            <v>332</v>
          </cell>
        </row>
        <row r="1047">
          <cell r="A1047">
            <v>109368</v>
          </cell>
          <cell r="B1047" t="str">
            <v xml:space="preserve"> MERMANTAU - SOUTH LAKE ARTHUR DEHYD     </v>
          </cell>
          <cell r="C1047" t="str">
            <v xml:space="preserve"> 0L   </v>
          </cell>
          <cell r="D1047" t="str">
            <v xml:space="preserve"> R    </v>
          </cell>
          <cell r="E1047">
            <v>28105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</row>
        <row r="1048">
          <cell r="A1048">
            <v>109369</v>
          </cell>
          <cell r="B1048" t="str">
            <v xml:space="preserve"> NORCEN - CRAB LAKE                      </v>
          </cell>
          <cell r="C1048" t="str">
            <v xml:space="preserve"> 0L   </v>
          </cell>
          <cell r="D1048" t="str">
            <v xml:space="preserve"> R    </v>
          </cell>
          <cell r="E1048">
            <v>3697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</row>
        <row r="1049">
          <cell r="A1049">
            <v>109382</v>
          </cell>
          <cell r="B1049" t="str">
            <v xml:space="preserve"> FORCE-GRAND CHENIER COMP INLET          </v>
          </cell>
          <cell r="C1049" t="str">
            <v xml:space="preserve"> 0L   </v>
          </cell>
          <cell r="D1049" t="str">
            <v xml:space="preserve"> R    </v>
          </cell>
          <cell r="E1049">
            <v>6640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</row>
        <row r="1050">
          <cell r="A1050">
            <v>109383</v>
          </cell>
          <cell r="B1050" t="str">
            <v xml:space="preserve"> FORCE-GRAND CHENIER COMP. INLET         </v>
          </cell>
          <cell r="C1050" t="str">
            <v xml:space="preserve"> 0L   </v>
          </cell>
          <cell r="D1050" t="str">
            <v xml:space="preserve"> R    </v>
          </cell>
          <cell r="E1050">
            <v>6632</v>
          </cell>
          <cell r="F1050">
            <v>722</v>
          </cell>
          <cell r="G1050">
            <v>722</v>
          </cell>
          <cell r="H1050">
            <v>400</v>
          </cell>
          <cell r="I1050">
            <v>722</v>
          </cell>
          <cell r="J1050">
            <v>722</v>
          </cell>
          <cell r="K1050">
            <v>722</v>
          </cell>
          <cell r="L1050">
            <v>722</v>
          </cell>
          <cell r="M1050">
            <v>722</v>
          </cell>
          <cell r="N1050">
            <v>722</v>
          </cell>
          <cell r="O1050">
            <v>722</v>
          </cell>
          <cell r="P1050">
            <v>722</v>
          </cell>
          <cell r="Q1050">
            <v>722</v>
          </cell>
          <cell r="R1050">
            <v>722</v>
          </cell>
          <cell r="S1050">
            <v>722</v>
          </cell>
          <cell r="T1050">
            <v>800</v>
          </cell>
          <cell r="U1050">
            <v>800</v>
          </cell>
          <cell r="V1050">
            <v>800</v>
          </cell>
          <cell r="W1050">
            <v>800</v>
          </cell>
          <cell r="X1050">
            <v>800</v>
          </cell>
          <cell r="Y1050">
            <v>800</v>
          </cell>
          <cell r="Z1050">
            <v>800</v>
          </cell>
          <cell r="AA1050">
            <v>800</v>
          </cell>
          <cell r="AB1050">
            <v>800</v>
          </cell>
          <cell r="AC1050">
            <v>800</v>
          </cell>
          <cell r="AD1050">
            <v>800</v>
          </cell>
          <cell r="AE1050">
            <v>800</v>
          </cell>
          <cell r="AF1050">
            <v>800</v>
          </cell>
          <cell r="AG1050">
            <v>800</v>
          </cell>
          <cell r="AH1050">
            <v>400</v>
          </cell>
          <cell r="AI1050">
            <v>400</v>
          </cell>
          <cell r="AJ1050">
            <v>400</v>
          </cell>
          <cell r="AK1050">
            <v>400</v>
          </cell>
          <cell r="AL1050">
            <v>400</v>
          </cell>
          <cell r="AM1050">
            <v>400</v>
          </cell>
          <cell r="AN1050">
            <v>400</v>
          </cell>
          <cell r="AO1050">
            <v>400</v>
          </cell>
          <cell r="AP1050">
            <v>400</v>
          </cell>
          <cell r="AQ1050">
            <v>400</v>
          </cell>
          <cell r="AR1050">
            <v>400</v>
          </cell>
          <cell r="AS1050">
            <v>722</v>
          </cell>
          <cell r="AT1050">
            <v>722</v>
          </cell>
          <cell r="AU1050">
            <v>722</v>
          </cell>
          <cell r="AV1050">
            <v>722</v>
          </cell>
          <cell r="AW1050">
            <v>722</v>
          </cell>
          <cell r="AX1050">
            <v>550</v>
          </cell>
          <cell r="AY1050">
            <v>550</v>
          </cell>
          <cell r="AZ1050">
            <v>550</v>
          </cell>
          <cell r="BA1050">
            <v>550</v>
          </cell>
          <cell r="BB1050">
            <v>550</v>
          </cell>
          <cell r="BC1050">
            <v>550</v>
          </cell>
          <cell r="BD1050">
            <v>550</v>
          </cell>
          <cell r="BE1050">
            <v>550</v>
          </cell>
          <cell r="BF1050">
            <v>550</v>
          </cell>
          <cell r="BG1050">
            <v>550</v>
          </cell>
          <cell r="BH1050">
            <v>550</v>
          </cell>
          <cell r="BI1050">
            <v>550</v>
          </cell>
          <cell r="BJ1050">
            <v>550</v>
          </cell>
          <cell r="BK1050">
            <v>550</v>
          </cell>
          <cell r="BL1050">
            <v>550</v>
          </cell>
          <cell r="BM1050">
            <v>550</v>
          </cell>
          <cell r="BN1050">
            <v>550</v>
          </cell>
          <cell r="BO1050">
            <v>550</v>
          </cell>
          <cell r="BP1050">
            <v>550</v>
          </cell>
          <cell r="BQ1050">
            <v>550</v>
          </cell>
          <cell r="BR1050">
            <v>550</v>
          </cell>
          <cell r="BS1050">
            <v>550</v>
          </cell>
          <cell r="BT1050">
            <v>550</v>
          </cell>
          <cell r="BU1050">
            <v>550</v>
          </cell>
          <cell r="BV1050">
            <v>550</v>
          </cell>
          <cell r="BW1050">
            <v>550</v>
          </cell>
          <cell r="BX1050">
            <v>550</v>
          </cell>
          <cell r="BY1050">
            <v>550</v>
          </cell>
          <cell r="BZ1050">
            <v>550</v>
          </cell>
          <cell r="CA1050">
            <v>350</v>
          </cell>
          <cell r="CB1050">
            <v>750</v>
          </cell>
          <cell r="CC1050">
            <v>500</v>
          </cell>
          <cell r="CD1050">
            <v>500</v>
          </cell>
          <cell r="CE1050">
            <v>500</v>
          </cell>
          <cell r="CF1050">
            <v>500</v>
          </cell>
          <cell r="CG1050">
            <v>500</v>
          </cell>
          <cell r="CH1050">
            <v>500</v>
          </cell>
          <cell r="CI1050">
            <v>500</v>
          </cell>
          <cell r="CJ1050">
            <v>500</v>
          </cell>
          <cell r="CK1050">
            <v>500</v>
          </cell>
          <cell r="CL1050">
            <v>500</v>
          </cell>
          <cell r="CM1050">
            <v>500</v>
          </cell>
          <cell r="CN1050">
            <v>500</v>
          </cell>
          <cell r="CO1050">
            <v>500</v>
          </cell>
          <cell r="CP1050">
            <v>500</v>
          </cell>
          <cell r="CQ1050">
            <v>500</v>
          </cell>
          <cell r="CR1050">
            <v>500</v>
          </cell>
          <cell r="CS1050">
            <v>600</v>
          </cell>
          <cell r="CT1050">
            <v>600</v>
          </cell>
          <cell r="CU1050">
            <v>600</v>
          </cell>
          <cell r="CV1050">
            <v>600</v>
          </cell>
          <cell r="CW1050">
            <v>550</v>
          </cell>
          <cell r="CX1050">
            <v>550</v>
          </cell>
          <cell r="CY1050">
            <v>550</v>
          </cell>
          <cell r="CZ1050">
            <v>550</v>
          </cell>
          <cell r="DA1050">
            <v>550</v>
          </cell>
          <cell r="DB1050">
            <v>550</v>
          </cell>
          <cell r="DC1050">
            <v>550</v>
          </cell>
          <cell r="DD1050">
            <v>550</v>
          </cell>
          <cell r="DE1050">
            <v>525</v>
          </cell>
          <cell r="DF1050">
            <v>525</v>
          </cell>
          <cell r="DG1050">
            <v>525</v>
          </cell>
          <cell r="DH1050">
            <v>525</v>
          </cell>
          <cell r="DI1050">
            <v>525</v>
          </cell>
          <cell r="DJ1050">
            <v>525</v>
          </cell>
          <cell r="DK1050">
            <v>525</v>
          </cell>
        </row>
        <row r="1051">
          <cell r="A1051">
            <v>109384</v>
          </cell>
          <cell r="B1051" t="str">
            <v xml:space="preserve"> FITE - BRUSHY BAYOU FIELD               </v>
          </cell>
          <cell r="C1051">
            <v>0</v>
          </cell>
          <cell r="D1051" t="str">
            <v xml:space="preserve"> R    </v>
          </cell>
          <cell r="E1051">
            <v>3056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</row>
        <row r="1052">
          <cell r="A1052">
            <v>109385</v>
          </cell>
          <cell r="B1052" t="str">
            <v xml:space="preserve"> VICTORIA - VICTORIA FRANKLIN PARISH     </v>
          </cell>
          <cell r="C1052">
            <v>1</v>
          </cell>
          <cell r="D1052" t="str">
            <v xml:space="preserve"> R    </v>
          </cell>
          <cell r="E1052">
            <v>6417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</row>
        <row r="1053">
          <cell r="A1053">
            <v>109386</v>
          </cell>
          <cell r="B1053" t="str">
            <v xml:space="preserve"> VINTAGE-LITTLE TEMPLE GAS LIFT SALES    </v>
          </cell>
          <cell r="C1053" t="str">
            <v xml:space="preserve"> 0L   </v>
          </cell>
          <cell r="D1053" t="str">
            <v xml:space="preserve"> D    </v>
          </cell>
          <cell r="E1053">
            <v>2493</v>
          </cell>
          <cell r="F1053">
            <v>50</v>
          </cell>
          <cell r="G1053">
            <v>50</v>
          </cell>
          <cell r="H1053">
            <v>50</v>
          </cell>
          <cell r="I1053">
            <v>50</v>
          </cell>
          <cell r="J1053">
            <v>50</v>
          </cell>
          <cell r="K1053">
            <v>50</v>
          </cell>
          <cell r="L1053">
            <v>50</v>
          </cell>
          <cell r="M1053">
            <v>50</v>
          </cell>
          <cell r="N1053">
            <v>50</v>
          </cell>
          <cell r="O1053">
            <v>50</v>
          </cell>
          <cell r="P1053">
            <v>50</v>
          </cell>
          <cell r="Q1053">
            <v>50</v>
          </cell>
          <cell r="R1053">
            <v>50</v>
          </cell>
          <cell r="S1053">
            <v>50</v>
          </cell>
          <cell r="T1053">
            <v>50</v>
          </cell>
          <cell r="U1053">
            <v>50</v>
          </cell>
          <cell r="V1053">
            <v>50</v>
          </cell>
          <cell r="W1053">
            <v>50</v>
          </cell>
          <cell r="X1053">
            <v>50</v>
          </cell>
          <cell r="Y1053">
            <v>50</v>
          </cell>
          <cell r="Z1053">
            <v>50</v>
          </cell>
          <cell r="AA1053">
            <v>50</v>
          </cell>
          <cell r="AB1053">
            <v>50</v>
          </cell>
          <cell r="AC1053">
            <v>50</v>
          </cell>
          <cell r="AD1053">
            <v>50</v>
          </cell>
          <cell r="AE1053">
            <v>50</v>
          </cell>
          <cell r="AF1053">
            <v>50</v>
          </cell>
          <cell r="AG1053">
            <v>50</v>
          </cell>
          <cell r="AH1053">
            <v>50</v>
          </cell>
          <cell r="AI1053">
            <v>50</v>
          </cell>
          <cell r="AJ1053">
            <v>50</v>
          </cell>
          <cell r="AK1053">
            <v>50</v>
          </cell>
          <cell r="AL1053">
            <v>50</v>
          </cell>
          <cell r="AM1053">
            <v>50</v>
          </cell>
          <cell r="AN1053">
            <v>50</v>
          </cell>
          <cell r="AO1053">
            <v>50</v>
          </cell>
          <cell r="AP1053">
            <v>50</v>
          </cell>
          <cell r="AQ1053">
            <v>50</v>
          </cell>
          <cell r="AR1053">
            <v>50</v>
          </cell>
          <cell r="AS1053">
            <v>50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297</v>
          </cell>
          <cell r="BJ1053">
            <v>297</v>
          </cell>
          <cell r="BK1053">
            <v>297</v>
          </cell>
          <cell r="BL1053">
            <v>297</v>
          </cell>
          <cell r="BM1053">
            <v>297</v>
          </cell>
          <cell r="BN1053">
            <v>297</v>
          </cell>
          <cell r="BO1053">
            <v>297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25</v>
          </cell>
          <cell r="CD1053">
            <v>25</v>
          </cell>
          <cell r="CE1053">
            <v>25</v>
          </cell>
          <cell r="CF1053">
            <v>25</v>
          </cell>
          <cell r="CG1053">
            <v>25</v>
          </cell>
          <cell r="CH1053">
            <v>25</v>
          </cell>
          <cell r="CI1053">
            <v>25</v>
          </cell>
          <cell r="CJ1053">
            <v>99</v>
          </cell>
          <cell r="CK1053">
            <v>99</v>
          </cell>
          <cell r="CL1053">
            <v>99</v>
          </cell>
          <cell r="CM1053">
            <v>99</v>
          </cell>
          <cell r="CN1053">
            <v>99</v>
          </cell>
          <cell r="CO1053">
            <v>198</v>
          </cell>
          <cell r="CP1053">
            <v>198</v>
          </cell>
          <cell r="CQ1053">
            <v>0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</row>
        <row r="1054">
          <cell r="A1054">
            <v>109394</v>
          </cell>
          <cell r="B1054" t="str">
            <v xml:space="preserve"> HALLWOOD - FRED AKERS #1                </v>
          </cell>
          <cell r="C1054" t="str">
            <v xml:space="preserve"> 0L   </v>
          </cell>
          <cell r="D1054" t="str">
            <v xml:space="preserve"> R    </v>
          </cell>
          <cell r="E1054">
            <v>32559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</row>
        <row r="1055">
          <cell r="A1055">
            <v>109395</v>
          </cell>
          <cell r="B1055" t="str">
            <v xml:space="preserve"> A. DUHON                                </v>
          </cell>
          <cell r="C1055" t="str">
            <v xml:space="preserve"> 0L   </v>
          </cell>
          <cell r="D1055" t="str">
            <v xml:space="preserve"> R    </v>
          </cell>
          <cell r="E1055">
            <v>14341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</row>
        <row r="1056">
          <cell r="A1056">
            <v>109396</v>
          </cell>
          <cell r="B1056" t="str">
            <v xml:space="preserve"> HALLWOOD - G.S. BOUDREAUX               </v>
          </cell>
          <cell r="C1056" t="str">
            <v xml:space="preserve"> 0L   </v>
          </cell>
          <cell r="D1056" t="str">
            <v xml:space="preserve"> R    </v>
          </cell>
          <cell r="E1056">
            <v>65161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</row>
        <row r="1057">
          <cell r="A1057">
            <v>109397</v>
          </cell>
          <cell r="B1057" t="str">
            <v xml:space="preserve"> HALLWOOD - P. CASTILLE                  </v>
          </cell>
          <cell r="C1057" t="str">
            <v xml:space="preserve"> 0L   </v>
          </cell>
          <cell r="D1057" t="str">
            <v xml:space="preserve"> R    </v>
          </cell>
          <cell r="E1057">
            <v>32559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</row>
        <row r="1058">
          <cell r="A1058">
            <v>109398</v>
          </cell>
          <cell r="B1058" t="str">
            <v xml:space="preserve"> M. GUILBEAU                             </v>
          </cell>
          <cell r="C1058" t="str">
            <v xml:space="preserve"> 0L   </v>
          </cell>
          <cell r="D1058" t="str">
            <v xml:space="preserve"> R    </v>
          </cell>
          <cell r="E1058">
            <v>3101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</row>
        <row r="1059">
          <cell r="A1059">
            <v>109399</v>
          </cell>
          <cell r="B1059" t="str">
            <v xml:space="preserve"> A. BOUDREAUX                            </v>
          </cell>
          <cell r="C1059" t="str">
            <v xml:space="preserve"> 0L   </v>
          </cell>
          <cell r="D1059" t="str">
            <v xml:space="preserve"> R    </v>
          </cell>
          <cell r="E1059">
            <v>32559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</row>
        <row r="1060">
          <cell r="A1060">
            <v>109400</v>
          </cell>
          <cell r="B1060" t="str">
            <v xml:space="preserve"> LL&amp;E - BAYOU RAPHAEL DEHYD              </v>
          </cell>
          <cell r="C1060" t="str">
            <v xml:space="preserve"> 0L   </v>
          </cell>
          <cell r="D1060" t="str">
            <v xml:space="preserve"> R    </v>
          </cell>
          <cell r="E1060">
            <v>12783</v>
          </cell>
          <cell r="F1060">
            <v>1252</v>
          </cell>
          <cell r="G1060">
            <v>1252</v>
          </cell>
          <cell r="H1060">
            <v>5397</v>
          </cell>
          <cell r="I1060">
            <v>2252</v>
          </cell>
          <cell r="J1060">
            <v>2252</v>
          </cell>
          <cell r="K1060">
            <v>2252</v>
          </cell>
          <cell r="L1060">
            <v>1209</v>
          </cell>
          <cell r="M1060">
            <v>1266</v>
          </cell>
          <cell r="N1060">
            <v>1266</v>
          </cell>
          <cell r="O1060">
            <v>1266</v>
          </cell>
          <cell r="P1060">
            <v>1266</v>
          </cell>
          <cell r="Q1060">
            <v>1266</v>
          </cell>
          <cell r="R1060">
            <v>4179</v>
          </cell>
          <cell r="S1060">
            <v>6179</v>
          </cell>
          <cell r="T1060">
            <v>5929</v>
          </cell>
          <cell r="U1060">
            <v>5929</v>
          </cell>
          <cell r="V1060">
            <v>5929</v>
          </cell>
          <cell r="W1060">
            <v>5887</v>
          </cell>
          <cell r="X1060">
            <v>6887</v>
          </cell>
          <cell r="Y1060">
            <v>5887</v>
          </cell>
          <cell r="Z1060">
            <v>5887</v>
          </cell>
          <cell r="AA1060">
            <v>7842</v>
          </cell>
          <cell r="AB1060">
            <v>7842</v>
          </cell>
          <cell r="AC1060">
            <v>7842</v>
          </cell>
          <cell r="AD1060">
            <v>7842</v>
          </cell>
          <cell r="AE1060">
            <v>7842</v>
          </cell>
          <cell r="AF1060">
            <v>7842</v>
          </cell>
          <cell r="AG1060">
            <v>6297</v>
          </cell>
          <cell r="AH1060">
            <v>7097</v>
          </cell>
          <cell r="AI1060">
            <v>7097</v>
          </cell>
          <cell r="AJ1060">
            <v>7097</v>
          </cell>
          <cell r="AK1060">
            <v>7097</v>
          </cell>
          <cell r="AL1060">
            <v>5097</v>
          </cell>
          <cell r="AM1060">
            <v>6897</v>
          </cell>
          <cell r="AN1060">
            <v>5897</v>
          </cell>
          <cell r="AO1060">
            <v>5397</v>
          </cell>
          <cell r="AP1060">
            <v>5397</v>
          </cell>
          <cell r="AQ1060">
            <v>5397</v>
          </cell>
          <cell r="AR1060">
            <v>5397</v>
          </cell>
          <cell r="AS1060">
            <v>5397</v>
          </cell>
          <cell r="AT1060">
            <v>2897</v>
          </cell>
          <cell r="AU1060">
            <v>2897</v>
          </cell>
          <cell r="AV1060">
            <v>2897</v>
          </cell>
          <cell r="AW1060">
            <v>2897</v>
          </cell>
          <cell r="AX1060">
            <v>7344</v>
          </cell>
          <cell r="AY1060">
            <v>7394</v>
          </cell>
          <cell r="AZ1060">
            <v>2365</v>
          </cell>
          <cell r="BA1060">
            <v>365</v>
          </cell>
          <cell r="BB1060">
            <v>365</v>
          </cell>
          <cell r="BC1060">
            <v>3501</v>
          </cell>
          <cell r="BD1060">
            <v>3501</v>
          </cell>
          <cell r="BE1060">
            <v>3501</v>
          </cell>
          <cell r="BF1060">
            <v>3501</v>
          </cell>
          <cell r="BG1060">
            <v>3501</v>
          </cell>
          <cell r="BH1060">
            <v>3501</v>
          </cell>
          <cell r="BI1060">
            <v>2501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10</v>
          </cell>
          <cell r="CD1060">
            <v>10</v>
          </cell>
          <cell r="CE1060">
            <v>10</v>
          </cell>
          <cell r="CF1060">
            <v>10</v>
          </cell>
          <cell r="CG1060">
            <v>10</v>
          </cell>
          <cell r="CH1060">
            <v>10</v>
          </cell>
          <cell r="CI1060">
            <v>10</v>
          </cell>
          <cell r="CJ1060">
            <v>10</v>
          </cell>
          <cell r="CK1060">
            <v>10</v>
          </cell>
          <cell r="CL1060">
            <v>10</v>
          </cell>
          <cell r="CM1060">
            <v>10</v>
          </cell>
          <cell r="CN1060">
            <v>10</v>
          </cell>
          <cell r="CO1060">
            <v>10</v>
          </cell>
          <cell r="CP1060">
            <v>10</v>
          </cell>
          <cell r="CQ1060">
            <v>10</v>
          </cell>
          <cell r="CR1060">
            <v>10</v>
          </cell>
          <cell r="CS1060">
            <v>10</v>
          </cell>
          <cell r="CT1060">
            <v>10</v>
          </cell>
          <cell r="CU1060">
            <v>10</v>
          </cell>
          <cell r="CV1060">
            <v>10</v>
          </cell>
          <cell r="CW1060">
            <v>10</v>
          </cell>
          <cell r="CX1060">
            <v>10</v>
          </cell>
          <cell r="CY1060">
            <v>10</v>
          </cell>
          <cell r="CZ1060">
            <v>10</v>
          </cell>
          <cell r="DA1060">
            <v>10</v>
          </cell>
          <cell r="DB1060">
            <v>10</v>
          </cell>
          <cell r="DC1060">
            <v>10</v>
          </cell>
          <cell r="DD1060">
            <v>10</v>
          </cell>
          <cell r="DE1060">
            <v>10</v>
          </cell>
          <cell r="DF1060">
            <v>10</v>
          </cell>
          <cell r="DG1060">
            <v>10</v>
          </cell>
          <cell r="DH1060">
            <v>10</v>
          </cell>
          <cell r="DI1060">
            <v>10</v>
          </cell>
          <cell r="DJ1060">
            <v>10</v>
          </cell>
          <cell r="DK1060">
            <v>10</v>
          </cell>
        </row>
        <row r="1061">
          <cell r="A1061">
            <v>109401</v>
          </cell>
          <cell r="B1061" t="str">
            <v xml:space="preserve"> BULLY CAMP #2 GAS LIFT SALES            </v>
          </cell>
          <cell r="C1061" t="str">
            <v xml:space="preserve"> 0L   </v>
          </cell>
          <cell r="D1061" t="str">
            <v xml:space="preserve"> D    </v>
          </cell>
          <cell r="E1061">
            <v>2504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</row>
        <row r="1062">
          <cell r="A1062">
            <v>109402</v>
          </cell>
          <cell r="B1062" t="str">
            <v xml:space="preserve"> BADGER-BULLY CAMP #3 GAS LIFT SALES     </v>
          </cell>
          <cell r="C1062" t="str">
            <v xml:space="preserve"> 0L   </v>
          </cell>
          <cell r="D1062" t="str">
            <v xml:space="preserve"> D    </v>
          </cell>
          <cell r="E1062">
            <v>2504</v>
          </cell>
          <cell r="F1062">
            <v>134</v>
          </cell>
          <cell r="G1062">
            <v>134</v>
          </cell>
          <cell r="H1062">
            <v>245</v>
          </cell>
          <cell r="I1062">
            <v>134</v>
          </cell>
          <cell r="J1062">
            <v>134</v>
          </cell>
          <cell r="K1062">
            <v>134</v>
          </cell>
          <cell r="L1062">
            <v>134</v>
          </cell>
          <cell r="M1062">
            <v>134</v>
          </cell>
          <cell r="N1062">
            <v>134</v>
          </cell>
          <cell r="O1062">
            <v>134</v>
          </cell>
          <cell r="P1062">
            <v>134</v>
          </cell>
          <cell r="Q1062">
            <v>0</v>
          </cell>
          <cell r="R1062">
            <v>0</v>
          </cell>
          <cell r="S1062">
            <v>0</v>
          </cell>
          <cell r="T1062">
            <v>245</v>
          </cell>
          <cell r="U1062">
            <v>245</v>
          </cell>
          <cell r="V1062">
            <v>245</v>
          </cell>
          <cell r="W1062">
            <v>245</v>
          </cell>
          <cell r="X1062">
            <v>245</v>
          </cell>
          <cell r="Y1062">
            <v>245</v>
          </cell>
          <cell r="Z1062">
            <v>245</v>
          </cell>
          <cell r="AA1062">
            <v>245</v>
          </cell>
          <cell r="AB1062">
            <v>245</v>
          </cell>
          <cell r="AC1062">
            <v>245</v>
          </cell>
          <cell r="AD1062">
            <v>245</v>
          </cell>
          <cell r="AE1062">
            <v>245</v>
          </cell>
          <cell r="AF1062">
            <v>245</v>
          </cell>
          <cell r="AG1062">
            <v>245</v>
          </cell>
          <cell r="AH1062">
            <v>245</v>
          </cell>
          <cell r="AI1062">
            <v>245</v>
          </cell>
          <cell r="AJ1062">
            <v>245</v>
          </cell>
          <cell r="AK1062">
            <v>245</v>
          </cell>
          <cell r="AL1062">
            <v>245</v>
          </cell>
          <cell r="AM1062">
            <v>245</v>
          </cell>
          <cell r="AN1062">
            <v>245</v>
          </cell>
          <cell r="AO1062">
            <v>245</v>
          </cell>
          <cell r="AP1062">
            <v>245</v>
          </cell>
          <cell r="AQ1062">
            <v>245</v>
          </cell>
          <cell r="AR1062">
            <v>245</v>
          </cell>
          <cell r="AS1062">
            <v>245</v>
          </cell>
          <cell r="AT1062">
            <v>245</v>
          </cell>
          <cell r="AU1062">
            <v>245</v>
          </cell>
          <cell r="AV1062">
            <v>245</v>
          </cell>
          <cell r="AW1062">
            <v>245</v>
          </cell>
          <cell r="AX1062">
            <v>2532</v>
          </cell>
          <cell r="AY1062">
            <v>2532</v>
          </cell>
          <cell r="AZ1062">
            <v>2532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</row>
        <row r="1063">
          <cell r="A1063">
            <v>109407</v>
          </cell>
          <cell r="B1063" t="str">
            <v xml:space="preserve"> GREENHILL PETRO.-DELTA FARMS            </v>
          </cell>
          <cell r="C1063" t="str">
            <v xml:space="preserve"> 0L   </v>
          </cell>
          <cell r="D1063" t="str">
            <v xml:space="preserve"> R    </v>
          </cell>
          <cell r="E1063">
            <v>31588</v>
          </cell>
          <cell r="F1063">
            <v>169</v>
          </cell>
          <cell r="G1063">
            <v>169</v>
          </cell>
          <cell r="H1063">
            <v>384</v>
          </cell>
          <cell r="I1063">
            <v>169</v>
          </cell>
          <cell r="J1063">
            <v>169</v>
          </cell>
          <cell r="K1063">
            <v>169</v>
          </cell>
          <cell r="L1063">
            <v>169</v>
          </cell>
          <cell r="M1063">
            <v>169</v>
          </cell>
          <cell r="N1063">
            <v>169</v>
          </cell>
          <cell r="O1063">
            <v>169</v>
          </cell>
          <cell r="P1063">
            <v>169</v>
          </cell>
          <cell r="Q1063">
            <v>169</v>
          </cell>
          <cell r="R1063">
            <v>169</v>
          </cell>
          <cell r="S1063">
            <v>169</v>
          </cell>
          <cell r="T1063">
            <v>100</v>
          </cell>
          <cell r="U1063">
            <v>100</v>
          </cell>
          <cell r="V1063">
            <v>100</v>
          </cell>
          <cell r="W1063">
            <v>100</v>
          </cell>
          <cell r="X1063">
            <v>100</v>
          </cell>
          <cell r="Y1063">
            <v>100</v>
          </cell>
          <cell r="Z1063">
            <v>100</v>
          </cell>
          <cell r="AA1063">
            <v>100</v>
          </cell>
          <cell r="AB1063">
            <v>100</v>
          </cell>
          <cell r="AC1063">
            <v>100</v>
          </cell>
          <cell r="AD1063">
            <v>100</v>
          </cell>
          <cell r="AE1063">
            <v>100</v>
          </cell>
          <cell r="AF1063">
            <v>100</v>
          </cell>
          <cell r="AG1063">
            <v>384</v>
          </cell>
          <cell r="AH1063">
            <v>384</v>
          </cell>
          <cell r="AI1063">
            <v>384</v>
          </cell>
          <cell r="AJ1063">
            <v>384</v>
          </cell>
          <cell r="AK1063">
            <v>384</v>
          </cell>
          <cell r="AL1063">
            <v>384</v>
          </cell>
          <cell r="AM1063">
            <v>384</v>
          </cell>
          <cell r="AN1063">
            <v>384</v>
          </cell>
          <cell r="AO1063">
            <v>384</v>
          </cell>
          <cell r="AP1063">
            <v>384</v>
          </cell>
          <cell r="AQ1063">
            <v>384</v>
          </cell>
          <cell r="AR1063">
            <v>384</v>
          </cell>
          <cell r="AS1063">
            <v>0</v>
          </cell>
          <cell r="AT1063">
            <v>384</v>
          </cell>
          <cell r="AU1063">
            <v>384</v>
          </cell>
          <cell r="AV1063">
            <v>384</v>
          </cell>
          <cell r="AW1063">
            <v>384</v>
          </cell>
          <cell r="AX1063">
            <v>384</v>
          </cell>
          <cell r="AY1063">
            <v>384</v>
          </cell>
          <cell r="AZ1063">
            <v>384</v>
          </cell>
          <cell r="BA1063">
            <v>384</v>
          </cell>
          <cell r="BB1063">
            <v>384</v>
          </cell>
          <cell r="BC1063">
            <v>384</v>
          </cell>
          <cell r="BD1063">
            <v>384</v>
          </cell>
          <cell r="BE1063">
            <v>384</v>
          </cell>
          <cell r="BF1063">
            <v>384</v>
          </cell>
          <cell r="BG1063">
            <v>384</v>
          </cell>
          <cell r="BH1063">
            <v>384</v>
          </cell>
          <cell r="BI1063">
            <v>384</v>
          </cell>
          <cell r="BJ1063">
            <v>384</v>
          </cell>
          <cell r="BK1063">
            <v>384</v>
          </cell>
          <cell r="BL1063">
            <v>384</v>
          </cell>
          <cell r="BM1063">
            <v>384</v>
          </cell>
          <cell r="BN1063">
            <v>384</v>
          </cell>
          <cell r="BO1063">
            <v>384</v>
          </cell>
          <cell r="BP1063">
            <v>384</v>
          </cell>
          <cell r="BQ1063">
            <v>384</v>
          </cell>
          <cell r="BR1063">
            <v>384</v>
          </cell>
          <cell r="BS1063">
            <v>384</v>
          </cell>
          <cell r="BT1063">
            <v>300</v>
          </cell>
          <cell r="BU1063">
            <v>300</v>
          </cell>
          <cell r="BV1063">
            <v>300</v>
          </cell>
          <cell r="BW1063">
            <v>300</v>
          </cell>
          <cell r="BX1063">
            <v>300</v>
          </cell>
          <cell r="BY1063">
            <v>300</v>
          </cell>
          <cell r="BZ1063">
            <v>300</v>
          </cell>
          <cell r="CA1063">
            <v>300</v>
          </cell>
          <cell r="CB1063">
            <v>552</v>
          </cell>
          <cell r="CC1063">
            <v>650</v>
          </cell>
          <cell r="CD1063">
            <v>650</v>
          </cell>
          <cell r="CE1063">
            <v>650</v>
          </cell>
          <cell r="CF1063">
            <v>650</v>
          </cell>
          <cell r="CG1063">
            <v>650</v>
          </cell>
          <cell r="CH1063">
            <v>650</v>
          </cell>
          <cell r="CI1063">
            <v>150</v>
          </cell>
          <cell r="CJ1063">
            <v>150</v>
          </cell>
          <cell r="CK1063">
            <v>150</v>
          </cell>
          <cell r="CL1063">
            <v>150</v>
          </cell>
          <cell r="CM1063">
            <v>150</v>
          </cell>
          <cell r="CN1063">
            <v>150</v>
          </cell>
          <cell r="CO1063">
            <v>150</v>
          </cell>
          <cell r="CP1063">
            <v>150</v>
          </cell>
          <cell r="CQ1063">
            <v>150</v>
          </cell>
          <cell r="CR1063">
            <v>150</v>
          </cell>
          <cell r="CS1063">
            <v>150</v>
          </cell>
          <cell r="CT1063">
            <v>150</v>
          </cell>
          <cell r="CU1063">
            <v>150</v>
          </cell>
          <cell r="CV1063">
            <v>150</v>
          </cell>
          <cell r="CW1063">
            <v>150</v>
          </cell>
          <cell r="CX1063">
            <v>150</v>
          </cell>
          <cell r="CY1063">
            <v>150</v>
          </cell>
          <cell r="CZ1063">
            <v>150</v>
          </cell>
          <cell r="DA1063">
            <v>150</v>
          </cell>
          <cell r="DB1063">
            <v>150</v>
          </cell>
          <cell r="DC1063">
            <v>150</v>
          </cell>
          <cell r="DD1063">
            <v>150</v>
          </cell>
          <cell r="DE1063">
            <v>150</v>
          </cell>
          <cell r="DF1063">
            <v>150</v>
          </cell>
          <cell r="DG1063">
            <v>150</v>
          </cell>
          <cell r="DH1063">
            <v>150</v>
          </cell>
          <cell r="DI1063">
            <v>150</v>
          </cell>
          <cell r="DJ1063">
            <v>150</v>
          </cell>
          <cell r="DK1063">
            <v>150</v>
          </cell>
        </row>
        <row r="1064">
          <cell r="A1064">
            <v>109408</v>
          </cell>
          <cell r="B1064" t="str">
            <v xml:space="preserve"> ENERGAS-ROBLINE LA                      </v>
          </cell>
          <cell r="C1064">
            <v>0</v>
          </cell>
          <cell r="D1064" t="str">
            <v xml:space="preserve"> D    </v>
          </cell>
          <cell r="E1064">
            <v>2351</v>
          </cell>
          <cell r="F1064">
            <v>5</v>
          </cell>
          <cell r="G1064">
            <v>5</v>
          </cell>
          <cell r="H1064">
            <v>10</v>
          </cell>
          <cell r="I1064">
            <v>5</v>
          </cell>
          <cell r="J1064">
            <v>5</v>
          </cell>
          <cell r="K1064">
            <v>5</v>
          </cell>
          <cell r="L1064">
            <v>5</v>
          </cell>
          <cell r="M1064">
            <v>5</v>
          </cell>
          <cell r="N1064">
            <v>5</v>
          </cell>
          <cell r="O1064">
            <v>5</v>
          </cell>
          <cell r="P1064">
            <v>5</v>
          </cell>
          <cell r="Q1064">
            <v>5</v>
          </cell>
          <cell r="R1064">
            <v>5</v>
          </cell>
          <cell r="S1064">
            <v>5</v>
          </cell>
          <cell r="T1064">
            <v>10</v>
          </cell>
          <cell r="U1064">
            <v>10</v>
          </cell>
          <cell r="V1064">
            <v>10</v>
          </cell>
          <cell r="W1064">
            <v>10</v>
          </cell>
          <cell r="X1064">
            <v>10</v>
          </cell>
          <cell r="Y1064">
            <v>10</v>
          </cell>
          <cell r="Z1064">
            <v>10</v>
          </cell>
          <cell r="AA1064">
            <v>10</v>
          </cell>
          <cell r="AB1064">
            <v>10</v>
          </cell>
          <cell r="AC1064">
            <v>10</v>
          </cell>
          <cell r="AD1064">
            <v>10</v>
          </cell>
          <cell r="AE1064">
            <v>10</v>
          </cell>
          <cell r="AF1064">
            <v>10</v>
          </cell>
          <cell r="AG1064">
            <v>10</v>
          </cell>
          <cell r="AH1064">
            <v>10</v>
          </cell>
          <cell r="AI1064">
            <v>10</v>
          </cell>
          <cell r="AJ1064">
            <v>10</v>
          </cell>
          <cell r="AK1064">
            <v>10</v>
          </cell>
          <cell r="AL1064">
            <v>10</v>
          </cell>
          <cell r="AM1064">
            <v>10</v>
          </cell>
          <cell r="AN1064">
            <v>10</v>
          </cell>
          <cell r="AO1064">
            <v>10</v>
          </cell>
          <cell r="AP1064">
            <v>10</v>
          </cell>
          <cell r="AQ1064">
            <v>10</v>
          </cell>
          <cell r="AR1064">
            <v>10</v>
          </cell>
          <cell r="AS1064">
            <v>10</v>
          </cell>
          <cell r="AT1064">
            <v>10</v>
          </cell>
          <cell r="AU1064">
            <v>10</v>
          </cell>
          <cell r="AV1064">
            <v>10</v>
          </cell>
          <cell r="AW1064">
            <v>10</v>
          </cell>
          <cell r="AX1064">
            <v>1</v>
          </cell>
          <cell r="AY1064">
            <v>1</v>
          </cell>
          <cell r="AZ1064">
            <v>1</v>
          </cell>
          <cell r="BA1064">
            <v>1</v>
          </cell>
          <cell r="BB1064">
            <v>1</v>
          </cell>
          <cell r="BC1064">
            <v>1</v>
          </cell>
          <cell r="BD1064">
            <v>1</v>
          </cell>
          <cell r="BE1064">
            <v>1</v>
          </cell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7</v>
          </cell>
          <cell r="CD1064">
            <v>7</v>
          </cell>
          <cell r="CE1064">
            <v>7</v>
          </cell>
          <cell r="CF1064">
            <v>7</v>
          </cell>
          <cell r="CG1064">
            <v>7</v>
          </cell>
          <cell r="CH1064">
            <v>7</v>
          </cell>
          <cell r="CI1064">
            <v>7</v>
          </cell>
          <cell r="CJ1064">
            <v>7</v>
          </cell>
          <cell r="CK1064">
            <v>7</v>
          </cell>
          <cell r="CL1064">
            <v>7</v>
          </cell>
          <cell r="CM1064">
            <v>7</v>
          </cell>
          <cell r="CN1064">
            <v>7</v>
          </cell>
          <cell r="CO1064">
            <v>7</v>
          </cell>
          <cell r="CP1064">
            <v>7</v>
          </cell>
          <cell r="CQ1064">
            <v>7</v>
          </cell>
          <cell r="CR1064">
            <v>7</v>
          </cell>
          <cell r="CS1064">
            <v>7</v>
          </cell>
          <cell r="CT1064">
            <v>7</v>
          </cell>
          <cell r="CU1064">
            <v>7</v>
          </cell>
          <cell r="CV1064">
            <v>7</v>
          </cell>
          <cell r="CW1064">
            <v>7</v>
          </cell>
          <cell r="CX1064">
            <v>7</v>
          </cell>
          <cell r="CY1064">
            <v>7</v>
          </cell>
          <cell r="CZ1064">
            <v>7</v>
          </cell>
          <cell r="DA1064">
            <v>7</v>
          </cell>
          <cell r="DB1064">
            <v>7</v>
          </cell>
          <cell r="DC1064">
            <v>7</v>
          </cell>
          <cell r="DD1064">
            <v>7</v>
          </cell>
          <cell r="DE1064">
            <v>1</v>
          </cell>
          <cell r="DF1064">
            <v>1</v>
          </cell>
          <cell r="DG1064">
            <v>1</v>
          </cell>
          <cell r="DH1064">
            <v>1</v>
          </cell>
          <cell r="DI1064">
            <v>1</v>
          </cell>
          <cell r="DJ1064">
            <v>25</v>
          </cell>
          <cell r="DK1064">
            <v>25</v>
          </cell>
        </row>
        <row r="1065">
          <cell r="A1065">
            <v>109413</v>
          </cell>
          <cell r="B1065" t="str">
            <v>DUKE Energy @ Quachita</v>
          </cell>
          <cell r="C1065">
            <v>1</v>
          </cell>
          <cell r="D1065" t="str">
            <v xml:space="preserve"> R    </v>
          </cell>
          <cell r="E1065">
            <v>9691</v>
          </cell>
          <cell r="F1065">
            <v>230</v>
          </cell>
          <cell r="G1065">
            <v>230</v>
          </cell>
          <cell r="H1065">
            <v>230</v>
          </cell>
          <cell r="I1065">
            <v>230</v>
          </cell>
          <cell r="J1065">
            <v>230</v>
          </cell>
          <cell r="K1065">
            <v>230</v>
          </cell>
          <cell r="L1065">
            <v>230</v>
          </cell>
          <cell r="M1065">
            <v>230</v>
          </cell>
          <cell r="N1065">
            <v>230</v>
          </cell>
          <cell r="O1065">
            <v>230</v>
          </cell>
          <cell r="P1065">
            <v>230</v>
          </cell>
          <cell r="Q1065">
            <v>230</v>
          </cell>
          <cell r="R1065">
            <v>230</v>
          </cell>
          <cell r="S1065">
            <v>230</v>
          </cell>
          <cell r="T1065">
            <v>230</v>
          </cell>
          <cell r="U1065">
            <v>230</v>
          </cell>
          <cell r="V1065">
            <v>230</v>
          </cell>
          <cell r="W1065">
            <v>230</v>
          </cell>
          <cell r="X1065">
            <v>230</v>
          </cell>
          <cell r="Y1065">
            <v>230</v>
          </cell>
          <cell r="Z1065">
            <v>230</v>
          </cell>
          <cell r="AA1065">
            <v>230</v>
          </cell>
          <cell r="AB1065">
            <v>230</v>
          </cell>
          <cell r="AC1065">
            <v>230</v>
          </cell>
          <cell r="AD1065">
            <v>230</v>
          </cell>
          <cell r="AE1065">
            <v>230</v>
          </cell>
          <cell r="AF1065">
            <v>230</v>
          </cell>
          <cell r="AG1065">
            <v>230</v>
          </cell>
          <cell r="AH1065">
            <v>230</v>
          </cell>
          <cell r="AI1065">
            <v>230</v>
          </cell>
          <cell r="AJ1065">
            <v>230</v>
          </cell>
          <cell r="AK1065">
            <v>230</v>
          </cell>
          <cell r="AL1065">
            <v>230</v>
          </cell>
          <cell r="AM1065">
            <v>230</v>
          </cell>
          <cell r="AN1065">
            <v>230</v>
          </cell>
          <cell r="AO1065">
            <v>230</v>
          </cell>
          <cell r="AP1065">
            <v>230</v>
          </cell>
          <cell r="AQ1065">
            <v>230</v>
          </cell>
          <cell r="AR1065">
            <v>230</v>
          </cell>
          <cell r="AS1065">
            <v>230</v>
          </cell>
          <cell r="AT1065">
            <v>230</v>
          </cell>
          <cell r="AU1065">
            <v>230</v>
          </cell>
          <cell r="AV1065">
            <v>230</v>
          </cell>
          <cell r="AW1065">
            <v>230</v>
          </cell>
          <cell r="AX1065">
            <v>230</v>
          </cell>
          <cell r="AY1065">
            <v>230</v>
          </cell>
          <cell r="AZ1065">
            <v>230</v>
          </cell>
          <cell r="BA1065">
            <v>230</v>
          </cell>
          <cell r="BB1065">
            <v>230</v>
          </cell>
          <cell r="BC1065">
            <v>230</v>
          </cell>
          <cell r="BD1065">
            <v>230</v>
          </cell>
          <cell r="BE1065">
            <v>230</v>
          </cell>
          <cell r="BF1065">
            <v>230</v>
          </cell>
          <cell r="BG1065">
            <v>230</v>
          </cell>
          <cell r="BH1065">
            <v>230</v>
          </cell>
          <cell r="BI1065">
            <v>230</v>
          </cell>
          <cell r="BJ1065">
            <v>230</v>
          </cell>
          <cell r="BK1065">
            <v>230</v>
          </cell>
          <cell r="BL1065">
            <v>230</v>
          </cell>
          <cell r="BM1065">
            <v>230</v>
          </cell>
          <cell r="BN1065">
            <v>230</v>
          </cell>
          <cell r="BO1065">
            <v>230</v>
          </cell>
          <cell r="BP1065">
            <v>230</v>
          </cell>
          <cell r="BQ1065">
            <v>230</v>
          </cell>
          <cell r="BR1065">
            <v>230</v>
          </cell>
          <cell r="BS1065">
            <v>230</v>
          </cell>
          <cell r="BT1065">
            <v>230</v>
          </cell>
          <cell r="BU1065">
            <v>230</v>
          </cell>
          <cell r="BV1065">
            <v>230</v>
          </cell>
          <cell r="BW1065">
            <v>230</v>
          </cell>
          <cell r="BX1065">
            <v>230</v>
          </cell>
          <cell r="BY1065">
            <v>230</v>
          </cell>
          <cell r="BZ1065">
            <v>230</v>
          </cell>
          <cell r="CA1065">
            <v>230</v>
          </cell>
          <cell r="CB1065">
            <v>230</v>
          </cell>
          <cell r="CC1065">
            <v>230</v>
          </cell>
          <cell r="CD1065">
            <v>230</v>
          </cell>
          <cell r="CE1065">
            <v>230</v>
          </cell>
          <cell r="CF1065">
            <v>230</v>
          </cell>
          <cell r="CG1065">
            <v>230</v>
          </cell>
          <cell r="CH1065">
            <v>230</v>
          </cell>
          <cell r="CI1065">
            <v>230</v>
          </cell>
          <cell r="CJ1065">
            <v>230</v>
          </cell>
          <cell r="CK1065">
            <v>230</v>
          </cell>
          <cell r="CL1065">
            <v>230</v>
          </cell>
          <cell r="CM1065">
            <v>230</v>
          </cell>
          <cell r="CN1065">
            <v>230</v>
          </cell>
          <cell r="CO1065">
            <v>230</v>
          </cell>
          <cell r="CP1065">
            <v>230</v>
          </cell>
          <cell r="CQ1065">
            <v>230</v>
          </cell>
          <cell r="CR1065">
            <v>230</v>
          </cell>
          <cell r="CS1065">
            <v>230</v>
          </cell>
          <cell r="CT1065">
            <v>230</v>
          </cell>
          <cell r="CU1065">
            <v>230</v>
          </cell>
          <cell r="CV1065">
            <v>230</v>
          </cell>
          <cell r="CW1065">
            <v>230</v>
          </cell>
          <cell r="CX1065">
            <v>230</v>
          </cell>
          <cell r="CY1065">
            <v>230</v>
          </cell>
          <cell r="CZ1065">
            <v>230</v>
          </cell>
          <cell r="DA1065">
            <v>230</v>
          </cell>
          <cell r="DB1065">
            <v>230</v>
          </cell>
          <cell r="DC1065">
            <v>230</v>
          </cell>
          <cell r="DD1065">
            <v>230</v>
          </cell>
          <cell r="DE1065">
            <v>220</v>
          </cell>
          <cell r="DF1065">
            <v>220</v>
          </cell>
          <cell r="DG1065">
            <v>220</v>
          </cell>
          <cell r="DH1065">
            <v>220</v>
          </cell>
          <cell r="DI1065">
            <v>220</v>
          </cell>
          <cell r="DJ1065">
            <v>220</v>
          </cell>
          <cell r="DK1065">
            <v>220</v>
          </cell>
        </row>
        <row r="1066">
          <cell r="A1066">
            <v>109415</v>
          </cell>
          <cell r="B1066" t="str">
            <v xml:space="preserve"> HANCOCK   LA     (Bi  2-0720)           </v>
          </cell>
          <cell r="C1066">
            <v>1</v>
          </cell>
          <cell r="D1066" t="str">
            <v xml:space="preserve"> R    </v>
          </cell>
          <cell r="E1066">
            <v>49298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</row>
        <row r="1067">
          <cell r="A1067">
            <v>109417</v>
          </cell>
          <cell r="B1067" t="str">
            <v xml:space="preserve">HANCOCK  LA  (Bi 1-2115)                </v>
          </cell>
          <cell r="C1067">
            <v>1</v>
          </cell>
          <cell r="D1067" t="str">
            <v xml:space="preserve"> D    </v>
          </cell>
          <cell r="E1067">
            <v>45310</v>
          </cell>
          <cell r="F1067">
            <v>5000</v>
          </cell>
          <cell r="G1067">
            <v>5000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</row>
        <row r="1068">
          <cell r="A1068">
            <v>109533</v>
          </cell>
          <cell r="B1068" t="str">
            <v xml:space="preserve"> EQUINOX-NORTH LAKE WASHINGTON GAS LIFT  </v>
          </cell>
          <cell r="C1068" t="str">
            <v xml:space="preserve"> 0L   </v>
          </cell>
          <cell r="D1068" t="str">
            <v xml:space="preserve"> D    </v>
          </cell>
          <cell r="E1068">
            <v>2724</v>
          </cell>
          <cell r="F1068">
            <v>1</v>
          </cell>
          <cell r="G1068">
            <v>1</v>
          </cell>
          <cell r="H1068">
            <v>0</v>
          </cell>
          <cell r="I1068">
            <v>1</v>
          </cell>
          <cell r="J1068">
            <v>1</v>
          </cell>
          <cell r="K1068">
            <v>1</v>
          </cell>
          <cell r="L1068">
            <v>10</v>
          </cell>
          <cell r="M1068">
            <v>10</v>
          </cell>
          <cell r="N1068">
            <v>10</v>
          </cell>
          <cell r="O1068">
            <v>10</v>
          </cell>
          <cell r="P1068">
            <v>10</v>
          </cell>
          <cell r="Q1068">
            <v>10</v>
          </cell>
          <cell r="R1068">
            <v>10</v>
          </cell>
          <cell r="S1068">
            <v>10</v>
          </cell>
          <cell r="T1068">
            <v>64</v>
          </cell>
          <cell r="U1068">
            <v>64</v>
          </cell>
          <cell r="V1068">
            <v>64</v>
          </cell>
          <cell r="W1068">
            <v>1</v>
          </cell>
          <cell r="X1068">
            <v>1</v>
          </cell>
          <cell r="Y1068">
            <v>1</v>
          </cell>
          <cell r="Z1068">
            <v>1</v>
          </cell>
          <cell r="AA1068">
            <v>1</v>
          </cell>
          <cell r="AB1068">
            <v>1</v>
          </cell>
          <cell r="AC1068">
            <v>1</v>
          </cell>
          <cell r="AD1068">
            <v>1</v>
          </cell>
          <cell r="AE1068">
            <v>1</v>
          </cell>
          <cell r="AF1068">
            <v>1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1</v>
          </cell>
          <cell r="AY1068">
            <v>1</v>
          </cell>
          <cell r="AZ1068">
            <v>1</v>
          </cell>
          <cell r="BA1068">
            <v>1</v>
          </cell>
          <cell r="BB1068">
            <v>1</v>
          </cell>
          <cell r="BC1068">
            <v>1</v>
          </cell>
          <cell r="BD1068">
            <v>1</v>
          </cell>
          <cell r="BE1068">
            <v>1</v>
          </cell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3</v>
          </cell>
          <cell r="CD1068">
            <v>3</v>
          </cell>
          <cell r="CE1068">
            <v>3</v>
          </cell>
          <cell r="CF1068">
            <v>3</v>
          </cell>
          <cell r="CG1068">
            <v>3</v>
          </cell>
          <cell r="CH1068">
            <v>3</v>
          </cell>
          <cell r="CI1068">
            <v>3</v>
          </cell>
          <cell r="CJ1068">
            <v>3</v>
          </cell>
          <cell r="CK1068">
            <v>3</v>
          </cell>
          <cell r="CL1068">
            <v>3</v>
          </cell>
          <cell r="CM1068">
            <v>3</v>
          </cell>
          <cell r="CN1068">
            <v>3</v>
          </cell>
          <cell r="CO1068">
            <v>3</v>
          </cell>
          <cell r="CP1068">
            <v>3</v>
          </cell>
          <cell r="CQ1068">
            <v>3</v>
          </cell>
          <cell r="CR1068">
            <v>3</v>
          </cell>
          <cell r="CS1068">
            <v>3</v>
          </cell>
          <cell r="CT1068">
            <v>3</v>
          </cell>
          <cell r="CU1068">
            <v>3</v>
          </cell>
          <cell r="CV1068">
            <v>3</v>
          </cell>
          <cell r="CW1068">
            <v>3</v>
          </cell>
          <cell r="CX1068">
            <v>3</v>
          </cell>
          <cell r="CY1068">
            <v>3</v>
          </cell>
          <cell r="CZ1068">
            <v>3</v>
          </cell>
          <cell r="DA1068">
            <v>3</v>
          </cell>
          <cell r="DB1068">
            <v>3</v>
          </cell>
          <cell r="DC1068">
            <v>3</v>
          </cell>
          <cell r="DD1068">
            <v>3</v>
          </cell>
          <cell r="DE1068">
            <v>1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</row>
        <row r="1069">
          <cell r="A1069">
            <v>109550</v>
          </cell>
          <cell r="B1069" t="str">
            <v xml:space="preserve"> FLORES-SP BLK 24-HALTER ISLAND LA       </v>
          </cell>
          <cell r="C1069" t="str">
            <v xml:space="preserve"> 0L   </v>
          </cell>
          <cell r="D1069" t="str">
            <v xml:space="preserve"> D    </v>
          </cell>
          <cell r="E1069">
            <v>80628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</row>
        <row r="1070">
          <cell r="A1070">
            <v>109554</v>
          </cell>
          <cell r="B1070" t="str">
            <v xml:space="preserve"> ATCHAFALAYA BAY  S/L 4801 #11           </v>
          </cell>
          <cell r="C1070" t="str">
            <v xml:space="preserve"> 0L   </v>
          </cell>
          <cell r="D1070" t="str">
            <v xml:space="preserve"> R    </v>
          </cell>
          <cell r="E1070">
            <v>5813</v>
          </cell>
          <cell r="F1070">
            <v>1450</v>
          </cell>
          <cell r="G1070">
            <v>1450</v>
          </cell>
          <cell r="H1070">
            <v>1350</v>
          </cell>
          <cell r="I1070">
            <v>1450</v>
          </cell>
          <cell r="J1070">
            <v>1450</v>
          </cell>
          <cell r="K1070">
            <v>1450</v>
          </cell>
          <cell r="L1070">
            <v>1450</v>
          </cell>
          <cell r="M1070">
            <v>2889</v>
          </cell>
          <cell r="N1070">
            <v>1450</v>
          </cell>
          <cell r="O1070">
            <v>1450</v>
          </cell>
          <cell r="P1070">
            <v>1450</v>
          </cell>
          <cell r="Q1070">
            <v>1450</v>
          </cell>
          <cell r="R1070">
            <v>1450</v>
          </cell>
          <cell r="S1070">
            <v>1450</v>
          </cell>
          <cell r="T1070">
            <v>1350</v>
          </cell>
          <cell r="U1070">
            <v>1350</v>
          </cell>
          <cell r="V1070">
            <v>1350</v>
          </cell>
          <cell r="W1070">
            <v>1350</v>
          </cell>
          <cell r="X1070">
            <v>1350</v>
          </cell>
          <cell r="Y1070">
            <v>1350</v>
          </cell>
          <cell r="Z1070">
            <v>1350</v>
          </cell>
          <cell r="AA1070">
            <v>1350</v>
          </cell>
          <cell r="AB1070">
            <v>1350</v>
          </cell>
          <cell r="AC1070">
            <v>1350</v>
          </cell>
          <cell r="AD1070">
            <v>1350</v>
          </cell>
          <cell r="AE1070">
            <v>1350</v>
          </cell>
          <cell r="AF1070">
            <v>1350</v>
          </cell>
          <cell r="AG1070">
            <v>1350</v>
          </cell>
          <cell r="AH1070">
            <v>1350</v>
          </cell>
          <cell r="AI1070">
            <v>1350</v>
          </cell>
          <cell r="AJ1070">
            <v>1350</v>
          </cell>
          <cell r="AK1070">
            <v>1350</v>
          </cell>
          <cell r="AL1070">
            <v>1350</v>
          </cell>
          <cell r="AM1070">
            <v>1350</v>
          </cell>
          <cell r="AN1070">
            <v>1350</v>
          </cell>
          <cell r="AO1070">
            <v>1350</v>
          </cell>
          <cell r="AP1070">
            <v>1350</v>
          </cell>
          <cell r="AQ1070">
            <v>1350</v>
          </cell>
          <cell r="AR1070">
            <v>1350</v>
          </cell>
          <cell r="AS1070">
            <v>1</v>
          </cell>
          <cell r="AT1070">
            <v>0</v>
          </cell>
          <cell r="AU1070">
            <v>1350</v>
          </cell>
          <cell r="AV1070">
            <v>1350</v>
          </cell>
          <cell r="AW1070">
            <v>1350</v>
          </cell>
          <cell r="AX1070">
            <v>1200</v>
          </cell>
          <cell r="AY1070">
            <v>1200</v>
          </cell>
          <cell r="AZ1070">
            <v>1200</v>
          </cell>
          <cell r="BA1070">
            <v>1200</v>
          </cell>
          <cell r="BB1070">
            <v>1200</v>
          </cell>
          <cell r="BC1070">
            <v>1200</v>
          </cell>
          <cell r="BD1070">
            <v>1200</v>
          </cell>
          <cell r="BE1070">
            <v>1200</v>
          </cell>
          <cell r="BF1070">
            <v>1200</v>
          </cell>
          <cell r="BG1070">
            <v>1200</v>
          </cell>
          <cell r="BH1070">
            <v>1200</v>
          </cell>
          <cell r="BI1070">
            <v>1200</v>
          </cell>
          <cell r="BJ1070">
            <v>1200</v>
          </cell>
          <cell r="BK1070">
            <v>1200</v>
          </cell>
          <cell r="BL1070">
            <v>1200</v>
          </cell>
          <cell r="BM1070">
            <v>1200</v>
          </cell>
          <cell r="BN1070">
            <v>1200</v>
          </cell>
          <cell r="BO1070">
            <v>1200</v>
          </cell>
          <cell r="BP1070">
            <v>1200</v>
          </cell>
          <cell r="BQ1070">
            <v>1200</v>
          </cell>
          <cell r="BR1070">
            <v>1200</v>
          </cell>
          <cell r="BS1070">
            <v>1200</v>
          </cell>
          <cell r="BT1070">
            <v>1200</v>
          </cell>
          <cell r="BU1070">
            <v>1200</v>
          </cell>
          <cell r="BV1070">
            <v>1200</v>
          </cell>
          <cell r="BW1070">
            <v>1200</v>
          </cell>
          <cell r="BX1070">
            <v>1200</v>
          </cell>
          <cell r="BY1070">
            <v>1200</v>
          </cell>
          <cell r="BZ1070">
            <v>1200</v>
          </cell>
          <cell r="CA1070">
            <v>1200</v>
          </cell>
          <cell r="CB1070">
            <v>1200</v>
          </cell>
          <cell r="CC1070">
            <v>25</v>
          </cell>
          <cell r="CD1070">
            <v>1354</v>
          </cell>
          <cell r="CE1070">
            <v>1354</v>
          </cell>
          <cell r="CF1070">
            <v>1354</v>
          </cell>
          <cell r="CG1070">
            <v>1354</v>
          </cell>
          <cell r="CH1070">
            <v>1354</v>
          </cell>
          <cell r="CI1070">
            <v>1354</v>
          </cell>
          <cell r="CJ1070">
            <v>1354</v>
          </cell>
          <cell r="CK1070">
            <v>1354</v>
          </cell>
          <cell r="CL1070">
            <v>1354</v>
          </cell>
          <cell r="CM1070">
            <v>1354</v>
          </cell>
          <cell r="CN1070">
            <v>1354</v>
          </cell>
          <cell r="CO1070">
            <v>1354</v>
          </cell>
          <cell r="CP1070">
            <v>1354</v>
          </cell>
          <cell r="CQ1070">
            <v>1354</v>
          </cell>
          <cell r="CR1070">
            <v>1854</v>
          </cell>
          <cell r="CS1070">
            <v>1354</v>
          </cell>
          <cell r="CT1070">
            <v>1354</v>
          </cell>
          <cell r="CU1070">
            <v>1354</v>
          </cell>
          <cell r="CV1070">
            <v>1354</v>
          </cell>
          <cell r="CW1070">
            <v>1354</v>
          </cell>
          <cell r="CX1070">
            <v>1354</v>
          </cell>
          <cell r="CY1070">
            <v>1400</v>
          </cell>
          <cell r="CZ1070">
            <v>1400</v>
          </cell>
          <cell r="DA1070">
            <v>1400</v>
          </cell>
          <cell r="DB1070">
            <v>1400</v>
          </cell>
          <cell r="DC1070">
            <v>1400</v>
          </cell>
          <cell r="DD1070">
            <v>1400</v>
          </cell>
          <cell r="DE1070">
            <v>1575</v>
          </cell>
          <cell r="DF1070">
            <v>1575</v>
          </cell>
          <cell r="DG1070">
            <v>1575</v>
          </cell>
          <cell r="DH1070">
            <v>1575</v>
          </cell>
          <cell r="DI1070">
            <v>1575</v>
          </cell>
          <cell r="DJ1070">
            <v>1575</v>
          </cell>
          <cell r="DK1070">
            <v>1575</v>
          </cell>
        </row>
        <row r="1071">
          <cell r="A1071">
            <v>109555</v>
          </cell>
          <cell r="B1071" t="str">
            <v xml:space="preserve"> FRANKLIN FIELD DEHYDRATION              </v>
          </cell>
          <cell r="C1071" t="str">
            <v xml:space="preserve"> 0L   </v>
          </cell>
          <cell r="D1071" t="str">
            <v xml:space="preserve"> R    </v>
          </cell>
          <cell r="E1071">
            <v>6814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</row>
        <row r="1072">
          <cell r="A1072">
            <v>109778</v>
          </cell>
          <cell r="B1072" t="str">
            <v xml:space="preserve"> LIG - DOG LAKE                          </v>
          </cell>
          <cell r="C1072" t="str">
            <v xml:space="preserve"> 0L   </v>
          </cell>
          <cell r="D1072" t="str">
            <v xml:space="preserve"> R    </v>
          </cell>
          <cell r="E1072">
            <v>30370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</row>
        <row r="1073">
          <cell r="A1073">
            <v>109782</v>
          </cell>
          <cell r="B1073" t="str">
            <v>KOCH @ Terrebonne</v>
          </cell>
          <cell r="C1073" t="str">
            <v xml:space="preserve"> 0L   </v>
          </cell>
          <cell r="D1073" t="str">
            <v xml:space="preserve"> R    </v>
          </cell>
          <cell r="E1073">
            <v>323015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</row>
        <row r="1074">
          <cell r="A1074">
            <v>109784</v>
          </cell>
          <cell r="B1074" t="str">
            <v xml:space="preserve"> PENNZOIL-EUGENE ISLAND 215-C GAS LIFT   </v>
          </cell>
          <cell r="C1074" t="str">
            <v xml:space="preserve"> 0L   </v>
          </cell>
          <cell r="D1074" t="str">
            <v xml:space="preserve"> D    </v>
          </cell>
          <cell r="E1074">
            <v>2632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</row>
        <row r="1075">
          <cell r="A1075">
            <v>109787</v>
          </cell>
          <cell r="B1075" t="str">
            <v xml:space="preserve"> LOUISIANA - BAY BAPTISTE                </v>
          </cell>
          <cell r="C1075" t="str">
            <v xml:space="preserve"> 0L   </v>
          </cell>
          <cell r="D1075" t="str">
            <v xml:space="preserve"> R    </v>
          </cell>
          <cell r="E1075">
            <v>12212</v>
          </cell>
          <cell r="F1075">
            <v>3</v>
          </cell>
          <cell r="G1075">
            <v>3</v>
          </cell>
          <cell r="H1075">
            <v>1</v>
          </cell>
          <cell r="I1075">
            <v>3</v>
          </cell>
          <cell r="J1075">
            <v>3</v>
          </cell>
          <cell r="K1075">
            <v>3</v>
          </cell>
          <cell r="L1075">
            <v>3</v>
          </cell>
          <cell r="M1075">
            <v>3</v>
          </cell>
          <cell r="N1075">
            <v>3</v>
          </cell>
          <cell r="O1075">
            <v>3</v>
          </cell>
          <cell r="P1075">
            <v>3</v>
          </cell>
          <cell r="Q1075">
            <v>2</v>
          </cell>
          <cell r="R1075">
            <v>2</v>
          </cell>
          <cell r="S1075">
            <v>2</v>
          </cell>
          <cell r="T1075">
            <v>3</v>
          </cell>
          <cell r="U1075">
            <v>3</v>
          </cell>
          <cell r="V1075">
            <v>3</v>
          </cell>
          <cell r="W1075">
            <v>3</v>
          </cell>
          <cell r="X1075">
            <v>3</v>
          </cell>
          <cell r="Y1075">
            <v>3</v>
          </cell>
          <cell r="Z1075">
            <v>2</v>
          </cell>
          <cell r="AA1075">
            <v>2</v>
          </cell>
          <cell r="AB1075">
            <v>2</v>
          </cell>
          <cell r="AC1075">
            <v>2</v>
          </cell>
          <cell r="AD1075">
            <v>2</v>
          </cell>
          <cell r="AE1075">
            <v>1</v>
          </cell>
          <cell r="AF1075">
            <v>1</v>
          </cell>
          <cell r="AG1075">
            <v>1</v>
          </cell>
          <cell r="AH1075">
            <v>1</v>
          </cell>
          <cell r="AI1075">
            <v>1</v>
          </cell>
          <cell r="AJ1075">
            <v>1</v>
          </cell>
          <cell r="AK1075">
            <v>1</v>
          </cell>
          <cell r="AL1075">
            <v>1</v>
          </cell>
          <cell r="AM1075">
            <v>1</v>
          </cell>
          <cell r="AN1075">
            <v>1</v>
          </cell>
          <cell r="AO1075">
            <v>1</v>
          </cell>
          <cell r="AP1075">
            <v>1</v>
          </cell>
          <cell r="AQ1075">
            <v>1</v>
          </cell>
          <cell r="AR1075">
            <v>1</v>
          </cell>
          <cell r="AS1075">
            <v>1</v>
          </cell>
          <cell r="AT1075">
            <v>31</v>
          </cell>
          <cell r="AU1075">
            <v>31</v>
          </cell>
          <cell r="AV1075">
            <v>31</v>
          </cell>
          <cell r="AW1075">
            <v>31</v>
          </cell>
          <cell r="AX1075">
            <v>35</v>
          </cell>
          <cell r="AY1075">
            <v>35</v>
          </cell>
          <cell r="AZ1075">
            <v>35</v>
          </cell>
          <cell r="BA1075">
            <v>35</v>
          </cell>
          <cell r="BB1075">
            <v>35</v>
          </cell>
          <cell r="BC1075">
            <v>35</v>
          </cell>
          <cell r="BD1075">
            <v>35</v>
          </cell>
          <cell r="BE1075">
            <v>35</v>
          </cell>
          <cell r="BF1075">
            <v>35</v>
          </cell>
          <cell r="BG1075">
            <v>35</v>
          </cell>
          <cell r="BH1075">
            <v>35</v>
          </cell>
          <cell r="BI1075">
            <v>35</v>
          </cell>
          <cell r="BJ1075">
            <v>35</v>
          </cell>
          <cell r="BK1075">
            <v>35</v>
          </cell>
          <cell r="BL1075">
            <v>35</v>
          </cell>
          <cell r="BM1075">
            <v>35</v>
          </cell>
          <cell r="BN1075">
            <v>35</v>
          </cell>
          <cell r="BO1075">
            <v>35</v>
          </cell>
          <cell r="BP1075">
            <v>35</v>
          </cell>
          <cell r="BQ1075">
            <v>35</v>
          </cell>
          <cell r="BR1075">
            <v>35</v>
          </cell>
          <cell r="BS1075">
            <v>35</v>
          </cell>
          <cell r="BT1075">
            <v>35</v>
          </cell>
          <cell r="BU1075">
            <v>35</v>
          </cell>
          <cell r="BV1075">
            <v>35</v>
          </cell>
          <cell r="BW1075">
            <v>35</v>
          </cell>
          <cell r="BX1075">
            <v>35</v>
          </cell>
          <cell r="BY1075">
            <v>35</v>
          </cell>
          <cell r="BZ1075">
            <v>35</v>
          </cell>
          <cell r="CA1075">
            <v>35</v>
          </cell>
          <cell r="CB1075">
            <v>35</v>
          </cell>
          <cell r="CC1075">
            <v>26</v>
          </cell>
          <cell r="CD1075">
            <v>26</v>
          </cell>
          <cell r="CE1075">
            <v>26</v>
          </cell>
          <cell r="CF1075">
            <v>26</v>
          </cell>
          <cell r="CG1075">
            <v>26</v>
          </cell>
          <cell r="CH1075">
            <v>26</v>
          </cell>
          <cell r="CI1075">
            <v>26</v>
          </cell>
          <cell r="CJ1075">
            <v>26</v>
          </cell>
          <cell r="CK1075">
            <v>26</v>
          </cell>
          <cell r="CL1075">
            <v>26</v>
          </cell>
          <cell r="CM1075">
            <v>26</v>
          </cell>
          <cell r="CN1075">
            <v>26</v>
          </cell>
          <cell r="CO1075">
            <v>26</v>
          </cell>
          <cell r="CP1075">
            <v>26</v>
          </cell>
          <cell r="CQ1075">
            <v>26</v>
          </cell>
          <cell r="CR1075">
            <v>26</v>
          </cell>
          <cell r="CS1075">
            <v>26</v>
          </cell>
          <cell r="CT1075">
            <v>26</v>
          </cell>
          <cell r="CU1075">
            <v>26</v>
          </cell>
          <cell r="CV1075">
            <v>26</v>
          </cell>
          <cell r="CW1075">
            <v>26</v>
          </cell>
          <cell r="CX1075">
            <v>26</v>
          </cell>
          <cell r="CY1075">
            <v>26</v>
          </cell>
          <cell r="CZ1075">
            <v>26</v>
          </cell>
          <cell r="DA1075">
            <v>26</v>
          </cell>
          <cell r="DB1075">
            <v>26</v>
          </cell>
          <cell r="DC1075">
            <v>26</v>
          </cell>
          <cell r="DD1075">
            <v>26</v>
          </cell>
          <cell r="DE1075">
            <v>111</v>
          </cell>
          <cell r="DF1075">
            <v>161</v>
          </cell>
          <cell r="DG1075">
            <v>161</v>
          </cell>
          <cell r="DH1075">
            <v>161</v>
          </cell>
          <cell r="DI1075">
            <v>161</v>
          </cell>
          <cell r="DJ1075">
            <v>26</v>
          </cell>
          <cell r="DK1075">
            <v>27</v>
          </cell>
        </row>
        <row r="1076">
          <cell r="A1076">
            <v>109791</v>
          </cell>
          <cell r="B1076" t="str">
            <v xml:space="preserve"> SOUTH LAKE ARTHUR #2                    </v>
          </cell>
          <cell r="C1076" t="str">
            <v xml:space="preserve"> 0L   </v>
          </cell>
          <cell r="D1076" t="str">
            <v xml:space="preserve"> R    </v>
          </cell>
          <cell r="E1076">
            <v>133438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</row>
        <row r="1077">
          <cell r="A1077">
            <v>109795</v>
          </cell>
          <cell r="B1077" t="str">
            <v xml:space="preserve">BAY STATE GAS </v>
          </cell>
          <cell r="C1077">
            <v>6</v>
          </cell>
          <cell r="D1077" t="str">
            <v xml:space="preserve"> D    </v>
          </cell>
          <cell r="E1077">
            <v>68422</v>
          </cell>
          <cell r="F1077">
            <v>36619</v>
          </cell>
          <cell r="G1077">
            <v>36620</v>
          </cell>
          <cell r="H1077">
            <v>31640</v>
          </cell>
          <cell r="I1077">
            <v>50000</v>
          </cell>
          <cell r="J1077">
            <v>50000</v>
          </cell>
          <cell r="K1077">
            <v>50000</v>
          </cell>
          <cell r="L1077">
            <v>50000</v>
          </cell>
          <cell r="M1077">
            <v>33703</v>
          </cell>
          <cell r="N1077">
            <v>33703</v>
          </cell>
          <cell r="O1077">
            <v>33703</v>
          </cell>
          <cell r="P1077">
            <v>38950</v>
          </cell>
          <cell r="Q1077">
            <v>46030</v>
          </cell>
          <cell r="R1077">
            <v>46313</v>
          </cell>
          <cell r="S1077">
            <v>9268</v>
          </cell>
          <cell r="T1077">
            <v>25000</v>
          </cell>
          <cell r="U1077">
            <v>25000</v>
          </cell>
          <cell r="V1077">
            <v>25000</v>
          </cell>
          <cell r="W1077">
            <v>34267</v>
          </cell>
          <cell r="X1077">
            <v>34197</v>
          </cell>
          <cell r="Y1077">
            <v>36392</v>
          </cell>
          <cell r="Z1077">
            <v>27674</v>
          </cell>
          <cell r="AA1077">
            <v>28198</v>
          </cell>
          <cell r="AB1077">
            <v>26714</v>
          </cell>
          <cell r="AC1077">
            <v>26714</v>
          </cell>
          <cell r="AD1077">
            <v>34490</v>
          </cell>
          <cell r="AE1077">
            <v>34208</v>
          </cell>
          <cell r="AF1077">
            <v>34123</v>
          </cell>
          <cell r="AG1077">
            <v>27249</v>
          </cell>
          <cell r="AH1077">
            <v>36017</v>
          </cell>
          <cell r="AI1077">
            <v>36017</v>
          </cell>
          <cell r="AJ1077">
            <v>36017</v>
          </cell>
          <cell r="AK1077">
            <v>36017</v>
          </cell>
          <cell r="AL1077">
            <v>35147</v>
          </cell>
          <cell r="AM1077">
            <v>36078</v>
          </cell>
          <cell r="AN1077">
            <v>25000</v>
          </cell>
          <cell r="AO1077">
            <v>31640</v>
          </cell>
          <cell r="AP1077">
            <v>31640</v>
          </cell>
          <cell r="AQ1077">
            <v>31640</v>
          </cell>
          <cell r="AR1077">
            <v>25008</v>
          </cell>
          <cell r="AS1077">
            <v>29062</v>
          </cell>
          <cell r="AT1077">
            <v>49937</v>
          </cell>
          <cell r="AU1077">
            <v>34609</v>
          </cell>
          <cell r="AV1077">
            <v>49937</v>
          </cell>
          <cell r="AW1077">
            <v>49937</v>
          </cell>
          <cell r="AX1077">
            <v>49912</v>
          </cell>
          <cell r="AY1077">
            <v>49912</v>
          </cell>
          <cell r="AZ1077">
            <v>49912</v>
          </cell>
          <cell r="BA1077">
            <v>49912</v>
          </cell>
          <cell r="BB1077">
            <v>49912</v>
          </cell>
          <cell r="BC1077">
            <v>41911</v>
          </cell>
          <cell r="BD1077">
            <v>41911</v>
          </cell>
          <cell r="BE1077">
            <v>41911</v>
          </cell>
          <cell r="BF1077">
            <v>49912</v>
          </cell>
          <cell r="BG1077">
            <v>49912</v>
          </cell>
          <cell r="BH1077">
            <v>41911</v>
          </cell>
          <cell r="BI1077">
            <v>28134</v>
          </cell>
          <cell r="BJ1077">
            <v>49912</v>
          </cell>
          <cell r="BK1077">
            <v>49912</v>
          </cell>
          <cell r="BL1077">
            <v>49912</v>
          </cell>
          <cell r="BM1077">
            <v>49912</v>
          </cell>
          <cell r="BN1077">
            <v>49912</v>
          </cell>
          <cell r="BO1077">
            <v>49912</v>
          </cell>
          <cell r="BP1077">
            <v>49912</v>
          </cell>
          <cell r="BQ1077">
            <v>49912</v>
          </cell>
          <cell r="BR1077">
            <v>49912</v>
          </cell>
          <cell r="BS1077">
            <v>49912</v>
          </cell>
          <cell r="BT1077">
            <v>49912</v>
          </cell>
          <cell r="BU1077">
            <v>49912</v>
          </cell>
          <cell r="BV1077">
            <v>49912</v>
          </cell>
          <cell r="BW1077">
            <v>49912</v>
          </cell>
          <cell r="BX1077">
            <v>49912</v>
          </cell>
          <cell r="BY1077">
            <v>49912</v>
          </cell>
          <cell r="BZ1077">
            <v>49912</v>
          </cell>
          <cell r="CA1077">
            <v>49912</v>
          </cell>
          <cell r="CB1077">
            <v>40013</v>
          </cell>
          <cell r="CC1077">
            <v>69912</v>
          </cell>
          <cell r="CD1077">
            <v>49912</v>
          </cell>
          <cell r="CE1077">
            <v>43476</v>
          </cell>
          <cell r="CF1077">
            <v>43476</v>
          </cell>
          <cell r="CG1077">
            <v>44664</v>
          </cell>
          <cell r="CH1077">
            <v>49912</v>
          </cell>
          <cell r="CI1077">
            <v>34724</v>
          </cell>
          <cell r="CJ1077">
            <v>35905</v>
          </cell>
          <cell r="CK1077">
            <v>43774</v>
          </cell>
          <cell r="CL1077">
            <v>43774</v>
          </cell>
          <cell r="CM1077">
            <v>43774</v>
          </cell>
          <cell r="CN1077">
            <v>43774</v>
          </cell>
          <cell r="CO1077">
            <v>36845</v>
          </cell>
          <cell r="CP1077">
            <v>36845</v>
          </cell>
          <cell r="CQ1077">
            <v>38033</v>
          </cell>
          <cell r="CR1077">
            <v>40013</v>
          </cell>
          <cell r="CS1077">
            <v>49912</v>
          </cell>
          <cell r="CT1077">
            <v>49912</v>
          </cell>
          <cell r="CU1077">
            <v>49912</v>
          </cell>
          <cell r="CV1077">
            <v>49912</v>
          </cell>
          <cell r="CW1077">
            <v>26946</v>
          </cell>
          <cell r="CX1077">
            <v>24941</v>
          </cell>
          <cell r="CY1077">
            <v>31447</v>
          </cell>
          <cell r="CZ1077">
            <v>31744</v>
          </cell>
          <cell r="DA1077">
            <v>31744</v>
          </cell>
          <cell r="DB1077">
            <v>31744</v>
          </cell>
          <cell r="DC1077">
            <v>23773</v>
          </cell>
          <cell r="DD1077">
            <v>37835</v>
          </cell>
          <cell r="DE1077">
            <v>35033</v>
          </cell>
          <cell r="DF1077">
            <v>39774</v>
          </cell>
          <cell r="DG1077">
            <v>31003</v>
          </cell>
          <cell r="DH1077">
            <v>31003</v>
          </cell>
          <cell r="DI1077">
            <v>31003</v>
          </cell>
          <cell r="DJ1077">
            <v>33875</v>
          </cell>
          <cell r="DK1077">
            <v>33875</v>
          </cell>
        </row>
        <row r="1078">
          <cell r="A1078">
            <v>109798</v>
          </cell>
          <cell r="B1078" t="str">
            <v xml:space="preserve"> ENTEX - STENNIS SALES                   </v>
          </cell>
          <cell r="C1078" t="str">
            <v xml:space="preserve"> 0L   </v>
          </cell>
          <cell r="D1078" t="str">
            <v xml:space="preserve"> D    </v>
          </cell>
          <cell r="E1078">
            <v>2730</v>
          </cell>
          <cell r="F1078">
            <v>1</v>
          </cell>
          <cell r="G1078">
            <v>1</v>
          </cell>
          <cell r="H1078">
            <v>1</v>
          </cell>
          <cell r="I1078">
            <v>1</v>
          </cell>
          <cell r="J1078">
            <v>1</v>
          </cell>
          <cell r="K1078">
            <v>0</v>
          </cell>
          <cell r="L1078">
            <v>1</v>
          </cell>
          <cell r="M1078">
            <v>1</v>
          </cell>
          <cell r="N1078">
            <v>1</v>
          </cell>
          <cell r="O1078">
            <v>1</v>
          </cell>
          <cell r="P1078">
            <v>1</v>
          </cell>
          <cell r="Q1078">
            <v>0</v>
          </cell>
          <cell r="R1078">
            <v>0</v>
          </cell>
          <cell r="S1078">
            <v>1</v>
          </cell>
          <cell r="T1078">
            <v>1</v>
          </cell>
          <cell r="U1078">
            <v>1</v>
          </cell>
          <cell r="V1078">
            <v>1</v>
          </cell>
          <cell r="W1078">
            <v>1</v>
          </cell>
          <cell r="X1078">
            <v>56</v>
          </cell>
          <cell r="Y1078">
            <v>1</v>
          </cell>
          <cell r="Z1078">
            <v>1</v>
          </cell>
          <cell r="AA1078">
            <v>56</v>
          </cell>
          <cell r="AB1078">
            <v>56</v>
          </cell>
          <cell r="AC1078">
            <v>56</v>
          </cell>
          <cell r="AD1078">
            <v>1</v>
          </cell>
          <cell r="AE1078">
            <v>1</v>
          </cell>
          <cell r="AF1078">
            <v>1</v>
          </cell>
          <cell r="AG1078">
            <v>1</v>
          </cell>
          <cell r="AH1078">
            <v>1</v>
          </cell>
          <cell r="AI1078">
            <v>1</v>
          </cell>
          <cell r="AJ1078">
            <v>1</v>
          </cell>
          <cell r="AK1078">
            <v>1</v>
          </cell>
          <cell r="AL1078">
            <v>56</v>
          </cell>
          <cell r="AM1078">
            <v>1</v>
          </cell>
          <cell r="AN1078">
            <v>1</v>
          </cell>
          <cell r="AO1078">
            <v>1</v>
          </cell>
          <cell r="AP1078">
            <v>1</v>
          </cell>
          <cell r="AQ1078">
            <v>1</v>
          </cell>
          <cell r="AR1078">
            <v>1</v>
          </cell>
          <cell r="AS1078">
            <v>56</v>
          </cell>
          <cell r="AT1078">
            <v>56</v>
          </cell>
          <cell r="AU1078">
            <v>1</v>
          </cell>
          <cell r="AV1078">
            <v>56</v>
          </cell>
          <cell r="AW1078">
            <v>56</v>
          </cell>
          <cell r="AX1078">
            <v>1</v>
          </cell>
          <cell r="AY1078">
            <v>1</v>
          </cell>
          <cell r="AZ1078">
            <v>1</v>
          </cell>
          <cell r="BA1078">
            <v>1</v>
          </cell>
          <cell r="BB1078">
            <v>1</v>
          </cell>
          <cell r="BC1078">
            <v>1</v>
          </cell>
          <cell r="BD1078">
            <v>1</v>
          </cell>
          <cell r="BE1078">
            <v>1</v>
          </cell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71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100</v>
          </cell>
          <cell r="CJ1078">
            <v>1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0</v>
          </cell>
          <cell r="DF1078">
            <v>100</v>
          </cell>
          <cell r="DG1078">
            <v>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</row>
        <row r="1079">
          <cell r="A1079">
            <v>109799</v>
          </cell>
          <cell r="B1079" t="str">
            <v xml:space="preserve"> CALGON - PEARL RIVER PLANT              </v>
          </cell>
          <cell r="C1079" t="str">
            <v xml:space="preserve"> 0L   </v>
          </cell>
          <cell r="D1079" t="str">
            <v xml:space="preserve"> D    </v>
          </cell>
          <cell r="E1079">
            <v>8412</v>
          </cell>
          <cell r="F1079">
            <v>0</v>
          </cell>
          <cell r="G1079">
            <v>0</v>
          </cell>
          <cell r="H1079">
            <v>600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725</v>
          </cell>
          <cell r="R1079">
            <v>1245</v>
          </cell>
          <cell r="S1079">
            <v>1245</v>
          </cell>
          <cell r="T1079">
            <v>443</v>
          </cell>
          <cell r="U1079">
            <v>443</v>
          </cell>
          <cell r="V1079">
            <v>443</v>
          </cell>
          <cell r="W1079">
            <v>443</v>
          </cell>
          <cell r="X1079">
            <v>443</v>
          </cell>
          <cell r="Y1079">
            <v>302</v>
          </cell>
          <cell r="Z1079">
            <v>302</v>
          </cell>
          <cell r="AA1079">
            <v>802</v>
          </cell>
          <cell r="AB1079">
            <v>802</v>
          </cell>
          <cell r="AC1079">
            <v>802</v>
          </cell>
          <cell r="AD1079">
            <v>1302</v>
          </cell>
          <cell r="AE1079">
            <v>1302</v>
          </cell>
          <cell r="AF1079">
            <v>1302</v>
          </cell>
          <cell r="AG1079">
            <v>1452</v>
          </cell>
          <cell r="AH1079">
            <v>1452</v>
          </cell>
          <cell r="AI1079">
            <v>911</v>
          </cell>
          <cell r="AJ1079">
            <v>911</v>
          </cell>
          <cell r="AK1079">
            <v>911</v>
          </cell>
          <cell r="AL1079">
            <v>911</v>
          </cell>
          <cell r="AM1079">
            <v>911</v>
          </cell>
          <cell r="AN1079">
            <v>911</v>
          </cell>
          <cell r="AO1079">
            <v>600</v>
          </cell>
          <cell r="AP1079">
            <v>600</v>
          </cell>
          <cell r="AQ1079">
            <v>600</v>
          </cell>
          <cell r="AR1079">
            <v>1034</v>
          </cell>
          <cell r="AS1079">
            <v>1034</v>
          </cell>
          <cell r="AT1079">
            <v>1034</v>
          </cell>
          <cell r="AU1079">
            <v>1034</v>
          </cell>
          <cell r="AV1079">
            <v>1034</v>
          </cell>
          <cell r="AW1079">
            <v>1034</v>
          </cell>
          <cell r="AX1079">
            <v>84</v>
          </cell>
          <cell r="AY1079">
            <v>184</v>
          </cell>
          <cell r="AZ1079">
            <v>684</v>
          </cell>
          <cell r="BA1079">
            <v>684</v>
          </cell>
          <cell r="BB1079">
            <v>684</v>
          </cell>
          <cell r="BC1079">
            <v>1034</v>
          </cell>
          <cell r="BD1079">
            <v>1452</v>
          </cell>
          <cell r="BE1079">
            <v>1452</v>
          </cell>
          <cell r="BF1079">
            <v>1452</v>
          </cell>
          <cell r="BG1079">
            <v>1452</v>
          </cell>
          <cell r="BH1079">
            <v>1452</v>
          </cell>
          <cell r="BI1079">
            <v>1452</v>
          </cell>
          <cell r="BJ1079">
            <v>1452</v>
          </cell>
          <cell r="BK1079">
            <v>702</v>
          </cell>
          <cell r="BL1079">
            <v>702</v>
          </cell>
          <cell r="BM1079">
            <v>702</v>
          </cell>
          <cell r="BN1079">
            <v>702</v>
          </cell>
          <cell r="BO1079">
            <v>702</v>
          </cell>
          <cell r="BP1079">
            <v>702</v>
          </cell>
          <cell r="BQ1079">
            <v>702</v>
          </cell>
          <cell r="BR1079">
            <v>716</v>
          </cell>
          <cell r="BS1079">
            <v>716</v>
          </cell>
          <cell r="BT1079">
            <v>716</v>
          </cell>
          <cell r="BU1079">
            <v>716</v>
          </cell>
          <cell r="BV1079">
            <v>716</v>
          </cell>
          <cell r="BW1079">
            <v>716</v>
          </cell>
          <cell r="BX1079">
            <v>716</v>
          </cell>
          <cell r="BY1079">
            <v>716</v>
          </cell>
          <cell r="BZ1079">
            <v>716</v>
          </cell>
          <cell r="CA1079">
            <v>716</v>
          </cell>
          <cell r="CB1079">
            <v>716</v>
          </cell>
          <cell r="CC1079">
            <v>93</v>
          </cell>
          <cell r="CD1079">
            <v>93</v>
          </cell>
          <cell r="CE1079">
            <v>593</v>
          </cell>
          <cell r="CF1079">
            <v>911</v>
          </cell>
          <cell r="CG1079">
            <v>911</v>
          </cell>
          <cell r="CH1079">
            <v>911</v>
          </cell>
          <cell r="CI1079">
            <v>911</v>
          </cell>
          <cell r="CJ1079">
            <v>911</v>
          </cell>
          <cell r="CK1079">
            <v>911</v>
          </cell>
          <cell r="CL1079">
            <v>911</v>
          </cell>
          <cell r="CM1079">
            <v>716</v>
          </cell>
          <cell r="CN1079">
            <v>716</v>
          </cell>
          <cell r="CO1079">
            <v>716</v>
          </cell>
          <cell r="CP1079">
            <v>716</v>
          </cell>
          <cell r="CQ1079">
            <v>716</v>
          </cell>
          <cell r="CR1079">
            <v>716</v>
          </cell>
          <cell r="CS1079">
            <v>716</v>
          </cell>
          <cell r="CT1079">
            <v>716</v>
          </cell>
          <cell r="CU1079">
            <v>716</v>
          </cell>
          <cell r="CV1079">
            <v>716</v>
          </cell>
          <cell r="CW1079">
            <v>716</v>
          </cell>
          <cell r="CX1079">
            <v>716</v>
          </cell>
          <cell r="CY1079">
            <v>716</v>
          </cell>
          <cell r="CZ1079">
            <v>716</v>
          </cell>
          <cell r="DA1079">
            <v>716</v>
          </cell>
          <cell r="DB1079">
            <v>716</v>
          </cell>
          <cell r="DC1079">
            <v>716</v>
          </cell>
          <cell r="DD1079">
            <v>716</v>
          </cell>
          <cell r="DE1079">
            <v>1476</v>
          </cell>
          <cell r="DF1079">
            <v>1476</v>
          </cell>
          <cell r="DG1079">
            <v>726</v>
          </cell>
          <cell r="DH1079">
            <v>726</v>
          </cell>
          <cell r="DI1079">
            <v>726</v>
          </cell>
          <cell r="DJ1079">
            <v>226</v>
          </cell>
          <cell r="DK1079">
            <v>390</v>
          </cell>
        </row>
        <row r="1080">
          <cell r="A1080">
            <v>109819</v>
          </cell>
          <cell r="B1080" t="str">
            <v xml:space="preserve"> GERMANY - LACKEY FIELD-CANTRELL 34-16   </v>
          </cell>
          <cell r="C1080">
            <v>1</v>
          </cell>
          <cell r="D1080" t="str">
            <v xml:space="preserve"> R    </v>
          </cell>
          <cell r="E1080">
            <v>11811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</row>
        <row r="1081">
          <cell r="A1081">
            <v>109841</v>
          </cell>
          <cell r="B1081" t="str">
            <v>ENERGY NORTH Nat. Gas</v>
          </cell>
          <cell r="C1081">
            <v>6</v>
          </cell>
          <cell r="D1081" t="str">
            <v xml:space="preserve"> D    </v>
          </cell>
          <cell r="E1081">
            <v>7038</v>
          </cell>
          <cell r="F1081">
            <v>346</v>
          </cell>
          <cell r="G1081">
            <v>346</v>
          </cell>
          <cell r="H1081">
            <v>529</v>
          </cell>
          <cell r="I1081">
            <v>346</v>
          </cell>
          <cell r="J1081">
            <v>346</v>
          </cell>
          <cell r="K1081">
            <v>346</v>
          </cell>
          <cell r="L1081">
            <v>346</v>
          </cell>
          <cell r="M1081">
            <v>346</v>
          </cell>
          <cell r="N1081">
            <v>346</v>
          </cell>
          <cell r="O1081">
            <v>346</v>
          </cell>
          <cell r="P1081">
            <v>346</v>
          </cell>
          <cell r="Q1081">
            <v>346</v>
          </cell>
          <cell r="R1081">
            <v>346</v>
          </cell>
          <cell r="S1081">
            <v>346</v>
          </cell>
          <cell r="T1081">
            <v>454</v>
          </cell>
          <cell r="U1081">
            <v>454</v>
          </cell>
          <cell r="V1081">
            <v>454</v>
          </cell>
          <cell r="W1081">
            <v>454</v>
          </cell>
          <cell r="X1081">
            <v>454</v>
          </cell>
          <cell r="Y1081">
            <v>454</v>
          </cell>
          <cell r="Z1081">
            <v>454</v>
          </cell>
          <cell r="AA1081">
            <v>529</v>
          </cell>
          <cell r="AB1081">
            <v>529</v>
          </cell>
          <cell r="AC1081">
            <v>529</v>
          </cell>
          <cell r="AD1081">
            <v>529</v>
          </cell>
          <cell r="AE1081">
            <v>529</v>
          </cell>
          <cell r="AF1081">
            <v>529</v>
          </cell>
          <cell r="AG1081">
            <v>200</v>
          </cell>
          <cell r="AH1081">
            <v>529</v>
          </cell>
          <cell r="AI1081">
            <v>529</v>
          </cell>
          <cell r="AJ1081">
            <v>529</v>
          </cell>
          <cell r="AK1081">
            <v>529</v>
          </cell>
          <cell r="AL1081">
            <v>529</v>
          </cell>
          <cell r="AM1081">
            <v>529</v>
          </cell>
          <cell r="AN1081">
            <v>529</v>
          </cell>
          <cell r="AO1081">
            <v>529</v>
          </cell>
          <cell r="AP1081">
            <v>529</v>
          </cell>
          <cell r="AQ1081">
            <v>529</v>
          </cell>
          <cell r="AR1081">
            <v>529</v>
          </cell>
          <cell r="AS1081">
            <v>329</v>
          </cell>
          <cell r="AT1081">
            <v>329</v>
          </cell>
          <cell r="AU1081">
            <v>329</v>
          </cell>
          <cell r="AV1081">
            <v>329</v>
          </cell>
          <cell r="AW1081">
            <v>329</v>
          </cell>
          <cell r="AX1081">
            <v>590</v>
          </cell>
          <cell r="AY1081">
            <v>590</v>
          </cell>
          <cell r="AZ1081">
            <v>590</v>
          </cell>
          <cell r="BA1081">
            <v>590</v>
          </cell>
          <cell r="BB1081">
            <v>590</v>
          </cell>
          <cell r="BC1081">
            <v>590</v>
          </cell>
          <cell r="BD1081">
            <v>590</v>
          </cell>
          <cell r="BE1081">
            <v>590</v>
          </cell>
          <cell r="BF1081">
            <v>590</v>
          </cell>
          <cell r="BG1081">
            <v>590</v>
          </cell>
          <cell r="BH1081">
            <v>590</v>
          </cell>
          <cell r="BI1081">
            <v>590</v>
          </cell>
          <cell r="BJ1081">
            <v>590</v>
          </cell>
          <cell r="BK1081">
            <v>590</v>
          </cell>
          <cell r="BL1081">
            <v>590</v>
          </cell>
          <cell r="BM1081">
            <v>590</v>
          </cell>
          <cell r="BN1081">
            <v>590</v>
          </cell>
          <cell r="BO1081">
            <v>590</v>
          </cell>
          <cell r="BP1081">
            <v>590</v>
          </cell>
          <cell r="BQ1081">
            <v>590</v>
          </cell>
          <cell r="BR1081">
            <v>590</v>
          </cell>
          <cell r="BS1081">
            <v>590</v>
          </cell>
          <cell r="BT1081">
            <v>590</v>
          </cell>
          <cell r="BU1081">
            <v>590</v>
          </cell>
          <cell r="BV1081">
            <v>590</v>
          </cell>
          <cell r="BW1081">
            <v>590</v>
          </cell>
          <cell r="BX1081">
            <v>590</v>
          </cell>
          <cell r="BY1081">
            <v>590</v>
          </cell>
          <cell r="BZ1081">
            <v>590</v>
          </cell>
          <cell r="CA1081">
            <v>590</v>
          </cell>
          <cell r="CB1081">
            <v>588</v>
          </cell>
          <cell r="CC1081">
            <v>608</v>
          </cell>
          <cell r="CD1081">
            <v>608</v>
          </cell>
          <cell r="CE1081">
            <v>608</v>
          </cell>
          <cell r="CF1081">
            <v>608</v>
          </cell>
          <cell r="CG1081">
            <v>608</v>
          </cell>
          <cell r="CH1081">
            <v>608</v>
          </cell>
          <cell r="CI1081">
            <v>608</v>
          </cell>
          <cell r="CJ1081">
            <v>608</v>
          </cell>
          <cell r="CK1081">
            <v>608</v>
          </cell>
          <cell r="CL1081">
            <v>608</v>
          </cell>
          <cell r="CM1081">
            <v>608</v>
          </cell>
          <cell r="CN1081">
            <v>608</v>
          </cell>
          <cell r="CO1081">
            <v>608</v>
          </cell>
          <cell r="CP1081">
            <v>608</v>
          </cell>
          <cell r="CQ1081">
            <v>608</v>
          </cell>
          <cell r="CR1081">
            <v>608</v>
          </cell>
          <cell r="CS1081">
            <v>608</v>
          </cell>
          <cell r="CT1081">
            <v>608</v>
          </cell>
          <cell r="CU1081">
            <v>608</v>
          </cell>
          <cell r="CV1081">
            <v>608</v>
          </cell>
          <cell r="CW1081">
            <v>608</v>
          </cell>
          <cell r="CX1081">
            <v>608</v>
          </cell>
          <cell r="CY1081">
            <v>608</v>
          </cell>
          <cell r="CZ1081">
            <v>608</v>
          </cell>
          <cell r="DA1081">
            <v>608</v>
          </cell>
          <cell r="DB1081">
            <v>608</v>
          </cell>
          <cell r="DC1081">
            <v>608</v>
          </cell>
          <cell r="DD1081">
            <v>608</v>
          </cell>
          <cell r="DE1081">
            <v>595</v>
          </cell>
          <cell r="DF1081">
            <v>595</v>
          </cell>
          <cell r="DG1081">
            <v>595</v>
          </cell>
          <cell r="DH1081">
            <v>595</v>
          </cell>
          <cell r="DI1081">
            <v>595</v>
          </cell>
          <cell r="DJ1081">
            <v>595</v>
          </cell>
          <cell r="DK1081">
            <v>595</v>
          </cell>
        </row>
        <row r="1082">
          <cell r="A1082">
            <v>109842</v>
          </cell>
          <cell r="B1082" t="str">
            <v>GRANITE STATE ELECTRIC</v>
          </cell>
          <cell r="C1082">
            <v>6</v>
          </cell>
          <cell r="D1082" t="str">
            <v xml:space="preserve"> D    </v>
          </cell>
          <cell r="E1082">
            <v>3134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K1082">
            <v>0</v>
          </cell>
        </row>
        <row r="1083">
          <cell r="A1083">
            <v>109859</v>
          </cell>
          <cell r="B1083" t="str">
            <v>CNG @ Livingston</v>
          </cell>
          <cell r="C1083">
            <v>5</v>
          </cell>
          <cell r="D1083" t="str">
            <v xml:space="preserve"> D    </v>
          </cell>
          <cell r="E1083">
            <v>13010</v>
          </cell>
          <cell r="F1083">
            <v>50</v>
          </cell>
          <cell r="G1083">
            <v>50</v>
          </cell>
          <cell r="H1083">
            <v>50</v>
          </cell>
          <cell r="I1083">
            <v>48</v>
          </cell>
          <cell r="J1083">
            <v>50</v>
          </cell>
          <cell r="K1083">
            <v>50</v>
          </cell>
          <cell r="L1083">
            <v>50</v>
          </cell>
          <cell r="M1083">
            <v>50</v>
          </cell>
          <cell r="N1083">
            <v>50</v>
          </cell>
          <cell r="O1083">
            <v>50</v>
          </cell>
          <cell r="P1083">
            <v>50</v>
          </cell>
          <cell r="Q1083">
            <v>50</v>
          </cell>
          <cell r="R1083">
            <v>50</v>
          </cell>
          <cell r="S1083">
            <v>50</v>
          </cell>
          <cell r="T1083">
            <v>50</v>
          </cell>
          <cell r="U1083">
            <v>50</v>
          </cell>
          <cell r="V1083">
            <v>50</v>
          </cell>
          <cell r="W1083">
            <v>50</v>
          </cell>
          <cell r="X1083">
            <v>50</v>
          </cell>
          <cell r="Y1083">
            <v>50</v>
          </cell>
          <cell r="Z1083">
            <v>50</v>
          </cell>
          <cell r="AA1083">
            <v>50</v>
          </cell>
          <cell r="AB1083">
            <v>50</v>
          </cell>
          <cell r="AC1083">
            <v>50</v>
          </cell>
          <cell r="AD1083">
            <v>50</v>
          </cell>
          <cell r="AE1083">
            <v>50</v>
          </cell>
          <cell r="AF1083">
            <v>50</v>
          </cell>
          <cell r="AG1083">
            <v>50</v>
          </cell>
          <cell r="AH1083">
            <v>50</v>
          </cell>
          <cell r="AI1083">
            <v>50</v>
          </cell>
          <cell r="AJ1083">
            <v>50</v>
          </cell>
          <cell r="AK1083">
            <v>50</v>
          </cell>
          <cell r="AL1083">
            <v>50</v>
          </cell>
          <cell r="AM1083">
            <v>50</v>
          </cell>
          <cell r="AN1083">
            <v>50</v>
          </cell>
          <cell r="AO1083">
            <v>50</v>
          </cell>
          <cell r="AP1083">
            <v>50</v>
          </cell>
          <cell r="AQ1083">
            <v>50</v>
          </cell>
          <cell r="AR1083">
            <v>50</v>
          </cell>
          <cell r="AS1083">
            <v>50</v>
          </cell>
          <cell r="AT1083">
            <v>50</v>
          </cell>
          <cell r="AU1083">
            <v>50</v>
          </cell>
          <cell r="AV1083">
            <v>49</v>
          </cell>
          <cell r="AW1083">
            <v>0</v>
          </cell>
          <cell r="AX1083">
            <v>50</v>
          </cell>
          <cell r="AY1083">
            <v>50</v>
          </cell>
          <cell r="AZ1083">
            <v>50</v>
          </cell>
          <cell r="BA1083">
            <v>50</v>
          </cell>
          <cell r="BB1083">
            <v>50</v>
          </cell>
          <cell r="BC1083">
            <v>50</v>
          </cell>
          <cell r="BD1083">
            <v>50</v>
          </cell>
          <cell r="BE1083">
            <v>50</v>
          </cell>
          <cell r="BF1083">
            <v>50</v>
          </cell>
          <cell r="BG1083">
            <v>50</v>
          </cell>
          <cell r="BH1083">
            <v>50</v>
          </cell>
          <cell r="BI1083">
            <v>50</v>
          </cell>
          <cell r="BJ1083">
            <v>50</v>
          </cell>
          <cell r="BK1083">
            <v>50</v>
          </cell>
          <cell r="BL1083">
            <v>50</v>
          </cell>
          <cell r="BM1083">
            <v>50</v>
          </cell>
          <cell r="BN1083">
            <v>43</v>
          </cell>
          <cell r="BO1083">
            <v>50</v>
          </cell>
          <cell r="BP1083">
            <v>50</v>
          </cell>
          <cell r="BQ1083">
            <v>50</v>
          </cell>
          <cell r="BR1083">
            <v>50</v>
          </cell>
          <cell r="BS1083">
            <v>50</v>
          </cell>
          <cell r="BT1083">
            <v>50</v>
          </cell>
          <cell r="BU1083">
            <v>50</v>
          </cell>
          <cell r="BV1083">
            <v>50</v>
          </cell>
          <cell r="BW1083">
            <v>50</v>
          </cell>
          <cell r="BX1083">
            <v>50</v>
          </cell>
          <cell r="BY1083">
            <v>50</v>
          </cell>
          <cell r="BZ1083">
            <v>50</v>
          </cell>
          <cell r="CA1083">
            <v>50</v>
          </cell>
          <cell r="CB1083">
            <v>50</v>
          </cell>
          <cell r="CC1083">
            <v>50</v>
          </cell>
          <cell r="CD1083">
            <v>50</v>
          </cell>
          <cell r="CE1083">
            <v>50</v>
          </cell>
          <cell r="CF1083">
            <v>50</v>
          </cell>
          <cell r="CG1083">
            <v>50</v>
          </cell>
          <cell r="CH1083">
            <v>50</v>
          </cell>
          <cell r="CI1083">
            <v>50</v>
          </cell>
          <cell r="CJ1083">
            <v>50</v>
          </cell>
          <cell r="CK1083">
            <v>50</v>
          </cell>
          <cell r="CL1083">
            <v>50</v>
          </cell>
          <cell r="CM1083">
            <v>50</v>
          </cell>
          <cell r="CN1083">
            <v>50</v>
          </cell>
          <cell r="CO1083">
            <v>50</v>
          </cell>
          <cell r="CP1083">
            <v>50</v>
          </cell>
          <cell r="CQ1083">
            <v>50</v>
          </cell>
          <cell r="CR1083">
            <v>50</v>
          </cell>
          <cell r="CS1083">
            <v>50</v>
          </cell>
          <cell r="CT1083">
            <v>50</v>
          </cell>
          <cell r="CU1083">
            <v>50</v>
          </cell>
          <cell r="CV1083">
            <v>50</v>
          </cell>
          <cell r="CW1083">
            <v>50</v>
          </cell>
          <cell r="CX1083">
            <v>50</v>
          </cell>
          <cell r="CY1083">
            <v>50</v>
          </cell>
          <cell r="CZ1083">
            <v>50</v>
          </cell>
          <cell r="DA1083">
            <v>50</v>
          </cell>
          <cell r="DB1083">
            <v>50</v>
          </cell>
          <cell r="DC1083">
            <v>50</v>
          </cell>
          <cell r="DD1083">
            <v>50</v>
          </cell>
          <cell r="DE1083">
            <v>50</v>
          </cell>
          <cell r="DF1083">
            <v>50</v>
          </cell>
          <cell r="DG1083">
            <v>50</v>
          </cell>
          <cell r="DH1083">
            <v>50</v>
          </cell>
          <cell r="DI1083">
            <v>50</v>
          </cell>
          <cell r="DJ1083">
            <v>50</v>
          </cell>
          <cell r="DK1083">
            <v>50</v>
          </cell>
        </row>
        <row r="1084">
          <cell r="A1084">
            <v>109870</v>
          </cell>
          <cell r="B1084" t="str">
            <v xml:space="preserve">SYRACUSE COGEN SALES                    </v>
          </cell>
          <cell r="C1084">
            <v>5</v>
          </cell>
          <cell r="D1084" t="str">
            <v xml:space="preserve"> D    </v>
          </cell>
          <cell r="E1084">
            <v>50694</v>
          </cell>
          <cell r="F1084">
            <v>1560</v>
          </cell>
          <cell r="G1084">
            <v>1205</v>
          </cell>
          <cell r="H1084">
            <v>2402</v>
          </cell>
          <cell r="I1084">
            <v>1425</v>
          </cell>
          <cell r="J1084">
            <v>1483</v>
          </cell>
          <cell r="K1084">
            <v>7170</v>
          </cell>
          <cell r="L1084">
            <v>1292</v>
          </cell>
          <cell r="M1084">
            <v>2628</v>
          </cell>
          <cell r="N1084">
            <v>2210</v>
          </cell>
          <cell r="O1084">
            <v>1974</v>
          </cell>
          <cell r="P1084">
            <v>2538</v>
          </cell>
          <cell r="Q1084">
            <v>7945</v>
          </cell>
          <cell r="R1084">
            <v>9426</v>
          </cell>
          <cell r="S1084">
            <v>1974</v>
          </cell>
          <cell r="T1084">
            <v>3434</v>
          </cell>
          <cell r="U1084">
            <v>3434</v>
          </cell>
          <cell r="V1084">
            <v>2217</v>
          </cell>
          <cell r="W1084">
            <v>2299</v>
          </cell>
          <cell r="X1084">
            <v>2299</v>
          </cell>
          <cell r="Y1084">
            <v>1897</v>
          </cell>
          <cell r="Z1084">
            <v>2514</v>
          </cell>
          <cell r="AA1084">
            <v>1527</v>
          </cell>
          <cell r="AB1084">
            <v>1527</v>
          </cell>
          <cell r="AC1084">
            <v>1643</v>
          </cell>
          <cell r="AD1084">
            <v>1935</v>
          </cell>
          <cell r="AE1084">
            <v>3499</v>
          </cell>
          <cell r="AF1084">
            <v>3949</v>
          </cell>
          <cell r="AG1084">
            <v>3679</v>
          </cell>
          <cell r="AH1084">
            <v>2180</v>
          </cell>
          <cell r="AI1084">
            <v>2524</v>
          </cell>
          <cell r="AJ1084">
            <v>2524</v>
          </cell>
          <cell r="AK1084">
            <v>2524</v>
          </cell>
          <cell r="AL1084">
            <v>2455</v>
          </cell>
          <cell r="AM1084">
            <v>2503</v>
          </cell>
          <cell r="AN1084">
            <v>2503</v>
          </cell>
          <cell r="AO1084">
            <v>2402</v>
          </cell>
          <cell r="AP1084">
            <v>2691</v>
          </cell>
          <cell r="AQ1084">
            <v>2345</v>
          </cell>
          <cell r="AR1084">
            <v>13493</v>
          </cell>
          <cell r="AS1084">
            <v>3465</v>
          </cell>
          <cell r="AT1084">
            <v>7404</v>
          </cell>
          <cell r="AU1084">
            <v>2963</v>
          </cell>
          <cell r="AV1084">
            <v>6519</v>
          </cell>
          <cell r="AW1084">
            <v>6519</v>
          </cell>
          <cell r="AX1084">
            <v>6400</v>
          </cell>
          <cell r="AY1084">
            <v>3606</v>
          </cell>
          <cell r="AZ1084">
            <v>10517</v>
          </cell>
          <cell r="BA1084">
            <v>3878</v>
          </cell>
          <cell r="BB1084">
            <v>3109</v>
          </cell>
          <cell r="BC1084">
            <v>4724</v>
          </cell>
          <cell r="BD1084">
            <v>4113</v>
          </cell>
          <cell r="BE1084">
            <v>4113</v>
          </cell>
          <cell r="BF1084">
            <v>3329</v>
          </cell>
          <cell r="BG1084">
            <v>3329</v>
          </cell>
          <cell r="BH1084">
            <v>3607</v>
          </cell>
          <cell r="BI1084">
            <v>3607</v>
          </cell>
          <cell r="BJ1084">
            <v>3712</v>
          </cell>
          <cell r="BK1084">
            <v>3712</v>
          </cell>
          <cell r="BL1084">
            <v>3491</v>
          </cell>
          <cell r="BM1084">
            <v>3273</v>
          </cell>
          <cell r="BN1084">
            <v>3498</v>
          </cell>
          <cell r="BO1084">
            <v>4207</v>
          </cell>
          <cell r="BP1084">
            <v>4540</v>
          </cell>
          <cell r="BQ1084">
            <v>4244</v>
          </cell>
          <cell r="BR1084">
            <v>3966</v>
          </cell>
          <cell r="BS1084">
            <v>3745</v>
          </cell>
          <cell r="BT1084">
            <v>4042</v>
          </cell>
          <cell r="BU1084">
            <v>4042</v>
          </cell>
          <cell r="BV1084">
            <v>4238</v>
          </cell>
          <cell r="BW1084">
            <v>4238</v>
          </cell>
          <cell r="BX1084">
            <v>5158</v>
          </cell>
          <cell r="BY1084">
            <v>4936</v>
          </cell>
          <cell r="BZ1084">
            <v>4936</v>
          </cell>
          <cell r="CA1084">
            <v>9872</v>
          </cell>
          <cell r="CB1084">
            <v>6231</v>
          </cell>
          <cell r="CC1084">
            <v>13</v>
          </cell>
          <cell r="CD1084">
            <v>4425</v>
          </cell>
          <cell r="CE1084">
            <v>4526</v>
          </cell>
          <cell r="CF1084">
            <v>5095</v>
          </cell>
          <cell r="CG1084">
            <v>4733</v>
          </cell>
          <cell r="CH1084">
            <v>2577</v>
          </cell>
          <cell r="CI1084">
            <v>5174</v>
          </cell>
          <cell r="CJ1084">
            <v>4958</v>
          </cell>
          <cell r="CK1084">
            <v>4958</v>
          </cell>
          <cell r="CL1084">
            <v>4958</v>
          </cell>
          <cell r="CM1084">
            <v>4958</v>
          </cell>
          <cell r="CN1084">
            <v>4958</v>
          </cell>
          <cell r="CO1084">
            <v>4821</v>
          </cell>
          <cell r="CP1084">
            <v>4821</v>
          </cell>
          <cell r="CQ1084">
            <v>5809</v>
          </cell>
          <cell r="CR1084">
            <v>4979</v>
          </cell>
          <cell r="CS1084">
            <v>4181</v>
          </cell>
          <cell r="CT1084">
            <v>3917</v>
          </cell>
          <cell r="CU1084">
            <v>4181</v>
          </cell>
          <cell r="CV1084">
            <v>1419</v>
          </cell>
          <cell r="CW1084">
            <v>3916</v>
          </cell>
          <cell r="CX1084">
            <v>4924</v>
          </cell>
          <cell r="CY1084">
            <v>4936</v>
          </cell>
          <cell r="CZ1084">
            <v>4936</v>
          </cell>
          <cell r="DA1084">
            <v>4936</v>
          </cell>
          <cell r="DB1084">
            <v>4936</v>
          </cell>
          <cell r="DC1084">
            <v>4936</v>
          </cell>
          <cell r="DD1084">
            <v>4936</v>
          </cell>
          <cell r="DE1084">
            <v>0</v>
          </cell>
          <cell r="DF1084">
            <v>9505</v>
          </cell>
          <cell r="DG1084">
            <v>0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</row>
        <row r="1085">
          <cell r="A1085">
            <v>109879</v>
          </cell>
          <cell r="B1085" t="str">
            <v>CNG @ Wyoming</v>
          </cell>
          <cell r="C1085">
            <v>5</v>
          </cell>
          <cell r="D1085" t="str">
            <v xml:space="preserve"> D    </v>
          </cell>
          <cell r="E1085">
            <v>196032</v>
          </cell>
          <cell r="F1085">
            <v>0</v>
          </cell>
          <cell r="G1085">
            <v>0</v>
          </cell>
          <cell r="H1085">
            <v>92000</v>
          </cell>
          <cell r="I1085">
            <v>0</v>
          </cell>
          <cell r="J1085">
            <v>0</v>
          </cell>
          <cell r="K1085">
            <v>0</v>
          </cell>
          <cell r="L1085">
            <v>25000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92000</v>
          </cell>
          <cell r="AN1085">
            <v>92000</v>
          </cell>
          <cell r="AO1085">
            <v>92000</v>
          </cell>
          <cell r="AP1085">
            <v>92000</v>
          </cell>
          <cell r="AQ1085">
            <v>92000</v>
          </cell>
          <cell r="AR1085">
            <v>92000</v>
          </cell>
          <cell r="AS1085">
            <v>92000</v>
          </cell>
          <cell r="AT1085">
            <v>92000</v>
          </cell>
          <cell r="AU1085">
            <v>92000</v>
          </cell>
          <cell r="AV1085">
            <v>92000</v>
          </cell>
          <cell r="AW1085">
            <v>92000</v>
          </cell>
          <cell r="AX1085">
            <v>92000</v>
          </cell>
          <cell r="AY1085">
            <v>92000</v>
          </cell>
          <cell r="AZ1085">
            <v>92000</v>
          </cell>
          <cell r="BA1085">
            <v>92000</v>
          </cell>
          <cell r="BB1085">
            <v>92000</v>
          </cell>
          <cell r="BC1085">
            <v>92000</v>
          </cell>
          <cell r="BD1085">
            <v>92000</v>
          </cell>
          <cell r="BE1085">
            <v>92000</v>
          </cell>
          <cell r="BF1085">
            <v>92000</v>
          </cell>
          <cell r="BG1085">
            <v>92000</v>
          </cell>
          <cell r="BH1085">
            <v>92000</v>
          </cell>
          <cell r="BI1085">
            <v>92000</v>
          </cell>
          <cell r="BJ1085">
            <v>92000</v>
          </cell>
          <cell r="BK1085">
            <v>92000</v>
          </cell>
          <cell r="BL1085">
            <v>92000</v>
          </cell>
          <cell r="BM1085">
            <v>92000</v>
          </cell>
          <cell r="BN1085">
            <v>92000</v>
          </cell>
          <cell r="BO1085">
            <v>92000</v>
          </cell>
          <cell r="BP1085">
            <v>92000</v>
          </cell>
          <cell r="BQ1085">
            <v>92000</v>
          </cell>
          <cell r="BR1085">
            <v>92000</v>
          </cell>
          <cell r="BS1085">
            <v>92000</v>
          </cell>
          <cell r="BT1085">
            <v>92000</v>
          </cell>
          <cell r="BU1085">
            <v>92000</v>
          </cell>
          <cell r="BV1085">
            <v>92000</v>
          </cell>
          <cell r="BW1085">
            <v>92000</v>
          </cell>
          <cell r="BX1085">
            <v>92000</v>
          </cell>
          <cell r="BY1085">
            <v>92000</v>
          </cell>
          <cell r="BZ1085">
            <v>92000</v>
          </cell>
          <cell r="CA1085">
            <v>92000</v>
          </cell>
          <cell r="CB1085">
            <v>92000</v>
          </cell>
          <cell r="CC1085">
            <v>92000</v>
          </cell>
          <cell r="CD1085">
            <v>92000</v>
          </cell>
          <cell r="CE1085">
            <v>92000</v>
          </cell>
          <cell r="CF1085">
            <v>92000</v>
          </cell>
          <cell r="CG1085">
            <v>92000</v>
          </cell>
          <cell r="CH1085">
            <v>92000</v>
          </cell>
          <cell r="CI1085">
            <v>92000</v>
          </cell>
          <cell r="CJ1085">
            <v>92000</v>
          </cell>
          <cell r="CK1085">
            <v>92000</v>
          </cell>
          <cell r="CL1085">
            <v>92000</v>
          </cell>
          <cell r="CM1085">
            <v>92000</v>
          </cell>
          <cell r="CN1085">
            <v>92000</v>
          </cell>
          <cell r="CO1085">
            <v>92000</v>
          </cell>
          <cell r="CP1085">
            <v>92000</v>
          </cell>
          <cell r="CQ1085">
            <v>92000</v>
          </cell>
          <cell r="CR1085">
            <v>92000</v>
          </cell>
          <cell r="CS1085">
            <v>92000</v>
          </cell>
          <cell r="CT1085">
            <v>92000</v>
          </cell>
          <cell r="CU1085">
            <v>92000</v>
          </cell>
          <cell r="CV1085">
            <v>92000</v>
          </cell>
          <cell r="CW1085">
            <v>92000</v>
          </cell>
          <cell r="CX1085">
            <v>92000</v>
          </cell>
          <cell r="CY1085">
            <v>92000</v>
          </cell>
          <cell r="CZ1085">
            <v>92000</v>
          </cell>
          <cell r="DA1085">
            <v>92000</v>
          </cell>
          <cell r="DB1085">
            <v>92000</v>
          </cell>
          <cell r="DC1085">
            <v>92000</v>
          </cell>
          <cell r="DD1085">
            <v>92000</v>
          </cell>
          <cell r="DE1085">
            <v>92000</v>
          </cell>
          <cell r="DF1085">
            <v>92000</v>
          </cell>
          <cell r="DG1085">
            <v>92000</v>
          </cell>
          <cell r="DH1085">
            <v>92000</v>
          </cell>
          <cell r="DI1085">
            <v>92000</v>
          </cell>
          <cell r="DJ1085">
            <v>92000</v>
          </cell>
          <cell r="DK1085">
            <v>92000</v>
          </cell>
        </row>
        <row r="1086">
          <cell r="A1086">
            <v>110029</v>
          </cell>
          <cell r="B1086" t="str">
            <v xml:space="preserve"> NATURAL-SOUTH PASS BLK 78 DEHYD         </v>
          </cell>
          <cell r="C1086" t="str">
            <v xml:space="preserve"> 0L   </v>
          </cell>
          <cell r="D1086" t="str">
            <v xml:space="preserve"> R    </v>
          </cell>
          <cell r="E1086">
            <v>194588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3</v>
          </cell>
          <cell r="BV1086">
            <v>3</v>
          </cell>
          <cell r="BW1086">
            <v>3</v>
          </cell>
          <cell r="BX1086">
            <v>3</v>
          </cell>
          <cell r="BY1086">
            <v>3</v>
          </cell>
          <cell r="BZ1086">
            <v>3</v>
          </cell>
          <cell r="CA1086">
            <v>3</v>
          </cell>
          <cell r="CB1086">
            <v>3</v>
          </cell>
          <cell r="CC1086">
            <v>3</v>
          </cell>
          <cell r="CD1086">
            <v>3</v>
          </cell>
          <cell r="CE1086">
            <v>3</v>
          </cell>
          <cell r="CF1086">
            <v>3</v>
          </cell>
          <cell r="CG1086">
            <v>3</v>
          </cell>
          <cell r="CH1086">
            <v>3</v>
          </cell>
          <cell r="CI1086">
            <v>3</v>
          </cell>
          <cell r="CJ1086">
            <v>3</v>
          </cell>
          <cell r="CK1086">
            <v>3</v>
          </cell>
          <cell r="CL1086">
            <v>3</v>
          </cell>
          <cell r="CM1086">
            <v>3</v>
          </cell>
          <cell r="CN1086">
            <v>3</v>
          </cell>
          <cell r="CO1086">
            <v>3</v>
          </cell>
          <cell r="CP1086">
            <v>3</v>
          </cell>
          <cell r="CQ1086">
            <v>3</v>
          </cell>
          <cell r="CR1086">
            <v>3</v>
          </cell>
          <cell r="CS1086">
            <v>3</v>
          </cell>
          <cell r="CT1086">
            <v>3</v>
          </cell>
          <cell r="CU1086">
            <v>3</v>
          </cell>
          <cell r="CV1086">
            <v>3</v>
          </cell>
          <cell r="CW1086">
            <v>3</v>
          </cell>
          <cell r="CX1086">
            <v>52</v>
          </cell>
          <cell r="CY1086">
            <v>52</v>
          </cell>
          <cell r="CZ1086">
            <v>52</v>
          </cell>
          <cell r="DA1086">
            <v>52</v>
          </cell>
          <cell r="DB1086">
            <v>52</v>
          </cell>
          <cell r="DC1086">
            <v>52</v>
          </cell>
          <cell r="DD1086">
            <v>52</v>
          </cell>
          <cell r="DE1086">
            <v>3</v>
          </cell>
          <cell r="DF1086">
            <v>3</v>
          </cell>
          <cell r="DG1086">
            <v>3</v>
          </cell>
          <cell r="DH1086">
            <v>3</v>
          </cell>
          <cell r="DI1086">
            <v>3</v>
          </cell>
          <cell r="DJ1086">
            <v>3</v>
          </cell>
          <cell r="DK1086">
            <v>3</v>
          </cell>
        </row>
        <row r="1087">
          <cell r="A1087">
            <v>110039</v>
          </cell>
          <cell r="B1087" t="str">
            <v xml:space="preserve"> SAMEDAN - SOUTH PASS 83A                </v>
          </cell>
          <cell r="C1087" t="str">
            <v xml:space="preserve"> 0L   </v>
          </cell>
          <cell r="D1087" t="str">
            <v xml:space="preserve"> R    </v>
          </cell>
          <cell r="E1087">
            <v>192583</v>
          </cell>
          <cell r="F1087">
            <v>23330</v>
          </cell>
          <cell r="G1087">
            <v>23330</v>
          </cell>
          <cell r="H1087">
            <v>26154</v>
          </cell>
          <cell r="I1087">
            <v>23055</v>
          </cell>
          <cell r="J1087">
            <v>23055</v>
          </cell>
          <cell r="K1087">
            <v>23055</v>
          </cell>
          <cell r="L1087">
            <v>23055</v>
          </cell>
          <cell r="M1087">
            <v>23055</v>
          </cell>
          <cell r="N1087">
            <v>23055</v>
          </cell>
          <cell r="O1087">
            <v>23055</v>
          </cell>
          <cell r="P1087">
            <v>23055</v>
          </cell>
          <cell r="Q1087">
            <v>23055</v>
          </cell>
          <cell r="R1087">
            <v>23055</v>
          </cell>
          <cell r="S1087">
            <v>23055</v>
          </cell>
          <cell r="T1087">
            <v>24000</v>
          </cell>
          <cell r="U1087">
            <v>24000</v>
          </cell>
          <cell r="V1087">
            <v>24000</v>
          </cell>
          <cell r="W1087">
            <v>24000</v>
          </cell>
          <cell r="X1087">
            <v>24000</v>
          </cell>
          <cell r="Y1087">
            <v>23575</v>
          </cell>
          <cell r="Z1087">
            <v>23575</v>
          </cell>
          <cell r="AA1087">
            <v>23275</v>
          </cell>
          <cell r="AB1087">
            <v>23275</v>
          </cell>
          <cell r="AC1087">
            <v>23275</v>
          </cell>
          <cell r="AD1087">
            <v>22985</v>
          </cell>
          <cell r="AE1087">
            <v>22985</v>
          </cell>
          <cell r="AF1087">
            <v>22985</v>
          </cell>
          <cell r="AG1087">
            <v>24600</v>
          </cell>
          <cell r="AH1087">
            <v>24600</v>
          </cell>
          <cell r="AI1087">
            <v>24600</v>
          </cell>
          <cell r="AJ1087">
            <v>24600</v>
          </cell>
          <cell r="AK1087">
            <v>24600</v>
          </cell>
          <cell r="AL1087">
            <v>20725</v>
          </cell>
          <cell r="AM1087">
            <v>20725</v>
          </cell>
          <cell r="AN1087">
            <v>23410</v>
          </cell>
          <cell r="AO1087">
            <v>26154</v>
          </cell>
          <cell r="AP1087">
            <v>26154</v>
          </cell>
          <cell r="AQ1087">
            <v>26154</v>
          </cell>
          <cell r="AR1087">
            <v>22209</v>
          </cell>
          <cell r="AS1087">
            <v>22209</v>
          </cell>
          <cell r="AT1087">
            <v>21410</v>
          </cell>
          <cell r="AU1087">
            <v>21410</v>
          </cell>
          <cell r="AV1087">
            <v>21410</v>
          </cell>
          <cell r="AW1087">
            <v>21410</v>
          </cell>
          <cell r="AX1087">
            <v>18858</v>
          </cell>
          <cell r="AY1087">
            <v>18858</v>
          </cell>
          <cell r="AZ1087">
            <v>25637</v>
          </cell>
          <cell r="BA1087">
            <v>23300</v>
          </cell>
          <cell r="BB1087">
            <v>23300</v>
          </cell>
          <cell r="BC1087">
            <v>23300</v>
          </cell>
          <cell r="BD1087">
            <v>23300</v>
          </cell>
          <cell r="BE1087">
            <v>23300</v>
          </cell>
          <cell r="BF1087">
            <v>23300</v>
          </cell>
          <cell r="BG1087">
            <v>23426</v>
          </cell>
          <cell r="BH1087">
            <v>24100</v>
          </cell>
          <cell r="BI1087">
            <v>24100</v>
          </cell>
          <cell r="BJ1087">
            <v>24100</v>
          </cell>
          <cell r="BK1087">
            <v>24100</v>
          </cell>
          <cell r="BL1087">
            <v>24100</v>
          </cell>
          <cell r="BM1087">
            <v>24100</v>
          </cell>
          <cell r="BN1087">
            <v>24000</v>
          </cell>
          <cell r="BO1087">
            <v>23909</v>
          </cell>
          <cell r="BP1087">
            <v>23909</v>
          </cell>
          <cell r="BQ1087">
            <v>23909</v>
          </cell>
          <cell r="BR1087">
            <v>23909</v>
          </cell>
          <cell r="BS1087">
            <v>23909</v>
          </cell>
          <cell r="BT1087">
            <v>23909</v>
          </cell>
          <cell r="BU1087">
            <v>23909</v>
          </cell>
          <cell r="BV1087">
            <v>22250</v>
          </cell>
          <cell r="BW1087">
            <v>22250</v>
          </cell>
          <cell r="BX1087">
            <v>22250</v>
          </cell>
          <cell r="BY1087">
            <v>22250</v>
          </cell>
          <cell r="BZ1087">
            <v>22250</v>
          </cell>
          <cell r="CA1087">
            <v>22250</v>
          </cell>
          <cell r="CB1087">
            <v>22250</v>
          </cell>
          <cell r="CC1087">
            <v>24875</v>
          </cell>
          <cell r="CD1087">
            <v>24875</v>
          </cell>
          <cell r="CE1087">
            <v>24875</v>
          </cell>
          <cell r="CF1087">
            <v>24875</v>
          </cell>
          <cell r="CG1087">
            <v>24875</v>
          </cell>
          <cell r="CH1087">
            <v>24500</v>
          </cell>
          <cell r="CI1087">
            <v>24500</v>
          </cell>
          <cell r="CJ1087">
            <v>26500</v>
          </cell>
          <cell r="CK1087">
            <v>26500</v>
          </cell>
          <cell r="CL1087">
            <v>26500</v>
          </cell>
          <cell r="CM1087">
            <v>26500</v>
          </cell>
          <cell r="CN1087">
            <v>26500</v>
          </cell>
          <cell r="CO1087">
            <v>26500</v>
          </cell>
          <cell r="CP1087">
            <v>26500</v>
          </cell>
          <cell r="CQ1087">
            <v>26500</v>
          </cell>
          <cell r="CR1087">
            <v>25425</v>
          </cell>
          <cell r="CS1087">
            <v>25425</v>
          </cell>
          <cell r="CT1087">
            <v>25425</v>
          </cell>
          <cell r="CU1087">
            <v>25425</v>
          </cell>
          <cell r="CV1087">
            <v>25425</v>
          </cell>
          <cell r="CW1087">
            <v>25425</v>
          </cell>
          <cell r="CX1087">
            <v>25425</v>
          </cell>
          <cell r="CY1087">
            <v>25425</v>
          </cell>
          <cell r="CZ1087">
            <v>25425</v>
          </cell>
          <cell r="DA1087">
            <v>25425</v>
          </cell>
          <cell r="DB1087">
            <v>25425</v>
          </cell>
          <cell r="DC1087">
            <v>25425</v>
          </cell>
          <cell r="DD1087">
            <v>25425</v>
          </cell>
          <cell r="DE1087">
            <v>19676</v>
          </cell>
          <cell r="DF1087">
            <v>26493</v>
          </cell>
          <cell r="DG1087">
            <v>26493</v>
          </cell>
          <cell r="DH1087">
            <v>26493</v>
          </cell>
          <cell r="DI1087">
            <v>26493</v>
          </cell>
          <cell r="DJ1087">
            <v>26493</v>
          </cell>
          <cell r="DK1087">
            <v>26493</v>
          </cell>
        </row>
        <row r="1088">
          <cell r="A1088">
            <v>110050</v>
          </cell>
          <cell r="B1088" t="str">
            <v xml:space="preserve"> EUGENE ISLAND 365 A                     </v>
          </cell>
          <cell r="C1088" t="str">
            <v xml:space="preserve"> 0L   </v>
          </cell>
          <cell r="D1088" t="str">
            <v xml:space="preserve"> R    </v>
          </cell>
          <cell r="E1088">
            <v>59206</v>
          </cell>
          <cell r="F1088">
            <v>3628</v>
          </cell>
          <cell r="G1088">
            <v>3628</v>
          </cell>
          <cell r="H1088">
            <v>4438</v>
          </cell>
          <cell r="I1088">
            <v>3628</v>
          </cell>
          <cell r="J1088">
            <v>3628</v>
          </cell>
          <cell r="K1088">
            <v>3836</v>
          </cell>
          <cell r="L1088">
            <v>3836</v>
          </cell>
          <cell r="M1088">
            <v>3836</v>
          </cell>
          <cell r="N1088">
            <v>3836</v>
          </cell>
          <cell r="O1088">
            <v>3836</v>
          </cell>
          <cell r="P1088">
            <v>3836</v>
          </cell>
          <cell r="Q1088">
            <v>3836</v>
          </cell>
          <cell r="R1088">
            <v>3836</v>
          </cell>
          <cell r="S1088">
            <v>3836</v>
          </cell>
          <cell r="T1088">
            <v>3903</v>
          </cell>
          <cell r="U1088">
            <v>3903</v>
          </cell>
          <cell r="V1088">
            <v>3903</v>
          </cell>
          <cell r="W1088">
            <v>3903</v>
          </cell>
          <cell r="X1088">
            <v>3903</v>
          </cell>
          <cell r="Y1088">
            <v>3739</v>
          </cell>
          <cell r="Z1088">
            <v>3739</v>
          </cell>
          <cell r="AA1088">
            <v>3739</v>
          </cell>
          <cell r="AB1088">
            <v>3739</v>
          </cell>
          <cell r="AC1088">
            <v>3739</v>
          </cell>
          <cell r="AD1088">
            <v>3739</v>
          </cell>
          <cell r="AE1088">
            <v>3739</v>
          </cell>
          <cell r="AF1088">
            <v>3739</v>
          </cell>
          <cell r="AG1088">
            <v>3745</v>
          </cell>
          <cell r="AH1088">
            <v>3888</v>
          </cell>
          <cell r="AI1088">
            <v>3888</v>
          </cell>
          <cell r="AJ1088">
            <v>3888</v>
          </cell>
          <cell r="AK1088">
            <v>3888</v>
          </cell>
          <cell r="AL1088">
            <v>4530</v>
          </cell>
          <cell r="AM1088">
            <v>4438</v>
          </cell>
          <cell r="AN1088">
            <v>4438</v>
          </cell>
          <cell r="AO1088">
            <v>4438</v>
          </cell>
          <cell r="AP1088">
            <v>4438</v>
          </cell>
          <cell r="AQ1088">
            <v>4438</v>
          </cell>
          <cell r="AR1088">
            <v>4231</v>
          </cell>
          <cell r="AS1088">
            <v>4231</v>
          </cell>
          <cell r="AT1088">
            <v>4231</v>
          </cell>
          <cell r="AU1088">
            <v>4231</v>
          </cell>
          <cell r="AV1088">
            <v>4231</v>
          </cell>
          <cell r="AW1088">
            <v>4231</v>
          </cell>
          <cell r="AX1088">
            <v>9877</v>
          </cell>
          <cell r="AY1088">
            <v>9877</v>
          </cell>
          <cell r="AZ1088">
            <v>9469</v>
          </cell>
          <cell r="BA1088">
            <v>9469</v>
          </cell>
          <cell r="BB1088">
            <v>9469</v>
          </cell>
          <cell r="BC1088">
            <v>9469</v>
          </cell>
          <cell r="BD1088">
            <v>9469</v>
          </cell>
          <cell r="BE1088">
            <v>9469</v>
          </cell>
          <cell r="BF1088">
            <v>9469</v>
          </cell>
          <cell r="BG1088">
            <v>9469</v>
          </cell>
          <cell r="BH1088">
            <v>3864</v>
          </cell>
          <cell r="BI1088">
            <v>3864</v>
          </cell>
          <cell r="BJ1088">
            <v>3864</v>
          </cell>
          <cell r="BK1088">
            <v>3864</v>
          </cell>
          <cell r="BL1088">
            <v>3864</v>
          </cell>
          <cell r="BM1088">
            <v>1133</v>
          </cell>
          <cell r="BN1088">
            <v>1133</v>
          </cell>
          <cell r="BO1088">
            <v>1133</v>
          </cell>
          <cell r="BP1088">
            <v>1133</v>
          </cell>
          <cell r="BQ1088">
            <v>1133</v>
          </cell>
          <cell r="BR1088">
            <v>1133</v>
          </cell>
          <cell r="BS1088">
            <v>1133</v>
          </cell>
          <cell r="BT1088">
            <v>1133</v>
          </cell>
          <cell r="BU1088">
            <v>1133</v>
          </cell>
          <cell r="BV1088">
            <v>1133</v>
          </cell>
          <cell r="BW1088">
            <v>1073</v>
          </cell>
          <cell r="BX1088">
            <v>1073</v>
          </cell>
          <cell r="BY1088">
            <v>1073</v>
          </cell>
          <cell r="BZ1088">
            <v>1073</v>
          </cell>
          <cell r="CA1088">
            <v>1073</v>
          </cell>
          <cell r="CB1088">
            <v>1073</v>
          </cell>
          <cell r="CC1088">
            <v>848</v>
          </cell>
          <cell r="CD1088">
            <v>848</v>
          </cell>
          <cell r="CE1088">
            <v>848</v>
          </cell>
          <cell r="CF1088">
            <v>848</v>
          </cell>
          <cell r="CG1088">
            <v>848</v>
          </cell>
          <cell r="CH1088">
            <v>848</v>
          </cell>
          <cell r="CI1088">
            <v>848</v>
          </cell>
          <cell r="CJ1088">
            <v>848</v>
          </cell>
          <cell r="CK1088">
            <v>848</v>
          </cell>
          <cell r="CL1088">
            <v>848</v>
          </cell>
          <cell r="CM1088">
            <v>848</v>
          </cell>
          <cell r="CN1088">
            <v>848</v>
          </cell>
          <cell r="CO1088">
            <v>3184</v>
          </cell>
          <cell r="CP1088">
            <v>3184</v>
          </cell>
          <cell r="CQ1088">
            <v>3184</v>
          </cell>
          <cell r="CR1088">
            <v>4493</v>
          </cell>
          <cell r="CS1088">
            <v>4493</v>
          </cell>
          <cell r="CT1088">
            <v>4493</v>
          </cell>
          <cell r="CU1088">
            <v>4493</v>
          </cell>
          <cell r="CV1088">
            <v>4493</v>
          </cell>
          <cell r="CW1088">
            <v>4493</v>
          </cell>
          <cell r="CX1088">
            <v>4493</v>
          </cell>
          <cell r="CY1088">
            <v>4493</v>
          </cell>
          <cell r="CZ1088">
            <v>3640</v>
          </cell>
          <cell r="DA1088">
            <v>3640</v>
          </cell>
          <cell r="DB1088">
            <v>3640</v>
          </cell>
          <cell r="DC1088">
            <v>3640</v>
          </cell>
          <cell r="DD1088">
            <v>3640</v>
          </cell>
          <cell r="DE1088">
            <v>2776</v>
          </cell>
          <cell r="DF1088">
            <v>2776</v>
          </cell>
          <cell r="DG1088">
            <v>2776</v>
          </cell>
          <cell r="DH1088">
            <v>2776</v>
          </cell>
          <cell r="DI1088">
            <v>2776</v>
          </cell>
          <cell r="DJ1088">
            <v>2776</v>
          </cell>
          <cell r="DK1088">
            <v>2776</v>
          </cell>
        </row>
        <row r="1089">
          <cell r="A1089">
            <v>110070</v>
          </cell>
          <cell r="B1089" t="str">
            <v xml:space="preserve"> VERMILION BLOCK 61/62                   </v>
          </cell>
          <cell r="C1089" t="str">
            <v xml:space="preserve"> 0L   </v>
          </cell>
          <cell r="D1089" t="str">
            <v xml:space="preserve"> R    </v>
          </cell>
          <cell r="E1089">
            <v>28649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</row>
        <row r="1090">
          <cell r="A1090">
            <v>110071</v>
          </cell>
          <cell r="B1090" t="str">
            <v xml:space="preserve"> ELF - SOUTH TIMBALIER 38                </v>
          </cell>
          <cell r="C1090" t="str">
            <v xml:space="preserve"> 0L   </v>
          </cell>
          <cell r="D1090" t="str">
            <v xml:space="preserve"> R    </v>
          </cell>
          <cell r="E1090">
            <v>6597</v>
          </cell>
          <cell r="F1090">
            <v>0</v>
          </cell>
          <cell r="G1090">
            <v>0</v>
          </cell>
          <cell r="H1090">
            <v>3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</v>
          </cell>
          <cell r="Y1090">
            <v>3</v>
          </cell>
          <cell r="Z1090">
            <v>3</v>
          </cell>
          <cell r="AA1090">
            <v>3</v>
          </cell>
          <cell r="AB1090">
            <v>3</v>
          </cell>
          <cell r="AC1090">
            <v>3</v>
          </cell>
          <cell r="AD1090">
            <v>3</v>
          </cell>
          <cell r="AE1090">
            <v>3</v>
          </cell>
          <cell r="AF1090">
            <v>3</v>
          </cell>
          <cell r="AG1090">
            <v>3</v>
          </cell>
          <cell r="AH1090">
            <v>3</v>
          </cell>
          <cell r="AI1090">
            <v>3</v>
          </cell>
          <cell r="AJ1090">
            <v>3</v>
          </cell>
          <cell r="AK1090">
            <v>3</v>
          </cell>
          <cell r="AL1090">
            <v>3</v>
          </cell>
          <cell r="AM1090">
            <v>3</v>
          </cell>
          <cell r="AN1090">
            <v>3</v>
          </cell>
          <cell r="AO1090">
            <v>3</v>
          </cell>
          <cell r="AP1090">
            <v>3</v>
          </cell>
          <cell r="AQ1090">
            <v>3</v>
          </cell>
          <cell r="AR1090">
            <v>3</v>
          </cell>
          <cell r="AS1090">
            <v>3</v>
          </cell>
          <cell r="AT1090">
            <v>3</v>
          </cell>
          <cell r="AU1090">
            <v>3</v>
          </cell>
          <cell r="AV1090">
            <v>3</v>
          </cell>
          <cell r="AW1090">
            <v>2</v>
          </cell>
          <cell r="AX1090">
            <v>2</v>
          </cell>
          <cell r="AY1090">
            <v>2</v>
          </cell>
          <cell r="AZ1090">
            <v>3500</v>
          </cell>
          <cell r="BA1090">
            <v>3500</v>
          </cell>
          <cell r="BB1090">
            <v>3000</v>
          </cell>
          <cell r="BC1090">
            <v>3000</v>
          </cell>
          <cell r="BD1090">
            <v>3000</v>
          </cell>
          <cell r="BE1090">
            <v>3000</v>
          </cell>
          <cell r="BF1090">
            <v>2</v>
          </cell>
          <cell r="BG1090">
            <v>2</v>
          </cell>
          <cell r="BH1090">
            <v>2</v>
          </cell>
          <cell r="BI1090">
            <v>2</v>
          </cell>
          <cell r="BJ1090">
            <v>2</v>
          </cell>
          <cell r="BK1090">
            <v>2</v>
          </cell>
          <cell r="BL1090">
            <v>2</v>
          </cell>
          <cell r="BM1090">
            <v>2</v>
          </cell>
          <cell r="BN1090">
            <v>2</v>
          </cell>
          <cell r="BO1090">
            <v>2</v>
          </cell>
          <cell r="BP1090">
            <v>2</v>
          </cell>
          <cell r="BQ1090">
            <v>2</v>
          </cell>
          <cell r="BR1090">
            <v>2</v>
          </cell>
          <cell r="BS1090">
            <v>2</v>
          </cell>
          <cell r="BT1090">
            <v>2</v>
          </cell>
          <cell r="BU1090">
            <v>836</v>
          </cell>
          <cell r="BV1090">
            <v>836</v>
          </cell>
          <cell r="BW1090">
            <v>836</v>
          </cell>
          <cell r="BX1090">
            <v>836</v>
          </cell>
          <cell r="BY1090">
            <v>836</v>
          </cell>
          <cell r="BZ1090">
            <v>836</v>
          </cell>
          <cell r="CA1090">
            <v>836</v>
          </cell>
          <cell r="CB1090">
            <v>835</v>
          </cell>
          <cell r="CC1090">
            <v>1003</v>
          </cell>
          <cell r="CD1090">
            <v>1003</v>
          </cell>
          <cell r="CE1090">
            <v>1003</v>
          </cell>
          <cell r="CF1090">
            <v>1003</v>
          </cell>
          <cell r="CG1090">
            <v>1003</v>
          </cell>
          <cell r="CH1090">
            <v>2003</v>
          </cell>
          <cell r="CI1090">
            <v>2003</v>
          </cell>
          <cell r="CJ1090">
            <v>2003</v>
          </cell>
          <cell r="CK1090">
            <v>1003</v>
          </cell>
          <cell r="CL1090">
            <v>1003</v>
          </cell>
          <cell r="CM1090">
            <v>1003</v>
          </cell>
          <cell r="CN1090">
            <v>1003</v>
          </cell>
          <cell r="CO1090">
            <v>3</v>
          </cell>
          <cell r="CP1090">
            <v>3</v>
          </cell>
          <cell r="CQ1090">
            <v>3</v>
          </cell>
          <cell r="CR1090">
            <v>3</v>
          </cell>
          <cell r="CS1090">
            <v>3</v>
          </cell>
          <cell r="CT1090">
            <v>3</v>
          </cell>
          <cell r="CU1090">
            <v>3</v>
          </cell>
          <cell r="CV1090">
            <v>3</v>
          </cell>
          <cell r="CW1090">
            <v>3</v>
          </cell>
          <cell r="CX1090">
            <v>1002</v>
          </cell>
          <cell r="CY1090">
            <v>1001</v>
          </cell>
          <cell r="CZ1090">
            <v>1001</v>
          </cell>
          <cell r="DA1090">
            <v>1001</v>
          </cell>
          <cell r="DB1090">
            <v>1001</v>
          </cell>
          <cell r="DC1090">
            <v>1001</v>
          </cell>
          <cell r="DD1090">
            <v>1001</v>
          </cell>
          <cell r="DE1090">
            <v>3003</v>
          </cell>
          <cell r="DF1090">
            <v>3003</v>
          </cell>
          <cell r="DG1090">
            <v>3</v>
          </cell>
          <cell r="DH1090">
            <v>3</v>
          </cell>
          <cell r="DI1090">
            <v>3</v>
          </cell>
          <cell r="DJ1090">
            <v>3</v>
          </cell>
          <cell r="DK1090">
            <v>3</v>
          </cell>
        </row>
        <row r="1091">
          <cell r="A1091">
            <v>110072</v>
          </cell>
          <cell r="B1091" t="str">
            <v xml:space="preserve"> CHEVRON - EUGENE ISLAND 238-E           </v>
          </cell>
          <cell r="C1091" t="str">
            <v xml:space="preserve"> 0L   </v>
          </cell>
          <cell r="D1091" t="str">
            <v xml:space="preserve"> R    </v>
          </cell>
          <cell r="E1091">
            <v>106618</v>
          </cell>
          <cell r="F1091">
            <v>64931</v>
          </cell>
          <cell r="G1091">
            <v>64931</v>
          </cell>
          <cell r="H1091">
            <v>74042</v>
          </cell>
          <cell r="I1091">
            <v>36931</v>
          </cell>
          <cell r="J1091">
            <v>36931</v>
          </cell>
          <cell r="K1091">
            <v>56932</v>
          </cell>
          <cell r="L1091">
            <v>56932</v>
          </cell>
          <cell r="M1091">
            <v>76932</v>
          </cell>
          <cell r="N1091">
            <v>76932</v>
          </cell>
          <cell r="O1091">
            <v>76932</v>
          </cell>
          <cell r="P1091">
            <v>76932</v>
          </cell>
          <cell r="Q1091">
            <v>83932</v>
          </cell>
          <cell r="R1091">
            <v>83932</v>
          </cell>
          <cell r="S1091">
            <v>83932</v>
          </cell>
          <cell r="T1091">
            <v>81674</v>
          </cell>
          <cell r="U1091">
            <v>81674</v>
          </cell>
          <cell r="V1091">
            <v>81674</v>
          </cell>
          <cell r="W1091">
            <v>81674</v>
          </cell>
          <cell r="X1091">
            <v>84675</v>
          </cell>
          <cell r="Y1091">
            <v>81674</v>
          </cell>
          <cell r="Z1091">
            <v>84675</v>
          </cell>
          <cell r="AA1091">
            <v>84675</v>
          </cell>
          <cell r="AB1091">
            <v>84675</v>
          </cell>
          <cell r="AC1091">
            <v>84675</v>
          </cell>
          <cell r="AD1091">
            <v>59674</v>
          </cell>
          <cell r="AE1091">
            <v>79674</v>
          </cell>
          <cell r="AF1091">
            <v>79674</v>
          </cell>
          <cell r="AG1091">
            <v>79674</v>
          </cell>
          <cell r="AH1091">
            <v>91043</v>
          </cell>
          <cell r="AI1091">
            <v>91043</v>
          </cell>
          <cell r="AJ1091">
            <v>91043</v>
          </cell>
          <cell r="AK1091">
            <v>91043</v>
          </cell>
          <cell r="AL1091">
            <v>79042</v>
          </cell>
          <cell r="AM1091">
            <v>84043</v>
          </cell>
          <cell r="AN1091">
            <v>84043</v>
          </cell>
          <cell r="AO1091">
            <v>74042</v>
          </cell>
          <cell r="AP1091">
            <v>74042</v>
          </cell>
          <cell r="AQ1091">
            <v>74042</v>
          </cell>
          <cell r="AR1091">
            <v>74042</v>
          </cell>
          <cell r="AS1091">
            <v>78042</v>
          </cell>
          <cell r="AT1091">
            <v>78042</v>
          </cell>
          <cell r="AU1091">
            <v>78042</v>
          </cell>
          <cell r="AV1091">
            <v>88042</v>
          </cell>
          <cell r="AW1091">
            <v>88042</v>
          </cell>
          <cell r="AX1091">
            <v>79725</v>
          </cell>
          <cell r="AY1091">
            <v>79725</v>
          </cell>
          <cell r="AZ1091">
            <v>91725</v>
          </cell>
          <cell r="BA1091">
            <v>101725</v>
          </cell>
          <cell r="BB1091">
            <v>76725</v>
          </cell>
          <cell r="BC1091">
            <v>88725</v>
          </cell>
          <cell r="BD1091">
            <v>88725</v>
          </cell>
          <cell r="BE1091">
            <v>88725</v>
          </cell>
          <cell r="BF1091">
            <v>98725</v>
          </cell>
          <cell r="BG1091">
            <v>98725</v>
          </cell>
          <cell r="BH1091">
            <v>93725</v>
          </cell>
          <cell r="BI1091">
            <v>88725</v>
          </cell>
          <cell r="BJ1091">
            <v>88725</v>
          </cell>
          <cell r="BK1091">
            <v>88725</v>
          </cell>
          <cell r="BL1091">
            <v>88725</v>
          </cell>
          <cell r="BM1091">
            <v>91725</v>
          </cell>
          <cell r="BN1091">
            <v>73725</v>
          </cell>
          <cell r="BO1091">
            <v>73725</v>
          </cell>
          <cell r="BP1091">
            <v>93725</v>
          </cell>
          <cell r="BQ1091">
            <v>93725</v>
          </cell>
          <cell r="BR1091">
            <v>93725</v>
          </cell>
          <cell r="BS1091">
            <v>93725</v>
          </cell>
          <cell r="BT1091">
            <v>103725</v>
          </cell>
          <cell r="BU1091">
            <v>113725</v>
          </cell>
          <cell r="BV1091">
            <v>96725</v>
          </cell>
          <cell r="BW1091">
            <v>96725</v>
          </cell>
          <cell r="BX1091">
            <v>116725</v>
          </cell>
          <cell r="BY1091">
            <v>116725</v>
          </cell>
          <cell r="BZ1091">
            <v>116725</v>
          </cell>
          <cell r="CA1091">
            <v>103725</v>
          </cell>
          <cell r="CB1091">
            <v>133725</v>
          </cell>
          <cell r="CC1091">
            <v>104699</v>
          </cell>
          <cell r="CD1091">
            <v>134699</v>
          </cell>
          <cell r="CE1091">
            <v>134699</v>
          </cell>
          <cell r="CF1091">
            <v>134699</v>
          </cell>
          <cell r="CG1091">
            <v>134699</v>
          </cell>
          <cell r="CH1091">
            <v>134699</v>
          </cell>
          <cell r="CI1091">
            <v>129699</v>
          </cell>
          <cell r="CJ1091">
            <v>129699</v>
          </cell>
          <cell r="CK1091">
            <v>124699</v>
          </cell>
          <cell r="CL1091">
            <v>124699</v>
          </cell>
          <cell r="CM1091">
            <v>124699</v>
          </cell>
          <cell r="CN1091">
            <v>124699</v>
          </cell>
          <cell r="CO1091">
            <v>151699</v>
          </cell>
          <cell r="CP1091">
            <v>151699</v>
          </cell>
          <cell r="CQ1091">
            <v>151699</v>
          </cell>
          <cell r="CR1091">
            <v>139699</v>
          </cell>
          <cell r="CS1091">
            <v>139699</v>
          </cell>
          <cell r="CT1091">
            <v>139699</v>
          </cell>
          <cell r="CU1091">
            <v>139699</v>
          </cell>
          <cell r="CV1091">
            <v>134699</v>
          </cell>
          <cell r="CW1091">
            <v>94699</v>
          </cell>
          <cell r="CX1091">
            <v>74700</v>
          </cell>
          <cell r="CY1091">
            <v>122699</v>
          </cell>
          <cell r="CZ1091">
            <v>157699</v>
          </cell>
          <cell r="DA1091">
            <v>157699</v>
          </cell>
          <cell r="DB1091">
            <v>157699</v>
          </cell>
          <cell r="DC1091">
            <v>131699</v>
          </cell>
          <cell r="DD1091">
            <v>131699</v>
          </cell>
          <cell r="DE1091">
            <v>126544</v>
          </cell>
          <cell r="DF1091">
            <v>126544</v>
          </cell>
          <cell r="DG1091">
            <v>143544</v>
          </cell>
          <cell r="DH1091">
            <v>143544</v>
          </cell>
          <cell r="DI1091">
            <v>143544</v>
          </cell>
          <cell r="DJ1091">
            <v>143544</v>
          </cell>
          <cell r="DK1091">
            <v>143544</v>
          </cell>
        </row>
        <row r="1092">
          <cell r="A1092">
            <v>110077</v>
          </cell>
          <cell r="B1092" t="str">
            <v xml:space="preserve"> VASTOR-ATLANTIC-SOUTH PASS BLK 60 DEHY  </v>
          </cell>
          <cell r="C1092" t="str">
            <v xml:space="preserve"> 0L   </v>
          </cell>
          <cell r="D1092" t="str">
            <v xml:space="preserve"> R    </v>
          </cell>
          <cell r="E1092">
            <v>44392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</row>
        <row r="1093">
          <cell r="A1093">
            <v>110082</v>
          </cell>
          <cell r="B1093" t="str">
            <v xml:space="preserve"> CONOCO - WEST DELTA BLK 40 B            </v>
          </cell>
          <cell r="C1093" t="str">
            <v xml:space="preserve"> 0L   </v>
          </cell>
          <cell r="D1093" t="str">
            <v xml:space="preserve"> D    </v>
          </cell>
          <cell r="E1093">
            <v>9568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</row>
        <row r="1094">
          <cell r="A1094">
            <v>110083</v>
          </cell>
          <cell r="B1094" t="str">
            <v xml:space="preserve"> PENNZOIL-SABINE PASS 13-A START&amp;LIFT GAS</v>
          </cell>
          <cell r="C1094" t="str">
            <v xml:space="preserve"> 0L   </v>
          </cell>
          <cell r="D1094" t="str">
            <v xml:space="preserve"> D    </v>
          </cell>
          <cell r="E1094">
            <v>2792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</row>
        <row r="1095">
          <cell r="A1095">
            <v>110143</v>
          </cell>
          <cell r="B1095" t="str">
            <v xml:space="preserve"> NEWFIELD - EAST CAMERON 48 #2           </v>
          </cell>
          <cell r="C1095" t="str">
            <v xml:space="preserve"> 0L   </v>
          </cell>
          <cell r="D1095" t="str">
            <v xml:space="preserve"> R    </v>
          </cell>
          <cell r="E1095">
            <v>28509</v>
          </cell>
          <cell r="F1095">
            <v>953</v>
          </cell>
          <cell r="G1095">
            <v>953</v>
          </cell>
          <cell r="H1095">
            <v>1176</v>
          </cell>
          <cell r="I1095">
            <v>922</v>
          </cell>
          <cell r="J1095">
            <v>922</v>
          </cell>
          <cell r="K1095">
            <v>922</v>
          </cell>
          <cell r="L1095">
            <v>922</v>
          </cell>
          <cell r="M1095">
            <v>907</v>
          </cell>
          <cell r="N1095">
            <v>907</v>
          </cell>
          <cell r="O1095">
            <v>907</v>
          </cell>
          <cell r="P1095">
            <v>876</v>
          </cell>
          <cell r="Q1095">
            <v>876</v>
          </cell>
          <cell r="R1095">
            <v>876</v>
          </cell>
          <cell r="S1095">
            <v>876</v>
          </cell>
          <cell r="T1095">
            <v>1097</v>
          </cell>
          <cell r="U1095">
            <v>1097</v>
          </cell>
          <cell r="V1095">
            <v>1097</v>
          </cell>
          <cell r="W1095">
            <v>1097</v>
          </cell>
          <cell r="X1095">
            <v>1097</v>
          </cell>
          <cell r="Y1095">
            <v>1087</v>
          </cell>
          <cell r="Z1095">
            <v>1087</v>
          </cell>
          <cell r="AA1095">
            <v>1097</v>
          </cell>
          <cell r="AB1095">
            <v>1097</v>
          </cell>
          <cell r="AC1095">
            <v>1097</v>
          </cell>
          <cell r="AD1095">
            <v>1097</v>
          </cell>
          <cell r="AE1095">
            <v>1097</v>
          </cell>
          <cell r="AF1095">
            <v>1097</v>
          </cell>
          <cell r="AG1095">
            <v>1097</v>
          </cell>
          <cell r="AH1095">
            <v>1097</v>
          </cell>
          <cell r="AI1095">
            <v>1097</v>
          </cell>
          <cell r="AJ1095">
            <v>1097</v>
          </cell>
          <cell r="AK1095">
            <v>1097</v>
          </cell>
          <cell r="AL1095">
            <v>1086</v>
          </cell>
          <cell r="AM1095">
            <v>1086</v>
          </cell>
          <cell r="AN1095">
            <v>1176</v>
          </cell>
          <cell r="AO1095">
            <v>1176</v>
          </cell>
          <cell r="AP1095">
            <v>1176</v>
          </cell>
          <cell r="AQ1095">
            <v>1176</v>
          </cell>
          <cell r="AR1095">
            <v>1088</v>
          </cell>
          <cell r="AS1095">
            <v>1088</v>
          </cell>
          <cell r="AT1095">
            <v>1088</v>
          </cell>
          <cell r="AU1095">
            <v>1088</v>
          </cell>
          <cell r="AV1095">
            <v>1088</v>
          </cell>
          <cell r="AW1095">
            <v>1088</v>
          </cell>
          <cell r="AX1095">
            <v>865</v>
          </cell>
          <cell r="AY1095">
            <v>865</v>
          </cell>
          <cell r="AZ1095">
            <v>865</v>
          </cell>
          <cell r="BA1095">
            <v>865</v>
          </cell>
          <cell r="BB1095">
            <v>825</v>
          </cell>
          <cell r="BC1095">
            <v>825</v>
          </cell>
          <cell r="BD1095">
            <v>825</v>
          </cell>
          <cell r="BE1095">
            <v>825</v>
          </cell>
          <cell r="BF1095">
            <v>825</v>
          </cell>
          <cell r="BG1095">
            <v>825</v>
          </cell>
          <cell r="BH1095">
            <v>825</v>
          </cell>
          <cell r="BI1095">
            <v>825</v>
          </cell>
          <cell r="BJ1095">
            <v>850</v>
          </cell>
          <cell r="BK1095">
            <v>850</v>
          </cell>
          <cell r="BL1095">
            <v>850</v>
          </cell>
          <cell r="BM1095">
            <v>850</v>
          </cell>
          <cell r="BN1095">
            <v>850</v>
          </cell>
          <cell r="BO1095">
            <v>850</v>
          </cell>
          <cell r="BP1095">
            <v>850</v>
          </cell>
          <cell r="BQ1095">
            <v>825</v>
          </cell>
          <cell r="BR1095">
            <v>825</v>
          </cell>
          <cell r="BS1095">
            <v>825</v>
          </cell>
          <cell r="BT1095">
            <v>690</v>
          </cell>
          <cell r="BU1095">
            <v>655</v>
          </cell>
          <cell r="BV1095">
            <v>655</v>
          </cell>
          <cell r="BW1095">
            <v>655</v>
          </cell>
          <cell r="BX1095">
            <v>655</v>
          </cell>
          <cell r="BY1095">
            <v>655</v>
          </cell>
          <cell r="BZ1095">
            <v>655</v>
          </cell>
          <cell r="CA1095">
            <v>655</v>
          </cell>
          <cell r="CB1095">
            <v>655</v>
          </cell>
          <cell r="CC1095">
            <v>536</v>
          </cell>
          <cell r="CD1095">
            <v>536</v>
          </cell>
          <cell r="CE1095">
            <v>586</v>
          </cell>
          <cell r="CF1095">
            <v>586</v>
          </cell>
          <cell r="CG1095">
            <v>586</v>
          </cell>
          <cell r="CH1095">
            <v>586</v>
          </cell>
          <cell r="CI1095">
            <v>661</v>
          </cell>
          <cell r="CJ1095">
            <v>661</v>
          </cell>
          <cell r="CK1095">
            <v>711</v>
          </cell>
          <cell r="CL1095">
            <v>711</v>
          </cell>
          <cell r="CM1095">
            <v>711</v>
          </cell>
          <cell r="CN1095">
            <v>711</v>
          </cell>
          <cell r="CO1095">
            <v>711</v>
          </cell>
          <cell r="CP1095">
            <v>711</v>
          </cell>
          <cell r="CQ1095">
            <v>711</v>
          </cell>
          <cell r="CR1095">
            <v>711</v>
          </cell>
          <cell r="CS1095">
            <v>711</v>
          </cell>
          <cell r="CT1095">
            <v>711</v>
          </cell>
          <cell r="CU1095">
            <v>711</v>
          </cell>
          <cell r="CV1095">
            <v>711</v>
          </cell>
          <cell r="CW1095">
            <v>686</v>
          </cell>
          <cell r="CX1095">
            <v>686</v>
          </cell>
          <cell r="CY1095">
            <v>686</v>
          </cell>
          <cell r="CZ1095">
            <v>649</v>
          </cell>
          <cell r="DA1095">
            <v>649</v>
          </cell>
          <cell r="DB1095">
            <v>649</v>
          </cell>
          <cell r="DC1095">
            <v>649</v>
          </cell>
          <cell r="DD1095">
            <v>649</v>
          </cell>
          <cell r="DE1095">
            <v>845</v>
          </cell>
          <cell r="DF1095">
            <v>845</v>
          </cell>
          <cell r="DG1095">
            <v>795</v>
          </cell>
          <cell r="DH1095">
            <v>795</v>
          </cell>
          <cell r="DI1095">
            <v>795</v>
          </cell>
          <cell r="DJ1095">
            <v>795</v>
          </cell>
          <cell r="DK1095">
            <v>745</v>
          </cell>
        </row>
        <row r="1096">
          <cell r="A1096">
            <v>110144</v>
          </cell>
          <cell r="B1096" t="str">
            <v xml:space="preserve"> EUGENE ISLAND  255A                     </v>
          </cell>
          <cell r="C1096" t="str">
            <v xml:space="preserve"> 0L   </v>
          </cell>
          <cell r="D1096" t="str">
            <v xml:space="preserve"> R    </v>
          </cell>
          <cell r="E1096">
            <v>12387</v>
          </cell>
          <cell r="F1096">
            <v>1945</v>
          </cell>
          <cell r="G1096">
            <v>1945</v>
          </cell>
          <cell r="H1096">
            <v>2990</v>
          </cell>
          <cell r="I1096">
            <v>755</v>
          </cell>
          <cell r="J1096">
            <v>755</v>
          </cell>
          <cell r="K1096">
            <v>755</v>
          </cell>
          <cell r="L1096">
            <v>2005</v>
          </cell>
          <cell r="M1096">
            <v>2005</v>
          </cell>
          <cell r="N1096">
            <v>2005</v>
          </cell>
          <cell r="O1096">
            <v>2005</v>
          </cell>
          <cell r="P1096">
            <v>2005</v>
          </cell>
          <cell r="Q1096">
            <v>2005</v>
          </cell>
          <cell r="R1096">
            <v>2444</v>
          </cell>
          <cell r="S1096">
            <v>2444</v>
          </cell>
          <cell r="T1096">
            <v>2725</v>
          </cell>
          <cell r="U1096">
            <v>2725</v>
          </cell>
          <cell r="V1096">
            <v>2725</v>
          </cell>
          <cell r="W1096">
            <v>2725</v>
          </cell>
          <cell r="X1096">
            <v>2725</v>
          </cell>
          <cell r="Y1096">
            <v>2725</v>
          </cell>
          <cell r="Z1096">
            <v>2417</v>
          </cell>
          <cell r="AA1096">
            <v>2417</v>
          </cell>
          <cell r="AB1096">
            <v>2417</v>
          </cell>
          <cell r="AC1096">
            <v>2417</v>
          </cell>
          <cell r="AD1096">
            <v>2417</v>
          </cell>
          <cell r="AE1096">
            <v>2417</v>
          </cell>
          <cell r="AF1096">
            <v>2417</v>
          </cell>
          <cell r="AG1096">
            <v>2417</v>
          </cell>
          <cell r="AH1096">
            <v>2417</v>
          </cell>
          <cell r="AI1096">
            <v>2417</v>
          </cell>
          <cell r="AJ1096">
            <v>2417</v>
          </cell>
          <cell r="AK1096">
            <v>2417</v>
          </cell>
          <cell r="AL1096">
            <v>2417</v>
          </cell>
          <cell r="AM1096">
            <v>2990</v>
          </cell>
          <cell r="AN1096">
            <v>2990</v>
          </cell>
          <cell r="AO1096">
            <v>2990</v>
          </cell>
          <cell r="AP1096">
            <v>2990</v>
          </cell>
          <cell r="AQ1096">
            <v>2990</v>
          </cell>
          <cell r="AR1096">
            <v>2990</v>
          </cell>
          <cell r="AS1096">
            <v>2990</v>
          </cell>
          <cell r="AT1096">
            <v>2990</v>
          </cell>
          <cell r="AU1096">
            <v>2990</v>
          </cell>
          <cell r="AV1096">
            <v>2990</v>
          </cell>
          <cell r="AW1096">
            <v>2990</v>
          </cell>
          <cell r="AX1096">
            <v>2125</v>
          </cell>
          <cell r="AY1096">
            <v>2125</v>
          </cell>
          <cell r="AZ1096">
            <v>2125</v>
          </cell>
          <cell r="BA1096">
            <v>2125</v>
          </cell>
          <cell r="BB1096">
            <v>2125</v>
          </cell>
          <cell r="BC1096">
            <v>2125</v>
          </cell>
          <cell r="BD1096">
            <v>2125</v>
          </cell>
          <cell r="BE1096">
            <v>2125</v>
          </cell>
          <cell r="BF1096">
            <v>2125</v>
          </cell>
          <cell r="BG1096">
            <v>2125</v>
          </cell>
          <cell r="BH1096">
            <v>2125</v>
          </cell>
          <cell r="BI1096">
            <v>2125</v>
          </cell>
          <cell r="BJ1096">
            <v>3125</v>
          </cell>
          <cell r="BK1096">
            <v>3125</v>
          </cell>
          <cell r="BL1096">
            <v>3125</v>
          </cell>
          <cell r="BM1096">
            <v>3125</v>
          </cell>
          <cell r="BN1096">
            <v>3125</v>
          </cell>
          <cell r="BO1096">
            <v>3125</v>
          </cell>
          <cell r="BP1096">
            <v>3775</v>
          </cell>
          <cell r="BQ1096">
            <v>3775</v>
          </cell>
          <cell r="BR1096">
            <v>3775</v>
          </cell>
          <cell r="BS1096">
            <v>3775</v>
          </cell>
          <cell r="BT1096">
            <v>3662</v>
          </cell>
          <cell r="BU1096">
            <v>3662</v>
          </cell>
          <cell r="BV1096">
            <v>3662</v>
          </cell>
          <cell r="BW1096">
            <v>4212</v>
          </cell>
          <cell r="BX1096">
            <v>4212</v>
          </cell>
          <cell r="BY1096">
            <v>4212</v>
          </cell>
          <cell r="BZ1096">
            <v>4212</v>
          </cell>
          <cell r="CA1096">
            <v>4212</v>
          </cell>
          <cell r="CB1096">
            <v>4212</v>
          </cell>
          <cell r="CC1096">
            <v>3400</v>
          </cell>
          <cell r="CD1096">
            <v>3400</v>
          </cell>
          <cell r="CE1096">
            <v>3400</v>
          </cell>
          <cell r="CF1096">
            <v>3400</v>
          </cell>
          <cell r="CG1096">
            <v>3400</v>
          </cell>
          <cell r="CH1096">
            <v>3400</v>
          </cell>
          <cell r="CI1096">
            <v>4900</v>
          </cell>
          <cell r="CJ1096">
            <v>4900</v>
          </cell>
          <cell r="CK1096">
            <v>4900</v>
          </cell>
          <cell r="CL1096">
            <v>4900</v>
          </cell>
          <cell r="CM1096">
            <v>4900</v>
          </cell>
          <cell r="CN1096">
            <v>4900</v>
          </cell>
          <cell r="CO1096">
            <v>4900</v>
          </cell>
          <cell r="CP1096">
            <v>4900</v>
          </cell>
          <cell r="CQ1096">
            <v>4900</v>
          </cell>
          <cell r="CR1096">
            <v>5514</v>
          </cell>
          <cell r="CS1096">
            <v>5514</v>
          </cell>
          <cell r="CT1096">
            <v>5514</v>
          </cell>
          <cell r="CU1096">
            <v>5514</v>
          </cell>
          <cell r="CV1096">
            <v>5514</v>
          </cell>
          <cell r="CW1096">
            <v>5514</v>
          </cell>
          <cell r="CX1096">
            <v>6214</v>
          </cell>
          <cell r="CY1096">
            <v>6214</v>
          </cell>
          <cell r="CZ1096">
            <v>6214</v>
          </cell>
          <cell r="DA1096">
            <v>6214</v>
          </cell>
          <cell r="DB1096">
            <v>6214</v>
          </cell>
          <cell r="DC1096">
            <v>6214</v>
          </cell>
          <cell r="DD1096">
            <v>6214</v>
          </cell>
          <cell r="DE1096">
            <v>3400</v>
          </cell>
          <cell r="DF1096">
            <v>6400</v>
          </cell>
          <cell r="DG1096">
            <v>6400</v>
          </cell>
          <cell r="DH1096">
            <v>6400</v>
          </cell>
          <cell r="DI1096">
            <v>6400</v>
          </cell>
          <cell r="DJ1096">
            <v>6400</v>
          </cell>
          <cell r="DK1096">
            <v>8400</v>
          </cell>
        </row>
        <row r="1097">
          <cell r="A1097">
            <v>110192</v>
          </cell>
          <cell r="B1097" t="str">
            <v xml:space="preserve"> LL&amp;E-MUSTANG ISLAND BLK 883-S           </v>
          </cell>
          <cell r="C1097">
            <v>0</v>
          </cell>
          <cell r="D1097" t="str">
            <v xml:space="preserve"> R    </v>
          </cell>
          <cell r="E1097">
            <v>18678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</row>
        <row r="1098">
          <cell r="A1098">
            <v>110218</v>
          </cell>
          <cell r="B1098" t="str">
            <v xml:space="preserve"> CRANBERRY - VENANGO COUNTY DEHYD        </v>
          </cell>
          <cell r="C1098">
            <v>4</v>
          </cell>
          <cell r="D1098" t="str">
            <v xml:space="preserve"> R    </v>
          </cell>
          <cell r="E1098">
            <v>32893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</row>
        <row r="1099">
          <cell r="A1099">
            <v>110221</v>
          </cell>
          <cell r="B1099" t="str">
            <v>Nat. Fuel @ Venango</v>
          </cell>
          <cell r="C1099">
            <v>4</v>
          </cell>
          <cell r="D1099" t="str">
            <v xml:space="preserve"> D    </v>
          </cell>
          <cell r="E1099">
            <v>99674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4000</v>
          </cell>
          <cell r="BT1099">
            <v>4000</v>
          </cell>
          <cell r="BU1099">
            <v>4000</v>
          </cell>
          <cell r="BV1099">
            <v>4000</v>
          </cell>
          <cell r="BW1099">
            <v>4000</v>
          </cell>
          <cell r="BX1099">
            <v>4000</v>
          </cell>
          <cell r="BY1099">
            <v>4000</v>
          </cell>
          <cell r="BZ1099">
            <v>4000</v>
          </cell>
          <cell r="CA1099">
            <v>4000</v>
          </cell>
          <cell r="CB1099">
            <v>4000</v>
          </cell>
          <cell r="CC1099">
            <v>5000</v>
          </cell>
          <cell r="CD1099">
            <v>5000</v>
          </cell>
          <cell r="CE1099">
            <v>3000</v>
          </cell>
          <cell r="CF1099">
            <v>0</v>
          </cell>
          <cell r="CG1099">
            <v>3000</v>
          </cell>
          <cell r="CH1099">
            <v>3000</v>
          </cell>
          <cell r="CI1099">
            <v>5000</v>
          </cell>
          <cell r="CJ1099">
            <v>3000</v>
          </cell>
          <cell r="CK1099">
            <v>3000</v>
          </cell>
          <cell r="CL1099">
            <v>3000</v>
          </cell>
          <cell r="CM1099">
            <v>3000</v>
          </cell>
          <cell r="CN1099">
            <v>3000</v>
          </cell>
          <cell r="CO1099">
            <v>0</v>
          </cell>
          <cell r="CP1099">
            <v>0</v>
          </cell>
          <cell r="CQ1099">
            <v>0</v>
          </cell>
          <cell r="CR1099">
            <v>5000</v>
          </cell>
          <cell r="CS1099">
            <v>7000</v>
          </cell>
          <cell r="CT1099">
            <v>7000</v>
          </cell>
          <cell r="CU1099">
            <v>7000</v>
          </cell>
          <cell r="CV1099">
            <v>0</v>
          </cell>
          <cell r="CW1099">
            <v>6000</v>
          </cell>
          <cell r="CX1099">
            <v>6000</v>
          </cell>
          <cell r="CY1099">
            <v>6000</v>
          </cell>
          <cell r="CZ1099">
            <v>6000</v>
          </cell>
          <cell r="DA1099">
            <v>6000</v>
          </cell>
          <cell r="DB1099">
            <v>6000</v>
          </cell>
          <cell r="DC1099">
            <v>6000</v>
          </cell>
          <cell r="DD1099">
            <v>3000</v>
          </cell>
          <cell r="DE1099">
            <v>4000</v>
          </cell>
          <cell r="DF1099">
            <v>4000</v>
          </cell>
          <cell r="DG1099">
            <v>7000</v>
          </cell>
          <cell r="DH1099">
            <v>7000</v>
          </cell>
          <cell r="DI1099">
            <v>7000</v>
          </cell>
          <cell r="DJ1099">
            <v>4000</v>
          </cell>
          <cell r="DK1099">
            <v>7000</v>
          </cell>
        </row>
        <row r="1100">
          <cell r="A1100">
            <v>110224</v>
          </cell>
          <cell r="B1100" t="str">
            <v xml:space="preserve"> PROVIDENCE - CRANSTON SALES             </v>
          </cell>
          <cell r="C1100">
            <v>6</v>
          </cell>
          <cell r="D1100" t="str">
            <v xml:space="preserve"> D    </v>
          </cell>
          <cell r="E1100">
            <v>86362</v>
          </cell>
          <cell r="F1100">
            <v>22113</v>
          </cell>
          <cell r="G1100">
            <v>24492</v>
          </cell>
          <cell r="H1100">
            <v>41639</v>
          </cell>
          <cell r="I1100">
            <v>23525</v>
          </cell>
          <cell r="J1100">
            <v>26050</v>
          </cell>
          <cell r="K1100">
            <v>25246</v>
          </cell>
          <cell r="L1100">
            <v>25941</v>
          </cell>
          <cell r="M1100">
            <v>25786</v>
          </cell>
          <cell r="N1100">
            <v>26167</v>
          </cell>
          <cell r="O1100">
            <v>26035</v>
          </cell>
          <cell r="P1100">
            <v>17023</v>
          </cell>
          <cell r="Q1100">
            <v>17899</v>
          </cell>
          <cell r="R1100">
            <v>18421</v>
          </cell>
          <cell r="S1100">
            <v>18663</v>
          </cell>
          <cell r="T1100">
            <v>29543</v>
          </cell>
          <cell r="U1100">
            <v>29543</v>
          </cell>
          <cell r="V1100">
            <v>28599</v>
          </cell>
          <cell r="W1100">
            <v>24161</v>
          </cell>
          <cell r="X1100">
            <v>22613</v>
          </cell>
          <cell r="Y1100">
            <v>16118</v>
          </cell>
          <cell r="Z1100">
            <v>15470</v>
          </cell>
          <cell r="AA1100">
            <v>14362</v>
          </cell>
          <cell r="AB1100">
            <v>15101</v>
          </cell>
          <cell r="AC1100">
            <v>14954</v>
          </cell>
          <cell r="AD1100">
            <v>34665</v>
          </cell>
          <cell r="AE1100">
            <v>34111</v>
          </cell>
          <cell r="AF1100">
            <v>36037</v>
          </cell>
          <cell r="AG1100">
            <v>48625</v>
          </cell>
          <cell r="AH1100">
            <v>33411</v>
          </cell>
          <cell r="AI1100">
            <v>34502</v>
          </cell>
          <cell r="AJ1100">
            <v>19047</v>
          </cell>
          <cell r="AK1100">
            <v>35124</v>
          </cell>
          <cell r="AL1100">
            <v>25834</v>
          </cell>
          <cell r="AM1100">
            <v>39823</v>
          </cell>
          <cell r="AN1100">
            <v>41529</v>
          </cell>
          <cell r="AO1100">
            <v>41639</v>
          </cell>
          <cell r="AP1100">
            <v>40431</v>
          </cell>
          <cell r="AQ1100">
            <v>39785</v>
          </cell>
          <cell r="AR1100">
            <v>39953</v>
          </cell>
          <cell r="AS1100">
            <v>42808</v>
          </cell>
          <cell r="AT1100">
            <v>43205</v>
          </cell>
          <cell r="AU1100">
            <v>37786</v>
          </cell>
          <cell r="AV1100">
            <v>30253</v>
          </cell>
          <cell r="AW1100">
            <v>30191</v>
          </cell>
          <cell r="AX1100">
            <v>30692</v>
          </cell>
          <cell r="AY1100">
            <v>31456</v>
          </cell>
          <cell r="AZ1100">
            <v>32546</v>
          </cell>
          <cell r="BA1100">
            <v>31726</v>
          </cell>
          <cell r="BB1100">
            <v>41652</v>
          </cell>
          <cell r="BC1100">
            <v>50808</v>
          </cell>
          <cell r="BD1100">
            <v>50466</v>
          </cell>
          <cell r="BE1100">
            <v>50131</v>
          </cell>
          <cell r="BF1100">
            <v>46494</v>
          </cell>
          <cell r="BG1100">
            <v>53539</v>
          </cell>
          <cell r="BH1100">
            <v>54002</v>
          </cell>
          <cell r="BI1100">
            <v>54139</v>
          </cell>
          <cell r="BJ1100">
            <v>54655</v>
          </cell>
          <cell r="BK1100">
            <v>54418</v>
          </cell>
          <cell r="BL1100">
            <v>54252</v>
          </cell>
          <cell r="BM1100">
            <v>54810</v>
          </cell>
          <cell r="BN1100">
            <v>55021</v>
          </cell>
          <cell r="BO1100">
            <v>55782</v>
          </cell>
          <cell r="BP1100">
            <v>55748</v>
          </cell>
          <cell r="BQ1100">
            <v>54898</v>
          </cell>
          <cell r="BR1100">
            <v>54234</v>
          </cell>
          <cell r="BS1100">
            <v>54239</v>
          </cell>
          <cell r="BT1100">
            <v>58374</v>
          </cell>
          <cell r="BU1100">
            <v>58419</v>
          </cell>
          <cell r="BV1100">
            <v>56870</v>
          </cell>
          <cell r="BW1100">
            <v>54858</v>
          </cell>
          <cell r="BX1100">
            <v>60655</v>
          </cell>
          <cell r="BY1100">
            <v>60958</v>
          </cell>
          <cell r="BZ1100">
            <v>61534</v>
          </cell>
          <cell r="CA1100">
            <v>56161</v>
          </cell>
          <cell r="CB1100">
            <v>58298</v>
          </cell>
          <cell r="CC1100">
            <v>61431</v>
          </cell>
          <cell r="CD1100">
            <v>56077</v>
          </cell>
          <cell r="CE1100">
            <v>56013</v>
          </cell>
          <cell r="CF1100">
            <v>56111</v>
          </cell>
          <cell r="CG1100">
            <v>55518</v>
          </cell>
          <cell r="CH1100">
            <v>56161</v>
          </cell>
          <cell r="CI1100">
            <v>56728</v>
          </cell>
          <cell r="CJ1100">
            <v>58788</v>
          </cell>
          <cell r="CK1100">
            <v>56348</v>
          </cell>
          <cell r="CL1100">
            <v>56237</v>
          </cell>
          <cell r="CM1100">
            <v>56411</v>
          </cell>
          <cell r="CN1100">
            <v>56471</v>
          </cell>
          <cell r="CO1100">
            <v>57142</v>
          </cell>
          <cell r="CP1100">
            <v>57142</v>
          </cell>
          <cell r="CQ1100">
            <v>35366</v>
          </cell>
          <cell r="CR1100">
            <v>34496</v>
          </cell>
          <cell r="CS1100">
            <v>48329</v>
          </cell>
          <cell r="CT1100">
            <v>48221</v>
          </cell>
          <cell r="CU1100">
            <v>48329</v>
          </cell>
          <cell r="CV1100">
            <v>48883</v>
          </cell>
          <cell r="CW1100">
            <v>49228</v>
          </cell>
          <cell r="CX1100">
            <v>30600</v>
          </cell>
          <cell r="CY1100">
            <v>45682</v>
          </cell>
          <cell r="CZ1100">
            <v>40833</v>
          </cell>
          <cell r="DA1100">
            <v>40833</v>
          </cell>
          <cell r="DB1100">
            <v>40833</v>
          </cell>
          <cell r="DC1100">
            <v>50399</v>
          </cell>
          <cell r="DD1100">
            <v>50832</v>
          </cell>
          <cell r="DE1100">
            <v>51626</v>
          </cell>
          <cell r="DF1100">
            <v>31489</v>
          </cell>
          <cell r="DG1100">
            <v>59224</v>
          </cell>
          <cell r="DH1100">
            <v>59224</v>
          </cell>
          <cell r="DI1100">
            <v>59224</v>
          </cell>
          <cell r="DJ1100">
            <v>61394</v>
          </cell>
          <cell r="DK1100">
            <v>58015</v>
          </cell>
        </row>
        <row r="1101">
          <cell r="A1101">
            <v>110225</v>
          </cell>
          <cell r="B1101" t="str">
            <v xml:space="preserve"> LINDEN - LICK CREEK SALES               </v>
          </cell>
          <cell r="C1101">
            <v>1</v>
          </cell>
          <cell r="D1101" t="str">
            <v xml:space="preserve"> D    </v>
          </cell>
          <cell r="E1101">
            <v>2625</v>
          </cell>
          <cell r="F1101">
            <v>577</v>
          </cell>
          <cell r="G1101">
            <v>577</v>
          </cell>
          <cell r="H1101">
            <v>384</v>
          </cell>
          <cell r="I1101">
            <v>577</v>
          </cell>
          <cell r="J1101">
            <v>577</v>
          </cell>
          <cell r="K1101">
            <v>577</v>
          </cell>
          <cell r="L1101">
            <v>577</v>
          </cell>
          <cell r="M1101">
            <v>577</v>
          </cell>
          <cell r="N1101">
            <v>577</v>
          </cell>
          <cell r="O1101">
            <v>577</v>
          </cell>
          <cell r="P1101">
            <v>577</v>
          </cell>
          <cell r="Q1101">
            <v>577</v>
          </cell>
          <cell r="R1101">
            <v>577</v>
          </cell>
          <cell r="S1101">
            <v>577</v>
          </cell>
          <cell r="T1101">
            <v>581</v>
          </cell>
          <cell r="U1101">
            <v>581</v>
          </cell>
          <cell r="V1101">
            <v>581</v>
          </cell>
          <cell r="W1101">
            <v>581</v>
          </cell>
          <cell r="X1101">
            <v>581</v>
          </cell>
          <cell r="Y1101">
            <v>581</v>
          </cell>
          <cell r="Z1101">
            <v>581</v>
          </cell>
          <cell r="AA1101">
            <v>581</v>
          </cell>
          <cell r="AB1101">
            <v>581</v>
          </cell>
          <cell r="AC1101">
            <v>581</v>
          </cell>
          <cell r="AD1101">
            <v>581</v>
          </cell>
          <cell r="AE1101">
            <v>581</v>
          </cell>
          <cell r="AF1101">
            <v>581</v>
          </cell>
          <cell r="AG1101">
            <v>581</v>
          </cell>
          <cell r="AH1101">
            <v>581</v>
          </cell>
          <cell r="AI1101">
            <v>581</v>
          </cell>
          <cell r="AJ1101">
            <v>581</v>
          </cell>
          <cell r="AK1101">
            <v>581</v>
          </cell>
          <cell r="AL1101">
            <v>384</v>
          </cell>
          <cell r="AM1101">
            <v>384</v>
          </cell>
          <cell r="AN1101">
            <v>384</v>
          </cell>
          <cell r="AO1101">
            <v>384</v>
          </cell>
          <cell r="AP1101">
            <v>384</v>
          </cell>
          <cell r="AQ1101">
            <v>384</v>
          </cell>
          <cell r="AR1101">
            <v>384</v>
          </cell>
          <cell r="AS1101">
            <v>384</v>
          </cell>
          <cell r="AT1101">
            <v>384</v>
          </cell>
          <cell r="AU1101">
            <v>384</v>
          </cell>
          <cell r="AV1101">
            <v>384</v>
          </cell>
          <cell r="AW1101">
            <v>384</v>
          </cell>
          <cell r="AX1101">
            <v>370</v>
          </cell>
          <cell r="AY1101">
            <v>370</v>
          </cell>
          <cell r="AZ1101">
            <v>370</v>
          </cell>
          <cell r="BA1101">
            <v>370</v>
          </cell>
          <cell r="BB1101">
            <v>370</v>
          </cell>
          <cell r="BC1101">
            <v>860</v>
          </cell>
          <cell r="BD1101">
            <v>860</v>
          </cell>
          <cell r="BE1101">
            <v>860</v>
          </cell>
          <cell r="BF1101">
            <v>566</v>
          </cell>
          <cell r="BG1101">
            <v>370</v>
          </cell>
          <cell r="BH1101">
            <v>370</v>
          </cell>
          <cell r="BI1101">
            <v>370</v>
          </cell>
          <cell r="BJ1101">
            <v>370</v>
          </cell>
          <cell r="BK1101">
            <v>370</v>
          </cell>
          <cell r="BL1101">
            <v>370</v>
          </cell>
          <cell r="BM1101">
            <v>959</v>
          </cell>
          <cell r="BN1101">
            <v>370</v>
          </cell>
          <cell r="BO1101">
            <v>370</v>
          </cell>
          <cell r="BP1101">
            <v>370</v>
          </cell>
          <cell r="BQ1101">
            <v>370</v>
          </cell>
          <cell r="BR1101">
            <v>370</v>
          </cell>
          <cell r="BS1101">
            <v>370</v>
          </cell>
          <cell r="BT1101">
            <v>370</v>
          </cell>
          <cell r="BU1101">
            <v>370</v>
          </cell>
          <cell r="BV1101">
            <v>370</v>
          </cell>
          <cell r="BW1101">
            <v>370</v>
          </cell>
          <cell r="BX1101">
            <v>370</v>
          </cell>
          <cell r="BY1101">
            <v>370</v>
          </cell>
          <cell r="BZ1101">
            <v>370</v>
          </cell>
          <cell r="CA1101">
            <v>370</v>
          </cell>
          <cell r="CB1101">
            <v>370</v>
          </cell>
          <cell r="CC1101">
            <v>451</v>
          </cell>
          <cell r="CD1101">
            <v>451</v>
          </cell>
          <cell r="CE1101">
            <v>451</v>
          </cell>
          <cell r="CF1101">
            <v>451</v>
          </cell>
          <cell r="CG1101">
            <v>451</v>
          </cell>
          <cell r="CH1101">
            <v>451</v>
          </cell>
          <cell r="CI1101">
            <v>451</v>
          </cell>
          <cell r="CJ1101">
            <v>451</v>
          </cell>
          <cell r="CK1101">
            <v>451</v>
          </cell>
          <cell r="CL1101">
            <v>451</v>
          </cell>
          <cell r="CM1101">
            <v>451</v>
          </cell>
          <cell r="CN1101">
            <v>451</v>
          </cell>
          <cell r="CO1101">
            <v>451</v>
          </cell>
          <cell r="CP1101">
            <v>451</v>
          </cell>
          <cell r="CQ1101">
            <v>451</v>
          </cell>
          <cell r="CR1101">
            <v>451</v>
          </cell>
          <cell r="CS1101">
            <v>451</v>
          </cell>
          <cell r="CT1101">
            <v>451</v>
          </cell>
          <cell r="CU1101">
            <v>451</v>
          </cell>
          <cell r="CV1101">
            <v>451</v>
          </cell>
          <cell r="CW1101">
            <v>451</v>
          </cell>
          <cell r="CX1101">
            <v>451</v>
          </cell>
          <cell r="CY1101">
            <v>451</v>
          </cell>
          <cell r="CZ1101">
            <v>451</v>
          </cell>
          <cell r="DA1101">
            <v>451</v>
          </cell>
          <cell r="DB1101">
            <v>451</v>
          </cell>
          <cell r="DC1101">
            <v>451</v>
          </cell>
          <cell r="DD1101">
            <v>451</v>
          </cell>
          <cell r="DE1101">
            <v>800</v>
          </cell>
          <cell r="DF1101">
            <v>800</v>
          </cell>
          <cell r="DG1101">
            <v>800</v>
          </cell>
          <cell r="DH1101">
            <v>800</v>
          </cell>
          <cell r="DI1101">
            <v>800</v>
          </cell>
          <cell r="DJ1101">
            <v>800</v>
          </cell>
          <cell r="DK1101">
            <v>800</v>
          </cell>
        </row>
        <row r="1102">
          <cell r="A1102">
            <v>110226</v>
          </cell>
          <cell r="B1102" t="str">
            <v xml:space="preserve"> PORTLAND - PORTLAND SALES #2            </v>
          </cell>
          <cell r="C1102">
            <v>1</v>
          </cell>
          <cell r="D1102" t="str">
            <v xml:space="preserve"> D    </v>
          </cell>
          <cell r="E1102">
            <v>2292</v>
          </cell>
          <cell r="F1102">
            <v>526</v>
          </cell>
          <cell r="G1102">
            <v>526</v>
          </cell>
          <cell r="H1102">
            <v>780</v>
          </cell>
          <cell r="I1102">
            <v>526</v>
          </cell>
          <cell r="J1102">
            <v>290</v>
          </cell>
          <cell r="K1102">
            <v>290</v>
          </cell>
          <cell r="L1102">
            <v>290</v>
          </cell>
          <cell r="M1102">
            <v>290</v>
          </cell>
          <cell r="N1102">
            <v>290</v>
          </cell>
          <cell r="O1102">
            <v>290</v>
          </cell>
          <cell r="P1102">
            <v>290</v>
          </cell>
          <cell r="Q1102">
            <v>290</v>
          </cell>
          <cell r="R1102">
            <v>290</v>
          </cell>
          <cell r="S1102">
            <v>290</v>
          </cell>
          <cell r="T1102">
            <v>182</v>
          </cell>
          <cell r="U1102">
            <v>182</v>
          </cell>
          <cell r="V1102">
            <v>182</v>
          </cell>
          <cell r="W1102">
            <v>182</v>
          </cell>
          <cell r="X1102">
            <v>182</v>
          </cell>
          <cell r="Y1102">
            <v>182</v>
          </cell>
          <cell r="Z1102">
            <v>182</v>
          </cell>
          <cell r="AA1102">
            <v>182</v>
          </cell>
          <cell r="AB1102">
            <v>182</v>
          </cell>
          <cell r="AC1102">
            <v>182</v>
          </cell>
          <cell r="AD1102">
            <v>182</v>
          </cell>
          <cell r="AE1102">
            <v>182</v>
          </cell>
          <cell r="AF1102">
            <v>182</v>
          </cell>
          <cell r="AG1102">
            <v>182</v>
          </cell>
          <cell r="AH1102">
            <v>182</v>
          </cell>
          <cell r="AI1102">
            <v>182</v>
          </cell>
          <cell r="AJ1102">
            <v>182</v>
          </cell>
          <cell r="AK1102">
            <v>182</v>
          </cell>
          <cell r="AL1102">
            <v>182</v>
          </cell>
          <cell r="AM1102">
            <v>182</v>
          </cell>
          <cell r="AN1102">
            <v>780</v>
          </cell>
          <cell r="AO1102">
            <v>780</v>
          </cell>
          <cell r="AP1102">
            <v>780</v>
          </cell>
          <cell r="AQ1102">
            <v>290</v>
          </cell>
          <cell r="AR1102">
            <v>290</v>
          </cell>
          <cell r="AS1102">
            <v>290</v>
          </cell>
          <cell r="AT1102">
            <v>290</v>
          </cell>
          <cell r="AU1102">
            <v>290</v>
          </cell>
          <cell r="AV1102">
            <v>290</v>
          </cell>
          <cell r="AW1102">
            <v>290</v>
          </cell>
          <cell r="AX1102">
            <v>200</v>
          </cell>
          <cell r="AY1102">
            <v>200</v>
          </cell>
          <cell r="AZ1102">
            <v>200</v>
          </cell>
          <cell r="BA1102">
            <v>200</v>
          </cell>
          <cell r="BB1102">
            <v>377</v>
          </cell>
          <cell r="BC1102">
            <v>377</v>
          </cell>
          <cell r="BD1102">
            <v>377</v>
          </cell>
          <cell r="BE1102">
            <v>377</v>
          </cell>
          <cell r="BF1102">
            <v>377</v>
          </cell>
          <cell r="BG1102">
            <v>377</v>
          </cell>
          <cell r="BH1102">
            <v>377</v>
          </cell>
          <cell r="BI1102">
            <v>377</v>
          </cell>
          <cell r="BJ1102">
            <v>377</v>
          </cell>
          <cell r="BK1102">
            <v>377</v>
          </cell>
          <cell r="BL1102">
            <v>377</v>
          </cell>
          <cell r="BM1102">
            <v>377</v>
          </cell>
          <cell r="BN1102">
            <v>377</v>
          </cell>
          <cell r="BO1102">
            <v>377</v>
          </cell>
          <cell r="BP1102">
            <v>315</v>
          </cell>
          <cell r="BQ1102">
            <v>315</v>
          </cell>
          <cell r="BR1102">
            <v>315</v>
          </cell>
          <cell r="BS1102">
            <v>315</v>
          </cell>
          <cell r="BT1102">
            <v>315</v>
          </cell>
          <cell r="BU1102">
            <v>315</v>
          </cell>
          <cell r="BV1102">
            <v>315</v>
          </cell>
          <cell r="BW1102">
            <v>315</v>
          </cell>
          <cell r="BX1102">
            <v>315</v>
          </cell>
          <cell r="BY1102">
            <v>315</v>
          </cell>
          <cell r="BZ1102">
            <v>315</v>
          </cell>
          <cell r="CA1102">
            <v>315</v>
          </cell>
          <cell r="CB1102">
            <v>315</v>
          </cell>
          <cell r="CC1102">
            <v>1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250</v>
          </cell>
          <cell r="CI1102">
            <v>250</v>
          </cell>
          <cell r="CJ1102">
            <v>250</v>
          </cell>
          <cell r="CK1102">
            <v>250</v>
          </cell>
          <cell r="CL1102">
            <v>250</v>
          </cell>
          <cell r="CM1102">
            <v>250</v>
          </cell>
          <cell r="CN1102">
            <v>250</v>
          </cell>
          <cell r="CO1102">
            <v>450</v>
          </cell>
          <cell r="CP1102">
            <v>450</v>
          </cell>
          <cell r="CQ1102">
            <v>450</v>
          </cell>
          <cell r="CR1102">
            <v>450</v>
          </cell>
          <cell r="CS1102">
            <v>450</v>
          </cell>
          <cell r="CT1102">
            <v>450</v>
          </cell>
          <cell r="CU1102">
            <v>450</v>
          </cell>
          <cell r="CV1102">
            <v>450</v>
          </cell>
          <cell r="CW1102">
            <v>450</v>
          </cell>
          <cell r="CX1102">
            <v>450</v>
          </cell>
          <cell r="CY1102">
            <v>450</v>
          </cell>
          <cell r="CZ1102">
            <v>450</v>
          </cell>
          <cell r="DA1102">
            <v>450</v>
          </cell>
          <cell r="DB1102">
            <v>450</v>
          </cell>
          <cell r="DC1102">
            <v>450</v>
          </cell>
          <cell r="DD1102">
            <v>450</v>
          </cell>
          <cell r="DE1102">
            <v>450</v>
          </cell>
          <cell r="DF1102">
            <v>450</v>
          </cell>
          <cell r="DG1102">
            <v>450</v>
          </cell>
          <cell r="DH1102">
            <v>450</v>
          </cell>
          <cell r="DI1102">
            <v>450</v>
          </cell>
          <cell r="DJ1102">
            <v>450</v>
          </cell>
          <cell r="DK1102">
            <v>450</v>
          </cell>
        </row>
        <row r="1103">
          <cell r="A1103">
            <v>110231</v>
          </cell>
          <cell r="B1103" t="str">
            <v xml:space="preserve"> AMERICAN - SVOBODA DEHYD                </v>
          </cell>
          <cell r="C1103">
            <v>0</v>
          </cell>
          <cell r="D1103" t="str">
            <v xml:space="preserve"> R    </v>
          </cell>
          <cell r="E1103">
            <v>6542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</row>
        <row r="1104">
          <cell r="A1104">
            <v>110234</v>
          </cell>
          <cell r="B1104" t="str">
            <v xml:space="preserve"> TEXAS - GYP HILL DEHYD                  </v>
          </cell>
          <cell r="C1104">
            <v>0</v>
          </cell>
          <cell r="D1104" t="str">
            <v xml:space="preserve"> R    </v>
          </cell>
          <cell r="E1104">
            <v>2894</v>
          </cell>
          <cell r="F1104">
            <v>100</v>
          </cell>
          <cell r="G1104">
            <v>100</v>
          </cell>
          <cell r="H1104">
            <v>0</v>
          </cell>
          <cell r="I1104">
            <v>100</v>
          </cell>
          <cell r="J1104">
            <v>100</v>
          </cell>
          <cell r="K1104">
            <v>100</v>
          </cell>
          <cell r="L1104">
            <v>100</v>
          </cell>
          <cell r="M1104">
            <v>100</v>
          </cell>
          <cell r="N1104">
            <v>100</v>
          </cell>
          <cell r="O1104">
            <v>100</v>
          </cell>
          <cell r="P1104">
            <v>100</v>
          </cell>
          <cell r="Q1104">
            <v>100</v>
          </cell>
          <cell r="R1104">
            <v>100</v>
          </cell>
          <cell r="S1104">
            <v>100</v>
          </cell>
          <cell r="T1104">
            <v>100</v>
          </cell>
          <cell r="U1104">
            <v>100</v>
          </cell>
          <cell r="V1104">
            <v>100</v>
          </cell>
          <cell r="W1104">
            <v>100</v>
          </cell>
          <cell r="X1104">
            <v>100</v>
          </cell>
          <cell r="Y1104">
            <v>100</v>
          </cell>
          <cell r="Z1104">
            <v>100</v>
          </cell>
          <cell r="AA1104">
            <v>100</v>
          </cell>
          <cell r="AB1104">
            <v>100</v>
          </cell>
          <cell r="AC1104">
            <v>100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</row>
        <row r="1105">
          <cell r="A1105">
            <v>110248</v>
          </cell>
          <cell r="B1105" t="str">
            <v xml:space="preserve"> SOUTH TEXAS - EL STAGGS                 </v>
          </cell>
          <cell r="C1105">
            <v>0</v>
          </cell>
          <cell r="D1105" t="str">
            <v xml:space="preserve"> R    </v>
          </cell>
          <cell r="E1105">
            <v>3050</v>
          </cell>
          <cell r="F1105">
            <v>5</v>
          </cell>
          <cell r="G1105">
            <v>5</v>
          </cell>
          <cell r="H1105">
            <v>5</v>
          </cell>
          <cell r="I1105">
            <v>5</v>
          </cell>
          <cell r="J1105">
            <v>5</v>
          </cell>
          <cell r="K1105">
            <v>5</v>
          </cell>
          <cell r="L1105">
            <v>5</v>
          </cell>
          <cell r="M1105">
            <v>5</v>
          </cell>
          <cell r="N1105">
            <v>5</v>
          </cell>
          <cell r="O1105">
            <v>5</v>
          </cell>
          <cell r="P1105">
            <v>5</v>
          </cell>
          <cell r="Q1105">
            <v>5</v>
          </cell>
          <cell r="R1105">
            <v>5</v>
          </cell>
          <cell r="S1105">
            <v>5</v>
          </cell>
          <cell r="T1105">
            <v>5</v>
          </cell>
          <cell r="U1105">
            <v>5</v>
          </cell>
          <cell r="V1105">
            <v>5</v>
          </cell>
          <cell r="W1105">
            <v>5</v>
          </cell>
          <cell r="X1105">
            <v>5</v>
          </cell>
          <cell r="Y1105">
            <v>5</v>
          </cell>
          <cell r="Z1105">
            <v>5</v>
          </cell>
          <cell r="AA1105">
            <v>5</v>
          </cell>
          <cell r="AB1105">
            <v>5</v>
          </cell>
          <cell r="AC1105">
            <v>5</v>
          </cell>
          <cell r="AD1105">
            <v>5</v>
          </cell>
          <cell r="AE1105">
            <v>5</v>
          </cell>
          <cell r="AF1105">
            <v>5</v>
          </cell>
          <cell r="AG1105">
            <v>5</v>
          </cell>
          <cell r="AH1105">
            <v>5</v>
          </cell>
          <cell r="AI1105">
            <v>5</v>
          </cell>
          <cell r="AJ1105">
            <v>5</v>
          </cell>
          <cell r="AK1105">
            <v>5</v>
          </cell>
          <cell r="AL1105">
            <v>5</v>
          </cell>
          <cell r="AM1105">
            <v>5</v>
          </cell>
          <cell r="AN1105">
            <v>5</v>
          </cell>
          <cell r="AO1105">
            <v>5</v>
          </cell>
          <cell r="AP1105">
            <v>5</v>
          </cell>
          <cell r="AQ1105">
            <v>5</v>
          </cell>
          <cell r="AR1105">
            <v>5</v>
          </cell>
          <cell r="AS1105">
            <v>5</v>
          </cell>
          <cell r="AT1105">
            <v>5</v>
          </cell>
          <cell r="AU1105">
            <v>5</v>
          </cell>
          <cell r="AV1105">
            <v>5</v>
          </cell>
          <cell r="AW1105">
            <v>5</v>
          </cell>
          <cell r="AX1105">
            <v>500</v>
          </cell>
          <cell r="AY1105">
            <v>500</v>
          </cell>
          <cell r="AZ1105">
            <v>500</v>
          </cell>
          <cell r="BA1105">
            <v>500</v>
          </cell>
          <cell r="BB1105">
            <v>500</v>
          </cell>
          <cell r="BC1105">
            <v>500</v>
          </cell>
          <cell r="BD1105">
            <v>500</v>
          </cell>
          <cell r="BE1105">
            <v>500</v>
          </cell>
          <cell r="BF1105">
            <v>500</v>
          </cell>
          <cell r="BG1105">
            <v>500</v>
          </cell>
          <cell r="BH1105">
            <v>500</v>
          </cell>
          <cell r="BI1105">
            <v>500</v>
          </cell>
          <cell r="BJ1105">
            <v>500</v>
          </cell>
          <cell r="BK1105">
            <v>500</v>
          </cell>
          <cell r="BL1105">
            <v>500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1200</v>
          </cell>
          <cell r="BU1105">
            <v>1200</v>
          </cell>
          <cell r="BV1105">
            <v>1200</v>
          </cell>
          <cell r="BW1105">
            <v>1200</v>
          </cell>
          <cell r="BX1105">
            <v>1200</v>
          </cell>
          <cell r="BY1105">
            <v>1200</v>
          </cell>
          <cell r="BZ1105">
            <v>1200</v>
          </cell>
          <cell r="CA1105">
            <v>1200</v>
          </cell>
          <cell r="CB1105">
            <v>1200</v>
          </cell>
          <cell r="CC1105">
            <v>600</v>
          </cell>
          <cell r="CD1105">
            <v>600</v>
          </cell>
          <cell r="CE1105">
            <v>600</v>
          </cell>
          <cell r="CF1105">
            <v>600</v>
          </cell>
          <cell r="CG1105">
            <v>1000</v>
          </cell>
          <cell r="CH1105">
            <v>1500</v>
          </cell>
          <cell r="CI1105">
            <v>1500</v>
          </cell>
          <cell r="CJ1105">
            <v>1500</v>
          </cell>
          <cell r="CK1105">
            <v>1500</v>
          </cell>
          <cell r="CL1105">
            <v>1500</v>
          </cell>
          <cell r="CM1105">
            <v>1500</v>
          </cell>
          <cell r="CN1105">
            <v>1500</v>
          </cell>
          <cell r="CO1105">
            <v>1500</v>
          </cell>
          <cell r="CP1105">
            <v>1500</v>
          </cell>
          <cell r="CQ1105">
            <v>1500</v>
          </cell>
          <cell r="CR1105">
            <v>1750</v>
          </cell>
          <cell r="CS1105">
            <v>1750</v>
          </cell>
          <cell r="CT1105">
            <v>1750</v>
          </cell>
          <cell r="CU1105">
            <v>1750</v>
          </cell>
          <cell r="CV1105">
            <v>1300</v>
          </cell>
          <cell r="CW1105">
            <v>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</row>
        <row r="1106">
          <cell r="A1106">
            <v>110250</v>
          </cell>
          <cell r="B1106" t="str">
            <v xml:space="preserve"> PORCION - TEXAS GARDEN DEHYD            </v>
          </cell>
          <cell r="C1106">
            <v>0</v>
          </cell>
          <cell r="D1106" t="str">
            <v xml:space="preserve"> R    </v>
          </cell>
          <cell r="E1106">
            <v>8775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</row>
        <row r="1107">
          <cell r="A1107">
            <v>110260</v>
          </cell>
          <cell r="B1107" t="str">
            <v xml:space="preserve"> TEXAS - EL EBANITO DEHYD                </v>
          </cell>
          <cell r="C1107">
            <v>0</v>
          </cell>
          <cell r="D1107" t="str">
            <v xml:space="preserve"> R    </v>
          </cell>
          <cell r="E1107">
            <v>27050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</row>
        <row r="1108">
          <cell r="A1108">
            <v>110263</v>
          </cell>
          <cell r="B1108" t="str">
            <v xml:space="preserve"> VICTORIA - JACK STARR FIELD             </v>
          </cell>
          <cell r="C1108">
            <v>0</v>
          </cell>
          <cell r="D1108" t="str">
            <v xml:space="preserve"> R    </v>
          </cell>
          <cell r="E1108">
            <v>7584</v>
          </cell>
          <cell r="F1108">
            <v>1650</v>
          </cell>
          <cell r="G1108">
            <v>1650</v>
          </cell>
          <cell r="H1108">
            <v>1630</v>
          </cell>
          <cell r="I1108">
            <v>1650</v>
          </cell>
          <cell r="J1108">
            <v>1650</v>
          </cell>
          <cell r="K1108">
            <v>1650</v>
          </cell>
          <cell r="L1108">
            <v>1650</v>
          </cell>
          <cell r="M1108">
            <v>1650</v>
          </cell>
          <cell r="N1108">
            <v>1650</v>
          </cell>
          <cell r="O1108">
            <v>1650</v>
          </cell>
          <cell r="P1108">
            <v>1650</v>
          </cell>
          <cell r="Q1108">
            <v>1650</v>
          </cell>
          <cell r="R1108">
            <v>1650</v>
          </cell>
          <cell r="S1108">
            <v>1650</v>
          </cell>
          <cell r="T1108">
            <v>1630</v>
          </cell>
          <cell r="U1108">
            <v>1630</v>
          </cell>
          <cell r="V1108">
            <v>1630</v>
          </cell>
          <cell r="W1108">
            <v>1630</v>
          </cell>
          <cell r="X1108">
            <v>1630</v>
          </cell>
          <cell r="Y1108">
            <v>1630</v>
          </cell>
          <cell r="Z1108">
            <v>1630</v>
          </cell>
          <cell r="AA1108">
            <v>1630</v>
          </cell>
          <cell r="AB1108">
            <v>1630</v>
          </cell>
          <cell r="AC1108">
            <v>1630</v>
          </cell>
          <cell r="AD1108">
            <v>1630</v>
          </cell>
          <cell r="AE1108">
            <v>1630</v>
          </cell>
          <cell r="AF1108">
            <v>1630</v>
          </cell>
          <cell r="AG1108">
            <v>1630</v>
          </cell>
          <cell r="AH1108">
            <v>1630</v>
          </cell>
          <cell r="AI1108">
            <v>1630</v>
          </cell>
          <cell r="AJ1108">
            <v>1630</v>
          </cell>
          <cell r="AK1108">
            <v>1630</v>
          </cell>
          <cell r="AL1108">
            <v>1630</v>
          </cell>
          <cell r="AM1108">
            <v>1630</v>
          </cell>
          <cell r="AN1108">
            <v>1630</v>
          </cell>
          <cell r="AO1108">
            <v>1630</v>
          </cell>
          <cell r="AP1108">
            <v>1630</v>
          </cell>
          <cell r="AQ1108">
            <v>1630</v>
          </cell>
          <cell r="AR1108">
            <v>1630</v>
          </cell>
          <cell r="AS1108">
            <v>1630</v>
          </cell>
          <cell r="AT1108">
            <v>1630</v>
          </cell>
          <cell r="AU1108">
            <v>1630</v>
          </cell>
          <cell r="AV1108">
            <v>1630</v>
          </cell>
          <cell r="AW1108">
            <v>1630</v>
          </cell>
          <cell r="AX1108">
            <v>1674</v>
          </cell>
          <cell r="AY1108">
            <v>1674</v>
          </cell>
          <cell r="AZ1108">
            <v>1674</v>
          </cell>
          <cell r="BA1108">
            <v>1674</v>
          </cell>
          <cell r="BB1108">
            <v>1674</v>
          </cell>
          <cell r="BC1108">
            <v>1674</v>
          </cell>
          <cell r="BD1108">
            <v>1674</v>
          </cell>
          <cell r="BE1108">
            <v>1674</v>
          </cell>
          <cell r="BF1108">
            <v>1674</v>
          </cell>
          <cell r="BG1108">
            <v>1674</v>
          </cell>
          <cell r="BH1108">
            <v>1674</v>
          </cell>
          <cell r="BI1108">
            <v>1674</v>
          </cell>
          <cell r="BJ1108">
            <v>1674</v>
          </cell>
          <cell r="BK1108">
            <v>1674</v>
          </cell>
          <cell r="BL1108">
            <v>1674</v>
          </cell>
          <cell r="BM1108">
            <v>1674</v>
          </cell>
          <cell r="BN1108">
            <v>1674</v>
          </cell>
          <cell r="BO1108">
            <v>1650</v>
          </cell>
          <cell r="BP1108">
            <v>1650</v>
          </cell>
          <cell r="BQ1108">
            <v>1650</v>
          </cell>
          <cell r="BR1108">
            <v>1650</v>
          </cell>
          <cell r="BS1108">
            <v>1650</v>
          </cell>
          <cell r="BT1108">
            <v>1650</v>
          </cell>
          <cell r="BU1108">
            <v>1650</v>
          </cell>
          <cell r="BV1108">
            <v>1650</v>
          </cell>
          <cell r="BW1108">
            <v>1650</v>
          </cell>
          <cell r="BX1108">
            <v>1650</v>
          </cell>
          <cell r="BY1108">
            <v>1650</v>
          </cell>
          <cell r="BZ1108">
            <v>1650</v>
          </cell>
          <cell r="CA1108">
            <v>1650</v>
          </cell>
          <cell r="CB1108">
            <v>1650</v>
          </cell>
          <cell r="CC1108">
            <v>1500</v>
          </cell>
          <cell r="CD1108">
            <v>1500</v>
          </cell>
          <cell r="CE1108">
            <v>1500</v>
          </cell>
          <cell r="CF1108">
            <v>1500</v>
          </cell>
          <cell r="CG1108">
            <v>1500</v>
          </cell>
          <cell r="CH1108">
            <v>1500</v>
          </cell>
          <cell r="CI1108">
            <v>1500</v>
          </cell>
          <cell r="CJ1108">
            <v>1500</v>
          </cell>
          <cell r="CK1108">
            <v>1500</v>
          </cell>
          <cell r="CL1108">
            <v>1500</v>
          </cell>
          <cell r="CM1108">
            <v>1500</v>
          </cell>
          <cell r="CN1108">
            <v>1500</v>
          </cell>
          <cell r="CO1108">
            <v>1500</v>
          </cell>
          <cell r="CP1108">
            <v>1500</v>
          </cell>
          <cell r="CQ1108">
            <v>1500</v>
          </cell>
          <cell r="CR1108">
            <v>1500</v>
          </cell>
          <cell r="CS1108">
            <v>1500</v>
          </cell>
          <cell r="CT1108">
            <v>1500</v>
          </cell>
          <cell r="CU1108">
            <v>1500</v>
          </cell>
          <cell r="CV1108">
            <v>1773</v>
          </cell>
          <cell r="CW1108">
            <v>1773</v>
          </cell>
          <cell r="CX1108">
            <v>1773</v>
          </cell>
          <cell r="CY1108">
            <v>1773</v>
          </cell>
          <cell r="CZ1108">
            <v>1773</v>
          </cell>
          <cell r="DA1108">
            <v>1773</v>
          </cell>
          <cell r="DB1108">
            <v>1773</v>
          </cell>
          <cell r="DC1108">
            <v>1773</v>
          </cell>
          <cell r="DD1108">
            <v>1773</v>
          </cell>
          <cell r="DE1108">
            <v>1773</v>
          </cell>
          <cell r="DF1108">
            <v>1373</v>
          </cell>
          <cell r="DG1108">
            <v>1373</v>
          </cell>
          <cell r="DH1108">
            <v>1373</v>
          </cell>
          <cell r="DI1108">
            <v>1373</v>
          </cell>
          <cell r="DJ1108">
            <v>1373</v>
          </cell>
          <cell r="DK1108">
            <v>1373</v>
          </cell>
        </row>
        <row r="1109">
          <cell r="A1109">
            <v>110271</v>
          </cell>
          <cell r="B1109" t="str">
            <v xml:space="preserve"> KING RANCH                              </v>
          </cell>
          <cell r="C1109">
            <v>0</v>
          </cell>
          <cell r="D1109" t="str">
            <v xml:space="preserve"> R    </v>
          </cell>
          <cell r="E1109">
            <v>116754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</row>
        <row r="1110">
          <cell r="A1110">
            <v>110289</v>
          </cell>
          <cell r="B1110" t="str">
            <v xml:space="preserve"> KAISER - FRIENDSWOOD #1 DEHYD           </v>
          </cell>
          <cell r="C1110">
            <v>0</v>
          </cell>
          <cell r="D1110" t="str">
            <v xml:space="preserve"> R    </v>
          </cell>
          <cell r="E1110">
            <v>2555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</row>
        <row r="1111">
          <cell r="A1111">
            <v>110291</v>
          </cell>
          <cell r="B1111" t="str">
            <v xml:space="preserve"> COKINOS - DECKER'S PRAIRIE DEHYD        </v>
          </cell>
          <cell r="C1111">
            <v>0</v>
          </cell>
          <cell r="D1111" t="str">
            <v xml:space="preserve"> R    </v>
          </cell>
          <cell r="E1111">
            <v>12835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</row>
        <row r="1112">
          <cell r="A1112">
            <v>110297</v>
          </cell>
          <cell r="B1112" t="str">
            <v xml:space="preserve"> COKINOS - FAMCOR SABINE WELL #1         </v>
          </cell>
          <cell r="C1112">
            <v>0</v>
          </cell>
          <cell r="D1112" t="str">
            <v xml:space="preserve"> R    </v>
          </cell>
          <cell r="E1112">
            <v>7013</v>
          </cell>
          <cell r="F1112">
            <v>500</v>
          </cell>
          <cell r="G1112">
            <v>500</v>
          </cell>
          <cell r="H1112">
            <v>600</v>
          </cell>
          <cell r="I1112">
            <v>500</v>
          </cell>
          <cell r="J1112">
            <v>500</v>
          </cell>
          <cell r="K1112">
            <v>500</v>
          </cell>
          <cell r="L1112">
            <v>500</v>
          </cell>
          <cell r="M1112">
            <v>500</v>
          </cell>
          <cell r="N1112">
            <v>500</v>
          </cell>
          <cell r="O1112">
            <v>500</v>
          </cell>
          <cell r="P1112">
            <v>500</v>
          </cell>
          <cell r="Q1112">
            <v>500</v>
          </cell>
          <cell r="R1112">
            <v>500</v>
          </cell>
          <cell r="S1112">
            <v>500</v>
          </cell>
          <cell r="T1112">
            <v>600</v>
          </cell>
          <cell r="U1112">
            <v>600</v>
          </cell>
          <cell r="V1112">
            <v>600</v>
          </cell>
          <cell r="W1112">
            <v>600</v>
          </cell>
          <cell r="X1112">
            <v>600</v>
          </cell>
          <cell r="Y1112">
            <v>600</v>
          </cell>
          <cell r="Z1112">
            <v>600</v>
          </cell>
          <cell r="AA1112">
            <v>600</v>
          </cell>
          <cell r="AB1112">
            <v>600</v>
          </cell>
          <cell r="AC1112">
            <v>600</v>
          </cell>
          <cell r="AD1112">
            <v>600</v>
          </cell>
          <cell r="AE1112">
            <v>600</v>
          </cell>
          <cell r="AF1112">
            <v>600</v>
          </cell>
          <cell r="AG1112">
            <v>600</v>
          </cell>
          <cell r="AH1112">
            <v>600</v>
          </cell>
          <cell r="AI1112">
            <v>600</v>
          </cell>
          <cell r="AJ1112">
            <v>600</v>
          </cell>
          <cell r="AK1112">
            <v>600</v>
          </cell>
          <cell r="AL1112">
            <v>600</v>
          </cell>
          <cell r="AM1112">
            <v>600</v>
          </cell>
          <cell r="AN1112">
            <v>600</v>
          </cell>
          <cell r="AO1112">
            <v>600</v>
          </cell>
          <cell r="AP1112">
            <v>600</v>
          </cell>
          <cell r="AQ1112">
            <v>600</v>
          </cell>
          <cell r="AR1112">
            <v>600</v>
          </cell>
          <cell r="AS1112">
            <v>600</v>
          </cell>
          <cell r="AT1112">
            <v>600</v>
          </cell>
          <cell r="AU1112">
            <v>600</v>
          </cell>
          <cell r="AV1112">
            <v>600</v>
          </cell>
          <cell r="AW1112">
            <v>600</v>
          </cell>
          <cell r="AX1112">
            <v>700</v>
          </cell>
          <cell r="AY1112">
            <v>700</v>
          </cell>
          <cell r="AZ1112">
            <v>700</v>
          </cell>
          <cell r="BA1112">
            <v>700</v>
          </cell>
          <cell r="BB1112">
            <v>700</v>
          </cell>
          <cell r="BC1112">
            <v>700</v>
          </cell>
          <cell r="BD1112">
            <v>700</v>
          </cell>
          <cell r="BE1112">
            <v>700</v>
          </cell>
          <cell r="BF1112">
            <v>700</v>
          </cell>
          <cell r="BG1112">
            <v>700</v>
          </cell>
          <cell r="BH1112">
            <v>700</v>
          </cell>
          <cell r="BI1112">
            <v>700</v>
          </cell>
          <cell r="BJ1112">
            <v>700</v>
          </cell>
          <cell r="BK1112">
            <v>700</v>
          </cell>
          <cell r="BL1112">
            <v>700</v>
          </cell>
          <cell r="BM1112">
            <v>700</v>
          </cell>
          <cell r="BN1112">
            <v>700</v>
          </cell>
          <cell r="BO1112">
            <v>700</v>
          </cell>
          <cell r="BP1112">
            <v>700</v>
          </cell>
          <cell r="BQ1112">
            <v>700</v>
          </cell>
          <cell r="BR1112">
            <v>700</v>
          </cell>
          <cell r="BS1112">
            <v>700</v>
          </cell>
          <cell r="BT1112">
            <v>700</v>
          </cell>
          <cell r="BU1112">
            <v>700</v>
          </cell>
          <cell r="BV1112">
            <v>700</v>
          </cell>
          <cell r="BW1112">
            <v>700</v>
          </cell>
          <cell r="BX1112">
            <v>700</v>
          </cell>
          <cell r="BY1112">
            <v>700</v>
          </cell>
          <cell r="BZ1112">
            <v>700</v>
          </cell>
          <cell r="CA1112">
            <v>700</v>
          </cell>
          <cell r="CB1112">
            <v>700</v>
          </cell>
          <cell r="CC1112">
            <v>700</v>
          </cell>
          <cell r="CD1112">
            <v>700</v>
          </cell>
          <cell r="CE1112">
            <v>700</v>
          </cell>
          <cell r="CF1112">
            <v>700</v>
          </cell>
          <cell r="CG1112">
            <v>700</v>
          </cell>
          <cell r="CH1112">
            <v>700</v>
          </cell>
          <cell r="CI1112">
            <v>700</v>
          </cell>
          <cell r="CJ1112">
            <v>700</v>
          </cell>
          <cell r="CK1112">
            <v>700</v>
          </cell>
          <cell r="CL1112">
            <v>700</v>
          </cell>
          <cell r="CM1112">
            <v>700</v>
          </cell>
          <cell r="CN1112">
            <v>700</v>
          </cell>
          <cell r="CO1112">
            <v>700</v>
          </cell>
          <cell r="CP1112">
            <v>700</v>
          </cell>
          <cell r="CQ1112">
            <v>700</v>
          </cell>
          <cell r="CR1112">
            <v>700</v>
          </cell>
          <cell r="CS1112">
            <v>700</v>
          </cell>
          <cell r="CT1112">
            <v>700</v>
          </cell>
          <cell r="CU1112">
            <v>700</v>
          </cell>
          <cell r="CV1112">
            <v>700</v>
          </cell>
          <cell r="CW1112">
            <v>700</v>
          </cell>
          <cell r="CX1112">
            <v>700</v>
          </cell>
          <cell r="CY1112">
            <v>700</v>
          </cell>
          <cell r="CZ1112">
            <v>700</v>
          </cell>
          <cell r="DA1112">
            <v>700</v>
          </cell>
          <cell r="DB1112">
            <v>700</v>
          </cell>
          <cell r="DC1112">
            <v>700</v>
          </cell>
          <cell r="DD1112">
            <v>700</v>
          </cell>
          <cell r="DE1112">
            <v>700</v>
          </cell>
          <cell r="DF1112">
            <v>700</v>
          </cell>
          <cell r="DG1112">
            <v>700</v>
          </cell>
          <cell r="DH1112">
            <v>700</v>
          </cell>
          <cell r="DI1112">
            <v>700</v>
          </cell>
          <cell r="DJ1112">
            <v>700</v>
          </cell>
          <cell r="DK1112">
            <v>700</v>
          </cell>
        </row>
        <row r="1113">
          <cell r="A1113">
            <v>110298</v>
          </cell>
          <cell r="B1113" t="str">
            <v xml:space="preserve"> DANIELS-LEASE OPERATING SALES           </v>
          </cell>
          <cell r="C1113">
            <v>0</v>
          </cell>
          <cell r="D1113" t="str">
            <v xml:space="preserve"> D    </v>
          </cell>
          <cell r="E1113">
            <v>1439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</row>
        <row r="1114">
          <cell r="A1114">
            <v>110300</v>
          </cell>
          <cell r="B1114" t="str">
            <v xml:space="preserve"> VICTORIA - NORTH BRAYTON DEHYD          </v>
          </cell>
          <cell r="C1114">
            <v>0</v>
          </cell>
          <cell r="D1114" t="str">
            <v xml:space="preserve"> R    </v>
          </cell>
          <cell r="E1114">
            <v>11020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</row>
        <row r="1115">
          <cell r="A1115">
            <v>110302</v>
          </cell>
          <cell r="B1115" t="str">
            <v xml:space="preserve"> GAS - RIVERSIDE WILSON #1               </v>
          </cell>
          <cell r="C1115">
            <v>0</v>
          </cell>
          <cell r="D1115" t="str">
            <v xml:space="preserve"> R    </v>
          </cell>
          <cell r="E1115">
            <v>6319</v>
          </cell>
          <cell r="F1115">
            <v>115</v>
          </cell>
          <cell r="G1115">
            <v>115</v>
          </cell>
          <cell r="H1115">
            <v>150</v>
          </cell>
          <cell r="I1115">
            <v>115</v>
          </cell>
          <cell r="J1115">
            <v>115</v>
          </cell>
          <cell r="K1115">
            <v>115</v>
          </cell>
          <cell r="L1115">
            <v>115</v>
          </cell>
          <cell r="M1115">
            <v>115</v>
          </cell>
          <cell r="N1115">
            <v>115</v>
          </cell>
          <cell r="O1115">
            <v>115</v>
          </cell>
          <cell r="P1115">
            <v>115</v>
          </cell>
          <cell r="Q1115">
            <v>115</v>
          </cell>
          <cell r="R1115">
            <v>115</v>
          </cell>
          <cell r="S1115">
            <v>115</v>
          </cell>
          <cell r="T1115">
            <v>150</v>
          </cell>
          <cell r="U1115">
            <v>150</v>
          </cell>
          <cell r="V1115">
            <v>150</v>
          </cell>
          <cell r="W1115">
            <v>150</v>
          </cell>
          <cell r="X1115">
            <v>150</v>
          </cell>
          <cell r="Y1115">
            <v>150</v>
          </cell>
          <cell r="Z1115">
            <v>150</v>
          </cell>
          <cell r="AA1115">
            <v>150</v>
          </cell>
          <cell r="AB1115">
            <v>150</v>
          </cell>
          <cell r="AC1115">
            <v>150</v>
          </cell>
          <cell r="AD1115">
            <v>150</v>
          </cell>
          <cell r="AE1115">
            <v>150</v>
          </cell>
          <cell r="AF1115">
            <v>150</v>
          </cell>
          <cell r="AG1115">
            <v>150</v>
          </cell>
          <cell r="AH1115">
            <v>150</v>
          </cell>
          <cell r="AI1115">
            <v>150</v>
          </cell>
          <cell r="AJ1115">
            <v>150</v>
          </cell>
          <cell r="AK1115">
            <v>150</v>
          </cell>
          <cell r="AL1115">
            <v>150</v>
          </cell>
          <cell r="AM1115">
            <v>150</v>
          </cell>
          <cell r="AN1115">
            <v>150</v>
          </cell>
          <cell r="AO1115">
            <v>150</v>
          </cell>
          <cell r="AP1115">
            <v>150</v>
          </cell>
          <cell r="AQ1115">
            <v>150</v>
          </cell>
          <cell r="AR1115">
            <v>150</v>
          </cell>
          <cell r="AS1115">
            <v>150</v>
          </cell>
          <cell r="AT1115">
            <v>150</v>
          </cell>
          <cell r="AU1115">
            <v>150</v>
          </cell>
          <cell r="AV1115">
            <v>150</v>
          </cell>
          <cell r="AW1115">
            <v>150</v>
          </cell>
          <cell r="AX1115">
            <v>160</v>
          </cell>
          <cell r="AY1115">
            <v>160</v>
          </cell>
          <cell r="AZ1115">
            <v>160</v>
          </cell>
          <cell r="BA1115">
            <v>160</v>
          </cell>
          <cell r="BB1115">
            <v>160</v>
          </cell>
          <cell r="BC1115">
            <v>160</v>
          </cell>
          <cell r="BD1115">
            <v>160</v>
          </cell>
          <cell r="BE1115">
            <v>160</v>
          </cell>
          <cell r="BF1115">
            <v>160</v>
          </cell>
          <cell r="BG1115">
            <v>160</v>
          </cell>
          <cell r="BH1115">
            <v>160</v>
          </cell>
          <cell r="BI1115">
            <v>160</v>
          </cell>
          <cell r="BJ1115">
            <v>160</v>
          </cell>
          <cell r="BK1115">
            <v>160</v>
          </cell>
          <cell r="BL1115">
            <v>160</v>
          </cell>
          <cell r="BM1115">
            <v>160</v>
          </cell>
          <cell r="BN1115">
            <v>160</v>
          </cell>
          <cell r="BO1115">
            <v>160</v>
          </cell>
          <cell r="BP1115">
            <v>160</v>
          </cell>
          <cell r="BQ1115">
            <v>160</v>
          </cell>
          <cell r="BR1115">
            <v>160</v>
          </cell>
          <cell r="BS1115">
            <v>160</v>
          </cell>
          <cell r="BT1115">
            <v>160</v>
          </cell>
          <cell r="BU1115">
            <v>160</v>
          </cell>
          <cell r="BV1115">
            <v>160</v>
          </cell>
          <cell r="BW1115">
            <v>160</v>
          </cell>
          <cell r="BX1115">
            <v>160</v>
          </cell>
          <cell r="BY1115">
            <v>160</v>
          </cell>
          <cell r="BZ1115">
            <v>160</v>
          </cell>
          <cell r="CA1115">
            <v>160</v>
          </cell>
          <cell r="CB1115">
            <v>160</v>
          </cell>
          <cell r="CC1115">
            <v>150</v>
          </cell>
          <cell r="CD1115">
            <v>150</v>
          </cell>
          <cell r="CE1115">
            <v>150</v>
          </cell>
          <cell r="CF1115">
            <v>150</v>
          </cell>
          <cell r="CG1115">
            <v>150</v>
          </cell>
          <cell r="CH1115">
            <v>150</v>
          </cell>
          <cell r="CI1115">
            <v>150</v>
          </cell>
          <cell r="CJ1115">
            <v>150</v>
          </cell>
          <cell r="CK1115">
            <v>150</v>
          </cell>
          <cell r="CL1115">
            <v>150</v>
          </cell>
          <cell r="CM1115">
            <v>150</v>
          </cell>
          <cell r="CN1115">
            <v>150</v>
          </cell>
          <cell r="CO1115">
            <v>150</v>
          </cell>
          <cell r="CP1115">
            <v>150</v>
          </cell>
          <cell r="CQ1115">
            <v>150</v>
          </cell>
          <cell r="CR1115">
            <v>150</v>
          </cell>
          <cell r="CS1115">
            <v>150</v>
          </cell>
          <cell r="CT1115">
            <v>150</v>
          </cell>
          <cell r="CU1115">
            <v>150</v>
          </cell>
          <cell r="CV1115">
            <v>150</v>
          </cell>
          <cell r="CW1115">
            <v>150</v>
          </cell>
          <cell r="CX1115">
            <v>150</v>
          </cell>
          <cell r="CY1115">
            <v>150</v>
          </cell>
          <cell r="CZ1115">
            <v>150</v>
          </cell>
          <cell r="DA1115">
            <v>150</v>
          </cell>
          <cell r="DB1115">
            <v>150</v>
          </cell>
          <cell r="DC1115">
            <v>150</v>
          </cell>
          <cell r="DD1115">
            <v>150</v>
          </cell>
          <cell r="DE1115">
            <v>169</v>
          </cell>
          <cell r="DF1115">
            <v>169</v>
          </cell>
          <cell r="DG1115">
            <v>169</v>
          </cell>
          <cell r="DH1115">
            <v>169</v>
          </cell>
          <cell r="DI1115">
            <v>169</v>
          </cell>
          <cell r="DJ1115">
            <v>169</v>
          </cell>
          <cell r="DK1115">
            <v>169</v>
          </cell>
        </row>
        <row r="1116">
          <cell r="A1116">
            <v>110303</v>
          </cell>
          <cell r="B1116" t="str">
            <v xml:space="preserve"> MG - K.D. ROCHE #2 WELL                 </v>
          </cell>
          <cell r="C1116">
            <v>0</v>
          </cell>
          <cell r="D1116" t="str">
            <v xml:space="preserve"> R    </v>
          </cell>
          <cell r="E1116">
            <v>2751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</row>
        <row r="1117">
          <cell r="A1117">
            <v>110304</v>
          </cell>
          <cell r="B1117" t="str">
            <v xml:space="preserve"> GAS - WELDER #1 DEHYD                   </v>
          </cell>
          <cell r="C1117">
            <v>0</v>
          </cell>
          <cell r="D1117" t="str">
            <v xml:space="preserve"> R    </v>
          </cell>
          <cell r="E1117">
            <v>5858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</row>
        <row r="1118">
          <cell r="A1118">
            <v>110305</v>
          </cell>
          <cell r="B1118" t="str">
            <v xml:space="preserve"> LAMBERT DEHY                            </v>
          </cell>
          <cell r="C1118">
            <v>0</v>
          </cell>
          <cell r="D1118" t="str">
            <v xml:space="preserve"> R    </v>
          </cell>
          <cell r="E1118">
            <v>7210</v>
          </cell>
          <cell r="F1118">
            <v>2509</v>
          </cell>
          <cell r="G1118">
            <v>2509</v>
          </cell>
          <cell r="H1118">
            <v>2349</v>
          </cell>
          <cell r="I1118">
            <v>2509</v>
          </cell>
          <cell r="J1118">
            <v>529</v>
          </cell>
          <cell r="K1118">
            <v>2409</v>
          </cell>
          <cell r="L1118">
            <v>2719</v>
          </cell>
          <cell r="M1118">
            <v>3175</v>
          </cell>
          <cell r="N1118">
            <v>3175</v>
          </cell>
          <cell r="O1118">
            <v>3175</v>
          </cell>
          <cell r="P1118">
            <v>619</v>
          </cell>
          <cell r="Q1118">
            <v>2719</v>
          </cell>
          <cell r="R1118">
            <v>2719</v>
          </cell>
          <cell r="S1118">
            <v>2719</v>
          </cell>
          <cell r="T1118">
            <v>2625</v>
          </cell>
          <cell r="U1118">
            <v>2625</v>
          </cell>
          <cell r="V1118">
            <v>2625</v>
          </cell>
          <cell r="W1118">
            <v>2625</v>
          </cell>
          <cell r="X1118">
            <v>2625</v>
          </cell>
          <cell r="Y1118">
            <v>2624</v>
          </cell>
          <cell r="Z1118">
            <v>2314</v>
          </cell>
          <cell r="AA1118">
            <v>2314</v>
          </cell>
          <cell r="AB1118">
            <v>2314</v>
          </cell>
          <cell r="AC1118">
            <v>2314</v>
          </cell>
          <cell r="AD1118">
            <v>2444</v>
          </cell>
          <cell r="AE1118">
            <v>2194</v>
          </cell>
          <cell r="AF1118">
            <v>2194</v>
          </cell>
          <cell r="AG1118">
            <v>2194</v>
          </cell>
          <cell r="AH1118">
            <v>2194</v>
          </cell>
          <cell r="AI1118">
            <v>2194</v>
          </cell>
          <cell r="AJ1118">
            <v>2194</v>
          </cell>
          <cell r="AK1118">
            <v>2194</v>
          </cell>
          <cell r="AL1118">
            <v>3549</v>
          </cell>
          <cell r="AM1118">
            <v>2349</v>
          </cell>
          <cell r="AN1118">
            <v>2349</v>
          </cell>
          <cell r="AO1118">
            <v>2349</v>
          </cell>
          <cell r="AP1118">
            <v>2349</v>
          </cell>
          <cell r="AQ1118">
            <v>2349</v>
          </cell>
          <cell r="AR1118">
            <v>2349</v>
          </cell>
          <cell r="AS1118">
            <v>2349</v>
          </cell>
          <cell r="AT1118">
            <v>1149</v>
          </cell>
          <cell r="AU1118">
            <v>2349</v>
          </cell>
          <cell r="AV1118">
            <v>2349</v>
          </cell>
          <cell r="AW1118">
            <v>2349</v>
          </cell>
          <cell r="AX1118">
            <v>2339</v>
          </cell>
          <cell r="AY1118">
            <v>2339</v>
          </cell>
          <cell r="AZ1118">
            <v>2639</v>
          </cell>
          <cell r="BA1118">
            <v>2639</v>
          </cell>
          <cell r="BB1118">
            <v>2639</v>
          </cell>
          <cell r="BC1118">
            <v>2639</v>
          </cell>
          <cell r="BD1118">
            <v>2639</v>
          </cell>
          <cell r="BE1118">
            <v>2639</v>
          </cell>
          <cell r="BF1118">
            <v>3064</v>
          </cell>
          <cell r="BG1118">
            <v>2635</v>
          </cell>
          <cell r="BH1118">
            <v>2635</v>
          </cell>
          <cell r="BI1118">
            <v>2635</v>
          </cell>
          <cell r="BJ1118">
            <v>2635</v>
          </cell>
          <cell r="BK1118">
            <v>2635</v>
          </cell>
          <cell r="BL1118">
            <v>2635</v>
          </cell>
          <cell r="BM1118">
            <v>2670</v>
          </cell>
          <cell r="BN1118">
            <v>2670</v>
          </cell>
          <cell r="BO1118">
            <v>2770</v>
          </cell>
          <cell r="BP1118">
            <v>2770</v>
          </cell>
          <cell r="BQ1118">
            <v>2770</v>
          </cell>
          <cell r="BR1118">
            <v>2770</v>
          </cell>
          <cell r="BS1118">
            <v>2770</v>
          </cell>
          <cell r="BT1118">
            <v>2300</v>
          </cell>
          <cell r="BU1118">
            <v>2300</v>
          </cell>
          <cell r="BV1118">
            <v>2300</v>
          </cell>
          <cell r="BW1118">
            <v>2300</v>
          </cell>
          <cell r="BX1118">
            <v>1401</v>
          </cell>
          <cell r="BY1118">
            <v>1401</v>
          </cell>
          <cell r="BZ1118">
            <v>1401</v>
          </cell>
          <cell r="CA1118">
            <v>1401</v>
          </cell>
          <cell r="CB1118">
            <v>1436</v>
          </cell>
          <cell r="CC1118">
            <v>1551</v>
          </cell>
          <cell r="CD1118">
            <v>1551</v>
          </cell>
          <cell r="CE1118">
            <v>1551</v>
          </cell>
          <cell r="CF1118">
            <v>1551</v>
          </cell>
          <cell r="CG1118">
            <v>1551</v>
          </cell>
          <cell r="CH1118">
            <v>1551</v>
          </cell>
          <cell r="CI1118">
            <v>1551</v>
          </cell>
          <cell r="CJ1118">
            <v>1551</v>
          </cell>
          <cell r="CK1118">
            <v>1551</v>
          </cell>
          <cell r="CL1118">
            <v>1551</v>
          </cell>
          <cell r="CM1118">
            <v>1551</v>
          </cell>
          <cell r="CN1118">
            <v>1551</v>
          </cell>
          <cell r="CO1118">
            <v>1551</v>
          </cell>
          <cell r="CP1118">
            <v>1551</v>
          </cell>
          <cell r="CQ1118">
            <v>1551</v>
          </cell>
          <cell r="CR1118">
            <v>1551</v>
          </cell>
          <cell r="CS1118">
            <v>1551</v>
          </cell>
          <cell r="CT1118">
            <v>1551</v>
          </cell>
          <cell r="CU1118">
            <v>1551</v>
          </cell>
          <cell r="CV1118">
            <v>1551</v>
          </cell>
          <cell r="CW1118">
            <v>1551</v>
          </cell>
          <cell r="CX1118">
            <v>1551</v>
          </cell>
          <cell r="CY1118">
            <v>1551</v>
          </cell>
          <cell r="CZ1118">
            <v>1551</v>
          </cell>
          <cell r="DA1118">
            <v>1551</v>
          </cell>
          <cell r="DB1118">
            <v>1551</v>
          </cell>
          <cell r="DC1118">
            <v>1551</v>
          </cell>
          <cell r="DD1118">
            <v>1551</v>
          </cell>
          <cell r="DE1118">
            <v>1236</v>
          </cell>
          <cell r="DF1118">
            <v>1236</v>
          </cell>
          <cell r="DG1118">
            <v>1236</v>
          </cell>
          <cell r="DH1118">
            <v>1236</v>
          </cell>
          <cell r="DI1118">
            <v>1236</v>
          </cell>
          <cell r="DJ1118">
            <v>1236</v>
          </cell>
          <cell r="DK1118">
            <v>1236</v>
          </cell>
        </row>
        <row r="1119">
          <cell r="A1119">
            <v>110306</v>
          </cell>
          <cell r="B1119" t="str">
            <v xml:space="preserve"> KEBO - STATE TRACT 72 #1 DEHYD          </v>
          </cell>
          <cell r="C1119">
            <v>0</v>
          </cell>
          <cell r="D1119" t="str">
            <v xml:space="preserve"> R    </v>
          </cell>
          <cell r="E1119">
            <v>2660</v>
          </cell>
          <cell r="F1119">
            <v>371</v>
          </cell>
          <cell r="G1119">
            <v>371</v>
          </cell>
          <cell r="H1119">
            <v>418</v>
          </cell>
          <cell r="I1119">
            <v>371</v>
          </cell>
          <cell r="J1119">
            <v>371</v>
          </cell>
          <cell r="K1119">
            <v>371</v>
          </cell>
          <cell r="L1119">
            <v>371</v>
          </cell>
          <cell r="M1119">
            <v>371</v>
          </cell>
          <cell r="N1119">
            <v>371</v>
          </cell>
          <cell r="O1119">
            <v>371</v>
          </cell>
          <cell r="P1119">
            <v>371</v>
          </cell>
          <cell r="Q1119">
            <v>371</v>
          </cell>
          <cell r="R1119">
            <v>371</v>
          </cell>
          <cell r="S1119">
            <v>371</v>
          </cell>
          <cell r="T1119">
            <v>100</v>
          </cell>
          <cell r="U1119">
            <v>100</v>
          </cell>
          <cell r="V1119">
            <v>100</v>
          </cell>
          <cell r="W1119">
            <v>418</v>
          </cell>
          <cell r="X1119">
            <v>418</v>
          </cell>
          <cell r="Y1119">
            <v>418</v>
          </cell>
          <cell r="Z1119">
            <v>418</v>
          </cell>
          <cell r="AA1119">
            <v>418</v>
          </cell>
          <cell r="AB1119">
            <v>418</v>
          </cell>
          <cell r="AC1119">
            <v>418</v>
          </cell>
          <cell r="AD1119">
            <v>418</v>
          </cell>
          <cell r="AE1119">
            <v>418</v>
          </cell>
          <cell r="AF1119">
            <v>418</v>
          </cell>
          <cell r="AG1119">
            <v>418</v>
          </cell>
          <cell r="AH1119">
            <v>418</v>
          </cell>
          <cell r="AI1119">
            <v>418</v>
          </cell>
          <cell r="AJ1119">
            <v>418</v>
          </cell>
          <cell r="AK1119">
            <v>418</v>
          </cell>
          <cell r="AL1119">
            <v>418</v>
          </cell>
          <cell r="AM1119">
            <v>418</v>
          </cell>
          <cell r="AN1119">
            <v>418</v>
          </cell>
          <cell r="AO1119">
            <v>418</v>
          </cell>
          <cell r="AP1119">
            <v>418</v>
          </cell>
          <cell r="AQ1119">
            <v>418</v>
          </cell>
          <cell r="AR1119">
            <v>418</v>
          </cell>
          <cell r="AS1119">
            <v>418</v>
          </cell>
          <cell r="AT1119">
            <v>418</v>
          </cell>
          <cell r="AU1119">
            <v>418</v>
          </cell>
          <cell r="AV1119">
            <v>418</v>
          </cell>
          <cell r="AW1119">
            <v>418</v>
          </cell>
          <cell r="AX1119">
            <v>395</v>
          </cell>
          <cell r="AY1119">
            <v>395</v>
          </cell>
          <cell r="AZ1119">
            <v>395</v>
          </cell>
          <cell r="BA1119">
            <v>395</v>
          </cell>
          <cell r="BB1119">
            <v>395</v>
          </cell>
          <cell r="BC1119">
            <v>395</v>
          </cell>
          <cell r="BD1119">
            <v>395</v>
          </cell>
          <cell r="BE1119">
            <v>395</v>
          </cell>
          <cell r="BF1119">
            <v>395</v>
          </cell>
          <cell r="BG1119">
            <v>395</v>
          </cell>
          <cell r="BH1119">
            <v>395</v>
          </cell>
          <cell r="BI1119">
            <v>395</v>
          </cell>
          <cell r="BJ1119">
            <v>395</v>
          </cell>
          <cell r="BK1119">
            <v>395</v>
          </cell>
          <cell r="BL1119">
            <v>395</v>
          </cell>
          <cell r="BM1119">
            <v>395</v>
          </cell>
          <cell r="BN1119">
            <v>395</v>
          </cell>
          <cell r="BO1119">
            <v>395</v>
          </cell>
          <cell r="BP1119">
            <v>395</v>
          </cell>
          <cell r="BQ1119">
            <v>395</v>
          </cell>
          <cell r="BR1119">
            <v>395</v>
          </cell>
          <cell r="BS1119">
            <v>395</v>
          </cell>
          <cell r="BT1119">
            <v>395</v>
          </cell>
          <cell r="BU1119">
            <v>395</v>
          </cell>
          <cell r="BV1119">
            <v>395</v>
          </cell>
          <cell r="BW1119">
            <v>395</v>
          </cell>
          <cell r="BX1119">
            <v>395</v>
          </cell>
          <cell r="BY1119">
            <v>395</v>
          </cell>
          <cell r="BZ1119">
            <v>395</v>
          </cell>
          <cell r="CA1119">
            <v>395</v>
          </cell>
          <cell r="CB1119">
            <v>395</v>
          </cell>
          <cell r="CC1119">
            <v>500</v>
          </cell>
          <cell r="CD1119">
            <v>500</v>
          </cell>
          <cell r="CE1119">
            <v>500</v>
          </cell>
          <cell r="CF1119">
            <v>500</v>
          </cell>
          <cell r="CG1119">
            <v>500</v>
          </cell>
          <cell r="CH1119">
            <v>275</v>
          </cell>
          <cell r="CI1119">
            <v>275</v>
          </cell>
          <cell r="CJ1119">
            <v>275</v>
          </cell>
          <cell r="CK1119">
            <v>275</v>
          </cell>
          <cell r="CL1119">
            <v>275</v>
          </cell>
          <cell r="CM1119">
            <v>275</v>
          </cell>
          <cell r="CN1119">
            <v>275</v>
          </cell>
          <cell r="CO1119">
            <v>400</v>
          </cell>
          <cell r="CP1119">
            <v>400</v>
          </cell>
          <cell r="CQ1119">
            <v>400</v>
          </cell>
          <cell r="CR1119">
            <v>400</v>
          </cell>
          <cell r="CS1119">
            <v>400</v>
          </cell>
          <cell r="CT1119">
            <v>400</v>
          </cell>
          <cell r="CU1119">
            <v>400</v>
          </cell>
          <cell r="CV1119">
            <v>400</v>
          </cell>
          <cell r="CW1119">
            <v>400</v>
          </cell>
          <cell r="CX1119">
            <v>400</v>
          </cell>
          <cell r="CY1119">
            <v>400</v>
          </cell>
          <cell r="CZ1119">
            <v>400</v>
          </cell>
          <cell r="DA1119">
            <v>400</v>
          </cell>
          <cell r="DB1119">
            <v>400</v>
          </cell>
          <cell r="DC1119">
            <v>400</v>
          </cell>
          <cell r="DD1119">
            <v>400</v>
          </cell>
          <cell r="DE1119">
            <v>525</v>
          </cell>
          <cell r="DF1119">
            <v>525</v>
          </cell>
          <cell r="DG1119">
            <v>525</v>
          </cell>
          <cell r="DH1119">
            <v>525</v>
          </cell>
          <cell r="DI1119">
            <v>525</v>
          </cell>
          <cell r="DJ1119">
            <v>525</v>
          </cell>
          <cell r="DK1119">
            <v>525</v>
          </cell>
        </row>
        <row r="1120">
          <cell r="A1120">
            <v>110307</v>
          </cell>
          <cell r="B1120" t="str">
            <v xml:space="preserve"> PETRO - BROOKELAND DEHYD                </v>
          </cell>
          <cell r="C1120">
            <v>0</v>
          </cell>
          <cell r="D1120" t="str">
            <v xml:space="preserve"> R    </v>
          </cell>
          <cell r="E1120">
            <v>6202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</row>
        <row r="1121">
          <cell r="A1121">
            <v>110308</v>
          </cell>
          <cell r="B1121" t="str">
            <v xml:space="preserve"> HEMPHILL-TEX                            </v>
          </cell>
          <cell r="C1121">
            <v>0</v>
          </cell>
          <cell r="D1121" t="str">
            <v xml:space="preserve"> D    </v>
          </cell>
          <cell r="E1121">
            <v>4801</v>
          </cell>
          <cell r="F1121">
            <v>30</v>
          </cell>
          <cell r="G1121">
            <v>30</v>
          </cell>
          <cell r="H1121">
            <v>0</v>
          </cell>
          <cell r="I1121">
            <v>50</v>
          </cell>
          <cell r="J1121">
            <v>50</v>
          </cell>
          <cell r="K1121">
            <v>50</v>
          </cell>
          <cell r="L1121">
            <v>50</v>
          </cell>
          <cell r="M1121">
            <v>50</v>
          </cell>
          <cell r="N1121">
            <v>50</v>
          </cell>
          <cell r="O1121">
            <v>50</v>
          </cell>
          <cell r="P1121">
            <v>50</v>
          </cell>
          <cell r="Q1121">
            <v>50</v>
          </cell>
          <cell r="R1121">
            <v>50</v>
          </cell>
          <cell r="S1121">
            <v>50</v>
          </cell>
          <cell r="T1121">
            <v>397</v>
          </cell>
          <cell r="U1121">
            <v>397</v>
          </cell>
          <cell r="V1121">
            <v>397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99</v>
          </cell>
          <cell r="AY1121">
            <v>99</v>
          </cell>
          <cell r="AZ1121">
            <v>99</v>
          </cell>
          <cell r="BA1121">
            <v>99</v>
          </cell>
          <cell r="BB1121">
            <v>99</v>
          </cell>
          <cell r="BC1121">
            <v>99</v>
          </cell>
          <cell r="BD1121">
            <v>99</v>
          </cell>
          <cell r="BE1121">
            <v>99</v>
          </cell>
          <cell r="BF1121">
            <v>99</v>
          </cell>
          <cell r="BG1121">
            <v>99</v>
          </cell>
          <cell r="BH1121">
            <v>99</v>
          </cell>
          <cell r="BI1121">
            <v>99</v>
          </cell>
          <cell r="BJ1121">
            <v>99</v>
          </cell>
          <cell r="BK1121">
            <v>99</v>
          </cell>
          <cell r="BL1121">
            <v>99</v>
          </cell>
          <cell r="BM1121">
            <v>99</v>
          </cell>
          <cell r="BN1121">
            <v>99</v>
          </cell>
          <cell r="BO1121">
            <v>99</v>
          </cell>
          <cell r="BP1121">
            <v>99</v>
          </cell>
          <cell r="BQ1121">
            <v>99</v>
          </cell>
          <cell r="BR1121">
            <v>99</v>
          </cell>
          <cell r="BS1121">
            <v>99</v>
          </cell>
          <cell r="BT1121">
            <v>99</v>
          </cell>
          <cell r="BU1121">
            <v>99</v>
          </cell>
          <cell r="BV1121">
            <v>99</v>
          </cell>
          <cell r="BW1121">
            <v>99</v>
          </cell>
          <cell r="BX1121">
            <v>99</v>
          </cell>
          <cell r="BY1121">
            <v>99</v>
          </cell>
          <cell r="BZ1121">
            <v>99</v>
          </cell>
          <cell r="CA1121">
            <v>99</v>
          </cell>
          <cell r="CB1121">
            <v>99</v>
          </cell>
          <cell r="CC1121">
            <v>248</v>
          </cell>
          <cell r="CD1121">
            <v>248</v>
          </cell>
          <cell r="CE1121">
            <v>248</v>
          </cell>
          <cell r="CF1121">
            <v>248</v>
          </cell>
          <cell r="CG1121">
            <v>248</v>
          </cell>
          <cell r="CH1121">
            <v>248</v>
          </cell>
          <cell r="CI1121">
            <v>248</v>
          </cell>
          <cell r="CJ1121">
            <v>248</v>
          </cell>
          <cell r="CK1121">
            <v>248</v>
          </cell>
          <cell r="CL1121">
            <v>248</v>
          </cell>
          <cell r="CM1121">
            <v>248</v>
          </cell>
          <cell r="CN1121">
            <v>248</v>
          </cell>
          <cell r="CO1121">
            <v>248</v>
          </cell>
          <cell r="CP1121">
            <v>248</v>
          </cell>
          <cell r="CQ1121">
            <v>248</v>
          </cell>
          <cell r="CR1121">
            <v>248</v>
          </cell>
          <cell r="CS1121">
            <v>248</v>
          </cell>
          <cell r="CT1121">
            <v>248</v>
          </cell>
          <cell r="CU1121">
            <v>248</v>
          </cell>
          <cell r="CV1121">
            <v>248</v>
          </cell>
          <cell r="CW1121">
            <v>248</v>
          </cell>
          <cell r="CX1121">
            <v>248</v>
          </cell>
          <cell r="CY1121">
            <v>248</v>
          </cell>
          <cell r="CZ1121">
            <v>248</v>
          </cell>
          <cell r="DA1121">
            <v>248</v>
          </cell>
          <cell r="DB1121">
            <v>248</v>
          </cell>
          <cell r="DC1121">
            <v>248</v>
          </cell>
          <cell r="DD1121">
            <v>248</v>
          </cell>
          <cell r="DE1121">
            <v>248</v>
          </cell>
          <cell r="DF1121">
            <v>248</v>
          </cell>
          <cell r="DG1121">
            <v>248</v>
          </cell>
          <cell r="DH1121">
            <v>248</v>
          </cell>
          <cell r="DI1121">
            <v>248</v>
          </cell>
          <cell r="DJ1121">
            <v>248</v>
          </cell>
          <cell r="DK1121">
            <v>248</v>
          </cell>
        </row>
        <row r="1122">
          <cell r="A1122">
            <v>110309</v>
          </cell>
          <cell r="B1122" t="str">
            <v xml:space="preserve"> SMITH-COLD SPRING DEHYD                 </v>
          </cell>
          <cell r="C1122">
            <v>0</v>
          </cell>
          <cell r="D1122" t="str">
            <v xml:space="preserve"> R    </v>
          </cell>
          <cell r="E1122">
            <v>6415</v>
          </cell>
          <cell r="F1122">
            <v>7800</v>
          </cell>
          <cell r="G1122">
            <v>7800</v>
          </cell>
          <cell r="H1122">
            <v>5000</v>
          </cell>
          <cell r="I1122">
            <v>5800</v>
          </cell>
          <cell r="J1122">
            <v>7800</v>
          </cell>
          <cell r="K1122">
            <v>10800</v>
          </cell>
          <cell r="L1122">
            <v>5800</v>
          </cell>
          <cell r="M1122">
            <v>5800</v>
          </cell>
          <cell r="N1122">
            <v>5800</v>
          </cell>
          <cell r="O1122">
            <v>5800</v>
          </cell>
          <cell r="P1122">
            <v>5800</v>
          </cell>
          <cell r="Q1122">
            <v>5800</v>
          </cell>
          <cell r="R1122">
            <v>5800</v>
          </cell>
          <cell r="S1122">
            <v>5800</v>
          </cell>
          <cell r="T1122">
            <v>7000</v>
          </cell>
          <cell r="U1122">
            <v>7000</v>
          </cell>
          <cell r="V1122">
            <v>7000</v>
          </cell>
          <cell r="W1122">
            <v>7000</v>
          </cell>
          <cell r="X1122">
            <v>7000</v>
          </cell>
          <cell r="Y1122">
            <v>5000</v>
          </cell>
          <cell r="Z1122">
            <v>5000</v>
          </cell>
          <cell r="AA1122">
            <v>5000</v>
          </cell>
          <cell r="AB1122">
            <v>5000</v>
          </cell>
          <cell r="AC1122">
            <v>5000</v>
          </cell>
          <cell r="AD1122">
            <v>5000</v>
          </cell>
          <cell r="AE1122">
            <v>5000</v>
          </cell>
          <cell r="AF1122">
            <v>5000</v>
          </cell>
          <cell r="AG1122">
            <v>5000</v>
          </cell>
          <cell r="AH1122">
            <v>5000</v>
          </cell>
          <cell r="AI1122">
            <v>5000</v>
          </cell>
          <cell r="AJ1122">
            <v>5000</v>
          </cell>
          <cell r="AK1122">
            <v>5000</v>
          </cell>
          <cell r="AL1122">
            <v>5000</v>
          </cell>
          <cell r="AM1122">
            <v>5000</v>
          </cell>
          <cell r="AN1122">
            <v>5000</v>
          </cell>
          <cell r="AO1122">
            <v>5000</v>
          </cell>
          <cell r="AP1122">
            <v>5000</v>
          </cell>
          <cell r="AQ1122">
            <v>5000</v>
          </cell>
          <cell r="AR1122">
            <v>5000</v>
          </cell>
          <cell r="AS1122">
            <v>5000</v>
          </cell>
          <cell r="AT1122">
            <v>5000</v>
          </cell>
          <cell r="AU1122">
            <v>5000</v>
          </cell>
          <cell r="AV1122">
            <v>5000</v>
          </cell>
          <cell r="AW1122">
            <v>5000</v>
          </cell>
          <cell r="AX1122">
            <v>5900</v>
          </cell>
          <cell r="AY1122">
            <v>5900</v>
          </cell>
          <cell r="AZ1122">
            <v>5900</v>
          </cell>
          <cell r="BA1122">
            <v>5900</v>
          </cell>
          <cell r="BB1122">
            <v>5900</v>
          </cell>
          <cell r="BC1122">
            <v>5900</v>
          </cell>
          <cell r="BD1122">
            <v>5900</v>
          </cell>
          <cell r="BE1122">
            <v>5900</v>
          </cell>
          <cell r="BF1122">
            <v>5900</v>
          </cell>
          <cell r="BG1122">
            <v>5900</v>
          </cell>
          <cell r="BH1122">
            <v>5900</v>
          </cell>
          <cell r="BI1122">
            <v>5900</v>
          </cell>
          <cell r="BJ1122">
            <v>5900</v>
          </cell>
          <cell r="BK1122">
            <v>5900</v>
          </cell>
          <cell r="BL1122">
            <v>5900</v>
          </cell>
          <cell r="BM1122">
            <v>5900</v>
          </cell>
          <cell r="BN1122">
            <v>5900</v>
          </cell>
          <cell r="BO1122">
            <v>5900</v>
          </cell>
          <cell r="BP1122">
            <v>5900</v>
          </cell>
          <cell r="BQ1122">
            <v>5900</v>
          </cell>
          <cell r="BR1122">
            <v>5900</v>
          </cell>
          <cell r="BS1122">
            <v>5900</v>
          </cell>
          <cell r="BT1122">
            <v>5900</v>
          </cell>
          <cell r="BU1122">
            <v>5900</v>
          </cell>
          <cell r="BV1122">
            <v>5900</v>
          </cell>
          <cell r="BW1122">
            <v>5900</v>
          </cell>
          <cell r="BX1122">
            <v>5900</v>
          </cell>
          <cell r="BY1122">
            <v>5900</v>
          </cell>
          <cell r="BZ1122">
            <v>5900</v>
          </cell>
          <cell r="CA1122">
            <v>5900</v>
          </cell>
          <cell r="CB1122">
            <v>5900</v>
          </cell>
          <cell r="CC1122">
            <v>5400</v>
          </cell>
          <cell r="CD1122">
            <v>5400</v>
          </cell>
          <cell r="CE1122">
            <v>5400</v>
          </cell>
          <cell r="CF1122">
            <v>5400</v>
          </cell>
          <cell r="CG1122">
            <v>5400</v>
          </cell>
          <cell r="CH1122">
            <v>5400</v>
          </cell>
          <cell r="CI1122">
            <v>5400</v>
          </cell>
          <cell r="CJ1122">
            <v>5400</v>
          </cell>
          <cell r="CK1122">
            <v>5400</v>
          </cell>
          <cell r="CL1122">
            <v>5400</v>
          </cell>
          <cell r="CM1122">
            <v>5400</v>
          </cell>
          <cell r="CN1122">
            <v>5400</v>
          </cell>
          <cell r="CO1122">
            <v>5400</v>
          </cell>
          <cell r="CP1122">
            <v>5400</v>
          </cell>
          <cell r="CQ1122">
            <v>5400</v>
          </cell>
          <cell r="CR1122">
            <v>5400</v>
          </cell>
          <cell r="CS1122">
            <v>5400</v>
          </cell>
          <cell r="CT1122">
            <v>5400</v>
          </cell>
          <cell r="CU1122">
            <v>5400</v>
          </cell>
          <cell r="CV1122">
            <v>5400</v>
          </cell>
          <cell r="CW1122">
            <v>5400</v>
          </cell>
          <cell r="CX1122">
            <v>5400</v>
          </cell>
          <cell r="CY1122">
            <v>5400</v>
          </cell>
          <cell r="CZ1122">
            <v>5400</v>
          </cell>
          <cell r="DA1122">
            <v>5400</v>
          </cell>
          <cell r="DB1122">
            <v>5400</v>
          </cell>
          <cell r="DC1122">
            <v>5400</v>
          </cell>
          <cell r="DD1122">
            <v>5400</v>
          </cell>
          <cell r="DE1122">
            <v>5225</v>
          </cell>
          <cell r="DF1122">
            <v>5225</v>
          </cell>
          <cell r="DG1122">
            <v>5225</v>
          </cell>
          <cell r="DH1122">
            <v>5225</v>
          </cell>
          <cell r="DI1122">
            <v>5225</v>
          </cell>
          <cell r="DJ1122">
            <v>5225</v>
          </cell>
          <cell r="DK1122">
            <v>5225</v>
          </cell>
        </row>
        <row r="1123">
          <cell r="A1123">
            <v>110310</v>
          </cell>
          <cell r="B1123" t="str">
            <v xml:space="preserve"> BRISTOL - JOHN T. CERTAIN #1            </v>
          </cell>
          <cell r="C1123">
            <v>0</v>
          </cell>
          <cell r="D1123" t="str">
            <v xml:space="preserve"> R    </v>
          </cell>
          <cell r="E1123">
            <v>2801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</row>
        <row r="1124">
          <cell r="A1124">
            <v>110311</v>
          </cell>
          <cell r="B1124" t="str">
            <v xml:space="preserve"> INTERCITY - PLYMOUTH DEHYD              </v>
          </cell>
          <cell r="C1124">
            <v>0</v>
          </cell>
          <cell r="D1124" t="str">
            <v xml:space="preserve"> R    </v>
          </cell>
          <cell r="E1124">
            <v>6061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</row>
        <row r="1125">
          <cell r="A1125">
            <v>110312</v>
          </cell>
          <cell r="B1125" t="str">
            <v xml:space="preserve"> SMITH - ODEM DEHYD                      </v>
          </cell>
          <cell r="C1125">
            <v>0</v>
          </cell>
          <cell r="D1125" t="str">
            <v xml:space="preserve"> R    </v>
          </cell>
          <cell r="E1125">
            <v>7665</v>
          </cell>
          <cell r="F1125">
            <v>3500</v>
          </cell>
          <cell r="G1125">
            <v>3500</v>
          </cell>
          <cell r="H1125">
            <v>3500</v>
          </cell>
          <cell r="I1125">
            <v>3500</v>
          </cell>
          <cell r="J1125">
            <v>3500</v>
          </cell>
          <cell r="K1125">
            <v>3500</v>
          </cell>
          <cell r="L1125">
            <v>3500</v>
          </cell>
          <cell r="M1125">
            <v>3500</v>
          </cell>
          <cell r="N1125">
            <v>3500</v>
          </cell>
          <cell r="O1125">
            <v>3500</v>
          </cell>
          <cell r="P1125">
            <v>3500</v>
          </cell>
          <cell r="Q1125">
            <v>3500</v>
          </cell>
          <cell r="R1125">
            <v>3500</v>
          </cell>
          <cell r="S1125">
            <v>3500</v>
          </cell>
          <cell r="T1125">
            <v>5500</v>
          </cell>
          <cell r="U1125">
            <v>5500</v>
          </cell>
          <cell r="V1125">
            <v>5500</v>
          </cell>
          <cell r="W1125">
            <v>5500</v>
          </cell>
          <cell r="X1125">
            <v>5500</v>
          </cell>
          <cell r="Y1125">
            <v>5500</v>
          </cell>
          <cell r="Z1125">
            <v>3500</v>
          </cell>
          <cell r="AA1125">
            <v>3500</v>
          </cell>
          <cell r="AB1125">
            <v>3500</v>
          </cell>
          <cell r="AC1125">
            <v>3500</v>
          </cell>
          <cell r="AD1125">
            <v>3500</v>
          </cell>
          <cell r="AE1125">
            <v>3500</v>
          </cell>
          <cell r="AF1125">
            <v>3500</v>
          </cell>
          <cell r="AG1125">
            <v>3500</v>
          </cell>
          <cell r="AH1125">
            <v>3500</v>
          </cell>
          <cell r="AI1125">
            <v>3500</v>
          </cell>
          <cell r="AJ1125">
            <v>3500</v>
          </cell>
          <cell r="AK1125">
            <v>3500</v>
          </cell>
          <cell r="AL1125">
            <v>3500</v>
          </cell>
          <cell r="AM1125">
            <v>3500</v>
          </cell>
          <cell r="AN1125">
            <v>3500</v>
          </cell>
          <cell r="AO1125">
            <v>3500</v>
          </cell>
          <cell r="AP1125">
            <v>3500</v>
          </cell>
          <cell r="AQ1125">
            <v>3500</v>
          </cell>
          <cell r="AR1125">
            <v>3500</v>
          </cell>
          <cell r="AS1125">
            <v>3500</v>
          </cell>
          <cell r="AT1125">
            <v>3500</v>
          </cell>
          <cell r="AU1125">
            <v>3500</v>
          </cell>
          <cell r="AV1125">
            <v>3500</v>
          </cell>
          <cell r="AW1125">
            <v>3500</v>
          </cell>
          <cell r="AX1125">
            <v>3200</v>
          </cell>
          <cell r="AY1125">
            <v>3200</v>
          </cell>
          <cell r="AZ1125">
            <v>3200</v>
          </cell>
          <cell r="BA1125">
            <v>3200</v>
          </cell>
          <cell r="BB1125">
            <v>3200</v>
          </cell>
          <cell r="BC1125">
            <v>3200</v>
          </cell>
          <cell r="BD1125">
            <v>3200</v>
          </cell>
          <cell r="BE1125">
            <v>3200</v>
          </cell>
          <cell r="BF1125">
            <v>3200</v>
          </cell>
          <cell r="BG1125">
            <v>3200</v>
          </cell>
          <cell r="BH1125">
            <v>3200</v>
          </cell>
          <cell r="BI1125">
            <v>3200</v>
          </cell>
          <cell r="BJ1125">
            <v>3200</v>
          </cell>
          <cell r="BK1125">
            <v>3200</v>
          </cell>
          <cell r="BL1125">
            <v>3200</v>
          </cell>
          <cell r="BM1125">
            <v>3200</v>
          </cell>
          <cell r="BN1125">
            <v>3200</v>
          </cell>
          <cell r="BO1125">
            <v>3200</v>
          </cell>
          <cell r="BP1125">
            <v>3500</v>
          </cell>
          <cell r="BQ1125">
            <v>3500</v>
          </cell>
          <cell r="BR1125">
            <v>3500</v>
          </cell>
          <cell r="BS1125">
            <v>3500</v>
          </cell>
          <cell r="BT1125">
            <v>3500</v>
          </cell>
          <cell r="BU1125">
            <v>3500</v>
          </cell>
          <cell r="BV1125">
            <v>3500</v>
          </cell>
          <cell r="BW1125">
            <v>3500</v>
          </cell>
          <cell r="BX1125">
            <v>3500</v>
          </cell>
          <cell r="BY1125">
            <v>3500</v>
          </cell>
          <cell r="BZ1125">
            <v>3500</v>
          </cell>
          <cell r="CA1125">
            <v>3500</v>
          </cell>
          <cell r="CB1125">
            <v>3500</v>
          </cell>
          <cell r="CC1125">
            <v>4250</v>
          </cell>
          <cell r="CD1125">
            <v>4250</v>
          </cell>
          <cell r="CE1125">
            <v>4250</v>
          </cell>
          <cell r="CF1125">
            <v>4250</v>
          </cell>
          <cell r="CG1125">
            <v>4250</v>
          </cell>
          <cell r="CH1125">
            <v>3500</v>
          </cell>
          <cell r="CI1125">
            <v>3500</v>
          </cell>
          <cell r="CJ1125">
            <v>3500</v>
          </cell>
          <cell r="CK1125">
            <v>3500</v>
          </cell>
          <cell r="CL1125">
            <v>3500</v>
          </cell>
          <cell r="CM1125">
            <v>3500</v>
          </cell>
          <cell r="CN1125">
            <v>3500</v>
          </cell>
          <cell r="CO1125">
            <v>3500</v>
          </cell>
          <cell r="CP1125">
            <v>3500</v>
          </cell>
          <cell r="CQ1125">
            <v>3500</v>
          </cell>
          <cell r="CR1125">
            <v>3500</v>
          </cell>
          <cell r="CS1125">
            <v>3500</v>
          </cell>
          <cell r="CT1125">
            <v>3500</v>
          </cell>
          <cell r="CU1125">
            <v>3500</v>
          </cell>
          <cell r="CV1125">
            <v>3500</v>
          </cell>
          <cell r="CW1125">
            <v>3500</v>
          </cell>
          <cell r="CX1125">
            <v>3500</v>
          </cell>
          <cell r="CY1125">
            <v>3500</v>
          </cell>
          <cell r="CZ1125">
            <v>3500</v>
          </cell>
          <cell r="DA1125">
            <v>3500</v>
          </cell>
          <cell r="DB1125">
            <v>3500</v>
          </cell>
          <cell r="DC1125">
            <v>3500</v>
          </cell>
          <cell r="DD1125">
            <v>3500</v>
          </cell>
          <cell r="DE1125">
            <v>2425</v>
          </cell>
          <cell r="DF1125">
            <v>3925</v>
          </cell>
          <cell r="DG1125">
            <v>3925</v>
          </cell>
          <cell r="DH1125">
            <v>3925</v>
          </cell>
          <cell r="DI1125">
            <v>3925</v>
          </cell>
          <cell r="DJ1125">
            <v>3925</v>
          </cell>
          <cell r="DK1125">
            <v>3925</v>
          </cell>
        </row>
        <row r="1126">
          <cell r="A1126">
            <v>110315</v>
          </cell>
          <cell r="B1126" t="str">
            <v xml:space="preserve"> MESTENA - LLOPCO WELL NO.1              </v>
          </cell>
          <cell r="C1126">
            <v>0</v>
          </cell>
          <cell r="D1126" t="str">
            <v xml:space="preserve"> R    </v>
          </cell>
          <cell r="E1126">
            <v>2763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</row>
        <row r="1127">
          <cell r="A1127">
            <v>110316</v>
          </cell>
          <cell r="B1127" t="str">
            <v xml:space="preserve"> CORPUS - WEST JAVALINA FIELD DEHYD      </v>
          </cell>
          <cell r="C1127">
            <v>0</v>
          </cell>
          <cell r="D1127" t="str">
            <v xml:space="preserve"> R    </v>
          </cell>
          <cell r="E1127">
            <v>7247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</row>
        <row r="1128">
          <cell r="A1128">
            <v>110317</v>
          </cell>
          <cell r="B1128" t="str">
            <v xml:space="preserve"> ANAQUA - EAST PLACIDO DEHYD             </v>
          </cell>
          <cell r="C1128">
            <v>0</v>
          </cell>
          <cell r="D1128" t="str">
            <v xml:space="preserve"> R    </v>
          </cell>
          <cell r="E1128">
            <v>13540</v>
          </cell>
          <cell r="F1128">
            <v>965</v>
          </cell>
          <cell r="G1128">
            <v>965</v>
          </cell>
          <cell r="H1128">
            <v>1100</v>
          </cell>
          <cell r="I1128">
            <v>965</v>
          </cell>
          <cell r="J1128">
            <v>110</v>
          </cell>
          <cell r="K1128">
            <v>865</v>
          </cell>
          <cell r="L1128">
            <v>1290</v>
          </cell>
          <cell r="M1128">
            <v>1745</v>
          </cell>
          <cell r="N1128">
            <v>1745</v>
          </cell>
          <cell r="O1128">
            <v>1745</v>
          </cell>
          <cell r="P1128">
            <v>290</v>
          </cell>
          <cell r="Q1128">
            <v>1290</v>
          </cell>
          <cell r="R1128">
            <v>1290</v>
          </cell>
          <cell r="S1128">
            <v>1290</v>
          </cell>
          <cell r="T1128">
            <v>880</v>
          </cell>
          <cell r="U1128">
            <v>880</v>
          </cell>
          <cell r="V1128">
            <v>880</v>
          </cell>
          <cell r="W1128">
            <v>1300</v>
          </cell>
          <cell r="X1128">
            <v>1300</v>
          </cell>
          <cell r="Y1128">
            <v>1300</v>
          </cell>
          <cell r="Z1128">
            <v>1300</v>
          </cell>
          <cell r="AA1128">
            <v>1300</v>
          </cell>
          <cell r="AB1128">
            <v>1300</v>
          </cell>
          <cell r="AC1128">
            <v>1300</v>
          </cell>
          <cell r="AD1128">
            <v>1300</v>
          </cell>
          <cell r="AE1128">
            <v>1400</v>
          </cell>
          <cell r="AF1128">
            <v>1400</v>
          </cell>
          <cell r="AG1128">
            <v>1400</v>
          </cell>
          <cell r="AH1128">
            <v>1400</v>
          </cell>
          <cell r="AI1128">
            <v>1400</v>
          </cell>
          <cell r="AJ1128">
            <v>1400</v>
          </cell>
          <cell r="AK1128">
            <v>1400</v>
          </cell>
          <cell r="AL1128">
            <v>1900</v>
          </cell>
          <cell r="AM1128">
            <v>1100</v>
          </cell>
          <cell r="AN1128">
            <v>1100</v>
          </cell>
          <cell r="AO1128">
            <v>1100</v>
          </cell>
          <cell r="AP1128">
            <v>1100</v>
          </cell>
          <cell r="AQ1128">
            <v>1100</v>
          </cell>
          <cell r="AR1128">
            <v>1100</v>
          </cell>
          <cell r="AS1128">
            <v>1100</v>
          </cell>
          <cell r="AT1128">
            <v>500</v>
          </cell>
          <cell r="AU1128">
            <v>1100</v>
          </cell>
          <cell r="AV1128">
            <v>1100</v>
          </cell>
          <cell r="AW1128">
            <v>1100</v>
          </cell>
          <cell r="AX1128">
            <v>1200</v>
          </cell>
          <cell r="AY1128">
            <v>1200</v>
          </cell>
          <cell r="AZ1128">
            <v>900</v>
          </cell>
          <cell r="BA1128">
            <v>900</v>
          </cell>
          <cell r="BB1128">
            <v>900</v>
          </cell>
          <cell r="BC1128">
            <v>900</v>
          </cell>
          <cell r="BD1128">
            <v>900</v>
          </cell>
          <cell r="BE1128">
            <v>900</v>
          </cell>
          <cell r="BF1128">
            <v>1300</v>
          </cell>
          <cell r="BG1128">
            <v>1300</v>
          </cell>
          <cell r="BH1128">
            <v>1300</v>
          </cell>
          <cell r="BI1128">
            <v>900</v>
          </cell>
          <cell r="BJ1128">
            <v>900</v>
          </cell>
          <cell r="BK1128">
            <v>900</v>
          </cell>
          <cell r="BL1128">
            <v>900</v>
          </cell>
          <cell r="BM1128">
            <v>1000</v>
          </cell>
          <cell r="BN1128">
            <v>1000</v>
          </cell>
          <cell r="BO1128">
            <v>1000</v>
          </cell>
          <cell r="BP1128">
            <v>1000</v>
          </cell>
          <cell r="BQ1128">
            <v>1000</v>
          </cell>
          <cell r="BR1128">
            <v>1000</v>
          </cell>
          <cell r="BS1128">
            <v>1000</v>
          </cell>
          <cell r="BT1128">
            <v>1200</v>
          </cell>
          <cell r="BU1128">
            <v>1200</v>
          </cell>
          <cell r="BV1128">
            <v>1200</v>
          </cell>
          <cell r="BW1128">
            <v>1200</v>
          </cell>
          <cell r="BX1128">
            <v>1500</v>
          </cell>
          <cell r="BY1128">
            <v>1500</v>
          </cell>
          <cell r="BZ1128">
            <v>1500</v>
          </cell>
          <cell r="CA1128">
            <v>1500</v>
          </cell>
          <cell r="CB1128">
            <v>1500</v>
          </cell>
          <cell r="CC1128">
            <v>1496</v>
          </cell>
          <cell r="CD1128">
            <v>1496</v>
          </cell>
          <cell r="CE1128">
            <v>1329</v>
          </cell>
          <cell r="CF1128">
            <v>1329</v>
          </cell>
          <cell r="CG1128">
            <v>1329</v>
          </cell>
          <cell r="CH1128">
            <v>1329</v>
          </cell>
          <cell r="CI1128">
            <v>1329</v>
          </cell>
          <cell r="CJ1128">
            <v>1329</v>
          </cell>
          <cell r="CK1128">
            <v>1329</v>
          </cell>
          <cell r="CL1128">
            <v>1750</v>
          </cell>
          <cell r="CM1128">
            <v>1750</v>
          </cell>
          <cell r="CN1128">
            <v>1750</v>
          </cell>
          <cell r="CO1128">
            <v>1170</v>
          </cell>
          <cell r="CP1128">
            <v>1170</v>
          </cell>
          <cell r="CQ1128">
            <v>1170</v>
          </cell>
          <cell r="CR1128">
            <v>1170</v>
          </cell>
          <cell r="CS1128">
            <v>1170</v>
          </cell>
          <cell r="CT1128">
            <v>1170</v>
          </cell>
          <cell r="CU1128">
            <v>1170</v>
          </cell>
          <cell r="CV1128">
            <v>1170</v>
          </cell>
          <cell r="CW1128">
            <v>1170</v>
          </cell>
          <cell r="CX1128">
            <v>1170</v>
          </cell>
          <cell r="CY1128">
            <v>1170</v>
          </cell>
          <cell r="CZ1128">
            <v>1170</v>
          </cell>
          <cell r="DA1128">
            <v>1170</v>
          </cell>
          <cell r="DB1128">
            <v>1170</v>
          </cell>
          <cell r="DC1128">
            <v>1170</v>
          </cell>
          <cell r="DD1128">
            <v>1170</v>
          </cell>
          <cell r="DE1128">
            <v>1100</v>
          </cell>
          <cell r="DF1128">
            <v>1100</v>
          </cell>
          <cell r="DG1128">
            <v>700</v>
          </cell>
          <cell r="DH1128">
            <v>700</v>
          </cell>
          <cell r="DI1128">
            <v>700</v>
          </cell>
          <cell r="DJ1128">
            <v>700</v>
          </cell>
          <cell r="DK1128">
            <v>700</v>
          </cell>
        </row>
        <row r="1129">
          <cell r="A1129">
            <v>110318</v>
          </cell>
          <cell r="B1129" t="str">
            <v xml:space="preserve"> GILLRING - BLOOMINGTON DEHYD            </v>
          </cell>
          <cell r="C1129">
            <v>0</v>
          </cell>
          <cell r="D1129" t="str">
            <v xml:space="preserve"> R    </v>
          </cell>
          <cell r="E1129">
            <v>6434</v>
          </cell>
          <cell r="F1129">
            <v>15</v>
          </cell>
          <cell r="G1129">
            <v>15</v>
          </cell>
          <cell r="H1129">
            <v>15</v>
          </cell>
          <cell r="I1129">
            <v>15</v>
          </cell>
          <cell r="J1129">
            <v>15</v>
          </cell>
          <cell r="K1129">
            <v>15</v>
          </cell>
          <cell r="L1129">
            <v>15</v>
          </cell>
          <cell r="M1129">
            <v>15</v>
          </cell>
          <cell r="N1129">
            <v>15</v>
          </cell>
          <cell r="O1129">
            <v>15</v>
          </cell>
          <cell r="P1129">
            <v>15</v>
          </cell>
          <cell r="Q1129">
            <v>15</v>
          </cell>
          <cell r="R1129">
            <v>15</v>
          </cell>
          <cell r="S1129">
            <v>15</v>
          </cell>
          <cell r="T1129">
            <v>15</v>
          </cell>
          <cell r="U1129">
            <v>15</v>
          </cell>
          <cell r="V1129">
            <v>15</v>
          </cell>
          <cell r="W1129">
            <v>15</v>
          </cell>
          <cell r="X1129">
            <v>15</v>
          </cell>
          <cell r="Y1129">
            <v>15</v>
          </cell>
          <cell r="Z1129">
            <v>15</v>
          </cell>
          <cell r="AA1129">
            <v>15</v>
          </cell>
          <cell r="AB1129">
            <v>15</v>
          </cell>
          <cell r="AC1129">
            <v>15</v>
          </cell>
          <cell r="AD1129">
            <v>15</v>
          </cell>
          <cell r="AE1129">
            <v>15</v>
          </cell>
          <cell r="AF1129">
            <v>15</v>
          </cell>
          <cell r="AG1129">
            <v>15</v>
          </cell>
          <cell r="AH1129">
            <v>15</v>
          </cell>
          <cell r="AI1129">
            <v>15</v>
          </cell>
          <cell r="AJ1129">
            <v>15</v>
          </cell>
          <cell r="AK1129">
            <v>15</v>
          </cell>
          <cell r="AL1129">
            <v>15</v>
          </cell>
          <cell r="AM1129">
            <v>15</v>
          </cell>
          <cell r="AN1129">
            <v>15</v>
          </cell>
          <cell r="AO1129">
            <v>15</v>
          </cell>
          <cell r="AP1129">
            <v>15</v>
          </cell>
          <cell r="AQ1129">
            <v>15</v>
          </cell>
          <cell r="AR1129">
            <v>15</v>
          </cell>
          <cell r="AS1129">
            <v>15</v>
          </cell>
          <cell r="AT1129">
            <v>15</v>
          </cell>
          <cell r="AU1129">
            <v>15</v>
          </cell>
          <cell r="AV1129">
            <v>15</v>
          </cell>
          <cell r="AW1129">
            <v>15</v>
          </cell>
          <cell r="AX1129">
            <v>15</v>
          </cell>
          <cell r="AY1129">
            <v>15</v>
          </cell>
          <cell r="AZ1129">
            <v>15</v>
          </cell>
          <cell r="BA1129">
            <v>15</v>
          </cell>
          <cell r="BB1129">
            <v>15</v>
          </cell>
          <cell r="BC1129">
            <v>15</v>
          </cell>
          <cell r="BD1129">
            <v>15</v>
          </cell>
          <cell r="BE1129">
            <v>15</v>
          </cell>
          <cell r="BF1129">
            <v>15</v>
          </cell>
          <cell r="BG1129">
            <v>15</v>
          </cell>
          <cell r="BH1129">
            <v>15</v>
          </cell>
          <cell r="BI1129">
            <v>15</v>
          </cell>
          <cell r="BJ1129">
            <v>15</v>
          </cell>
          <cell r="BK1129">
            <v>15</v>
          </cell>
          <cell r="BL1129">
            <v>15</v>
          </cell>
          <cell r="BM1129">
            <v>15</v>
          </cell>
          <cell r="BN1129">
            <v>15</v>
          </cell>
          <cell r="BO1129">
            <v>15</v>
          </cell>
          <cell r="BP1129">
            <v>15</v>
          </cell>
          <cell r="BQ1129">
            <v>15</v>
          </cell>
          <cell r="BR1129">
            <v>15</v>
          </cell>
          <cell r="BS1129">
            <v>15</v>
          </cell>
          <cell r="BT1129">
            <v>15</v>
          </cell>
          <cell r="BU1129">
            <v>15</v>
          </cell>
          <cell r="BV1129">
            <v>15</v>
          </cell>
          <cell r="BW1129">
            <v>15</v>
          </cell>
          <cell r="BX1129">
            <v>15</v>
          </cell>
          <cell r="BY1129">
            <v>15</v>
          </cell>
          <cell r="BZ1129">
            <v>15</v>
          </cell>
          <cell r="CA1129">
            <v>15</v>
          </cell>
          <cell r="CB1129">
            <v>15</v>
          </cell>
          <cell r="CC1129">
            <v>15</v>
          </cell>
          <cell r="CD1129">
            <v>15</v>
          </cell>
          <cell r="CE1129">
            <v>15</v>
          </cell>
          <cell r="CF1129">
            <v>15</v>
          </cell>
          <cell r="CG1129">
            <v>15</v>
          </cell>
          <cell r="CH1129">
            <v>15</v>
          </cell>
          <cell r="CI1129">
            <v>15</v>
          </cell>
          <cell r="CJ1129">
            <v>15</v>
          </cell>
          <cell r="CK1129">
            <v>15</v>
          </cell>
          <cell r="CL1129">
            <v>15</v>
          </cell>
          <cell r="CM1129">
            <v>15</v>
          </cell>
          <cell r="CN1129">
            <v>15</v>
          </cell>
          <cell r="CO1129">
            <v>15</v>
          </cell>
          <cell r="CP1129">
            <v>15</v>
          </cell>
          <cell r="CQ1129">
            <v>15</v>
          </cell>
          <cell r="CR1129">
            <v>15</v>
          </cell>
          <cell r="CS1129">
            <v>15</v>
          </cell>
          <cell r="CT1129">
            <v>15</v>
          </cell>
          <cell r="CU1129">
            <v>15</v>
          </cell>
          <cell r="CV1129">
            <v>15</v>
          </cell>
          <cell r="CW1129">
            <v>15</v>
          </cell>
          <cell r="CX1129">
            <v>15</v>
          </cell>
          <cell r="CY1129">
            <v>15</v>
          </cell>
          <cell r="CZ1129">
            <v>15</v>
          </cell>
          <cell r="DA1129">
            <v>15</v>
          </cell>
          <cell r="DB1129">
            <v>15</v>
          </cell>
          <cell r="DC1129">
            <v>15</v>
          </cell>
          <cell r="DD1129">
            <v>15</v>
          </cell>
          <cell r="DE1129">
            <v>15</v>
          </cell>
          <cell r="DF1129">
            <v>15</v>
          </cell>
          <cell r="DG1129">
            <v>15</v>
          </cell>
          <cell r="DH1129">
            <v>15</v>
          </cell>
          <cell r="DI1129">
            <v>15</v>
          </cell>
          <cell r="DJ1129">
            <v>15</v>
          </cell>
          <cell r="DK1129">
            <v>15</v>
          </cell>
        </row>
        <row r="1130">
          <cell r="A1130">
            <v>110319</v>
          </cell>
          <cell r="B1130" t="str">
            <v xml:space="preserve"> SHOREHAM - INEZ DEHYD                   </v>
          </cell>
          <cell r="C1130">
            <v>0</v>
          </cell>
          <cell r="D1130" t="str">
            <v xml:space="preserve"> R    </v>
          </cell>
          <cell r="E1130">
            <v>6376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</row>
        <row r="1131">
          <cell r="A1131">
            <v>110322</v>
          </cell>
          <cell r="B1131" t="str">
            <v xml:space="preserve"> HARDWICK - NORTH LOUISE                 </v>
          </cell>
          <cell r="C1131">
            <v>0</v>
          </cell>
          <cell r="D1131" t="str">
            <v xml:space="preserve"> R    </v>
          </cell>
          <cell r="E1131">
            <v>2749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</row>
        <row r="1132">
          <cell r="A1132">
            <v>110323</v>
          </cell>
          <cell r="B1132" t="str">
            <v xml:space="preserve"> MEDALLION - WILSON #1                   </v>
          </cell>
          <cell r="C1132">
            <v>0</v>
          </cell>
          <cell r="D1132" t="str">
            <v xml:space="preserve"> R    </v>
          </cell>
          <cell r="E1132">
            <v>5884</v>
          </cell>
          <cell r="F1132">
            <v>206</v>
          </cell>
          <cell r="G1132">
            <v>206</v>
          </cell>
          <cell r="H1132">
            <v>230</v>
          </cell>
          <cell r="I1132">
            <v>206</v>
          </cell>
          <cell r="J1132">
            <v>206</v>
          </cell>
          <cell r="K1132">
            <v>206</v>
          </cell>
          <cell r="L1132">
            <v>206</v>
          </cell>
          <cell r="M1132">
            <v>206</v>
          </cell>
          <cell r="N1132">
            <v>206</v>
          </cell>
          <cell r="O1132">
            <v>206</v>
          </cell>
          <cell r="P1132">
            <v>206</v>
          </cell>
          <cell r="Q1132">
            <v>206</v>
          </cell>
          <cell r="R1132">
            <v>206</v>
          </cell>
          <cell r="S1132">
            <v>206</v>
          </cell>
          <cell r="T1132">
            <v>230</v>
          </cell>
          <cell r="U1132">
            <v>230</v>
          </cell>
          <cell r="V1132">
            <v>230</v>
          </cell>
          <cell r="W1132">
            <v>230</v>
          </cell>
          <cell r="X1132">
            <v>230</v>
          </cell>
          <cell r="Y1132">
            <v>230</v>
          </cell>
          <cell r="Z1132">
            <v>230</v>
          </cell>
          <cell r="AA1132">
            <v>230</v>
          </cell>
          <cell r="AB1132">
            <v>230</v>
          </cell>
          <cell r="AC1132">
            <v>230</v>
          </cell>
          <cell r="AD1132">
            <v>230</v>
          </cell>
          <cell r="AE1132">
            <v>230</v>
          </cell>
          <cell r="AF1132">
            <v>230</v>
          </cell>
          <cell r="AG1132">
            <v>230</v>
          </cell>
          <cell r="AH1132">
            <v>230</v>
          </cell>
          <cell r="AI1132">
            <v>230</v>
          </cell>
          <cell r="AJ1132">
            <v>230</v>
          </cell>
          <cell r="AK1132">
            <v>230</v>
          </cell>
          <cell r="AL1132">
            <v>230</v>
          </cell>
          <cell r="AM1132">
            <v>230</v>
          </cell>
          <cell r="AN1132">
            <v>230</v>
          </cell>
          <cell r="AO1132">
            <v>230</v>
          </cell>
          <cell r="AP1132">
            <v>230</v>
          </cell>
          <cell r="AQ1132">
            <v>230</v>
          </cell>
          <cell r="AR1132">
            <v>230</v>
          </cell>
          <cell r="AS1132">
            <v>230</v>
          </cell>
          <cell r="AT1132">
            <v>230</v>
          </cell>
          <cell r="AU1132">
            <v>230</v>
          </cell>
          <cell r="AV1132">
            <v>230</v>
          </cell>
          <cell r="AW1132">
            <v>230</v>
          </cell>
          <cell r="AX1132">
            <v>230</v>
          </cell>
          <cell r="AY1132">
            <v>230</v>
          </cell>
          <cell r="AZ1132">
            <v>230</v>
          </cell>
          <cell r="BA1132">
            <v>230</v>
          </cell>
          <cell r="BB1132">
            <v>230</v>
          </cell>
          <cell r="BC1132">
            <v>230</v>
          </cell>
          <cell r="BD1132">
            <v>230</v>
          </cell>
          <cell r="BE1132">
            <v>230</v>
          </cell>
          <cell r="BF1132">
            <v>230</v>
          </cell>
          <cell r="BG1132">
            <v>230</v>
          </cell>
          <cell r="BH1132">
            <v>230</v>
          </cell>
          <cell r="BI1132">
            <v>230</v>
          </cell>
          <cell r="BJ1132">
            <v>230</v>
          </cell>
          <cell r="BK1132">
            <v>230</v>
          </cell>
          <cell r="BL1132">
            <v>230</v>
          </cell>
          <cell r="BM1132">
            <v>230</v>
          </cell>
          <cell r="BN1132">
            <v>230</v>
          </cell>
          <cell r="BO1132">
            <v>230</v>
          </cell>
          <cell r="BP1132">
            <v>230</v>
          </cell>
          <cell r="BQ1132">
            <v>230</v>
          </cell>
          <cell r="BR1132">
            <v>230</v>
          </cell>
          <cell r="BS1132">
            <v>230</v>
          </cell>
          <cell r="BT1132">
            <v>230</v>
          </cell>
          <cell r="BU1132">
            <v>230</v>
          </cell>
          <cell r="BV1132">
            <v>230</v>
          </cell>
          <cell r="BW1132">
            <v>230</v>
          </cell>
          <cell r="BX1132">
            <v>230</v>
          </cell>
          <cell r="BY1132">
            <v>230</v>
          </cell>
          <cell r="BZ1132">
            <v>230</v>
          </cell>
          <cell r="CA1132">
            <v>230</v>
          </cell>
          <cell r="CB1132">
            <v>230</v>
          </cell>
          <cell r="CC1132">
            <v>200</v>
          </cell>
          <cell r="CD1132">
            <v>200</v>
          </cell>
          <cell r="CE1132">
            <v>200</v>
          </cell>
          <cell r="CF1132">
            <v>200</v>
          </cell>
          <cell r="CG1132">
            <v>200</v>
          </cell>
          <cell r="CH1132">
            <v>200</v>
          </cell>
          <cell r="CI1132">
            <v>200</v>
          </cell>
          <cell r="CJ1132">
            <v>200</v>
          </cell>
          <cell r="CK1132">
            <v>200</v>
          </cell>
          <cell r="CL1132">
            <v>200</v>
          </cell>
          <cell r="CM1132">
            <v>200</v>
          </cell>
          <cell r="CN1132">
            <v>200</v>
          </cell>
          <cell r="CO1132">
            <v>200</v>
          </cell>
          <cell r="CP1132">
            <v>200</v>
          </cell>
          <cell r="CQ1132">
            <v>200</v>
          </cell>
          <cell r="CR1132">
            <v>200</v>
          </cell>
          <cell r="CS1132">
            <v>200</v>
          </cell>
          <cell r="CT1132">
            <v>200</v>
          </cell>
          <cell r="CU1132">
            <v>200</v>
          </cell>
          <cell r="CV1132">
            <v>200</v>
          </cell>
          <cell r="CW1132">
            <v>200</v>
          </cell>
          <cell r="CX1132">
            <v>200</v>
          </cell>
          <cell r="CY1132">
            <v>200</v>
          </cell>
          <cell r="CZ1132">
            <v>200</v>
          </cell>
          <cell r="DA1132">
            <v>200</v>
          </cell>
          <cell r="DB1132">
            <v>200</v>
          </cell>
          <cell r="DC1132">
            <v>200</v>
          </cell>
          <cell r="DD1132">
            <v>200</v>
          </cell>
          <cell r="DE1132">
            <v>220</v>
          </cell>
          <cell r="DF1132">
            <v>220</v>
          </cell>
          <cell r="DG1132">
            <v>220</v>
          </cell>
          <cell r="DH1132">
            <v>220</v>
          </cell>
          <cell r="DI1132">
            <v>220</v>
          </cell>
          <cell r="DJ1132">
            <v>220</v>
          </cell>
          <cell r="DK1132">
            <v>220</v>
          </cell>
        </row>
        <row r="1133">
          <cell r="A1133">
            <v>110327</v>
          </cell>
          <cell r="B1133" t="str">
            <v xml:space="preserve"> SHORELINE - TWIN BASIN DEHYD            </v>
          </cell>
          <cell r="C1133">
            <v>0</v>
          </cell>
          <cell r="D1133" t="str">
            <v xml:space="preserve"> R    </v>
          </cell>
          <cell r="E1133">
            <v>2706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0</v>
          </cell>
          <cell r="CN1133">
            <v>0</v>
          </cell>
          <cell r="CO1133">
            <v>0</v>
          </cell>
          <cell r="CP1133">
            <v>0</v>
          </cell>
          <cell r="CQ1133">
            <v>0</v>
          </cell>
          <cell r="CR1133">
            <v>0</v>
          </cell>
          <cell r="CS1133">
            <v>0</v>
          </cell>
          <cell r="CT1133">
            <v>0</v>
          </cell>
          <cell r="CU1133">
            <v>0</v>
          </cell>
          <cell r="CV1133">
            <v>0</v>
          </cell>
          <cell r="CW1133">
            <v>0</v>
          </cell>
          <cell r="CX1133">
            <v>0</v>
          </cell>
          <cell r="CY1133">
            <v>0</v>
          </cell>
          <cell r="CZ1133">
            <v>0</v>
          </cell>
          <cell r="DA1133">
            <v>0</v>
          </cell>
          <cell r="DB1133">
            <v>0</v>
          </cell>
          <cell r="DC1133">
            <v>0</v>
          </cell>
          <cell r="DD1133">
            <v>0</v>
          </cell>
          <cell r="DE1133">
            <v>0</v>
          </cell>
          <cell r="DF1133">
            <v>0</v>
          </cell>
          <cell r="DG1133">
            <v>0</v>
          </cell>
          <cell r="DH1133">
            <v>0</v>
          </cell>
          <cell r="DI1133">
            <v>0</v>
          </cell>
          <cell r="DJ1133">
            <v>0</v>
          </cell>
          <cell r="DK1133">
            <v>0</v>
          </cell>
        </row>
        <row r="1134">
          <cell r="A1134">
            <v>110328</v>
          </cell>
          <cell r="B1134" t="str">
            <v xml:space="preserve"> VICTORIA - HELAMICEK #1 WELL/HURD       </v>
          </cell>
          <cell r="C1134">
            <v>0</v>
          </cell>
          <cell r="D1134" t="str">
            <v xml:space="preserve"> R    </v>
          </cell>
          <cell r="E1134">
            <v>2689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</row>
        <row r="1135">
          <cell r="A1135">
            <v>110329</v>
          </cell>
          <cell r="B1135" t="str">
            <v xml:space="preserve"> CONOCO - CONOCO DUVAL DEHYD             </v>
          </cell>
          <cell r="C1135">
            <v>0</v>
          </cell>
          <cell r="D1135" t="str">
            <v xml:space="preserve"> R    </v>
          </cell>
          <cell r="E1135">
            <v>28622</v>
          </cell>
          <cell r="F1135">
            <v>335</v>
          </cell>
          <cell r="G1135">
            <v>335</v>
          </cell>
          <cell r="H1135">
            <v>508</v>
          </cell>
          <cell r="I1135">
            <v>335</v>
          </cell>
          <cell r="J1135">
            <v>335</v>
          </cell>
          <cell r="K1135">
            <v>335</v>
          </cell>
          <cell r="L1135">
            <v>335</v>
          </cell>
          <cell r="M1135">
            <v>335</v>
          </cell>
          <cell r="N1135">
            <v>335</v>
          </cell>
          <cell r="O1135">
            <v>335</v>
          </cell>
          <cell r="P1135">
            <v>335</v>
          </cell>
          <cell r="Q1135">
            <v>335</v>
          </cell>
          <cell r="R1135">
            <v>335</v>
          </cell>
          <cell r="S1135">
            <v>335</v>
          </cell>
          <cell r="T1135">
            <v>508</v>
          </cell>
          <cell r="U1135">
            <v>508</v>
          </cell>
          <cell r="V1135">
            <v>508</v>
          </cell>
          <cell r="W1135">
            <v>508</v>
          </cell>
          <cell r="X1135">
            <v>508</v>
          </cell>
          <cell r="Y1135">
            <v>508</v>
          </cell>
          <cell r="Z1135">
            <v>508</v>
          </cell>
          <cell r="AA1135">
            <v>508</v>
          </cell>
          <cell r="AB1135">
            <v>508</v>
          </cell>
          <cell r="AC1135">
            <v>508</v>
          </cell>
          <cell r="AD1135">
            <v>508</v>
          </cell>
          <cell r="AE1135">
            <v>508</v>
          </cell>
          <cell r="AF1135">
            <v>508</v>
          </cell>
          <cell r="AG1135">
            <v>508</v>
          </cell>
          <cell r="AH1135">
            <v>508</v>
          </cell>
          <cell r="AI1135">
            <v>508</v>
          </cell>
          <cell r="AJ1135">
            <v>508</v>
          </cell>
          <cell r="AK1135">
            <v>508</v>
          </cell>
          <cell r="AL1135">
            <v>508</v>
          </cell>
          <cell r="AM1135">
            <v>508</v>
          </cell>
          <cell r="AN1135">
            <v>508</v>
          </cell>
          <cell r="AO1135">
            <v>508</v>
          </cell>
          <cell r="AP1135">
            <v>508</v>
          </cell>
          <cell r="AQ1135">
            <v>508</v>
          </cell>
          <cell r="AR1135">
            <v>335</v>
          </cell>
          <cell r="AS1135">
            <v>335</v>
          </cell>
          <cell r="AT1135">
            <v>335</v>
          </cell>
          <cell r="AU1135">
            <v>335</v>
          </cell>
          <cell r="AV1135">
            <v>335</v>
          </cell>
          <cell r="AW1135">
            <v>335</v>
          </cell>
          <cell r="AX1135">
            <v>700</v>
          </cell>
          <cell r="AY1135">
            <v>700</v>
          </cell>
          <cell r="AZ1135">
            <v>700</v>
          </cell>
          <cell r="BA1135">
            <v>900</v>
          </cell>
          <cell r="BB1135">
            <v>700</v>
          </cell>
          <cell r="BC1135">
            <v>700</v>
          </cell>
          <cell r="BD1135">
            <v>700</v>
          </cell>
          <cell r="BE1135">
            <v>700</v>
          </cell>
          <cell r="BF1135">
            <v>700</v>
          </cell>
          <cell r="BG1135">
            <v>700</v>
          </cell>
          <cell r="BH1135">
            <v>700</v>
          </cell>
          <cell r="BI1135">
            <v>700</v>
          </cell>
          <cell r="BJ1135">
            <v>335</v>
          </cell>
          <cell r="BK1135">
            <v>335</v>
          </cell>
          <cell r="BL1135">
            <v>335</v>
          </cell>
          <cell r="BM1135">
            <v>335</v>
          </cell>
          <cell r="BN1135">
            <v>335</v>
          </cell>
          <cell r="BO1135">
            <v>335</v>
          </cell>
          <cell r="BP1135">
            <v>335</v>
          </cell>
          <cell r="BQ1135">
            <v>335</v>
          </cell>
          <cell r="BR1135">
            <v>335</v>
          </cell>
          <cell r="BS1135">
            <v>335</v>
          </cell>
          <cell r="BT1135">
            <v>335</v>
          </cell>
          <cell r="BU1135">
            <v>335</v>
          </cell>
          <cell r="BV1135">
            <v>335</v>
          </cell>
          <cell r="BW1135">
            <v>335</v>
          </cell>
          <cell r="BX1135">
            <v>335</v>
          </cell>
          <cell r="BY1135">
            <v>335</v>
          </cell>
          <cell r="BZ1135">
            <v>335</v>
          </cell>
          <cell r="CA1135">
            <v>335</v>
          </cell>
          <cell r="CB1135">
            <v>335</v>
          </cell>
          <cell r="CC1135">
            <v>335</v>
          </cell>
          <cell r="CD1135">
            <v>335</v>
          </cell>
          <cell r="CE1135">
            <v>335</v>
          </cell>
          <cell r="CF1135">
            <v>335</v>
          </cell>
          <cell r="CG1135">
            <v>335</v>
          </cell>
          <cell r="CH1135">
            <v>335</v>
          </cell>
          <cell r="CI1135">
            <v>335</v>
          </cell>
          <cell r="CJ1135">
            <v>335</v>
          </cell>
          <cell r="CK1135">
            <v>335</v>
          </cell>
          <cell r="CL1135">
            <v>335</v>
          </cell>
          <cell r="CM1135">
            <v>335</v>
          </cell>
          <cell r="CN1135">
            <v>335</v>
          </cell>
          <cell r="CO1135">
            <v>335</v>
          </cell>
          <cell r="CP1135">
            <v>335</v>
          </cell>
          <cell r="CQ1135">
            <v>335</v>
          </cell>
          <cell r="CR1135">
            <v>335</v>
          </cell>
          <cell r="CS1135">
            <v>335</v>
          </cell>
          <cell r="CT1135">
            <v>335</v>
          </cell>
          <cell r="CU1135">
            <v>335</v>
          </cell>
          <cell r="CV1135">
            <v>335</v>
          </cell>
          <cell r="CW1135">
            <v>335</v>
          </cell>
          <cell r="CX1135">
            <v>335</v>
          </cell>
          <cell r="CY1135">
            <v>335</v>
          </cell>
          <cell r="CZ1135">
            <v>335</v>
          </cell>
          <cell r="DA1135">
            <v>335</v>
          </cell>
          <cell r="DB1135">
            <v>335</v>
          </cell>
          <cell r="DC1135">
            <v>335</v>
          </cell>
          <cell r="DD1135">
            <v>335</v>
          </cell>
          <cell r="DE1135">
            <v>148</v>
          </cell>
          <cell r="DF1135">
            <v>148</v>
          </cell>
          <cell r="DG1135">
            <v>148</v>
          </cell>
          <cell r="DH1135">
            <v>148</v>
          </cell>
          <cell r="DI1135">
            <v>148</v>
          </cell>
          <cell r="DJ1135">
            <v>148</v>
          </cell>
          <cell r="DK1135">
            <v>148</v>
          </cell>
        </row>
        <row r="1136">
          <cell r="A1136">
            <v>110332</v>
          </cell>
          <cell r="B1136" t="str">
            <v xml:space="preserve"> NORTH - JOHNSON FLD #1 DEHYD            </v>
          </cell>
          <cell r="C1136">
            <v>0</v>
          </cell>
          <cell r="D1136" t="str">
            <v xml:space="preserve"> R    </v>
          </cell>
          <cell r="E1136">
            <v>5914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  <cell r="CE1136">
            <v>1</v>
          </cell>
          <cell r="CF1136">
            <v>1</v>
          </cell>
          <cell r="CG1136">
            <v>1</v>
          </cell>
          <cell r="CH1136">
            <v>1</v>
          </cell>
          <cell r="CI1136">
            <v>1</v>
          </cell>
          <cell r="CJ1136">
            <v>1</v>
          </cell>
          <cell r="CK1136">
            <v>1</v>
          </cell>
          <cell r="CL1136">
            <v>1</v>
          </cell>
          <cell r="CM1136">
            <v>1</v>
          </cell>
          <cell r="CN1136">
            <v>1</v>
          </cell>
          <cell r="CO1136">
            <v>1</v>
          </cell>
          <cell r="CP1136">
            <v>1</v>
          </cell>
          <cell r="CQ1136">
            <v>1</v>
          </cell>
          <cell r="CR1136">
            <v>1</v>
          </cell>
          <cell r="CS1136">
            <v>1</v>
          </cell>
          <cell r="CT1136">
            <v>1</v>
          </cell>
          <cell r="CU1136">
            <v>1</v>
          </cell>
          <cell r="CV1136">
            <v>1</v>
          </cell>
          <cell r="CW1136">
            <v>1</v>
          </cell>
          <cell r="CX1136">
            <v>1</v>
          </cell>
          <cell r="CY1136">
            <v>1</v>
          </cell>
          <cell r="CZ1136">
            <v>1</v>
          </cell>
          <cell r="DA1136">
            <v>1</v>
          </cell>
          <cell r="DB1136">
            <v>1</v>
          </cell>
          <cell r="DC1136">
            <v>1</v>
          </cell>
          <cell r="DD1136">
            <v>1</v>
          </cell>
          <cell r="DE1136">
            <v>1</v>
          </cell>
          <cell r="DF1136">
            <v>1</v>
          </cell>
          <cell r="DG1136">
            <v>1</v>
          </cell>
          <cell r="DH1136">
            <v>1</v>
          </cell>
          <cell r="DI1136">
            <v>1</v>
          </cell>
          <cell r="DJ1136">
            <v>1</v>
          </cell>
          <cell r="DK1136">
            <v>1</v>
          </cell>
        </row>
        <row r="1137">
          <cell r="A1137">
            <v>110333</v>
          </cell>
          <cell r="B1137" t="str">
            <v xml:space="preserve"> NORTH - PORTERS CREEK #2 DEHYD          </v>
          </cell>
          <cell r="C1137">
            <v>0</v>
          </cell>
          <cell r="D1137" t="str">
            <v xml:space="preserve"> R    </v>
          </cell>
          <cell r="E1137">
            <v>23314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</row>
        <row r="1138">
          <cell r="A1138">
            <v>110980</v>
          </cell>
          <cell r="B1138" t="str">
            <v xml:space="preserve"> EAST CAMERON  313 A                     </v>
          </cell>
          <cell r="C1138" t="str">
            <v xml:space="preserve"> 0L   </v>
          </cell>
          <cell r="D1138" t="str">
            <v xml:space="preserve"> R    </v>
          </cell>
          <cell r="E1138">
            <v>25584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</row>
        <row r="1139">
          <cell r="A1139">
            <v>123101</v>
          </cell>
          <cell r="B1139" t="str">
            <v xml:space="preserve"> UNITED - RASMUSSEN #1 DEHYD             </v>
          </cell>
          <cell r="C1139">
            <v>0</v>
          </cell>
          <cell r="D1139" t="str">
            <v xml:space="preserve"> R    </v>
          </cell>
          <cell r="E1139">
            <v>12714</v>
          </cell>
          <cell r="F1139">
            <v>0</v>
          </cell>
          <cell r="G1139">
            <v>0</v>
          </cell>
          <cell r="H1139">
            <v>5750</v>
          </cell>
          <cell r="I1139">
            <v>0</v>
          </cell>
          <cell r="J1139">
            <v>6400</v>
          </cell>
          <cell r="K1139">
            <v>6400</v>
          </cell>
          <cell r="L1139">
            <v>6400</v>
          </cell>
          <cell r="M1139">
            <v>6400</v>
          </cell>
          <cell r="N1139">
            <v>6400</v>
          </cell>
          <cell r="O1139">
            <v>6400</v>
          </cell>
          <cell r="P1139">
            <v>6400</v>
          </cell>
          <cell r="Q1139">
            <v>6400</v>
          </cell>
          <cell r="R1139">
            <v>6400</v>
          </cell>
          <cell r="S1139">
            <v>6400</v>
          </cell>
          <cell r="T1139">
            <v>6400</v>
          </cell>
          <cell r="U1139">
            <v>6400</v>
          </cell>
          <cell r="V1139">
            <v>6400</v>
          </cell>
          <cell r="W1139">
            <v>6400</v>
          </cell>
          <cell r="X1139">
            <v>6350</v>
          </cell>
          <cell r="Y1139">
            <v>6400</v>
          </cell>
          <cell r="Z1139">
            <v>6750</v>
          </cell>
          <cell r="AA1139">
            <v>5750</v>
          </cell>
          <cell r="AB1139">
            <v>5750</v>
          </cell>
          <cell r="AC1139">
            <v>5750</v>
          </cell>
          <cell r="AD1139">
            <v>5750</v>
          </cell>
          <cell r="AE1139">
            <v>5750</v>
          </cell>
          <cell r="AF1139">
            <v>5750</v>
          </cell>
          <cell r="AG1139">
            <v>5750</v>
          </cell>
          <cell r="AH1139">
            <v>5750</v>
          </cell>
          <cell r="AI1139">
            <v>5750</v>
          </cell>
          <cell r="AJ1139">
            <v>5750</v>
          </cell>
          <cell r="AK1139">
            <v>5750</v>
          </cell>
          <cell r="AL1139">
            <v>5750</v>
          </cell>
          <cell r="AM1139">
            <v>5750</v>
          </cell>
          <cell r="AN1139">
            <v>5750</v>
          </cell>
          <cell r="AO1139">
            <v>5750</v>
          </cell>
          <cell r="AP1139">
            <v>5750</v>
          </cell>
          <cell r="AQ1139">
            <v>5750</v>
          </cell>
          <cell r="AR1139">
            <v>4750</v>
          </cell>
          <cell r="AS1139">
            <v>4750</v>
          </cell>
          <cell r="AT1139">
            <v>4750</v>
          </cell>
          <cell r="AU1139">
            <v>4750</v>
          </cell>
          <cell r="AV1139">
            <v>4750</v>
          </cell>
          <cell r="AW1139">
            <v>4750</v>
          </cell>
          <cell r="AX1139">
            <v>10150</v>
          </cell>
          <cell r="AY1139">
            <v>8750</v>
          </cell>
          <cell r="AZ1139">
            <v>12750</v>
          </cell>
          <cell r="BA1139">
            <v>12750</v>
          </cell>
          <cell r="BB1139">
            <v>8750</v>
          </cell>
          <cell r="BC1139">
            <v>6750</v>
          </cell>
          <cell r="BD1139">
            <v>6750</v>
          </cell>
          <cell r="BE1139">
            <v>6750</v>
          </cell>
          <cell r="BF1139">
            <v>6750</v>
          </cell>
          <cell r="BG1139">
            <v>6750</v>
          </cell>
          <cell r="BH1139">
            <v>6975</v>
          </cell>
          <cell r="BI1139">
            <v>4750</v>
          </cell>
          <cell r="BJ1139">
            <v>6750</v>
          </cell>
          <cell r="BK1139">
            <v>6750</v>
          </cell>
          <cell r="BL1139">
            <v>4750</v>
          </cell>
          <cell r="BM1139">
            <v>4750</v>
          </cell>
          <cell r="BN1139">
            <v>4750</v>
          </cell>
          <cell r="BO1139">
            <v>4750</v>
          </cell>
          <cell r="BP1139">
            <v>4750</v>
          </cell>
          <cell r="BQ1139">
            <v>4750</v>
          </cell>
          <cell r="BR1139">
            <v>4750</v>
          </cell>
          <cell r="BS1139">
            <v>4750</v>
          </cell>
          <cell r="BT1139">
            <v>4750</v>
          </cell>
          <cell r="BU1139">
            <v>4750</v>
          </cell>
          <cell r="BV1139">
            <v>4750</v>
          </cell>
          <cell r="BW1139">
            <v>4750</v>
          </cell>
          <cell r="BX1139">
            <v>4750</v>
          </cell>
          <cell r="BY1139">
            <v>4750</v>
          </cell>
          <cell r="BZ1139">
            <v>4750</v>
          </cell>
          <cell r="CA1139">
            <v>4750</v>
          </cell>
          <cell r="CB1139">
            <v>4750</v>
          </cell>
          <cell r="CC1139">
            <v>4750</v>
          </cell>
          <cell r="CD1139">
            <v>4750</v>
          </cell>
          <cell r="CE1139">
            <v>7750</v>
          </cell>
          <cell r="CF1139">
            <v>7750</v>
          </cell>
          <cell r="CG1139">
            <v>7750</v>
          </cell>
          <cell r="CH1139">
            <v>7750</v>
          </cell>
          <cell r="CI1139">
            <v>9750</v>
          </cell>
          <cell r="CJ1139">
            <v>9750</v>
          </cell>
          <cell r="CK1139">
            <v>8750</v>
          </cell>
          <cell r="CL1139">
            <v>8750</v>
          </cell>
          <cell r="CM1139">
            <v>8750</v>
          </cell>
          <cell r="CN1139">
            <v>8750</v>
          </cell>
          <cell r="CO1139">
            <v>4750</v>
          </cell>
          <cell r="CP1139">
            <v>4750</v>
          </cell>
          <cell r="CQ1139">
            <v>5082</v>
          </cell>
          <cell r="CR1139">
            <v>4750</v>
          </cell>
          <cell r="CS1139">
            <v>4750</v>
          </cell>
          <cell r="CT1139">
            <v>4750</v>
          </cell>
          <cell r="CU1139">
            <v>4750</v>
          </cell>
          <cell r="CV1139">
            <v>4750</v>
          </cell>
          <cell r="CW1139">
            <v>4750</v>
          </cell>
          <cell r="CX1139">
            <v>4750</v>
          </cell>
          <cell r="CY1139">
            <v>4750</v>
          </cell>
          <cell r="CZ1139">
            <v>4750</v>
          </cell>
          <cell r="DA1139">
            <v>4750</v>
          </cell>
          <cell r="DB1139">
            <v>4750</v>
          </cell>
          <cell r="DC1139">
            <v>4750</v>
          </cell>
          <cell r="DD1139">
            <v>4750</v>
          </cell>
          <cell r="DE1139">
            <v>5000</v>
          </cell>
          <cell r="DF1139">
            <v>13000</v>
          </cell>
          <cell r="DG1139">
            <v>5000</v>
          </cell>
          <cell r="DH1139">
            <v>5000</v>
          </cell>
          <cell r="DI1139">
            <v>5000</v>
          </cell>
          <cell r="DJ1139">
            <v>10000</v>
          </cell>
          <cell r="DK1139">
            <v>5000</v>
          </cell>
        </row>
        <row r="1140">
          <cell r="A1140">
            <v>123102</v>
          </cell>
          <cell r="B1140" t="str">
            <v xml:space="preserve"> ZILKHA - WEST CAMERON 53                </v>
          </cell>
          <cell r="C1140" t="str">
            <v xml:space="preserve"> 0L   </v>
          </cell>
          <cell r="D1140" t="str">
            <v xml:space="preserve"> R    </v>
          </cell>
          <cell r="E1140">
            <v>174778</v>
          </cell>
          <cell r="F1140">
            <v>9996</v>
          </cell>
          <cell r="G1140">
            <v>9996</v>
          </cell>
          <cell r="H1140">
            <v>11984</v>
          </cell>
          <cell r="I1140">
            <v>9996</v>
          </cell>
          <cell r="J1140">
            <v>9996</v>
          </cell>
          <cell r="K1140">
            <v>9996</v>
          </cell>
          <cell r="L1140">
            <v>9996</v>
          </cell>
          <cell r="M1140">
            <v>9996</v>
          </cell>
          <cell r="N1140">
            <v>9996</v>
          </cell>
          <cell r="O1140">
            <v>9996</v>
          </cell>
          <cell r="P1140">
            <v>9996</v>
          </cell>
          <cell r="Q1140">
            <v>9996</v>
          </cell>
          <cell r="R1140">
            <v>9996</v>
          </cell>
          <cell r="S1140">
            <v>9996</v>
          </cell>
          <cell r="T1140">
            <v>10220</v>
          </cell>
          <cell r="U1140">
            <v>10220</v>
          </cell>
          <cell r="V1140">
            <v>10220</v>
          </cell>
          <cell r="W1140">
            <v>9920</v>
          </cell>
          <cell r="X1140">
            <v>9920</v>
          </cell>
          <cell r="Y1140">
            <v>10084</v>
          </cell>
          <cell r="Z1140">
            <v>9984</v>
          </cell>
          <cell r="AA1140">
            <v>9984</v>
          </cell>
          <cell r="AB1140">
            <v>9984</v>
          </cell>
          <cell r="AC1140">
            <v>9984</v>
          </cell>
          <cell r="AD1140">
            <v>9984</v>
          </cell>
          <cell r="AE1140">
            <v>9984</v>
          </cell>
          <cell r="AF1140">
            <v>9984</v>
          </cell>
          <cell r="AG1140">
            <v>9984</v>
          </cell>
          <cell r="AH1140">
            <v>9984</v>
          </cell>
          <cell r="AI1140">
            <v>9984</v>
          </cell>
          <cell r="AJ1140">
            <v>9984</v>
          </cell>
          <cell r="AK1140">
            <v>9984</v>
          </cell>
          <cell r="AL1140">
            <v>9984</v>
          </cell>
          <cell r="AM1140">
            <v>9984</v>
          </cell>
          <cell r="AN1140">
            <v>9984</v>
          </cell>
          <cell r="AO1140">
            <v>11984</v>
          </cell>
          <cell r="AP1140">
            <v>11984</v>
          </cell>
          <cell r="AQ1140">
            <v>11984</v>
          </cell>
          <cell r="AR1140">
            <v>9519</v>
          </cell>
          <cell r="AS1140">
            <v>14519</v>
          </cell>
          <cell r="AT1140">
            <v>3450</v>
          </cell>
          <cell r="AU1140">
            <v>3845</v>
          </cell>
          <cell r="AV1140">
            <v>9741</v>
          </cell>
          <cell r="AW1140">
            <v>9741</v>
          </cell>
          <cell r="AX1140">
            <v>10682</v>
          </cell>
          <cell r="AY1140">
            <v>10682</v>
          </cell>
          <cell r="AZ1140">
            <v>10682</v>
          </cell>
          <cell r="BA1140">
            <v>10381</v>
          </cell>
          <cell r="BB1140">
            <v>10381</v>
          </cell>
          <cell r="BC1140">
            <v>10381</v>
          </cell>
          <cell r="BD1140">
            <v>10381</v>
          </cell>
          <cell r="BE1140">
            <v>10381</v>
          </cell>
          <cell r="BF1140">
            <v>10381</v>
          </cell>
          <cell r="BG1140">
            <v>10381</v>
          </cell>
          <cell r="BH1140">
            <v>9081</v>
          </cell>
          <cell r="BI1140">
            <v>9081</v>
          </cell>
          <cell r="BJ1140">
            <v>9081</v>
          </cell>
          <cell r="BK1140">
            <v>9081</v>
          </cell>
          <cell r="BL1140">
            <v>9081</v>
          </cell>
          <cell r="BM1140">
            <v>9081</v>
          </cell>
          <cell r="BN1140">
            <v>9081</v>
          </cell>
          <cell r="BO1140">
            <v>9581</v>
          </cell>
          <cell r="BP1140">
            <v>9081</v>
          </cell>
          <cell r="BQ1140">
            <v>9081</v>
          </cell>
          <cell r="BR1140">
            <v>9081</v>
          </cell>
          <cell r="BS1140">
            <v>9081</v>
          </cell>
          <cell r="BT1140">
            <v>9081</v>
          </cell>
          <cell r="BU1140">
            <v>9081</v>
          </cell>
          <cell r="BV1140">
            <v>9081</v>
          </cell>
          <cell r="BW1140">
            <v>9081</v>
          </cell>
          <cell r="BX1140">
            <v>9081</v>
          </cell>
          <cell r="BY1140">
            <v>9081</v>
          </cell>
          <cell r="BZ1140">
            <v>9081</v>
          </cell>
          <cell r="CA1140">
            <v>9081</v>
          </cell>
          <cell r="CB1140">
            <v>9081</v>
          </cell>
          <cell r="CC1140">
            <v>10051</v>
          </cell>
          <cell r="CD1140">
            <v>10276</v>
          </cell>
          <cell r="CE1140">
            <v>10276</v>
          </cell>
          <cell r="CF1140">
            <v>10276</v>
          </cell>
          <cell r="CG1140">
            <v>10276</v>
          </cell>
          <cell r="CH1140">
            <v>10276</v>
          </cell>
          <cell r="CI1140">
            <v>10276</v>
          </cell>
          <cell r="CJ1140">
            <v>10276</v>
          </cell>
          <cell r="CK1140">
            <v>11176</v>
          </cell>
          <cell r="CL1140">
            <v>11176</v>
          </cell>
          <cell r="CM1140">
            <v>10276</v>
          </cell>
          <cell r="CN1140">
            <v>10276</v>
          </cell>
          <cell r="CO1140">
            <v>10276</v>
          </cell>
          <cell r="CP1140">
            <v>10276</v>
          </cell>
          <cell r="CQ1140">
            <v>10276</v>
          </cell>
          <cell r="CR1140">
            <v>10251</v>
          </cell>
          <cell r="CS1140">
            <v>10251</v>
          </cell>
          <cell r="CT1140">
            <v>10251</v>
          </cell>
          <cell r="CU1140">
            <v>10251</v>
          </cell>
          <cell r="CV1140">
            <v>10251</v>
          </cell>
          <cell r="CW1140">
            <v>10601</v>
          </cell>
          <cell r="CX1140">
            <v>10601</v>
          </cell>
          <cell r="CY1140">
            <v>10401</v>
          </cell>
          <cell r="CZ1140">
            <v>10090</v>
          </cell>
          <cell r="DA1140">
            <v>10090</v>
          </cell>
          <cell r="DB1140">
            <v>10090</v>
          </cell>
          <cell r="DC1140">
            <v>14890</v>
          </cell>
          <cell r="DD1140">
            <v>10090</v>
          </cell>
          <cell r="DE1140">
            <v>10012</v>
          </cell>
          <cell r="DF1140">
            <v>10012</v>
          </cell>
          <cell r="DG1140">
            <v>10012</v>
          </cell>
          <cell r="DH1140">
            <v>10012</v>
          </cell>
          <cell r="DI1140">
            <v>10012</v>
          </cell>
          <cell r="DJ1140">
            <v>10012</v>
          </cell>
          <cell r="DK1140">
            <v>10012</v>
          </cell>
        </row>
        <row r="1141">
          <cell r="A1141">
            <v>123424</v>
          </cell>
          <cell r="B1141" t="str">
            <v xml:space="preserve"> HELIS - SHIP SHOAL 45                   </v>
          </cell>
          <cell r="C1141" t="str">
            <v xml:space="preserve"> 0L   </v>
          </cell>
          <cell r="D1141" t="str">
            <v xml:space="preserve"> R    </v>
          </cell>
          <cell r="E1141">
            <v>28098</v>
          </cell>
          <cell r="F1141">
            <v>15000</v>
          </cell>
          <cell r="G1141">
            <v>15000</v>
          </cell>
          <cell r="H1141">
            <v>19000</v>
          </cell>
          <cell r="I1141">
            <v>19000</v>
          </cell>
          <cell r="J1141">
            <v>19000</v>
          </cell>
          <cell r="K1141">
            <v>19000</v>
          </cell>
          <cell r="L1141">
            <v>19000</v>
          </cell>
          <cell r="M1141">
            <v>20000</v>
          </cell>
          <cell r="N1141">
            <v>20000</v>
          </cell>
          <cell r="O1141">
            <v>20000</v>
          </cell>
          <cell r="P1141">
            <v>20000</v>
          </cell>
          <cell r="Q1141">
            <v>20000</v>
          </cell>
          <cell r="R1141">
            <v>20000</v>
          </cell>
          <cell r="S1141">
            <v>20000</v>
          </cell>
          <cell r="T1141">
            <v>21000</v>
          </cell>
          <cell r="U1141">
            <v>21000</v>
          </cell>
          <cell r="V1141">
            <v>14000</v>
          </cell>
          <cell r="W1141">
            <v>100</v>
          </cell>
          <cell r="X1141">
            <v>100</v>
          </cell>
          <cell r="Y1141">
            <v>20000</v>
          </cell>
          <cell r="Z1141">
            <v>20000</v>
          </cell>
          <cell r="AA1141">
            <v>19000</v>
          </cell>
          <cell r="AB1141">
            <v>19000</v>
          </cell>
          <cell r="AC1141">
            <v>19000</v>
          </cell>
          <cell r="AD1141">
            <v>19000</v>
          </cell>
          <cell r="AE1141">
            <v>19000</v>
          </cell>
          <cell r="AF1141">
            <v>19000</v>
          </cell>
          <cell r="AG1141">
            <v>17000</v>
          </cell>
          <cell r="AH1141">
            <v>17000</v>
          </cell>
          <cell r="AI1141">
            <v>17000</v>
          </cell>
          <cell r="AJ1141">
            <v>17000</v>
          </cell>
          <cell r="AK1141">
            <v>17000</v>
          </cell>
          <cell r="AL1141">
            <v>18000</v>
          </cell>
          <cell r="AM1141">
            <v>18000</v>
          </cell>
          <cell r="AN1141">
            <v>18000</v>
          </cell>
          <cell r="AO1141">
            <v>19000</v>
          </cell>
          <cell r="AP1141">
            <v>19000</v>
          </cell>
          <cell r="AQ1141">
            <v>19000</v>
          </cell>
          <cell r="AR1141">
            <v>14500</v>
          </cell>
          <cell r="AS1141">
            <v>14500</v>
          </cell>
          <cell r="AT1141">
            <v>14500</v>
          </cell>
          <cell r="AU1141">
            <v>17000</v>
          </cell>
          <cell r="AV1141">
            <v>17000</v>
          </cell>
          <cell r="AW1141">
            <v>17000</v>
          </cell>
          <cell r="AX1141">
            <v>17000</v>
          </cell>
          <cell r="AY1141">
            <v>20000</v>
          </cell>
          <cell r="AZ1141">
            <v>20000</v>
          </cell>
          <cell r="BA1141">
            <v>18000</v>
          </cell>
          <cell r="BB1141">
            <v>18000</v>
          </cell>
          <cell r="BC1141">
            <v>16000</v>
          </cell>
          <cell r="BD1141">
            <v>16000</v>
          </cell>
          <cell r="BE1141">
            <v>16000</v>
          </cell>
          <cell r="BF1141">
            <v>16000</v>
          </cell>
          <cell r="BG1141">
            <v>16000</v>
          </cell>
          <cell r="BH1141">
            <v>16000</v>
          </cell>
          <cell r="BI1141">
            <v>16000</v>
          </cell>
          <cell r="BJ1141">
            <v>16000</v>
          </cell>
          <cell r="BK1141">
            <v>16000</v>
          </cell>
          <cell r="BL1141">
            <v>16000</v>
          </cell>
          <cell r="BM1141">
            <v>16000</v>
          </cell>
          <cell r="BN1141">
            <v>16000</v>
          </cell>
          <cell r="BO1141">
            <v>16000</v>
          </cell>
          <cell r="BP1141">
            <v>15000</v>
          </cell>
          <cell r="BQ1141">
            <v>15000</v>
          </cell>
          <cell r="BR1141">
            <v>15000</v>
          </cell>
          <cell r="BS1141">
            <v>15000</v>
          </cell>
          <cell r="BT1141">
            <v>15000</v>
          </cell>
          <cell r="BU1141">
            <v>15000</v>
          </cell>
          <cell r="BV1141">
            <v>15000</v>
          </cell>
          <cell r="BW1141">
            <v>14000</v>
          </cell>
          <cell r="BX1141">
            <v>14000</v>
          </cell>
          <cell r="BY1141">
            <v>14000</v>
          </cell>
          <cell r="BZ1141">
            <v>14000</v>
          </cell>
          <cell r="CA1141">
            <v>14000</v>
          </cell>
          <cell r="CB1141">
            <v>14000</v>
          </cell>
          <cell r="CC1141">
            <v>20000</v>
          </cell>
          <cell r="CD1141">
            <v>20000</v>
          </cell>
          <cell r="CE1141">
            <v>12000</v>
          </cell>
          <cell r="CF1141">
            <v>12000</v>
          </cell>
          <cell r="CG1141">
            <v>12000</v>
          </cell>
          <cell r="CH1141">
            <v>12000</v>
          </cell>
          <cell r="CI1141">
            <v>14000</v>
          </cell>
          <cell r="CJ1141">
            <v>14000</v>
          </cell>
          <cell r="CK1141">
            <v>14000</v>
          </cell>
          <cell r="CL1141">
            <v>16000</v>
          </cell>
          <cell r="CM1141">
            <v>16000</v>
          </cell>
          <cell r="CN1141">
            <v>16000</v>
          </cell>
          <cell r="CO1141">
            <v>16000</v>
          </cell>
          <cell r="CP1141">
            <v>16000</v>
          </cell>
          <cell r="CQ1141">
            <v>16000</v>
          </cell>
          <cell r="CR1141">
            <v>16000</v>
          </cell>
          <cell r="CS1141">
            <v>16000</v>
          </cell>
          <cell r="CT1141">
            <v>16000</v>
          </cell>
          <cell r="CU1141">
            <v>16000</v>
          </cell>
          <cell r="CV1141">
            <v>15000</v>
          </cell>
          <cell r="CW1141">
            <v>13000</v>
          </cell>
          <cell r="CX1141">
            <v>13000</v>
          </cell>
          <cell r="CY1141">
            <v>13000</v>
          </cell>
          <cell r="CZ1141">
            <v>9000</v>
          </cell>
          <cell r="DA1141">
            <v>9000</v>
          </cell>
          <cell r="DB1141">
            <v>9000</v>
          </cell>
          <cell r="DC1141">
            <v>13000</v>
          </cell>
          <cell r="DD1141">
            <v>13000</v>
          </cell>
          <cell r="DE1141">
            <v>15000</v>
          </cell>
          <cell r="DF1141">
            <v>12000</v>
          </cell>
          <cell r="DG1141">
            <v>12000</v>
          </cell>
          <cell r="DH1141">
            <v>12000</v>
          </cell>
          <cell r="DI1141">
            <v>12000</v>
          </cell>
          <cell r="DJ1141">
            <v>9000</v>
          </cell>
          <cell r="DK1141">
            <v>9000</v>
          </cell>
        </row>
        <row r="1142">
          <cell r="A1142">
            <v>124265</v>
          </cell>
          <cell r="B1142" t="str">
            <v xml:space="preserve"> CHEVRON U.S.A. - SHIP SHOAL 108         </v>
          </cell>
          <cell r="C1142" t="str">
            <v xml:space="preserve"> 0L   </v>
          </cell>
          <cell r="D1142" t="str">
            <v xml:space="preserve"> R    </v>
          </cell>
          <cell r="E1142">
            <v>56948</v>
          </cell>
          <cell r="F1142">
            <v>15714</v>
          </cell>
          <cell r="G1142">
            <v>15714</v>
          </cell>
          <cell r="H1142">
            <v>11971</v>
          </cell>
          <cell r="I1142">
            <v>13715</v>
          </cell>
          <cell r="J1142">
            <v>10714</v>
          </cell>
          <cell r="K1142">
            <v>10714</v>
          </cell>
          <cell r="L1142">
            <v>6879</v>
          </cell>
          <cell r="M1142">
            <v>7378</v>
          </cell>
          <cell r="N1142">
            <v>7378</v>
          </cell>
          <cell r="O1142">
            <v>7378</v>
          </cell>
          <cell r="P1142">
            <v>7378</v>
          </cell>
          <cell r="Q1142">
            <v>10377</v>
          </cell>
          <cell r="R1142">
            <v>8878</v>
          </cell>
          <cell r="S1142">
            <v>10378</v>
          </cell>
          <cell r="T1142">
            <v>11034</v>
          </cell>
          <cell r="U1142">
            <v>11034</v>
          </cell>
          <cell r="V1142">
            <v>11034</v>
          </cell>
          <cell r="W1142">
            <v>11834</v>
          </cell>
          <cell r="X1142">
            <v>13835</v>
          </cell>
          <cell r="Y1142">
            <v>13836</v>
          </cell>
          <cell r="Z1142">
            <v>13836</v>
          </cell>
          <cell r="AA1142">
            <v>9835</v>
          </cell>
          <cell r="AB1142">
            <v>9835</v>
          </cell>
          <cell r="AC1142">
            <v>9835</v>
          </cell>
          <cell r="AD1142">
            <v>9835</v>
          </cell>
          <cell r="AE1142">
            <v>9835</v>
          </cell>
          <cell r="AF1142">
            <v>13836</v>
          </cell>
          <cell r="AG1142">
            <v>8777</v>
          </cell>
          <cell r="AH1142">
            <v>3722</v>
          </cell>
          <cell r="AI1142">
            <v>8722</v>
          </cell>
          <cell r="AJ1142">
            <v>8722</v>
          </cell>
          <cell r="AK1142">
            <v>8722</v>
          </cell>
          <cell r="AL1142">
            <v>11722</v>
          </cell>
          <cell r="AM1142">
            <v>6971</v>
          </cell>
          <cell r="AN1142">
            <v>11971</v>
          </cell>
          <cell r="AO1142">
            <v>11971</v>
          </cell>
          <cell r="AP1142">
            <v>11971</v>
          </cell>
          <cell r="AQ1142">
            <v>11971</v>
          </cell>
          <cell r="AR1142">
            <v>11971</v>
          </cell>
          <cell r="AS1142">
            <v>13972</v>
          </cell>
          <cell r="AT1142">
            <v>10971</v>
          </cell>
          <cell r="AU1142">
            <v>10971</v>
          </cell>
          <cell r="AV1142">
            <v>7221</v>
          </cell>
          <cell r="AW1142">
            <v>7221</v>
          </cell>
          <cell r="AX1142">
            <v>15749</v>
          </cell>
          <cell r="AY1142">
            <v>15749</v>
          </cell>
          <cell r="AZ1142">
            <v>15749</v>
          </cell>
          <cell r="BA1142">
            <v>10749</v>
          </cell>
          <cell r="BB1142">
            <v>10749</v>
          </cell>
          <cell r="BC1142">
            <v>6663</v>
          </cell>
          <cell r="BD1142">
            <v>6663</v>
          </cell>
          <cell r="BE1142">
            <v>6663</v>
          </cell>
          <cell r="BF1142">
            <v>2663</v>
          </cell>
          <cell r="BG1142">
            <v>2663</v>
          </cell>
          <cell r="BH1142">
            <v>2663</v>
          </cell>
          <cell r="BI1142">
            <v>3877</v>
          </cell>
          <cell r="BJ1142">
            <v>3877</v>
          </cell>
          <cell r="BK1142">
            <v>3877</v>
          </cell>
          <cell r="BL1142">
            <v>3877</v>
          </cell>
          <cell r="BM1142">
            <v>6077</v>
          </cell>
          <cell r="BN1142">
            <v>17077</v>
          </cell>
          <cell r="BO1142">
            <v>17022</v>
          </cell>
          <cell r="BP1142">
            <v>12022</v>
          </cell>
          <cell r="BQ1142">
            <v>12022</v>
          </cell>
          <cell r="BR1142">
            <v>12022</v>
          </cell>
          <cell r="BS1142">
            <v>12022</v>
          </cell>
          <cell r="BT1142">
            <v>12132</v>
          </cell>
          <cell r="BU1142">
            <v>12686</v>
          </cell>
          <cell r="BV1142">
            <v>12686</v>
          </cell>
          <cell r="BW1142">
            <v>12686</v>
          </cell>
          <cell r="BX1142">
            <v>9686</v>
          </cell>
          <cell r="BY1142">
            <v>9686</v>
          </cell>
          <cell r="BZ1142">
            <v>9686</v>
          </cell>
          <cell r="CA1142">
            <v>9686</v>
          </cell>
          <cell r="CB1142">
            <v>9686</v>
          </cell>
          <cell r="CC1142">
            <v>11913</v>
          </cell>
          <cell r="CD1142">
            <v>11913</v>
          </cell>
          <cell r="CE1142">
            <v>8913</v>
          </cell>
          <cell r="CF1142">
            <v>8913</v>
          </cell>
          <cell r="CG1142">
            <v>8913</v>
          </cell>
          <cell r="CH1142">
            <v>8913</v>
          </cell>
          <cell r="CI1142">
            <v>8913</v>
          </cell>
          <cell r="CJ1142">
            <v>3913</v>
          </cell>
          <cell r="CK1142">
            <v>6612</v>
          </cell>
          <cell r="CL1142">
            <v>6612</v>
          </cell>
          <cell r="CM1142">
            <v>6612</v>
          </cell>
          <cell r="CN1142">
            <v>6612</v>
          </cell>
          <cell r="CO1142">
            <v>6612</v>
          </cell>
          <cell r="CP1142">
            <v>6612</v>
          </cell>
          <cell r="CQ1142">
            <v>7312</v>
          </cell>
          <cell r="CR1142">
            <v>10012</v>
          </cell>
          <cell r="CS1142">
            <v>9847</v>
          </cell>
          <cell r="CT1142">
            <v>9847</v>
          </cell>
          <cell r="CU1142">
            <v>9847</v>
          </cell>
          <cell r="CV1142">
            <v>9847</v>
          </cell>
          <cell r="CW1142">
            <v>12847</v>
          </cell>
          <cell r="CX1142">
            <v>12847</v>
          </cell>
          <cell r="CY1142">
            <v>12847</v>
          </cell>
          <cell r="CZ1142">
            <v>14397</v>
          </cell>
          <cell r="DA1142">
            <v>14397</v>
          </cell>
          <cell r="DB1142">
            <v>14397</v>
          </cell>
          <cell r="DC1142">
            <v>16562</v>
          </cell>
          <cell r="DD1142">
            <v>15562</v>
          </cell>
          <cell r="DE1142">
            <v>11939</v>
          </cell>
          <cell r="DF1142">
            <v>11939</v>
          </cell>
          <cell r="DG1142">
            <v>6939</v>
          </cell>
          <cell r="DH1142">
            <v>6939</v>
          </cell>
          <cell r="DI1142">
            <v>6939</v>
          </cell>
          <cell r="DJ1142">
            <v>9939</v>
          </cell>
          <cell r="DK1142">
            <v>9939</v>
          </cell>
        </row>
        <row r="1143">
          <cell r="A1143">
            <v>124532</v>
          </cell>
          <cell r="B1143" t="str">
            <v xml:space="preserve"> WALTER - WEST DELTA 35A                 </v>
          </cell>
          <cell r="C1143" t="str">
            <v xml:space="preserve"> 0L   </v>
          </cell>
          <cell r="D1143" t="str">
            <v xml:space="preserve"> R    </v>
          </cell>
          <cell r="E1143">
            <v>28723</v>
          </cell>
          <cell r="F1143">
            <v>2446</v>
          </cell>
          <cell r="G1143">
            <v>2446</v>
          </cell>
          <cell r="H1143">
            <v>4560</v>
          </cell>
          <cell r="I1143">
            <v>2446</v>
          </cell>
          <cell r="J1143">
            <v>2446</v>
          </cell>
          <cell r="K1143">
            <v>2446</v>
          </cell>
          <cell r="L1143">
            <v>2446</v>
          </cell>
          <cell r="M1143">
            <v>4444</v>
          </cell>
          <cell r="N1143">
            <v>2445</v>
          </cell>
          <cell r="O1143">
            <v>2445</v>
          </cell>
          <cell r="P1143">
            <v>2445</v>
          </cell>
          <cell r="Q1143">
            <v>2445</v>
          </cell>
          <cell r="R1143">
            <v>2445</v>
          </cell>
          <cell r="S1143">
            <v>2445</v>
          </cell>
          <cell r="T1143">
            <v>4690</v>
          </cell>
          <cell r="U1143">
            <v>4690</v>
          </cell>
          <cell r="V1143">
            <v>4690</v>
          </cell>
          <cell r="W1143">
            <v>3690</v>
          </cell>
          <cell r="X1143">
            <v>1690</v>
          </cell>
          <cell r="Y1143">
            <v>1190</v>
          </cell>
          <cell r="Z1143">
            <v>1190</v>
          </cell>
          <cell r="AA1143">
            <v>1790</v>
          </cell>
          <cell r="AB1143">
            <v>1790</v>
          </cell>
          <cell r="AC1143">
            <v>1790</v>
          </cell>
          <cell r="AD1143">
            <v>1790</v>
          </cell>
          <cell r="AE1143">
            <v>1790</v>
          </cell>
          <cell r="AF1143">
            <v>1790</v>
          </cell>
          <cell r="AG1143">
            <v>2596</v>
          </cell>
          <cell r="AH1143">
            <v>2596</v>
          </cell>
          <cell r="AI1143">
            <v>2596</v>
          </cell>
          <cell r="AJ1143">
            <v>2596</v>
          </cell>
          <cell r="AK1143">
            <v>2296</v>
          </cell>
          <cell r="AL1143">
            <v>2296</v>
          </cell>
          <cell r="AM1143">
            <v>4296</v>
          </cell>
          <cell r="AN1143">
            <v>4296</v>
          </cell>
          <cell r="AO1143">
            <v>4560</v>
          </cell>
          <cell r="AP1143">
            <v>4560</v>
          </cell>
          <cell r="AQ1143">
            <v>4560</v>
          </cell>
          <cell r="AR1143">
            <v>1960</v>
          </cell>
          <cell r="AS1143">
            <v>960</v>
          </cell>
          <cell r="AT1143">
            <v>960</v>
          </cell>
          <cell r="AU1143">
            <v>1458</v>
          </cell>
          <cell r="AV1143">
            <v>1428</v>
          </cell>
          <cell r="AW1143">
            <v>1428</v>
          </cell>
          <cell r="AX1143">
            <v>4335</v>
          </cell>
          <cell r="AY1143">
            <v>4335</v>
          </cell>
          <cell r="AZ1143">
            <v>4335</v>
          </cell>
          <cell r="BA1143">
            <v>6085</v>
          </cell>
          <cell r="BB1143">
            <v>3635</v>
          </cell>
          <cell r="BC1143">
            <v>3635</v>
          </cell>
          <cell r="BD1143">
            <v>3635</v>
          </cell>
          <cell r="BE1143">
            <v>3635</v>
          </cell>
          <cell r="BF1143">
            <v>2181</v>
          </cell>
          <cell r="BG1143">
            <v>2181</v>
          </cell>
          <cell r="BH1143">
            <v>2181</v>
          </cell>
          <cell r="BI1143">
            <v>2567</v>
          </cell>
          <cell r="BJ1143">
            <v>2567</v>
          </cell>
          <cell r="BK1143">
            <v>2567</v>
          </cell>
          <cell r="BL1143">
            <v>2567</v>
          </cell>
          <cell r="BM1143">
            <v>2567</v>
          </cell>
          <cell r="BN1143">
            <v>2567</v>
          </cell>
          <cell r="BO1143">
            <v>3388</v>
          </cell>
          <cell r="BP1143">
            <v>3388</v>
          </cell>
          <cell r="BQ1143">
            <v>3388</v>
          </cell>
          <cell r="BR1143">
            <v>3388</v>
          </cell>
          <cell r="BS1143">
            <v>3388</v>
          </cell>
          <cell r="BT1143">
            <v>3388</v>
          </cell>
          <cell r="BU1143">
            <v>3388</v>
          </cell>
          <cell r="BV1143">
            <v>3388</v>
          </cell>
          <cell r="BW1143">
            <v>3388</v>
          </cell>
          <cell r="BX1143">
            <v>3388</v>
          </cell>
          <cell r="BY1143">
            <v>3388</v>
          </cell>
          <cell r="BZ1143">
            <v>3388</v>
          </cell>
          <cell r="CA1143">
            <v>3388</v>
          </cell>
          <cell r="CB1143">
            <v>3388</v>
          </cell>
          <cell r="CC1143">
            <v>5428</v>
          </cell>
          <cell r="CD1143">
            <v>5428</v>
          </cell>
          <cell r="CE1143">
            <v>6940</v>
          </cell>
          <cell r="CF1143">
            <v>6940</v>
          </cell>
          <cell r="CG1143">
            <v>6940</v>
          </cell>
          <cell r="CH1143">
            <v>3012</v>
          </cell>
          <cell r="CI1143">
            <v>3012</v>
          </cell>
          <cell r="CJ1143">
            <v>3012</v>
          </cell>
          <cell r="CK1143">
            <v>3012</v>
          </cell>
          <cell r="CL1143">
            <v>3012</v>
          </cell>
          <cell r="CM1143">
            <v>3012</v>
          </cell>
          <cell r="CN1143">
            <v>3012</v>
          </cell>
          <cell r="CO1143">
            <v>3012</v>
          </cell>
          <cell r="CP1143">
            <v>3012</v>
          </cell>
          <cell r="CQ1143">
            <v>2759</v>
          </cell>
          <cell r="CR1143">
            <v>7759</v>
          </cell>
          <cell r="CS1143">
            <v>2759</v>
          </cell>
          <cell r="CT1143">
            <v>2759</v>
          </cell>
          <cell r="CU1143">
            <v>2759</v>
          </cell>
          <cell r="CV1143">
            <v>2759</v>
          </cell>
          <cell r="CW1143">
            <v>2759</v>
          </cell>
          <cell r="CX1143">
            <v>2759</v>
          </cell>
          <cell r="CY1143">
            <v>2759</v>
          </cell>
          <cell r="CZ1143">
            <v>3123</v>
          </cell>
          <cell r="DA1143">
            <v>3123</v>
          </cell>
          <cell r="DB1143">
            <v>3123</v>
          </cell>
          <cell r="DC1143">
            <v>3123</v>
          </cell>
          <cell r="DD1143">
            <v>2973</v>
          </cell>
          <cell r="DE1143">
            <v>4977</v>
          </cell>
          <cell r="DF1143">
            <v>4977</v>
          </cell>
          <cell r="DG1143">
            <v>4977</v>
          </cell>
          <cell r="DH1143">
            <v>4977</v>
          </cell>
          <cell r="DI1143">
            <v>4977</v>
          </cell>
          <cell r="DJ1143">
            <v>4008</v>
          </cell>
          <cell r="DK1143">
            <v>4008</v>
          </cell>
        </row>
        <row r="1144">
          <cell r="A1144">
            <v>124988</v>
          </cell>
          <cell r="B1144" t="str">
            <v xml:space="preserve"> ENRON - LOS TORRITOS DEHYD #1           </v>
          </cell>
          <cell r="C1144">
            <v>0</v>
          </cell>
          <cell r="D1144" t="str">
            <v xml:space="preserve"> R    </v>
          </cell>
          <cell r="E1144">
            <v>15291</v>
          </cell>
          <cell r="F1144">
            <v>850</v>
          </cell>
          <cell r="G1144">
            <v>850</v>
          </cell>
          <cell r="H1144">
            <v>1600</v>
          </cell>
          <cell r="I1144">
            <v>850</v>
          </cell>
          <cell r="J1144">
            <v>850</v>
          </cell>
          <cell r="K1144">
            <v>850</v>
          </cell>
          <cell r="L1144">
            <v>850</v>
          </cell>
          <cell r="M1144">
            <v>850</v>
          </cell>
          <cell r="N1144">
            <v>850</v>
          </cell>
          <cell r="O1144">
            <v>850</v>
          </cell>
          <cell r="P1144">
            <v>850</v>
          </cell>
          <cell r="Q1144">
            <v>850</v>
          </cell>
          <cell r="R1144">
            <v>850</v>
          </cell>
          <cell r="S1144">
            <v>850</v>
          </cell>
          <cell r="T1144">
            <v>1600</v>
          </cell>
          <cell r="U1144">
            <v>1600</v>
          </cell>
          <cell r="V1144">
            <v>1600</v>
          </cell>
          <cell r="W1144">
            <v>1600</v>
          </cell>
          <cell r="X1144">
            <v>1600</v>
          </cell>
          <cell r="Y1144">
            <v>1600</v>
          </cell>
          <cell r="Z1144">
            <v>1600</v>
          </cell>
          <cell r="AA1144">
            <v>1600</v>
          </cell>
          <cell r="AB1144">
            <v>1600</v>
          </cell>
          <cell r="AC1144">
            <v>1600</v>
          </cell>
          <cell r="AD1144">
            <v>1600</v>
          </cell>
          <cell r="AE1144">
            <v>1600</v>
          </cell>
          <cell r="AF1144">
            <v>1600</v>
          </cell>
          <cell r="AG1144">
            <v>1600</v>
          </cell>
          <cell r="AH1144">
            <v>1600</v>
          </cell>
          <cell r="AI1144">
            <v>1600</v>
          </cell>
          <cell r="AJ1144">
            <v>1600</v>
          </cell>
          <cell r="AK1144">
            <v>1600</v>
          </cell>
          <cell r="AL1144">
            <v>1600</v>
          </cell>
          <cell r="AM1144">
            <v>1600</v>
          </cell>
          <cell r="AN1144">
            <v>1600</v>
          </cell>
          <cell r="AO1144">
            <v>1600</v>
          </cell>
          <cell r="AP1144">
            <v>1600</v>
          </cell>
          <cell r="AQ1144">
            <v>1600</v>
          </cell>
          <cell r="AR1144">
            <v>1600</v>
          </cell>
          <cell r="AS1144">
            <v>1600</v>
          </cell>
          <cell r="AT1144">
            <v>1600</v>
          </cell>
          <cell r="AU1144">
            <v>1100</v>
          </cell>
          <cell r="AV1144">
            <v>1600</v>
          </cell>
          <cell r="AW1144">
            <v>1600</v>
          </cell>
          <cell r="AX1144">
            <v>1650</v>
          </cell>
          <cell r="AY1144">
            <v>1650</v>
          </cell>
          <cell r="AZ1144">
            <v>1650</v>
          </cell>
          <cell r="BA1144">
            <v>1650</v>
          </cell>
          <cell r="BB1144">
            <v>1650</v>
          </cell>
          <cell r="BC1144">
            <v>1650</v>
          </cell>
          <cell r="BD1144">
            <v>1650</v>
          </cell>
          <cell r="BE1144">
            <v>1650</v>
          </cell>
          <cell r="BF1144">
            <v>1650</v>
          </cell>
          <cell r="BG1144">
            <v>1650</v>
          </cell>
          <cell r="BH1144">
            <v>1650</v>
          </cell>
          <cell r="BI1144">
            <v>1650</v>
          </cell>
          <cell r="BJ1144">
            <v>1650</v>
          </cell>
          <cell r="BK1144">
            <v>1650</v>
          </cell>
          <cell r="BL1144">
            <v>1650</v>
          </cell>
          <cell r="BM1144">
            <v>1650</v>
          </cell>
          <cell r="BN1144">
            <v>1650</v>
          </cell>
          <cell r="BO1144">
            <v>1650</v>
          </cell>
          <cell r="BP1144">
            <v>1650</v>
          </cell>
          <cell r="BQ1144">
            <v>1650</v>
          </cell>
          <cell r="BR1144">
            <v>1650</v>
          </cell>
          <cell r="BS1144">
            <v>1650</v>
          </cell>
          <cell r="BT1144">
            <v>1650</v>
          </cell>
          <cell r="BU1144">
            <v>1650</v>
          </cell>
          <cell r="BV1144">
            <v>1650</v>
          </cell>
          <cell r="BW1144">
            <v>1650</v>
          </cell>
          <cell r="BX1144">
            <v>1650</v>
          </cell>
          <cell r="BY1144">
            <v>1650</v>
          </cell>
          <cell r="BZ1144">
            <v>1650</v>
          </cell>
          <cell r="CA1144">
            <v>1650</v>
          </cell>
          <cell r="CB1144">
            <v>1650</v>
          </cell>
          <cell r="CC1144">
            <v>1144</v>
          </cell>
          <cell r="CD1144">
            <v>1700</v>
          </cell>
          <cell r="CE1144">
            <v>700</v>
          </cell>
          <cell r="CF1144">
            <v>700</v>
          </cell>
          <cell r="CG1144">
            <v>700</v>
          </cell>
          <cell r="CH1144">
            <v>700</v>
          </cell>
          <cell r="CI1144">
            <v>700</v>
          </cell>
          <cell r="CJ1144">
            <v>700</v>
          </cell>
          <cell r="CK1144">
            <v>700</v>
          </cell>
          <cell r="CL1144">
            <v>700</v>
          </cell>
          <cell r="CM1144">
            <v>700</v>
          </cell>
          <cell r="CN1144">
            <v>700</v>
          </cell>
          <cell r="CO1144">
            <v>700</v>
          </cell>
          <cell r="CP1144">
            <v>700</v>
          </cell>
          <cell r="CQ1144">
            <v>2080</v>
          </cell>
          <cell r="CR1144">
            <v>2080</v>
          </cell>
          <cell r="CS1144">
            <v>2080</v>
          </cell>
          <cell r="CT1144">
            <v>2080</v>
          </cell>
          <cell r="CU1144">
            <v>2080</v>
          </cell>
          <cell r="CV1144">
            <v>2080</v>
          </cell>
          <cell r="CW1144">
            <v>2080</v>
          </cell>
          <cell r="CX1144">
            <v>2080</v>
          </cell>
          <cell r="CY1144">
            <v>2080</v>
          </cell>
          <cell r="CZ1144">
            <v>3080</v>
          </cell>
          <cell r="DA1144">
            <v>3080</v>
          </cell>
          <cell r="DB1144">
            <v>3080</v>
          </cell>
          <cell r="DC1144">
            <v>2080</v>
          </cell>
          <cell r="DD1144">
            <v>2080</v>
          </cell>
          <cell r="DE1144">
            <v>2080</v>
          </cell>
          <cell r="DF1144">
            <v>2080</v>
          </cell>
          <cell r="DG1144">
            <v>2080</v>
          </cell>
          <cell r="DH1144">
            <v>2080</v>
          </cell>
          <cell r="DI1144">
            <v>2080</v>
          </cell>
          <cell r="DJ1144">
            <v>2080</v>
          </cell>
          <cell r="DK1144">
            <v>2080</v>
          </cell>
        </row>
        <row r="1145">
          <cell r="A1145">
            <v>125747</v>
          </cell>
          <cell r="B1145" t="str">
            <v xml:space="preserve"> PETAL STORAGE FIELD  (Bi 2-0797)        </v>
          </cell>
          <cell r="C1145">
            <v>1</v>
          </cell>
          <cell r="D1145" t="str">
            <v xml:space="preserve"> R    </v>
          </cell>
          <cell r="E1145">
            <v>307567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</row>
        <row r="1146">
          <cell r="A1146">
            <v>125784</v>
          </cell>
          <cell r="B1146" t="str">
            <v xml:space="preserve"> UNION - BROOKELAND FIELD DEHYD          </v>
          </cell>
          <cell r="C1146">
            <v>0</v>
          </cell>
          <cell r="D1146" t="str">
            <v xml:space="preserve"> R    </v>
          </cell>
          <cell r="E1146">
            <v>168300</v>
          </cell>
          <cell r="F1146">
            <v>36796</v>
          </cell>
          <cell r="G1146">
            <v>36796</v>
          </cell>
          <cell r="H1146">
            <v>35900</v>
          </cell>
          <cell r="I1146">
            <v>36796</v>
          </cell>
          <cell r="J1146">
            <v>36796</v>
          </cell>
          <cell r="K1146">
            <v>36796</v>
          </cell>
          <cell r="L1146">
            <v>40600</v>
          </cell>
          <cell r="M1146">
            <v>40600</v>
          </cell>
          <cell r="N1146">
            <v>40600</v>
          </cell>
          <cell r="O1146">
            <v>40600</v>
          </cell>
          <cell r="P1146">
            <v>40600</v>
          </cell>
          <cell r="Q1146">
            <v>40600</v>
          </cell>
          <cell r="R1146">
            <v>40600</v>
          </cell>
          <cell r="S1146">
            <v>40600</v>
          </cell>
          <cell r="T1146">
            <v>45700</v>
          </cell>
          <cell r="U1146">
            <v>45700</v>
          </cell>
          <cell r="V1146">
            <v>45700</v>
          </cell>
          <cell r="W1146">
            <v>32700</v>
          </cell>
          <cell r="X1146">
            <v>32700</v>
          </cell>
          <cell r="Y1146">
            <v>32700</v>
          </cell>
          <cell r="Z1146">
            <v>33400</v>
          </cell>
          <cell r="AA1146">
            <v>33400</v>
          </cell>
          <cell r="AB1146">
            <v>33400</v>
          </cell>
          <cell r="AC1146">
            <v>33400</v>
          </cell>
          <cell r="AD1146">
            <v>33400</v>
          </cell>
          <cell r="AE1146">
            <v>33400</v>
          </cell>
          <cell r="AF1146">
            <v>33400</v>
          </cell>
          <cell r="AG1146">
            <v>33400</v>
          </cell>
          <cell r="AH1146">
            <v>33400</v>
          </cell>
          <cell r="AI1146">
            <v>33400</v>
          </cell>
          <cell r="AJ1146">
            <v>33400</v>
          </cell>
          <cell r="AK1146">
            <v>33400</v>
          </cell>
          <cell r="AL1146">
            <v>33400</v>
          </cell>
          <cell r="AM1146">
            <v>35900</v>
          </cell>
          <cell r="AN1146">
            <v>35900</v>
          </cell>
          <cell r="AO1146">
            <v>35900</v>
          </cell>
          <cell r="AP1146">
            <v>35900</v>
          </cell>
          <cell r="AQ1146">
            <v>35900</v>
          </cell>
          <cell r="AR1146">
            <v>35900</v>
          </cell>
          <cell r="AS1146">
            <v>35900</v>
          </cell>
          <cell r="AT1146">
            <v>35900</v>
          </cell>
          <cell r="AU1146">
            <v>35900</v>
          </cell>
          <cell r="AV1146">
            <v>35900</v>
          </cell>
          <cell r="AW1146">
            <v>35900</v>
          </cell>
          <cell r="AX1146">
            <v>37442</v>
          </cell>
          <cell r="AY1146">
            <v>37442</v>
          </cell>
          <cell r="AZ1146">
            <v>32317</v>
          </cell>
          <cell r="BA1146">
            <v>33901</v>
          </cell>
          <cell r="BB1146">
            <v>33901</v>
          </cell>
          <cell r="BC1146">
            <v>31101</v>
          </cell>
          <cell r="BD1146">
            <v>31101</v>
          </cell>
          <cell r="BE1146">
            <v>31101</v>
          </cell>
          <cell r="BF1146">
            <v>31101</v>
          </cell>
          <cell r="BG1146">
            <v>31101</v>
          </cell>
          <cell r="BH1146">
            <v>32626</v>
          </cell>
          <cell r="BI1146">
            <v>36400</v>
          </cell>
          <cell r="BJ1146">
            <v>33000</v>
          </cell>
          <cell r="BK1146">
            <v>33000</v>
          </cell>
          <cell r="BL1146">
            <v>33000</v>
          </cell>
          <cell r="BM1146">
            <v>33000</v>
          </cell>
          <cell r="BN1146">
            <v>37900</v>
          </cell>
          <cell r="BO1146">
            <v>37900</v>
          </cell>
          <cell r="BP1146">
            <v>36900</v>
          </cell>
          <cell r="BQ1146">
            <v>36000</v>
          </cell>
          <cell r="BR1146">
            <v>36000</v>
          </cell>
          <cell r="BS1146">
            <v>36000</v>
          </cell>
          <cell r="BT1146">
            <v>27500</v>
          </cell>
          <cell r="BU1146">
            <v>27500</v>
          </cell>
          <cell r="BV1146">
            <v>27500</v>
          </cell>
          <cell r="BW1146">
            <v>27710</v>
          </cell>
          <cell r="BX1146">
            <v>27710</v>
          </cell>
          <cell r="BY1146">
            <v>27710</v>
          </cell>
          <cell r="BZ1146">
            <v>27710</v>
          </cell>
          <cell r="CA1146">
            <v>27710</v>
          </cell>
          <cell r="CB1146">
            <v>27710</v>
          </cell>
          <cell r="CC1146">
            <v>24230</v>
          </cell>
          <cell r="CD1146">
            <v>26300</v>
          </cell>
          <cell r="CE1146">
            <v>26300</v>
          </cell>
          <cell r="CF1146">
            <v>26300</v>
          </cell>
          <cell r="CG1146">
            <v>26300</v>
          </cell>
          <cell r="CH1146">
            <v>27676</v>
          </cell>
          <cell r="CI1146">
            <v>27676</v>
          </cell>
          <cell r="CJ1146">
            <v>27676</v>
          </cell>
          <cell r="CK1146">
            <v>29101</v>
          </cell>
          <cell r="CL1146">
            <v>29101</v>
          </cell>
          <cell r="CM1146">
            <v>29101</v>
          </cell>
          <cell r="CN1146">
            <v>29101</v>
          </cell>
          <cell r="CO1146">
            <v>29101</v>
          </cell>
          <cell r="CP1146">
            <v>29101</v>
          </cell>
          <cell r="CQ1146">
            <v>28101</v>
          </cell>
          <cell r="CR1146">
            <v>31402</v>
          </cell>
          <cell r="CS1146">
            <v>31402</v>
          </cell>
          <cell r="CT1146">
            <v>31402</v>
          </cell>
          <cell r="CU1146">
            <v>31402</v>
          </cell>
          <cell r="CV1146">
            <v>30830</v>
          </cell>
          <cell r="CW1146">
            <v>29530</v>
          </cell>
          <cell r="CX1146">
            <v>29530</v>
          </cell>
          <cell r="CY1146">
            <v>29530</v>
          </cell>
          <cell r="CZ1146">
            <v>29530</v>
          </cell>
          <cell r="DA1146">
            <v>29530</v>
          </cell>
          <cell r="DB1146">
            <v>29530</v>
          </cell>
          <cell r="DC1146">
            <v>29530</v>
          </cell>
          <cell r="DD1146">
            <v>29530</v>
          </cell>
          <cell r="DE1146">
            <v>25675</v>
          </cell>
          <cell r="DF1146">
            <v>29675</v>
          </cell>
          <cell r="DG1146">
            <v>29675</v>
          </cell>
          <cell r="DH1146">
            <v>29675</v>
          </cell>
          <cell r="DI1146">
            <v>29675</v>
          </cell>
          <cell r="DJ1146">
            <v>29675</v>
          </cell>
          <cell r="DK1146">
            <v>29675</v>
          </cell>
        </row>
        <row r="1147">
          <cell r="A1147">
            <v>126043</v>
          </cell>
          <cell r="B1147" t="str">
            <v xml:space="preserve"> PETAL STORAGE FIELD    (Bi 1-2303)      </v>
          </cell>
          <cell r="C1147">
            <v>1</v>
          </cell>
          <cell r="D1147" t="str">
            <v xml:space="preserve"> D    </v>
          </cell>
          <cell r="E1147">
            <v>287146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30000</v>
          </cell>
          <cell r="U1147">
            <v>30000</v>
          </cell>
          <cell r="V1147">
            <v>30000</v>
          </cell>
          <cell r="W1147">
            <v>29752</v>
          </cell>
          <cell r="X1147">
            <v>30000</v>
          </cell>
          <cell r="Y1147">
            <v>30000</v>
          </cell>
          <cell r="Z1147">
            <v>30000</v>
          </cell>
          <cell r="AA1147">
            <v>20178</v>
          </cell>
          <cell r="AB1147">
            <v>30000</v>
          </cell>
          <cell r="AC1147">
            <v>30000</v>
          </cell>
          <cell r="AD1147">
            <v>20000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10000</v>
          </cell>
          <cell r="BD1147">
            <v>10000</v>
          </cell>
          <cell r="BE1147">
            <v>10000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15000</v>
          </cell>
          <cell r="BK1147">
            <v>15000</v>
          </cell>
          <cell r="BL1147">
            <v>15000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</row>
        <row r="1148">
          <cell r="A1148">
            <v>126061</v>
          </cell>
          <cell r="B1148" t="str">
            <v xml:space="preserve"> KOCH - SHELL-SOUTH TIMB. BLK 26         </v>
          </cell>
          <cell r="C1148" t="str">
            <v xml:space="preserve"> 0L   </v>
          </cell>
          <cell r="D1148" t="str">
            <v xml:space="preserve"> R    </v>
          </cell>
          <cell r="E1148">
            <v>62435</v>
          </cell>
          <cell r="F1148">
            <v>17701</v>
          </cell>
          <cell r="G1148">
            <v>17701</v>
          </cell>
          <cell r="H1148">
            <v>25201</v>
          </cell>
          <cell r="I1148">
            <v>14151</v>
          </cell>
          <cell r="J1148">
            <v>14751</v>
          </cell>
          <cell r="K1148">
            <v>16751</v>
          </cell>
          <cell r="L1148">
            <v>16751</v>
          </cell>
          <cell r="M1148">
            <v>16751</v>
          </cell>
          <cell r="N1148">
            <v>16751</v>
          </cell>
          <cell r="O1148">
            <v>16751</v>
          </cell>
          <cell r="P1148">
            <v>16751</v>
          </cell>
          <cell r="Q1148">
            <v>20001</v>
          </cell>
          <cell r="R1148">
            <v>20001</v>
          </cell>
          <cell r="S1148">
            <v>20001</v>
          </cell>
          <cell r="T1148">
            <v>22501</v>
          </cell>
          <cell r="U1148">
            <v>22501</v>
          </cell>
          <cell r="V1148">
            <v>22501</v>
          </cell>
          <cell r="W1148">
            <v>20501</v>
          </cell>
          <cell r="X1148">
            <v>20501</v>
          </cell>
          <cell r="Y1148">
            <v>20501</v>
          </cell>
          <cell r="Z1148">
            <v>23001</v>
          </cell>
          <cell r="AA1148">
            <v>25751</v>
          </cell>
          <cell r="AB1148">
            <v>25751</v>
          </cell>
          <cell r="AC1148">
            <v>25751</v>
          </cell>
          <cell r="AD1148">
            <v>25751</v>
          </cell>
          <cell r="AE1148">
            <v>25751</v>
          </cell>
          <cell r="AF1148">
            <v>25751</v>
          </cell>
          <cell r="AG1148">
            <v>25751</v>
          </cell>
          <cell r="AH1148">
            <v>25751</v>
          </cell>
          <cell r="AI1148">
            <v>25751</v>
          </cell>
          <cell r="AJ1148">
            <v>25751</v>
          </cell>
          <cell r="AK1148">
            <v>25751</v>
          </cell>
          <cell r="AL1148">
            <v>25751</v>
          </cell>
          <cell r="AM1148">
            <v>25751</v>
          </cell>
          <cell r="AN1148">
            <v>25751</v>
          </cell>
          <cell r="AO1148">
            <v>25201</v>
          </cell>
          <cell r="AP1148">
            <v>25201</v>
          </cell>
          <cell r="AQ1148">
            <v>25201</v>
          </cell>
          <cell r="AR1148">
            <v>25201</v>
          </cell>
          <cell r="AS1148">
            <v>25201</v>
          </cell>
          <cell r="AT1148">
            <v>13751</v>
          </cell>
          <cell r="AU1148">
            <v>13751</v>
          </cell>
          <cell r="AV1148">
            <v>13751</v>
          </cell>
          <cell r="AW1148">
            <v>13751</v>
          </cell>
          <cell r="AX1148">
            <v>10701</v>
          </cell>
          <cell r="AY1148">
            <v>10701</v>
          </cell>
          <cell r="AZ1148">
            <v>10701</v>
          </cell>
          <cell r="BA1148">
            <v>11201</v>
          </cell>
          <cell r="BB1148">
            <v>11201</v>
          </cell>
          <cell r="BC1148">
            <v>11201</v>
          </cell>
          <cell r="BD1148">
            <v>11201</v>
          </cell>
          <cell r="BE1148">
            <v>11201</v>
          </cell>
          <cell r="BF1148">
            <v>11201</v>
          </cell>
          <cell r="BG1148">
            <v>11201</v>
          </cell>
          <cell r="BH1148">
            <v>11201</v>
          </cell>
          <cell r="BI1148">
            <v>11201</v>
          </cell>
          <cell r="BJ1148">
            <v>7519</v>
          </cell>
          <cell r="BK1148">
            <v>7519</v>
          </cell>
          <cell r="BL1148">
            <v>7519</v>
          </cell>
          <cell r="BM1148">
            <v>7519</v>
          </cell>
          <cell r="BN1148">
            <v>7519</v>
          </cell>
          <cell r="BO1148">
            <v>7519</v>
          </cell>
          <cell r="BP1148">
            <v>8369</v>
          </cell>
          <cell r="BQ1148">
            <v>8369</v>
          </cell>
          <cell r="BR1148">
            <v>8369</v>
          </cell>
          <cell r="BS1148">
            <v>8369</v>
          </cell>
          <cell r="BT1148">
            <v>10289</v>
          </cell>
          <cell r="BU1148">
            <v>10289</v>
          </cell>
          <cell r="BV1148">
            <v>9421</v>
          </cell>
          <cell r="BW1148">
            <v>5501</v>
          </cell>
          <cell r="BX1148">
            <v>5501</v>
          </cell>
          <cell r="BY1148">
            <v>5501</v>
          </cell>
          <cell r="BZ1148">
            <v>5501</v>
          </cell>
          <cell r="CA1148">
            <v>5501</v>
          </cell>
          <cell r="CB1148">
            <v>5501</v>
          </cell>
          <cell r="CC1148">
            <v>6951</v>
          </cell>
          <cell r="CD1148">
            <v>6951</v>
          </cell>
          <cell r="CE1148">
            <v>6951</v>
          </cell>
          <cell r="CF1148">
            <v>6951</v>
          </cell>
          <cell r="CG1148">
            <v>6951</v>
          </cell>
          <cell r="CH1148">
            <v>4751</v>
          </cell>
          <cell r="CI1148">
            <v>1311</v>
          </cell>
          <cell r="CJ1148">
            <v>1311</v>
          </cell>
          <cell r="CK1148">
            <v>1311</v>
          </cell>
          <cell r="CL1148">
            <v>1311</v>
          </cell>
          <cell r="CM1148">
            <v>1311</v>
          </cell>
          <cell r="CN1148">
            <v>1311</v>
          </cell>
          <cell r="CO1148">
            <v>1311</v>
          </cell>
          <cell r="CP1148">
            <v>1311</v>
          </cell>
          <cell r="CQ1148">
            <v>1311</v>
          </cell>
          <cell r="CR1148">
            <v>1061</v>
          </cell>
          <cell r="CS1148">
            <v>1061</v>
          </cell>
          <cell r="CT1148">
            <v>1061</v>
          </cell>
          <cell r="CU1148">
            <v>1061</v>
          </cell>
          <cell r="CV1148">
            <v>1901</v>
          </cell>
          <cell r="CW1148">
            <v>6851</v>
          </cell>
          <cell r="CX1148">
            <v>10701</v>
          </cell>
          <cell r="CY1148">
            <v>10701</v>
          </cell>
          <cell r="CZ1148">
            <v>10701</v>
          </cell>
          <cell r="DA1148">
            <v>10701</v>
          </cell>
          <cell r="DB1148">
            <v>10701</v>
          </cell>
          <cell r="DC1148">
            <v>4243</v>
          </cell>
          <cell r="DD1148">
            <v>4243</v>
          </cell>
          <cell r="DE1148">
            <v>3101</v>
          </cell>
          <cell r="DF1148">
            <v>3101</v>
          </cell>
          <cell r="DG1148">
            <v>3101</v>
          </cell>
          <cell r="DH1148">
            <v>3101</v>
          </cell>
          <cell r="DI1148">
            <v>3101</v>
          </cell>
          <cell r="DJ1148">
            <v>3101</v>
          </cell>
          <cell r="DK1148">
            <v>5001</v>
          </cell>
        </row>
        <row r="1149">
          <cell r="A1149">
            <v>127649</v>
          </cell>
          <cell r="B1149" t="str">
            <v>TECO @ Steuben</v>
          </cell>
          <cell r="C1149">
            <v>5</v>
          </cell>
          <cell r="D1149" t="str">
            <v xml:space="preserve"> D    </v>
          </cell>
          <cell r="E1149">
            <v>94585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6275</v>
          </cell>
          <cell r="S1149">
            <v>10000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160</v>
          </cell>
          <cell r="AU1149">
            <v>160</v>
          </cell>
          <cell r="AV1149">
            <v>799</v>
          </cell>
          <cell r="AW1149">
            <v>661</v>
          </cell>
          <cell r="AX1149">
            <v>3200</v>
          </cell>
          <cell r="AY1149">
            <v>1000</v>
          </cell>
          <cell r="AZ1149">
            <v>1000</v>
          </cell>
          <cell r="BA1149">
            <v>1000</v>
          </cell>
          <cell r="BB1149">
            <v>1000</v>
          </cell>
          <cell r="BC1149">
            <v>1000</v>
          </cell>
          <cell r="BD1149">
            <v>1000</v>
          </cell>
          <cell r="BE1149">
            <v>1000</v>
          </cell>
          <cell r="BF1149">
            <v>1000</v>
          </cell>
          <cell r="BG1149">
            <v>1000</v>
          </cell>
          <cell r="BH1149">
            <v>1000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2394</v>
          </cell>
          <cell r="BU1149">
            <v>2394</v>
          </cell>
          <cell r="BV1149">
            <v>2394</v>
          </cell>
          <cell r="BW1149">
            <v>1678</v>
          </cell>
          <cell r="BX1149">
            <v>1678</v>
          </cell>
          <cell r="BY1149">
            <v>1678</v>
          </cell>
          <cell r="BZ1149">
            <v>1678</v>
          </cell>
          <cell r="CA1149">
            <v>1678</v>
          </cell>
          <cell r="CB1149">
            <v>1678</v>
          </cell>
          <cell r="CC1149">
            <v>613</v>
          </cell>
          <cell r="CD1149">
            <v>613</v>
          </cell>
          <cell r="CE1149">
            <v>613</v>
          </cell>
          <cell r="CF1149">
            <v>613</v>
          </cell>
          <cell r="CG1149">
            <v>613</v>
          </cell>
          <cell r="CH1149">
            <v>613</v>
          </cell>
          <cell r="CI1149">
            <v>613</v>
          </cell>
          <cell r="CJ1149">
            <v>613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500</v>
          </cell>
          <cell r="DF1149">
            <v>500</v>
          </cell>
          <cell r="DG1149">
            <v>500</v>
          </cell>
          <cell r="DH1149">
            <v>500</v>
          </cell>
          <cell r="DI1149">
            <v>500</v>
          </cell>
          <cell r="DJ1149">
            <v>500</v>
          </cell>
          <cell r="DK1149">
            <v>500</v>
          </cell>
        </row>
        <row r="1150">
          <cell r="A1150">
            <v>129398</v>
          </cell>
          <cell r="B1150" t="str">
            <v xml:space="preserve"> CONOCO-GRAND ISLE MAKE-UP FUEL SALES    </v>
          </cell>
          <cell r="C1150" t="str">
            <v xml:space="preserve"> 0L   </v>
          </cell>
          <cell r="D1150" t="str">
            <v xml:space="preserve"> D    </v>
          </cell>
          <cell r="E1150">
            <v>9623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</row>
        <row r="1151">
          <cell r="A1151">
            <v>131859</v>
          </cell>
          <cell r="B1151" t="str">
            <v xml:space="preserve"> UMC - EUGENE IS 243B                    </v>
          </cell>
          <cell r="C1151" t="str">
            <v xml:space="preserve"> 0L   </v>
          </cell>
          <cell r="D1151" t="str">
            <v xml:space="preserve"> R    </v>
          </cell>
          <cell r="E1151">
            <v>31298</v>
          </cell>
          <cell r="F1151">
            <v>6000</v>
          </cell>
          <cell r="G1151">
            <v>6000</v>
          </cell>
          <cell r="H1151">
            <v>7000</v>
          </cell>
          <cell r="I1151">
            <v>6000</v>
          </cell>
          <cell r="J1151">
            <v>6000</v>
          </cell>
          <cell r="K1151">
            <v>6000</v>
          </cell>
          <cell r="L1151">
            <v>6000</v>
          </cell>
          <cell r="M1151">
            <v>6000</v>
          </cell>
          <cell r="N1151">
            <v>6000</v>
          </cell>
          <cell r="O1151">
            <v>6000</v>
          </cell>
          <cell r="P1151">
            <v>6000</v>
          </cell>
          <cell r="Q1151">
            <v>6000</v>
          </cell>
          <cell r="R1151">
            <v>6000</v>
          </cell>
          <cell r="S1151">
            <v>6000</v>
          </cell>
          <cell r="T1151">
            <v>5000</v>
          </cell>
          <cell r="U1151">
            <v>5000</v>
          </cell>
          <cell r="V1151">
            <v>5000</v>
          </cell>
          <cell r="W1151">
            <v>6000</v>
          </cell>
          <cell r="X1151">
            <v>6000</v>
          </cell>
          <cell r="Y1151">
            <v>6000</v>
          </cell>
          <cell r="Z1151">
            <v>6000</v>
          </cell>
          <cell r="AA1151">
            <v>6000</v>
          </cell>
          <cell r="AB1151">
            <v>6000</v>
          </cell>
          <cell r="AC1151">
            <v>6000</v>
          </cell>
          <cell r="AD1151">
            <v>6000</v>
          </cell>
          <cell r="AE1151">
            <v>6000</v>
          </cell>
          <cell r="AF1151">
            <v>6000</v>
          </cell>
          <cell r="AG1151">
            <v>6000</v>
          </cell>
          <cell r="AH1151">
            <v>6000</v>
          </cell>
          <cell r="AI1151">
            <v>6000</v>
          </cell>
          <cell r="AJ1151">
            <v>6000</v>
          </cell>
          <cell r="AK1151">
            <v>6000</v>
          </cell>
          <cell r="AL1151">
            <v>7000</v>
          </cell>
          <cell r="AM1151">
            <v>7000</v>
          </cell>
          <cell r="AN1151">
            <v>7000</v>
          </cell>
          <cell r="AO1151">
            <v>7000</v>
          </cell>
          <cell r="AP1151">
            <v>7000</v>
          </cell>
          <cell r="AQ1151">
            <v>7000</v>
          </cell>
          <cell r="AR1151">
            <v>7000</v>
          </cell>
          <cell r="AS1151">
            <v>7000</v>
          </cell>
          <cell r="AT1151">
            <v>7000</v>
          </cell>
          <cell r="AU1151">
            <v>7000</v>
          </cell>
          <cell r="AV1151">
            <v>8111</v>
          </cell>
          <cell r="AW1151">
            <v>8111</v>
          </cell>
          <cell r="AX1151">
            <v>6200</v>
          </cell>
          <cell r="AY1151">
            <v>6200</v>
          </cell>
          <cell r="AZ1151">
            <v>6200</v>
          </cell>
          <cell r="BA1151">
            <v>6200</v>
          </cell>
          <cell r="BB1151">
            <v>6200</v>
          </cell>
          <cell r="BC1151">
            <v>6200</v>
          </cell>
          <cell r="BD1151">
            <v>6200</v>
          </cell>
          <cell r="BE1151">
            <v>6200</v>
          </cell>
          <cell r="BF1151">
            <v>6200</v>
          </cell>
          <cell r="BG1151">
            <v>6200</v>
          </cell>
          <cell r="BH1151">
            <v>7000</v>
          </cell>
          <cell r="BI1151">
            <v>7000</v>
          </cell>
          <cell r="BJ1151">
            <v>7000</v>
          </cell>
          <cell r="BK1151">
            <v>7000</v>
          </cell>
          <cell r="BL1151">
            <v>7000</v>
          </cell>
          <cell r="BM1151">
            <v>7000</v>
          </cell>
          <cell r="BN1151">
            <v>7000</v>
          </cell>
          <cell r="BO1151">
            <v>7000</v>
          </cell>
          <cell r="BP1151">
            <v>7000</v>
          </cell>
          <cell r="BQ1151">
            <v>6200</v>
          </cell>
          <cell r="BR1151">
            <v>6200</v>
          </cell>
          <cell r="BS1151">
            <v>6200</v>
          </cell>
          <cell r="BT1151">
            <v>7000</v>
          </cell>
          <cell r="BU1151">
            <v>7000</v>
          </cell>
          <cell r="BV1151">
            <v>7000</v>
          </cell>
          <cell r="BW1151">
            <v>7000</v>
          </cell>
          <cell r="BX1151">
            <v>7000</v>
          </cell>
          <cell r="BY1151">
            <v>7000</v>
          </cell>
          <cell r="BZ1151">
            <v>7000</v>
          </cell>
          <cell r="CA1151">
            <v>7000</v>
          </cell>
          <cell r="CB1151">
            <v>7000</v>
          </cell>
          <cell r="CC1151">
            <v>9000</v>
          </cell>
          <cell r="CD1151">
            <v>9000</v>
          </cell>
          <cell r="CE1151">
            <v>9000</v>
          </cell>
          <cell r="CF1151">
            <v>9000</v>
          </cell>
          <cell r="CG1151">
            <v>9000</v>
          </cell>
          <cell r="CH1151">
            <v>7900</v>
          </cell>
          <cell r="CI1151">
            <v>6000</v>
          </cell>
          <cell r="CJ1151">
            <v>6000</v>
          </cell>
          <cell r="CK1151">
            <v>6000</v>
          </cell>
          <cell r="CL1151">
            <v>1</v>
          </cell>
          <cell r="CM1151">
            <v>1</v>
          </cell>
          <cell r="CN1151">
            <v>1</v>
          </cell>
          <cell r="CO1151">
            <v>1</v>
          </cell>
          <cell r="CP1151">
            <v>1</v>
          </cell>
          <cell r="CQ1151">
            <v>5200</v>
          </cell>
          <cell r="CR1151">
            <v>5200</v>
          </cell>
          <cell r="CS1151">
            <v>5000</v>
          </cell>
          <cell r="CT1151">
            <v>5000</v>
          </cell>
          <cell r="CU1151">
            <v>5000</v>
          </cell>
          <cell r="CV1151">
            <v>5000</v>
          </cell>
          <cell r="CW1151">
            <v>5000</v>
          </cell>
          <cell r="CX1151">
            <v>5000</v>
          </cell>
          <cell r="CY1151">
            <v>5000</v>
          </cell>
          <cell r="CZ1151">
            <v>5000</v>
          </cell>
          <cell r="DA1151">
            <v>5000</v>
          </cell>
          <cell r="DB1151">
            <v>5000</v>
          </cell>
          <cell r="DC1151">
            <v>5000</v>
          </cell>
          <cell r="DD1151">
            <v>5000</v>
          </cell>
          <cell r="DE1151">
            <v>6250</v>
          </cell>
          <cell r="DF1151">
            <v>6250</v>
          </cell>
          <cell r="DG1151">
            <v>6700</v>
          </cell>
          <cell r="DH1151">
            <v>6700</v>
          </cell>
          <cell r="DI1151">
            <v>6700</v>
          </cell>
          <cell r="DJ1151">
            <v>6700</v>
          </cell>
          <cell r="DK1151">
            <v>6700</v>
          </cell>
        </row>
        <row r="1152">
          <cell r="A1152">
            <v>141243</v>
          </cell>
          <cell r="B1152" t="str">
            <v>WESTERN GAS @ Waller</v>
          </cell>
          <cell r="C1152">
            <v>0</v>
          </cell>
          <cell r="D1152" t="str">
            <v xml:space="preserve"> R    </v>
          </cell>
          <cell r="E1152">
            <v>125879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15000</v>
          </cell>
          <cell r="DK1152">
            <v>0</v>
          </cell>
        </row>
        <row r="1153">
          <cell r="A1153">
            <v>142126</v>
          </cell>
          <cell r="B1153" t="str">
            <v>STINGRAY @ Cameron</v>
          </cell>
          <cell r="C1153" t="str">
            <v xml:space="preserve"> 0L   </v>
          </cell>
          <cell r="D1153" t="str">
            <v xml:space="preserve"> R    </v>
          </cell>
          <cell r="E1153">
            <v>71438</v>
          </cell>
          <cell r="F1153">
            <v>28132</v>
          </cell>
          <cell r="G1153">
            <v>28132</v>
          </cell>
          <cell r="H1153">
            <v>38894</v>
          </cell>
          <cell r="I1153">
            <v>15542</v>
          </cell>
          <cell r="J1153">
            <v>13830</v>
          </cell>
          <cell r="K1153">
            <v>24849</v>
          </cell>
          <cell r="L1153">
            <v>1733</v>
          </cell>
          <cell r="M1153">
            <v>1759</v>
          </cell>
          <cell r="N1153">
            <v>1759</v>
          </cell>
          <cell r="O1153">
            <v>1758</v>
          </cell>
          <cell r="P1153">
            <v>1758</v>
          </cell>
          <cell r="Q1153">
            <v>1757</v>
          </cell>
          <cell r="R1153">
            <v>1757</v>
          </cell>
          <cell r="S1153">
            <v>6556</v>
          </cell>
          <cell r="T1153">
            <v>26146</v>
          </cell>
          <cell r="U1153">
            <v>26146</v>
          </cell>
          <cell r="V1153">
            <v>26146</v>
          </cell>
          <cell r="W1153">
            <v>23928</v>
          </cell>
          <cell r="X1153">
            <v>20218</v>
          </cell>
          <cell r="Y1153">
            <v>26809</v>
          </cell>
          <cell r="Z1153">
            <v>18113</v>
          </cell>
          <cell r="AA1153">
            <v>22087</v>
          </cell>
          <cell r="AB1153">
            <v>22087</v>
          </cell>
          <cell r="AC1153">
            <v>22087</v>
          </cell>
          <cell r="AD1153">
            <v>30113</v>
          </cell>
          <cell r="AE1153">
            <v>55864</v>
          </cell>
          <cell r="AF1153">
            <v>25656</v>
          </cell>
          <cell r="AG1153">
            <v>25435</v>
          </cell>
          <cell r="AH1153">
            <v>35210</v>
          </cell>
          <cell r="AI1153">
            <v>35210</v>
          </cell>
          <cell r="AJ1153">
            <v>35210</v>
          </cell>
          <cell r="AK1153">
            <v>35210</v>
          </cell>
          <cell r="AL1153">
            <v>8505</v>
          </cell>
          <cell r="AM1153">
            <v>16935</v>
          </cell>
          <cell r="AN1153">
            <v>9694</v>
          </cell>
          <cell r="AO1153">
            <v>38894</v>
          </cell>
          <cell r="AP1153">
            <v>38894</v>
          </cell>
          <cell r="AQ1153">
            <v>38894</v>
          </cell>
          <cell r="AR1153">
            <v>26698</v>
          </cell>
          <cell r="AS1153">
            <v>25545</v>
          </cell>
          <cell r="AT1153">
            <v>16055</v>
          </cell>
          <cell r="AU1153">
            <v>34729</v>
          </cell>
          <cell r="AV1153">
            <v>16852</v>
          </cell>
          <cell r="AW1153">
            <v>29678</v>
          </cell>
          <cell r="AX1153">
            <v>22657</v>
          </cell>
          <cell r="AY1153">
            <v>17485</v>
          </cell>
          <cell r="AZ1153">
            <v>13636</v>
          </cell>
          <cell r="BA1153">
            <v>21898</v>
          </cell>
          <cell r="BB1153">
            <v>44635</v>
          </cell>
          <cell r="BC1153">
            <v>19578</v>
          </cell>
          <cell r="BD1153">
            <v>19578</v>
          </cell>
          <cell r="BE1153">
            <v>19578</v>
          </cell>
          <cell r="BF1153">
            <v>50</v>
          </cell>
          <cell r="BG1153">
            <v>22596</v>
          </cell>
          <cell r="BH1153">
            <v>50</v>
          </cell>
          <cell r="BI1153">
            <v>601</v>
          </cell>
          <cell r="BJ1153">
            <v>14676</v>
          </cell>
          <cell r="BK1153">
            <v>14676</v>
          </cell>
          <cell r="BL1153">
            <v>14676</v>
          </cell>
          <cell r="BM1153">
            <v>50</v>
          </cell>
          <cell r="BN1153">
            <v>50</v>
          </cell>
          <cell r="BO1153">
            <v>13902</v>
          </cell>
          <cell r="BP1153">
            <v>852</v>
          </cell>
          <cell r="BQ1153">
            <v>852</v>
          </cell>
          <cell r="BR1153">
            <v>852</v>
          </cell>
          <cell r="BS1153">
            <v>852</v>
          </cell>
          <cell r="BT1153">
            <v>852</v>
          </cell>
          <cell r="BU1153">
            <v>14304</v>
          </cell>
          <cell r="BV1153">
            <v>21406</v>
          </cell>
          <cell r="BW1153">
            <v>27107</v>
          </cell>
          <cell r="BX1153">
            <v>25585</v>
          </cell>
          <cell r="BY1153">
            <v>25585</v>
          </cell>
          <cell r="BZ1153">
            <v>25585</v>
          </cell>
          <cell r="CA1153">
            <v>12311</v>
          </cell>
          <cell r="CB1153">
            <v>89165</v>
          </cell>
          <cell r="CC1153">
            <v>76091</v>
          </cell>
          <cell r="CD1153">
            <v>67391</v>
          </cell>
          <cell r="CE1153">
            <v>84558</v>
          </cell>
          <cell r="CF1153">
            <v>84558</v>
          </cell>
          <cell r="CG1153">
            <v>84897</v>
          </cell>
          <cell r="CH1153">
            <v>67456</v>
          </cell>
          <cell r="CI1153">
            <v>58008</v>
          </cell>
          <cell r="CJ1153">
            <v>10042</v>
          </cell>
          <cell r="CK1153">
            <v>22478</v>
          </cell>
          <cell r="CL1153">
            <v>22478</v>
          </cell>
          <cell r="CM1153">
            <v>22478</v>
          </cell>
          <cell r="CN1153">
            <v>22577</v>
          </cell>
          <cell r="CO1153">
            <v>50</v>
          </cell>
          <cell r="CP1153">
            <v>50</v>
          </cell>
          <cell r="CQ1153">
            <v>20376</v>
          </cell>
          <cell r="CR1153">
            <v>4991</v>
          </cell>
          <cell r="CS1153">
            <v>34421</v>
          </cell>
          <cell r="CT1153">
            <v>34421</v>
          </cell>
          <cell r="CU1153">
            <v>34421</v>
          </cell>
          <cell r="CV1153">
            <v>75</v>
          </cell>
          <cell r="CW1153">
            <v>75</v>
          </cell>
          <cell r="CX1153">
            <v>75</v>
          </cell>
          <cell r="CY1153">
            <v>19756</v>
          </cell>
          <cell r="CZ1153">
            <v>18942</v>
          </cell>
          <cell r="DA1153">
            <v>18942</v>
          </cell>
          <cell r="DB1153">
            <v>18942</v>
          </cell>
          <cell r="DC1153">
            <v>12491</v>
          </cell>
          <cell r="DD1153">
            <v>17349</v>
          </cell>
          <cell r="DE1153">
            <v>74406</v>
          </cell>
          <cell r="DF1153">
            <v>79734</v>
          </cell>
          <cell r="DG1153">
            <v>83283</v>
          </cell>
          <cell r="DH1153">
            <v>83283</v>
          </cell>
          <cell r="DI1153">
            <v>83283</v>
          </cell>
          <cell r="DJ1153">
            <v>94252</v>
          </cell>
          <cell r="DK1153">
            <v>71315</v>
          </cell>
        </row>
        <row r="1154">
          <cell r="A1154">
            <v>145910</v>
          </cell>
          <cell r="B1154" t="str">
            <v xml:space="preserve"> VASTAR - CAMERON FIELD                  </v>
          </cell>
          <cell r="C1154" t="str">
            <v xml:space="preserve"> 0L   </v>
          </cell>
          <cell r="D1154" t="str">
            <v xml:space="preserve"> R    </v>
          </cell>
          <cell r="E1154">
            <v>31652</v>
          </cell>
          <cell r="F1154">
            <v>1</v>
          </cell>
          <cell r="G1154">
            <v>1</v>
          </cell>
          <cell r="H1154">
            <v>1</v>
          </cell>
          <cell r="I1154">
            <v>1</v>
          </cell>
          <cell r="J1154">
            <v>1</v>
          </cell>
          <cell r="K1154">
            <v>1</v>
          </cell>
          <cell r="L1154">
            <v>1</v>
          </cell>
          <cell r="M1154">
            <v>1</v>
          </cell>
          <cell r="N1154">
            <v>1</v>
          </cell>
          <cell r="O1154">
            <v>1</v>
          </cell>
          <cell r="P1154">
            <v>1</v>
          </cell>
          <cell r="Q1154">
            <v>1</v>
          </cell>
          <cell r="R1154">
            <v>1</v>
          </cell>
          <cell r="S1154">
            <v>1</v>
          </cell>
          <cell r="T1154">
            <v>1</v>
          </cell>
          <cell r="U1154">
            <v>1</v>
          </cell>
          <cell r="V1154">
            <v>1</v>
          </cell>
          <cell r="W1154">
            <v>1</v>
          </cell>
          <cell r="X1154">
            <v>1</v>
          </cell>
          <cell r="Y1154">
            <v>1</v>
          </cell>
          <cell r="Z1154">
            <v>1</v>
          </cell>
          <cell r="AA1154">
            <v>1</v>
          </cell>
          <cell r="AB1154">
            <v>1</v>
          </cell>
          <cell r="AC1154">
            <v>1</v>
          </cell>
          <cell r="AD1154">
            <v>1</v>
          </cell>
          <cell r="AE1154">
            <v>1</v>
          </cell>
          <cell r="AF1154">
            <v>1</v>
          </cell>
          <cell r="AG1154">
            <v>1</v>
          </cell>
          <cell r="AH1154">
            <v>1</v>
          </cell>
          <cell r="AI1154">
            <v>1</v>
          </cell>
          <cell r="AJ1154">
            <v>1</v>
          </cell>
          <cell r="AK1154">
            <v>1</v>
          </cell>
          <cell r="AL1154">
            <v>1</v>
          </cell>
          <cell r="AM1154">
            <v>1</v>
          </cell>
          <cell r="AN1154">
            <v>1</v>
          </cell>
          <cell r="AO1154">
            <v>1</v>
          </cell>
          <cell r="AP1154">
            <v>1</v>
          </cell>
          <cell r="AQ1154">
            <v>1</v>
          </cell>
          <cell r="AR1154">
            <v>1</v>
          </cell>
          <cell r="AS1154">
            <v>1</v>
          </cell>
          <cell r="AT1154">
            <v>1</v>
          </cell>
          <cell r="AU1154">
            <v>1</v>
          </cell>
          <cell r="AV1154">
            <v>1</v>
          </cell>
          <cell r="AW1154">
            <v>1</v>
          </cell>
          <cell r="AX1154">
            <v>1</v>
          </cell>
          <cell r="AY1154">
            <v>1</v>
          </cell>
          <cell r="AZ1154">
            <v>1</v>
          </cell>
          <cell r="BA1154">
            <v>1</v>
          </cell>
          <cell r="BB1154">
            <v>1</v>
          </cell>
          <cell r="BC1154">
            <v>1</v>
          </cell>
          <cell r="BD1154">
            <v>1</v>
          </cell>
          <cell r="BE1154">
            <v>1</v>
          </cell>
          <cell r="BF1154">
            <v>1</v>
          </cell>
          <cell r="BG1154">
            <v>1</v>
          </cell>
          <cell r="BH1154">
            <v>1</v>
          </cell>
          <cell r="BI1154">
            <v>1</v>
          </cell>
          <cell r="BJ1154">
            <v>1</v>
          </cell>
          <cell r="BK1154">
            <v>1</v>
          </cell>
          <cell r="BL1154">
            <v>1</v>
          </cell>
          <cell r="BM1154">
            <v>1</v>
          </cell>
          <cell r="BN1154">
            <v>1</v>
          </cell>
          <cell r="BO1154">
            <v>1</v>
          </cell>
          <cell r="BP1154">
            <v>1</v>
          </cell>
          <cell r="BQ1154">
            <v>1</v>
          </cell>
          <cell r="BR1154">
            <v>1</v>
          </cell>
          <cell r="BS1154">
            <v>1</v>
          </cell>
          <cell r="BT1154">
            <v>1</v>
          </cell>
          <cell r="BU1154">
            <v>1</v>
          </cell>
          <cell r="BV1154">
            <v>1</v>
          </cell>
          <cell r="BW1154">
            <v>1</v>
          </cell>
          <cell r="BX1154">
            <v>1</v>
          </cell>
          <cell r="BY1154">
            <v>1</v>
          </cell>
          <cell r="BZ1154">
            <v>1</v>
          </cell>
          <cell r="CA1154">
            <v>1</v>
          </cell>
          <cell r="CB1154">
            <v>1</v>
          </cell>
          <cell r="CC1154">
            <v>1</v>
          </cell>
          <cell r="CD1154">
            <v>1</v>
          </cell>
          <cell r="CE1154">
            <v>1</v>
          </cell>
          <cell r="CF1154">
            <v>1</v>
          </cell>
          <cell r="CG1154">
            <v>1</v>
          </cell>
          <cell r="CH1154">
            <v>1</v>
          </cell>
          <cell r="CI1154">
            <v>1</v>
          </cell>
          <cell r="CJ1154">
            <v>1</v>
          </cell>
          <cell r="CK1154">
            <v>1</v>
          </cell>
          <cell r="CL1154">
            <v>1</v>
          </cell>
          <cell r="CM1154">
            <v>1</v>
          </cell>
          <cell r="CN1154">
            <v>1</v>
          </cell>
          <cell r="CO1154">
            <v>1</v>
          </cell>
          <cell r="CP1154">
            <v>1</v>
          </cell>
          <cell r="CQ1154">
            <v>1</v>
          </cell>
          <cell r="CR1154">
            <v>1</v>
          </cell>
          <cell r="CS1154">
            <v>1</v>
          </cell>
          <cell r="CT1154">
            <v>1</v>
          </cell>
          <cell r="CU1154">
            <v>1</v>
          </cell>
          <cell r="CV1154">
            <v>1</v>
          </cell>
          <cell r="CW1154">
            <v>1</v>
          </cell>
          <cell r="CX1154">
            <v>1</v>
          </cell>
          <cell r="CY1154">
            <v>1</v>
          </cell>
          <cell r="CZ1154">
            <v>1</v>
          </cell>
          <cell r="DA1154">
            <v>1</v>
          </cell>
          <cell r="DB1154">
            <v>1</v>
          </cell>
          <cell r="DC1154">
            <v>1</v>
          </cell>
          <cell r="DD1154">
            <v>1</v>
          </cell>
          <cell r="DE1154">
            <v>1</v>
          </cell>
          <cell r="DF1154">
            <v>1</v>
          </cell>
          <cell r="DG1154">
            <v>1</v>
          </cell>
          <cell r="DH1154">
            <v>1</v>
          </cell>
          <cell r="DI1154">
            <v>1</v>
          </cell>
          <cell r="DJ1154">
            <v>1</v>
          </cell>
          <cell r="DK1154">
            <v>1</v>
          </cell>
        </row>
        <row r="1155">
          <cell r="A1155">
            <v>147431</v>
          </cell>
          <cell r="B1155" t="str">
            <v xml:space="preserve"> SHIP SHOAL 145 B                        </v>
          </cell>
          <cell r="C1155" t="str">
            <v xml:space="preserve"> 0L   </v>
          </cell>
          <cell r="D1155" t="str">
            <v xml:space="preserve"> R    </v>
          </cell>
          <cell r="E1155">
            <v>6001</v>
          </cell>
          <cell r="F1155">
            <v>7174</v>
          </cell>
          <cell r="G1155">
            <v>7174</v>
          </cell>
          <cell r="H1155">
            <v>7032</v>
          </cell>
          <cell r="I1155">
            <v>7174</v>
          </cell>
          <cell r="J1155">
            <v>7174</v>
          </cell>
          <cell r="K1155">
            <v>7174</v>
          </cell>
          <cell r="L1155">
            <v>7174</v>
          </cell>
          <cell r="M1155">
            <v>7174</v>
          </cell>
          <cell r="N1155">
            <v>7174</v>
          </cell>
          <cell r="O1155">
            <v>7174</v>
          </cell>
          <cell r="P1155">
            <v>7174</v>
          </cell>
          <cell r="Q1155">
            <v>7174</v>
          </cell>
          <cell r="R1155">
            <v>7174</v>
          </cell>
          <cell r="S1155">
            <v>7174</v>
          </cell>
          <cell r="T1155">
            <v>7032</v>
          </cell>
          <cell r="U1155">
            <v>7032</v>
          </cell>
          <cell r="V1155">
            <v>7032</v>
          </cell>
          <cell r="W1155">
            <v>7032</v>
          </cell>
          <cell r="X1155">
            <v>7032</v>
          </cell>
          <cell r="Y1155">
            <v>7032</v>
          </cell>
          <cell r="Z1155">
            <v>7032</v>
          </cell>
          <cell r="AA1155">
            <v>7032</v>
          </cell>
          <cell r="AB1155">
            <v>7032</v>
          </cell>
          <cell r="AC1155">
            <v>7032</v>
          </cell>
          <cell r="AD1155">
            <v>7032</v>
          </cell>
          <cell r="AE1155">
            <v>7032</v>
          </cell>
          <cell r="AF1155">
            <v>7032</v>
          </cell>
          <cell r="AG1155">
            <v>7032</v>
          </cell>
          <cell r="AH1155">
            <v>7032</v>
          </cell>
          <cell r="AI1155">
            <v>7032</v>
          </cell>
          <cell r="AJ1155">
            <v>7032</v>
          </cell>
          <cell r="AK1155">
            <v>7032</v>
          </cell>
          <cell r="AL1155">
            <v>7032</v>
          </cell>
          <cell r="AM1155">
            <v>7032</v>
          </cell>
          <cell r="AN1155">
            <v>7032</v>
          </cell>
          <cell r="AO1155">
            <v>7032</v>
          </cell>
          <cell r="AP1155">
            <v>7032</v>
          </cell>
          <cell r="AQ1155">
            <v>7032</v>
          </cell>
          <cell r="AR1155">
            <v>7032</v>
          </cell>
          <cell r="AS1155">
            <v>7032</v>
          </cell>
          <cell r="AT1155">
            <v>7032</v>
          </cell>
          <cell r="AU1155">
            <v>7032</v>
          </cell>
          <cell r="AV1155">
            <v>7032</v>
          </cell>
          <cell r="AW1155">
            <v>7032</v>
          </cell>
          <cell r="AX1155">
            <v>7428</v>
          </cell>
          <cell r="AY1155">
            <v>7428</v>
          </cell>
          <cell r="AZ1155">
            <v>7428</v>
          </cell>
          <cell r="BA1155">
            <v>7428</v>
          </cell>
          <cell r="BB1155">
            <v>7428</v>
          </cell>
          <cell r="BC1155">
            <v>7428</v>
          </cell>
          <cell r="BD1155">
            <v>7428</v>
          </cell>
          <cell r="BE1155">
            <v>7428</v>
          </cell>
          <cell r="BF1155">
            <v>7428</v>
          </cell>
          <cell r="BG1155">
            <v>7428</v>
          </cell>
          <cell r="BH1155">
            <v>7136</v>
          </cell>
          <cell r="BI1155">
            <v>7136</v>
          </cell>
          <cell r="BJ1155">
            <v>7136</v>
          </cell>
          <cell r="BK1155">
            <v>7136</v>
          </cell>
          <cell r="BL1155">
            <v>7136</v>
          </cell>
          <cell r="BM1155">
            <v>7136</v>
          </cell>
          <cell r="BN1155">
            <v>7136</v>
          </cell>
          <cell r="BO1155">
            <v>7136</v>
          </cell>
          <cell r="BP1155">
            <v>7136</v>
          </cell>
          <cell r="BQ1155">
            <v>6818</v>
          </cell>
          <cell r="BR1155">
            <v>6818</v>
          </cell>
          <cell r="BS1155">
            <v>6818</v>
          </cell>
          <cell r="BT1155">
            <v>6818</v>
          </cell>
          <cell r="BU1155">
            <v>6818</v>
          </cell>
          <cell r="BV1155">
            <v>6818</v>
          </cell>
          <cell r="BW1155">
            <v>6818</v>
          </cell>
          <cell r="BX1155">
            <v>6818</v>
          </cell>
          <cell r="BY1155">
            <v>6818</v>
          </cell>
          <cell r="BZ1155">
            <v>6818</v>
          </cell>
          <cell r="CA1155">
            <v>6818</v>
          </cell>
          <cell r="CB1155">
            <v>6818</v>
          </cell>
          <cell r="CC1155">
            <v>6420</v>
          </cell>
          <cell r="CD1155">
            <v>6420</v>
          </cell>
          <cell r="CE1155">
            <v>6420</v>
          </cell>
          <cell r="CF1155">
            <v>6420</v>
          </cell>
          <cell r="CG1155">
            <v>6420</v>
          </cell>
          <cell r="CH1155">
            <v>6420</v>
          </cell>
          <cell r="CI1155">
            <v>6420</v>
          </cell>
          <cell r="CJ1155">
            <v>6420</v>
          </cell>
          <cell r="CK1155">
            <v>6420</v>
          </cell>
          <cell r="CL1155">
            <v>6420</v>
          </cell>
          <cell r="CM1155">
            <v>6420</v>
          </cell>
          <cell r="CN1155">
            <v>6420</v>
          </cell>
          <cell r="CO1155">
            <v>6420</v>
          </cell>
          <cell r="CP1155">
            <v>6420</v>
          </cell>
          <cell r="CQ1155">
            <v>6420</v>
          </cell>
          <cell r="CR1155">
            <v>6420</v>
          </cell>
          <cell r="CS1155">
            <v>6420</v>
          </cell>
          <cell r="CT1155">
            <v>6420</v>
          </cell>
          <cell r="CU1155">
            <v>6420</v>
          </cell>
          <cell r="CV1155">
            <v>6420</v>
          </cell>
          <cell r="CW1155">
            <v>6420</v>
          </cell>
          <cell r="CX1155">
            <v>5631</v>
          </cell>
          <cell r="CY1155">
            <v>7209</v>
          </cell>
          <cell r="CZ1155">
            <v>6420</v>
          </cell>
          <cell r="DA1155">
            <v>6420</v>
          </cell>
          <cell r="DB1155">
            <v>6420</v>
          </cell>
          <cell r="DC1155">
            <v>6420</v>
          </cell>
          <cell r="DD1155">
            <v>6420</v>
          </cell>
          <cell r="DE1155">
            <v>6690</v>
          </cell>
          <cell r="DF1155">
            <v>6690</v>
          </cell>
          <cell r="DG1155">
            <v>6690</v>
          </cell>
          <cell r="DH1155">
            <v>6690</v>
          </cell>
          <cell r="DI1155">
            <v>6690</v>
          </cell>
          <cell r="DJ1155">
            <v>6690</v>
          </cell>
          <cell r="DK1155">
            <v>6690</v>
          </cell>
        </row>
        <row r="1156">
          <cell r="A1156">
            <v>150522</v>
          </cell>
          <cell r="B1156" t="str">
            <v xml:space="preserve"> MOBIL - TIJERINA DEHYDRATION            </v>
          </cell>
          <cell r="C1156">
            <v>0</v>
          </cell>
          <cell r="D1156" t="str">
            <v xml:space="preserve"> R    </v>
          </cell>
          <cell r="E1156">
            <v>104549</v>
          </cell>
          <cell r="F1156">
            <v>104469</v>
          </cell>
          <cell r="G1156">
            <v>104469</v>
          </cell>
          <cell r="H1156">
            <v>39157</v>
          </cell>
          <cell r="I1156">
            <v>90608</v>
          </cell>
          <cell r="J1156">
            <v>52835</v>
          </cell>
          <cell r="K1156">
            <v>43835</v>
          </cell>
          <cell r="L1156">
            <v>41835</v>
          </cell>
          <cell r="M1156">
            <v>47117</v>
          </cell>
          <cell r="N1156">
            <v>47117</v>
          </cell>
          <cell r="O1156">
            <v>47117</v>
          </cell>
          <cell r="P1156">
            <v>47193</v>
          </cell>
          <cell r="Q1156">
            <v>46074</v>
          </cell>
          <cell r="R1156">
            <v>45193</v>
          </cell>
          <cell r="S1156">
            <v>45074</v>
          </cell>
          <cell r="T1156">
            <v>29380</v>
          </cell>
          <cell r="U1156">
            <v>29380</v>
          </cell>
          <cell r="V1156">
            <v>29380</v>
          </cell>
          <cell r="W1156">
            <v>29630</v>
          </cell>
          <cell r="X1156">
            <v>34500</v>
          </cell>
          <cell r="Y1156">
            <v>44910</v>
          </cell>
          <cell r="Z1156">
            <v>60590</v>
          </cell>
          <cell r="AA1156">
            <v>60590</v>
          </cell>
          <cell r="AB1156">
            <v>60590</v>
          </cell>
          <cell r="AC1156">
            <v>60590</v>
          </cell>
          <cell r="AD1156">
            <v>34610</v>
          </cell>
          <cell r="AE1156">
            <v>33900</v>
          </cell>
          <cell r="AF1156">
            <v>65150</v>
          </cell>
          <cell r="AG1156">
            <v>31542</v>
          </cell>
          <cell r="AH1156">
            <v>29200</v>
          </cell>
          <cell r="AI1156">
            <v>29200</v>
          </cell>
          <cell r="AJ1156">
            <v>29200</v>
          </cell>
          <cell r="AK1156">
            <v>29200</v>
          </cell>
          <cell r="AL1156">
            <v>27700</v>
          </cell>
          <cell r="AM1156">
            <v>29200</v>
          </cell>
          <cell r="AN1156">
            <v>37957</v>
          </cell>
          <cell r="AO1156">
            <v>39157</v>
          </cell>
          <cell r="AP1156">
            <v>39157</v>
          </cell>
          <cell r="AQ1156">
            <v>39157</v>
          </cell>
          <cell r="AR1156">
            <v>35757</v>
          </cell>
          <cell r="AS1156">
            <v>38757</v>
          </cell>
          <cell r="AT1156">
            <v>53167</v>
          </cell>
          <cell r="AU1156">
            <v>45357</v>
          </cell>
          <cell r="AV1156">
            <v>38357</v>
          </cell>
          <cell r="AW1156">
            <v>28357</v>
          </cell>
          <cell r="AX1156">
            <v>64573</v>
          </cell>
          <cell r="AY1156">
            <v>61973</v>
          </cell>
          <cell r="AZ1156">
            <v>71973</v>
          </cell>
          <cell r="BA1156">
            <v>71973</v>
          </cell>
          <cell r="BB1156">
            <v>76753</v>
          </cell>
          <cell r="BC1156">
            <v>69873</v>
          </cell>
          <cell r="BD1156">
            <v>69873</v>
          </cell>
          <cell r="BE1156">
            <v>69873</v>
          </cell>
          <cell r="BF1156">
            <v>72123</v>
          </cell>
          <cell r="BG1156">
            <v>72123</v>
          </cell>
          <cell r="BH1156">
            <v>72123</v>
          </cell>
          <cell r="BI1156">
            <v>67856</v>
          </cell>
          <cell r="BJ1156">
            <v>71856</v>
          </cell>
          <cell r="BK1156">
            <v>71856</v>
          </cell>
          <cell r="BL1156">
            <v>71856</v>
          </cell>
          <cell r="BM1156">
            <v>69556</v>
          </cell>
          <cell r="BN1156">
            <v>61709</v>
          </cell>
          <cell r="BO1156">
            <v>81913</v>
          </cell>
          <cell r="BP1156">
            <v>66859</v>
          </cell>
          <cell r="BQ1156">
            <v>61413</v>
          </cell>
          <cell r="BR1156">
            <v>61413</v>
          </cell>
          <cell r="BS1156">
            <v>61413</v>
          </cell>
          <cell r="BT1156">
            <v>65819</v>
          </cell>
          <cell r="BU1156">
            <v>65669</v>
          </cell>
          <cell r="BV1156">
            <v>65789</v>
          </cell>
          <cell r="BW1156">
            <v>85639</v>
          </cell>
          <cell r="BX1156">
            <v>62511</v>
          </cell>
          <cell r="BY1156">
            <v>62511</v>
          </cell>
          <cell r="BZ1156">
            <v>62511</v>
          </cell>
          <cell r="CA1156">
            <v>49011</v>
          </cell>
          <cell r="CB1156">
            <v>46011</v>
          </cell>
          <cell r="CC1156">
            <v>39262</v>
          </cell>
          <cell r="CD1156">
            <v>50206</v>
          </cell>
          <cell r="CE1156">
            <v>86453</v>
          </cell>
          <cell r="CF1156">
            <v>86453</v>
          </cell>
          <cell r="CG1156">
            <v>86453</v>
          </cell>
          <cell r="CH1156">
            <v>78524</v>
          </cell>
          <cell r="CI1156">
            <v>53462</v>
          </cell>
          <cell r="CJ1156">
            <v>27417</v>
          </cell>
          <cell r="CK1156">
            <v>35417</v>
          </cell>
          <cell r="CL1156">
            <v>35417</v>
          </cell>
          <cell r="CM1156">
            <v>35417</v>
          </cell>
          <cell r="CN1156">
            <v>35417</v>
          </cell>
          <cell r="CO1156">
            <v>36267</v>
          </cell>
          <cell r="CP1156">
            <v>36267</v>
          </cell>
          <cell r="CQ1156">
            <v>52579</v>
          </cell>
          <cell r="CR1156">
            <v>44967</v>
          </cell>
          <cell r="CS1156">
            <v>39267</v>
          </cell>
          <cell r="CT1156">
            <v>39267</v>
          </cell>
          <cell r="CU1156">
            <v>39267</v>
          </cell>
          <cell r="CV1156">
            <v>31267</v>
          </cell>
          <cell r="CW1156">
            <v>36600</v>
          </cell>
          <cell r="CX1156">
            <v>32740</v>
          </cell>
          <cell r="CY1156">
            <v>26740</v>
          </cell>
          <cell r="CZ1156">
            <v>43393</v>
          </cell>
          <cell r="DA1156">
            <v>43393</v>
          </cell>
          <cell r="DB1156">
            <v>43393</v>
          </cell>
          <cell r="DC1156">
            <v>55393</v>
          </cell>
          <cell r="DD1156">
            <v>32740</v>
          </cell>
          <cell r="DE1156">
            <v>31900</v>
          </cell>
          <cell r="DF1156">
            <v>37050</v>
          </cell>
          <cell r="DG1156">
            <v>31300</v>
          </cell>
          <cell r="DH1156">
            <v>31300</v>
          </cell>
          <cell r="DI1156">
            <v>31300</v>
          </cell>
          <cell r="DJ1156">
            <v>33300</v>
          </cell>
          <cell r="DK1156">
            <v>36350</v>
          </cell>
        </row>
        <row r="1157">
          <cell r="A1157">
            <v>155682</v>
          </cell>
          <cell r="B1157" t="str">
            <v xml:space="preserve"> TRANSAMERICAN - TRANSAMER. INTERCONNECT </v>
          </cell>
          <cell r="C1157">
            <v>0</v>
          </cell>
          <cell r="D1157" t="str">
            <v xml:space="preserve"> R    </v>
          </cell>
          <cell r="E1157">
            <v>221717</v>
          </cell>
          <cell r="F1157">
            <v>0</v>
          </cell>
          <cell r="G1157">
            <v>0</v>
          </cell>
          <cell r="H1157">
            <v>8000</v>
          </cell>
          <cell r="I1157">
            <v>0</v>
          </cell>
          <cell r="J1157">
            <v>0</v>
          </cell>
          <cell r="K1157">
            <v>0</v>
          </cell>
          <cell r="L1157">
            <v>9000</v>
          </cell>
          <cell r="M1157">
            <v>29500</v>
          </cell>
          <cell r="N1157">
            <v>29500</v>
          </cell>
          <cell r="O1157">
            <v>29500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17356</v>
          </cell>
          <cell r="Y1157">
            <v>13000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5500</v>
          </cell>
          <cell r="AE1157">
            <v>3300</v>
          </cell>
          <cell r="AF1157">
            <v>6922</v>
          </cell>
          <cell r="AG1157">
            <v>8000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8000</v>
          </cell>
          <cell r="AM1157">
            <v>3500</v>
          </cell>
          <cell r="AN1157">
            <v>3000</v>
          </cell>
          <cell r="AO1157">
            <v>8000</v>
          </cell>
          <cell r="AP1157">
            <v>8000</v>
          </cell>
          <cell r="AQ1157">
            <v>8000</v>
          </cell>
          <cell r="AR1157">
            <v>3541</v>
          </cell>
          <cell r="AS1157">
            <v>12900</v>
          </cell>
          <cell r="AT1157">
            <v>1300</v>
          </cell>
          <cell r="AU1157">
            <v>6900</v>
          </cell>
          <cell r="AV1157">
            <v>17300</v>
          </cell>
          <cell r="AW1157">
            <v>17300</v>
          </cell>
          <cell r="AX1157">
            <v>210</v>
          </cell>
          <cell r="AY1157">
            <v>210</v>
          </cell>
          <cell r="AZ1157">
            <v>10</v>
          </cell>
          <cell r="BA1157">
            <v>10210</v>
          </cell>
          <cell r="BB1157">
            <v>10210</v>
          </cell>
          <cell r="BC1157">
            <v>210</v>
          </cell>
          <cell r="BD1157">
            <v>210</v>
          </cell>
          <cell r="BE1157">
            <v>210</v>
          </cell>
          <cell r="BF1157">
            <v>0</v>
          </cell>
          <cell r="BG1157">
            <v>12210</v>
          </cell>
          <cell r="BH1157">
            <v>2210</v>
          </cell>
          <cell r="BI1157">
            <v>210</v>
          </cell>
          <cell r="BJ1157">
            <v>12210</v>
          </cell>
          <cell r="BK1157">
            <v>12210</v>
          </cell>
          <cell r="BL1157">
            <v>12210</v>
          </cell>
          <cell r="BM1157">
            <v>2210</v>
          </cell>
          <cell r="BN1157">
            <v>2210</v>
          </cell>
          <cell r="BO1157">
            <v>12210</v>
          </cell>
          <cell r="BP1157">
            <v>10599</v>
          </cell>
          <cell r="BQ1157">
            <v>2210</v>
          </cell>
          <cell r="BR1157">
            <v>2210</v>
          </cell>
          <cell r="BS1157">
            <v>2210</v>
          </cell>
          <cell r="BT1157">
            <v>210</v>
          </cell>
          <cell r="BU1157">
            <v>10210</v>
          </cell>
          <cell r="BV1157">
            <v>0</v>
          </cell>
          <cell r="BW1157">
            <v>11055</v>
          </cell>
          <cell r="BX1157">
            <v>11055</v>
          </cell>
          <cell r="BY1157">
            <v>11055</v>
          </cell>
          <cell r="BZ1157">
            <v>11055</v>
          </cell>
          <cell r="CA1157">
            <v>45055</v>
          </cell>
          <cell r="CB1157">
            <v>44210</v>
          </cell>
          <cell r="CC1157">
            <v>24933</v>
          </cell>
          <cell r="CD1157">
            <v>28210</v>
          </cell>
          <cell r="CE1157">
            <v>28210</v>
          </cell>
          <cell r="CF1157">
            <v>28210</v>
          </cell>
          <cell r="CG1157">
            <v>28210</v>
          </cell>
          <cell r="CH1157">
            <v>28210</v>
          </cell>
          <cell r="CI1157">
            <v>58210</v>
          </cell>
          <cell r="CJ1157">
            <v>28210</v>
          </cell>
          <cell r="CK1157">
            <v>28210</v>
          </cell>
          <cell r="CL1157">
            <v>28210</v>
          </cell>
          <cell r="CM1157">
            <v>28210</v>
          </cell>
          <cell r="CN1157">
            <v>28210</v>
          </cell>
          <cell r="CO1157">
            <v>20050</v>
          </cell>
          <cell r="CP1157">
            <v>20050</v>
          </cell>
          <cell r="CQ1157">
            <v>23210</v>
          </cell>
          <cell r="CR1157">
            <v>20406</v>
          </cell>
          <cell r="CS1157">
            <v>15210</v>
          </cell>
          <cell r="CT1157">
            <v>15210</v>
          </cell>
          <cell r="CU1157">
            <v>15210</v>
          </cell>
          <cell r="CV1157">
            <v>25210</v>
          </cell>
          <cell r="CW1157">
            <v>34428</v>
          </cell>
          <cell r="CX1157">
            <v>28210</v>
          </cell>
          <cell r="CY1157">
            <v>30210</v>
          </cell>
          <cell r="CZ1157">
            <v>20210</v>
          </cell>
          <cell r="DA1157">
            <v>20210</v>
          </cell>
          <cell r="DB1157">
            <v>20210</v>
          </cell>
          <cell r="DC1157">
            <v>20210</v>
          </cell>
          <cell r="DD1157">
            <v>26344</v>
          </cell>
          <cell r="DE1157">
            <v>7211</v>
          </cell>
          <cell r="DF1157">
            <v>6000</v>
          </cell>
          <cell r="DG1157">
            <v>5211</v>
          </cell>
          <cell r="DH1157">
            <v>5211</v>
          </cell>
          <cell r="DI1157">
            <v>5211</v>
          </cell>
          <cell r="DJ1157">
            <v>20211</v>
          </cell>
          <cell r="DK1157">
            <v>20211</v>
          </cell>
        </row>
        <row r="1158">
          <cell r="A1158">
            <v>156890</v>
          </cell>
          <cell r="B1158" t="str">
            <v xml:space="preserve"> ANGELLE-FARM 2 LA                       </v>
          </cell>
          <cell r="C1158" t="str">
            <v xml:space="preserve"> 0L   </v>
          </cell>
          <cell r="D1158" t="str">
            <v xml:space="preserve"> D    </v>
          </cell>
          <cell r="E1158">
            <v>3572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</row>
        <row r="1159">
          <cell r="A1159">
            <v>156891</v>
          </cell>
          <cell r="B1159" t="str">
            <v xml:space="preserve"> ARCO-MISS CANYON 148A GAS LIFT          </v>
          </cell>
          <cell r="C1159" t="str">
            <v xml:space="preserve"> 0L   </v>
          </cell>
          <cell r="D1159" t="str">
            <v xml:space="preserve"> D    </v>
          </cell>
          <cell r="E1159">
            <v>3098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</row>
        <row r="1160">
          <cell r="A1160">
            <v>156893</v>
          </cell>
          <cell r="B1160" t="str">
            <v xml:space="preserve"> ARCO-S E TOMBALL DEHYD                  </v>
          </cell>
          <cell r="C1160">
            <v>0</v>
          </cell>
          <cell r="D1160" t="str">
            <v xml:space="preserve"> R    </v>
          </cell>
          <cell r="E1160">
            <v>5345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</row>
        <row r="1161">
          <cell r="A1161">
            <v>156894</v>
          </cell>
          <cell r="B1161" t="str">
            <v xml:space="preserve"> SO PASS BLK 24 W-1                      </v>
          </cell>
          <cell r="C1161" t="str">
            <v xml:space="preserve"> 0L   </v>
          </cell>
          <cell r="D1161" t="str">
            <v xml:space="preserve"> D    </v>
          </cell>
          <cell r="E1161">
            <v>5851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</row>
        <row r="1162">
          <cell r="A1162">
            <v>156895</v>
          </cell>
          <cell r="B1162" t="str">
            <v xml:space="preserve"> FORCE-SOUTHWEST PASS BLK 24             </v>
          </cell>
          <cell r="C1162" t="str">
            <v xml:space="preserve"> 0L   </v>
          </cell>
          <cell r="D1162" t="str">
            <v xml:space="preserve"> D    </v>
          </cell>
          <cell r="E1162">
            <v>5851</v>
          </cell>
          <cell r="F1162">
            <v>100</v>
          </cell>
          <cell r="G1162">
            <v>100</v>
          </cell>
          <cell r="H1162">
            <v>100</v>
          </cell>
          <cell r="I1162">
            <v>100</v>
          </cell>
          <cell r="J1162">
            <v>100</v>
          </cell>
          <cell r="K1162">
            <v>100</v>
          </cell>
          <cell r="L1162">
            <v>100</v>
          </cell>
          <cell r="M1162">
            <v>100</v>
          </cell>
          <cell r="N1162">
            <v>100</v>
          </cell>
          <cell r="O1162">
            <v>100</v>
          </cell>
          <cell r="P1162">
            <v>100</v>
          </cell>
          <cell r="Q1162">
            <v>100</v>
          </cell>
          <cell r="R1162">
            <v>100</v>
          </cell>
          <cell r="S1162">
            <v>100</v>
          </cell>
          <cell r="T1162">
            <v>100</v>
          </cell>
          <cell r="U1162">
            <v>100</v>
          </cell>
          <cell r="V1162">
            <v>100</v>
          </cell>
          <cell r="W1162">
            <v>100</v>
          </cell>
          <cell r="X1162">
            <v>100</v>
          </cell>
          <cell r="Y1162">
            <v>100</v>
          </cell>
          <cell r="Z1162">
            <v>100</v>
          </cell>
          <cell r="AA1162">
            <v>100</v>
          </cell>
          <cell r="AB1162">
            <v>100</v>
          </cell>
          <cell r="AC1162">
            <v>100</v>
          </cell>
          <cell r="AD1162">
            <v>100</v>
          </cell>
          <cell r="AE1162">
            <v>100</v>
          </cell>
          <cell r="AF1162">
            <v>100</v>
          </cell>
          <cell r="AG1162">
            <v>100</v>
          </cell>
          <cell r="AH1162">
            <v>100</v>
          </cell>
          <cell r="AI1162">
            <v>100</v>
          </cell>
          <cell r="AJ1162">
            <v>100</v>
          </cell>
          <cell r="AK1162">
            <v>100</v>
          </cell>
          <cell r="AL1162">
            <v>100</v>
          </cell>
          <cell r="AM1162">
            <v>100</v>
          </cell>
          <cell r="AN1162">
            <v>100</v>
          </cell>
          <cell r="AO1162">
            <v>100</v>
          </cell>
          <cell r="AP1162">
            <v>100</v>
          </cell>
          <cell r="AQ1162">
            <v>100</v>
          </cell>
          <cell r="AR1162">
            <v>100</v>
          </cell>
          <cell r="AS1162">
            <v>100</v>
          </cell>
          <cell r="AT1162">
            <v>100</v>
          </cell>
          <cell r="AU1162">
            <v>100</v>
          </cell>
          <cell r="AV1162">
            <v>100</v>
          </cell>
          <cell r="AW1162">
            <v>100</v>
          </cell>
          <cell r="AX1162">
            <v>100</v>
          </cell>
          <cell r="AY1162">
            <v>45</v>
          </cell>
          <cell r="AZ1162">
            <v>98</v>
          </cell>
          <cell r="BA1162">
            <v>100</v>
          </cell>
          <cell r="BB1162">
            <v>100</v>
          </cell>
          <cell r="BC1162">
            <v>100</v>
          </cell>
          <cell r="BD1162">
            <v>100</v>
          </cell>
          <cell r="BE1162">
            <v>100</v>
          </cell>
          <cell r="BF1162">
            <v>100</v>
          </cell>
          <cell r="BG1162">
            <v>100</v>
          </cell>
          <cell r="BH1162">
            <v>100</v>
          </cell>
          <cell r="BI1162">
            <v>100</v>
          </cell>
          <cell r="BJ1162">
            <v>100</v>
          </cell>
          <cell r="BK1162">
            <v>100</v>
          </cell>
          <cell r="BL1162">
            <v>100</v>
          </cell>
          <cell r="BM1162">
            <v>100</v>
          </cell>
          <cell r="BN1162">
            <v>100</v>
          </cell>
          <cell r="BO1162">
            <v>100</v>
          </cell>
          <cell r="BP1162">
            <v>100</v>
          </cell>
          <cell r="BQ1162">
            <v>100</v>
          </cell>
          <cell r="BR1162">
            <v>100</v>
          </cell>
          <cell r="BS1162">
            <v>100</v>
          </cell>
          <cell r="BT1162">
            <v>100</v>
          </cell>
          <cell r="BU1162">
            <v>100</v>
          </cell>
          <cell r="BV1162">
            <v>100</v>
          </cell>
          <cell r="BW1162">
            <v>100</v>
          </cell>
          <cell r="BX1162">
            <v>100</v>
          </cell>
          <cell r="BY1162">
            <v>100</v>
          </cell>
          <cell r="BZ1162">
            <v>100</v>
          </cell>
          <cell r="CA1162">
            <v>100</v>
          </cell>
          <cell r="CB1162">
            <v>100</v>
          </cell>
          <cell r="CC1162">
            <v>160</v>
          </cell>
          <cell r="CD1162">
            <v>160</v>
          </cell>
          <cell r="CE1162">
            <v>160</v>
          </cell>
          <cell r="CF1162">
            <v>160</v>
          </cell>
          <cell r="CG1162">
            <v>160</v>
          </cell>
          <cell r="CH1162">
            <v>160</v>
          </cell>
          <cell r="CI1162">
            <v>160</v>
          </cell>
          <cell r="CJ1162">
            <v>153</v>
          </cell>
          <cell r="CK1162">
            <v>160</v>
          </cell>
          <cell r="CL1162">
            <v>160</v>
          </cell>
          <cell r="CM1162">
            <v>160</v>
          </cell>
          <cell r="CN1162">
            <v>160</v>
          </cell>
          <cell r="CO1162">
            <v>160</v>
          </cell>
          <cell r="CP1162">
            <v>160</v>
          </cell>
          <cell r="CQ1162">
            <v>160</v>
          </cell>
          <cell r="CR1162">
            <v>160</v>
          </cell>
          <cell r="CS1162">
            <v>160</v>
          </cell>
          <cell r="CT1162">
            <v>160</v>
          </cell>
          <cell r="CU1162">
            <v>160</v>
          </cell>
          <cell r="CV1162">
            <v>160</v>
          </cell>
          <cell r="CW1162">
            <v>160</v>
          </cell>
          <cell r="CX1162">
            <v>160</v>
          </cell>
          <cell r="CY1162">
            <v>160</v>
          </cell>
          <cell r="CZ1162">
            <v>160</v>
          </cell>
          <cell r="DA1162">
            <v>160</v>
          </cell>
          <cell r="DB1162">
            <v>160</v>
          </cell>
          <cell r="DC1162">
            <v>160</v>
          </cell>
          <cell r="DD1162">
            <v>66</v>
          </cell>
          <cell r="DE1162">
            <v>250</v>
          </cell>
          <cell r="DF1162">
            <v>250</v>
          </cell>
          <cell r="DG1162">
            <v>250</v>
          </cell>
          <cell r="DH1162">
            <v>250</v>
          </cell>
          <cell r="DI1162">
            <v>250</v>
          </cell>
          <cell r="DJ1162">
            <v>250</v>
          </cell>
          <cell r="DK1162">
            <v>250</v>
          </cell>
        </row>
        <row r="1163">
          <cell r="A1163">
            <v>156897</v>
          </cell>
          <cell r="B1163" t="str">
            <v xml:space="preserve"> BECK-FARM TEX                           </v>
          </cell>
          <cell r="C1163">
            <v>0</v>
          </cell>
          <cell r="D1163" t="str">
            <v xml:space="preserve"> D    </v>
          </cell>
          <cell r="E1163">
            <v>1456</v>
          </cell>
          <cell r="F1163">
            <v>39</v>
          </cell>
          <cell r="G1163">
            <v>39</v>
          </cell>
          <cell r="H1163">
            <v>17</v>
          </cell>
          <cell r="I1163">
            <v>39</v>
          </cell>
          <cell r="J1163">
            <v>39</v>
          </cell>
          <cell r="K1163">
            <v>39</v>
          </cell>
          <cell r="L1163">
            <v>39</v>
          </cell>
          <cell r="M1163">
            <v>39</v>
          </cell>
          <cell r="N1163">
            <v>39</v>
          </cell>
          <cell r="O1163">
            <v>39</v>
          </cell>
          <cell r="P1163">
            <v>39</v>
          </cell>
          <cell r="Q1163">
            <v>39</v>
          </cell>
          <cell r="R1163">
            <v>39</v>
          </cell>
          <cell r="S1163">
            <v>39</v>
          </cell>
          <cell r="T1163">
            <v>17</v>
          </cell>
          <cell r="U1163">
            <v>17</v>
          </cell>
          <cell r="V1163">
            <v>17</v>
          </cell>
          <cell r="W1163">
            <v>17</v>
          </cell>
          <cell r="X1163">
            <v>17</v>
          </cell>
          <cell r="Y1163">
            <v>17</v>
          </cell>
          <cell r="Z1163">
            <v>17</v>
          </cell>
          <cell r="AA1163">
            <v>17</v>
          </cell>
          <cell r="AB1163">
            <v>17</v>
          </cell>
          <cell r="AC1163">
            <v>17</v>
          </cell>
          <cell r="AD1163">
            <v>17</v>
          </cell>
          <cell r="AE1163">
            <v>17</v>
          </cell>
          <cell r="AF1163">
            <v>17</v>
          </cell>
          <cell r="AG1163">
            <v>17</v>
          </cell>
          <cell r="AH1163">
            <v>17</v>
          </cell>
          <cell r="AI1163">
            <v>17</v>
          </cell>
          <cell r="AJ1163">
            <v>17</v>
          </cell>
          <cell r="AK1163">
            <v>17</v>
          </cell>
          <cell r="AL1163">
            <v>17</v>
          </cell>
          <cell r="AM1163">
            <v>17</v>
          </cell>
          <cell r="AN1163">
            <v>17</v>
          </cell>
          <cell r="AO1163">
            <v>17</v>
          </cell>
          <cell r="AP1163">
            <v>17</v>
          </cell>
          <cell r="AQ1163">
            <v>17</v>
          </cell>
          <cell r="AR1163">
            <v>17</v>
          </cell>
          <cell r="AS1163">
            <v>17</v>
          </cell>
          <cell r="AT1163">
            <v>17</v>
          </cell>
          <cell r="AU1163">
            <v>17</v>
          </cell>
          <cell r="AV1163">
            <v>17</v>
          </cell>
          <cell r="AW1163">
            <v>17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K1163">
            <v>1</v>
          </cell>
        </row>
        <row r="1164">
          <cell r="A1164">
            <v>156899</v>
          </cell>
          <cell r="B1164" t="str">
            <v xml:space="preserve"> BENOIT-FARM LA                          </v>
          </cell>
          <cell r="C1164" t="str">
            <v xml:space="preserve"> 0L   </v>
          </cell>
          <cell r="D1164" t="str">
            <v xml:space="preserve"> D    </v>
          </cell>
          <cell r="E1164">
            <v>3570</v>
          </cell>
          <cell r="F1164">
            <v>16</v>
          </cell>
          <cell r="G1164">
            <v>16</v>
          </cell>
          <cell r="H1164">
            <v>17</v>
          </cell>
          <cell r="I1164">
            <v>16</v>
          </cell>
          <cell r="J1164">
            <v>16</v>
          </cell>
          <cell r="K1164">
            <v>16</v>
          </cell>
          <cell r="L1164">
            <v>16</v>
          </cell>
          <cell r="M1164">
            <v>16</v>
          </cell>
          <cell r="N1164">
            <v>16</v>
          </cell>
          <cell r="O1164">
            <v>16</v>
          </cell>
          <cell r="P1164">
            <v>16</v>
          </cell>
          <cell r="Q1164">
            <v>16</v>
          </cell>
          <cell r="R1164">
            <v>16</v>
          </cell>
          <cell r="S1164">
            <v>16</v>
          </cell>
          <cell r="T1164">
            <v>17</v>
          </cell>
          <cell r="U1164">
            <v>17</v>
          </cell>
          <cell r="V1164">
            <v>17</v>
          </cell>
          <cell r="W1164">
            <v>17</v>
          </cell>
          <cell r="X1164">
            <v>17</v>
          </cell>
          <cell r="Y1164">
            <v>17</v>
          </cell>
          <cell r="Z1164">
            <v>17</v>
          </cell>
          <cell r="AA1164">
            <v>17</v>
          </cell>
          <cell r="AB1164">
            <v>17</v>
          </cell>
          <cell r="AC1164">
            <v>17</v>
          </cell>
          <cell r="AD1164">
            <v>17</v>
          </cell>
          <cell r="AE1164">
            <v>17</v>
          </cell>
          <cell r="AF1164">
            <v>17</v>
          </cell>
          <cell r="AG1164">
            <v>17</v>
          </cell>
          <cell r="AH1164">
            <v>17</v>
          </cell>
          <cell r="AI1164">
            <v>17</v>
          </cell>
          <cell r="AJ1164">
            <v>17</v>
          </cell>
          <cell r="AK1164">
            <v>17</v>
          </cell>
          <cell r="AL1164">
            <v>17</v>
          </cell>
          <cell r="AM1164">
            <v>17</v>
          </cell>
          <cell r="AN1164">
            <v>17</v>
          </cell>
          <cell r="AO1164">
            <v>17</v>
          </cell>
          <cell r="AP1164">
            <v>17</v>
          </cell>
          <cell r="AQ1164">
            <v>17</v>
          </cell>
          <cell r="AR1164">
            <v>17</v>
          </cell>
          <cell r="AS1164">
            <v>17</v>
          </cell>
          <cell r="AT1164">
            <v>17</v>
          </cell>
          <cell r="AU1164">
            <v>17</v>
          </cell>
          <cell r="AV1164">
            <v>17</v>
          </cell>
          <cell r="AW1164">
            <v>17</v>
          </cell>
          <cell r="AX1164">
            <v>26</v>
          </cell>
          <cell r="AY1164">
            <v>26</v>
          </cell>
          <cell r="AZ1164">
            <v>26</v>
          </cell>
          <cell r="BA1164">
            <v>26</v>
          </cell>
          <cell r="BB1164">
            <v>26</v>
          </cell>
          <cell r="BC1164">
            <v>26</v>
          </cell>
          <cell r="BD1164">
            <v>26</v>
          </cell>
          <cell r="BE1164">
            <v>26</v>
          </cell>
          <cell r="BF1164">
            <v>26</v>
          </cell>
          <cell r="BG1164">
            <v>26</v>
          </cell>
          <cell r="BH1164">
            <v>26</v>
          </cell>
          <cell r="BI1164">
            <v>26</v>
          </cell>
          <cell r="BJ1164">
            <v>26</v>
          </cell>
          <cell r="BK1164">
            <v>26</v>
          </cell>
          <cell r="BL1164">
            <v>26</v>
          </cell>
          <cell r="BM1164">
            <v>26</v>
          </cell>
          <cell r="BN1164">
            <v>26</v>
          </cell>
          <cell r="BO1164">
            <v>26</v>
          </cell>
          <cell r="BP1164">
            <v>26</v>
          </cell>
          <cell r="BQ1164">
            <v>26</v>
          </cell>
          <cell r="BR1164">
            <v>26</v>
          </cell>
          <cell r="BS1164">
            <v>26</v>
          </cell>
          <cell r="BT1164">
            <v>26</v>
          </cell>
          <cell r="BU1164">
            <v>26</v>
          </cell>
          <cell r="BV1164">
            <v>26</v>
          </cell>
          <cell r="BW1164">
            <v>26</v>
          </cell>
          <cell r="BX1164">
            <v>26</v>
          </cell>
          <cell r="BY1164">
            <v>26</v>
          </cell>
          <cell r="BZ1164">
            <v>26</v>
          </cell>
          <cell r="CA1164">
            <v>26</v>
          </cell>
          <cell r="CB1164">
            <v>26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K1164">
            <v>1</v>
          </cell>
        </row>
        <row r="1165">
          <cell r="A1165">
            <v>156900</v>
          </cell>
          <cell r="B1165" t="str">
            <v xml:space="preserve"> BON AIR-LA                              </v>
          </cell>
          <cell r="C1165" t="str">
            <v xml:space="preserve"> 0L   </v>
          </cell>
          <cell r="D1165" t="str">
            <v xml:space="preserve"> D    </v>
          </cell>
          <cell r="E1165">
            <v>3594</v>
          </cell>
          <cell r="F1165">
            <v>1</v>
          </cell>
          <cell r="G1165">
            <v>1</v>
          </cell>
          <cell r="H1165">
            <v>1</v>
          </cell>
          <cell r="I1165">
            <v>1</v>
          </cell>
          <cell r="J1165">
            <v>1</v>
          </cell>
          <cell r="K1165">
            <v>1</v>
          </cell>
          <cell r="L1165">
            <v>1</v>
          </cell>
          <cell r="M1165">
            <v>1</v>
          </cell>
          <cell r="N1165">
            <v>1</v>
          </cell>
          <cell r="O1165">
            <v>1</v>
          </cell>
          <cell r="P1165">
            <v>1</v>
          </cell>
          <cell r="Q1165">
            <v>1</v>
          </cell>
          <cell r="R1165">
            <v>1</v>
          </cell>
          <cell r="S1165">
            <v>1</v>
          </cell>
          <cell r="T1165">
            <v>1</v>
          </cell>
          <cell r="U1165">
            <v>1</v>
          </cell>
          <cell r="V1165">
            <v>1</v>
          </cell>
          <cell r="W1165">
            <v>1</v>
          </cell>
          <cell r="X1165">
            <v>1</v>
          </cell>
          <cell r="Y1165">
            <v>1</v>
          </cell>
          <cell r="Z1165">
            <v>1</v>
          </cell>
          <cell r="AA1165">
            <v>1</v>
          </cell>
          <cell r="AB1165">
            <v>1</v>
          </cell>
          <cell r="AC1165">
            <v>1</v>
          </cell>
          <cell r="AD1165">
            <v>1</v>
          </cell>
          <cell r="AE1165">
            <v>1</v>
          </cell>
          <cell r="AF1165">
            <v>1</v>
          </cell>
          <cell r="AG1165">
            <v>1</v>
          </cell>
          <cell r="AH1165">
            <v>1</v>
          </cell>
          <cell r="AI1165">
            <v>1</v>
          </cell>
          <cell r="AJ1165">
            <v>1</v>
          </cell>
          <cell r="AK1165">
            <v>1</v>
          </cell>
          <cell r="AL1165">
            <v>1</v>
          </cell>
          <cell r="AM1165">
            <v>1</v>
          </cell>
          <cell r="AN1165">
            <v>1</v>
          </cell>
          <cell r="AO1165">
            <v>1</v>
          </cell>
          <cell r="AP1165">
            <v>1</v>
          </cell>
          <cell r="AQ1165">
            <v>1</v>
          </cell>
          <cell r="AR1165">
            <v>1</v>
          </cell>
          <cell r="AS1165">
            <v>1</v>
          </cell>
          <cell r="AT1165">
            <v>1</v>
          </cell>
          <cell r="AU1165">
            <v>1</v>
          </cell>
          <cell r="AV1165">
            <v>1</v>
          </cell>
          <cell r="AW1165">
            <v>1</v>
          </cell>
          <cell r="AX1165">
            <v>1</v>
          </cell>
          <cell r="AY1165">
            <v>1</v>
          </cell>
          <cell r="AZ1165">
            <v>1</v>
          </cell>
          <cell r="BA1165">
            <v>1</v>
          </cell>
          <cell r="BB1165">
            <v>1</v>
          </cell>
          <cell r="BC1165">
            <v>1</v>
          </cell>
          <cell r="BD1165">
            <v>1</v>
          </cell>
          <cell r="BE1165">
            <v>1</v>
          </cell>
          <cell r="BF1165">
            <v>1</v>
          </cell>
          <cell r="BG1165">
            <v>1</v>
          </cell>
          <cell r="BH1165">
            <v>1</v>
          </cell>
          <cell r="BI1165">
            <v>1</v>
          </cell>
          <cell r="BJ1165">
            <v>1</v>
          </cell>
          <cell r="BK1165">
            <v>1</v>
          </cell>
          <cell r="BL1165">
            <v>1</v>
          </cell>
          <cell r="BM1165">
            <v>1</v>
          </cell>
          <cell r="BN1165">
            <v>1</v>
          </cell>
          <cell r="BO1165">
            <v>1</v>
          </cell>
          <cell r="BP1165">
            <v>1</v>
          </cell>
          <cell r="BQ1165">
            <v>1</v>
          </cell>
          <cell r="BR1165">
            <v>1</v>
          </cell>
          <cell r="BS1165">
            <v>1</v>
          </cell>
          <cell r="BT1165">
            <v>1</v>
          </cell>
          <cell r="BU1165">
            <v>1</v>
          </cell>
          <cell r="BV1165">
            <v>1</v>
          </cell>
          <cell r="BW1165">
            <v>1</v>
          </cell>
          <cell r="BX1165">
            <v>1</v>
          </cell>
          <cell r="BY1165">
            <v>1</v>
          </cell>
          <cell r="BZ1165">
            <v>1</v>
          </cell>
          <cell r="CA1165">
            <v>1</v>
          </cell>
          <cell r="CB1165">
            <v>1</v>
          </cell>
          <cell r="CC1165">
            <v>15</v>
          </cell>
          <cell r="CD1165">
            <v>15</v>
          </cell>
          <cell r="CE1165">
            <v>15</v>
          </cell>
          <cell r="CF1165">
            <v>15</v>
          </cell>
          <cell r="CG1165">
            <v>15</v>
          </cell>
          <cell r="CH1165">
            <v>15</v>
          </cell>
          <cell r="CI1165">
            <v>15</v>
          </cell>
          <cell r="CJ1165">
            <v>15</v>
          </cell>
          <cell r="CK1165">
            <v>15</v>
          </cell>
          <cell r="CL1165">
            <v>15</v>
          </cell>
          <cell r="CM1165">
            <v>15</v>
          </cell>
          <cell r="CN1165">
            <v>15</v>
          </cell>
          <cell r="CO1165">
            <v>15</v>
          </cell>
          <cell r="CP1165">
            <v>15</v>
          </cell>
          <cell r="CQ1165">
            <v>15</v>
          </cell>
          <cell r="CR1165">
            <v>15</v>
          </cell>
          <cell r="CS1165">
            <v>15</v>
          </cell>
          <cell r="CT1165">
            <v>15</v>
          </cell>
          <cell r="CU1165">
            <v>15</v>
          </cell>
          <cell r="CV1165">
            <v>15</v>
          </cell>
          <cell r="CW1165">
            <v>15</v>
          </cell>
          <cell r="CX1165">
            <v>15</v>
          </cell>
          <cell r="CY1165">
            <v>15</v>
          </cell>
          <cell r="CZ1165">
            <v>15</v>
          </cell>
          <cell r="DA1165">
            <v>15</v>
          </cell>
          <cell r="DB1165">
            <v>15</v>
          </cell>
          <cell r="DC1165">
            <v>15</v>
          </cell>
          <cell r="DD1165">
            <v>15</v>
          </cell>
          <cell r="DE1165">
            <v>30</v>
          </cell>
          <cell r="DF1165">
            <v>30</v>
          </cell>
          <cell r="DG1165">
            <v>30</v>
          </cell>
          <cell r="DH1165">
            <v>30</v>
          </cell>
          <cell r="DI1165">
            <v>30</v>
          </cell>
          <cell r="DJ1165">
            <v>30</v>
          </cell>
          <cell r="DK1165">
            <v>30</v>
          </cell>
        </row>
        <row r="1166">
          <cell r="A1166">
            <v>156904</v>
          </cell>
          <cell r="B1166" t="str">
            <v xml:space="preserve"> BROUSSARD-FARM LA                       </v>
          </cell>
          <cell r="C1166" t="str">
            <v xml:space="preserve"> 0L   </v>
          </cell>
          <cell r="D1166" t="str">
            <v xml:space="preserve"> D    </v>
          </cell>
          <cell r="E1166">
            <v>4169</v>
          </cell>
          <cell r="F1166">
            <v>3</v>
          </cell>
          <cell r="G1166">
            <v>3</v>
          </cell>
          <cell r="H1166">
            <v>4</v>
          </cell>
          <cell r="I1166">
            <v>3</v>
          </cell>
          <cell r="J1166">
            <v>3</v>
          </cell>
          <cell r="K1166">
            <v>3</v>
          </cell>
          <cell r="L1166">
            <v>3</v>
          </cell>
          <cell r="M1166">
            <v>3</v>
          </cell>
          <cell r="N1166">
            <v>3</v>
          </cell>
          <cell r="O1166">
            <v>3</v>
          </cell>
          <cell r="P1166">
            <v>3</v>
          </cell>
          <cell r="Q1166">
            <v>3</v>
          </cell>
          <cell r="R1166">
            <v>3</v>
          </cell>
          <cell r="S1166">
            <v>3</v>
          </cell>
          <cell r="T1166">
            <v>4</v>
          </cell>
          <cell r="U1166">
            <v>4</v>
          </cell>
          <cell r="V1166">
            <v>4</v>
          </cell>
          <cell r="W1166">
            <v>4</v>
          </cell>
          <cell r="X1166">
            <v>4</v>
          </cell>
          <cell r="Y1166">
            <v>4</v>
          </cell>
          <cell r="Z1166">
            <v>4</v>
          </cell>
          <cell r="AA1166">
            <v>4</v>
          </cell>
          <cell r="AB1166">
            <v>4</v>
          </cell>
          <cell r="AC1166">
            <v>4</v>
          </cell>
          <cell r="AD1166">
            <v>4</v>
          </cell>
          <cell r="AE1166">
            <v>4</v>
          </cell>
          <cell r="AF1166">
            <v>4</v>
          </cell>
          <cell r="AG1166">
            <v>4</v>
          </cell>
          <cell r="AH1166">
            <v>4</v>
          </cell>
          <cell r="AI1166">
            <v>4</v>
          </cell>
          <cell r="AJ1166">
            <v>4</v>
          </cell>
          <cell r="AK1166">
            <v>4</v>
          </cell>
          <cell r="AL1166">
            <v>4</v>
          </cell>
          <cell r="AM1166">
            <v>4</v>
          </cell>
          <cell r="AN1166">
            <v>4</v>
          </cell>
          <cell r="AO1166">
            <v>4</v>
          </cell>
          <cell r="AP1166">
            <v>4</v>
          </cell>
          <cell r="AQ1166">
            <v>4</v>
          </cell>
          <cell r="AR1166">
            <v>4</v>
          </cell>
          <cell r="AS1166">
            <v>4</v>
          </cell>
          <cell r="AT1166">
            <v>4</v>
          </cell>
          <cell r="AU1166">
            <v>4</v>
          </cell>
          <cell r="AV1166">
            <v>4</v>
          </cell>
          <cell r="AW1166">
            <v>4</v>
          </cell>
          <cell r="AX1166">
            <v>1</v>
          </cell>
          <cell r="AY1166">
            <v>1</v>
          </cell>
          <cell r="AZ1166">
            <v>1</v>
          </cell>
          <cell r="BA1166">
            <v>1</v>
          </cell>
          <cell r="BB1166">
            <v>1</v>
          </cell>
          <cell r="BC1166">
            <v>1</v>
          </cell>
          <cell r="BD1166">
            <v>1</v>
          </cell>
          <cell r="BE1166">
            <v>1</v>
          </cell>
          <cell r="BF1166">
            <v>1</v>
          </cell>
          <cell r="BG1166">
            <v>1</v>
          </cell>
          <cell r="BH1166">
            <v>1</v>
          </cell>
          <cell r="BI1166">
            <v>1</v>
          </cell>
          <cell r="BJ1166">
            <v>1</v>
          </cell>
          <cell r="BK1166">
            <v>1</v>
          </cell>
          <cell r="BL1166">
            <v>1</v>
          </cell>
          <cell r="BM1166">
            <v>1</v>
          </cell>
          <cell r="BN1166">
            <v>1</v>
          </cell>
          <cell r="BO1166">
            <v>1</v>
          </cell>
          <cell r="BP1166">
            <v>1</v>
          </cell>
          <cell r="BQ1166">
            <v>1</v>
          </cell>
          <cell r="BR1166">
            <v>1</v>
          </cell>
          <cell r="BS1166">
            <v>1</v>
          </cell>
          <cell r="BT1166">
            <v>1</v>
          </cell>
          <cell r="BU1166">
            <v>1</v>
          </cell>
          <cell r="BV1166">
            <v>1</v>
          </cell>
          <cell r="BW1166">
            <v>1</v>
          </cell>
          <cell r="BX1166">
            <v>1</v>
          </cell>
          <cell r="BY1166">
            <v>1</v>
          </cell>
          <cell r="BZ1166">
            <v>1</v>
          </cell>
          <cell r="CA1166">
            <v>1</v>
          </cell>
          <cell r="CB1166">
            <v>1</v>
          </cell>
          <cell r="CC1166">
            <v>1</v>
          </cell>
          <cell r="CD1166">
            <v>1</v>
          </cell>
          <cell r="CE1166">
            <v>1</v>
          </cell>
          <cell r="CF1166">
            <v>1</v>
          </cell>
          <cell r="CG1166">
            <v>1</v>
          </cell>
          <cell r="CH1166">
            <v>1</v>
          </cell>
          <cell r="CI1166">
            <v>1</v>
          </cell>
          <cell r="CJ1166">
            <v>1</v>
          </cell>
          <cell r="CK1166">
            <v>1</v>
          </cell>
          <cell r="CL1166">
            <v>1</v>
          </cell>
          <cell r="CM1166">
            <v>1</v>
          </cell>
          <cell r="CN1166">
            <v>1</v>
          </cell>
          <cell r="CO1166">
            <v>1</v>
          </cell>
          <cell r="CP1166">
            <v>1</v>
          </cell>
          <cell r="CQ1166">
            <v>1</v>
          </cell>
          <cell r="CR1166">
            <v>1</v>
          </cell>
          <cell r="CS1166">
            <v>1</v>
          </cell>
          <cell r="CT1166">
            <v>1</v>
          </cell>
          <cell r="CU1166">
            <v>1</v>
          </cell>
          <cell r="CV1166">
            <v>1</v>
          </cell>
          <cell r="CW1166">
            <v>1</v>
          </cell>
          <cell r="CX1166">
            <v>1</v>
          </cell>
          <cell r="CY1166">
            <v>1</v>
          </cell>
          <cell r="CZ1166">
            <v>1</v>
          </cell>
          <cell r="DA1166">
            <v>1</v>
          </cell>
          <cell r="DB1166">
            <v>1</v>
          </cell>
          <cell r="DC1166">
            <v>1</v>
          </cell>
          <cell r="DD1166">
            <v>1</v>
          </cell>
          <cell r="DE1166">
            <v>1</v>
          </cell>
          <cell r="DF1166">
            <v>1</v>
          </cell>
          <cell r="DG1166">
            <v>1</v>
          </cell>
          <cell r="DH1166">
            <v>1</v>
          </cell>
          <cell r="DI1166">
            <v>1</v>
          </cell>
          <cell r="DJ1166">
            <v>1</v>
          </cell>
          <cell r="DK1166">
            <v>1</v>
          </cell>
        </row>
        <row r="1167">
          <cell r="A1167">
            <v>156906</v>
          </cell>
          <cell r="B1167" t="str">
            <v xml:space="preserve"> BURTON-HPL-WOODBINE DEHYD               </v>
          </cell>
          <cell r="C1167">
            <v>0</v>
          </cell>
          <cell r="D1167" t="str">
            <v xml:space="preserve"> R    </v>
          </cell>
          <cell r="E1167">
            <v>10319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</row>
        <row r="1168">
          <cell r="A1168">
            <v>156913</v>
          </cell>
          <cell r="B1168" t="str">
            <v xml:space="preserve"> CARRIERE-FARM TEX                       </v>
          </cell>
          <cell r="C1168">
            <v>0</v>
          </cell>
          <cell r="D1168" t="str">
            <v xml:space="preserve"> D    </v>
          </cell>
          <cell r="E1168">
            <v>1465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</row>
        <row r="1169">
          <cell r="A1169">
            <v>156915</v>
          </cell>
          <cell r="B1169" t="str">
            <v xml:space="preserve"> CHEVRON-BAY JACQUE GAS LIFT             </v>
          </cell>
          <cell r="C1169" t="str">
            <v xml:space="preserve"> 0L   </v>
          </cell>
          <cell r="D1169" t="str">
            <v xml:space="preserve"> D    </v>
          </cell>
          <cell r="E1169">
            <v>6222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</row>
        <row r="1170">
          <cell r="A1170">
            <v>156916</v>
          </cell>
          <cell r="B1170" t="str">
            <v xml:space="preserve"> CHEVRON-CHARENTON LA                    </v>
          </cell>
          <cell r="C1170" t="str">
            <v xml:space="preserve"> 0L   </v>
          </cell>
          <cell r="D1170" t="str">
            <v xml:space="preserve"> D    </v>
          </cell>
          <cell r="E1170">
            <v>24642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</row>
        <row r="1171">
          <cell r="A1171">
            <v>156917</v>
          </cell>
          <cell r="B1171" t="str">
            <v xml:space="preserve"> CHEVRON-BAY MARCHAND LA                 </v>
          </cell>
          <cell r="C1171" t="str">
            <v xml:space="preserve"> 0L   </v>
          </cell>
          <cell r="D1171" t="str">
            <v xml:space="preserve"> D    </v>
          </cell>
          <cell r="E1171">
            <v>11294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</row>
        <row r="1172">
          <cell r="A1172">
            <v>156918</v>
          </cell>
          <cell r="B1172" t="str">
            <v xml:space="preserve"> CHEVRON-S PASS BLK 41 LA GAS LIFT       </v>
          </cell>
          <cell r="C1172" t="str">
            <v xml:space="preserve"> 0L   </v>
          </cell>
          <cell r="D1172" t="str">
            <v xml:space="preserve"> D    </v>
          </cell>
          <cell r="E1172">
            <v>5755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</row>
        <row r="1173">
          <cell r="A1173">
            <v>156919</v>
          </cell>
          <cell r="B1173" t="str">
            <v xml:space="preserve"> SHIP SHOAL 170-A                        </v>
          </cell>
          <cell r="C1173" t="str">
            <v xml:space="preserve"> 0L   </v>
          </cell>
          <cell r="D1173" t="str">
            <v xml:space="preserve"> R    </v>
          </cell>
          <cell r="E1173">
            <v>101216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</row>
        <row r="1174">
          <cell r="A1174">
            <v>156920</v>
          </cell>
          <cell r="B1174" t="str">
            <v xml:space="preserve"> CLARK-FARM TEX                          </v>
          </cell>
          <cell r="C1174">
            <v>0</v>
          </cell>
          <cell r="D1174" t="str">
            <v xml:space="preserve"> D    </v>
          </cell>
          <cell r="E1174">
            <v>1572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</row>
        <row r="1175">
          <cell r="A1175">
            <v>156925</v>
          </cell>
          <cell r="B1175" t="str">
            <v xml:space="preserve"> CONOCO-SOUTH PASS BLK 55 FUEL           </v>
          </cell>
          <cell r="C1175" t="str">
            <v xml:space="preserve"> 0L   </v>
          </cell>
          <cell r="D1175" t="str">
            <v xml:space="preserve"> D    </v>
          </cell>
          <cell r="E1175">
            <v>3062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</row>
        <row r="1176">
          <cell r="A1176">
            <v>156926</v>
          </cell>
          <cell r="B1176" t="str">
            <v xml:space="preserve"> WEST CAMERON BLOCK 65A DEHYDRATION      </v>
          </cell>
          <cell r="C1176" t="str">
            <v xml:space="preserve"> 0L   </v>
          </cell>
          <cell r="D1176" t="str">
            <v xml:space="preserve"> R    </v>
          </cell>
          <cell r="E1176">
            <v>57078</v>
          </cell>
          <cell r="F1176">
            <v>31061</v>
          </cell>
          <cell r="G1176">
            <v>31061</v>
          </cell>
          <cell r="H1176">
            <v>22350</v>
          </cell>
          <cell r="I1176">
            <v>31561</v>
          </cell>
          <cell r="J1176">
            <v>31561</v>
          </cell>
          <cell r="K1176">
            <v>31273</v>
          </cell>
          <cell r="L1176">
            <v>31273</v>
          </cell>
          <cell r="M1176">
            <v>31273</v>
          </cell>
          <cell r="N1176">
            <v>31273</v>
          </cell>
          <cell r="O1176">
            <v>31273</v>
          </cell>
          <cell r="P1176">
            <v>31273</v>
          </cell>
          <cell r="Q1176">
            <v>30165</v>
          </cell>
          <cell r="R1176">
            <v>31273</v>
          </cell>
          <cell r="S1176">
            <v>31273</v>
          </cell>
          <cell r="T1176">
            <v>31400</v>
          </cell>
          <cell r="U1176">
            <v>31400</v>
          </cell>
          <cell r="V1176">
            <v>31400</v>
          </cell>
          <cell r="W1176">
            <v>33585</v>
          </cell>
          <cell r="X1176">
            <v>31400</v>
          </cell>
          <cell r="Y1176">
            <v>31700</v>
          </cell>
          <cell r="Z1176">
            <v>22700</v>
          </cell>
          <cell r="AA1176">
            <v>26480</v>
          </cell>
          <cell r="AB1176">
            <v>25759</v>
          </cell>
          <cell r="AC1176">
            <v>22700</v>
          </cell>
          <cell r="AD1176">
            <v>32551</v>
          </cell>
          <cell r="AE1176">
            <v>25968</v>
          </cell>
          <cell r="AF1176">
            <v>22700</v>
          </cell>
          <cell r="AG1176">
            <v>21861</v>
          </cell>
          <cell r="AH1176">
            <v>29361</v>
          </cell>
          <cell r="AI1176">
            <v>29361</v>
          </cell>
          <cell r="AJ1176">
            <v>29361</v>
          </cell>
          <cell r="AK1176">
            <v>29361</v>
          </cell>
          <cell r="AL1176">
            <v>21074</v>
          </cell>
          <cell r="AM1176">
            <v>21863</v>
          </cell>
          <cell r="AN1176">
            <v>23450</v>
          </cell>
          <cell r="AO1176">
            <v>22350</v>
          </cell>
          <cell r="AP1176">
            <v>21150</v>
          </cell>
          <cell r="AQ1176">
            <v>22350</v>
          </cell>
          <cell r="AR1176">
            <v>21063</v>
          </cell>
          <cell r="AS1176">
            <v>20713</v>
          </cell>
          <cell r="AT1176">
            <v>20713</v>
          </cell>
          <cell r="AU1176">
            <v>20713</v>
          </cell>
          <cell r="AV1176">
            <v>20713</v>
          </cell>
          <cell r="AW1176">
            <v>20713</v>
          </cell>
          <cell r="AX1176">
            <v>21104</v>
          </cell>
          <cell r="AY1176">
            <v>21612</v>
          </cell>
          <cell r="AZ1176">
            <v>21540</v>
          </cell>
          <cell r="BA1176">
            <v>21454</v>
          </cell>
          <cell r="BB1176">
            <v>21454</v>
          </cell>
          <cell r="BC1176">
            <v>21454</v>
          </cell>
          <cell r="BD1176">
            <v>21454</v>
          </cell>
          <cell r="BE1176">
            <v>21454</v>
          </cell>
          <cell r="BF1176">
            <v>23240</v>
          </cell>
          <cell r="BG1176">
            <v>20454</v>
          </cell>
          <cell r="BH1176">
            <v>3864</v>
          </cell>
          <cell r="BI1176">
            <v>11454</v>
          </cell>
          <cell r="BJ1176">
            <v>21254</v>
          </cell>
          <cell r="BK1176">
            <v>21254</v>
          </cell>
          <cell r="BL1176">
            <v>21254</v>
          </cell>
          <cell r="BM1176">
            <v>21254</v>
          </cell>
          <cell r="BN1176">
            <v>25424</v>
          </cell>
          <cell r="BO1176">
            <v>22002</v>
          </cell>
          <cell r="BP1176">
            <v>27420</v>
          </cell>
          <cell r="BQ1176">
            <v>44920</v>
          </cell>
          <cell r="BR1176">
            <v>44920</v>
          </cell>
          <cell r="BS1176">
            <v>44920</v>
          </cell>
          <cell r="BT1176">
            <v>27420</v>
          </cell>
          <cell r="BU1176">
            <v>21171</v>
          </cell>
          <cell r="BV1176">
            <v>26171</v>
          </cell>
          <cell r="BW1176">
            <v>21171</v>
          </cell>
          <cell r="BX1176">
            <v>21171</v>
          </cell>
          <cell r="BY1176">
            <v>21171</v>
          </cell>
          <cell r="BZ1176">
            <v>21171</v>
          </cell>
          <cell r="CA1176">
            <v>21171</v>
          </cell>
          <cell r="CB1176">
            <v>21171</v>
          </cell>
          <cell r="CC1176">
            <v>34627</v>
          </cell>
          <cell r="CD1176">
            <v>24027</v>
          </cell>
          <cell r="CE1176">
            <v>24185</v>
          </cell>
          <cell r="CF1176">
            <v>24185</v>
          </cell>
          <cell r="CG1176">
            <v>24185</v>
          </cell>
          <cell r="CH1176">
            <v>24185</v>
          </cell>
          <cell r="CI1176">
            <v>24185</v>
          </cell>
          <cell r="CJ1176">
            <v>24185</v>
          </cell>
          <cell r="CK1176">
            <v>24185</v>
          </cell>
          <cell r="CL1176">
            <v>24185</v>
          </cell>
          <cell r="CM1176">
            <v>24185</v>
          </cell>
          <cell r="CN1176">
            <v>24185</v>
          </cell>
          <cell r="CO1176">
            <v>25042</v>
          </cell>
          <cell r="CP1176">
            <v>25042</v>
          </cell>
          <cell r="CQ1176">
            <v>19185</v>
          </cell>
          <cell r="CR1176">
            <v>19719</v>
          </cell>
          <cell r="CS1176">
            <v>28128</v>
          </cell>
          <cell r="CT1176">
            <v>28128</v>
          </cell>
          <cell r="CU1176">
            <v>28128</v>
          </cell>
          <cell r="CV1176">
            <v>19185</v>
          </cell>
          <cell r="CW1176">
            <v>19185</v>
          </cell>
          <cell r="CX1176">
            <v>19185</v>
          </cell>
          <cell r="CY1176">
            <v>19237</v>
          </cell>
          <cell r="CZ1176">
            <v>19185</v>
          </cell>
          <cell r="DA1176">
            <v>19185</v>
          </cell>
          <cell r="DB1176">
            <v>19185</v>
          </cell>
          <cell r="DC1176">
            <v>19185</v>
          </cell>
          <cell r="DD1176">
            <v>19185</v>
          </cell>
          <cell r="DE1176">
            <v>19741</v>
          </cell>
          <cell r="DF1176">
            <v>19700</v>
          </cell>
          <cell r="DG1176">
            <v>19700</v>
          </cell>
          <cell r="DH1176">
            <v>19700</v>
          </cell>
          <cell r="DI1176">
            <v>19700</v>
          </cell>
          <cell r="DJ1176">
            <v>19500</v>
          </cell>
          <cell r="DK1176">
            <v>19500</v>
          </cell>
        </row>
        <row r="1177">
          <cell r="A1177">
            <v>156927</v>
          </cell>
          <cell r="B1177" t="str">
            <v xml:space="preserve"> CONOCO-WEST DELTA BLK 84 GAS LIFT       </v>
          </cell>
          <cell r="C1177" t="str">
            <v xml:space="preserve"> 0L   </v>
          </cell>
          <cell r="D1177" t="str">
            <v xml:space="preserve"> D    </v>
          </cell>
          <cell r="E1177">
            <v>2982</v>
          </cell>
          <cell r="F1177">
            <v>1</v>
          </cell>
          <cell r="G1177">
            <v>1</v>
          </cell>
          <cell r="H1177">
            <v>0</v>
          </cell>
          <cell r="I1177">
            <v>1</v>
          </cell>
          <cell r="J1177">
            <v>1</v>
          </cell>
          <cell r="K1177">
            <v>1</v>
          </cell>
          <cell r="L1177">
            <v>1</v>
          </cell>
          <cell r="M1177">
            <v>1</v>
          </cell>
          <cell r="N1177">
            <v>1</v>
          </cell>
          <cell r="O1177">
            <v>1</v>
          </cell>
          <cell r="P1177">
            <v>1</v>
          </cell>
          <cell r="Q1177">
            <v>1</v>
          </cell>
          <cell r="R1177">
            <v>1</v>
          </cell>
          <cell r="S1177">
            <v>1</v>
          </cell>
          <cell r="T1177">
            <v>1</v>
          </cell>
          <cell r="U1177">
            <v>1</v>
          </cell>
          <cell r="V1177">
            <v>1</v>
          </cell>
          <cell r="W1177">
            <v>1</v>
          </cell>
          <cell r="X1177">
            <v>1</v>
          </cell>
          <cell r="Y1177">
            <v>1</v>
          </cell>
          <cell r="Z1177">
            <v>1</v>
          </cell>
          <cell r="AA1177">
            <v>1</v>
          </cell>
          <cell r="AB1177">
            <v>1</v>
          </cell>
          <cell r="AC1177">
            <v>1</v>
          </cell>
          <cell r="AD1177">
            <v>1</v>
          </cell>
          <cell r="AE1177">
            <v>1</v>
          </cell>
          <cell r="AF1177">
            <v>1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1</v>
          </cell>
          <cell r="AL1177">
            <v>1</v>
          </cell>
          <cell r="AM1177">
            <v>1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124</v>
          </cell>
          <cell r="AV1177">
            <v>124</v>
          </cell>
          <cell r="AW1177">
            <v>124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40</v>
          </cell>
          <cell r="BN1177">
            <v>40</v>
          </cell>
          <cell r="BO1177">
            <v>40</v>
          </cell>
          <cell r="BP1177">
            <v>163</v>
          </cell>
          <cell r="BQ1177">
            <v>163</v>
          </cell>
          <cell r="BR1177">
            <v>163</v>
          </cell>
          <cell r="BS1177">
            <v>163</v>
          </cell>
          <cell r="BT1177">
            <v>520</v>
          </cell>
          <cell r="BU1177">
            <v>520</v>
          </cell>
          <cell r="BV1177">
            <v>520</v>
          </cell>
          <cell r="BW1177">
            <v>322</v>
          </cell>
          <cell r="BX1177">
            <v>569</v>
          </cell>
          <cell r="BY1177">
            <v>569</v>
          </cell>
          <cell r="BZ1177">
            <v>569</v>
          </cell>
          <cell r="CA1177">
            <v>569</v>
          </cell>
          <cell r="CB1177">
            <v>569</v>
          </cell>
          <cell r="CC1177">
            <v>693</v>
          </cell>
          <cell r="CD1177">
            <v>693</v>
          </cell>
          <cell r="CE1177">
            <v>630</v>
          </cell>
          <cell r="CF1177">
            <v>630</v>
          </cell>
          <cell r="CG1177">
            <v>630</v>
          </cell>
          <cell r="CH1177">
            <v>630</v>
          </cell>
          <cell r="CI1177">
            <v>630</v>
          </cell>
          <cell r="CJ1177">
            <v>628</v>
          </cell>
          <cell r="CK1177">
            <v>545</v>
          </cell>
          <cell r="CL1177">
            <v>826</v>
          </cell>
          <cell r="CM1177">
            <v>826</v>
          </cell>
          <cell r="CN1177">
            <v>826</v>
          </cell>
          <cell r="CO1177">
            <v>866</v>
          </cell>
          <cell r="CP1177">
            <v>866</v>
          </cell>
          <cell r="CQ1177">
            <v>391</v>
          </cell>
          <cell r="CR1177">
            <v>391</v>
          </cell>
          <cell r="CS1177">
            <v>1</v>
          </cell>
          <cell r="CT1177">
            <v>1</v>
          </cell>
          <cell r="CU1177">
            <v>1</v>
          </cell>
          <cell r="CV1177">
            <v>1</v>
          </cell>
          <cell r="CW1177">
            <v>1</v>
          </cell>
          <cell r="CX1177">
            <v>1</v>
          </cell>
          <cell r="CY1177">
            <v>1</v>
          </cell>
          <cell r="CZ1177">
            <v>1</v>
          </cell>
          <cell r="DA1177">
            <v>1</v>
          </cell>
          <cell r="DB1177">
            <v>1</v>
          </cell>
          <cell r="DC1177">
            <v>198</v>
          </cell>
          <cell r="DD1177">
            <v>198</v>
          </cell>
          <cell r="DE1177">
            <v>990</v>
          </cell>
          <cell r="DF1177">
            <v>990</v>
          </cell>
          <cell r="DG1177">
            <v>1</v>
          </cell>
          <cell r="DH1177">
            <v>1</v>
          </cell>
          <cell r="DI1177">
            <v>1</v>
          </cell>
          <cell r="DJ1177">
            <v>1</v>
          </cell>
          <cell r="DK1177">
            <v>1</v>
          </cell>
        </row>
        <row r="1178">
          <cell r="A1178">
            <v>156929</v>
          </cell>
          <cell r="B1178" t="str">
            <v xml:space="preserve"> DELTA-SOUTH IOWA DEHYD                  </v>
          </cell>
          <cell r="C1178" t="str">
            <v xml:space="preserve"> 0L   </v>
          </cell>
          <cell r="D1178" t="str">
            <v xml:space="preserve"> R    </v>
          </cell>
          <cell r="E1178">
            <v>10154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</row>
        <row r="1179">
          <cell r="A1179">
            <v>156930</v>
          </cell>
          <cell r="B1179" t="str">
            <v xml:space="preserve"> NAISER DEHYDRATION / R. WALKER #1       </v>
          </cell>
          <cell r="C1179">
            <v>0</v>
          </cell>
          <cell r="D1179" t="str">
            <v xml:space="preserve"> R    </v>
          </cell>
          <cell r="E1179">
            <v>7246</v>
          </cell>
          <cell r="F1179">
            <v>150</v>
          </cell>
          <cell r="G1179">
            <v>150</v>
          </cell>
          <cell r="H1179">
            <v>0</v>
          </cell>
          <cell r="I1179">
            <v>150</v>
          </cell>
          <cell r="J1179">
            <v>150</v>
          </cell>
          <cell r="K1179">
            <v>150</v>
          </cell>
          <cell r="L1179">
            <v>150</v>
          </cell>
          <cell r="M1179">
            <v>150</v>
          </cell>
          <cell r="N1179">
            <v>150</v>
          </cell>
          <cell r="O1179">
            <v>150</v>
          </cell>
          <cell r="P1179">
            <v>150</v>
          </cell>
          <cell r="Q1179">
            <v>150</v>
          </cell>
          <cell r="R1179">
            <v>0</v>
          </cell>
          <cell r="S1179">
            <v>0</v>
          </cell>
          <cell r="T1179">
            <v>200</v>
          </cell>
          <cell r="U1179">
            <v>200</v>
          </cell>
          <cell r="V1179">
            <v>200</v>
          </cell>
          <cell r="W1179">
            <v>200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</row>
        <row r="1180">
          <cell r="A1180">
            <v>156931</v>
          </cell>
          <cell r="B1180" t="str">
            <v xml:space="preserve"> ELIZABETH - GRANT, LA SALES             </v>
          </cell>
          <cell r="C1180">
            <v>1</v>
          </cell>
          <cell r="D1180" t="str">
            <v xml:space="preserve"> D    </v>
          </cell>
          <cell r="E1180">
            <v>4403</v>
          </cell>
          <cell r="F1180">
            <v>20</v>
          </cell>
          <cell r="G1180">
            <v>20</v>
          </cell>
          <cell r="H1180">
            <v>130</v>
          </cell>
          <cell r="I1180">
            <v>20</v>
          </cell>
          <cell r="J1180">
            <v>20</v>
          </cell>
          <cell r="K1180">
            <v>20</v>
          </cell>
          <cell r="L1180">
            <v>20</v>
          </cell>
          <cell r="M1180">
            <v>20</v>
          </cell>
          <cell r="N1180">
            <v>20</v>
          </cell>
          <cell r="O1180">
            <v>20</v>
          </cell>
          <cell r="P1180">
            <v>20</v>
          </cell>
          <cell r="Q1180">
            <v>20</v>
          </cell>
          <cell r="R1180">
            <v>20</v>
          </cell>
          <cell r="S1180">
            <v>20</v>
          </cell>
          <cell r="T1180">
            <v>10</v>
          </cell>
          <cell r="U1180">
            <v>10</v>
          </cell>
          <cell r="V1180">
            <v>10</v>
          </cell>
          <cell r="W1180">
            <v>10</v>
          </cell>
          <cell r="X1180">
            <v>10</v>
          </cell>
          <cell r="Y1180">
            <v>10</v>
          </cell>
          <cell r="Z1180">
            <v>10</v>
          </cell>
          <cell r="AA1180">
            <v>10</v>
          </cell>
          <cell r="AB1180">
            <v>10</v>
          </cell>
          <cell r="AC1180">
            <v>10</v>
          </cell>
          <cell r="AD1180">
            <v>10</v>
          </cell>
          <cell r="AE1180">
            <v>10</v>
          </cell>
          <cell r="AF1180">
            <v>10</v>
          </cell>
          <cell r="AG1180">
            <v>10</v>
          </cell>
          <cell r="AH1180">
            <v>10</v>
          </cell>
          <cell r="AI1180">
            <v>10</v>
          </cell>
          <cell r="AJ1180">
            <v>10</v>
          </cell>
          <cell r="AK1180">
            <v>10</v>
          </cell>
          <cell r="AL1180">
            <v>10</v>
          </cell>
          <cell r="AM1180">
            <v>10</v>
          </cell>
          <cell r="AN1180">
            <v>130</v>
          </cell>
          <cell r="AO1180">
            <v>130</v>
          </cell>
          <cell r="AP1180">
            <v>130</v>
          </cell>
          <cell r="AQ1180">
            <v>30</v>
          </cell>
          <cell r="AR1180">
            <v>30</v>
          </cell>
          <cell r="AS1180">
            <v>30</v>
          </cell>
          <cell r="AT1180">
            <v>30</v>
          </cell>
          <cell r="AU1180">
            <v>30</v>
          </cell>
          <cell r="AV1180">
            <v>30</v>
          </cell>
          <cell r="AW1180">
            <v>30</v>
          </cell>
          <cell r="AX1180">
            <v>40</v>
          </cell>
          <cell r="AY1180">
            <v>40</v>
          </cell>
          <cell r="AZ1180">
            <v>40</v>
          </cell>
          <cell r="BA1180">
            <v>40</v>
          </cell>
          <cell r="BB1180">
            <v>40</v>
          </cell>
          <cell r="BC1180">
            <v>40</v>
          </cell>
          <cell r="BD1180">
            <v>40</v>
          </cell>
          <cell r="BE1180">
            <v>40</v>
          </cell>
          <cell r="BF1180">
            <v>40</v>
          </cell>
          <cell r="BG1180">
            <v>40</v>
          </cell>
          <cell r="BH1180">
            <v>40</v>
          </cell>
          <cell r="BI1180">
            <v>40</v>
          </cell>
          <cell r="BJ1180">
            <v>40</v>
          </cell>
          <cell r="BK1180">
            <v>40</v>
          </cell>
          <cell r="BL1180">
            <v>40</v>
          </cell>
          <cell r="BM1180">
            <v>40</v>
          </cell>
          <cell r="BN1180">
            <v>40</v>
          </cell>
          <cell r="BO1180">
            <v>40</v>
          </cell>
          <cell r="BP1180">
            <v>40</v>
          </cell>
          <cell r="BQ1180">
            <v>40</v>
          </cell>
          <cell r="BR1180">
            <v>40</v>
          </cell>
          <cell r="BS1180">
            <v>40</v>
          </cell>
          <cell r="BT1180">
            <v>40</v>
          </cell>
          <cell r="BU1180">
            <v>40</v>
          </cell>
          <cell r="BV1180">
            <v>40</v>
          </cell>
          <cell r="BW1180">
            <v>40</v>
          </cell>
          <cell r="BX1180">
            <v>40</v>
          </cell>
          <cell r="BY1180">
            <v>40</v>
          </cell>
          <cell r="BZ1180">
            <v>40</v>
          </cell>
          <cell r="CA1180">
            <v>40</v>
          </cell>
          <cell r="CB1180">
            <v>40</v>
          </cell>
          <cell r="CC1180">
            <v>1</v>
          </cell>
          <cell r="CD1180">
            <v>1</v>
          </cell>
          <cell r="CE1180">
            <v>1</v>
          </cell>
          <cell r="CF1180">
            <v>1</v>
          </cell>
          <cell r="CG1180">
            <v>1</v>
          </cell>
          <cell r="CH1180">
            <v>1</v>
          </cell>
          <cell r="CI1180">
            <v>1</v>
          </cell>
          <cell r="CJ1180">
            <v>1</v>
          </cell>
          <cell r="CK1180">
            <v>1</v>
          </cell>
          <cell r="CL1180">
            <v>1</v>
          </cell>
          <cell r="CM1180">
            <v>1</v>
          </cell>
          <cell r="CN1180">
            <v>1</v>
          </cell>
          <cell r="CO1180">
            <v>50</v>
          </cell>
          <cell r="CP1180">
            <v>50</v>
          </cell>
          <cell r="CQ1180">
            <v>50</v>
          </cell>
          <cell r="CR1180">
            <v>50</v>
          </cell>
          <cell r="CS1180">
            <v>50</v>
          </cell>
          <cell r="CT1180">
            <v>50</v>
          </cell>
          <cell r="CU1180">
            <v>50</v>
          </cell>
          <cell r="CV1180">
            <v>50</v>
          </cell>
          <cell r="CW1180">
            <v>50</v>
          </cell>
          <cell r="CX1180">
            <v>108</v>
          </cell>
          <cell r="CY1180">
            <v>108</v>
          </cell>
          <cell r="CZ1180">
            <v>108</v>
          </cell>
          <cell r="DA1180">
            <v>108</v>
          </cell>
          <cell r="DB1180">
            <v>108</v>
          </cell>
          <cell r="DC1180">
            <v>108</v>
          </cell>
          <cell r="DD1180">
            <v>108</v>
          </cell>
          <cell r="DE1180">
            <v>108</v>
          </cell>
          <cell r="DF1180">
            <v>108</v>
          </cell>
          <cell r="DG1180">
            <v>108</v>
          </cell>
          <cell r="DH1180">
            <v>108</v>
          </cell>
          <cell r="DI1180">
            <v>108</v>
          </cell>
          <cell r="DJ1180">
            <v>108</v>
          </cell>
          <cell r="DK1180">
            <v>108</v>
          </cell>
        </row>
        <row r="1181">
          <cell r="A1181">
            <v>156933</v>
          </cell>
          <cell r="B1181" t="str">
            <v xml:space="preserve"> EXXON-TIMBALIER BLK 54-A DEHYD          </v>
          </cell>
          <cell r="C1181" t="str">
            <v xml:space="preserve"> 0L   </v>
          </cell>
          <cell r="D1181" t="str">
            <v xml:space="preserve"> R    </v>
          </cell>
          <cell r="E1181">
            <v>41339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</row>
        <row r="1182">
          <cell r="A1182">
            <v>156934</v>
          </cell>
          <cell r="B1182" t="str">
            <v xml:space="preserve"> FAMCOR - SABINE WELL #5 DEHYDRATION     </v>
          </cell>
          <cell r="C1182">
            <v>0</v>
          </cell>
          <cell r="D1182" t="str">
            <v xml:space="preserve"> R    </v>
          </cell>
          <cell r="E1182">
            <v>5754</v>
          </cell>
          <cell r="F1182">
            <v>100</v>
          </cell>
          <cell r="G1182">
            <v>100</v>
          </cell>
          <cell r="H1182">
            <v>100</v>
          </cell>
          <cell r="I1182">
            <v>100</v>
          </cell>
          <cell r="J1182">
            <v>100</v>
          </cell>
          <cell r="K1182">
            <v>100</v>
          </cell>
          <cell r="L1182">
            <v>100</v>
          </cell>
          <cell r="M1182">
            <v>100</v>
          </cell>
          <cell r="N1182">
            <v>100</v>
          </cell>
          <cell r="O1182">
            <v>100</v>
          </cell>
          <cell r="P1182">
            <v>100</v>
          </cell>
          <cell r="Q1182">
            <v>100</v>
          </cell>
          <cell r="R1182">
            <v>100</v>
          </cell>
          <cell r="S1182">
            <v>100</v>
          </cell>
          <cell r="T1182">
            <v>100</v>
          </cell>
          <cell r="U1182">
            <v>100</v>
          </cell>
          <cell r="V1182">
            <v>100</v>
          </cell>
          <cell r="W1182">
            <v>100</v>
          </cell>
          <cell r="X1182">
            <v>100</v>
          </cell>
          <cell r="Y1182">
            <v>100</v>
          </cell>
          <cell r="Z1182">
            <v>100</v>
          </cell>
          <cell r="AA1182">
            <v>100</v>
          </cell>
          <cell r="AB1182">
            <v>100</v>
          </cell>
          <cell r="AC1182">
            <v>100</v>
          </cell>
          <cell r="AD1182">
            <v>100</v>
          </cell>
          <cell r="AE1182">
            <v>100</v>
          </cell>
          <cell r="AF1182">
            <v>100</v>
          </cell>
          <cell r="AG1182">
            <v>100</v>
          </cell>
          <cell r="AH1182">
            <v>100</v>
          </cell>
          <cell r="AI1182">
            <v>100</v>
          </cell>
          <cell r="AJ1182">
            <v>100</v>
          </cell>
          <cell r="AK1182">
            <v>100</v>
          </cell>
          <cell r="AL1182">
            <v>100</v>
          </cell>
          <cell r="AM1182">
            <v>100</v>
          </cell>
          <cell r="AN1182">
            <v>100</v>
          </cell>
          <cell r="AO1182">
            <v>100</v>
          </cell>
          <cell r="AP1182">
            <v>100</v>
          </cell>
          <cell r="AQ1182">
            <v>100</v>
          </cell>
          <cell r="AR1182">
            <v>100</v>
          </cell>
          <cell r="AS1182">
            <v>100</v>
          </cell>
          <cell r="AT1182">
            <v>100</v>
          </cell>
          <cell r="AU1182">
            <v>100</v>
          </cell>
          <cell r="AV1182">
            <v>100</v>
          </cell>
          <cell r="AW1182">
            <v>100</v>
          </cell>
          <cell r="AX1182">
            <v>50</v>
          </cell>
          <cell r="AY1182">
            <v>50</v>
          </cell>
          <cell r="AZ1182">
            <v>50</v>
          </cell>
          <cell r="BA1182">
            <v>50</v>
          </cell>
          <cell r="BB1182">
            <v>50</v>
          </cell>
          <cell r="BC1182">
            <v>50</v>
          </cell>
          <cell r="BD1182">
            <v>50</v>
          </cell>
          <cell r="BE1182">
            <v>50</v>
          </cell>
          <cell r="BF1182">
            <v>50</v>
          </cell>
          <cell r="BG1182">
            <v>50</v>
          </cell>
          <cell r="BH1182">
            <v>50</v>
          </cell>
          <cell r="BI1182">
            <v>50</v>
          </cell>
          <cell r="BJ1182">
            <v>50</v>
          </cell>
          <cell r="BK1182">
            <v>50</v>
          </cell>
          <cell r="BL1182">
            <v>50</v>
          </cell>
          <cell r="BM1182">
            <v>50</v>
          </cell>
          <cell r="BN1182">
            <v>50</v>
          </cell>
          <cell r="BO1182">
            <v>50</v>
          </cell>
          <cell r="BP1182">
            <v>50</v>
          </cell>
          <cell r="BQ1182">
            <v>50</v>
          </cell>
          <cell r="BR1182">
            <v>50</v>
          </cell>
          <cell r="BS1182">
            <v>50</v>
          </cell>
          <cell r="BT1182">
            <v>50</v>
          </cell>
          <cell r="BU1182">
            <v>50</v>
          </cell>
          <cell r="BV1182">
            <v>50</v>
          </cell>
          <cell r="BW1182">
            <v>50</v>
          </cell>
          <cell r="BX1182">
            <v>50</v>
          </cell>
          <cell r="BY1182">
            <v>50</v>
          </cell>
          <cell r="BZ1182">
            <v>50</v>
          </cell>
          <cell r="CA1182">
            <v>50</v>
          </cell>
          <cell r="CB1182">
            <v>50</v>
          </cell>
          <cell r="CC1182">
            <v>50</v>
          </cell>
          <cell r="CD1182">
            <v>50</v>
          </cell>
          <cell r="CE1182">
            <v>50</v>
          </cell>
          <cell r="CF1182">
            <v>50</v>
          </cell>
          <cell r="CG1182">
            <v>50</v>
          </cell>
          <cell r="CH1182">
            <v>50</v>
          </cell>
          <cell r="CI1182">
            <v>50</v>
          </cell>
          <cell r="CJ1182">
            <v>50</v>
          </cell>
          <cell r="CK1182">
            <v>50</v>
          </cell>
          <cell r="CL1182">
            <v>50</v>
          </cell>
          <cell r="CM1182">
            <v>50</v>
          </cell>
          <cell r="CN1182">
            <v>50</v>
          </cell>
          <cell r="CO1182">
            <v>50</v>
          </cell>
          <cell r="CP1182">
            <v>50</v>
          </cell>
          <cell r="CQ1182">
            <v>50</v>
          </cell>
          <cell r="CR1182">
            <v>50</v>
          </cell>
          <cell r="CS1182">
            <v>50</v>
          </cell>
          <cell r="CT1182">
            <v>50</v>
          </cell>
          <cell r="CU1182">
            <v>50</v>
          </cell>
          <cell r="CV1182">
            <v>50</v>
          </cell>
          <cell r="CW1182">
            <v>50</v>
          </cell>
          <cell r="CX1182">
            <v>50</v>
          </cell>
          <cell r="CY1182">
            <v>50</v>
          </cell>
          <cell r="CZ1182">
            <v>50</v>
          </cell>
          <cell r="DA1182">
            <v>50</v>
          </cell>
          <cell r="DB1182">
            <v>50</v>
          </cell>
          <cell r="DC1182">
            <v>50</v>
          </cell>
          <cell r="DD1182">
            <v>50</v>
          </cell>
          <cell r="DE1182">
            <v>25</v>
          </cell>
          <cell r="DF1182">
            <v>25</v>
          </cell>
          <cell r="DG1182">
            <v>25</v>
          </cell>
          <cell r="DH1182">
            <v>25</v>
          </cell>
          <cell r="DI1182">
            <v>25</v>
          </cell>
          <cell r="DJ1182">
            <v>25</v>
          </cell>
          <cell r="DK1182">
            <v>25</v>
          </cell>
        </row>
        <row r="1183">
          <cell r="A1183">
            <v>156936</v>
          </cell>
          <cell r="B1183" t="str">
            <v xml:space="preserve"> FENNER - FARM TEX                       </v>
          </cell>
          <cell r="C1183">
            <v>0</v>
          </cell>
          <cell r="D1183" t="str">
            <v xml:space="preserve"> D    </v>
          </cell>
          <cell r="E1183">
            <v>3068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</row>
        <row r="1184">
          <cell r="A1184">
            <v>156938</v>
          </cell>
          <cell r="B1184" t="str">
            <v xml:space="preserve"> FRUGE-FARM LA                           </v>
          </cell>
          <cell r="C1184" t="str">
            <v xml:space="preserve"> 0L   </v>
          </cell>
          <cell r="D1184" t="str">
            <v xml:space="preserve"> D    </v>
          </cell>
          <cell r="E1184">
            <v>3612</v>
          </cell>
          <cell r="F1184">
            <v>1</v>
          </cell>
          <cell r="G1184">
            <v>1</v>
          </cell>
          <cell r="H1184">
            <v>1</v>
          </cell>
          <cell r="I1184">
            <v>1</v>
          </cell>
          <cell r="J1184">
            <v>1</v>
          </cell>
          <cell r="K1184">
            <v>1</v>
          </cell>
          <cell r="L1184">
            <v>1</v>
          </cell>
          <cell r="M1184">
            <v>1</v>
          </cell>
          <cell r="N1184">
            <v>1</v>
          </cell>
          <cell r="O1184">
            <v>1</v>
          </cell>
          <cell r="P1184">
            <v>1</v>
          </cell>
          <cell r="Q1184">
            <v>1</v>
          </cell>
          <cell r="R1184">
            <v>1</v>
          </cell>
          <cell r="S1184">
            <v>1</v>
          </cell>
          <cell r="T1184">
            <v>1</v>
          </cell>
          <cell r="U1184">
            <v>1</v>
          </cell>
          <cell r="V1184">
            <v>1</v>
          </cell>
          <cell r="W1184">
            <v>1</v>
          </cell>
          <cell r="X1184">
            <v>1</v>
          </cell>
          <cell r="Y1184">
            <v>1</v>
          </cell>
          <cell r="Z1184">
            <v>1</v>
          </cell>
          <cell r="AA1184">
            <v>1</v>
          </cell>
          <cell r="AB1184">
            <v>1</v>
          </cell>
          <cell r="AC1184">
            <v>1</v>
          </cell>
          <cell r="AD1184">
            <v>1</v>
          </cell>
          <cell r="AE1184">
            <v>1</v>
          </cell>
          <cell r="AF1184">
            <v>1</v>
          </cell>
          <cell r="AG1184">
            <v>1</v>
          </cell>
          <cell r="AH1184">
            <v>1</v>
          </cell>
          <cell r="AI1184">
            <v>1</v>
          </cell>
          <cell r="AJ1184">
            <v>1</v>
          </cell>
          <cell r="AK1184">
            <v>1</v>
          </cell>
          <cell r="AL1184">
            <v>1</v>
          </cell>
          <cell r="AM1184">
            <v>1</v>
          </cell>
          <cell r="AN1184">
            <v>1</v>
          </cell>
          <cell r="AO1184">
            <v>1</v>
          </cell>
          <cell r="AP1184">
            <v>1</v>
          </cell>
          <cell r="AQ1184">
            <v>1</v>
          </cell>
          <cell r="AR1184">
            <v>1</v>
          </cell>
          <cell r="AS1184">
            <v>1</v>
          </cell>
          <cell r="AT1184">
            <v>1</v>
          </cell>
          <cell r="AU1184">
            <v>1</v>
          </cell>
          <cell r="AV1184">
            <v>1</v>
          </cell>
          <cell r="AW1184">
            <v>1</v>
          </cell>
          <cell r="AX1184">
            <v>1</v>
          </cell>
          <cell r="AY1184">
            <v>1</v>
          </cell>
          <cell r="AZ1184">
            <v>1</v>
          </cell>
          <cell r="BA1184">
            <v>1</v>
          </cell>
          <cell r="BB1184">
            <v>1</v>
          </cell>
          <cell r="BC1184">
            <v>1</v>
          </cell>
          <cell r="BD1184">
            <v>1</v>
          </cell>
          <cell r="BE1184">
            <v>1</v>
          </cell>
          <cell r="BF1184">
            <v>1</v>
          </cell>
          <cell r="BG1184">
            <v>1</v>
          </cell>
          <cell r="BH1184">
            <v>1</v>
          </cell>
          <cell r="BI1184">
            <v>1</v>
          </cell>
          <cell r="BJ1184">
            <v>1</v>
          </cell>
          <cell r="BK1184">
            <v>1</v>
          </cell>
          <cell r="BL1184">
            <v>1</v>
          </cell>
          <cell r="BM1184">
            <v>1</v>
          </cell>
          <cell r="BN1184">
            <v>1</v>
          </cell>
          <cell r="BO1184">
            <v>1</v>
          </cell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  <cell r="CE1184">
            <v>1</v>
          </cell>
          <cell r="CF1184">
            <v>1</v>
          </cell>
          <cell r="CG1184">
            <v>1</v>
          </cell>
          <cell r="CH1184">
            <v>1</v>
          </cell>
          <cell r="CI1184">
            <v>1</v>
          </cell>
          <cell r="CJ1184">
            <v>1</v>
          </cell>
          <cell r="CK1184">
            <v>1</v>
          </cell>
          <cell r="CL1184">
            <v>1</v>
          </cell>
          <cell r="CM1184">
            <v>1</v>
          </cell>
          <cell r="CN1184">
            <v>1</v>
          </cell>
          <cell r="CO1184">
            <v>1</v>
          </cell>
          <cell r="CP1184">
            <v>1</v>
          </cell>
          <cell r="CQ1184">
            <v>1</v>
          </cell>
          <cell r="CR1184">
            <v>1</v>
          </cell>
          <cell r="CS1184">
            <v>1</v>
          </cell>
          <cell r="CT1184">
            <v>1</v>
          </cell>
          <cell r="CU1184">
            <v>1</v>
          </cell>
          <cell r="CV1184">
            <v>1</v>
          </cell>
          <cell r="CW1184">
            <v>1</v>
          </cell>
          <cell r="CX1184">
            <v>1</v>
          </cell>
          <cell r="CY1184">
            <v>1</v>
          </cell>
          <cell r="CZ1184">
            <v>1</v>
          </cell>
          <cell r="DA1184">
            <v>1</v>
          </cell>
          <cell r="DB1184">
            <v>1</v>
          </cell>
          <cell r="DC1184">
            <v>1</v>
          </cell>
          <cell r="DD1184">
            <v>1</v>
          </cell>
          <cell r="DE1184">
            <v>1</v>
          </cell>
          <cell r="DF1184">
            <v>1</v>
          </cell>
          <cell r="DG1184">
            <v>1</v>
          </cell>
          <cell r="DH1184">
            <v>1</v>
          </cell>
          <cell r="DI1184">
            <v>1</v>
          </cell>
          <cell r="DJ1184">
            <v>1</v>
          </cell>
          <cell r="DK1184">
            <v>1</v>
          </cell>
        </row>
        <row r="1185">
          <cell r="A1185">
            <v>156939</v>
          </cell>
          <cell r="B1185" t="str">
            <v xml:space="preserve"> GABLE - FARM LA                         </v>
          </cell>
          <cell r="C1185" t="str">
            <v xml:space="preserve"> 0L   </v>
          </cell>
          <cell r="D1185" t="str">
            <v xml:space="preserve"> D    </v>
          </cell>
          <cell r="E1185">
            <v>3656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</row>
        <row r="1186">
          <cell r="A1186">
            <v>156941</v>
          </cell>
          <cell r="B1186" t="str">
            <v xml:space="preserve"> GEODOMINION - WYNN DEHYD                </v>
          </cell>
          <cell r="C1186">
            <v>0</v>
          </cell>
          <cell r="D1186" t="str">
            <v xml:space="preserve"> R    </v>
          </cell>
          <cell r="E1186">
            <v>2771</v>
          </cell>
          <cell r="F1186">
            <v>95</v>
          </cell>
          <cell r="G1186">
            <v>95</v>
          </cell>
          <cell r="H1186">
            <v>95</v>
          </cell>
          <cell r="I1186">
            <v>95</v>
          </cell>
          <cell r="J1186">
            <v>95</v>
          </cell>
          <cell r="K1186">
            <v>95</v>
          </cell>
          <cell r="L1186">
            <v>95</v>
          </cell>
          <cell r="M1186">
            <v>95</v>
          </cell>
          <cell r="N1186">
            <v>95</v>
          </cell>
          <cell r="O1186">
            <v>95</v>
          </cell>
          <cell r="P1186">
            <v>95</v>
          </cell>
          <cell r="Q1186">
            <v>95</v>
          </cell>
          <cell r="R1186">
            <v>95</v>
          </cell>
          <cell r="S1186">
            <v>95</v>
          </cell>
          <cell r="T1186">
            <v>95</v>
          </cell>
          <cell r="U1186">
            <v>95</v>
          </cell>
          <cell r="V1186">
            <v>95</v>
          </cell>
          <cell r="W1186">
            <v>95</v>
          </cell>
          <cell r="X1186">
            <v>95</v>
          </cell>
          <cell r="Y1186">
            <v>95</v>
          </cell>
          <cell r="Z1186">
            <v>95</v>
          </cell>
          <cell r="AA1186">
            <v>95</v>
          </cell>
          <cell r="AB1186">
            <v>95</v>
          </cell>
          <cell r="AC1186">
            <v>95</v>
          </cell>
          <cell r="AD1186">
            <v>95</v>
          </cell>
          <cell r="AE1186">
            <v>95</v>
          </cell>
          <cell r="AF1186">
            <v>95</v>
          </cell>
          <cell r="AG1186">
            <v>95</v>
          </cell>
          <cell r="AH1186">
            <v>95</v>
          </cell>
          <cell r="AI1186">
            <v>95</v>
          </cell>
          <cell r="AJ1186">
            <v>95</v>
          </cell>
          <cell r="AK1186">
            <v>95</v>
          </cell>
          <cell r="AL1186">
            <v>95</v>
          </cell>
          <cell r="AM1186">
            <v>95</v>
          </cell>
          <cell r="AN1186">
            <v>95</v>
          </cell>
          <cell r="AO1186">
            <v>95</v>
          </cell>
          <cell r="AP1186">
            <v>95</v>
          </cell>
          <cell r="AQ1186">
            <v>95</v>
          </cell>
          <cell r="AR1186">
            <v>95</v>
          </cell>
          <cell r="AS1186">
            <v>95</v>
          </cell>
          <cell r="AT1186">
            <v>95</v>
          </cell>
          <cell r="AU1186">
            <v>95</v>
          </cell>
          <cell r="AV1186">
            <v>95</v>
          </cell>
          <cell r="AW1186">
            <v>95</v>
          </cell>
          <cell r="AX1186">
            <v>95</v>
          </cell>
          <cell r="AY1186">
            <v>95</v>
          </cell>
          <cell r="AZ1186">
            <v>95</v>
          </cell>
          <cell r="BA1186">
            <v>95</v>
          </cell>
          <cell r="BB1186">
            <v>95</v>
          </cell>
          <cell r="BC1186">
            <v>95</v>
          </cell>
          <cell r="BD1186">
            <v>95</v>
          </cell>
          <cell r="BE1186">
            <v>95</v>
          </cell>
          <cell r="BF1186">
            <v>95</v>
          </cell>
          <cell r="BG1186">
            <v>95</v>
          </cell>
          <cell r="BH1186">
            <v>95</v>
          </cell>
          <cell r="BI1186">
            <v>95</v>
          </cell>
          <cell r="BJ1186">
            <v>95</v>
          </cell>
          <cell r="BK1186">
            <v>95</v>
          </cell>
          <cell r="BL1186">
            <v>95</v>
          </cell>
          <cell r="BM1186">
            <v>95</v>
          </cell>
          <cell r="BN1186">
            <v>95</v>
          </cell>
          <cell r="BO1186">
            <v>95</v>
          </cell>
          <cell r="BP1186">
            <v>95</v>
          </cell>
          <cell r="BQ1186">
            <v>95</v>
          </cell>
          <cell r="BR1186">
            <v>95</v>
          </cell>
          <cell r="BS1186">
            <v>95</v>
          </cell>
          <cell r="BT1186">
            <v>95</v>
          </cell>
          <cell r="BU1186">
            <v>95</v>
          </cell>
          <cell r="BV1186">
            <v>95</v>
          </cell>
          <cell r="BW1186">
            <v>95</v>
          </cell>
          <cell r="BX1186">
            <v>95</v>
          </cell>
          <cell r="BY1186">
            <v>95</v>
          </cell>
          <cell r="BZ1186">
            <v>95</v>
          </cell>
          <cell r="CA1186">
            <v>95</v>
          </cell>
          <cell r="CB1186">
            <v>275</v>
          </cell>
          <cell r="CC1186">
            <v>95</v>
          </cell>
          <cell r="CD1186">
            <v>95</v>
          </cell>
          <cell r="CE1186">
            <v>95</v>
          </cell>
          <cell r="CF1186">
            <v>95</v>
          </cell>
          <cell r="CG1186">
            <v>95</v>
          </cell>
          <cell r="CH1186">
            <v>95</v>
          </cell>
          <cell r="CI1186">
            <v>95</v>
          </cell>
          <cell r="CJ1186">
            <v>95</v>
          </cell>
          <cell r="CK1186">
            <v>95</v>
          </cell>
          <cell r="CL1186">
            <v>95</v>
          </cell>
          <cell r="CM1186">
            <v>95</v>
          </cell>
          <cell r="CN1186">
            <v>95</v>
          </cell>
          <cell r="CO1186">
            <v>95</v>
          </cell>
          <cell r="CP1186">
            <v>95</v>
          </cell>
          <cell r="CQ1186">
            <v>95</v>
          </cell>
          <cell r="CR1186">
            <v>95</v>
          </cell>
          <cell r="CS1186">
            <v>95</v>
          </cell>
          <cell r="CT1186">
            <v>95</v>
          </cell>
          <cell r="CU1186">
            <v>95</v>
          </cell>
          <cell r="CV1186">
            <v>95</v>
          </cell>
          <cell r="CW1186">
            <v>95</v>
          </cell>
          <cell r="CX1186">
            <v>95</v>
          </cell>
          <cell r="CY1186">
            <v>95</v>
          </cell>
          <cell r="CZ1186">
            <v>95</v>
          </cell>
          <cell r="DA1186">
            <v>95</v>
          </cell>
          <cell r="DB1186">
            <v>95</v>
          </cell>
          <cell r="DC1186">
            <v>95</v>
          </cell>
          <cell r="DD1186">
            <v>275</v>
          </cell>
          <cell r="DE1186">
            <v>275</v>
          </cell>
          <cell r="DF1186">
            <v>275</v>
          </cell>
          <cell r="DG1186">
            <v>275</v>
          </cell>
          <cell r="DH1186">
            <v>275</v>
          </cell>
          <cell r="DI1186">
            <v>275</v>
          </cell>
          <cell r="DJ1186">
            <v>275</v>
          </cell>
          <cell r="DK1186">
            <v>275</v>
          </cell>
        </row>
        <row r="1187">
          <cell r="A1187">
            <v>156942</v>
          </cell>
          <cell r="B1187" t="str">
            <v xml:space="preserve"> GOFF-FARM TEX                           </v>
          </cell>
          <cell r="C1187">
            <v>0</v>
          </cell>
          <cell r="D1187" t="str">
            <v xml:space="preserve"> D    </v>
          </cell>
          <cell r="E1187">
            <v>1534</v>
          </cell>
          <cell r="F1187">
            <v>23</v>
          </cell>
          <cell r="G1187">
            <v>23</v>
          </cell>
          <cell r="H1187">
            <v>0</v>
          </cell>
          <cell r="I1187">
            <v>23</v>
          </cell>
          <cell r="J1187">
            <v>23</v>
          </cell>
          <cell r="K1187">
            <v>23</v>
          </cell>
          <cell r="L1187">
            <v>23</v>
          </cell>
          <cell r="M1187">
            <v>23</v>
          </cell>
          <cell r="N1187">
            <v>23</v>
          </cell>
          <cell r="O1187">
            <v>23</v>
          </cell>
          <cell r="P1187">
            <v>23</v>
          </cell>
          <cell r="Q1187">
            <v>23</v>
          </cell>
          <cell r="R1187">
            <v>23</v>
          </cell>
          <cell r="S1187">
            <v>23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1</v>
          </cell>
          <cell r="DF1187">
            <v>1</v>
          </cell>
          <cell r="DG1187">
            <v>1</v>
          </cell>
          <cell r="DH1187">
            <v>1</v>
          </cell>
          <cell r="DI1187">
            <v>1</v>
          </cell>
          <cell r="DJ1187">
            <v>1</v>
          </cell>
          <cell r="DK1187">
            <v>1</v>
          </cell>
        </row>
        <row r="1188">
          <cell r="A1188">
            <v>156943</v>
          </cell>
          <cell r="B1188" t="str">
            <v xml:space="preserve"> GRAND IS-LA                             </v>
          </cell>
          <cell r="C1188" t="str">
            <v xml:space="preserve"> 0L   </v>
          </cell>
          <cell r="D1188" t="str">
            <v xml:space="preserve"> D    </v>
          </cell>
          <cell r="E1188">
            <v>2819</v>
          </cell>
          <cell r="F1188">
            <v>65</v>
          </cell>
          <cell r="G1188">
            <v>65</v>
          </cell>
          <cell r="H1188">
            <v>68</v>
          </cell>
          <cell r="I1188">
            <v>65</v>
          </cell>
          <cell r="J1188">
            <v>65</v>
          </cell>
          <cell r="K1188">
            <v>65</v>
          </cell>
          <cell r="L1188">
            <v>65</v>
          </cell>
          <cell r="M1188">
            <v>65</v>
          </cell>
          <cell r="N1188">
            <v>65</v>
          </cell>
          <cell r="O1188">
            <v>65</v>
          </cell>
          <cell r="P1188">
            <v>65</v>
          </cell>
          <cell r="Q1188">
            <v>65</v>
          </cell>
          <cell r="R1188">
            <v>65</v>
          </cell>
          <cell r="S1188">
            <v>65</v>
          </cell>
          <cell r="T1188">
            <v>68</v>
          </cell>
          <cell r="U1188">
            <v>68</v>
          </cell>
          <cell r="V1188">
            <v>68</v>
          </cell>
          <cell r="W1188">
            <v>68</v>
          </cell>
          <cell r="X1188">
            <v>68</v>
          </cell>
          <cell r="Y1188">
            <v>68</v>
          </cell>
          <cell r="Z1188">
            <v>68</v>
          </cell>
          <cell r="AA1188">
            <v>68</v>
          </cell>
          <cell r="AB1188">
            <v>68</v>
          </cell>
          <cell r="AC1188">
            <v>68</v>
          </cell>
          <cell r="AD1188">
            <v>68</v>
          </cell>
          <cell r="AE1188">
            <v>68</v>
          </cell>
          <cell r="AF1188">
            <v>68</v>
          </cell>
          <cell r="AG1188">
            <v>68</v>
          </cell>
          <cell r="AH1188">
            <v>68</v>
          </cell>
          <cell r="AI1188">
            <v>68</v>
          </cell>
          <cell r="AJ1188">
            <v>68</v>
          </cell>
          <cell r="AK1188">
            <v>68</v>
          </cell>
          <cell r="AL1188">
            <v>68</v>
          </cell>
          <cell r="AM1188">
            <v>68</v>
          </cell>
          <cell r="AN1188">
            <v>68</v>
          </cell>
          <cell r="AO1188">
            <v>68</v>
          </cell>
          <cell r="AP1188">
            <v>68</v>
          </cell>
          <cell r="AQ1188">
            <v>68</v>
          </cell>
          <cell r="AR1188">
            <v>68</v>
          </cell>
          <cell r="AS1188">
            <v>68</v>
          </cell>
          <cell r="AT1188">
            <v>68</v>
          </cell>
          <cell r="AU1188">
            <v>68</v>
          </cell>
          <cell r="AV1188">
            <v>68</v>
          </cell>
          <cell r="AW1188">
            <v>68</v>
          </cell>
          <cell r="AX1188">
            <v>1</v>
          </cell>
          <cell r="AY1188">
            <v>1</v>
          </cell>
          <cell r="AZ1188">
            <v>1</v>
          </cell>
          <cell r="BA1188">
            <v>1</v>
          </cell>
          <cell r="BB1188">
            <v>1</v>
          </cell>
          <cell r="BC1188">
            <v>1</v>
          </cell>
          <cell r="BD1188">
            <v>1</v>
          </cell>
          <cell r="BE1188">
            <v>1</v>
          </cell>
          <cell r="BF1188">
            <v>1</v>
          </cell>
          <cell r="BG1188">
            <v>1</v>
          </cell>
          <cell r="BH1188">
            <v>1</v>
          </cell>
          <cell r="BI1188">
            <v>84</v>
          </cell>
          <cell r="BJ1188">
            <v>84</v>
          </cell>
          <cell r="BK1188">
            <v>84</v>
          </cell>
          <cell r="BL1188">
            <v>84</v>
          </cell>
          <cell r="BM1188">
            <v>84</v>
          </cell>
          <cell r="BN1188">
            <v>84</v>
          </cell>
          <cell r="BO1188">
            <v>84</v>
          </cell>
          <cell r="BP1188">
            <v>84</v>
          </cell>
          <cell r="BQ1188">
            <v>84</v>
          </cell>
          <cell r="BR1188">
            <v>84</v>
          </cell>
          <cell r="BS1188">
            <v>84</v>
          </cell>
          <cell r="BT1188">
            <v>84</v>
          </cell>
          <cell r="BU1188">
            <v>84</v>
          </cell>
          <cell r="BV1188">
            <v>84</v>
          </cell>
          <cell r="BW1188">
            <v>84</v>
          </cell>
          <cell r="BX1188">
            <v>84</v>
          </cell>
          <cell r="BY1188">
            <v>84</v>
          </cell>
          <cell r="BZ1188">
            <v>84</v>
          </cell>
          <cell r="CA1188">
            <v>84</v>
          </cell>
          <cell r="CB1188">
            <v>84</v>
          </cell>
          <cell r="CC1188">
            <v>143</v>
          </cell>
          <cell r="CD1188">
            <v>143</v>
          </cell>
          <cell r="CE1188">
            <v>143</v>
          </cell>
          <cell r="CF1188">
            <v>143</v>
          </cell>
          <cell r="CG1188">
            <v>143</v>
          </cell>
          <cell r="CH1188">
            <v>143</v>
          </cell>
          <cell r="CI1188">
            <v>143</v>
          </cell>
          <cell r="CJ1188">
            <v>143</v>
          </cell>
          <cell r="CK1188">
            <v>143</v>
          </cell>
          <cell r="CL1188">
            <v>143</v>
          </cell>
          <cell r="CM1188">
            <v>143</v>
          </cell>
          <cell r="CN1188">
            <v>143</v>
          </cell>
          <cell r="CO1188">
            <v>143</v>
          </cell>
          <cell r="CP1188">
            <v>143</v>
          </cell>
          <cell r="CQ1188">
            <v>143</v>
          </cell>
          <cell r="CR1188">
            <v>143</v>
          </cell>
          <cell r="CS1188">
            <v>143</v>
          </cell>
          <cell r="CT1188">
            <v>143</v>
          </cell>
          <cell r="CU1188">
            <v>143</v>
          </cell>
          <cell r="CV1188">
            <v>143</v>
          </cell>
          <cell r="CW1188">
            <v>143</v>
          </cell>
          <cell r="CX1188">
            <v>143</v>
          </cell>
          <cell r="CY1188">
            <v>143</v>
          </cell>
          <cell r="CZ1188">
            <v>143</v>
          </cell>
          <cell r="DA1188">
            <v>143</v>
          </cell>
          <cell r="DB1188">
            <v>143</v>
          </cell>
          <cell r="DC1188">
            <v>143</v>
          </cell>
          <cell r="DD1188">
            <v>143</v>
          </cell>
          <cell r="DE1188">
            <v>101</v>
          </cell>
          <cell r="DF1188">
            <v>101</v>
          </cell>
          <cell r="DG1188">
            <v>101</v>
          </cell>
          <cell r="DH1188">
            <v>101</v>
          </cell>
          <cell r="DI1188">
            <v>101</v>
          </cell>
          <cell r="DJ1188">
            <v>101</v>
          </cell>
          <cell r="DK1188">
            <v>101</v>
          </cell>
        </row>
        <row r="1189">
          <cell r="A1189">
            <v>156946</v>
          </cell>
          <cell r="B1189" t="str">
            <v xml:space="preserve"> HEBERT-FARM LA                          </v>
          </cell>
          <cell r="C1189" t="str">
            <v xml:space="preserve"> 0L   </v>
          </cell>
          <cell r="D1189" t="str">
            <v xml:space="preserve"> D    </v>
          </cell>
          <cell r="E1189">
            <v>3656</v>
          </cell>
          <cell r="F1189">
            <v>16</v>
          </cell>
          <cell r="G1189">
            <v>16</v>
          </cell>
          <cell r="H1189">
            <v>7</v>
          </cell>
          <cell r="I1189">
            <v>16</v>
          </cell>
          <cell r="J1189">
            <v>16</v>
          </cell>
          <cell r="K1189">
            <v>16</v>
          </cell>
          <cell r="L1189">
            <v>16</v>
          </cell>
          <cell r="M1189">
            <v>16</v>
          </cell>
          <cell r="N1189">
            <v>16</v>
          </cell>
          <cell r="O1189">
            <v>16</v>
          </cell>
          <cell r="P1189">
            <v>16</v>
          </cell>
          <cell r="Q1189">
            <v>16</v>
          </cell>
          <cell r="R1189">
            <v>16</v>
          </cell>
          <cell r="S1189">
            <v>16</v>
          </cell>
          <cell r="T1189">
            <v>7</v>
          </cell>
          <cell r="U1189">
            <v>7</v>
          </cell>
          <cell r="V1189">
            <v>7</v>
          </cell>
          <cell r="W1189">
            <v>7</v>
          </cell>
          <cell r="X1189">
            <v>7</v>
          </cell>
          <cell r="Y1189">
            <v>7</v>
          </cell>
          <cell r="Z1189">
            <v>7</v>
          </cell>
          <cell r="AA1189">
            <v>7</v>
          </cell>
          <cell r="AB1189">
            <v>7</v>
          </cell>
          <cell r="AC1189">
            <v>7</v>
          </cell>
          <cell r="AD1189">
            <v>7</v>
          </cell>
          <cell r="AE1189">
            <v>7</v>
          </cell>
          <cell r="AF1189">
            <v>7</v>
          </cell>
          <cell r="AG1189">
            <v>7</v>
          </cell>
          <cell r="AH1189">
            <v>7</v>
          </cell>
          <cell r="AI1189">
            <v>7</v>
          </cell>
          <cell r="AJ1189">
            <v>7</v>
          </cell>
          <cell r="AK1189">
            <v>7</v>
          </cell>
          <cell r="AL1189">
            <v>7</v>
          </cell>
          <cell r="AM1189">
            <v>7</v>
          </cell>
          <cell r="AN1189">
            <v>7</v>
          </cell>
          <cell r="AO1189">
            <v>7</v>
          </cell>
          <cell r="AP1189">
            <v>7</v>
          </cell>
          <cell r="AQ1189">
            <v>7</v>
          </cell>
          <cell r="AR1189">
            <v>7</v>
          </cell>
          <cell r="AS1189">
            <v>7</v>
          </cell>
          <cell r="AT1189">
            <v>7</v>
          </cell>
          <cell r="AU1189">
            <v>7</v>
          </cell>
          <cell r="AV1189">
            <v>7</v>
          </cell>
          <cell r="AW1189">
            <v>7</v>
          </cell>
          <cell r="AX1189">
            <v>6</v>
          </cell>
          <cell r="AY1189">
            <v>6</v>
          </cell>
          <cell r="AZ1189">
            <v>6</v>
          </cell>
          <cell r="BA1189">
            <v>6</v>
          </cell>
          <cell r="BB1189">
            <v>6</v>
          </cell>
          <cell r="BC1189">
            <v>6</v>
          </cell>
          <cell r="BD1189">
            <v>6</v>
          </cell>
          <cell r="BE1189">
            <v>6</v>
          </cell>
          <cell r="BF1189">
            <v>6</v>
          </cell>
          <cell r="BG1189">
            <v>6</v>
          </cell>
          <cell r="BH1189">
            <v>6</v>
          </cell>
          <cell r="BI1189">
            <v>6</v>
          </cell>
          <cell r="BJ1189">
            <v>6</v>
          </cell>
          <cell r="BK1189">
            <v>6</v>
          </cell>
          <cell r="BL1189">
            <v>6</v>
          </cell>
          <cell r="BM1189">
            <v>6</v>
          </cell>
          <cell r="BN1189">
            <v>6</v>
          </cell>
          <cell r="BO1189">
            <v>6</v>
          </cell>
          <cell r="BP1189">
            <v>6</v>
          </cell>
          <cell r="BQ1189">
            <v>6</v>
          </cell>
          <cell r="BR1189">
            <v>6</v>
          </cell>
          <cell r="BS1189">
            <v>6</v>
          </cell>
          <cell r="BT1189">
            <v>6</v>
          </cell>
          <cell r="BU1189">
            <v>6</v>
          </cell>
          <cell r="BV1189">
            <v>6</v>
          </cell>
          <cell r="BW1189">
            <v>6</v>
          </cell>
          <cell r="BX1189">
            <v>6</v>
          </cell>
          <cell r="BY1189">
            <v>6</v>
          </cell>
          <cell r="BZ1189">
            <v>6</v>
          </cell>
          <cell r="CA1189">
            <v>6</v>
          </cell>
          <cell r="CB1189">
            <v>6</v>
          </cell>
          <cell r="CC1189">
            <v>6</v>
          </cell>
          <cell r="CD1189">
            <v>6</v>
          </cell>
          <cell r="CE1189">
            <v>6</v>
          </cell>
          <cell r="CF1189">
            <v>6</v>
          </cell>
          <cell r="CG1189">
            <v>6</v>
          </cell>
          <cell r="CH1189">
            <v>6</v>
          </cell>
          <cell r="CI1189">
            <v>6</v>
          </cell>
          <cell r="CJ1189">
            <v>6</v>
          </cell>
          <cell r="CK1189">
            <v>6</v>
          </cell>
          <cell r="CL1189">
            <v>6</v>
          </cell>
          <cell r="CM1189">
            <v>6</v>
          </cell>
          <cell r="CN1189">
            <v>6</v>
          </cell>
          <cell r="CO1189">
            <v>6</v>
          </cell>
          <cell r="CP1189">
            <v>6</v>
          </cell>
          <cell r="CQ1189">
            <v>6</v>
          </cell>
          <cell r="CR1189">
            <v>6</v>
          </cell>
          <cell r="CS1189">
            <v>6</v>
          </cell>
          <cell r="CT1189">
            <v>6</v>
          </cell>
          <cell r="CU1189">
            <v>6</v>
          </cell>
          <cell r="CV1189">
            <v>6</v>
          </cell>
          <cell r="CW1189">
            <v>6</v>
          </cell>
          <cell r="CX1189">
            <v>6</v>
          </cell>
          <cell r="CY1189">
            <v>6</v>
          </cell>
          <cell r="CZ1189">
            <v>6</v>
          </cell>
          <cell r="DA1189">
            <v>6</v>
          </cell>
          <cell r="DB1189">
            <v>6</v>
          </cell>
          <cell r="DC1189">
            <v>6</v>
          </cell>
          <cell r="DD1189">
            <v>6</v>
          </cell>
          <cell r="DE1189">
            <v>1</v>
          </cell>
          <cell r="DF1189">
            <v>1</v>
          </cell>
          <cell r="DG1189">
            <v>1</v>
          </cell>
          <cell r="DH1189">
            <v>1</v>
          </cell>
          <cell r="DI1189">
            <v>1</v>
          </cell>
          <cell r="DJ1189">
            <v>1</v>
          </cell>
          <cell r="DK1189">
            <v>1</v>
          </cell>
        </row>
        <row r="1190">
          <cell r="A1190">
            <v>156948</v>
          </cell>
          <cell r="B1190" t="str">
            <v xml:space="preserve"> HEBERT-FARM LA.                         </v>
          </cell>
          <cell r="C1190" t="str">
            <v xml:space="preserve"> 0L   </v>
          </cell>
          <cell r="D1190" t="str">
            <v xml:space="preserve"> D    </v>
          </cell>
          <cell r="E1190">
            <v>3725</v>
          </cell>
          <cell r="F1190">
            <v>19</v>
          </cell>
          <cell r="G1190">
            <v>19</v>
          </cell>
          <cell r="H1190">
            <v>26</v>
          </cell>
          <cell r="I1190">
            <v>19</v>
          </cell>
          <cell r="J1190">
            <v>20</v>
          </cell>
          <cell r="K1190">
            <v>20</v>
          </cell>
          <cell r="L1190">
            <v>20</v>
          </cell>
          <cell r="M1190">
            <v>20</v>
          </cell>
          <cell r="N1190">
            <v>20</v>
          </cell>
          <cell r="O1190">
            <v>20</v>
          </cell>
          <cell r="P1190">
            <v>20</v>
          </cell>
          <cell r="Q1190">
            <v>20</v>
          </cell>
          <cell r="R1190">
            <v>20</v>
          </cell>
          <cell r="S1190">
            <v>20</v>
          </cell>
          <cell r="T1190">
            <v>24</v>
          </cell>
          <cell r="U1190">
            <v>24</v>
          </cell>
          <cell r="V1190">
            <v>24</v>
          </cell>
          <cell r="W1190">
            <v>24</v>
          </cell>
          <cell r="X1190">
            <v>24</v>
          </cell>
          <cell r="Y1190">
            <v>26</v>
          </cell>
          <cell r="Z1190">
            <v>26</v>
          </cell>
          <cell r="AA1190">
            <v>26</v>
          </cell>
          <cell r="AB1190">
            <v>26</v>
          </cell>
          <cell r="AC1190">
            <v>26</v>
          </cell>
          <cell r="AD1190">
            <v>26</v>
          </cell>
          <cell r="AE1190">
            <v>26</v>
          </cell>
          <cell r="AF1190">
            <v>26</v>
          </cell>
          <cell r="AG1190">
            <v>26</v>
          </cell>
          <cell r="AH1190">
            <v>26</v>
          </cell>
          <cell r="AI1190">
            <v>26</v>
          </cell>
          <cell r="AJ1190">
            <v>26</v>
          </cell>
          <cell r="AK1190">
            <v>26</v>
          </cell>
          <cell r="AL1190">
            <v>26</v>
          </cell>
          <cell r="AM1190">
            <v>26</v>
          </cell>
          <cell r="AN1190">
            <v>26</v>
          </cell>
          <cell r="AO1190">
            <v>26</v>
          </cell>
          <cell r="AP1190">
            <v>26</v>
          </cell>
          <cell r="AQ1190">
            <v>26</v>
          </cell>
          <cell r="AR1190">
            <v>26</v>
          </cell>
          <cell r="AS1190">
            <v>26</v>
          </cell>
          <cell r="AT1190">
            <v>26</v>
          </cell>
          <cell r="AU1190">
            <v>26</v>
          </cell>
          <cell r="AV1190">
            <v>26</v>
          </cell>
          <cell r="AW1190">
            <v>26</v>
          </cell>
          <cell r="AX1190">
            <v>13</v>
          </cell>
          <cell r="AY1190">
            <v>13</v>
          </cell>
          <cell r="AZ1190">
            <v>13</v>
          </cell>
          <cell r="BA1190">
            <v>13</v>
          </cell>
          <cell r="BB1190">
            <v>13</v>
          </cell>
          <cell r="BC1190">
            <v>13</v>
          </cell>
          <cell r="BD1190">
            <v>13</v>
          </cell>
          <cell r="BE1190">
            <v>13</v>
          </cell>
          <cell r="BF1190">
            <v>13</v>
          </cell>
          <cell r="BG1190">
            <v>13</v>
          </cell>
          <cell r="BH1190">
            <v>13</v>
          </cell>
          <cell r="BI1190">
            <v>13</v>
          </cell>
          <cell r="BJ1190">
            <v>13</v>
          </cell>
          <cell r="BK1190">
            <v>13</v>
          </cell>
          <cell r="BL1190">
            <v>13</v>
          </cell>
          <cell r="BM1190">
            <v>13</v>
          </cell>
          <cell r="BN1190">
            <v>13</v>
          </cell>
          <cell r="BO1190">
            <v>13</v>
          </cell>
          <cell r="BP1190">
            <v>13</v>
          </cell>
          <cell r="BQ1190">
            <v>13</v>
          </cell>
          <cell r="BR1190">
            <v>13</v>
          </cell>
          <cell r="BS1190">
            <v>13</v>
          </cell>
          <cell r="BT1190">
            <v>13</v>
          </cell>
          <cell r="BU1190">
            <v>13</v>
          </cell>
          <cell r="BV1190">
            <v>13</v>
          </cell>
          <cell r="BW1190">
            <v>13</v>
          </cell>
          <cell r="BX1190">
            <v>13</v>
          </cell>
          <cell r="BY1190">
            <v>13</v>
          </cell>
          <cell r="BZ1190">
            <v>13</v>
          </cell>
          <cell r="CA1190">
            <v>13</v>
          </cell>
          <cell r="CB1190">
            <v>13</v>
          </cell>
          <cell r="CC1190">
            <v>6</v>
          </cell>
          <cell r="CD1190">
            <v>6</v>
          </cell>
          <cell r="CE1190">
            <v>6</v>
          </cell>
          <cell r="CF1190">
            <v>6</v>
          </cell>
          <cell r="CG1190">
            <v>6</v>
          </cell>
          <cell r="CH1190">
            <v>6</v>
          </cell>
          <cell r="CI1190">
            <v>6</v>
          </cell>
          <cell r="CJ1190">
            <v>6</v>
          </cell>
          <cell r="CK1190">
            <v>6</v>
          </cell>
          <cell r="CL1190">
            <v>6</v>
          </cell>
          <cell r="CM1190">
            <v>6</v>
          </cell>
          <cell r="CN1190">
            <v>6</v>
          </cell>
          <cell r="CO1190">
            <v>6</v>
          </cell>
          <cell r="CP1190">
            <v>6</v>
          </cell>
          <cell r="CQ1190">
            <v>6</v>
          </cell>
          <cell r="CR1190">
            <v>6</v>
          </cell>
          <cell r="CS1190">
            <v>6</v>
          </cell>
          <cell r="CT1190">
            <v>6</v>
          </cell>
          <cell r="CU1190">
            <v>6</v>
          </cell>
          <cell r="CV1190">
            <v>6</v>
          </cell>
          <cell r="CW1190">
            <v>6</v>
          </cell>
          <cell r="CX1190">
            <v>6</v>
          </cell>
          <cell r="CY1190">
            <v>6</v>
          </cell>
          <cell r="CZ1190">
            <v>6</v>
          </cell>
          <cell r="DA1190">
            <v>6</v>
          </cell>
          <cell r="DB1190">
            <v>6</v>
          </cell>
          <cell r="DC1190">
            <v>6</v>
          </cell>
          <cell r="DD1190">
            <v>6</v>
          </cell>
          <cell r="DE1190">
            <v>1</v>
          </cell>
          <cell r="DF1190">
            <v>1</v>
          </cell>
          <cell r="DG1190">
            <v>1</v>
          </cell>
          <cell r="DH1190">
            <v>1</v>
          </cell>
          <cell r="DI1190">
            <v>1</v>
          </cell>
          <cell r="DJ1190">
            <v>1</v>
          </cell>
          <cell r="DK1190">
            <v>1</v>
          </cell>
        </row>
        <row r="1191">
          <cell r="A1191">
            <v>156950</v>
          </cell>
          <cell r="B1191" t="str">
            <v xml:space="preserve"> HELMS-FARM LA                           </v>
          </cell>
          <cell r="C1191" t="str">
            <v xml:space="preserve"> 0L   </v>
          </cell>
          <cell r="D1191" t="str">
            <v xml:space="preserve"> D    </v>
          </cell>
          <cell r="E1191">
            <v>3613</v>
          </cell>
          <cell r="F1191">
            <v>2</v>
          </cell>
          <cell r="G1191">
            <v>2</v>
          </cell>
          <cell r="H1191">
            <v>2</v>
          </cell>
          <cell r="I1191">
            <v>2</v>
          </cell>
          <cell r="J1191">
            <v>2</v>
          </cell>
          <cell r="K1191">
            <v>2</v>
          </cell>
          <cell r="L1191">
            <v>2</v>
          </cell>
          <cell r="M1191">
            <v>2</v>
          </cell>
          <cell r="N1191">
            <v>2</v>
          </cell>
          <cell r="O1191">
            <v>2</v>
          </cell>
          <cell r="P1191">
            <v>2</v>
          </cell>
          <cell r="Q1191">
            <v>2</v>
          </cell>
          <cell r="R1191">
            <v>2</v>
          </cell>
          <cell r="S1191">
            <v>2</v>
          </cell>
          <cell r="T1191">
            <v>2</v>
          </cell>
          <cell r="U1191">
            <v>2</v>
          </cell>
          <cell r="V1191">
            <v>2</v>
          </cell>
          <cell r="W1191">
            <v>2</v>
          </cell>
          <cell r="X1191">
            <v>2</v>
          </cell>
          <cell r="Y1191">
            <v>2</v>
          </cell>
          <cell r="Z1191">
            <v>2</v>
          </cell>
          <cell r="AA1191">
            <v>2</v>
          </cell>
          <cell r="AB1191">
            <v>2</v>
          </cell>
          <cell r="AC1191">
            <v>2</v>
          </cell>
          <cell r="AD1191">
            <v>2</v>
          </cell>
          <cell r="AE1191">
            <v>2</v>
          </cell>
          <cell r="AF1191">
            <v>2</v>
          </cell>
          <cell r="AG1191">
            <v>2</v>
          </cell>
          <cell r="AH1191">
            <v>2</v>
          </cell>
          <cell r="AI1191">
            <v>2</v>
          </cell>
          <cell r="AJ1191">
            <v>2</v>
          </cell>
          <cell r="AK1191">
            <v>2</v>
          </cell>
          <cell r="AL1191">
            <v>2</v>
          </cell>
          <cell r="AM1191">
            <v>2</v>
          </cell>
          <cell r="AN1191">
            <v>2</v>
          </cell>
          <cell r="AO1191">
            <v>2</v>
          </cell>
          <cell r="AP1191">
            <v>2</v>
          </cell>
          <cell r="AQ1191">
            <v>2</v>
          </cell>
          <cell r="AR1191">
            <v>2</v>
          </cell>
          <cell r="AS1191">
            <v>2</v>
          </cell>
          <cell r="AT1191">
            <v>2</v>
          </cell>
          <cell r="AU1191">
            <v>2</v>
          </cell>
          <cell r="AV1191">
            <v>2</v>
          </cell>
          <cell r="AW1191">
            <v>2</v>
          </cell>
          <cell r="AX1191">
            <v>1</v>
          </cell>
          <cell r="AY1191">
            <v>1</v>
          </cell>
          <cell r="AZ1191">
            <v>1</v>
          </cell>
          <cell r="BA1191">
            <v>1</v>
          </cell>
          <cell r="BB1191">
            <v>1</v>
          </cell>
          <cell r="BC1191">
            <v>1</v>
          </cell>
          <cell r="BD1191">
            <v>1</v>
          </cell>
          <cell r="BE1191">
            <v>1</v>
          </cell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  <cell r="CE1191">
            <v>1</v>
          </cell>
          <cell r="CF1191">
            <v>1</v>
          </cell>
          <cell r="CG1191">
            <v>1</v>
          </cell>
          <cell r="CH1191">
            <v>1</v>
          </cell>
          <cell r="CI1191">
            <v>1</v>
          </cell>
          <cell r="CJ1191">
            <v>1</v>
          </cell>
          <cell r="CK1191">
            <v>1</v>
          </cell>
          <cell r="CL1191">
            <v>1</v>
          </cell>
          <cell r="CM1191">
            <v>1</v>
          </cell>
          <cell r="CN1191">
            <v>1</v>
          </cell>
          <cell r="CO1191">
            <v>1</v>
          </cell>
          <cell r="CP1191">
            <v>1</v>
          </cell>
          <cell r="CQ1191">
            <v>1</v>
          </cell>
          <cell r="CR1191">
            <v>1</v>
          </cell>
          <cell r="CS1191">
            <v>1</v>
          </cell>
          <cell r="CT1191">
            <v>1</v>
          </cell>
          <cell r="CU1191">
            <v>1</v>
          </cell>
          <cell r="CV1191">
            <v>1</v>
          </cell>
          <cell r="CW1191">
            <v>1</v>
          </cell>
          <cell r="CX1191">
            <v>1</v>
          </cell>
          <cell r="CY1191">
            <v>1</v>
          </cell>
          <cell r="CZ1191">
            <v>1</v>
          </cell>
          <cell r="DA1191">
            <v>1</v>
          </cell>
          <cell r="DB1191">
            <v>1</v>
          </cell>
          <cell r="DC1191">
            <v>1</v>
          </cell>
          <cell r="DD1191">
            <v>1</v>
          </cell>
          <cell r="DE1191">
            <v>1</v>
          </cell>
          <cell r="DF1191">
            <v>1</v>
          </cell>
          <cell r="DG1191">
            <v>1</v>
          </cell>
          <cell r="DH1191">
            <v>1</v>
          </cell>
          <cell r="DI1191">
            <v>1</v>
          </cell>
          <cell r="DJ1191">
            <v>1</v>
          </cell>
          <cell r="DK1191">
            <v>1</v>
          </cell>
        </row>
        <row r="1192">
          <cell r="A1192">
            <v>156951</v>
          </cell>
          <cell r="B1192" t="str">
            <v xml:space="preserve"> HERRMANN-RANCH TEX                      </v>
          </cell>
          <cell r="C1192">
            <v>0</v>
          </cell>
          <cell r="D1192" t="str">
            <v xml:space="preserve"> D    </v>
          </cell>
          <cell r="E1192">
            <v>1456</v>
          </cell>
          <cell r="F1192">
            <v>10</v>
          </cell>
          <cell r="G1192">
            <v>10</v>
          </cell>
          <cell r="H1192">
            <v>1</v>
          </cell>
          <cell r="I1192">
            <v>10</v>
          </cell>
          <cell r="J1192">
            <v>10</v>
          </cell>
          <cell r="K1192">
            <v>10</v>
          </cell>
          <cell r="L1192">
            <v>10</v>
          </cell>
          <cell r="M1192">
            <v>10</v>
          </cell>
          <cell r="N1192">
            <v>10</v>
          </cell>
          <cell r="O1192">
            <v>10</v>
          </cell>
          <cell r="P1192">
            <v>10</v>
          </cell>
          <cell r="Q1192">
            <v>10</v>
          </cell>
          <cell r="R1192">
            <v>10</v>
          </cell>
          <cell r="S1192">
            <v>10</v>
          </cell>
          <cell r="T1192">
            <v>1</v>
          </cell>
          <cell r="U1192">
            <v>1</v>
          </cell>
          <cell r="V1192">
            <v>1</v>
          </cell>
          <cell r="W1192">
            <v>1</v>
          </cell>
          <cell r="X1192">
            <v>1</v>
          </cell>
          <cell r="Y1192">
            <v>1</v>
          </cell>
          <cell r="Z1192">
            <v>1</v>
          </cell>
          <cell r="AA1192">
            <v>1</v>
          </cell>
          <cell r="AB1192">
            <v>1</v>
          </cell>
          <cell r="AC1192">
            <v>1</v>
          </cell>
          <cell r="AD1192">
            <v>1</v>
          </cell>
          <cell r="AE1192">
            <v>1</v>
          </cell>
          <cell r="AF1192">
            <v>1</v>
          </cell>
          <cell r="AG1192">
            <v>1</v>
          </cell>
          <cell r="AH1192">
            <v>1</v>
          </cell>
          <cell r="AI1192">
            <v>1</v>
          </cell>
          <cell r="AJ1192">
            <v>1</v>
          </cell>
          <cell r="AK1192">
            <v>1</v>
          </cell>
          <cell r="AL1192">
            <v>1</v>
          </cell>
          <cell r="AM1192">
            <v>1</v>
          </cell>
          <cell r="AN1192">
            <v>1</v>
          </cell>
          <cell r="AO1192">
            <v>1</v>
          </cell>
          <cell r="AP1192">
            <v>1</v>
          </cell>
          <cell r="AQ1192">
            <v>1</v>
          </cell>
          <cell r="AR1192">
            <v>1</v>
          </cell>
          <cell r="AS1192">
            <v>1</v>
          </cell>
          <cell r="AT1192">
            <v>1</v>
          </cell>
          <cell r="AU1192">
            <v>1</v>
          </cell>
          <cell r="AV1192">
            <v>1</v>
          </cell>
          <cell r="AW1192">
            <v>1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1</v>
          </cell>
          <cell r="DF1192">
            <v>1</v>
          </cell>
          <cell r="DG1192">
            <v>1</v>
          </cell>
          <cell r="DH1192">
            <v>1</v>
          </cell>
          <cell r="DI1192">
            <v>1</v>
          </cell>
          <cell r="DJ1192">
            <v>1</v>
          </cell>
          <cell r="DK1192">
            <v>1</v>
          </cell>
        </row>
        <row r="1193">
          <cell r="A1193">
            <v>156953</v>
          </cell>
          <cell r="B1193" t="str">
            <v xml:space="preserve"> HOLLINS-FARM LA                         </v>
          </cell>
          <cell r="C1193" t="str">
            <v xml:space="preserve"> 0L   </v>
          </cell>
          <cell r="D1193" t="str">
            <v xml:space="preserve"> D    </v>
          </cell>
          <cell r="E1193">
            <v>3592</v>
          </cell>
          <cell r="F1193">
            <v>1</v>
          </cell>
          <cell r="G1193">
            <v>1</v>
          </cell>
          <cell r="H1193">
            <v>0</v>
          </cell>
          <cell r="I1193">
            <v>1</v>
          </cell>
          <cell r="J1193">
            <v>1</v>
          </cell>
          <cell r="K1193">
            <v>1</v>
          </cell>
          <cell r="L1193">
            <v>1</v>
          </cell>
          <cell r="M1193">
            <v>1</v>
          </cell>
          <cell r="N1193">
            <v>1</v>
          </cell>
          <cell r="O1193">
            <v>1</v>
          </cell>
          <cell r="P1193">
            <v>1</v>
          </cell>
          <cell r="Q1193">
            <v>1</v>
          </cell>
          <cell r="R1193">
            <v>1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1</v>
          </cell>
          <cell r="AY1193">
            <v>1</v>
          </cell>
          <cell r="AZ1193">
            <v>1</v>
          </cell>
          <cell r="BA1193">
            <v>1</v>
          </cell>
          <cell r="BB1193">
            <v>1</v>
          </cell>
          <cell r="BC1193">
            <v>1</v>
          </cell>
          <cell r="BD1193">
            <v>1</v>
          </cell>
          <cell r="BE1193">
            <v>1</v>
          </cell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  <cell r="CE1193">
            <v>1</v>
          </cell>
          <cell r="CF1193">
            <v>1</v>
          </cell>
          <cell r="CG1193">
            <v>1</v>
          </cell>
          <cell r="CH1193">
            <v>1</v>
          </cell>
          <cell r="CI1193">
            <v>1</v>
          </cell>
          <cell r="CJ1193">
            <v>1</v>
          </cell>
          <cell r="CK1193">
            <v>1</v>
          </cell>
          <cell r="CL1193">
            <v>1</v>
          </cell>
          <cell r="CM1193">
            <v>1</v>
          </cell>
          <cell r="CN1193">
            <v>1</v>
          </cell>
          <cell r="CO1193">
            <v>1</v>
          </cell>
          <cell r="CP1193">
            <v>1</v>
          </cell>
          <cell r="CQ1193">
            <v>1</v>
          </cell>
          <cell r="CR1193">
            <v>1</v>
          </cell>
          <cell r="CS1193">
            <v>1</v>
          </cell>
          <cell r="CT1193">
            <v>1</v>
          </cell>
          <cell r="CU1193">
            <v>1</v>
          </cell>
          <cell r="CV1193">
            <v>1</v>
          </cell>
          <cell r="CW1193">
            <v>1</v>
          </cell>
          <cell r="CX1193">
            <v>1</v>
          </cell>
          <cell r="CY1193">
            <v>1</v>
          </cell>
          <cell r="CZ1193">
            <v>1</v>
          </cell>
          <cell r="DA1193">
            <v>1</v>
          </cell>
          <cell r="DB1193">
            <v>1</v>
          </cell>
          <cell r="DC1193">
            <v>1</v>
          </cell>
          <cell r="DD1193">
            <v>1</v>
          </cell>
          <cell r="DE1193">
            <v>1</v>
          </cell>
          <cell r="DF1193">
            <v>1</v>
          </cell>
          <cell r="DG1193">
            <v>1</v>
          </cell>
          <cell r="DH1193">
            <v>1</v>
          </cell>
          <cell r="DI1193">
            <v>1</v>
          </cell>
          <cell r="DJ1193">
            <v>1</v>
          </cell>
          <cell r="DK1193">
            <v>1</v>
          </cell>
        </row>
        <row r="1194">
          <cell r="A1194">
            <v>156954</v>
          </cell>
          <cell r="B1194" t="str">
            <v xml:space="preserve"> HOLT-FARM TEX                           </v>
          </cell>
          <cell r="C1194">
            <v>0</v>
          </cell>
          <cell r="D1194" t="str">
            <v xml:space="preserve"> D    </v>
          </cell>
          <cell r="E1194">
            <v>1471</v>
          </cell>
          <cell r="F1194">
            <v>4</v>
          </cell>
          <cell r="G1194">
            <v>4</v>
          </cell>
          <cell r="H1194">
            <v>0</v>
          </cell>
          <cell r="I1194">
            <v>4</v>
          </cell>
          <cell r="J1194">
            <v>4</v>
          </cell>
          <cell r="K1194">
            <v>4</v>
          </cell>
          <cell r="L1194">
            <v>4</v>
          </cell>
          <cell r="M1194">
            <v>4</v>
          </cell>
          <cell r="N1194">
            <v>4</v>
          </cell>
          <cell r="O1194">
            <v>4</v>
          </cell>
          <cell r="P1194">
            <v>4</v>
          </cell>
          <cell r="Q1194">
            <v>4</v>
          </cell>
          <cell r="R1194">
            <v>4</v>
          </cell>
          <cell r="S1194">
            <v>4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1</v>
          </cell>
          <cell r="AY1194">
            <v>1</v>
          </cell>
          <cell r="AZ1194">
            <v>1</v>
          </cell>
          <cell r="BA1194">
            <v>1</v>
          </cell>
          <cell r="BB1194">
            <v>1</v>
          </cell>
          <cell r="BC1194">
            <v>1</v>
          </cell>
          <cell r="BD1194">
            <v>1</v>
          </cell>
          <cell r="BE1194">
            <v>1</v>
          </cell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0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1</v>
          </cell>
          <cell r="DF1194">
            <v>1</v>
          </cell>
          <cell r="DG1194">
            <v>1</v>
          </cell>
          <cell r="DH1194">
            <v>1</v>
          </cell>
          <cell r="DI1194">
            <v>1</v>
          </cell>
          <cell r="DJ1194">
            <v>1</v>
          </cell>
          <cell r="DK1194">
            <v>1</v>
          </cell>
        </row>
        <row r="1195">
          <cell r="A1195">
            <v>156955</v>
          </cell>
          <cell r="B1195" t="str">
            <v xml:space="preserve"> HOLUB-FARM TEX                          </v>
          </cell>
          <cell r="C1195">
            <v>0</v>
          </cell>
          <cell r="D1195" t="str">
            <v xml:space="preserve"> D    </v>
          </cell>
          <cell r="E1195">
            <v>971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0</v>
          </cell>
          <cell r="CN1195">
            <v>0</v>
          </cell>
          <cell r="CO1195">
            <v>0</v>
          </cell>
          <cell r="CP1195">
            <v>0</v>
          </cell>
          <cell r="CQ1195">
            <v>0</v>
          </cell>
          <cell r="CR1195">
            <v>0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</row>
        <row r="1196">
          <cell r="A1196">
            <v>156957</v>
          </cell>
          <cell r="B1196" t="str">
            <v xml:space="preserve"> HUNT - FARM TEX                         </v>
          </cell>
          <cell r="C1196">
            <v>0</v>
          </cell>
          <cell r="D1196" t="str">
            <v xml:space="preserve"> D    </v>
          </cell>
          <cell r="E1196">
            <v>1542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</row>
        <row r="1197">
          <cell r="A1197">
            <v>156959</v>
          </cell>
          <cell r="B1197" t="str">
            <v xml:space="preserve"> K P-BENDER TEXAS GAS LIFT               </v>
          </cell>
          <cell r="C1197">
            <v>0</v>
          </cell>
          <cell r="D1197" t="str">
            <v xml:space="preserve"> D    </v>
          </cell>
          <cell r="E1197">
            <v>1412</v>
          </cell>
          <cell r="F1197">
            <v>10</v>
          </cell>
          <cell r="G1197">
            <v>10</v>
          </cell>
          <cell r="H1197">
            <v>10</v>
          </cell>
          <cell r="I1197">
            <v>10</v>
          </cell>
          <cell r="J1197">
            <v>10</v>
          </cell>
          <cell r="K1197">
            <v>10</v>
          </cell>
          <cell r="L1197">
            <v>10</v>
          </cell>
          <cell r="M1197">
            <v>10</v>
          </cell>
          <cell r="N1197">
            <v>10</v>
          </cell>
          <cell r="O1197">
            <v>10</v>
          </cell>
          <cell r="P1197">
            <v>10</v>
          </cell>
          <cell r="Q1197">
            <v>10</v>
          </cell>
          <cell r="R1197">
            <v>10</v>
          </cell>
          <cell r="S1197">
            <v>10</v>
          </cell>
          <cell r="T1197">
            <v>10</v>
          </cell>
          <cell r="U1197">
            <v>10</v>
          </cell>
          <cell r="V1197">
            <v>10</v>
          </cell>
          <cell r="W1197">
            <v>10</v>
          </cell>
          <cell r="X1197">
            <v>10</v>
          </cell>
          <cell r="Y1197">
            <v>10</v>
          </cell>
          <cell r="Z1197">
            <v>10</v>
          </cell>
          <cell r="AA1197">
            <v>10</v>
          </cell>
          <cell r="AB1197">
            <v>10</v>
          </cell>
          <cell r="AC1197">
            <v>10</v>
          </cell>
          <cell r="AD1197">
            <v>10</v>
          </cell>
          <cell r="AE1197">
            <v>10</v>
          </cell>
          <cell r="AF1197">
            <v>10</v>
          </cell>
          <cell r="AG1197">
            <v>10</v>
          </cell>
          <cell r="AH1197">
            <v>10</v>
          </cell>
          <cell r="AI1197">
            <v>10</v>
          </cell>
          <cell r="AJ1197">
            <v>10</v>
          </cell>
          <cell r="AK1197">
            <v>10</v>
          </cell>
          <cell r="AL1197">
            <v>10</v>
          </cell>
          <cell r="AM1197">
            <v>10</v>
          </cell>
          <cell r="AN1197">
            <v>10</v>
          </cell>
          <cell r="AO1197">
            <v>10</v>
          </cell>
          <cell r="AP1197">
            <v>10</v>
          </cell>
          <cell r="AQ1197">
            <v>10</v>
          </cell>
          <cell r="AR1197">
            <v>10</v>
          </cell>
          <cell r="AS1197">
            <v>10</v>
          </cell>
          <cell r="AT1197">
            <v>10</v>
          </cell>
          <cell r="AU1197">
            <v>10</v>
          </cell>
          <cell r="AV1197">
            <v>10</v>
          </cell>
          <cell r="AW1197">
            <v>10</v>
          </cell>
          <cell r="AX1197">
            <v>10</v>
          </cell>
          <cell r="AY1197">
            <v>10</v>
          </cell>
          <cell r="AZ1197">
            <v>10</v>
          </cell>
          <cell r="BA1197">
            <v>10</v>
          </cell>
          <cell r="BB1197">
            <v>10</v>
          </cell>
          <cell r="BC1197">
            <v>10</v>
          </cell>
          <cell r="BD1197">
            <v>10</v>
          </cell>
          <cell r="BE1197">
            <v>10</v>
          </cell>
          <cell r="BF1197">
            <v>10</v>
          </cell>
          <cell r="BG1197">
            <v>10</v>
          </cell>
          <cell r="BH1197">
            <v>10</v>
          </cell>
          <cell r="BI1197">
            <v>10</v>
          </cell>
          <cell r="BJ1197">
            <v>10</v>
          </cell>
          <cell r="BK1197">
            <v>10</v>
          </cell>
          <cell r="BL1197">
            <v>10</v>
          </cell>
          <cell r="BM1197">
            <v>10</v>
          </cell>
          <cell r="BN1197">
            <v>10</v>
          </cell>
          <cell r="BO1197">
            <v>10</v>
          </cell>
          <cell r="BP1197">
            <v>10</v>
          </cell>
          <cell r="BQ1197">
            <v>10</v>
          </cell>
          <cell r="BR1197">
            <v>10</v>
          </cell>
          <cell r="BS1197">
            <v>10</v>
          </cell>
          <cell r="BT1197">
            <v>10</v>
          </cell>
          <cell r="BU1197">
            <v>10</v>
          </cell>
          <cell r="BV1197">
            <v>10</v>
          </cell>
          <cell r="BW1197">
            <v>10</v>
          </cell>
          <cell r="BX1197">
            <v>10</v>
          </cell>
          <cell r="BY1197">
            <v>10</v>
          </cell>
          <cell r="BZ1197">
            <v>10</v>
          </cell>
          <cell r="CA1197">
            <v>10</v>
          </cell>
          <cell r="CB1197">
            <v>10</v>
          </cell>
          <cell r="CC1197">
            <v>33</v>
          </cell>
          <cell r="CD1197">
            <v>33</v>
          </cell>
          <cell r="CE1197">
            <v>33</v>
          </cell>
          <cell r="CF1197">
            <v>33</v>
          </cell>
          <cell r="CG1197">
            <v>33</v>
          </cell>
          <cell r="CH1197">
            <v>33</v>
          </cell>
          <cell r="CI1197">
            <v>33</v>
          </cell>
          <cell r="CJ1197">
            <v>7</v>
          </cell>
          <cell r="CK1197">
            <v>7</v>
          </cell>
          <cell r="CL1197">
            <v>7</v>
          </cell>
          <cell r="CM1197">
            <v>7</v>
          </cell>
          <cell r="CN1197">
            <v>7</v>
          </cell>
          <cell r="CO1197">
            <v>7</v>
          </cell>
          <cell r="CP1197">
            <v>7</v>
          </cell>
          <cell r="CQ1197">
            <v>7</v>
          </cell>
          <cell r="CR1197">
            <v>7</v>
          </cell>
          <cell r="CS1197">
            <v>7</v>
          </cell>
          <cell r="CT1197">
            <v>7</v>
          </cell>
          <cell r="CU1197">
            <v>7</v>
          </cell>
          <cell r="CV1197">
            <v>7</v>
          </cell>
          <cell r="CW1197">
            <v>7</v>
          </cell>
          <cell r="CX1197">
            <v>7</v>
          </cell>
          <cell r="CY1197">
            <v>7</v>
          </cell>
          <cell r="CZ1197">
            <v>7</v>
          </cell>
          <cell r="DA1197">
            <v>7</v>
          </cell>
          <cell r="DB1197">
            <v>7</v>
          </cell>
          <cell r="DC1197">
            <v>7</v>
          </cell>
          <cell r="DD1197">
            <v>7</v>
          </cell>
          <cell r="DE1197">
            <v>7</v>
          </cell>
          <cell r="DF1197">
            <v>7</v>
          </cell>
          <cell r="DG1197">
            <v>7</v>
          </cell>
          <cell r="DH1197">
            <v>7</v>
          </cell>
          <cell r="DI1197">
            <v>7</v>
          </cell>
          <cell r="DJ1197">
            <v>7</v>
          </cell>
          <cell r="DK1197">
            <v>7</v>
          </cell>
        </row>
        <row r="1198">
          <cell r="A1198">
            <v>156962</v>
          </cell>
          <cell r="B1198" t="str">
            <v xml:space="preserve"> KING-FARM LA                            </v>
          </cell>
          <cell r="C1198" t="str">
            <v xml:space="preserve"> 0L   </v>
          </cell>
          <cell r="D1198" t="str">
            <v xml:space="preserve"> D    </v>
          </cell>
          <cell r="E1198">
            <v>2987</v>
          </cell>
          <cell r="F1198">
            <v>10</v>
          </cell>
          <cell r="G1198">
            <v>10</v>
          </cell>
          <cell r="H1198">
            <v>1</v>
          </cell>
          <cell r="I1198">
            <v>10</v>
          </cell>
          <cell r="J1198">
            <v>10</v>
          </cell>
          <cell r="K1198">
            <v>10</v>
          </cell>
          <cell r="L1198">
            <v>10</v>
          </cell>
          <cell r="M1198">
            <v>10</v>
          </cell>
          <cell r="N1198">
            <v>10</v>
          </cell>
          <cell r="O1198">
            <v>10</v>
          </cell>
          <cell r="P1198">
            <v>10</v>
          </cell>
          <cell r="Q1198">
            <v>10</v>
          </cell>
          <cell r="R1198">
            <v>10</v>
          </cell>
          <cell r="S1198">
            <v>10</v>
          </cell>
          <cell r="T1198">
            <v>1</v>
          </cell>
          <cell r="U1198">
            <v>1</v>
          </cell>
          <cell r="V1198">
            <v>1</v>
          </cell>
          <cell r="W1198">
            <v>1</v>
          </cell>
          <cell r="X1198">
            <v>1</v>
          </cell>
          <cell r="Y1198">
            <v>1</v>
          </cell>
          <cell r="Z1198">
            <v>1</v>
          </cell>
          <cell r="AA1198">
            <v>1</v>
          </cell>
          <cell r="AB1198">
            <v>1</v>
          </cell>
          <cell r="AC1198">
            <v>1</v>
          </cell>
          <cell r="AD1198">
            <v>1</v>
          </cell>
          <cell r="AE1198">
            <v>1</v>
          </cell>
          <cell r="AF1198">
            <v>1</v>
          </cell>
          <cell r="AG1198">
            <v>1</v>
          </cell>
          <cell r="AH1198">
            <v>1</v>
          </cell>
          <cell r="AI1198">
            <v>1</v>
          </cell>
          <cell r="AJ1198">
            <v>1</v>
          </cell>
          <cell r="AK1198">
            <v>1</v>
          </cell>
          <cell r="AL1198">
            <v>1</v>
          </cell>
          <cell r="AM1198">
            <v>1</v>
          </cell>
          <cell r="AN1198">
            <v>1</v>
          </cell>
          <cell r="AO1198">
            <v>1</v>
          </cell>
          <cell r="AP1198">
            <v>1</v>
          </cell>
          <cell r="AQ1198">
            <v>1</v>
          </cell>
          <cell r="AR1198">
            <v>1</v>
          </cell>
          <cell r="AS1198">
            <v>1</v>
          </cell>
          <cell r="AT1198">
            <v>1</v>
          </cell>
          <cell r="AU1198">
            <v>1</v>
          </cell>
          <cell r="AV1198">
            <v>1</v>
          </cell>
          <cell r="AW1198">
            <v>1</v>
          </cell>
          <cell r="AX1198">
            <v>16</v>
          </cell>
          <cell r="AY1198">
            <v>16</v>
          </cell>
          <cell r="AZ1198">
            <v>16</v>
          </cell>
          <cell r="BA1198">
            <v>16</v>
          </cell>
          <cell r="BB1198">
            <v>16</v>
          </cell>
          <cell r="BC1198">
            <v>16</v>
          </cell>
          <cell r="BD1198">
            <v>16</v>
          </cell>
          <cell r="BE1198">
            <v>16</v>
          </cell>
          <cell r="BF1198">
            <v>16</v>
          </cell>
          <cell r="BG1198">
            <v>16</v>
          </cell>
          <cell r="BH1198">
            <v>16</v>
          </cell>
          <cell r="BI1198">
            <v>16</v>
          </cell>
          <cell r="BJ1198">
            <v>16</v>
          </cell>
          <cell r="BK1198">
            <v>16</v>
          </cell>
          <cell r="BL1198">
            <v>16</v>
          </cell>
          <cell r="BM1198">
            <v>16</v>
          </cell>
          <cell r="BN1198">
            <v>16</v>
          </cell>
          <cell r="BO1198">
            <v>16</v>
          </cell>
          <cell r="BP1198">
            <v>16</v>
          </cell>
          <cell r="BQ1198">
            <v>16</v>
          </cell>
          <cell r="BR1198">
            <v>16</v>
          </cell>
          <cell r="BS1198">
            <v>16</v>
          </cell>
          <cell r="BT1198">
            <v>16</v>
          </cell>
          <cell r="BU1198">
            <v>16</v>
          </cell>
          <cell r="BV1198">
            <v>16</v>
          </cell>
          <cell r="BW1198">
            <v>16</v>
          </cell>
          <cell r="BX1198">
            <v>16</v>
          </cell>
          <cell r="BY1198">
            <v>16</v>
          </cell>
          <cell r="BZ1198">
            <v>16</v>
          </cell>
          <cell r="CA1198">
            <v>16</v>
          </cell>
          <cell r="CB1198">
            <v>16</v>
          </cell>
          <cell r="CC1198">
            <v>15</v>
          </cell>
          <cell r="CD1198">
            <v>15</v>
          </cell>
          <cell r="CE1198">
            <v>15</v>
          </cell>
          <cell r="CF1198">
            <v>15</v>
          </cell>
          <cell r="CG1198">
            <v>15</v>
          </cell>
          <cell r="CH1198">
            <v>15</v>
          </cell>
          <cell r="CI1198">
            <v>15</v>
          </cell>
          <cell r="CJ1198">
            <v>15</v>
          </cell>
          <cell r="CK1198">
            <v>15</v>
          </cell>
          <cell r="CL1198">
            <v>15</v>
          </cell>
          <cell r="CM1198">
            <v>15</v>
          </cell>
          <cell r="CN1198">
            <v>15</v>
          </cell>
          <cell r="CO1198">
            <v>15</v>
          </cell>
          <cell r="CP1198">
            <v>15</v>
          </cell>
          <cell r="CQ1198">
            <v>15</v>
          </cell>
          <cell r="CR1198">
            <v>15</v>
          </cell>
          <cell r="CS1198">
            <v>15</v>
          </cell>
          <cell r="CT1198">
            <v>15</v>
          </cell>
          <cell r="CU1198">
            <v>15</v>
          </cell>
          <cell r="CV1198">
            <v>15</v>
          </cell>
          <cell r="CW1198">
            <v>15</v>
          </cell>
          <cell r="CX1198">
            <v>15</v>
          </cell>
          <cell r="CY1198">
            <v>15</v>
          </cell>
          <cell r="CZ1198">
            <v>15</v>
          </cell>
          <cell r="DA1198">
            <v>15</v>
          </cell>
          <cell r="DB1198">
            <v>15</v>
          </cell>
          <cell r="DC1198">
            <v>15</v>
          </cell>
          <cell r="DD1198">
            <v>15</v>
          </cell>
          <cell r="DE1198">
            <v>1</v>
          </cell>
          <cell r="DF1198">
            <v>1</v>
          </cell>
          <cell r="DG1198">
            <v>1</v>
          </cell>
          <cell r="DH1198">
            <v>1</v>
          </cell>
          <cell r="DI1198">
            <v>1</v>
          </cell>
          <cell r="DJ1198">
            <v>1</v>
          </cell>
          <cell r="DK1198">
            <v>1</v>
          </cell>
        </row>
        <row r="1199">
          <cell r="A1199">
            <v>156964</v>
          </cell>
          <cell r="B1199" t="str">
            <v xml:space="preserve"> KLUMPP-FARM LA                          </v>
          </cell>
          <cell r="C1199" t="str">
            <v xml:space="preserve"> 0L   </v>
          </cell>
          <cell r="D1199" t="str">
            <v xml:space="preserve"> D    </v>
          </cell>
          <cell r="E1199">
            <v>3837</v>
          </cell>
          <cell r="F1199">
            <v>3</v>
          </cell>
          <cell r="G1199">
            <v>3</v>
          </cell>
          <cell r="H1199">
            <v>7</v>
          </cell>
          <cell r="I1199">
            <v>3</v>
          </cell>
          <cell r="J1199">
            <v>3</v>
          </cell>
          <cell r="K1199">
            <v>3</v>
          </cell>
          <cell r="L1199">
            <v>3</v>
          </cell>
          <cell r="M1199">
            <v>3</v>
          </cell>
          <cell r="N1199">
            <v>3</v>
          </cell>
          <cell r="O1199">
            <v>3</v>
          </cell>
          <cell r="P1199">
            <v>3</v>
          </cell>
          <cell r="Q1199">
            <v>3</v>
          </cell>
          <cell r="R1199">
            <v>3</v>
          </cell>
          <cell r="S1199">
            <v>3</v>
          </cell>
          <cell r="T1199">
            <v>7</v>
          </cell>
          <cell r="U1199">
            <v>7</v>
          </cell>
          <cell r="V1199">
            <v>7</v>
          </cell>
          <cell r="W1199">
            <v>7</v>
          </cell>
          <cell r="X1199">
            <v>7</v>
          </cell>
          <cell r="Y1199">
            <v>7</v>
          </cell>
          <cell r="Z1199">
            <v>7</v>
          </cell>
          <cell r="AA1199">
            <v>7</v>
          </cell>
          <cell r="AB1199">
            <v>7</v>
          </cell>
          <cell r="AC1199">
            <v>7</v>
          </cell>
          <cell r="AD1199">
            <v>7</v>
          </cell>
          <cell r="AE1199">
            <v>7</v>
          </cell>
          <cell r="AF1199">
            <v>7</v>
          </cell>
          <cell r="AG1199">
            <v>7</v>
          </cell>
          <cell r="AH1199">
            <v>7</v>
          </cell>
          <cell r="AI1199">
            <v>7</v>
          </cell>
          <cell r="AJ1199">
            <v>7</v>
          </cell>
          <cell r="AK1199">
            <v>7</v>
          </cell>
          <cell r="AL1199">
            <v>7</v>
          </cell>
          <cell r="AM1199">
            <v>7</v>
          </cell>
          <cell r="AN1199">
            <v>7</v>
          </cell>
          <cell r="AO1199">
            <v>7</v>
          </cell>
          <cell r="AP1199">
            <v>7</v>
          </cell>
          <cell r="AQ1199">
            <v>7</v>
          </cell>
          <cell r="AR1199">
            <v>7</v>
          </cell>
          <cell r="AS1199">
            <v>7</v>
          </cell>
          <cell r="AT1199">
            <v>7</v>
          </cell>
          <cell r="AU1199">
            <v>7</v>
          </cell>
          <cell r="AV1199">
            <v>7</v>
          </cell>
          <cell r="AW1199">
            <v>7</v>
          </cell>
          <cell r="AX1199">
            <v>7</v>
          </cell>
          <cell r="AY1199">
            <v>7</v>
          </cell>
          <cell r="AZ1199">
            <v>7</v>
          </cell>
          <cell r="BA1199">
            <v>7</v>
          </cell>
          <cell r="BB1199">
            <v>7</v>
          </cell>
          <cell r="BC1199">
            <v>7</v>
          </cell>
          <cell r="BD1199">
            <v>7</v>
          </cell>
          <cell r="BE1199">
            <v>7</v>
          </cell>
          <cell r="BF1199">
            <v>7</v>
          </cell>
          <cell r="BG1199">
            <v>7</v>
          </cell>
          <cell r="BH1199">
            <v>7</v>
          </cell>
          <cell r="BI1199">
            <v>7</v>
          </cell>
          <cell r="BJ1199">
            <v>7</v>
          </cell>
          <cell r="BK1199">
            <v>7</v>
          </cell>
          <cell r="BL1199">
            <v>7</v>
          </cell>
          <cell r="BM1199">
            <v>7</v>
          </cell>
          <cell r="BN1199">
            <v>7</v>
          </cell>
          <cell r="BO1199">
            <v>7</v>
          </cell>
          <cell r="BP1199">
            <v>7</v>
          </cell>
          <cell r="BQ1199">
            <v>7</v>
          </cell>
          <cell r="BR1199">
            <v>7</v>
          </cell>
          <cell r="BS1199">
            <v>7</v>
          </cell>
          <cell r="BT1199">
            <v>7</v>
          </cell>
          <cell r="BU1199">
            <v>7</v>
          </cell>
          <cell r="BV1199">
            <v>7</v>
          </cell>
          <cell r="BW1199">
            <v>7</v>
          </cell>
          <cell r="BX1199">
            <v>7</v>
          </cell>
          <cell r="BY1199">
            <v>7</v>
          </cell>
          <cell r="BZ1199">
            <v>7</v>
          </cell>
          <cell r="CA1199">
            <v>7</v>
          </cell>
          <cell r="CB1199">
            <v>7</v>
          </cell>
          <cell r="CC1199">
            <v>4</v>
          </cell>
          <cell r="CD1199">
            <v>4</v>
          </cell>
          <cell r="CE1199">
            <v>4</v>
          </cell>
          <cell r="CF1199">
            <v>4</v>
          </cell>
          <cell r="CG1199">
            <v>4</v>
          </cell>
          <cell r="CH1199">
            <v>4</v>
          </cell>
          <cell r="CI1199">
            <v>4</v>
          </cell>
          <cell r="CJ1199">
            <v>4</v>
          </cell>
          <cell r="CK1199">
            <v>4</v>
          </cell>
          <cell r="CL1199">
            <v>4</v>
          </cell>
          <cell r="CM1199">
            <v>4</v>
          </cell>
          <cell r="CN1199">
            <v>4</v>
          </cell>
          <cell r="CO1199">
            <v>4</v>
          </cell>
          <cell r="CP1199">
            <v>4</v>
          </cell>
          <cell r="CQ1199">
            <v>4</v>
          </cell>
          <cell r="CR1199">
            <v>4</v>
          </cell>
          <cell r="CS1199">
            <v>4</v>
          </cell>
          <cell r="CT1199">
            <v>4</v>
          </cell>
          <cell r="CU1199">
            <v>4</v>
          </cell>
          <cell r="CV1199">
            <v>4</v>
          </cell>
          <cell r="CW1199">
            <v>4</v>
          </cell>
          <cell r="CX1199">
            <v>4</v>
          </cell>
          <cell r="CY1199">
            <v>4</v>
          </cell>
          <cell r="CZ1199">
            <v>4</v>
          </cell>
          <cell r="DA1199">
            <v>4</v>
          </cell>
          <cell r="DB1199">
            <v>4</v>
          </cell>
          <cell r="DC1199">
            <v>4</v>
          </cell>
          <cell r="DD1199">
            <v>4</v>
          </cell>
          <cell r="DE1199">
            <v>1</v>
          </cell>
          <cell r="DF1199">
            <v>1</v>
          </cell>
          <cell r="DG1199">
            <v>1</v>
          </cell>
          <cell r="DH1199">
            <v>1</v>
          </cell>
          <cell r="DI1199">
            <v>1</v>
          </cell>
          <cell r="DJ1199">
            <v>1</v>
          </cell>
          <cell r="DK1199">
            <v>1</v>
          </cell>
        </row>
        <row r="1200">
          <cell r="A1200">
            <v>156965</v>
          </cell>
          <cell r="B1200" t="str">
            <v xml:space="preserve"> KRENEK-FARM TEX                         </v>
          </cell>
          <cell r="C1200">
            <v>0</v>
          </cell>
          <cell r="D1200" t="str">
            <v xml:space="preserve"> D    </v>
          </cell>
          <cell r="E1200">
            <v>1504</v>
          </cell>
          <cell r="F1200">
            <v>23</v>
          </cell>
          <cell r="G1200">
            <v>23</v>
          </cell>
          <cell r="H1200">
            <v>8</v>
          </cell>
          <cell r="I1200">
            <v>23</v>
          </cell>
          <cell r="J1200">
            <v>23</v>
          </cell>
          <cell r="K1200">
            <v>23</v>
          </cell>
          <cell r="L1200">
            <v>23</v>
          </cell>
          <cell r="M1200">
            <v>23</v>
          </cell>
          <cell r="N1200">
            <v>23</v>
          </cell>
          <cell r="O1200">
            <v>23</v>
          </cell>
          <cell r="P1200">
            <v>23</v>
          </cell>
          <cell r="Q1200">
            <v>23</v>
          </cell>
          <cell r="R1200">
            <v>23</v>
          </cell>
          <cell r="S1200">
            <v>23</v>
          </cell>
          <cell r="T1200">
            <v>8</v>
          </cell>
          <cell r="U1200">
            <v>8</v>
          </cell>
          <cell r="V1200">
            <v>8</v>
          </cell>
          <cell r="W1200">
            <v>8</v>
          </cell>
          <cell r="X1200">
            <v>8</v>
          </cell>
          <cell r="Y1200">
            <v>8</v>
          </cell>
          <cell r="Z1200">
            <v>8</v>
          </cell>
          <cell r="AA1200">
            <v>8</v>
          </cell>
          <cell r="AB1200">
            <v>8</v>
          </cell>
          <cell r="AC1200">
            <v>8</v>
          </cell>
          <cell r="AD1200">
            <v>8</v>
          </cell>
          <cell r="AE1200">
            <v>8</v>
          </cell>
          <cell r="AF1200">
            <v>8</v>
          </cell>
          <cell r="AG1200">
            <v>8</v>
          </cell>
          <cell r="AH1200">
            <v>8</v>
          </cell>
          <cell r="AI1200">
            <v>8</v>
          </cell>
          <cell r="AJ1200">
            <v>8</v>
          </cell>
          <cell r="AK1200">
            <v>8</v>
          </cell>
          <cell r="AL1200">
            <v>8</v>
          </cell>
          <cell r="AM1200">
            <v>8</v>
          </cell>
          <cell r="AN1200">
            <v>8</v>
          </cell>
          <cell r="AO1200">
            <v>8</v>
          </cell>
          <cell r="AP1200">
            <v>8</v>
          </cell>
          <cell r="AQ1200">
            <v>8</v>
          </cell>
          <cell r="AR1200">
            <v>8</v>
          </cell>
          <cell r="AS1200">
            <v>8</v>
          </cell>
          <cell r="AT1200">
            <v>8</v>
          </cell>
          <cell r="AU1200">
            <v>8</v>
          </cell>
          <cell r="AV1200">
            <v>8</v>
          </cell>
          <cell r="AW1200">
            <v>8</v>
          </cell>
          <cell r="AX1200">
            <v>1</v>
          </cell>
          <cell r="AY1200">
            <v>1</v>
          </cell>
          <cell r="AZ1200">
            <v>1</v>
          </cell>
          <cell r="BA1200">
            <v>1</v>
          </cell>
          <cell r="BB1200">
            <v>1</v>
          </cell>
          <cell r="BC1200">
            <v>1</v>
          </cell>
          <cell r="BD1200">
            <v>1</v>
          </cell>
          <cell r="BE1200">
            <v>1</v>
          </cell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  <cell r="CE1200">
            <v>1</v>
          </cell>
          <cell r="CF1200">
            <v>1</v>
          </cell>
          <cell r="CG1200">
            <v>1</v>
          </cell>
          <cell r="CH1200">
            <v>1</v>
          </cell>
          <cell r="CI1200">
            <v>1</v>
          </cell>
          <cell r="CJ1200">
            <v>1</v>
          </cell>
          <cell r="CK1200">
            <v>1</v>
          </cell>
          <cell r="CL1200">
            <v>1</v>
          </cell>
          <cell r="CM1200">
            <v>1</v>
          </cell>
          <cell r="CN1200">
            <v>1</v>
          </cell>
          <cell r="CO1200">
            <v>1</v>
          </cell>
          <cell r="CP1200">
            <v>1</v>
          </cell>
          <cell r="CQ1200">
            <v>1</v>
          </cell>
          <cell r="CR1200">
            <v>1</v>
          </cell>
          <cell r="CS1200">
            <v>1</v>
          </cell>
          <cell r="CT1200">
            <v>1</v>
          </cell>
          <cell r="CU1200">
            <v>1</v>
          </cell>
          <cell r="CV1200">
            <v>1</v>
          </cell>
          <cell r="CW1200">
            <v>1</v>
          </cell>
          <cell r="CX1200">
            <v>1</v>
          </cell>
          <cell r="CY1200">
            <v>1</v>
          </cell>
          <cell r="CZ1200">
            <v>1</v>
          </cell>
          <cell r="DA1200">
            <v>1</v>
          </cell>
          <cell r="DB1200">
            <v>1</v>
          </cell>
          <cell r="DC1200">
            <v>1</v>
          </cell>
          <cell r="DD1200">
            <v>1</v>
          </cell>
          <cell r="DE1200">
            <v>1</v>
          </cell>
          <cell r="DF1200">
            <v>1</v>
          </cell>
          <cell r="DG1200">
            <v>1</v>
          </cell>
          <cell r="DH1200">
            <v>1</v>
          </cell>
          <cell r="DI1200">
            <v>1</v>
          </cell>
          <cell r="DJ1200">
            <v>1</v>
          </cell>
          <cell r="DK1200">
            <v>1</v>
          </cell>
        </row>
        <row r="1201">
          <cell r="A1201">
            <v>156966</v>
          </cell>
          <cell r="B1201" t="str">
            <v xml:space="preserve"> LANGLEY-FARM LA                         </v>
          </cell>
          <cell r="C1201" t="str">
            <v xml:space="preserve"> 0L   </v>
          </cell>
          <cell r="D1201" t="str">
            <v xml:space="preserve"> D    </v>
          </cell>
          <cell r="E1201">
            <v>3000</v>
          </cell>
          <cell r="F1201">
            <v>3</v>
          </cell>
          <cell r="G1201">
            <v>3</v>
          </cell>
          <cell r="H1201">
            <v>1</v>
          </cell>
          <cell r="I1201">
            <v>3</v>
          </cell>
          <cell r="J1201">
            <v>3</v>
          </cell>
          <cell r="K1201">
            <v>3</v>
          </cell>
          <cell r="L1201">
            <v>3</v>
          </cell>
          <cell r="M1201">
            <v>3</v>
          </cell>
          <cell r="N1201">
            <v>3</v>
          </cell>
          <cell r="O1201">
            <v>3</v>
          </cell>
          <cell r="P1201">
            <v>3</v>
          </cell>
          <cell r="Q1201">
            <v>3</v>
          </cell>
          <cell r="R1201">
            <v>3</v>
          </cell>
          <cell r="S1201">
            <v>3</v>
          </cell>
          <cell r="T1201">
            <v>1</v>
          </cell>
          <cell r="U1201">
            <v>1</v>
          </cell>
          <cell r="V1201">
            <v>1</v>
          </cell>
          <cell r="W1201">
            <v>1</v>
          </cell>
          <cell r="X1201">
            <v>1</v>
          </cell>
          <cell r="Y1201">
            <v>1</v>
          </cell>
          <cell r="Z1201">
            <v>1</v>
          </cell>
          <cell r="AA1201">
            <v>1</v>
          </cell>
          <cell r="AB1201">
            <v>1</v>
          </cell>
          <cell r="AC1201">
            <v>1</v>
          </cell>
          <cell r="AD1201">
            <v>1</v>
          </cell>
          <cell r="AE1201">
            <v>1</v>
          </cell>
          <cell r="AF1201">
            <v>1</v>
          </cell>
          <cell r="AG1201">
            <v>1</v>
          </cell>
          <cell r="AH1201">
            <v>1</v>
          </cell>
          <cell r="AI1201">
            <v>1</v>
          </cell>
          <cell r="AJ1201">
            <v>1</v>
          </cell>
          <cell r="AK1201">
            <v>1</v>
          </cell>
          <cell r="AL1201">
            <v>1</v>
          </cell>
          <cell r="AM1201">
            <v>1</v>
          </cell>
          <cell r="AN1201">
            <v>1</v>
          </cell>
          <cell r="AO1201">
            <v>1</v>
          </cell>
          <cell r="AP1201">
            <v>1</v>
          </cell>
          <cell r="AQ1201">
            <v>1</v>
          </cell>
          <cell r="AR1201">
            <v>1</v>
          </cell>
          <cell r="AS1201">
            <v>1</v>
          </cell>
          <cell r="AT1201">
            <v>1</v>
          </cell>
          <cell r="AU1201">
            <v>1</v>
          </cell>
          <cell r="AV1201">
            <v>1</v>
          </cell>
          <cell r="AW1201">
            <v>1</v>
          </cell>
          <cell r="AX1201">
            <v>1</v>
          </cell>
          <cell r="AY1201">
            <v>1</v>
          </cell>
          <cell r="AZ1201">
            <v>1</v>
          </cell>
          <cell r="BA1201">
            <v>1</v>
          </cell>
          <cell r="BB1201">
            <v>1</v>
          </cell>
          <cell r="BC1201">
            <v>1</v>
          </cell>
          <cell r="BD1201">
            <v>1</v>
          </cell>
          <cell r="BE1201">
            <v>1</v>
          </cell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>
            <v>1</v>
          </cell>
          <cell r="CF1201">
            <v>1</v>
          </cell>
          <cell r="CG1201">
            <v>1</v>
          </cell>
          <cell r="CH1201">
            <v>1</v>
          </cell>
          <cell r="CI1201">
            <v>1</v>
          </cell>
          <cell r="CJ1201">
            <v>1</v>
          </cell>
          <cell r="CK1201">
            <v>1</v>
          </cell>
          <cell r="CL1201">
            <v>1</v>
          </cell>
          <cell r="CM1201">
            <v>1</v>
          </cell>
          <cell r="CN1201">
            <v>1</v>
          </cell>
          <cell r="CO1201">
            <v>1</v>
          </cell>
          <cell r="CP1201">
            <v>1</v>
          </cell>
          <cell r="CQ1201">
            <v>1</v>
          </cell>
          <cell r="CR1201">
            <v>1</v>
          </cell>
          <cell r="CS1201">
            <v>1</v>
          </cell>
          <cell r="CT1201">
            <v>1</v>
          </cell>
          <cell r="CU1201">
            <v>1</v>
          </cell>
          <cell r="CV1201">
            <v>1</v>
          </cell>
          <cell r="CW1201">
            <v>1</v>
          </cell>
          <cell r="CX1201">
            <v>1</v>
          </cell>
          <cell r="CY1201">
            <v>1</v>
          </cell>
          <cell r="CZ1201">
            <v>1</v>
          </cell>
          <cell r="DA1201">
            <v>1</v>
          </cell>
          <cell r="DB1201">
            <v>1</v>
          </cell>
          <cell r="DC1201">
            <v>1</v>
          </cell>
          <cell r="DD1201">
            <v>1</v>
          </cell>
          <cell r="DE1201">
            <v>3</v>
          </cell>
          <cell r="DF1201">
            <v>3</v>
          </cell>
          <cell r="DG1201">
            <v>3</v>
          </cell>
          <cell r="DH1201">
            <v>3</v>
          </cell>
          <cell r="DI1201">
            <v>3</v>
          </cell>
          <cell r="DJ1201">
            <v>3</v>
          </cell>
          <cell r="DK1201">
            <v>3</v>
          </cell>
        </row>
        <row r="1202">
          <cell r="A1202">
            <v>156968</v>
          </cell>
          <cell r="B1202" t="str">
            <v xml:space="preserve"> LOUISIANA-GRAND CHENIER DEHYD           </v>
          </cell>
          <cell r="C1202" t="str">
            <v xml:space="preserve"> 0L   </v>
          </cell>
          <cell r="D1202" t="str">
            <v xml:space="preserve"> R    </v>
          </cell>
          <cell r="E1202">
            <v>11395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0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</row>
        <row r="1203">
          <cell r="A1203">
            <v>156969</v>
          </cell>
          <cell r="B1203" t="str">
            <v xml:space="preserve"> LYONS - FARM LA                         </v>
          </cell>
          <cell r="C1203" t="str">
            <v xml:space="preserve"> 0L   </v>
          </cell>
          <cell r="D1203" t="str">
            <v xml:space="preserve"> D    </v>
          </cell>
          <cell r="E1203">
            <v>2977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</row>
        <row r="1204">
          <cell r="A1204">
            <v>156970</v>
          </cell>
          <cell r="B1204" t="str">
            <v xml:space="preserve"> M W - WELCH DEHYDRATION                 </v>
          </cell>
          <cell r="C1204" t="str">
            <v xml:space="preserve"> 0L   </v>
          </cell>
          <cell r="D1204" t="str">
            <v xml:space="preserve"> R    </v>
          </cell>
          <cell r="E1204">
            <v>6525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0</v>
          </cell>
          <cell r="BM1204">
            <v>0</v>
          </cell>
          <cell r="BN1204">
            <v>0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</row>
        <row r="1205">
          <cell r="A1205">
            <v>156971</v>
          </cell>
          <cell r="B1205" t="str">
            <v xml:space="preserve"> MALLETT - FARM LA                       </v>
          </cell>
          <cell r="C1205" t="str">
            <v xml:space="preserve"> 0L   </v>
          </cell>
          <cell r="D1205" t="str">
            <v xml:space="preserve"> D    </v>
          </cell>
          <cell r="E1205">
            <v>3584</v>
          </cell>
          <cell r="F1205">
            <v>1</v>
          </cell>
          <cell r="G1205">
            <v>1</v>
          </cell>
          <cell r="H1205">
            <v>1</v>
          </cell>
          <cell r="I1205">
            <v>1</v>
          </cell>
          <cell r="J1205">
            <v>1</v>
          </cell>
          <cell r="K1205">
            <v>1</v>
          </cell>
          <cell r="L1205">
            <v>1</v>
          </cell>
          <cell r="M1205">
            <v>1</v>
          </cell>
          <cell r="N1205">
            <v>1</v>
          </cell>
          <cell r="O1205">
            <v>1</v>
          </cell>
          <cell r="P1205">
            <v>1</v>
          </cell>
          <cell r="Q1205">
            <v>1</v>
          </cell>
          <cell r="R1205">
            <v>1</v>
          </cell>
          <cell r="S1205">
            <v>1</v>
          </cell>
          <cell r="T1205">
            <v>1</v>
          </cell>
          <cell r="U1205">
            <v>1</v>
          </cell>
          <cell r="V1205">
            <v>1</v>
          </cell>
          <cell r="W1205">
            <v>1</v>
          </cell>
          <cell r="X1205">
            <v>1</v>
          </cell>
          <cell r="Y1205">
            <v>1</v>
          </cell>
          <cell r="Z1205">
            <v>1</v>
          </cell>
          <cell r="AA1205">
            <v>1</v>
          </cell>
          <cell r="AB1205">
            <v>1</v>
          </cell>
          <cell r="AC1205">
            <v>1</v>
          </cell>
          <cell r="AD1205">
            <v>1</v>
          </cell>
          <cell r="AE1205">
            <v>1</v>
          </cell>
          <cell r="AF1205">
            <v>1</v>
          </cell>
          <cell r="AG1205">
            <v>1</v>
          </cell>
          <cell r="AH1205">
            <v>1</v>
          </cell>
          <cell r="AI1205">
            <v>1</v>
          </cell>
          <cell r="AJ1205">
            <v>1</v>
          </cell>
          <cell r="AK1205">
            <v>1</v>
          </cell>
          <cell r="AL1205">
            <v>1</v>
          </cell>
          <cell r="AM1205">
            <v>1</v>
          </cell>
          <cell r="AN1205">
            <v>1</v>
          </cell>
          <cell r="AO1205">
            <v>1</v>
          </cell>
          <cell r="AP1205">
            <v>1</v>
          </cell>
          <cell r="AQ1205">
            <v>1</v>
          </cell>
          <cell r="AR1205">
            <v>1</v>
          </cell>
          <cell r="AS1205">
            <v>1</v>
          </cell>
          <cell r="AT1205">
            <v>1</v>
          </cell>
          <cell r="AU1205">
            <v>1</v>
          </cell>
          <cell r="AV1205">
            <v>1</v>
          </cell>
          <cell r="AW1205">
            <v>1</v>
          </cell>
          <cell r="AX1205">
            <v>1</v>
          </cell>
          <cell r="AY1205">
            <v>1</v>
          </cell>
          <cell r="AZ1205">
            <v>1</v>
          </cell>
          <cell r="BA1205">
            <v>1</v>
          </cell>
          <cell r="BB1205">
            <v>1</v>
          </cell>
          <cell r="BC1205">
            <v>1</v>
          </cell>
          <cell r="BD1205">
            <v>1</v>
          </cell>
          <cell r="BE1205">
            <v>1</v>
          </cell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1</v>
          </cell>
          <cell r="BR1205">
            <v>1</v>
          </cell>
          <cell r="BS1205">
            <v>1</v>
          </cell>
          <cell r="BT1205">
            <v>1</v>
          </cell>
          <cell r="BU1205">
            <v>1</v>
          </cell>
          <cell r="BV1205">
            <v>1</v>
          </cell>
          <cell r="BW1205">
            <v>1</v>
          </cell>
          <cell r="BX1205">
            <v>1</v>
          </cell>
          <cell r="BY1205">
            <v>1</v>
          </cell>
          <cell r="BZ1205">
            <v>1</v>
          </cell>
          <cell r="CA1205">
            <v>1</v>
          </cell>
          <cell r="CB1205">
            <v>1</v>
          </cell>
          <cell r="CC1205">
            <v>1</v>
          </cell>
          <cell r="CD1205">
            <v>1</v>
          </cell>
          <cell r="CE1205">
            <v>1</v>
          </cell>
          <cell r="CF1205">
            <v>1</v>
          </cell>
          <cell r="CG1205">
            <v>1</v>
          </cell>
          <cell r="CH1205">
            <v>1</v>
          </cell>
          <cell r="CI1205">
            <v>1</v>
          </cell>
          <cell r="CJ1205">
            <v>1</v>
          </cell>
          <cell r="CK1205">
            <v>1</v>
          </cell>
          <cell r="CL1205">
            <v>1</v>
          </cell>
          <cell r="CM1205">
            <v>1</v>
          </cell>
          <cell r="CN1205">
            <v>1</v>
          </cell>
          <cell r="CO1205">
            <v>1</v>
          </cell>
          <cell r="CP1205">
            <v>1</v>
          </cell>
          <cell r="CQ1205">
            <v>1</v>
          </cell>
          <cell r="CR1205">
            <v>1</v>
          </cell>
          <cell r="CS1205">
            <v>1</v>
          </cell>
          <cell r="CT1205">
            <v>1</v>
          </cell>
          <cell r="CU1205">
            <v>1</v>
          </cell>
          <cell r="CV1205">
            <v>1</v>
          </cell>
          <cell r="CW1205">
            <v>1</v>
          </cell>
          <cell r="CX1205">
            <v>1</v>
          </cell>
          <cell r="CY1205">
            <v>1</v>
          </cell>
          <cell r="CZ1205">
            <v>1</v>
          </cell>
          <cell r="DA1205">
            <v>1</v>
          </cell>
          <cell r="DB1205">
            <v>1</v>
          </cell>
          <cell r="DC1205">
            <v>1</v>
          </cell>
          <cell r="DD1205">
            <v>1</v>
          </cell>
          <cell r="DE1205">
            <v>1</v>
          </cell>
          <cell r="DF1205">
            <v>1</v>
          </cell>
          <cell r="DG1205">
            <v>1</v>
          </cell>
          <cell r="DH1205">
            <v>1</v>
          </cell>
          <cell r="DI1205">
            <v>1</v>
          </cell>
          <cell r="DJ1205">
            <v>1</v>
          </cell>
          <cell r="DK1205">
            <v>1</v>
          </cell>
        </row>
        <row r="1206">
          <cell r="A1206">
            <v>156972</v>
          </cell>
          <cell r="B1206" t="str">
            <v xml:space="preserve"> MAP DRILLING -LITTLE LAKE GAS LIFT SALES</v>
          </cell>
          <cell r="C1206" t="str">
            <v xml:space="preserve"> 0L   </v>
          </cell>
          <cell r="D1206" t="str">
            <v xml:space="preserve"> D    </v>
          </cell>
          <cell r="E1206">
            <v>10700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</row>
        <row r="1207">
          <cell r="A1207">
            <v>156973</v>
          </cell>
          <cell r="B1207" t="str">
            <v xml:space="preserve"> MCCOLLOCH-SPENCER FARM TEX              </v>
          </cell>
          <cell r="C1207">
            <v>0</v>
          </cell>
          <cell r="D1207" t="str">
            <v xml:space="preserve"> D    </v>
          </cell>
          <cell r="E1207">
            <v>1020</v>
          </cell>
          <cell r="F1207">
            <v>43</v>
          </cell>
          <cell r="G1207">
            <v>43</v>
          </cell>
          <cell r="H1207">
            <v>8</v>
          </cell>
          <cell r="I1207">
            <v>43</v>
          </cell>
          <cell r="J1207">
            <v>43</v>
          </cell>
          <cell r="K1207">
            <v>43</v>
          </cell>
          <cell r="L1207">
            <v>43</v>
          </cell>
          <cell r="M1207">
            <v>43</v>
          </cell>
          <cell r="N1207">
            <v>43</v>
          </cell>
          <cell r="O1207">
            <v>43</v>
          </cell>
          <cell r="P1207">
            <v>43</v>
          </cell>
          <cell r="Q1207">
            <v>43</v>
          </cell>
          <cell r="R1207">
            <v>43</v>
          </cell>
          <cell r="S1207">
            <v>43</v>
          </cell>
          <cell r="T1207">
            <v>8</v>
          </cell>
          <cell r="U1207">
            <v>8</v>
          </cell>
          <cell r="V1207">
            <v>8</v>
          </cell>
          <cell r="W1207">
            <v>8</v>
          </cell>
          <cell r="X1207">
            <v>8</v>
          </cell>
          <cell r="Y1207">
            <v>8</v>
          </cell>
          <cell r="Z1207">
            <v>8</v>
          </cell>
          <cell r="AA1207">
            <v>8</v>
          </cell>
          <cell r="AB1207">
            <v>8</v>
          </cell>
          <cell r="AC1207">
            <v>8</v>
          </cell>
          <cell r="AD1207">
            <v>8</v>
          </cell>
          <cell r="AE1207">
            <v>8</v>
          </cell>
          <cell r="AF1207">
            <v>8</v>
          </cell>
          <cell r="AG1207">
            <v>8</v>
          </cell>
          <cell r="AH1207">
            <v>8</v>
          </cell>
          <cell r="AI1207">
            <v>8</v>
          </cell>
          <cell r="AJ1207">
            <v>8</v>
          </cell>
          <cell r="AK1207">
            <v>8</v>
          </cell>
          <cell r="AL1207">
            <v>8</v>
          </cell>
          <cell r="AM1207">
            <v>8</v>
          </cell>
          <cell r="AN1207">
            <v>8</v>
          </cell>
          <cell r="AO1207">
            <v>8</v>
          </cell>
          <cell r="AP1207">
            <v>8</v>
          </cell>
          <cell r="AQ1207">
            <v>8</v>
          </cell>
          <cell r="AR1207">
            <v>8</v>
          </cell>
          <cell r="AS1207">
            <v>8</v>
          </cell>
          <cell r="AT1207">
            <v>8</v>
          </cell>
          <cell r="AU1207">
            <v>8</v>
          </cell>
          <cell r="AV1207">
            <v>8</v>
          </cell>
          <cell r="AW1207">
            <v>8</v>
          </cell>
          <cell r="AX1207">
            <v>1</v>
          </cell>
          <cell r="AY1207">
            <v>1</v>
          </cell>
          <cell r="AZ1207">
            <v>1</v>
          </cell>
          <cell r="BA1207">
            <v>1</v>
          </cell>
          <cell r="BB1207">
            <v>1</v>
          </cell>
          <cell r="BC1207">
            <v>1</v>
          </cell>
          <cell r="BD1207">
            <v>1</v>
          </cell>
          <cell r="BE1207">
            <v>1</v>
          </cell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1</v>
          </cell>
          <cell r="BR1207">
            <v>1</v>
          </cell>
          <cell r="BS1207">
            <v>1</v>
          </cell>
          <cell r="BT1207">
            <v>1</v>
          </cell>
          <cell r="BU1207">
            <v>1</v>
          </cell>
          <cell r="BV1207">
            <v>1</v>
          </cell>
          <cell r="BW1207">
            <v>1</v>
          </cell>
          <cell r="BX1207">
            <v>1</v>
          </cell>
          <cell r="BY1207">
            <v>1</v>
          </cell>
          <cell r="BZ1207">
            <v>1</v>
          </cell>
          <cell r="CA1207">
            <v>1</v>
          </cell>
          <cell r="CB1207">
            <v>1</v>
          </cell>
          <cell r="CC1207">
            <v>1</v>
          </cell>
          <cell r="CD1207">
            <v>1</v>
          </cell>
          <cell r="CE1207">
            <v>1</v>
          </cell>
          <cell r="CF1207">
            <v>1</v>
          </cell>
          <cell r="CG1207">
            <v>1</v>
          </cell>
          <cell r="CH1207">
            <v>1</v>
          </cell>
          <cell r="CI1207">
            <v>1</v>
          </cell>
          <cell r="CJ1207">
            <v>1</v>
          </cell>
          <cell r="CK1207">
            <v>1</v>
          </cell>
          <cell r="CL1207">
            <v>1</v>
          </cell>
          <cell r="CM1207">
            <v>1</v>
          </cell>
          <cell r="CN1207">
            <v>1</v>
          </cell>
          <cell r="CO1207">
            <v>1</v>
          </cell>
          <cell r="CP1207">
            <v>1</v>
          </cell>
          <cell r="CQ1207">
            <v>1</v>
          </cell>
          <cell r="CR1207">
            <v>1</v>
          </cell>
          <cell r="CS1207">
            <v>1</v>
          </cell>
          <cell r="CT1207">
            <v>1</v>
          </cell>
          <cell r="CU1207">
            <v>1</v>
          </cell>
          <cell r="CV1207">
            <v>1</v>
          </cell>
          <cell r="CW1207">
            <v>1</v>
          </cell>
          <cell r="CX1207">
            <v>1</v>
          </cell>
          <cell r="CY1207">
            <v>1</v>
          </cell>
          <cell r="CZ1207">
            <v>1</v>
          </cell>
          <cell r="DA1207">
            <v>1</v>
          </cell>
          <cell r="DB1207">
            <v>1</v>
          </cell>
          <cell r="DC1207">
            <v>1</v>
          </cell>
          <cell r="DD1207">
            <v>1</v>
          </cell>
          <cell r="DE1207">
            <v>1</v>
          </cell>
          <cell r="DF1207">
            <v>1</v>
          </cell>
          <cell r="DG1207">
            <v>1</v>
          </cell>
          <cell r="DH1207">
            <v>1</v>
          </cell>
          <cell r="DI1207">
            <v>1</v>
          </cell>
          <cell r="DJ1207">
            <v>1</v>
          </cell>
          <cell r="DK1207">
            <v>1</v>
          </cell>
        </row>
        <row r="1208">
          <cell r="A1208">
            <v>156975</v>
          </cell>
          <cell r="B1208" t="str">
            <v xml:space="preserve"> MILLER-FARM TEX                         </v>
          </cell>
          <cell r="C1208">
            <v>0</v>
          </cell>
          <cell r="D1208" t="str">
            <v xml:space="preserve"> D    </v>
          </cell>
          <cell r="E1208">
            <v>1456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</row>
        <row r="1209">
          <cell r="A1209">
            <v>156978</v>
          </cell>
          <cell r="B1209" t="str">
            <v xml:space="preserve"> MOBIL-STEDMAN IS DEHYD                  </v>
          </cell>
          <cell r="C1209">
            <v>0</v>
          </cell>
          <cell r="D1209" t="str">
            <v xml:space="preserve"> R    </v>
          </cell>
          <cell r="E1209">
            <v>23449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</row>
        <row r="1210">
          <cell r="A1210">
            <v>156979</v>
          </cell>
          <cell r="B1210" t="str">
            <v xml:space="preserve"> NITSCH-FARM TEX                         </v>
          </cell>
          <cell r="C1210">
            <v>0</v>
          </cell>
          <cell r="D1210" t="str">
            <v xml:space="preserve"> D    </v>
          </cell>
          <cell r="E1210">
            <v>971</v>
          </cell>
          <cell r="F1210">
            <v>13</v>
          </cell>
          <cell r="G1210">
            <v>13</v>
          </cell>
          <cell r="H1210">
            <v>1</v>
          </cell>
          <cell r="I1210">
            <v>13</v>
          </cell>
          <cell r="J1210">
            <v>13</v>
          </cell>
          <cell r="K1210">
            <v>13</v>
          </cell>
          <cell r="L1210">
            <v>13</v>
          </cell>
          <cell r="M1210">
            <v>13</v>
          </cell>
          <cell r="N1210">
            <v>13</v>
          </cell>
          <cell r="O1210">
            <v>13</v>
          </cell>
          <cell r="P1210">
            <v>13</v>
          </cell>
          <cell r="Q1210">
            <v>13</v>
          </cell>
          <cell r="R1210">
            <v>13</v>
          </cell>
          <cell r="S1210">
            <v>13</v>
          </cell>
          <cell r="T1210">
            <v>1</v>
          </cell>
          <cell r="U1210">
            <v>1</v>
          </cell>
          <cell r="V1210">
            <v>1</v>
          </cell>
          <cell r="W1210">
            <v>1</v>
          </cell>
          <cell r="X1210">
            <v>1</v>
          </cell>
          <cell r="Y1210">
            <v>1</v>
          </cell>
          <cell r="Z1210">
            <v>1</v>
          </cell>
          <cell r="AA1210">
            <v>1</v>
          </cell>
          <cell r="AB1210">
            <v>1</v>
          </cell>
          <cell r="AC1210">
            <v>1</v>
          </cell>
          <cell r="AD1210">
            <v>1</v>
          </cell>
          <cell r="AE1210">
            <v>1</v>
          </cell>
          <cell r="AF1210">
            <v>1</v>
          </cell>
          <cell r="AG1210">
            <v>1</v>
          </cell>
          <cell r="AH1210">
            <v>1</v>
          </cell>
          <cell r="AI1210">
            <v>1</v>
          </cell>
          <cell r="AJ1210">
            <v>1</v>
          </cell>
          <cell r="AK1210">
            <v>1</v>
          </cell>
          <cell r="AL1210">
            <v>1</v>
          </cell>
          <cell r="AM1210">
            <v>1</v>
          </cell>
          <cell r="AN1210">
            <v>1</v>
          </cell>
          <cell r="AO1210">
            <v>1</v>
          </cell>
          <cell r="AP1210">
            <v>1</v>
          </cell>
          <cell r="AQ1210">
            <v>1</v>
          </cell>
          <cell r="AR1210">
            <v>1</v>
          </cell>
          <cell r="AS1210">
            <v>1</v>
          </cell>
          <cell r="AT1210">
            <v>1</v>
          </cell>
          <cell r="AU1210">
            <v>1</v>
          </cell>
          <cell r="AV1210">
            <v>1</v>
          </cell>
          <cell r="AW1210">
            <v>1</v>
          </cell>
          <cell r="AX1210">
            <v>1</v>
          </cell>
          <cell r="AY1210">
            <v>1</v>
          </cell>
          <cell r="AZ1210">
            <v>1</v>
          </cell>
          <cell r="BA1210">
            <v>1</v>
          </cell>
          <cell r="BB1210">
            <v>1</v>
          </cell>
          <cell r="BC1210">
            <v>1</v>
          </cell>
          <cell r="BD1210">
            <v>1</v>
          </cell>
          <cell r="BE1210">
            <v>1</v>
          </cell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1</v>
          </cell>
          <cell r="BR1210">
            <v>1</v>
          </cell>
          <cell r="BS1210">
            <v>1</v>
          </cell>
          <cell r="BT1210">
            <v>1</v>
          </cell>
          <cell r="BU1210">
            <v>1</v>
          </cell>
          <cell r="BV1210">
            <v>1</v>
          </cell>
          <cell r="BW1210">
            <v>1</v>
          </cell>
          <cell r="BX1210">
            <v>1</v>
          </cell>
          <cell r="BY1210">
            <v>1</v>
          </cell>
          <cell r="BZ1210">
            <v>1</v>
          </cell>
          <cell r="CA1210">
            <v>1</v>
          </cell>
          <cell r="CB1210">
            <v>1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</row>
        <row r="1211">
          <cell r="A1211">
            <v>156980</v>
          </cell>
          <cell r="B1211" t="str">
            <v xml:space="preserve"> NORTH - MAREK-STEPAZYK NO. 1            </v>
          </cell>
          <cell r="C1211">
            <v>0</v>
          </cell>
          <cell r="D1211" t="str">
            <v xml:space="preserve"> R    </v>
          </cell>
          <cell r="E1211">
            <v>2973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25</v>
          </cell>
          <cell r="DF1211">
            <v>25</v>
          </cell>
          <cell r="DG1211">
            <v>25</v>
          </cell>
          <cell r="DH1211">
            <v>25</v>
          </cell>
          <cell r="DI1211">
            <v>25</v>
          </cell>
          <cell r="DJ1211">
            <v>50</v>
          </cell>
          <cell r="DK1211">
            <v>50</v>
          </cell>
        </row>
        <row r="1212">
          <cell r="A1212">
            <v>156983</v>
          </cell>
          <cell r="B1212" t="str">
            <v xml:space="preserve"> MOUNTAINEER - CROSS LANE SALES          </v>
          </cell>
          <cell r="C1212">
            <v>3</v>
          </cell>
          <cell r="D1212" t="str">
            <v xml:space="preserve"> D    </v>
          </cell>
          <cell r="E1212">
            <v>39454</v>
          </cell>
          <cell r="F1212">
            <v>7000</v>
          </cell>
          <cell r="G1212">
            <v>7000</v>
          </cell>
          <cell r="H1212">
            <v>15000</v>
          </cell>
          <cell r="I1212">
            <v>7000</v>
          </cell>
          <cell r="J1212">
            <v>7000</v>
          </cell>
          <cell r="K1212">
            <v>9000</v>
          </cell>
          <cell r="L1212">
            <v>8999</v>
          </cell>
          <cell r="M1212">
            <v>11000</v>
          </cell>
          <cell r="N1212">
            <v>11000</v>
          </cell>
          <cell r="O1212">
            <v>11000</v>
          </cell>
          <cell r="P1212">
            <v>12000</v>
          </cell>
          <cell r="Q1212">
            <v>12000</v>
          </cell>
          <cell r="R1212">
            <v>12000</v>
          </cell>
          <cell r="S1212">
            <v>12000</v>
          </cell>
          <cell r="T1212">
            <v>11000</v>
          </cell>
          <cell r="U1212">
            <v>11000</v>
          </cell>
          <cell r="V1212">
            <v>11000</v>
          </cell>
          <cell r="W1212">
            <v>11000</v>
          </cell>
          <cell r="X1212">
            <v>11000</v>
          </cell>
          <cell r="Y1212">
            <v>11000</v>
          </cell>
          <cell r="Z1212">
            <v>13000</v>
          </cell>
          <cell r="AA1212">
            <v>13000</v>
          </cell>
          <cell r="AB1212">
            <v>13000</v>
          </cell>
          <cell r="AC1212">
            <v>13000</v>
          </cell>
          <cell r="AD1212">
            <v>13000</v>
          </cell>
          <cell r="AE1212">
            <v>13000</v>
          </cell>
          <cell r="AF1212">
            <v>13000</v>
          </cell>
          <cell r="AG1212">
            <v>13000</v>
          </cell>
          <cell r="AH1212">
            <v>10000</v>
          </cell>
          <cell r="AI1212">
            <v>10000</v>
          </cell>
          <cell r="AJ1212">
            <v>10000</v>
          </cell>
          <cell r="AK1212">
            <v>10000</v>
          </cell>
          <cell r="AL1212">
            <v>11949</v>
          </cell>
          <cell r="AM1212">
            <v>11949</v>
          </cell>
          <cell r="AN1212">
            <v>12000</v>
          </cell>
          <cell r="AO1212">
            <v>15000</v>
          </cell>
          <cell r="AP1212">
            <v>15000</v>
          </cell>
          <cell r="AQ1212">
            <v>15000</v>
          </cell>
          <cell r="AR1212">
            <v>13000</v>
          </cell>
          <cell r="AS1212">
            <v>13000</v>
          </cell>
          <cell r="AT1212">
            <v>9000</v>
          </cell>
          <cell r="AU1212">
            <v>9000</v>
          </cell>
          <cell r="AV1212">
            <v>11100</v>
          </cell>
          <cell r="AW1212">
            <v>11100</v>
          </cell>
          <cell r="AX1212">
            <v>11000</v>
          </cell>
          <cell r="AY1212">
            <v>11000</v>
          </cell>
          <cell r="AZ1212">
            <v>9000</v>
          </cell>
          <cell r="BA1212">
            <v>9000</v>
          </cell>
          <cell r="BB1212">
            <v>9000</v>
          </cell>
          <cell r="BC1212">
            <v>12000</v>
          </cell>
          <cell r="BD1212">
            <v>12000</v>
          </cell>
          <cell r="BE1212">
            <v>12000</v>
          </cell>
          <cell r="BF1212">
            <v>14000</v>
          </cell>
          <cell r="BG1212">
            <v>14000</v>
          </cell>
          <cell r="BH1212">
            <v>14000</v>
          </cell>
          <cell r="BI1212">
            <v>14000</v>
          </cell>
          <cell r="BJ1212">
            <v>14000</v>
          </cell>
          <cell r="BK1212">
            <v>14000</v>
          </cell>
          <cell r="BL1212">
            <v>14000</v>
          </cell>
          <cell r="BM1212">
            <v>14000</v>
          </cell>
          <cell r="BN1212">
            <v>12000</v>
          </cell>
          <cell r="BO1212">
            <v>12000</v>
          </cell>
          <cell r="BP1212">
            <v>10000</v>
          </cell>
          <cell r="BQ1212">
            <v>10000</v>
          </cell>
          <cell r="BR1212">
            <v>10000</v>
          </cell>
          <cell r="BS1212">
            <v>10000</v>
          </cell>
          <cell r="BT1212">
            <v>10000</v>
          </cell>
          <cell r="BU1212">
            <v>10000</v>
          </cell>
          <cell r="BV1212">
            <v>10000</v>
          </cell>
          <cell r="BW1212">
            <v>12500</v>
          </cell>
          <cell r="BX1212">
            <v>15000</v>
          </cell>
          <cell r="BY1212">
            <v>15000</v>
          </cell>
          <cell r="BZ1212">
            <v>15000</v>
          </cell>
          <cell r="CA1212">
            <v>15000</v>
          </cell>
          <cell r="CB1212">
            <v>15000</v>
          </cell>
          <cell r="CC1212">
            <v>12000</v>
          </cell>
          <cell r="CD1212">
            <v>12000</v>
          </cell>
          <cell r="CE1212">
            <v>16500</v>
          </cell>
          <cell r="CF1212">
            <v>16500</v>
          </cell>
          <cell r="CG1212">
            <v>16500</v>
          </cell>
          <cell r="CH1212">
            <v>16500</v>
          </cell>
          <cell r="CI1212">
            <v>16500</v>
          </cell>
          <cell r="CJ1212">
            <v>16500</v>
          </cell>
          <cell r="CK1212">
            <v>11000</v>
          </cell>
          <cell r="CL1212">
            <v>11000</v>
          </cell>
          <cell r="CM1212">
            <v>11000</v>
          </cell>
          <cell r="CN1212">
            <v>11000</v>
          </cell>
          <cell r="CO1212">
            <v>11000</v>
          </cell>
          <cell r="CP1212">
            <v>11000</v>
          </cell>
          <cell r="CQ1212">
            <v>11000</v>
          </cell>
          <cell r="CR1212">
            <v>11000</v>
          </cell>
          <cell r="CS1212">
            <v>16000</v>
          </cell>
          <cell r="CT1212">
            <v>16000</v>
          </cell>
          <cell r="CU1212">
            <v>16000</v>
          </cell>
          <cell r="CV1212">
            <v>18000</v>
          </cell>
          <cell r="CW1212">
            <v>18000</v>
          </cell>
          <cell r="CX1212">
            <v>15000</v>
          </cell>
          <cell r="CY1212">
            <v>15000</v>
          </cell>
          <cell r="CZ1212">
            <v>15000</v>
          </cell>
          <cell r="DA1212">
            <v>15000</v>
          </cell>
          <cell r="DB1212">
            <v>15000</v>
          </cell>
          <cell r="DC1212">
            <v>15000</v>
          </cell>
          <cell r="DD1212">
            <v>15000</v>
          </cell>
          <cell r="DE1212">
            <v>19500</v>
          </cell>
          <cell r="DF1212">
            <v>19500</v>
          </cell>
          <cell r="DG1212">
            <v>15000</v>
          </cell>
          <cell r="DH1212">
            <v>15000</v>
          </cell>
          <cell r="DI1212">
            <v>15000</v>
          </cell>
          <cell r="DJ1212">
            <v>15000</v>
          </cell>
          <cell r="DK1212">
            <v>10000</v>
          </cell>
        </row>
        <row r="1213">
          <cell r="A1213">
            <v>156985</v>
          </cell>
          <cell r="B1213" t="str">
            <v xml:space="preserve"> OTTIS - FARM TEX                        </v>
          </cell>
          <cell r="C1213">
            <v>0</v>
          </cell>
          <cell r="D1213" t="str">
            <v xml:space="preserve"> D    </v>
          </cell>
          <cell r="E1213">
            <v>1534</v>
          </cell>
          <cell r="F1213">
            <v>64</v>
          </cell>
          <cell r="G1213">
            <v>64</v>
          </cell>
          <cell r="H1213">
            <v>8</v>
          </cell>
          <cell r="I1213">
            <v>64</v>
          </cell>
          <cell r="J1213">
            <v>64</v>
          </cell>
          <cell r="K1213">
            <v>64</v>
          </cell>
          <cell r="L1213">
            <v>64</v>
          </cell>
          <cell r="M1213">
            <v>64</v>
          </cell>
          <cell r="N1213">
            <v>64</v>
          </cell>
          <cell r="O1213">
            <v>64</v>
          </cell>
          <cell r="P1213">
            <v>64</v>
          </cell>
          <cell r="Q1213">
            <v>64</v>
          </cell>
          <cell r="R1213">
            <v>64</v>
          </cell>
          <cell r="S1213">
            <v>64</v>
          </cell>
          <cell r="T1213">
            <v>8</v>
          </cell>
          <cell r="U1213">
            <v>8</v>
          </cell>
          <cell r="V1213">
            <v>8</v>
          </cell>
          <cell r="W1213">
            <v>8</v>
          </cell>
          <cell r="X1213">
            <v>8</v>
          </cell>
          <cell r="Y1213">
            <v>8</v>
          </cell>
          <cell r="Z1213">
            <v>8</v>
          </cell>
          <cell r="AA1213">
            <v>8</v>
          </cell>
          <cell r="AB1213">
            <v>8</v>
          </cell>
          <cell r="AC1213">
            <v>8</v>
          </cell>
          <cell r="AD1213">
            <v>8</v>
          </cell>
          <cell r="AE1213">
            <v>8</v>
          </cell>
          <cell r="AF1213">
            <v>8</v>
          </cell>
          <cell r="AG1213">
            <v>8</v>
          </cell>
          <cell r="AH1213">
            <v>8</v>
          </cell>
          <cell r="AI1213">
            <v>8</v>
          </cell>
          <cell r="AJ1213">
            <v>8</v>
          </cell>
          <cell r="AK1213">
            <v>8</v>
          </cell>
          <cell r="AL1213">
            <v>8</v>
          </cell>
          <cell r="AM1213">
            <v>8</v>
          </cell>
          <cell r="AN1213">
            <v>8</v>
          </cell>
          <cell r="AO1213">
            <v>8</v>
          </cell>
          <cell r="AP1213">
            <v>8</v>
          </cell>
          <cell r="AQ1213">
            <v>8</v>
          </cell>
          <cell r="AR1213">
            <v>8</v>
          </cell>
          <cell r="AS1213">
            <v>8</v>
          </cell>
          <cell r="AT1213">
            <v>8</v>
          </cell>
          <cell r="AU1213">
            <v>8</v>
          </cell>
          <cell r="AV1213">
            <v>8</v>
          </cell>
          <cell r="AW1213">
            <v>8</v>
          </cell>
          <cell r="AX1213">
            <v>1</v>
          </cell>
          <cell r="AY1213">
            <v>1</v>
          </cell>
          <cell r="AZ1213">
            <v>1</v>
          </cell>
          <cell r="BA1213">
            <v>1</v>
          </cell>
          <cell r="BB1213">
            <v>1</v>
          </cell>
          <cell r="BC1213">
            <v>1</v>
          </cell>
          <cell r="BD1213">
            <v>1</v>
          </cell>
          <cell r="BE1213">
            <v>1</v>
          </cell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  <cell r="CE1213">
            <v>1</v>
          </cell>
          <cell r="CF1213">
            <v>1</v>
          </cell>
          <cell r="CG1213">
            <v>1</v>
          </cell>
          <cell r="CH1213">
            <v>1</v>
          </cell>
          <cell r="CI1213">
            <v>1</v>
          </cell>
          <cell r="CJ1213">
            <v>1</v>
          </cell>
          <cell r="CK1213">
            <v>1</v>
          </cell>
          <cell r="CL1213">
            <v>1</v>
          </cell>
          <cell r="CM1213">
            <v>1</v>
          </cell>
          <cell r="CN1213">
            <v>1</v>
          </cell>
          <cell r="CO1213">
            <v>1</v>
          </cell>
          <cell r="CP1213">
            <v>1</v>
          </cell>
          <cell r="CQ1213">
            <v>1</v>
          </cell>
          <cell r="CR1213">
            <v>1</v>
          </cell>
          <cell r="CS1213">
            <v>1</v>
          </cell>
          <cell r="CT1213">
            <v>1</v>
          </cell>
          <cell r="CU1213">
            <v>1</v>
          </cell>
          <cell r="CV1213">
            <v>1</v>
          </cell>
          <cell r="CW1213">
            <v>1</v>
          </cell>
          <cell r="CX1213">
            <v>1</v>
          </cell>
          <cell r="CY1213">
            <v>1</v>
          </cell>
          <cell r="CZ1213">
            <v>1</v>
          </cell>
          <cell r="DA1213">
            <v>1</v>
          </cell>
          <cell r="DB1213">
            <v>1</v>
          </cell>
          <cell r="DC1213">
            <v>1</v>
          </cell>
          <cell r="DD1213">
            <v>1</v>
          </cell>
          <cell r="DE1213">
            <v>1</v>
          </cell>
          <cell r="DF1213">
            <v>1</v>
          </cell>
          <cell r="DG1213">
            <v>1</v>
          </cell>
          <cell r="DH1213">
            <v>1</v>
          </cell>
          <cell r="DI1213">
            <v>1</v>
          </cell>
          <cell r="DJ1213">
            <v>1</v>
          </cell>
          <cell r="DK1213">
            <v>1</v>
          </cell>
        </row>
        <row r="1214">
          <cell r="A1214">
            <v>156986</v>
          </cell>
          <cell r="B1214" t="str">
            <v xml:space="preserve"> SHIP SHOAL 154E-GAS LIFT                </v>
          </cell>
          <cell r="C1214" t="str">
            <v xml:space="preserve"> 0L   </v>
          </cell>
          <cell r="D1214" t="str">
            <v xml:space="preserve"> D    </v>
          </cell>
          <cell r="E1214">
            <v>9722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</row>
        <row r="1215">
          <cell r="A1215">
            <v>156987</v>
          </cell>
          <cell r="B1215" t="str">
            <v xml:space="preserve"> PHILLIPS - JAVALINA DEHYDRATION         </v>
          </cell>
          <cell r="C1215">
            <v>0</v>
          </cell>
          <cell r="D1215" t="str">
            <v xml:space="preserve"> R    </v>
          </cell>
          <cell r="E1215">
            <v>7266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</row>
        <row r="1216">
          <cell r="A1216">
            <v>156992</v>
          </cell>
          <cell r="B1216" t="str">
            <v xml:space="preserve"> POWELL-FARMS LA                         </v>
          </cell>
          <cell r="C1216">
            <v>1</v>
          </cell>
          <cell r="D1216" t="str">
            <v xml:space="preserve"> D    </v>
          </cell>
          <cell r="E1216">
            <v>5557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1</v>
          </cell>
          <cell r="AY1216">
            <v>1</v>
          </cell>
          <cell r="AZ1216">
            <v>1</v>
          </cell>
          <cell r="BA1216">
            <v>1</v>
          </cell>
          <cell r="BB1216">
            <v>1</v>
          </cell>
          <cell r="BC1216">
            <v>1</v>
          </cell>
          <cell r="BD1216">
            <v>1</v>
          </cell>
          <cell r="BE1216">
            <v>1</v>
          </cell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  <cell r="CE1216">
            <v>1</v>
          </cell>
          <cell r="CF1216">
            <v>1</v>
          </cell>
          <cell r="CG1216">
            <v>1</v>
          </cell>
          <cell r="CH1216">
            <v>1</v>
          </cell>
          <cell r="CI1216">
            <v>1</v>
          </cell>
          <cell r="CJ1216">
            <v>1</v>
          </cell>
          <cell r="CK1216">
            <v>1</v>
          </cell>
          <cell r="CL1216">
            <v>1</v>
          </cell>
          <cell r="CM1216">
            <v>1</v>
          </cell>
          <cell r="CN1216">
            <v>1</v>
          </cell>
          <cell r="CO1216">
            <v>1</v>
          </cell>
          <cell r="CP1216">
            <v>1</v>
          </cell>
          <cell r="CQ1216">
            <v>1</v>
          </cell>
          <cell r="CR1216">
            <v>1</v>
          </cell>
          <cell r="CS1216">
            <v>1</v>
          </cell>
          <cell r="CT1216">
            <v>1</v>
          </cell>
          <cell r="CU1216">
            <v>1</v>
          </cell>
          <cell r="CV1216">
            <v>1</v>
          </cell>
          <cell r="CW1216">
            <v>1</v>
          </cell>
          <cell r="CX1216">
            <v>1</v>
          </cell>
          <cell r="CY1216">
            <v>1</v>
          </cell>
          <cell r="CZ1216">
            <v>1</v>
          </cell>
          <cell r="DA1216">
            <v>1</v>
          </cell>
          <cell r="DB1216">
            <v>1</v>
          </cell>
          <cell r="DC1216">
            <v>1</v>
          </cell>
          <cell r="DD1216">
            <v>1</v>
          </cell>
          <cell r="DE1216">
            <v>0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</row>
        <row r="1217">
          <cell r="A1217">
            <v>156994</v>
          </cell>
          <cell r="B1217" t="str">
            <v xml:space="preserve"> PUGH BEN JR                             </v>
          </cell>
          <cell r="C1217" t="str">
            <v xml:space="preserve"> 0L   </v>
          </cell>
          <cell r="D1217" t="str">
            <v xml:space="preserve"> D    </v>
          </cell>
          <cell r="E1217">
            <v>666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0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</row>
        <row r="1218">
          <cell r="A1218">
            <v>156998</v>
          </cell>
          <cell r="B1218" t="str">
            <v xml:space="preserve"> RAS-FARM TEX                            </v>
          </cell>
          <cell r="C1218">
            <v>0</v>
          </cell>
          <cell r="D1218" t="str">
            <v xml:space="preserve"> D    </v>
          </cell>
          <cell r="E1218">
            <v>1507</v>
          </cell>
          <cell r="F1218">
            <v>1</v>
          </cell>
          <cell r="G1218">
            <v>1</v>
          </cell>
          <cell r="H1218">
            <v>0</v>
          </cell>
          <cell r="I1218">
            <v>1</v>
          </cell>
          <cell r="J1218">
            <v>1</v>
          </cell>
          <cell r="K1218">
            <v>1</v>
          </cell>
          <cell r="L1218">
            <v>1</v>
          </cell>
          <cell r="M1218">
            <v>1</v>
          </cell>
          <cell r="N1218">
            <v>1</v>
          </cell>
          <cell r="O1218">
            <v>1</v>
          </cell>
          <cell r="P1218">
            <v>1</v>
          </cell>
          <cell r="Q1218">
            <v>1</v>
          </cell>
          <cell r="R1218">
            <v>1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1</v>
          </cell>
          <cell r="AY1218">
            <v>1</v>
          </cell>
          <cell r="AZ1218">
            <v>1</v>
          </cell>
          <cell r="BA1218">
            <v>1</v>
          </cell>
          <cell r="BB1218">
            <v>1</v>
          </cell>
          <cell r="BC1218">
            <v>1</v>
          </cell>
          <cell r="BD1218">
            <v>1</v>
          </cell>
          <cell r="BE1218">
            <v>1</v>
          </cell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  <cell r="CE1218">
            <v>1</v>
          </cell>
          <cell r="CF1218">
            <v>1</v>
          </cell>
          <cell r="CG1218">
            <v>1</v>
          </cell>
          <cell r="CH1218">
            <v>1</v>
          </cell>
          <cell r="CI1218">
            <v>1</v>
          </cell>
          <cell r="CJ1218">
            <v>1</v>
          </cell>
          <cell r="CK1218">
            <v>1</v>
          </cell>
          <cell r="CL1218">
            <v>1</v>
          </cell>
          <cell r="CM1218">
            <v>1</v>
          </cell>
          <cell r="CN1218">
            <v>1</v>
          </cell>
          <cell r="CO1218">
            <v>1</v>
          </cell>
          <cell r="CP1218">
            <v>1</v>
          </cell>
          <cell r="CQ1218">
            <v>1</v>
          </cell>
          <cell r="CR1218">
            <v>1</v>
          </cell>
          <cell r="CS1218">
            <v>1</v>
          </cell>
          <cell r="CT1218">
            <v>1</v>
          </cell>
          <cell r="CU1218">
            <v>1</v>
          </cell>
          <cell r="CV1218">
            <v>1</v>
          </cell>
          <cell r="CW1218">
            <v>1</v>
          </cell>
          <cell r="CX1218">
            <v>1</v>
          </cell>
          <cell r="CY1218">
            <v>1</v>
          </cell>
          <cell r="CZ1218">
            <v>1</v>
          </cell>
          <cell r="DA1218">
            <v>1</v>
          </cell>
          <cell r="DB1218">
            <v>1</v>
          </cell>
          <cell r="DC1218">
            <v>1</v>
          </cell>
          <cell r="DD1218">
            <v>1</v>
          </cell>
          <cell r="DE1218">
            <v>1</v>
          </cell>
          <cell r="DF1218">
            <v>1</v>
          </cell>
          <cell r="DG1218">
            <v>1</v>
          </cell>
          <cell r="DH1218">
            <v>1</v>
          </cell>
          <cell r="DI1218">
            <v>1</v>
          </cell>
          <cell r="DJ1218">
            <v>1</v>
          </cell>
          <cell r="DK1218">
            <v>1</v>
          </cell>
        </row>
        <row r="1219">
          <cell r="A1219">
            <v>157001</v>
          </cell>
          <cell r="B1219" t="str">
            <v xml:space="preserve"> RASMUSSEN-FARM TEX                      </v>
          </cell>
          <cell r="C1219">
            <v>0</v>
          </cell>
          <cell r="D1219" t="str">
            <v xml:space="preserve"> D    </v>
          </cell>
          <cell r="E1219">
            <v>1483</v>
          </cell>
          <cell r="F1219">
            <v>10</v>
          </cell>
          <cell r="G1219">
            <v>10</v>
          </cell>
          <cell r="H1219">
            <v>1</v>
          </cell>
          <cell r="I1219">
            <v>10</v>
          </cell>
          <cell r="J1219">
            <v>10</v>
          </cell>
          <cell r="K1219">
            <v>10</v>
          </cell>
          <cell r="L1219">
            <v>10</v>
          </cell>
          <cell r="M1219">
            <v>10</v>
          </cell>
          <cell r="N1219">
            <v>10</v>
          </cell>
          <cell r="O1219">
            <v>10</v>
          </cell>
          <cell r="P1219">
            <v>10</v>
          </cell>
          <cell r="Q1219">
            <v>10</v>
          </cell>
          <cell r="R1219">
            <v>10</v>
          </cell>
          <cell r="S1219">
            <v>10</v>
          </cell>
          <cell r="T1219">
            <v>1</v>
          </cell>
          <cell r="U1219">
            <v>1</v>
          </cell>
          <cell r="V1219">
            <v>1</v>
          </cell>
          <cell r="W1219">
            <v>1</v>
          </cell>
          <cell r="X1219">
            <v>1</v>
          </cell>
          <cell r="Y1219">
            <v>1</v>
          </cell>
          <cell r="Z1219">
            <v>1</v>
          </cell>
          <cell r="AA1219">
            <v>1</v>
          </cell>
          <cell r="AB1219">
            <v>1</v>
          </cell>
          <cell r="AC1219">
            <v>1</v>
          </cell>
          <cell r="AD1219">
            <v>1</v>
          </cell>
          <cell r="AE1219">
            <v>1</v>
          </cell>
          <cell r="AF1219">
            <v>1</v>
          </cell>
          <cell r="AG1219">
            <v>1</v>
          </cell>
          <cell r="AH1219">
            <v>1</v>
          </cell>
          <cell r="AI1219">
            <v>1</v>
          </cell>
          <cell r="AJ1219">
            <v>1</v>
          </cell>
          <cell r="AK1219">
            <v>1</v>
          </cell>
          <cell r="AL1219">
            <v>1</v>
          </cell>
          <cell r="AM1219">
            <v>1</v>
          </cell>
          <cell r="AN1219">
            <v>1</v>
          </cell>
          <cell r="AO1219">
            <v>1</v>
          </cell>
          <cell r="AP1219">
            <v>1</v>
          </cell>
          <cell r="AQ1219">
            <v>1</v>
          </cell>
          <cell r="AR1219">
            <v>1</v>
          </cell>
          <cell r="AS1219">
            <v>1</v>
          </cell>
          <cell r="AT1219">
            <v>1</v>
          </cell>
          <cell r="AU1219">
            <v>1</v>
          </cell>
          <cell r="AV1219">
            <v>1</v>
          </cell>
          <cell r="AW1219">
            <v>1</v>
          </cell>
          <cell r="AX1219">
            <v>1</v>
          </cell>
          <cell r="AY1219">
            <v>1</v>
          </cell>
          <cell r="AZ1219">
            <v>1</v>
          </cell>
          <cell r="BA1219">
            <v>1</v>
          </cell>
          <cell r="BB1219">
            <v>1</v>
          </cell>
          <cell r="BC1219">
            <v>1</v>
          </cell>
          <cell r="BD1219">
            <v>1</v>
          </cell>
          <cell r="BE1219">
            <v>1</v>
          </cell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>
            <v>1</v>
          </cell>
          <cell r="CF1219">
            <v>1</v>
          </cell>
          <cell r="CG1219">
            <v>1</v>
          </cell>
          <cell r="CH1219">
            <v>1</v>
          </cell>
          <cell r="CI1219">
            <v>1</v>
          </cell>
          <cell r="CJ1219">
            <v>1</v>
          </cell>
          <cell r="CK1219">
            <v>1</v>
          </cell>
          <cell r="CL1219">
            <v>1</v>
          </cell>
          <cell r="CM1219">
            <v>1</v>
          </cell>
          <cell r="CN1219">
            <v>1</v>
          </cell>
          <cell r="CO1219">
            <v>1</v>
          </cell>
          <cell r="CP1219">
            <v>1</v>
          </cell>
          <cell r="CQ1219">
            <v>1</v>
          </cell>
          <cell r="CR1219">
            <v>1</v>
          </cell>
          <cell r="CS1219">
            <v>1</v>
          </cell>
          <cell r="CT1219">
            <v>1</v>
          </cell>
          <cell r="CU1219">
            <v>1</v>
          </cell>
          <cell r="CV1219">
            <v>1</v>
          </cell>
          <cell r="CW1219">
            <v>1</v>
          </cell>
          <cell r="CX1219">
            <v>1</v>
          </cell>
          <cell r="CY1219">
            <v>1</v>
          </cell>
          <cell r="CZ1219">
            <v>1</v>
          </cell>
          <cell r="DA1219">
            <v>1</v>
          </cell>
          <cell r="DB1219">
            <v>1</v>
          </cell>
          <cell r="DC1219">
            <v>1</v>
          </cell>
          <cell r="DD1219">
            <v>1</v>
          </cell>
          <cell r="DE1219">
            <v>6</v>
          </cell>
          <cell r="DF1219">
            <v>6</v>
          </cell>
          <cell r="DG1219">
            <v>6</v>
          </cell>
          <cell r="DH1219">
            <v>6</v>
          </cell>
          <cell r="DI1219">
            <v>6</v>
          </cell>
          <cell r="DJ1219">
            <v>6</v>
          </cell>
          <cell r="DK1219">
            <v>6</v>
          </cell>
        </row>
        <row r="1220">
          <cell r="A1220">
            <v>157003</v>
          </cell>
          <cell r="B1220" t="str">
            <v xml:space="preserve"> RAUN - FARM #2 TEX                      </v>
          </cell>
          <cell r="C1220">
            <v>0</v>
          </cell>
          <cell r="D1220" t="str">
            <v xml:space="preserve"> D    </v>
          </cell>
          <cell r="E1220">
            <v>952</v>
          </cell>
          <cell r="F1220">
            <v>140</v>
          </cell>
          <cell r="G1220">
            <v>140</v>
          </cell>
          <cell r="H1220">
            <v>8</v>
          </cell>
          <cell r="I1220">
            <v>140</v>
          </cell>
          <cell r="J1220">
            <v>140</v>
          </cell>
          <cell r="K1220">
            <v>140</v>
          </cell>
          <cell r="L1220">
            <v>140</v>
          </cell>
          <cell r="M1220">
            <v>140</v>
          </cell>
          <cell r="N1220">
            <v>140</v>
          </cell>
          <cell r="O1220">
            <v>140</v>
          </cell>
          <cell r="P1220">
            <v>140</v>
          </cell>
          <cell r="Q1220">
            <v>140</v>
          </cell>
          <cell r="R1220">
            <v>140</v>
          </cell>
          <cell r="S1220">
            <v>140</v>
          </cell>
          <cell r="T1220">
            <v>8</v>
          </cell>
          <cell r="U1220">
            <v>8</v>
          </cell>
          <cell r="V1220">
            <v>8</v>
          </cell>
          <cell r="W1220">
            <v>8</v>
          </cell>
          <cell r="X1220">
            <v>8</v>
          </cell>
          <cell r="Y1220">
            <v>8</v>
          </cell>
          <cell r="Z1220">
            <v>8</v>
          </cell>
          <cell r="AA1220">
            <v>8</v>
          </cell>
          <cell r="AB1220">
            <v>8</v>
          </cell>
          <cell r="AC1220">
            <v>8</v>
          </cell>
          <cell r="AD1220">
            <v>8</v>
          </cell>
          <cell r="AE1220">
            <v>8</v>
          </cell>
          <cell r="AF1220">
            <v>8</v>
          </cell>
          <cell r="AG1220">
            <v>8</v>
          </cell>
          <cell r="AH1220">
            <v>8</v>
          </cell>
          <cell r="AI1220">
            <v>8</v>
          </cell>
          <cell r="AJ1220">
            <v>8</v>
          </cell>
          <cell r="AK1220">
            <v>8</v>
          </cell>
          <cell r="AL1220">
            <v>8</v>
          </cell>
          <cell r="AM1220">
            <v>8</v>
          </cell>
          <cell r="AN1220">
            <v>8</v>
          </cell>
          <cell r="AO1220">
            <v>8</v>
          </cell>
          <cell r="AP1220">
            <v>8</v>
          </cell>
          <cell r="AQ1220">
            <v>8</v>
          </cell>
          <cell r="AR1220">
            <v>8</v>
          </cell>
          <cell r="AS1220">
            <v>8</v>
          </cell>
          <cell r="AT1220">
            <v>8</v>
          </cell>
          <cell r="AU1220">
            <v>8</v>
          </cell>
          <cell r="AV1220">
            <v>8</v>
          </cell>
          <cell r="AW1220">
            <v>8</v>
          </cell>
          <cell r="AX1220">
            <v>1</v>
          </cell>
          <cell r="AY1220">
            <v>1</v>
          </cell>
          <cell r="AZ1220">
            <v>1</v>
          </cell>
          <cell r="BA1220">
            <v>1</v>
          </cell>
          <cell r="BB1220">
            <v>1</v>
          </cell>
          <cell r="BC1220">
            <v>1</v>
          </cell>
          <cell r="BD1220">
            <v>1</v>
          </cell>
          <cell r="BE1220">
            <v>1</v>
          </cell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2</v>
          </cell>
          <cell r="CD1220">
            <v>2</v>
          </cell>
          <cell r="CE1220">
            <v>2</v>
          </cell>
          <cell r="CF1220">
            <v>2</v>
          </cell>
          <cell r="CG1220">
            <v>2</v>
          </cell>
          <cell r="CH1220">
            <v>2</v>
          </cell>
          <cell r="CI1220">
            <v>2</v>
          </cell>
          <cell r="CJ1220">
            <v>2</v>
          </cell>
          <cell r="CK1220">
            <v>2</v>
          </cell>
          <cell r="CL1220">
            <v>2</v>
          </cell>
          <cell r="CM1220">
            <v>2</v>
          </cell>
          <cell r="CN1220">
            <v>2</v>
          </cell>
          <cell r="CO1220">
            <v>2</v>
          </cell>
          <cell r="CP1220">
            <v>2</v>
          </cell>
          <cell r="CQ1220">
            <v>2</v>
          </cell>
          <cell r="CR1220">
            <v>2</v>
          </cell>
          <cell r="CS1220">
            <v>2</v>
          </cell>
          <cell r="CT1220">
            <v>2</v>
          </cell>
          <cell r="CU1220">
            <v>2</v>
          </cell>
          <cell r="CV1220">
            <v>2</v>
          </cell>
          <cell r="CW1220">
            <v>2</v>
          </cell>
          <cell r="CX1220">
            <v>2</v>
          </cell>
          <cell r="CY1220">
            <v>2</v>
          </cell>
          <cell r="CZ1220">
            <v>2</v>
          </cell>
          <cell r="DA1220">
            <v>2</v>
          </cell>
          <cell r="DB1220">
            <v>2</v>
          </cell>
          <cell r="DC1220">
            <v>2</v>
          </cell>
          <cell r="DD1220">
            <v>2</v>
          </cell>
          <cell r="DE1220">
            <v>12</v>
          </cell>
          <cell r="DF1220">
            <v>12</v>
          </cell>
          <cell r="DG1220">
            <v>12</v>
          </cell>
          <cell r="DH1220">
            <v>12</v>
          </cell>
          <cell r="DI1220">
            <v>12</v>
          </cell>
          <cell r="DJ1220">
            <v>12</v>
          </cell>
          <cell r="DK1220">
            <v>12</v>
          </cell>
        </row>
        <row r="1221">
          <cell r="A1221">
            <v>157006</v>
          </cell>
          <cell r="B1221" t="str">
            <v xml:space="preserve"> RAUN-FARM TEX                           </v>
          </cell>
          <cell r="C1221">
            <v>0</v>
          </cell>
          <cell r="D1221" t="str">
            <v xml:space="preserve"> D    </v>
          </cell>
          <cell r="E1221">
            <v>1010</v>
          </cell>
          <cell r="F1221">
            <v>194</v>
          </cell>
          <cell r="G1221">
            <v>194</v>
          </cell>
          <cell r="H1221">
            <v>134</v>
          </cell>
          <cell r="I1221">
            <v>194</v>
          </cell>
          <cell r="J1221">
            <v>194</v>
          </cell>
          <cell r="K1221">
            <v>194</v>
          </cell>
          <cell r="L1221">
            <v>194</v>
          </cell>
          <cell r="M1221">
            <v>194</v>
          </cell>
          <cell r="N1221">
            <v>194</v>
          </cell>
          <cell r="O1221">
            <v>194</v>
          </cell>
          <cell r="P1221">
            <v>194</v>
          </cell>
          <cell r="Q1221">
            <v>194</v>
          </cell>
          <cell r="R1221">
            <v>194</v>
          </cell>
          <cell r="S1221">
            <v>194</v>
          </cell>
          <cell r="T1221">
            <v>134</v>
          </cell>
          <cell r="U1221">
            <v>134</v>
          </cell>
          <cell r="V1221">
            <v>134</v>
          </cell>
          <cell r="W1221">
            <v>134</v>
          </cell>
          <cell r="X1221">
            <v>134</v>
          </cell>
          <cell r="Y1221">
            <v>134</v>
          </cell>
          <cell r="Z1221">
            <v>134</v>
          </cell>
          <cell r="AA1221">
            <v>134</v>
          </cell>
          <cell r="AB1221">
            <v>134</v>
          </cell>
          <cell r="AC1221">
            <v>134</v>
          </cell>
          <cell r="AD1221">
            <v>134</v>
          </cell>
          <cell r="AE1221">
            <v>134</v>
          </cell>
          <cell r="AF1221">
            <v>134</v>
          </cell>
          <cell r="AG1221">
            <v>134</v>
          </cell>
          <cell r="AH1221">
            <v>134</v>
          </cell>
          <cell r="AI1221">
            <v>134</v>
          </cell>
          <cell r="AJ1221">
            <v>134</v>
          </cell>
          <cell r="AK1221">
            <v>134</v>
          </cell>
          <cell r="AL1221">
            <v>134</v>
          </cell>
          <cell r="AM1221">
            <v>134</v>
          </cell>
          <cell r="AN1221">
            <v>134</v>
          </cell>
          <cell r="AO1221">
            <v>134</v>
          </cell>
          <cell r="AP1221">
            <v>134</v>
          </cell>
          <cell r="AQ1221">
            <v>134</v>
          </cell>
          <cell r="AR1221">
            <v>134</v>
          </cell>
          <cell r="AS1221">
            <v>134</v>
          </cell>
          <cell r="AT1221">
            <v>134</v>
          </cell>
          <cell r="AU1221">
            <v>134</v>
          </cell>
          <cell r="AV1221">
            <v>134</v>
          </cell>
          <cell r="AW1221">
            <v>134</v>
          </cell>
          <cell r="AX1221">
            <v>1</v>
          </cell>
          <cell r="AY1221">
            <v>1</v>
          </cell>
          <cell r="AZ1221">
            <v>1</v>
          </cell>
          <cell r="BA1221">
            <v>1</v>
          </cell>
          <cell r="BB1221">
            <v>1</v>
          </cell>
          <cell r="BC1221">
            <v>1</v>
          </cell>
          <cell r="BD1221">
            <v>1</v>
          </cell>
          <cell r="BE1221">
            <v>1</v>
          </cell>
          <cell r="BF1221">
            <v>1</v>
          </cell>
          <cell r="BG1221">
            <v>1</v>
          </cell>
          <cell r="BH1221">
            <v>1</v>
          </cell>
          <cell r="BI1221">
            <v>1</v>
          </cell>
          <cell r="BJ1221">
            <v>1</v>
          </cell>
          <cell r="BK1221">
            <v>1</v>
          </cell>
          <cell r="BL1221">
            <v>1</v>
          </cell>
          <cell r="BM1221">
            <v>1</v>
          </cell>
          <cell r="BN1221">
            <v>1</v>
          </cell>
          <cell r="BO1221">
            <v>1</v>
          </cell>
          <cell r="BP1221">
            <v>1</v>
          </cell>
          <cell r="BQ1221">
            <v>1</v>
          </cell>
          <cell r="BR1221">
            <v>1</v>
          </cell>
          <cell r="BS1221">
            <v>1</v>
          </cell>
          <cell r="BT1221">
            <v>1</v>
          </cell>
          <cell r="BU1221">
            <v>1</v>
          </cell>
          <cell r="BV1221">
            <v>1</v>
          </cell>
          <cell r="BW1221">
            <v>1</v>
          </cell>
          <cell r="BX1221">
            <v>1</v>
          </cell>
          <cell r="BY1221">
            <v>1</v>
          </cell>
          <cell r="BZ1221">
            <v>1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  <cell r="CE1221">
            <v>1</v>
          </cell>
          <cell r="CF1221">
            <v>1</v>
          </cell>
          <cell r="CG1221">
            <v>1</v>
          </cell>
          <cell r="CH1221">
            <v>1</v>
          </cell>
          <cell r="CI1221">
            <v>1</v>
          </cell>
          <cell r="CJ1221">
            <v>1</v>
          </cell>
          <cell r="CK1221">
            <v>1</v>
          </cell>
          <cell r="CL1221">
            <v>1</v>
          </cell>
          <cell r="CM1221">
            <v>1</v>
          </cell>
          <cell r="CN1221">
            <v>1</v>
          </cell>
          <cell r="CO1221">
            <v>1</v>
          </cell>
          <cell r="CP1221">
            <v>1</v>
          </cell>
          <cell r="CQ1221">
            <v>1</v>
          </cell>
          <cell r="CR1221">
            <v>1</v>
          </cell>
          <cell r="CS1221">
            <v>1</v>
          </cell>
          <cell r="CT1221">
            <v>1</v>
          </cell>
          <cell r="CU1221">
            <v>1</v>
          </cell>
          <cell r="CV1221">
            <v>1</v>
          </cell>
          <cell r="CW1221">
            <v>1</v>
          </cell>
          <cell r="CX1221">
            <v>1</v>
          </cell>
          <cell r="CY1221">
            <v>1</v>
          </cell>
          <cell r="CZ1221">
            <v>1</v>
          </cell>
          <cell r="DA1221">
            <v>1</v>
          </cell>
          <cell r="DB1221">
            <v>1</v>
          </cell>
          <cell r="DC1221">
            <v>1</v>
          </cell>
          <cell r="DD1221">
            <v>1</v>
          </cell>
          <cell r="DE1221">
            <v>12</v>
          </cell>
          <cell r="DF1221">
            <v>12</v>
          </cell>
          <cell r="DG1221">
            <v>12</v>
          </cell>
          <cell r="DH1221">
            <v>12</v>
          </cell>
          <cell r="DI1221">
            <v>12</v>
          </cell>
          <cell r="DJ1221">
            <v>12</v>
          </cell>
          <cell r="DK1221">
            <v>12</v>
          </cell>
        </row>
        <row r="1222">
          <cell r="A1222">
            <v>157012</v>
          </cell>
          <cell r="B1222" t="str">
            <v xml:space="preserve"> S PASS BLK 77A EMERG START UP GAS       </v>
          </cell>
          <cell r="C1222" t="str">
            <v xml:space="preserve"> 0L   </v>
          </cell>
          <cell r="D1222" t="str">
            <v xml:space="preserve"> D    </v>
          </cell>
          <cell r="E1222">
            <v>3121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</row>
        <row r="1223">
          <cell r="A1223">
            <v>157013</v>
          </cell>
          <cell r="B1223" t="str">
            <v xml:space="preserve"> SAMSON-BAY JAQUE GASLIFT SALES          </v>
          </cell>
          <cell r="C1223" t="str">
            <v xml:space="preserve"> 0L   </v>
          </cell>
          <cell r="D1223" t="str">
            <v xml:space="preserve"> D    </v>
          </cell>
          <cell r="E1223">
            <v>2829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</row>
        <row r="1224">
          <cell r="A1224">
            <v>157045</v>
          </cell>
          <cell r="B1224" t="str">
            <v xml:space="preserve"> SOUTH-AGUA DULCE PLT DEHYD              </v>
          </cell>
          <cell r="C1224">
            <v>0</v>
          </cell>
          <cell r="D1224" t="str">
            <v xml:space="preserve"> R    </v>
          </cell>
          <cell r="E1224">
            <v>37578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</row>
        <row r="1225">
          <cell r="A1225">
            <v>157056</v>
          </cell>
          <cell r="B1225" t="str">
            <v xml:space="preserve"> SULAK-FARM TEX                          </v>
          </cell>
          <cell r="C1225">
            <v>0</v>
          </cell>
          <cell r="D1225" t="str">
            <v xml:space="preserve"> D    </v>
          </cell>
          <cell r="E1225">
            <v>1017</v>
          </cell>
          <cell r="F1225">
            <v>21</v>
          </cell>
          <cell r="G1225">
            <v>21</v>
          </cell>
          <cell r="H1225">
            <v>4</v>
          </cell>
          <cell r="I1225">
            <v>21</v>
          </cell>
          <cell r="J1225">
            <v>21</v>
          </cell>
          <cell r="K1225">
            <v>21</v>
          </cell>
          <cell r="L1225">
            <v>21</v>
          </cell>
          <cell r="M1225">
            <v>21</v>
          </cell>
          <cell r="N1225">
            <v>21</v>
          </cell>
          <cell r="O1225">
            <v>21</v>
          </cell>
          <cell r="P1225">
            <v>21</v>
          </cell>
          <cell r="Q1225">
            <v>21</v>
          </cell>
          <cell r="R1225">
            <v>21</v>
          </cell>
          <cell r="S1225">
            <v>21</v>
          </cell>
          <cell r="T1225">
            <v>4</v>
          </cell>
          <cell r="U1225">
            <v>4</v>
          </cell>
          <cell r="V1225">
            <v>4</v>
          </cell>
          <cell r="W1225">
            <v>4</v>
          </cell>
          <cell r="X1225">
            <v>4</v>
          </cell>
          <cell r="Y1225">
            <v>4</v>
          </cell>
          <cell r="Z1225">
            <v>4</v>
          </cell>
          <cell r="AA1225">
            <v>4</v>
          </cell>
          <cell r="AB1225">
            <v>4</v>
          </cell>
          <cell r="AC1225">
            <v>4</v>
          </cell>
          <cell r="AD1225">
            <v>4</v>
          </cell>
          <cell r="AE1225">
            <v>4</v>
          </cell>
          <cell r="AF1225">
            <v>4</v>
          </cell>
          <cell r="AG1225">
            <v>4</v>
          </cell>
          <cell r="AH1225">
            <v>4</v>
          </cell>
          <cell r="AI1225">
            <v>4</v>
          </cell>
          <cell r="AJ1225">
            <v>4</v>
          </cell>
          <cell r="AK1225">
            <v>4</v>
          </cell>
          <cell r="AL1225">
            <v>4</v>
          </cell>
          <cell r="AM1225">
            <v>4</v>
          </cell>
          <cell r="AN1225">
            <v>4</v>
          </cell>
          <cell r="AO1225">
            <v>4</v>
          </cell>
          <cell r="AP1225">
            <v>4</v>
          </cell>
          <cell r="AQ1225">
            <v>4</v>
          </cell>
          <cell r="AR1225">
            <v>4</v>
          </cell>
          <cell r="AS1225">
            <v>4</v>
          </cell>
          <cell r="AT1225">
            <v>4</v>
          </cell>
          <cell r="AU1225">
            <v>4</v>
          </cell>
          <cell r="AV1225">
            <v>4</v>
          </cell>
          <cell r="AW1225">
            <v>4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1</v>
          </cell>
          <cell r="CD1225">
            <v>1</v>
          </cell>
          <cell r="CE1225">
            <v>1</v>
          </cell>
          <cell r="CF1225">
            <v>1</v>
          </cell>
          <cell r="CG1225">
            <v>1</v>
          </cell>
          <cell r="CH1225">
            <v>1</v>
          </cell>
          <cell r="CI1225">
            <v>1</v>
          </cell>
          <cell r="CJ1225">
            <v>1</v>
          </cell>
          <cell r="CK1225">
            <v>1</v>
          </cell>
          <cell r="CL1225">
            <v>1</v>
          </cell>
          <cell r="CM1225">
            <v>1</v>
          </cell>
          <cell r="CN1225">
            <v>1</v>
          </cell>
          <cell r="CO1225">
            <v>1</v>
          </cell>
          <cell r="CP1225">
            <v>1</v>
          </cell>
          <cell r="CQ1225">
            <v>1</v>
          </cell>
          <cell r="CR1225">
            <v>1</v>
          </cell>
          <cell r="CS1225">
            <v>1</v>
          </cell>
          <cell r="CT1225">
            <v>1</v>
          </cell>
          <cell r="CU1225">
            <v>1</v>
          </cell>
          <cell r="CV1225">
            <v>1</v>
          </cell>
          <cell r="CW1225">
            <v>1</v>
          </cell>
          <cell r="CX1225">
            <v>1</v>
          </cell>
          <cell r="CY1225">
            <v>1</v>
          </cell>
          <cell r="CZ1225">
            <v>1</v>
          </cell>
          <cell r="DA1225">
            <v>1</v>
          </cell>
          <cell r="DB1225">
            <v>1</v>
          </cell>
          <cell r="DC1225">
            <v>1</v>
          </cell>
          <cell r="DD1225">
            <v>1</v>
          </cell>
          <cell r="DE1225">
            <v>1</v>
          </cell>
          <cell r="DF1225">
            <v>1</v>
          </cell>
          <cell r="DG1225">
            <v>1</v>
          </cell>
          <cell r="DH1225">
            <v>1</v>
          </cell>
          <cell r="DI1225">
            <v>1</v>
          </cell>
          <cell r="DJ1225">
            <v>1</v>
          </cell>
          <cell r="DK1225">
            <v>1</v>
          </cell>
        </row>
        <row r="1226">
          <cell r="A1226">
            <v>157059</v>
          </cell>
          <cell r="B1226" t="str">
            <v xml:space="preserve"> SWANSON-FARM TEX                        </v>
          </cell>
          <cell r="C1226">
            <v>0</v>
          </cell>
          <cell r="D1226" t="str">
            <v xml:space="preserve"> D    </v>
          </cell>
          <cell r="E1226">
            <v>971</v>
          </cell>
          <cell r="F1226">
            <v>10</v>
          </cell>
          <cell r="G1226">
            <v>10</v>
          </cell>
          <cell r="H1226">
            <v>1</v>
          </cell>
          <cell r="I1226">
            <v>10</v>
          </cell>
          <cell r="J1226">
            <v>10</v>
          </cell>
          <cell r="K1226">
            <v>10</v>
          </cell>
          <cell r="L1226">
            <v>10</v>
          </cell>
          <cell r="M1226">
            <v>10</v>
          </cell>
          <cell r="N1226">
            <v>10</v>
          </cell>
          <cell r="O1226">
            <v>10</v>
          </cell>
          <cell r="P1226">
            <v>10</v>
          </cell>
          <cell r="Q1226">
            <v>10</v>
          </cell>
          <cell r="R1226">
            <v>10</v>
          </cell>
          <cell r="S1226">
            <v>10</v>
          </cell>
          <cell r="T1226">
            <v>1</v>
          </cell>
          <cell r="U1226">
            <v>1</v>
          </cell>
          <cell r="V1226">
            <v>1</v>
          </cell>
          <cell r="W1226">
            <v>1</v>
          </cell>
          <cell r="X1226">
            <v>1</v>
          </cell>
          <cell r="Y1226">
            <v>1</v>
          </cell>
          <cell r="Z1226">
            <v>1</v>
          </cell>
          <cell r="AA1226">
            <v>1</v>
          </cell>
          <cell r="AB1226">
            <v>1</v>
          </cell>
          <cell r="AC1226">
            <v>1</v>
          </cell>
          <cell r="AD1226">
            <v>1</v>
          </cell>
          <cell r="AE1226">
            <v>1</v>
          </cell>
          <cell r="AF1226">
            <v>1</v>
          </cell>
          <cell r="AG1226">
            <v>1</v>
          </cell>
          <cell r="AH1226">
            <v>1</v>
          </cell>
          <cell r="AI1226">
            <v>1</v>
          </cell>
          <cell r="AJ1226">
            <v>1</v>
          </cell>
          <cell r="AK1226">
            <v>1</v>
          </cell>
          <cell r="AL1226">
            <v>1</v>
          </cell>
          <cell r="AM1226">
            <v>1</v>
          </cell>
          <cell r="AN1226">
            <v>1</v>
          </cell>
          <cell r="AO1226">
            <v>1</v>
          </cell>
          <cell r="AP1226">
            <v>1</v>
          </cell>
          <cell r="AQ1226">
            <v>1</v>
          </cell>
          <cell r="AR1226">
            <v>1</v>
          </cell>
          <cell r="AS1226">
            <v>1</v>
          </cell>
          <cell r="AT1226">
            <v>1</v>
          </cell>
          <cell r="AU1226">
            <v>1</v>
          </cell>
          <cell r="AV1226">
            <v>1</v>
          </cell>
          <cell r="AW1226">
            <v>1</v>
          </cell>
          <cell r="AX1226">
            <v>1</v>
          </cell>
          <cell r="AY1226">
            <v>1</v>
          </cell>
          <cell r="AZ1226">
            <v>1</v>
          </cell>
          <cell r="BA1226">
            <v>1</v>
          </cell>
          <cell r="BB1226">
            <v>1</v>
          </cell>
          <cell r="BC1226">
            <v>1</v>
          </cell>
          <cell r="BD1226">
            <v>1</v>
          </cell>
          <cell r="BE1226">
            <v>1</v>
          </cell>
          <cell r="BF1226">
            <v>1</v>
          </cell>
          <cell r="BG1226">
            <v>1</v>
          </cell>
          <cell r="BH1226">
            <v>1</v>
          </cell>
          <cell r="BI1226">
            <v>1</v>
          </cell>
          <cell r="BJ1226">
            <v>1</v>
          </cell>
          <cell r="BK1226">
            <v>1</v>
          </cell>
          <cell r="BL1226">
            <v>1</v>
          </cell>
          <cell r="BM1226">
            <v>1</v>
          </cell>
          <cell r="BN1226">
            <v>1</v>
          </cell>
          <cell r="BO1226">
            <v>1</v>
          </cell>
          <cell r="BP1226">
            <v>1</v>
          </cell>
          <cell r="BQ1226">
            <v>1</v>
          </cell>
          <cell r="BR1226">
            <v>1</v>
          </cell>
          <cell r="BS1226">
            <v>1</v>
          </cell>
          <cell r="BT1226">
            <v>1</v>
          </cell>
          <cell r="BU1226">
            <v>1</v>
          </cell>
          <cell r="BV1226">
            <v>1</v>
          </cell>
          <cell r="BW1226">
            <v>1</v>
          </cell>
          <cell r="BX1226">
            <v>1</v>
          </cell>
          <cell r="BY1226">
            <v>1</v>
          </cell>
          <cell r="BZ1226">
            <v>1</v>
          </cell>
          <cell r="CA1226">
            <v>1</v>
          </cell>
          <cell r="CB1226">
            <v>1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1</v>
          </cell>
          <cell r="DF1226">
            <v>1</v>
          </cell>
          <cell r="DG1226">
            <v>1</v>
          </cell>
          <cell r="DH1226">
            <v>1</v>
          </cell>
          <cell r="DI1226">
            <v>1</v>
          </cell>
          <cell r="DJ1226">
            <v>1</v>
          </cell>
          <cell r="DK1226">
            <v>1</v>
          </cell>
        </row>
        <row r="1227">
          <cell r="A1227">
            <v>157081</v>
          </cell>
          <cell r="B1227" t="str">
            <v xml:space="preserve"> TORCH - TEMPLE INDLAND #2 DEHYDRATION   </v>
          </cell>
          <cell r="C1227">
            <v>0</v>
          </cell>
          <cell r="D1227" t="str">
            <v xml:space="preserve"> R    </v>
          </cell>
          <cell r="E1227">
            <v>13434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</row>
        <row r="1228">
          <cell r="A1228">
            <v>157082</v>
          </cell>
          <cell r="B1228" t="str">
            <v xml:space="preserve"> TOTAL-WEST VIDUARI DEHYD                </v>
          </cell>
          <cell r="C1228">
            <v>0</v>
          </cell>
          <cell r="D1228" t="str">
            <v xml:space="preserve"> R    </v>
          </cell>
          <cell r="E1228">
            <v>5855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0</v>
          </cell>
          <cell r="CN1228">
            <v>0</v>
          </cell>
          <cell r="CO1228">
            <v>0</v>
          </cell>
          <cell r="CP1228">
            <v>0</v>
          </cell>
          <cell r="CQ1228">
            <v>0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</row>
        <row r="1229">
          <cell r="A1229">
            <v>157083</v>
          </cell>
          <cell r="B1229" t="str">
            <v xml:space="preserve"> TRI-N EDNA DEHYD                        </v>
          </cell>
          <cell r="C1229">
            <v>0</v>
          </cell>
          <cell r="D1229" t="str">
            <v xml:space="preserve"> R    </v>
          </cell>
          <cell r="E1229">
            <v>2784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0</v>
          </cell>
          <cell r="CN1229">
            <v>0</v>
          </cell>
          <cell r="CO1229">
            <v>0</v>
          </cell>
          <cell r="CP1229">
            <v>0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</row>
        <row r="1230">
          <cell r="A1230">
            <v>157085</v>
          </cell>
          <cell r="B1230" t="str">
            <v xml:space="preserve"> UNION - HURRICANE SALES                 </v>
          </cell>
          <cell r="C1230">
            <v>3</v>
          </cell>
          <cell r="D1230" t="str">
            <v xml:space="preserve"> D    </v>
          </cell>
          <cell r="E1230">
            <v>7489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1000</v>
          </cell>
          <cell r="AY1230">
            <v>1000</v>
          </cell>
          <cell r="AZ1230">
            <v>1000</v>
          </cell>
          <cell r="BA1230">
            <v>1000</v>
          </cell>
          <cell r="BB1230">
            <v>1000</v>
          </cell>
          <cell r="BC1230">
            <v>1000</v>
          </cell>
          <cell r="BD1230">
            <v>1000</v>
          </cell>
          <cell r="BE1230">
            <v>1000</v>
          </cell>
          <cell r="BF1230">
            <v>1000</v>
          </cell>
          <cell r="BG1230">
            <v>1000</v>
          </cell>
          <cell r="BH1230">
            <v>1000</v>
          </cell>
          <cell r="BI1230">
            <v>1000</v>
          </cell>
          <cell r="BJ1230">
            <v>1000</v>
          </cell>
          <cell r="BK1230">
            <v>1000</v>
          </cell>
          <cell r="BL1230">
            <v>1000</v>
          </cell>
          <cell r="BM1230">
            <v>1000</v>
          </cell>
          <cell r="BN1230">
            <v>1000</v>
          </cell>
          <cell r="BO1230">
            <v>1000</v>
          </cell>
          <cell r="BP1230">
            <v>1000</v>
          </cell>
          <cell r="BQ1230">
            <v>1000</v>
          </cell>
          <cell r="BR1230">
            <v>1000</v>
          </cell>
          <cell r="BS1230">
            <v>1000</v>
          </cell>
          <cell r="BT1230">
            <v>1000</v>
          </cell>
          <cell r="BU1230">
            <v>1000</v>
          </cell>
          <cell r="BV1230">
            <v>1000</v>
          </cell>
          <cell r="BW1230">
            <v>1000</v>
          </cell>
          <cell r="BX1230">
            <v>1000</v>
          </cell>
          <cell r="BY1230">
            <v>1000</v>
          </cell>
          <cell r="BZ1230">
            <v>1000</v>
          </cell>
          <cell r="CA1230">
            <v>1000</v>
          </cell>
          <cell r="CB1230">
            <v>1000</v>
          </cell>
          <cell r="CC1230">
            <v>1867</v>
          </cell>
          <cell r="CD1230">
            <v>1867</v>
          </cell>
          <cell r="CE1230">
            <v>1867</v>
          </cell>
          <cell r="CF1230">
            <v>1867</v>
          </cell>
          <cell r="CG1230">
            <v>1867</v>
          </cell>
          <cell r="CH1230">
            <v>1867</v>
          </cell>
          <cell r="CI1230">
            <v>1867</v>
          </cell>
          <cell r="CJ1230">
            <v>1867</v>
          </cell>
          <cell r="CK1230">
            <v>1867</v>
          </cell>
          <cell r="CL1230">
            <v>1867</v>
          </cell>
          <cell r="CM1230">
            <v>1867</v>
          </cell>
          <cell r="CN1230">
            <v>1867</v>
          </cell>
          <cell r="CO1230">
            <v>1867</v>
          </cell>
          <cell r="CP1230">
            <v>1867</v>
          </cell>
          <cell r="CQ1230">
            <v>1867</v>
          </cell>
          <cell r="CR1230">
            <v>1867</v>
          </cell>
          <cell r="CS1230">
            <v>1867</v>
          </cell>
          <cell r="CT1230">
            <v>1867</v>
          </cell>
          <cell r="CU1230">
            <v>1867</v>
          </cell>
          <cell r="CV1230">
            <v>1867</v>
          </cell>
          <cell r="CW1230">
            <v>1867</v>
          </cell>
          <cell r="CX1230">
            <v>1867</v>
          </cell>
          <cell r="CY1230">
            <v>1867</v>
          </cell>
          <cell r="CZ1230">
            <v>1867</v>
          </cell>
          <cell r="DA1230">
            <v>1867</v>
          </cell>
          <cell r="DB1230">
            <v>1867</v>
          </cell>
          <cell r="DC1230">
            <v>1867</v>
          </cell>
          <cell r="DD1230">
            <v>1867</v>
          </cell>
          <cell r="DE1230">
            <v>2100</v>
          </cell>
          <cell r="DF1230">
            <v>2095</v>
          </cell>
          <cell r="DG1230">
            <v>2095</v>
          </cell>
          <cell r="DH1230">
            <v>2095</v>
          </cell>
          <cell r="DI1230">
            <v>2095</v>
          </cell>
          <cell r="DJ1230">
            <v>2095</v>
          </cell>
          <cell r="DK1230">
            <v>3100</v>
          </cell>
        </row>
        <row r="1231">
          <cell r="A1231">
            <v>157090</v>
          </cell>
          <cell r="B1231" t="str">
            <v xml:space="preserve"> SHIP SHOAL  91-B EMERGENCY START UP     </v>
          </cell>
          <cell r="C1231" t="str">
            <v xml:space="preserve"> 0L   </v>
          </cell>
          <cell r="D1231" t="str">
            <v xml:space="preserve"> D    </v>
          </cell>
          <cell r="E1231">
            <v>2743</v>
          </cell>
          <cell r="F1231">
            <v>1</v>
          </cell>
          <cell r="G1231">
            <v>1</v>
          </cell>
          <cell r="H1231">
            <v>0</v>
          </cell>
          <cell r="I1231">
            <v>1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12317</v>
          </cell>
          <cell r="CJ1231">
            <v>12317</v>
          </cell>
          <cell r="CK1231">
            <v>13977</v>
          </cell>
          <cell r="CL1231">
            <v>0</v>
          </cell>
          <cell r="CM1231">
            <v>0</v>
          </cell>
          <cell r="CN1231">
            <v>0</v>
          </cell>
          <cell r="CO1231">
            <v>0</v>
          </cell>
          <cell r="CP1231">
            <v>0</v>
          </cell>
          <cell r="CQ1231">
            <v>0</v>
          </cell>
          <cell r="CR1231">
            <v>0</v>
          </cell>
          <cell r="CS1231">
            <v>0</v>
          </cell>
          <cell r="CT1231">
            <v>0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1980</v>
          </cell>
          <cell r="DH1231">
            <v>1980</v>
          </cell>
          <cell r="DI1231">
            <v>1980</v>
          </cell>
          <cell r="DJ1231">
            <v>0</v>
          </cell>
          <cell r="DK1231">
            <v>0</v>
          </cell>
        </row>
        <row r="1232">
          <cell r="A1232">
            <v>157091</v>
          </cell>
          <cell r="B1232" t="str">
            <v xml:space="preserve"> VICTORIA - BONUS FIELD DEHYD            </v>
          </cell>
          <cell r="C1232">
            <v>0</v>
          </cell>
          <cell r="D1232" t="str">
            <v xml:space="preserve"> R    </v>
          </cell>
          <cell r="E1232">
            <v>2649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0</v>
          </cell>
          <cell r="CN1232">
            <v>0</v>
          </cell>
          <cell r="CO1232">
            <v>0</v>
          </cell>
          <cell r="CP1232">
            <v>0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</row>
        <row r="1233">
          <cell r="A1233">
            <v>157092</v>
          </cell>
          <cell r="B1233" t="str">
            <v xml:space="preserve"> VISTA-CLARKS MILLS DEHYD                </v>
          </cell>
          <cell r="C1233">
            <v>4</v>
          </cell>
          <cell r="D1233" t="str">
            <v xml:space="preserve"> R    </v>
          </cell>
          <cell r="E1233">
            <v>11774</v>
          </cell>
          <cell r="F1233">
            <v>2500</v>
          </cell>
          <cell r="G1233">
            <v>2500</v>
          </cell>
          <cell r="H1233">
            <v>2329</v>
          </cell>
          <cell r="I1233">
            <v>2500</v>
          </cell>
          <cell r="J1233">
            <v>2500</v>
          </cell>
          <cell r="K1233">
            <v>2500</v>
          </cell>
          <cell r="L1233">
            <v>2500</v>
          </cell>
          <cell r="M1233">
            <v>2501</v>
          </cell>
          <cell r="N1233">
            <v>2501</v>
          </cell>
          <cell r="O1233">
            <v>2501</v>
          </cell>
          <cell r="P1233">
            <v>2501</v>
          </cell>
          <cell r="Q1233">
            <v>2501</v>
          </cell>
          <cell r="R1233">
            <v>2500</v>
          </cell>
          <cell r="S1233">
            <v>2500</v>
          </cell>
          <cell r="T1233">
            <v>2078</v>
          </cell>
          <cell r="U1233">
            <v>2078</v>
          </cell>
          <cell r="V1233">
            <v>2078</v>
          </cell>
          <cell r="W1233">
            <v>2042</v>
          </cell>
          <cell r="X1233">
            <v>2049</v>
          </cell>
          <cell r="Y1233">
            <v>2040</v>
          </cell>
          <cell r="Z1233">
            <v>2048</v>
          </cell>
          <cell r="AA1233">
            <v>2579</v>
          </cell>
          <cell r="AB1233">
            <v>2492</v>
          </cell>
          <cell r="AC1233">
            <v>2579</v>
          </cell>
          <cell r="AD1233">
            <v>2579</v>
          </cell>
          <cell r="AE1233">
            <v>2579</v>
          </cell>
          <cell r="AF1233">
            <v>2649</v>
          </cell>
          <cell r="AG1233">
            <v>2649</v>
          </cell>
          <cell r="AH1233">
            <v>2649</v>
          </cell>
          <cell r="AI1233">
            <v>2649</v>
          </cell>
          <cell r="AJ1233">
            <v>2648</v>
          </cell>
          <cell r="AK1233">
            <v>2393</v>
          </cell>
          <cell r="AL1233">
            <v>2649</v>
          </cell>
          <cell r="AM1233">
            <v>2649</v>
          </cell>
          <cell r="AN1233">
            <v>2650</v>
          </cell>
          <cell r="AO1233">
            <v>2329</v>
          </cell>
          <cell r="AP1233">
            <v>2333</v>
          </cell>
          <cell r="AQ1233">
            <v>2296</v>
          </cell>
          <cell r="AR1233">
            <v>2350</v>
          </cell>
          <cell r="AS1233">
            <v>2350</v>
          </cell>
          <cell r="AT1233">
            <v>2350</v>
          </cell>
          <cell r="AU1233">
            <v>2350</v>
          </cell>
          <cell r="AV1233">
            <v>2350</v>
          </cell>
          <cell r="AW1233">
            <v>2350</v>
          </cell>
          <cell r="AX1233">
            <v>2350</v>
          </cell>
          <cell r="AY1233">
            <v>2227</v>
          </cell>
          <cell r="AZ1233">
            <v>2350</v>
          </cell>
          <cell r="BA1233">
            <v>2350</v>
          </cell>
          <cell r="BB1233">
            <v>2350</v>
          </cell>
          <cell r="BC1233">
            <v>2350</v>
          </cell>
          <cell r="BD1233">
            <v>2350</v>
          </cell>
          <cell r="BE1233">
            <v>2350</v>
          </cell>
          <cell r="BF1233">
            <v>2350</v>
          </cell>
          <cell r="BG1233">
            <v>2350</v>
          </cell>
          <cell r="BH1233">
            <v>2350</v>
          </cell>
          <cell r="BI1233">
            <v>2350</v>
          </cell>
          <cell r="BJ1233">
            <v>2350</v>
          </cell>
          <cell r="BK1233">
            <v>2350</v>
          </cell>
          <cell r="BL1233">
            <v>2350</v>
          </cell>
          <cell r="BM1233">
            <v>2350</v>
          </cell>
          <cell r="BN1233">
            <v>2350</v>
          </cell>
          <cell r="BO1233">
            <v>2350</v>
          </cell>
          <cell r="BP1233">
            <v>2350</v>
          </cell>
          <cell r="BQ1233">
            <v>2350</v>
          </cell>
          <cell r="BR1233">
            <v>2350</v>
          </cell>
          <cell r="BS1233">
            <v>2350</v>
          </cell>
          <cell r="BT1233">
            <v>2349</v>
          </cell>
          <cell r="BU1233">
            <v>2349</v>
          </cell>
          <cell r="BV1233">
            <v>2350</v>
          </cell>
          <cell r="BW1233">
            <v>2350</v>
          </cell>
          <cell r="BX1233">
            <v>2349</v>
          </cell>
          <cell r="BY1233">
            <v>2349</v>
          </cell>
          <cell r="BZ1233">
            <v>2349</v>
          </cell>
          <cell r="CA1233">
            <v>2350</v>
          </cell>
          <cell r="CB1233">
            <v>2350</v>
          </cell>
          <cell r="CC1233">
            <v>2335</v>
          </cell>
          <cell r="CD1233">
            <v>2335</v>
          </cell>
          <cell r="CE1233">
            <v>2335</v>
          </cell>
          <cell r="CF1233">
            <v>2335</v>
          </cell>
          <cell r="CG1233">
            <v>2335</v>
          </cell>
          <cell r="CH1233">
            <v>2335</v>
          </cell>
          <cell r="CI1233">
            <v>2335</v>
          </cell>
          <cell r="CJ1233">
            <v>2375</v>
          </cell>
          <cell r="CK1233">
            <v>2375</v>
          </cell>
          <cell r="CL1233">
            <v>2375</v>
          </cell>
          <cell r="CM1233">
            <v>2375</v>
          </cell>
          <cell r="CN1233">
            <v>2375</v>
          </cell>
          <cell r="CO1233">
            <v>2375</v>
          </cell>
          <cell r="CP1233">
            <v>2375</v>
          </cell>
          <cell r="CQ1233">
            <v>2375</v>
          </cell>
          <cell r="CR1233">
            <v>2375</v>
          </cell>
          <cell r="CS1233">
            <v>2375</v>
          </cell>
          <cell r="CT1233">
            <v>2375</v>
          </cell>
          <cell r="CU1233">
            <v>2375</v>
          </cell>
          <cell r="CV1233">
            <v>2375</v>
          </cell>
          <cell r="CW1233">
            <v>2375</v>
          </cell>
          <cell r="CX1233">
            <v>2375</v>
          </cell>
          <cell r="CY1233">
            <v>2375</v>
          </cell>
          <cell r="CZ1233">
            <v>2375</v>
          </cell>
          <cell r="DA1233">
            <v>2375</v>
          </cell>
          <cell r="DB1233">
            <v>2375</v>
          </cell>
          <cell r="DC1233">
            <v>2240</v>
          </cell>
          <cell r="DD1233">
            <v>2375</v>
          </cell>
          <cell r="DE1233">
            <v>2495</v>
          </cell>
          <cell r="DF1233">
            <v>2495</v>
          </cell>
          <cell r="DG1233">
            <v>2495</v>
          </cell>
          <cell r="DH1233">
            <v>2495</v>
          </cell>
          <cell r="DI1233">
            <v>2495</v>
          </cell>
          <cell r="DJ1233">
            <v>2495</v>
          </cell>
          <cell r="DK1233">
            <v>2495</v>
          </cell>
        </row>
        <row r="1234">
          <cell r="A1234">
            <v>157094</v>
          </cell>
          <cell r="B1234" t="str">
            <v xml:space="preserve"> WIGGINTON-FARM TEX                      </v>
          </cell>
          <cell r="C1234">
            <v>0</v>
          </cell>
          <cell r="D1234" t="str">
            <v xml:space="preserve"> D    </v>
          </cell>
          <cell r="E1234">
            <v>1502</v>
          </cell>
          <cell r="F1234">
            <v>6</v>
          </cell>
          <cell r="G1234">
            <v>6</v>
          </cell>
          <cell r="H1234">
            <v>0</v>
          </cell>
          <cell r="I1234">
            <v>6</v>
          </cell>
          <cell r="J1234">
            <v>6</v>
          </cell>
          <cell r="K1234">
            <v>6</v>
          </cell>
          <cell r="L1234">
            <v>6</v>
          </cell>
          <cell r="M1234">
            <v>6</v>
          </cell>
          <cell r="N1234">
            <v>6</v>
          </cell>
          <cell r="O1234">
            <v>6</v>
          </cell>
          <cell r="P1234">
            <v>6</v>
          </cell>
          <cell r="Q1234">
            <v>6</v>
          </cell>
          <cell r="R1234">
            <v>6</v>
          </cell>
          <cell r="S1234">
            <v>6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0</v>
          </cell>
          <cell r="CN1234">
            <v>0</v>
          </cell>
          <cell r="CO1234">
            <v>0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</row>
        <row r="1235">
          <cell r="A1235">
            <v>157095</v>
          </cell>
          <cell r="B1235" t="str">
            <v xml:space="preserve"> WOODS-FARM TEX                          </v>
          </cell>
          <cell r="C1235">
            <v>0</v>
          </cell>
          <cell r="D1235" t="str">
            <v xml:space="preserve"> D    </v>
          </cell>
          <cell r="E1235">
            <v>1707</v>
          </cell>
          <cell r="F1235">
            <v>145</v>
          </cell>
          <cell r="G1235">
            <v>145</v>
          </cell>
          <cell r="H1235">
            <v>1</v>
          </cell>
          <cell r="I1235">
            <v>145</v>
          </cell>
          <cell r="J1235">
            <v>145</v>
          </cell>
          <cell r="K1235">
            <v>145</v>
          </cell>
          <cell r="L1235">
            <v>145</v>
          </cell>
          <cell r="M1235">
            <v>145</v>
          </cell>
          <cell r="N1235">
            <v>145</v>
          </cell>
          <cell r="O1235">
            <v>145</v>
          </cell>
          <cell r="P1235">
            <v>145</v>
          </cell>
          <cell r="Q1235">
            <v>145</v>
          </cell>
          <cell r="R1235">
            <v>145</v>
          </cell>
          <cell r="S1235">
            <v>145</v>
          </cell>
          <cell r="T1235">
            <v>1</v>
          </cell>
          <cell r="U1235">
            <v>1</v>
          </cell>
          <cell r="V1235">
            <v>1</v>
          </cell>
          <cell r="W1235">
            <v>1</v>
          </cell>
          <cell r="X1235">
            <v>1</v>
          </cell>
          <cell r="Y1235">
            <v>1</v>
          </cell>
          <cell r="Z1235">
            <v>1</v>
          </cell>
          <cell r="AA1235">
            <v>1</v>
          </cell>
          <cell r="AB1235">
            <v>1</v>
          </cell>
          <cell r="AC1235">
            <v>1</v>
          </cell>
          <cell r="AD1235">
            <v>1</v>
          </cell>
          <cell r="AE1235">
            <v>1</v>
          </cell>
          <cell r="AF1235">
            <v>1</v>
          </cell>
          <cell r="AG1235">
            <v>1</v>
          </cell>
          <cell r="AH1235">
            <v>1</v>
          </cell>
          <cell r="AI1235">
            <v>1</v>
          </cell>
          <cell r="AJ1235">
            <v>1</v>
          </cell>
          <cell r="AK1235">
            <v>1</v>
          </cell>
          <cell r="AL1235">
            <v>1</v>
          </cell>
          <cell r="AM1235">
            <v>1</v>
          </cell>
          <cell r="AN1235">
            <v>1</v>
          </cell>
          <cell r="AO1235">
            <v>1</v>
          </cell>
          <cell r="AP1235">
            <v>1</v>
          </cell>
          <cell r="AQ1235">
            <v>1</v>
          </cell>
          <cell r="AR1235">
            <v>1</v>
          </cell>
          <cell r="AS1235">
            <v>1</v>
          </cell>
          <cell r="AT1235">
            <v>1</v>
          </cell>
          <cell r="AU1235">
            <v>1</v>
          </cell>
          <cell r="AV1235">
            <v>1</v>
          </cell>
          <cell r="AW1235">
            <v>1</v>
          </cell>
          <cell r="AX1235">
            <v>1</v>
          </cell>
          <cell r="AY1235">
            <v>1</v>
          </cell>
          <cell r="AZ1235">
            <v>1</v>
          </cell>
          <cell r="BA1235">
            <v>1</v>
          </cell>
          <cell r="BB1235">
            <v>1</v>
          </cell>
          <cell r="BC1235">
            <v>1</v>
          </cell>
          <cell r="BD1235">
            <v>1</v>
          </cell>
          <cell r="BE1235">
            <v>1</v>
          </cell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2</v>
          </cell>
          <cell r="CD1235">
            <v>2</v>
          </cell>
          <cell r="CE1235">
            <v>2</v>
          </cell>
          <cell r="CF1235">
            <v>2</v>
          </cell>
          <cell r="CG1235">
            <v>2</v>
          </cell>
          <cell r="CH1235">
            <v>2</v>
          </cell>
          <cell r="CI1235">
            <v>2</v>
          </cell>
          <cell r="CJ1235">
            <v>2</v>
          </cell>
          <cell r="CK1235">
            <v>2</v>
          </cell>
          <cell r="CL1235">
            <v>2</v>
          </cell>
          <cell r="CM1235">
            <v>2</v>
          </cell>
          <cell r="CN1235">
            <v>2</v>
          </cell>
          <cell r="CO1235">
            <v>2</v>
          </cell>
          <cell r="CP1235">
            <v>2</v>
          </cell>
          <cell r="CQ1235">
            <v>2</v>
          </cell>
          <cell r="CR1235">
            <v>2</v>
          </cell>
          <cell r="CS1235">
            <v>2</v>
          </cell>
          <cell r="CT1235">
            <v>2</v>
          </cell>
          <cell r="CU1235">
            <v>2</v>
          </cell>
          <cell r="CV1235">
            <v>2</v>
          </cell>
          <cell r="CW1235">
            <v>2</v>
          </cell>
          <cell r="CX1235">
            <v>2</v>
          </cell>
          <cell r="CY1235">
            <v>2</v>
          </cell>
          <cell r="CZ1235">
            <v>2</v>
          </cell>
          <cell r="DA1235">
            <v>2</v>
          </cell>
          <cell r="DB1235">
            <v>2</v>
          </cell>
          <cell r="DC1235">
            <v>2</v>
          </cell>
          <cell r="DD1235">
            <v>2</v>
          </cell>
          <cell r="DE1235">
            <v>6</v>
          </cell>
          <cell r="DF1235">
            <v>6</v>
          </cell>
          <cell r="DG1235">
            <v>6</v>
          </cell>
          <cell r="DH1235">
            <v>6</v>
          </cell>
          <cell r="DI1235">
            <v>6</v>
          </cell>
          <cell r="DJ1235">
            <v>6</v>
          </cell>
          <cell r="DK1235">
            <v>6</v>
          </cell>
        </row>
        <row r="1236">
          <cell r="A1236">
            <v>157096</v>
          </cell>
          <cell r="B1236" t="str">
            <v xml:space="preserve"> ZBORIL-FARM TEX                         </v>
          </cell>
          <cell r="C1236">
            <v>0</v>
          </cell>
          <cell r="D1236" t="str">
            <v xml:space="preserve"> D    </v>
          </cell>
          <cell r="E1236">
            <v>1005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0</v>
          </cell>
          <cell r="CN1236">
            <v>0</v>
          </cell>
          <cell r="CO1236">
            <v>0</v>
          </cell>
          <cell r="CP1236">
            <v>0</v>
          </cell>
          <cell r="CQ1236">
            <v>0</v>
          </cell>
          <cell r="CR1236">
            <v>0</v>
          </cell>
          <cell r="CS1236">
            <v>0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</row>
        <row r="1237">
          <cell r="A1237">
            <v>157549</v>
          </cell>
          <cell r="B1237" t="str">
            <v>CNG @ Madison</v>
          </cell>
          <cell r="C1237">
            <v>5</v>
          </cell>
          <cell r="D1237" t="str">
            <v xml:space="preserve"> D    </v>
          </cell>
          <cell r="E1237">
            <v>141390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0</v>
          </cell>
          <cell r="CN1237">
            <v>0</v>
          </cell>
          <cell r="CO1237">
            <v>0</v>
          </cell>
          <cell r="CP1237">
            <v>0</v>
          </cell>
          <cell r="CQ1237">
            <v>0</v>
          </cell>
          <cell r="CR1237">
            <v>0</v>
          </cell>
          <cell r="CS1237">
            <v>0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</row>
        <row r="1238">
          <cell r="A1238">
            <v>157639</v>
          </cell>
          <cell r="B1238" t="str">
            <v xml:space="preserve"> GRAND CHENIER PLANT SHRINKAGE           </v>
          </cell>
          <cell r="C1238" t="str">
            <v xml:space="preserve"> 0L   </v>
          </cell>
          <cell r="D1238" t="str">
            <v xml:space="preserve"> D    </v>
          </cell>
          <cell r="E1238">
            <v>2663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0</v>
          </cell>
          <cell r="CN1238">
            <v>0</v>
          </cell>
          <cell r="CO1238">
            <v>0</v>
          </cell>
          <cell r="CP1238">
            <v>0</v>
          </cell>
          <cell r="CQ1238">
            <v>0</v>
          </cell>
          <cell r="CR1238">
            <v>0</v>
          </cell>
          <cell r="CS1238">
            <v>0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</row>
        <row r="1239">
          <cell r="A1239">
            <v>157641</v>
          </cell>
          <cell r="B1239" t="str">
            <v xml:space="preserve"> BLUE WATER PLANT SHRINKAGE              </v>
          </cell>
          <cell r="C1239" t="str">
            <v xml:space="preserve"> 0L   </v>
          </cell>
          <cell r="D1239" t="str">
            <v xml:space="preserve"> D    </v>
          </cell>
          <cell r="E1239">
            <v>2675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</row>
        <row r="1240">
          <cell r="A1240">
            <v>157645</v>
          </cell>
          <cell r="B1240" t="str">
            <v xml:space="preserve"> SABINE PASS SHRINKAGE FLA               </v>
          </cell>
          <cell r="C1240" t="str">
            <v xml:space="preserve"> 0L   </v>
          </cell>
          <cell r="D1240" t="str">
            <v xml:space="preserve"> D    </v>
          </cell>
          <cell r="E1240">
            <v>2555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</row>
        <row r="1241">
          <cell r="A1241">
            <v>157674</v>
          </cell>
          <cell r="B1241" t="str">
            <v>COLUMBIA GULF @ Rowan</v>
          </cell>
          <cell r="C1241">
            <v>2</v>
          </cell>
          <cell r="D1241" t="str">
            <v xml:space="preserve"> R    </v>
          </cell>
          <cell r="E1241">
            <v>71234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</row>
        <row r="1242">
          <cell r="A1242">
            <v>157705</v>
          </cell>
          <cell r="B1242" t="str">
            <v xml:space="preserve"> CABOT-LANE BRANCH W VA TRANS            </v>
          </cell>
          <cell r="C1242">
            <v>3</v>
          </cell>
          <cell r="D1242" t="str">
            <v xml:space="preserve"> R    </v>
          </cell>
          <cell r="E1242">
            <v>24400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</row>
        <row r="1243">
          <cell r="A1243">
            <v>157708</v>
          </cell>
          <cell r="B1243" t="str">
            <v xml:space="preserve"> H AND M-BONUS TRANSCO TRANS             </v>
          </cell>
          <cell r="C1243">
            <v>0</v>
          </cell>
          <cell r="D1243" t="str">
            <v xml:space="preserve"> R    </v>
          </cell>
          <cell r="E1243">
            <v>5828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0</v>
          </cell>
          <cell r="CN1243">
            <v>0</v>
          </cell>
          <cell r="CO1243">
            <v>0</v>
          </cell>
          <cell r="CP1243">
            <v>0</v>
          </cell>
          <cell r="CQ1243">
            <v>0</v>
          </cell>
          <cell r="CR1243">
            <v>0</v>
          </cell>
          <cell r="CS1243">
            <v>0</v>
          </cell>
          <cell r="CT1243">
            <v>0</v>
          </cell>
          <cell r="CU1243">
            <v>0</v>
          </cell>
          <cell r="CV1243">
            <v>0</v>
          </cell>
          <cell r="CW1243">
            <v>0</v>
          </cell>
          <cell r="CX1243">
            <v>0</v>
          </cell>
          <cell r="CY1243">
            <v>0</v>
          </cell>
          <cell r="CZ1243">
            <v>0</v>
          </cell>
          <cell r="DA1243">
            <v>0</v>
          </cell>
          <cell r="DB1243">
            <v>0</v>
          </cell>
          <cell r="DC1243">
            <v>0</v>
          </cell>
          <cell r="DD1243">
            <v>0</v>
          </cell>
          <cell r="DE1243">
            <v>0</v>
          </cell>
          <cell r="DF1243">
            <v>0</v>
          </cell>
          <cell r="DG1243">
            <v>0</v>
          </cell>
          <cell r="DH1243">
            <v>0</v>
          </cell>
          <cell r="DI1243">
            <v>0</v>
          </cell>
          <cell r="DJ1243">
            <v>0</v>
          </cell>
          <cell r="DK1243">
            <v>0</v>
          </cell>
        </row>
        <row r="1244">
          <cell r="A1244">
            <v>157712</v>
          </cell>
          <cell r="B1244" t="str">
            <v xml:space="preserve"> NORTHERN-ARCO-W CAMERON BLK 238B        </v>
          </cell>
          <cell r="C1244" t="str">
            <v xml:space="preserve"> 0L   </v>
          </cell>
          <cell r="D1244" t="str">
            <v xml:space="preserve"> R    </v>
          </cell>
          <cell r="E1244">
            <v>40834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</row>
        <row r="1245">
          <cell r="A1245">
            <v>157713</v>
          </cell>
          <cell r="B1245" t="str">
            <v xml:space="preserve"> NORTHERN-ARCO W CAMERON BLK249C         </v>
          </cell>
          <cell r="C1245" t="str">
            <v xml:space="preserve"> 0L   </v>
          </cell>
          <cell r="D1245" t="str">
            <v xml:space="preserve"> R    </v>
          </cell>
          <cell r="E1245">
            <v>40823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</row>
        <row r="1246">
          <cell r="A1246">
            <v>157714</v>
          </cell>
          <cell r="B1246" t="str">
            <v xml:space="preserve"> MAGNOLIA PLANT PTR MAKE UP (DUAL 2-6139)</v>
          </cell>
          <cell r="C1246">
            <v>0</v>
          </cell>
          <cell r="D1246" t="str">
            <v xml:space="preserve"> R    </v>
          </cell>
          <cell r="E1246">
            <v>8340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</row>
        <row r="1247">
          <cell r="A1247">
            <v>158911</v>
          </cell>
          <cell r="B1247" t="str">
            <v xml:space="preserve"> ENERGY-W BURRWOOD LA                    </v>
          </cell>
          <cell r="C1247" t="str">
            <v xml:space="preserve"> 0L   </v>
          </cell>
          <cell r="D1247" t="str">
            <v xml:space="preserve"> D    </v>
          </cell>
          <cell r="E1247">
            <v>5755</v>
          </cell>
          <cell r="F1247">
            <v>1</v>
          </cell>
          <cell r="G1247">
            <v>1</v>
          </cell>
          <cell r="H1247">
            <v>495</v>
          </cell>
          <cell r="I1247">
            <v>1</v>
          </cell>
          <cell r="J1247">
            <v>1</v>
          </cell>
          <cell r="K1247">
            <v>1</v>
          </cell>
          <cell r="L1247">
            <v>1</v>
          </cell>
          <cell r="M1247">
            <v>1</v>
          </cell>
          <cell r="N1247">
            <v>1</v>
          </cell>
          <cell r="O1247">
            <v>1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1</v>
          </cell>
          <cell r="U1247">
            <v>1</v>
          </cell>
          <cell r="V1247">
            <v>1</v>
          </cell>
          <cell r="W1247">
            <v>1</v>
          </cell>
          <cell r="X1247">
            <v>1</v>
          </cell>
          <cell r="Y1247">
            <v>1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495</v>
          </cell>
          <cell r="AH1247">
            <v>495</v>
          </cell>
          <cell r="AI1247">
            <v>495</v>
          </cell>
          <cell r="AJ1247">
            <v>495</v>
          </cell>
          <cell r="AK1247">
            <v>495</v>
          </cell>
          <cell r="AL1247">
            <v>495</v>
          </cell>
          <cell r="AM1247">
            <v>495</v>
          </cell>
          <cell r="AN1247">
            <v>495</v>
          </cell>
          <cell r="AO1247">
            <v>495</v>
          </cell>
          <cell r="AP1247">
            <v>495</v>
          </cell>
          <cell r="AQ1247">
            <v>495</v>
          </cell>
          <cell r="AR1247">
            <v>495</v>
          </cell>
          <cell r="AS1247">
            <v>495</v>
          </cell>
          <cell r="AT1247">
            <v>495</v>
          </cell>
          <cell r="AU1247">
            <v>0</v>
          </cell>
          <cell r="AV1247">
            <v>0</v>
          </cell>
          <cell r="AW1247">
            <v>0</v>
          </cell>
          <cell r="AX1247">
            <v>1</v>
          </cell>
          <cell r="AY1247">
            <v>1</v>
          </cell>
          <cell r="AZ1247">
            <v>1</v>
          </cell>
          <cell r="BA1247">
            <v>1</v>
          </cell>
          <cell r="BB1247">
            <v>1</v>
          </cell>
          <cell r="BC1247">
            <v>1</v>
          </cell>
          <cell r="BD1247">
            <v>1</v>
          </cell>
          <cell r="BE1247">
            <v>1</v>
          </cell>
          <cell r="BF1247">
            <v>1</v>
          </cell>
          <cell r="BG1247">
            <v>1</v>
          </cell>
          <cell r="BH1247">
            <v>1</v>
          </cell>
          <cell r="BI1247">
            <v>1</v>
          </cell>
          <cell r="BJ1247">
            <v>1</v>
          </cell>
          <cell r="BK1247">
            <v>1</v>
          </cell>
          <cell r="BL1247">
            <v>1</v>
          </cell>
          <cell r="BM1247">
            <v>1</v>
          </cell>
          <cell r="BN1247">
            <v>1</v>
          </cell>
          <cell r="BO1247">
            <v>1</v>
          </cell>
          <cell r="BP1247">
            <v>1</v>
          </cell>
          <cell r="BQ1247">
            <v>1</v>
          </cell>
          <cell r="BR1247">
            <v>1</v>
          </cell>
          <cell r="BS1247">
            <v>1</v>
          </cell>
          <cell r="BT1247">
            <v>198</v>
          </cell>
          <cell r="BU1247">
            <v>5</v>
          </cell>
          <cell r="BV1247">
            <v>198</v>
          </cell>
          <cell r="BW1247">
            <v>495</v>
          </cell>
          <cell r="BX1247">
            <v>495</v>
          </cell>
          <cell r="BY1247">
            <v>495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</row>
        <row r="1248">
          <cell r="A1248">
            <v>159786</v>
          </cell>
          <cell r="B1248" t="str">
            <v xml:space="preserve"> WHITING - SOUTHWEST PASS (WD 52)        </v>
          </cell>
          <cell r="C1248" t="str">
            <v xml:space="preserve"> 0L   </v>
          </cell>
          <cell r="D1248" t="str">
            <v xml:space="preserve"> R    </v>
          </cell>
          <cell r="E1248">
            <v>3175</v>
          </cell>
          <cell r="F1248">
            <v>1</v>
          </cell>
          <cell r="G1248">
            <v>1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</row>
        <row r="1249">
          <cell r="A1249">
            <v>159787</v>
          </cell>
          <cell r="B1249" t="str">
            <v xml:space="preserve"> SOUTHWEST PASS WEST DELTA BLOCK 52      </v>
          </cell>
          <cell r="C1249" t="str">
            <v xml:space="preserve"> 0L   </v>
          </cell>
          <cell r="D1249" t="str">
            <v xml:space="preserve"> D    </v>
          </cell>
          <cell r="E1249">
            <v>2995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</row>
        <row r="1250">
          <cell r="A1250">
            <v>160167</v>
          </cell>
          <cell r="B1250" t="str">
            <v xml:space="preserve"> EAST-WRIGLEY TENN                       </v>
          </cell>
          <cell r="C1250">
            <v>1</v>
          </cell>
          <cell r="D1250" t="str">
            <v xml:space="preserve"> D    </v>
          </cell>
          <cell r="E1250">
            <v>11854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</row>
        <row r="1251">
          <cell r="A1251">
            <v>160171</v>
          </cell>
          <cell r="B1251" t="str">
            <v xml:space="preserve"> TEXAS-VENICE PLT EXCH                   </v>
          </cell>
          <cell r="C1251" t="str">
            <v xml:space="preserve"> 0L   </v>
          </cell>
          <cell r="D1251" t="str">
            <v xml:space="preserve"> D    </v>
          </cell>
          <cell r="E1251">
            <v>195888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</row>
        <row r="1252">
          <cell r="A1252">
            <v>162197</v>
          </cell>
          <cell r="B1252" t="str">
            <v xml:space="preserve"> SOUTH PASS BLK 55 DEHYD DUAL (420002)   </v>
          </cell>
          <cell r="C1252" t="str">
            <v xml:space="preserve"> 0L   </v>
          </cell>
          <cell r="D1252" t="str">
            <v xml:space="preserve"> R    </v>
          </cell>
          <cell r="E1252">
            <v>407343</v>
          </cell>
          <cell r="F1252">
            <v>91014</v>
          </cell>
          <cell r="G1252">
            <v>95214</v>
          </cell>
          <cell r="H1252">
            <v>72313</v>
          </cell>
          <cell r="I1252">
            <v>74916</v>
          </cell>
          <cell r="J1252">
            <v>103218</v>
          </cell>
          <cell r="K1252">
            <v>100248</v>
          </cell>
          <cell r="L1252">
            <v>89831</v>
          </cell>
          <cell r="M1252">
            <v>98162</v>
          </cell>
          <cell r="N1252">
            <v>98162</v>
          </cell>
          <cell r="O1252">
            <v>113162</v>
          </cell>
          <cell r="P1252">
            <v>167839</v>
          </cell>
          <cell r="Q1252">
            <v>222756</v>
          </cell>
          <cell r="R1252">
            <v>232440</v>
          </cell>
          <cell r="S1252">
            <v>218224</v>
          </cell>
          <cell r="T1252">
            <v>60782</v>
          </cell>
          <cell r="U1252">
            <v>60782</v>
          </cell>
          <cell r="V1252">
            <v>60782</v>
          </cell>
          <cell r="W1252">
            <v>70730</v>
          </cell>
          <cell r="X1252">
            <v>77848</v>
          </cell>
          <cell r="Y1252">
            <v>87833</v>
          </cell>
          <cell r="Z1252">
            <v>67688</v>
          </cell>
          <cell r="AA1252">
            <v>77471</v>
          </cell>
          <cell r="AB1252">
            <v>77471</v>
          </cell>
          <cell r="AC1252">
            <v>77471</v>
          </cell>
          <cell r="AD1252">
            <v>77436</v>
          </cell>
          <cell r="AE1252">
            <v>67127</v>
          </cell>
          <cell r="AF1252">
            <v>64049</v>
          </cell>
          <cell r="AG1252">
            <v>81902</v>
          </cell>
          <cell r="AH1252">
            <v>71924</v>
          </cell>
          <cell r="AI1252">
            <v>71924</v>
          </cell>
          <cell r="AJ1252">
            <v>71924</v>
          </cell>
          <cell r="AK1252">
            <v>71955</v>
          </cell>
          <cell r="AL1252">
            <v>70113</v>
          </cell>
          <cell r="AM1252">
            <v>75166</v>
          </cell>
          <cell r="AN1252">
            <v>72313</v>
          </cell>
          <cell r="AO1252">
            <v>72313</v>
          </cell>
          <cell r="AP1252">
            <v>72313</v>
          </cell>
          <cell r="AQ1252">
            <v>72313</v>
          </cell>
          <cell r="AR1252">
            <v>72313</v>
          </cell>
          <cell r="AS1252">
            <v>70404</v>
          </cell>
          <cell r="AT1252">
            <v>70404</v>
          </cell>
          <cell r="AU1252">
            <v>89895</v>
          </cell>
          <cell r="AV1252">
            <v>59698</v>
          </cell>
          <cell r="AW1252">
            <v>59698</v>
          </cell>
          <cell r="AX1252">
            <v>91906</v>
          </cell>
          <cell r="AY1252">
            <v>92262</v>
          </cell>
          <cell r="AZ1252">
            <v>111101</v>
          </cell>
          <cell r="BA1252">
            <v>116866</v>
          </cell>
          <cell r="BB1252">
            <v>108028</v>
          </cell>
          <cell r="BC1252">
            <v>110411</v>
          </cell>
          <cell r="BD1252">
            <v>107313</v>
          </cell>
          <cell r="BE1252">
            <v>107313</v>
          </cell>
          <cell r="BF1252">
            <v>74543</v>
          </cell>
          <cell r="BG1252">
            <v>109900</v>
          </cell>
          <cell r="BH1252">
            <v>100055</v>
          </cell>
          <cell r="BI1252">
            <v>109399</v>
          </cell>
          <cell r="BJ1252">
            <v>128854</v>
          </cell>
          <cell r="BK1252">
            <v>128854</v>
          </cell>
          <cell r="BL1252">
            <v>128854</v>
          </cell>
          <cell r="BM1252">
            <v>84000</v>
          </cell>
          <cell r="BN1252">
            <v>105399</v>
          </cell>
          <cell r="BO1252">
            <v>149162</v>
          </cell>
          <cell r="BP1252">
            <v>249633</v>
          </cell>
          <cell r="BQ1252">
            <v>227526</v>
          </cell>
          <cell r="BR1252">
            <v>227526</v>
          </cell>
          <cell r="BS1252">
            <v>227526</v>
          </cell>
          <cell r="BT1252">
            <v>225659</v>
          </cell>
          <cell r="BU1252">
            <v>262945</v>
          </cell>
          <cell r="BV1252">
            <v>219264</v>
          </cell>
          <cell r="BW1252">
            <v>190700</v>
          </cell>
          <cell r="BX1252">
            <v>111146</v>
          </cell>
          <cell r="BY1252">
            <v>111146</v>
          </cell>
          <cell r="BZ1252">
            <v>102646</v>
          </cell>
          <cell r="CA1252">
            <v>103927</v>
          </cell>
          <cell r="CB1252">
            <v>93572</v>
          </cell>
          <cell r="CC1252">
            <v>77040</v>
          </cell>
          <cell r="CD1252">
            <v>96413</v>
          </cell>
          <cell r="CE1252">
            <v>49040</v>
          </cell>
          <cell r="CF1252">
            <v>10000</v>
          </cell>
          <cell r="CG1252">
            <v>0</v>
          </cell>
          <cell r="CH1252">
            <v>0</v>
          </cell>
          <cell r="CI1252">
            <v>4040</v>
          </cell>
          <cell r="CJ1252">
            <v>40433</v>
          </cell>
          <cell r="CK1252">
            <v>84625</v>
          </cell>
          <cell r="CL1252">
            <v>84625</v>
          </cell>
          <cell r="CM1252">
            <v>84625</v>
          </cell>
          <cell r="CN1252">
            <v>84625</v>
          </cell>
          <cell r="CO1252">
            <v>82086</v>
          </cell>
          <cell r="CP1252">
            <v>82086</v>
          </cell>
          <cell r="CQ1252">
            <v>83074</v>
          </cell>
          <cell r="CR1252">
            <v>73826</v>
          </cell>
          <cell r="CS1252">
            <v>83074</v>
          </cell>
          <cell r="CT1252">
            <v>83074</v>
          </cell>
          <cell r="CU1252">
            <v>83074</v>
          </cell>
          <cell r="CV1252">
            <v>85899</v>
          </cell>
          <cell r="CW1252">
            <v>55047</v>
          </cell>
          <cell r="CX1252">
            <v>71484</v>
          </cell>
          <cell r="CY1252">
            <v>69989</v>
          </cell>
          <cell r="CZ1252">
            <v>85024</v>
          </cell>
          <cell r="DA1252">
            <v>85024</v>
          </cell>
          <cell r="DB1252">
            <v>85024</v>
          </cell>
          <cell r="DC1252">
            <v>91586</v>
          </cell>
          <cell r="DD1252">
            <v>103490</v>
          </cell>
          <cell r="DE1252">
            <v>154131</v>
          </cell>
          <cell r="DF1252">
            <v>158676</v>
          </cell>
          <cell r="DG1252">
            <v>135034</v>
          </cell>
          <cell r="DH1252">
            <v>135034</v>
          </cell>
          <cell r="DI1252">
            <v>135034</v>
          </cell>
          <cell r="DJ1252">
            <v>118834</v>
          </cell>
          <cell r="DK1252">
            <v>116354</v>
          </cell>
        </row>
        <row r="1253">
          <cell r="A1253">
            <v>162381</v>
          </cell>
          <cell r="B1253" t="str">
            <v xml:space="preserve">  BAYOU MACON                            </v>
          </cell>
          <cell r="C1253">
            <v>1</v>
          </cell>
          <cell r="D1253" t="str">
            <v xml:space="preserve"> R    </v>
          </cell>
          <cell r="E1253">
            <v>103208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</row>
        <row r="1254">
          <cell r="A1254">
            <v>162562</v>
          </cell>
          <cell r="B1254" t="str">
            <v xml:space="preserve"> GARDEN BANKS  189                       </v>
          </cell>
          <cell r="C1254" t="str">
            <v xml:space="preserve"> 0L   </v>
          </cell>
          <cell r="D1254" t="str">
            <v xml:space="preserve"> R    </v>
          </cell>
          <cell r="E1254">
            <v>104738</v>
          </cell>
          <cell r="F1254">
            <v>57497</v>
          </cell>
          <cell r="G1254">
            <v>57497</v>
          </cell>
          <cell r="H1254">
            <v>60601</v>
          </cell>
          <cell r="I1254">
            <v>59502</v>
          </cell>
          <cell r="J1254">
            <v>59571</v>
          </cell>
          <cell r="K1254">
            <v>59571</v>
          </cell>
          <cell r="L1254">
            <v>59571</v>
          </cell>
          <cell r="M1254">
            <v>59571</v>
          </cell>
          <cell r="N1254">
            <v>59571</v>
          </cell>
          <cell r="O1254">
            <v>59571</v>
          </cell>
          <cell r="P1254">
            <v>63085</v>
          </cell>
          <cell r="Q1254">
            <v>63085</v>
          </cell>
          <cell r="R1254">
            <v>63086</v>
          </cell>
          <cell r="S1254">
            <v>63194</v>
          </cell>
          <cell r="T1254">
            <v>56329</v>
          </cell>
          <cell r="U1254">
            <v>56329</v>
          </cell>
          <cell r="V1254">
            <v>56329</v>
          </cell>
          <cell r="W1254">
            <v>56329</v>
          </cell>
          <cell r="X1254">
            <v>54318</v>
          </cell>
          <cell r="Y1254">
            <v>55318</v>
          </cell>
          <cell r="Z1254">
            <v>55306</v>
          </cell>
          <cell r="AA1254">
            <v>65363</v>
          </cell>
          <cell r="AB1254">
            <v>65363</v>
          </cell>
          <cell r="AC1254">
            <v>55306</v>
          </cell>
          <cell r="AD1254">
            <v>47283</v>
          </cell>
          <cell r="AE1254">
            <v>47656</v>
          </cell>
          <cell r="AF1254">
            <v>47754</v>
          </cell>
          <cell r="AG1254">
            <v>47754</v>
          </cell>
          <cell r="AH1254">
            <v>59787</v>
          </cell>
          <cell r="AI1254">
            <v>59787</v>
          </cell>
          <cell r="AJ1254">
            <v>59787</v>
          </cell>
          <cell r="AK1254">
            <v>59787</v>
          </cell>
          <cell r="AL1254">
            <v>59787</v>
          </cell>
          <cell r="AM1254">
            <v>60534</v>
          </cell>
          <cell r="AN1254">
            <v>60551</v>
          </cell>
          <cell r="AO1254">
            <v>60601</v>
          </cell>
          <cell r="AP1254">
            <v>60601</v>
          </cell>
          <cell r="AQ1254">
            <v>60601</v>
          </cell>
          <cell r="AR1254">
            <v>60199</v>
          </cell>
          <cell r="AS1254">
            <v>60199</v>
          </cell>
          <cell r="AT1254">
            <v>60288</v>
          </cell>
          <cell r="AU1254">
            <v>60256</v>
          </cell>
          <cell r="AV1254">
            <v>0</v>
          </cell>
          <cell r="AW1254">
            <v>60357</v>
          </cell>
          <cell r="AX1254">
            <v>55962</v>
          </cell>
          <cell r="AY1254">
            <v>55962</v>
          </cell>
          <cell r="AZ1254">
            <v>55962</v>
          </cell>
          <cell r="BA1254">
            <v>54897</v>
          </cell>
          <cell r="BB1254">
            <v>50877</v>
          </cell>
          <cell r="BC1254">
            <v>50822</v>
          </cell>
          <cell r="BD1254">
            <v>50822</v>
          </cell>
          <cell r="BE1254">
            <v>50822</v>
          </cell>
          <cell r="BF1254">
            <v>50815</v>
          </cell>
          <cell r="BG1254">
            <v>50815</v>
          </cell>
          <cell r="BH1254">
            <v>50714</v>
          </cell>
          <cell r="BI1254">
            <v>50417</v>
          </cell>
          <cell r="BJ1254">
            <v>52414</v>
          </cell>
          <cell r="BK1254">
            <v>52414</v>
          </cell>
          <cell r="BL1254">
            <v>52399</v>
          </cell>
          <cell r="BM1254">
            <v>52399</v>
          </cell>
          <cell r="BN1254">
            <v>52399</v>
          </cell>
          <cell r="BO1254">
            <v>52386</v>
          </cell>
          <cell r="BP1254">
            <v>52927</v>
          </cell>
          <cell r="BQ1254">
            <v>60754</v>
          </cell>
          <cell r="BR1254">
            <v>60754</v>
          </cell>
          <cell r="BS1254">
            <v>60754</v>
          </cell>
          <cell r="BT1254">
            <v>60754</v>
          </cell>
          <cell r="BU1254">
            <v>60754</v>
          </cell>
          <cell r="BV1254">
            <v>60754</v>
          </cell>
          <cell r="BW1254">
            <v>64774</v>
          </cell>
          <cell r="BX1254">
            <v>64774</v>
          </cell>
          <cell r="BY1254">
            <v>64774</v>
          </cell>
          <cell r="BZ1254">
            <v>64774</v>
          </cell>
          <cell r="CA1254">
            <v>63970</v>
          </cell>
          <cell r="CB1254">
            <v>64817</v>
          </cell>
          <cell r="CC1254">
            <v>57801</v>
          </cell>
          <cell r="CD1254">
            <v>57189</v>
          </cell>
          <cell r="CE1254">
            <v>56311</v>
          </cell>
          <cell r="CF1254">
            <v>56311</v>
          </cell>
          <cell r="CG1254">
            <v>56311</v>
          </cell>
          <cell r="CH1254">
            <v>55702</v>
          </cell>
          <cell r="CI1254">
            <v>55593</v>
          </cell>
          <cell r="CJ1254">
            <v>55493</v>
          </cell>
          <cell r="CK1254">
            <v>56269</v>
          </cell>
          <cell r="CL1254">
            <v>56245</v>
          </cell>
          <cell r="CM1254">
            <v>56245</v>
          </cell>
          <cell r="CN1254">
            <v>56245</v>
          </cell>
          <cell r="CO1254">
            <v>52225</v>
          </cell>
          <cell r="CP1254">
            <v>52225</v>
          </cell>
          <cell r="CQ1254">
            <v>53147</v>
          </cell>
          <cell r="CR1254">
            <v>48230</v>
          </cell>
          <cell r="CS1254">
            <v>55902</v>
          </cell>
          <cell r="CT1254">
            <v>55902</v>
          </cell>
          <cell r="CU1254">
            <v>55902</v>
          </cell>
          <cell r="CV1254">
            <v>54981</v>
          </cell>
          <cell r="CW1254">
            <v>60595</v>
          </cell>
          <cell r="CX1254">
            <v>60962</v>
          </cell>
          <cell r="CY1254">
            <v>60394</v>
          </cell>
          <cell r="CZ1254">
            <v>60626</v>
          </cell>
          <cell r="DA1254">
            <v>60626</v>
          </cell>
          <cell r="DB1254">
            <v>60626</v>
          </cell>
          <cell r="DC1254">
            <v>61707</v>
          </cell>
          <cell r="DD1254">
            <v>62086</v>
          </cell>
          <cell r="DE1254">
            <v>69603</v>
          </cell>
          <cell r="DF1254">
            <v>69603</v>
          </cell>
          <cell r="DG1254">
            <v>62569</v>
          </cell>
          <cell r="DH1254">
            <v>62569</v>
          </cell>
          <cell r="DI1254">
            <v>62569</v>
          </cell>
          <cell r="DJ1254">
            <v>62691</v>
          </cell>
          <cell r="DK1254">
            <v>66710</v>
          </cell>
        </row>
        <row r="1255">
          <cell r="A1255">
            <v>162605</v>
          </cell>
          <cell r="B1255" t="str">
            <v xml:space="preserve"> BRITISH - EAST CAMERON BLK 2            </v>
          </cell>
          <cell r="C1255" t="str">
            <v xml:space="preserve"> 0L   </v>
          </cell>
          <cell r="D1255" t="str">
            <v xml:space="preserve"> R    </v>
          </cell>
          <cell r="E1255">
            <v>57066</v>
          </cell>
          <cell r="F1255">
            <v>1305</v>
          </cell>
          <cell r="G1255">
            <v>1305</v>
          </cell>
          <cell r="H1255">
            <v>2874</v>
          </cell>
          <cell r="I1255">
            <v>1305</v>
          </cell>
          <cell r="J1255">
            <v>1305</v>
          </cell>
          <cell r="K1255">
            <v>898</v>
          </cell>
          <cell r="L1255">
            <v>898</v>
          </cell>
          <cell r="M1255">
            <v>898</v>
          </cell>
          <cell r="N1255">
            <v>898</v>
          </cell>
          <cell r="O1255">
            <v>898</v>
          </cell>
          <cell r="P1255">
            <v>898</v>
          </cell>
          <cell r="Q1255">
            <v>898</v>
          </cell>
          <cell r="R1255">
            <v>898</v>
          </cell>
          <cell r="S1255">
            <v>898</v>
          </cell>
          <cell r="T1255">
            <v>1</v>
          </cell>
          <cell r="U1255">
            <v>1</v>
          </cell>
          <cell r="V1255">
            <v>1</v>
          </cell>
          <cell r="W1255">
            <v>1</v>
          </cell>
          <cell r="X1255">
            <v>1</v>
          </cell>
          <cell r="Y1255">
            <v>1</v>
          </cell>
          <cell r="Z1255">
            <v>1</v>
          </cell>
          <cell r="AA1255">
            <v>2500</v>
          </cell>
          <cell r="AB1255">
            <v>2500</v>
          </cell>
          <cell r="AC1255">
            <v>2500</v>
          </cell>
          <cell r="AD1255">
            <v>1</v>
          </cell>
          <cell r="AE1255">
            <v>1</v>
          </cell>
          <cell r="AF1255">
            <v>1</v>
          </cell>
          <cell r="AG1255">
            <v>1</v>
          </cell>
          <cell r="AH1255">
            <v>1623</v>
          </cell>
          <cell r="AI1255">
            <v>1623</v>
          </cell>
          <cell r="AJ1255">
            <v>1623</v>
          </cell>
          <cell r="AK1255">
            <v>603</v>
          </cell>
          <cell r="AL1255">
            <v>603</v>
          </cell>
          <cell r="AM1255">
            <v>1123</v>
          </cell>
          <cell r="AN1255">
            <v>1123</v>
          </cell>
          <cell r="AO1255">
            <v>2874</v>
          </cell>
          <cell r="AP1255">
            <v>2874</v>
          </cell>
          <cell r="AQ1255">
            <v>2874</v>
          </cell>
          <cell r="AR1255">
            <v>451</v>
          </cell>
          <cell r="AS1255">
            <v>1051</v>
          </cell>
          <cell r="AT1255">
            <v>4488</v>
          </cell>
          <cell r="AU1255">
            <v>4488</v>
          </cell>
          <cell r="AV1255">
            <v>4488</v>
          </cell>
          <cell r="AW1255">
            <v>4488</v>
          </cell>
          <cell r="AX1255">
            <v>4978</v>
          </cell>
          <cell r="AY1255">
            <v>4666</v>
          </cell>
          <cell r="AZ1255">
            <v>6978</v>
          </cell>
          <cell r="BA1255">
            <v>8648</v>
          </cell>
          <cell r="BB1255">
            <v>3363</v>
          </cell>
          <cell r="BC1255">
            <v>1486</v>
          </cell>
          <cell r="BD1255">
            <v>1486</v>
          </cell>
          <cell r="BE1255">
            <v>1486</v>
          </cell>
          <cell r="BF1255">
            <v>1486</v>
          </cell>
          <cell r="BG1255">
            <v>1486</v>
          </cell>
          <cell r="BH1255">
            <v>4173</v>
          </cell>
          <cell r="BI1255">
            <v>5573</v>
          </cell>
          <cell r="BJ1255">
            <v>5573</v>
          </cell>
          <cell r="BK1255">
            <v>5573</v>
          </cell>
          <cell r="BL1255">
            <v>5573</v>
          </cell>
          <cell r="BM1255">
            <v>5573</v>
          </cell>
          <cell r="BN1255">
            <v>5573</v>
          </cell>
          <cell r="BO1255">
            <v>5573</v>
          </cell>
          <cell r="BP1255">
            <v>5523</v>
          </cell>
          <cell r="BQ1255">
            <v>4988</v>
          </cell>
          <cell r="BR1255">
            <v>4988</v>
          </cell>
          <cell r="BS1255">
            <v>4988</v>
          </cell>
          <cell r="BT1255">
            <v>4988</v>
          </cell>
          <cell r="BU1255">
            <v>4988</v>
          </cell>
          <cell r="BV1255">
            <v>4988</v>
          </cell>
          <cell r="BW1255">
            <v>4988</v>
          </cell>
          <cell r="BX1255">
            <v>4988</v>
          </cell>
          <cell r="BY1255">
            <v>4988</v>
          </cell>
          <cell r="BZ1255">
            <v>4988</v>
          </cell>
          <cell r="CA1255">
            <v>4988</v>
          </cell>
          <cell r="CB1255">
            <v>4988</v>
          </cell>
          <cell r="CC1255">
            <v>10237</v>
          </cell>
          <cell r="CD1255">
            <v>9409</v>
          </cell>
          <cell r="CE1255">
            <v>7909</v>
          </cell>
          <cell r="CF1255">
            <v>7909</v>
          </cell>
          <cell r="CG1255">
            <v>7909</v>
          </cell>
          <cell r="CH1255">
            <v>2000</v>
          </cell>
          <cell r="CI1255">
            <v>6000</v>
          </cell>
          <cell r="CJ1255">
            <v>6000</v>
          </cell>
          <cell r="CK1255">
            <v>10112</v>
          </cell>
          <cell r="CL1255">
            <v>10112</v>
          </cell>
          <cell r="CM1255">
            <v>10112</v>
          </cell>
          <cell r="CN1255">
            <v>10112</v>
          </cell>
          <cell r="CO1255">
            <v>13112</v>
          </cell>
          <cell r="CP1255">
            <v>13112</v>
          </cell>
          <cell r="CQ1255">
            <v>12469</v>
          </cell>
          <cell r="CR1255">
            <v>5469</v>
          </cell>
          <cell r="CS1255">
            <v>1</v>
          </cell>
          <cell r="CT1255">
            <v>1</v>
          </cell>
          <cell r="CU1255">
            <v>1</v>
          </cell>
          <cell r="CV1255">
            <v>1</v>
          </cell>
          <cell r="CW1255">
            <v>1</v>
          </cell>
          <cell r="CX1255">
            <v>1</v>
          </cell>
          <cell r="CY1255">
            <v>1</v>
          </cell>
          <cell r="CZ1255">
            <v>1000</v>
          </cell>
          <cell r="DA1255">
            <v>1000</v>
          </cell>
          <cell r="DB1255">
            <v>1000</v>
          </cell>
          <cell r="DC1255">
            <v>1000</v>
          </cell>
          <cell r="DD1255">
            <v>1000</v>
          </cell>
          <cell r="DE1255">
            <v>9229</v>
          </cell>
          <cell r="DF1255">
            <v>4749</v>
          </cell>
          <cell r="DG1255">
            <v>1</v>
          </cell>
          <cell r="DH1255">
            <v>1</v>
          </cell>
          <cell r="DI1255">
            <v>1</v>
          </cell>
          <cell r="DJ1255">
            <v>0</v>
          </cell>
          <cell r="DK1255">
            <v>0</v>
          </cell>
        </row>
        <row r="1256">
          <cell r="A1256">
            <v>163068</v>
          </cell>
          <cell r="B1256" t="str">
            <v xml:space="preserve"> GRAND ISLE DEHYDRATION                  </v>
          </cell>
          <cell r="C1256" t="str">
            <v xml:space="preserve"> 0L   </v>
          </cell>
          <cell r="D1256" t="str">
            <v xml:space="preserve"> R    </v>
          </cell>
          <cell r="E1256">
            <v>142248</v>
          </cell>
          <cell r="F1256">
            <v>37061</v>
          </cell>
          <cell r="G1256">
            <v>36911</v>
          </cell>
          <cell r="H1256">
            <v>36546</v>
          </cell>
          <cell r="I1256">
            <v>37061</v>
          </cell>
          <cell r="J1256">
            <v>37349</v>
          </cell>
          <cell r="K1256">
            <v>60397</v>
          </cell>
          <cell r="L1256">
            <v>60347</v>
          </cell>
          <cell r="M1256">
            <v>13997</v>
          </cell>
          <cell r="N1256">
            <v>13997</v>
          </cell>
          <cell r="O1256">
            <v>997</v>
          </cell>
          <cell r="P1256">
            <v>997</v>
          </cell>
          <cell r="Q1256">
            <v>4498</v>
          </cell>
          <cell r="R1256">
            <v>12598</v>
          </cell>
          <cell r="S1256">
            <v>12637</v>
          </cell>
          <cell r="T1256">
            <v>14388</v>
          </cell>
          <cell r="U1256">
            <v>14388</v>
          </cell>
          <cell r="V1256">
            <v>14300</v>
          </cell>
          <cell r="W1256">
            <v>14300</v>
          </cell>
          <cell r="X1256">
            <v>14084</v>
          </cell>
          <cell r="Y1256">
            <v>12084</v>
          </cell>
          <cell r="Z1256">
            <v>12084</v>
          </cell>
          <cell r="AA1256">
            <v>10501</v>
          </cell>
          <cell r="AB1256">
            <v>10501</v>
          </cell>
          <cell r="AC1256">
            <v>10501</v>
          </cell>
          <cell r="AD1256">
            <v>1</v>
          </cell>
          <cell r="AE1256">
            <v>284</v>
          </cell>
          <cell r="AF1256">
            <v>2593</v>
          </cell>
          <cell r="AG1256">
            <v>2548</v>
          </cell>
          <cell r="AH1256">
            <v>3180</v>
          </cell>
          <cell r="AI1256">
            <v>3180</v>
          </cell>
          <cell r="AJ1256">
            <v>8180</v>
          </cell>
          <cell r="AK1256">
            <v>4681</v>
          </cell>
          <cell r="AL1256">
            <v>5354</v>
          </cell>
          <cell r="AM1256">
            <v>10500</v>
          </cell>
          <cell r="AN1256">
            <v>64916</v>
          </cell>
          <cell r="AO1256">
            <v>36546</v>
          </cell>
          <cell r="AP1256">
            <v>36546</v>
          </cell>
          <cell r="AQ1256">
            <v>36546</v>
          </cell>
          <cell r="AR1256">
            <v>75120</v>
          </cell>
          <cell r="AS1256">
            <v>67970</v>
          </cell>
          <cell r="AT1256">
            <v>69605</v>
          </cell>
          <cell r="AU1256">
            <v>69552</v>
          </cell>
          <cell r="AV1256">
            <v>25852</v>
          </cell>
          <cell r="AW1256">
            <v>25852</v>
          </cell>
          <cell r="AX1256">
            <v>59802</v>
          </cell>
          <cell r="AY1256">
            <v>78252</v>
          </cell>
          <cell r="AZ1256">
            <v>79902</v>
          </cell>
          <cell r="BA1256">
            <v>43302</v>
          </cell>
          <cell r="BB1256">
            <v>35102</v>
          </cell>
          <cell r="BC1256">
            <v>28236</v>
          </cell>
          <cell r="BD1256">
            <v>11236</v>
          </cell>
          <cell r="BE1256">
            <v>11236</v>
          </cell>
          <cell r="BF1256">
            <v>9236</v>
          </cell>
          <cell r="BG1256">
            <v>8951</v>
          </cell>
          <cell r="BH1256">
            <v>10802</v>
          </cell>
          <cell r="BI1256">
            <v>26502</v>
          </cell>
          <cell r="BJ1256">
            <v>19627</v>
          </cell>
          <cell r="BK1256">
            <v>19627</v>
          </cell>
          <cell r="BL1256">
            <v>19627</v>
          </cell>
          <cell r="BM1256">
            <v>19627</v>
          </cell>
          <cell r="BN1256">
            <v>19570</v>
          </cell>
          <cell r="BO1256">
            <v>19870</v>
          </cell>
          <cell r="BP1256">
            <v>14630</v>
          </cell>
          <cell r="BQ1256">
            <v>13630</v>
          </cell>
          <cell r="BR1256">
            <v>13630</v>
          </cell>
          <cell r="BS1256">
            <v>13630</v>
          </cell>
          <cell r="BT1256">
            <v>10630</v>
          </cell>
          <cell r="BU1256">
            <v>11730</v>
          </cell>
          <cell r="BV1256">
            <v>9972</v>
          </cell>
          <cell r="BW1256">
            <v>2372</v>
          </cell>
          <cell r="BX1256">
            <v>9972</v>
          </cell>
          <cell r="BY1256">
            <v>9972</v>
          </cell>
          <cell r="BZ1256">
            <v>9972</v>
          </cell>
          <cell r="CA1256">
            <v>9972</v>
          </cell>
          <cell r="CB1256">
            <v>9972</v>
          </cell>
          <cell r="CC1256">
            <v>562</v>
          </cell>
          <cell r="CD1256">
            <v>4562</v>
          </cell>
          <cell r="CE1256">
            <v>15872</v>
          </cell>
          <cell r="CF1256">
            <v>15872</v>
          </cell>
          <cell r="CG1256">
            <v>15668</v>
          </cell>
          <cell r="CH1256">
            <v>16668</v>
          </cell>
          <cell r="CI1256">
            <v>16049</v>
          </cell>
          <cell r="CJ1256">
            <v>14800</v>
          </cell>
          <cell r="CK1256">
            <v>17154</v>
          </cell>
          <cell r="CL1256">
            <v>17154</v>
          </cell>
          <cell r="CM1256">
            <v>17154</v>
          </cell>
          <cell r="CN1256">
            <v>17154</v>
          </cell>
          <cell r="CO1256">
            <v>14979</v>
          </cell>
          <cell r="CP1256">
            <v>14979</v>
          </cell>
          <cell r="CQ1256">
            <v>13904</v>
          </cell>
          <cell r="CR1256">
            <v>20902</v>
          </cell>
          <cell r="CS1256">
            <v>14054</v>
          </cell>
          <cell r="CT1256">
            <v>14054</v>
          </cell>
          <cell r="CU1256">
            <v>14054</v>
          </cell>
          <cell r="CV1256">
            <v>11891</v>
          </cell>
          <cell r="CW1256">
            <v>9000</v>
          </cell>
          <cell r="CX1256">
            <v>9904</v>
          </cell>
          <cell r="CY1256">
            <v>10904</v>
          </cell>
          <cell r="CZ1256">
            <v>13954</v>
          </cell>
          <cell r="DA1256">
            <v>13954</v>
          </cell>
          <cell r="DB1256">
            <v>13954</v>
          </cell>
          <cell r="DC1256">
            <v>10590</v>
          </cell>
          <cell r="DD1256">
            <v>10590</v>
          </cell>
          <cell r="DE1256">
            <v>21500</v>
          </cell>
          <cell r="DF1256">
            <v>18000</v>
          </cell>
          <cell r="DG1256">
            <v>10000</v>
          </cell>
          <cell r="DH1256">
            <v>10000</v>
          </cell>
          <cell r="DI1256">
            <v>10000</v>
          </cell>
          <cell r="DJ1256">
            <v>13950</v>
          </cell>
          <cell r="DK1256">
            <v>12500</v>
          </cell>
        </row>
        <row r="1257">
          <cell r="A1257">
            <v>163292</v>
          </cell>
          <cell r="B1257" t="str">
            <v xml:space="preserve"> SHELL - MISSISSIPPI CANYON 194 DEHYD    </v>
          </cell>
          <cell r="C1257" t="str">
            <v xml:space="preserve"> 0L   </v>
          </cell>
          <cell r="D1257" t="str">
            <v xml:space="preserve"> R    </v>
          </cell>
          <cell r="E1257">
            <v>201060</v>
          </cell>
          <cell r="F1257">
            <v>168323</v>
          </cell>
          <cell r="G1257">
            <v>168323</v>
          </cell>
          <cell r="H1257">
            <v>139092</v>
          </cell>
          <cell r="I1257">
            <v>166146</v>
          </cell>
          <cell r="J1257">
            <v>148870</v>
          </cell>
          <cell r="K1257">
            <v>156479</v>
          </cell>
          <cell r="L1257">
            <v>163693</v>
          </cell>
          <cell r="M1257">
            <v>155854</v>
          </cell>
          <cell r="N1257">
            <v>155854</v>
          </cell>
          <cell r="O1257">
            <v>155854</v>
          </cell>
          <cell r="P1257">
            <v>115046</v>
          </cell>
          <cell r="Q1257">
            <v>123521</v>
          </cell>
          <cell r="R1257">
            <v>150789</v>
          </cell>
          <cell r="S1257">
            <v>151894</v>
          </cell>
          <cell r="T1257">
            <v>162849</v>
          </cell>
          <cell r="U1257">
            <v>162849</v>
          </cell>
          <cell r="V1257">
            <v>162849</v>
          </cell>
          <cell r="W1257">
            <v>162044</v>
          </cell>
          <cell r="X1257">
            <v>154026</v>
          </cell>
          <cell r="Y1257">
            <v>154714</v>
          </cell>
          <cell r="Z1257">
            <v>153139</v>
          </cell>
          <cell r="AA1257">
            <v>165107</v>
          </cell>
          <cell r="AB1257">
            <v>163322</v>
          </cell>
          <cell r="AC1257">
            <v>163015</v>
          </cell>
          <cell r="AD1257">
            <v>185630</v>
          </cell>
          <cell r="AE1257">
            <v>165999</v>
          </cell>
          <cell r="AF1257">
            <v>126875</v>
          </cell>
          <cell r="AG1257">
            <v>145171</v>
          </cell>
          <cell r="AH1257">
            <v>151383</v>
          </cell>
          <cell r="AI1257">
            <v>149383</v>
          </cell>
          <cell r="AJ1257">
            <v>149383</v>
          </cell>
          <cell r="AK1257">
            <v>151183</v>
          </cell>
          <cell r="AL1257">
            <v>139651</v>
          </cell>
          <cell r="AM1257">
            <v>121103</v>
          </cell>
          <cell r="AN1257">
            <v>103722</v>
          </cell>
          <cell r="AO1257">
            <v>139092</v>
          </cell>
          <cell r="AP1257">
            <v>139092</v>
          </cell>
          <cell r="AQ1257">
            <v>139092</v>
          </cell>
          <cell r="AR1257">
            <v>154533</v>
          </cell>
          <cell r="AS1257">
            <v>99028</v>
          </cell>
          <cell r="AT1257">
            <v>120790</v>
          </cell>
          <cell r="AU1257">
            <v>128865</v>
          </cell>
          <cell r="AV1257">
            <v>121301</v>
          </cell>
          <cell r="AW1257">
            <v>104516</v>
          </cell>
          <cell r="AX1257">
            <v>175551</v>
          </cell>
          <cell r="AY1257">
            <v>198306</v>
          </cell>
          <cell r="AZ1257">
            <v>158351</v>
          </cell>
          <cell r="BA1257">
            <v>119824</v>
          </cell>
          <cell r="BB1257">
            <v>129357</v>
          </cell>
          <cell r="BC1257">
            <v>143699</v>
          </cell>
          <cell r="BD1257">
            <v>143699</v>
          </cell>
          <cell r="BE1257">
            <v>143699</v>
          </cell>
          <cell r="BF1257">
            <v>140884</v>
          </cell>
          <cell r="BG1257">
            <v>152005</v>
          </cell>
          <cell r="BH1257">
            <v>136595</v>
          </cell>
          <cell r="BI1257">
            <v>107020</v>
          </cell>
          <cell r="BJ1257">
            <v>132455</v>
          </cell>
          <cell r="BK1257">
            <v>132455</v>
          </cell>
          <cell r="BL1257">
            <v>131790</v>
          </cell>
          <cell r="BM1257">
            <v>127285</v>
          </cell>
          <cell r="BN1257">
            <v>118762</v>
          </cell>
          <cell r="BO1257">
            <v>118559</v>
          </cell>
          <cell r="BP1257">
            <v>136755</v>
          </cell>
          <cell r="BQ1257">
            <v>104450</v>
          </cell>
          <cell r="BR1257">
            <v>104450</v>
          </cell>
          <cell r="BS1257">
            <v>104450</v>
          </cell>
          <cell r="BT1257">
            <v>139104</v>
          </cell>
          <cell r="BU1257">
            <v>102644</v>
          </cell>
          <cell r="BV1257">
            <v>116241</v>
          </cell>
          <cell r="BW1257">
            <v>94632</v>
          </cell>
          <cell r="BX1257">
            <v>140974</v>
          </cell>
          <cell r="BY1257">
            <v>140974</v>
          </cell>
          <cell r="BZ1257">
            <v>146429</v>
          </cell>
          <cell r="CA1257">
            <v>115025</v>
          </cell>
          <cell r="CB1257">
            <v>130827</v>
          </cell>
          <cell r="CC1257">
            <v>73247</v>
          </cell>
          <cell r="CD1257">
            <v>130636</v>
          </cell>
          <cell r="CE1257">
            <v>143758</v>
          </cell>
          <cell r="CF1257">
            <v>143758</v>
          </cell>
          <cell r="CG1257">
            <v>143758</v>
          </cell>
          <cell r="CH1257">
            <v>133871</v>
          </cell>
          <cell r="CI1257">
            <v>144986</v>
          </cell>
          <cell r="CJ1257">
            <v>149937</v>
          </cell>
          <cell r="CK1257">
            <v>144507</v>
          </cell>
          <cell r="CL1257">
            <v>116352</v>
          </cell>
          <cell r="CM1257">
            <v>116352</v>
          </cell>
          <cell r="CN1257">
            <v>140157</v>
          </cell>
          <cell r="CO1257">
            <v>132828</v>
          </cell>
          <cell r="CP1257">
            <v>132828</v>
          </cell>
          <cell r="CQ1257">
            <v>122269</v>
          </cell>
          <cell r="CR1257">
            <v>143904</v>
          </cell>
          <cell r="CS1257">
            <v>137091</v>
          </cell>
          <cell r="CT1257">
            <v>137091</v>
          </cell>
          <cell r="CU1257">
            <v>137091</v>
          </cell>
          <cell r="CV1257">
            <v>130575</v>
          </cell>
          <cell r="CW1257">
            <v>120684</v>
          </cell>
          <cell r="CX1257">
            <v>82270</v>
          </cell>
          <cell r="CY1257">
            <v>111248</v>
          </cell>
          <cell r="CZ1257">
            <v>149799</v>
          </cell>
          <cell r="DA1257">
            <v>149799</v>
          </cell>
          <cell r="DB1257">
            <v>149799</v>
          </cell>
          <cell r="DC1257">
            <v>91730</v>
          </cell>
          <cell r="DD1257">
            <v>95345</v>
          </cell>
          <cell r="DE1257">
            <v>129028</v>
          </cell>
          <cell r="DF1257">
            <v>115816</v>
          </cell>
          <cell r="DG1257">
            <v>107882</v>
          </cell>
          <cell r="DH1257">
            <v>107882</v>
          </cell>
          <cell r="DI1257">
            <v>107882</v>
          </cell>
          <cell r="DJ1257">
            <v>97297</v>
          </cell>
          <cell r="DK1257">
            <v>143838</v>
          </cell>
        </row>
        <row r="1258">
          <cell r="A1258">
            <v>164408</v>
          </cell>
          <cell r="B1258" t="str">
            <v xml:space="preserve"> VERMILION 200                           </v>
          </cell>
          <cell r="C1258" t="str">
            <v xml:space="preserve"> 0L   </v>
          </cell>
          <cell r="D1258" t="str">
            <v xml:space="preserve"> R    </v>
          </cell>
          <cell r="E1258">
            <v>121376</v>
          </cell>
          <cell r="F1258">
            <v>3700</v>
          </cell>
          <cell r="G1258">
            <v>3700</v>
          </cell>
          <cell r="H1258">
            <v>4900</v>
          </cell>
          <cell r="I1258">
            <v>3700</v>
          </cell>
          <cell r="J1258">
            <v>3700</v>
          </cell>
          <cell r="K1258">
            <v>4000</v>
          </cell>
          <cell r="L1258">
            <v>4000</v>
          </cell>
          <cell r="M1258">
            <v>4000</v>
          </cell>
          <cell r="N1258">
            <v>4000</v>
          </cell>
          <cell r="O1258">
            <v>4000</v>
          </cell>
          <cell r="P1258">
            <v>4000</v>
          </cell>
          <cell r="Q1258">
            <v>4000</v>
          </cell>
          <cell r="R1258">
            <v>4000</v>
          </cell>
          <cell r="S1258">
            <v>4000</v>
          </cell>
          <cell r="T1258">
            <v>5000</v>
          </cell>
          <cell r="U1258">
            <v>5000</v>
          </cell>
          <cell r="V1258">
            <v>5000</v>
          </cell>
          <cell r="W1258">
            <v>3995</v>
          </cell>
          <cell r="X1258">
            <v>3995</v>
          </cell>
          <cell r="Y1258">
            <v>3100</v>
          </cell>
          <cell r="Z1258">
            <v>4082</v>
          </cell>
          <cell r="AA1258">
            <v>4082</v>
          </cell>
          <cell r="AB1258">
            <v>4082</v>
          </cell>
          <cell r="AC1258">
            <v>4082</v>
          </cell>
          <cell r="AD1258">
            <v>4900</v>
          </cell>
          <cell r="AE1258">
            <v>4900</v>
          </cell>
          <cell r="AF1258">
            <v>4900</v>
          </cell>
          <cell r="AG1258">
            <v>4900</v>
          </cell>
          <cell r="AH1258">
            <v>4900</v>
          </cell>
          <cell r="AI1258">
            <v>4900</v>
          </cell>
          <cell r="AJ1258">
            <v>4900</v>
          </cell>
          <cell r="AK1258">
            <v>4900</v>
          </cell>
          <cell r="AL1258">
            <v>4900</v>
          </cell>
          <cell r="AM1258">
            <v>4900</v>
          </cell>
          <cell r="AN1258">
            <v>4900</v>
          </cell>
          <cell r="AO1258">
            <v>4900</v>
          </cell>
          <cell r="AP1258">
            <v>4900</v>
          </cell>
          <cell r="AQ1258">
            <v>4900</v>
          </cell>
          <cell r="AR1258">
            <v>3500</v>
          </cell>
          <cell r="AS1258">
            <v>3500</v>
          </cell>
          <cell r="AT1258">
            <v>3500</v>
          </cell>
          <cell r="AU1258">
            <v>3500</v>
          </cell>
          <cell r="AV1258">
            <v>3500</v>
          </cell>
          <cell r="AW1258">
            <v>3500</v>
          </cell>
          <cell r="AX1258">
            <v>7240</v>
          </cell>
          <cell r="AY1258">
            <v>7240</v>
          </cell>
          <cell r="AZ1258">
            <v>7240</v>
          </cell>
          <cell r="BA1258">
            <v>4090</v>
          </cell>
          <cell r="BB1258">
            <v>4090</v>
          </cell>
          <cell r="BC1258">
            <v>4090</v>
          </cell>
          <cell r="BD1258">
            <v>4090</v>
          </cell>
          <cell r="BE1258">
            <v>4090</v>
          </cell>
          <cell r="BF1258">
            <v>4090</v>
          </cell>
          <cell r="BG1258">
            <v>4090</v>
          </cell>
          <cell r="BH1258">
            <v>4433</v>
          </cell>
          <cell r="BI1258">
            <v>4433</v>
          </cell>
          <cell r="BJ1258">
            <v>4433</v>
          </cell>
          <cell r="BK1258">
            <v>4433</v>
          </cell>
          <cell r="BL1258">
            <v>4433</v>
          </cell>
          <cell r="BM1258">
            <v>4433</v>
          </cell>
          <cell r="BN1258">
            <v>4433</v>
          </cell>
          <cell r="BO1258">
            <v>4433</v>
          </cell>
          <cell r="BP1258">
            <v>5200</v>
          </cell>
          <cell r="BQ1258">
            <v>5200</v>
          </cell>
          <cell r="BR1258">
            <v>5200</v>
          </cell>
          <cell r="BS1258">
            <v>5200</v>
          </cell>
          <cell r="BT1258">
            <v>5200</v>
          </cell>
          <cell r="BU1258">
            <v>5200</v>
          </cell>
          <cell r="BV1258">
            <v>5200</v>
          </cell>
          <cell r="BW1258">
            <v>5200</v>
          </cell>
          <cell r="BX1258">
            <v>5200</v>
          </cell>
          <cell r="BY1258">
            <v>5200</v>
          </cell>
          <cell r="BZ1258">
            <v>5200</v>
          </cell>
          <cell r="CA1258">
            <v>5200</v>
          </cell>
          <cell r="CB1258">
            <v>5200</v>
          </cell>
          <cell r="CC1258">
            <v>4600</v>
          </cell>
          <cell r="CD1258">
            <v>4600</v>
          </cell>
          <cell r="CE1258">
            <v>8000</v>
          </cell>
          <cell r="CF1258">
            <v>8000</v>
          </cell>
          <cell r="CG1258">
            <v>8000</v>
          </cell>
          <cell r="CH1258">
            <v>8000</v>
          </cell>
          <cell r="CI1258">
            <v>8000</v>
          </cell>
          <cell r="CJ1258">
            <v>8000</v>
          </cell>
          <cell r="CK1258">
            <v>8000</v>
          </cell>
          <cell r="CL1258">
            <v>8000</v>
          </cell>
          <cell r="CM1258">
            <v>8000</v>
          </cell>
          <cell r="CN1258">
            <v>8000</v>
          </cell>
          <cell r="CO1258">
            <v>8000</v>
          </cell>
          <cell r="CP1258">
            <v>8000</v>
          </cell>
          <cell r="CQ1258">
            <v>5000</v>
          </cell>
          <cell r="CR1258">
            <v>5000</v>
          </cell>
          <cell r="CS1258">
            <v>5000</v>
          </cell>
          <cell r="CT1258">
            <v>5000</v>
          </cell>
          <cell r="CU1258">
            <v>5000</v>
          </cell>
          <cell r="CV1258">
            <v>5000</v>
          </cell>
          <cell r="CW1258">
            <v>2800</v>
          </cell>
          <cell r="CX1258">
            <v>2800</v>
          </cell>
          <cell r="CY1258">
            <v>2800</v>
          </cell>
          <cell r="CZ1258">
            <v>2800</v>
          </cell>
          <cell r="DA1258">
            <v>2800</v>
          </cell>
          <cell r="DB1258">
            <v>2800</v>
          </cell>
          <cell r="DC1258">
            <v>2800</v>
          </cell>
          <cell r="DD1258">
            <v>2800</v>
          </cell>
          <cell r="DE1258">
            <v>2000</v>
          </cell>
          <cell r="DF1258">
            <v>2000</v>
          </cell>
          <cell r="DG1258">
            <v>2000</v>
          </cell>
          <cell r="DH1258">
            <v>2000</v>
          </cell>
          <cell r="DI1258">
            <v>2000</v>
          </cell>
          <cell r="DJ1258">
            <v>2000</v>
          </cell>
          <cell r="DK1258">
            <v>2000</v>
          </cell>
        </row>
        <row r="1259">
          <cell r="A1259">
            <v>195690</v>
          </cell>
          <cell r="B1259" t="str">
            <v xml:space="preserve"> BETHLEHEM SALES                         </v>
          </cell>
          <cell r="C1259">
            <v>5</v>
          </cell>
          <cell r="D1259" t="str">
            <v xml:space="preserve"> D    </v>
          </cell>
          <cell r="E1259">
            <v>2960</v>
          </cell>
          <cell r="F1259">
            <v>2600</v>
          </cell>
          <cell r="G1259">
            <v>2600</v>
          </cell>
          <cell r="H1259">
            <v>2700</v>
          </cell>
          <cell r="I1259">
            <v>2600</v>
          </cell>
          <cell r="J1259">
            <v>2600</v>
          </cell>
          <cell r="K1259">
            <v>2600</v>
          </cell>
          <cell r="L1259">
            <v>2600</v>
          </cell>
          <cell r="M1259">
            <v>2600</v>
          </cell>
          <cell r="N1259">
            <v>2600</v>
          </cell>
          <cell r="O1259">
            <v>2600</v>
          </cell>
          <cell r="P1259">
            <v>2600</v>
          </cell>
          <cell r="Q1259">
            <v>2600</v>
          </cell>
          <cell r="R1259">
            <v>2600</v>
          </cell>
          <cell r="S1259">
            <v>2600</v>
          </cell>
          <cell r="T1259">
            <v>2700</v>
          </cell>
          <cell r="U1259">
            <v>2700</v>
          </cell>
          <cell r="V1259">
            <v>2700</v>
          </cell>
          <cell r="W1259">
            <v>2700</v>
          </cell>
          <cell r="X1259">
            <v>2700</v>
          </cell>
          <cell r="Y1259">
            <v>2700</v>
          </cell>
          <cell r="Z1259">
            <v>2700</v>
          </cell>
          <cell r="AA1259">
            <v>2700</v>
          </cell>
          <cell r="AB1259">
            <v>2700</v>
          </cell>
          <cell r="AC1259">
            <v>2700</v>
          </cell>
          <cell r="AD1259">
            <v>2700</v>
          </cell>
          <cell r="AE1259">
            <v>2700</v>
          </cell>
          <cell r="AF1259">
            <v>2700</v>
          </cell>
          <cell r="AG1259">
            <v>2700</v>
          </cell>
          <cell r="AH1259">
            <v>2700</v>
          </cell>
          <cell r="AI1259">
            <v>2700</v>
          </cell>
          <cell r="AJ1259">
            <v>1200</v>
          </cell>
          <cell r="AK1259">
            <v>2699</v>
          </cell>
          <cell r="AL1259">
            <v>2700</v>
          </cell>
          <cell r="AM1259">
            <v>2699</v>
          </cell>
          <cell r="AN1259">
            <v>2700</v>
          </cell>
          <cell r="AO1259">
            <v>2700</v>
          </cell>
          <cell r="AP1259">
            <v>2700</v>
          </cell>
          <cell r="AQ1259">
            <v>2700</v>
          </cell>
          <cell r="AR1259">
            <v>2700</v>
          </cell>
          <cell r="AS1259">
            <v>2699</v>
          </cell>
          <cell r="AT1259">
            <v>2699</v>
          </cell>
          <cell r="AU1259">
            <v>2700</v>
          </cell>
          <cell r="AV1259">
            <v>2700</v>
          </cell>
          <cell r="AW1259">
            <v>2699</v>
          </cell>
          <cell r="AX1259">
            <v>1870</v>
          </cell>
          <cell r="AY1259">
            <v>1870</v>
          </cell>
          <cell r="AZ1259">
            <v>1870</v>
          </cell>
          <cell r="BA1259">
            <v>1870</v>
          </cell>
          <cell r="BB1259">
            <v>1870</v>
          </cell>
          <cell r="BC1259">
            <v>1870</v>
          </cell>
          <cell r="BD1259">
            <v>1870</v>
          </cell>
          <cell r="BE1259">
            <v>1870</v>
          </cell>
          <cell r="BF1259">
            <v>1870</v>
          </cell>
          <cell r="BG1259">
            <v>3070</v>
          </cell>
          <cell r="BH1259">
            <v>3070</v>
          </cell>
          <cell r="BI1259">
            <v>3070</v>
          </cell>
          <cell r="BJ1259">
            <v>3070</v>
          </cell>
          <cell r="BK1259">
            <v>3070</v>
          </cell>
          <cell r="BL1259">
            <v>3070</v>
          </cell>
          <cell r="BM1259">
            <v>3070</v>
          </cell>
          <cell r="BN1259">
            <v>3070</v>
          </cell>
          <cell r="BO1259">
            <v>3070</v>
          </cell>
          <cell r="BP1259">
            <v>3070</v>
          </cell>
          <cell r="BQ1259">
            <v>3070</v>
          </cell>
          <cell r="BR1259">
            <v>3070</v>
          </cell>
          <cell r="BS1259">
            <v>3070</v>
          </cell>
          <cell r="BT1259">
            <v>3070</v>
          </cell>
          <cell r="BU1259">
            <v>3070</v>
          </cell>
          <cell r="BV1259">
            <v>3070</v>
          </cell>
          <cell r="BW1259">
            <v>3070</v>
          </cell>
          <cell r="BX1259">
            <v>3070</v>
          </cell>
          <cell r="BY1259">
            <v>3070</v>
          </cell>
          <cell r="BZ1259">
            <v>3070</v>
          </cell>
          <cell r="CA1259">
            <v>3070</v>
          </cell>
          <cell r="CB1259">
            <v>3070</v>
          </cell>
          <cell r="CC1259">
            <v>1870</v>
          </cell>
          <cell r="CD1259">
            <v>1870</v>
          </cell>
          <cell r="CE1259">
            <v>1870</v>
          </cell>
          <cell r="CF1259">
            <v>1870</v>
          </cell>
          <cell r="CG1259">
            <v>1870</v>
          </cell>
          <cell r="CH1259">
            <v>1870</v>
          </cell>
          <cell r="CI1259">
            <v>3070</v>
          </cell>
          <cell r="CJ1259">
            <v>3070</v>
          </cell>
          <cell r="CK1259">
            <v>3070</v>
          </cell>
          <cell r="CL1259">
            <v>3070</v>
          </cell>
          <cell r="CM1259">
            <v>3070</v>
          </cell>
          <cell r="CN1259">
            <v>3070</v>
          </cell>
          <cell r="CO1259">
            <v>3070</v>
          </cell>
          <cell r="CP1259">
            <v>3070</v>
          </cell>
          <cell r="CQ1259">
            <v>3070</v>
          </cell>
          <cell r="CR1259">
            <v>3070</v>
          </cell>
          <cell r="CS1259">
            <v>3070</v>
          </cell>
          <cell r="CT1259">
            <v>3070</v>
          </cell>
          <cell r="CU1259">
            <v>3070</v>
          </cell>
          <cell r="CV1259">
            <v>3070</v>
          </cell>
          <cell r="CW1259">
            <v>3070</v>
          </cell>
          <cell r="CX1259">
            <v>3070</v>
          </cell>
          <cell r="CY1259">
            <v>3070</v>
          </cell>
          <cell r="CZ1259">
            <v>3070</v>
          </cell>
          <cell r="DA1259">
            <v>3070</v>
          </cell>
          <cell r="DB1259">
            <v>3070</v>
          </cell>
          <cell r="DC1259">
            <v>3070</v>
          </cell>
          <cell r="DD1259">
            <v>3070</v>
          </cell>
          <cell r="DE1259">
            <v>1870</v>
          </cell>
          <cell r="DF1259">
            <v>1870</v>
          </cell>
          <cell r="DG1259">
            <v>3070</v>
          </cell>
          <cell r="DH1259">
            <v>3070</v>
          </cell>
          <cell r="DI1259">
            <v>3070</v>
          </cell>
          <cell r="DJ1259">
            <v>3070</v>
          </cell>
          <cell r="DK1259">
            <v>3070</v>
          </cell>
        </row>
        <row r="1260">
          <cell r="A1260">
            <v>199231</v>
          </cell>
          <cell r="B1260" t="str">
            <v xml:space="preserve"> JEFFERSON ISLAND    (Bi 20825)          </v>
          </cell>
          <cell r="C1260" t="str">
            <v xml:space="preserve"> 0L   </v>
          </cell>
          <cell r="D1260" t="str">
            <v xml:space="preserve"> R    </v>
          </cell>
          <cell r="E1260">
            <v>243922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12000</v>
          </cell>
          <cell r="U1260">
            <v>12000</v>
          </cell>
          <cell r="V1260">
            <v>12000</v>
          </cell>
          <cell r="W1260">
            <v>127</v>
          </cell>
          <cell r="X1260">
            <v>0</v>
          </cell>
          <cell r="Y1260">
            <v>0</v>
          </cell>
          <cell r="Z1260">
            <v>67</v>
          </cell>
          <cell r="AA1260">
            <v>7567</v>
          </cell>
          <cell r="AB1260">
            <v>7567</v>
          </cell>
          <cell r="AC1260">
            <v>7567</v>
          </cell>
          <cell r="AD1260">
            <v>67</v>
          </cell>
          <cell r="AE1260">
            <v>20000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4500</v>
          </cell>
          <cell r="AU1260">
            <v>0</v>
          </cell>
          <cell r="AV1260">
            <v>9767</v>
          </cell>
          <cell r="AW1260">
            <v>9767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21641</v>
          </cell>
          <cell r="BD1260">
            <v>21641</v>
          </cell>
          <cell r="BE1260">
            <v>21641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729</v>
          </cell>
          <cell r="BU1260">
            <v>14829</v>
          </cell>
          <cell r="BV1260">
            <v>0</v>
          </cell>
          <cell r="BW1260">
            <v>11584</v>
          </cell>
          <cell r="BX1260">
            <v>5084</v>
          </cell>
          <cell r="BY1260">
            <v>5084</v>
          </cell>
          <cell r="BZ1260">
            <v>5084</v>
          </cell>
          <cell r="CA1260">
            <v>6224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</row>
        <row r="1261">
          <cell r="A1261">
            <v>216484</v>
          </cell>
          <cell r="B1261" t="str">
            <v xml:space="preserve"> HANSON - LANGHAM CREEK JOSEY RANCH DEHYD</v>
          </cell>
          <cell r="C1261">
            <v>0</v>
          </cell>
          <cell r="D1261" t="str">
            <v xml:space="preserve"> R    </v>
          </cell>
          <cell r="E1261">
            <v>50453</v>
          </cell>
          <cell r="F1261">
            <v>2050</v>
          </cell>
          <cell r="G1261">
            <v>2050</v>
          </cell>
          <cell r="H1261">
            <v>2482</v>
          </cell>
          <cell r="I1261">
            <v>1850</v>
          </cell>
          <cell r="J1261">
            <v>1850</v>
          </cell>
          <cell r="K1261">
            <v>1850</v>
          </cell>
          <cell r="L1261">
            <v>1850</v>
          </cell>
          <cell r="M1261">
            <v>2050</v>
          </cell>
          <cell r="N1261">
            <v>2050</v>
          </cell>
          <cell r="O1261">
            <v>2050</v>
          </cell>
          <cell r="P1261">
            <v>1850</v>
          </cell>
          <cell r="Q1261">
            <v>1850</v>
          </cell>
          <cell r="R1261">
            <v>1850</v>
          </cell>
          <cell r="S1261">
            <v>1850</v>
          </cell>
          <cell r="T1261">
            <v>2200</v>
          </cell>
          <cell r="U1261">
            <v>2200</v>
          </cell>
          <cell r="V1261">
            <v>2200</v>
          </cell>
          <cell r="W1261">
            <v>2166</v>
          </cell>
          <cell r="X1261">
            <v>1966</v>
          </cell>
          <cell r="Y1261">
            <v>2966</v>
          </cell>
          <cell r="Z1261">
            <v>2166</v>
          </cell>
          <cell r="AA1261">
            <v>1966</v>
          </cell>
          <cell r="AB1261">
            <v>1966</v>
          </cell>
          <cell r="AC1261">
            <v>1966</v>
          </cell>
          <cell r="AD1261">
            <v>1966</v>
          </cell>
          <cell r="AE1261">
            <v>1966</v>
          </cell>
          <cell r="AF1261">
            <v>1966</v>
          </cell>
          <cell r="AG1261">
            <v>2182</v>
          </cell>
          <cell r="AH1261">
            <v>1966</v>
          </cell>
          <cell r="AI1261">
            <v>1966</v>
          </cell>
          <cell r="AJ1261">
            <v>1966</v>
          </cell>
          <cell r="AK1261">
            <v>1966</v>
          </cell>
          <cell r="AL1261">
            <v>2066</v>
          </cell>
          <cell r="AM1261">
            <v>2282</v>
          </cell>
          <cell r="AN1261">
            <v>2482</v>
          </cell>
          <cell r="AO1261">
            <v>2482</v>
          </cell>
          <cell r="AP1261">
            <v>2482</v>
          </cell>
          <cell r="AQ1261">
            <v>2482</v>
          </cell>
          <cell r="AR1261">
            <v>2482</v>
          </cell>
          <cell r="AS1261">
            <v>2482</v>
          </cell>
          <cell r="AT1261">
            <v>2482</v>
          </cell>
          <cell r="AU1261">
            <v>2482</v>
          </cell>
          <cell r="AV1261">
            <v>2482</v>
          </cell>
          <cell r="AW1261">
            <v>2482</v>
          </cell>
          <cell r="AX1261">
            <v>2600</v>
          </cell>
          <cell r="AY1261">
            <v>2100</v>
          </cell>
          <cell r="AZ1261">
            <v>2100</v>
          </cell>
          <cell r="BA1261">
            <v>2100</v>
          </cell>
          <cell r="BB1261">
            <v>2100</v>
          </cell>
          <cell r="BC1261">
            <v>2200</v>
          </cell>
          <cell r="BD1261">
            <v>2200</v>
          </cell>
          <cell r="BE1261">
            <v>2200</v>
          </cell>
          <cell r="BF1261">
            <v>2200</v>
          </cell>
          <cell r="BG1261">
            <v>2200</v>
          </cell>
          <cell r="BH1261">
            <v>2000</v>
          </cell>
          <cell r="BI1261">
            <v>2400</v>
          </cell>
          <cell r="BJ1261">
            <v>2400</v>
          </cell>
          <cell r="BK1261">
            <v>2400</v>
          </cell>
          <cell r="BL1261">
            <v>2400</v>
          </cell>
          <cell r="BM1261">
            <v>2400</v>
          </cell>
          <cell r="BN1261">
            <v>1900</v>
          </cell>
          <cell r="BO1261">
            <v>1900</v>
          </cell>
          <cell r="BP1261">
            <v>1900</v>
          </cell>
          <cell r="BQ1261">
            <v>1900</v>
          </cell>
          <cell r="BR1261">
            <v>1900</v>
          </cell>
          <cell r="BS1261">
            <v>1900</v>
          </cell>
          <cell r="BT1261">
            <v>2100</v>
          </cell>
          <cell r="BU1261">
            <v>2100</v>
          </cell>
          <cell r="BV1261">
            <v>2300</v>
          </cell>
          <cell r="BW1261">
            <v>2300</v>
          </cell>
          <cell r="BX1261">
            <v>2300</v>
          </cell>
          <cell r="BY1261">
            <v>2300</v>
          </cell>
          <cell r="BZ1261">
            <v>2300</v>
          </cell>
          <cell r="CA1261">
            <v>2300</v>
          </cell>
          <cell r="CB1261">
            <v>2300</v>
          </cell>
          <cell r="CC1261">
            <v>2300</v>
          </cell>
          <cell r="CD1261">
            <v>1300</v>
          </cell>
          <cell r="CE1261">
            <v>1900</v>
          </cell>
          <cell r="CF1261">
            <v>1900</v>
          </cell>
          <cell r="CG1261">
            <v>1900</v>
          </cell>
          <cell r="CH1261">
            <v>2000</v>
          </cell>
          <cell r="CI1261">
            <v>2030</v>
          </cell>
          <cell r="CJ1261">
            <v>2000</v>
          </cell>
          <cell r="CK1261">
            <v>2500</v>
          </cell>
          <cell r="CL1261">
            <v>2500</v>
          </cell>
          <cell r="CM1261">
            <v>2500</v>
          </cell>
          <cell r="CN1261">
            <v>2500</v>
          </cell>
          <cell r="CO1261">
            <v>1500</v>
          </cell>
          <cell r="CP1261">
            <v>1500</v>
          </cell>
          <cell r="CQ1261">
            <v>2800</v>
          </cell>
          <cell r="CR1261">
            <v>2500</v>
          </cell>
          <cell r="CS1261">
            <v>2500</v>
          </cell>
          <cell r="CT1261">
            <v>2500</v>
          </cell>
          <cell r="CU1261">
            <v>2500</v>
          </cell>
          <cell r="CV1261">
            <v>2500</v>
          </cell>
          <cell r="CW1261">
            <v>2500</v>
          </cell>
          <cell r="CX1261">
            <v>2500</v>
          </cell>
          <cell r="CY1261">
            <v>2500</v>
          </cell>
          <cell r="CZ1261">
            <v>2500</v>
          </cell>
          <cell r="DA1261">
            <v>2500</v>
          </cell>
          <cell r="DB1261">
            <v>2500</v>
          </cell>
          <cell r="DC1261">
            <v>2500</v>
          </cell>
          <cell r="DD1261">
            <v>2500</v>
          </cell>
          <cell r="DE1261">
            <v>2500</v>
          </cell>
          <cell r="DF1261">
            <v>2700</v>
          </cell>
          <cell r="DG1261">
            <v>2700</v>
          </cell>
          <cell r="DH1261">
            <v>2700</v>
          </cell>
          <cell r="DI1261">
            <v>2700</v>
          </cell>
          <cell r="DJ1261">
            <v>2700</v>
          </cell>
          <cell r="DK1261">
            <v>2500</v>
          </cell>
        </row>
        <row r="1262">
          <cell r="A1262">
            <v>217659</v>
          </cell>
          <cell r="B1262" t="str">
            <v xml:space="preserve"> ALLAR CO #1                             </v>
          </cell>
          <cell r="C1262">
            <v>1</v>
          </cell>
          <cell r="D1262" t="str">
            <v xml:space="preserve"> R    </v>
          </cell>
          <cell r="E1262">
            <v>34688</v>
          </cell>
          <cell r="F1262">
            <v>10600</v>
          </cell>
          <cell r="G1262">
            <v>10600</v>
          </cell>
          <cell r="H1262">
            <v>10500</v>
          </cell>
          <cell r="I1262">
            <v>10600</v>
          </cell>
          <cell r="J1262">
            <v>10600</v>
          </cell>
          <cell r="K1262">
            <v>10600</v>
          </cell>
          <cell r="L1262">
            <v>10600</v>
          </cell>
          <cell r="M1262">
            <v>10600</v>
          </cell>
          <cell r="N1262">
            <v>10600</v>
          </cell>
          <cell r="O1262">
            <v>10600</v>
          </cell>
          <cell r="P1262">
            <v>10600</v>
          </cell>
          <cell r="Q1262">
            <v>10600</v>
          </cell>
          <cell r="R1262">
            <v>10600</v>
          </cell>
          <cell r="S1262">
            <v>10600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13000</v>
          </cell>
          <cell r="AN1262">
            <v>14000</v>
          </cell>
          <cell r="AO1262">
            <v>10500</v>
          </cell>
          <cell r="AP1262">
            <v>10500</v>
          </cell>
          <cell r="AQ1262">
            <v>10500</v>
          </cell>
          <cell r="AR1262">
            <v>10500</v>
          </cell>
          <cell r="AS1262">
            <v>9500</v>
          </cell>
          <cell r="AT1262">
            <v>10500</v>
          </cell>
          <cell r="AU1262">
            <v>10500</v>
          </cell>
          <cell r="AV1262">
            <v>10500</v>
          </cell>
          <cell r="AW1262">
            <v>10500</v>
          </cell>
          <cell r="AX1262">
            <v>10000</v>
          </cell>
          <cell r="AY1262">
            <v>10000</v>
          </cell>
          <cell r="AZ1262">
            <v>10000</v>
          </cell>
          <cell r="BA1262">
            <v>10000</v>
          </cell>
          <cell r="BB1262">
            <v>10000</v>
          </cell>
          <cell r="BC1262">
            <v>10000</v>
          </cell>
          <cell r="BD1262">
            <v>10000</v>
          </cell>
          <cell r="BE1262">
            <v>10000</v>
          </cell>
          <cell r="BF1262">
            <v>10000</v>
          </cell>
          <cell r="BG1262">
            <v>11300</v>
          </cell>
          <cell r="BH1262">
            <v>11300</v>
          </cell>
          <cell r="BI1262">
            <v>11300</v>
          </cell>
          <cell r="BJ1262">
            <v>11300</v>
          </cell>
          <cell r="BK1262">
            <v>11300</v>
          </cell>
          <cell r="BL1262">
            <v>11300</v>
          </cell>
          <cell r="BM1262">
            <v>11300</v>
          </cell>
          <cell r="BN1262">
            <v>11300</v>
          </cell>
          <cell r="BO1262">
            <v>11300</v>
          </cell>
          <cell r="BP1262">
            <v>11300</v>
          </cell>
          <cell r="BQ1262">
            <v>11300</v>
          </cell>
          <cell r="BR1262">
            <v>11300</v>
          </cell>
          <cell r="BS1262">
            <v>11300</v>
          </cell>
          <cell r="BT1262">
            <v>11300</v>
          </cell>
          <cell r="BU1262">
            <v>11300</v>
          </cell>
          <cell r="BV1262">
            <v>11300</v>
          </cell>
          <cell r="BW1262">
            <v>11300</v>
          </cell>
          <cell r="BX1262">
            <v>11300</v>
          </cell>
          <cell r="BY1262">
            <v>11300</v>
          </cell>
          <cell r="BZ1262">
            <v>11300</v>
          </cell>
          <cell r="CA1262">
            <v>11300</v>
          </cell>
          <cell r="CB1262">
            <v>11300</v>
          </cell>
          <cell r="CC1262">
            <v>13400</v>
          </cell>
          <cell r="CD1262">
            <v>13400</v>
          </cell>
          <cell r="CE1262">
            <v>13400</v>
          </cell>
          <cell r="CF1262">
            <v>13400</v>
          </cell>
          <cell r="CG1262">
            <v>13400</v>
          </cell>
          <cell r="CH1262">
            <v>13400</v>
          </cell>
          <cell r="CI1262">
            <v>10000</v>
          </cell>
          <cell r="CJ1262">
            <v>10000</v>
          </cell>
          <cell r="CK1262">
            <v>10000</v>
          </cell>
          <cell r="CL1262">
            <v>10000</v>
          </cell>
          <cell r="CM1262">
            <v>10000</v>
          </cell>
          <cell r="CN1262">
            <v>10000</v>
          </cell>
          <cell r="CO1262">
            <v>10000</v>
          </cell>
          <cell r="CP1262">
            <v>10000</v>
          </cell>
          <cell r="CQ1262">
            <v>10000</v>
          </cell>
          <cell r="CR1262">
            <v>10000</v>
          </cell>
          <cell r="CS1262">
            <v>10000</v>
          </cell>
          <cell r="CT1262">
            <v>10000</v>
          </cell>
          <cell r="CU1262">
            <v>10000</v>
          </cell>
          <cell r="CV1262">
            <v>11700</v>
          </cell>
          <cell r="CW1262">
            <v>11700</v>
          </cell>
          <cell r="CX1262">
            <v>11700</v>
          </cell>
          <cell r="CY1262">
            <v>11700</v>
          </cell>
          <cell r="CZ1262">
            <v>11700</v>
          </cell>
          <cell r="DA1262">
            <v>11700</v>
          </cell>
          <cell r="DB1262">
            <v>11700</v>
          </cell>
          <cell r="DC1262">
            <v>11700</v>
          </cell>
          <cell r="DD1262">
            <v>11700</v>
          </cell>
          <cell r="DE1262">
            <v>11200</v>
          </cell>
          <cell r="DF1262">
            <v>11200</v>
          </cell>
          <cell r="DG1262">
            <v>11200</v>
          </cell>
          <cell r="DH1262">
            <v>11200</v>
          </cell>
          <cell r="DI1262">
            <v>11200</v>
          </cell>
          <cell r="DJ1262">
            <v>11200</v>
          </cell>
          <cell r="DK1262">
            <v>11200</v>
          </cell>
        </row>
        <row r="1263">
          <cell r="A1263">
            <v>217663</v>
          </cell>
          <cell r="B1263" t="str">
            <v xml:space="preserve"> MISS. - PINE SPRINGS ROAD               </v>
          </cell>
          <cell r="C1263">
            <v>1</v>
          </cell>
          <cell r="D1263" t="str">
            <v xml:space="preserve"> D    </v>
          </cell>
          <cell r="E1263">
            <v>28555</v>
          </cell>
          <cell r="F1263">
            <v>350</v>
          </cell>
          <cell r="G1263">
            <v>350</v>
          </cell>
          <cell r="H1263">
            <v>1500</v>
          </cell>
          <cell r="I1263">
            <v>500</v>
          </cell>
          <cell r="J1263">
            <v>1500</v>
          </cell>
          <cell r="K1263">
            <v>2458</v>
          </cell>
          <cell r="L1263">
            <v>2458</v>
          </cell>
          <cell r="M1263">
            <v>2458</v>
          </cell>
          <cell r="N1263">
            <v>2458</v>
          </cell>
          <cell r="O1263">
            <v>2458</v>
          </cell>
          <cell r="P1263">
            <v>2458</v>
          </cell>
          <cell r="Q1263">
            <v>2458</v>
          </cell>
          <cell r="R1263">
            <v>2458</v>
          </cell>
          <cell r="S1263">
            <v>2458</v>
          </cell>
          <cell r="T1263">
            <v>3000</v>
          </cell>
          <cell r="U1263">
            <v>3000</v>
          </cell>
          <cell r="V1263">
            <v>0</v>
          </cell>
          <cell r="W1263">
            <v>3000</v>
          </cell>
          <cell r="X1263">
            <v>2750</v>
          </cell>
          <cell r="Y1263">
            <v>2250</v>
          </cell>
          <cell r="Z1263">
            <v>2750</v>
          </cell>
          <cell r="AA1263">
            <v>2250</v>
          </cell>
          <cell r="AB1263">
            <v>2250</v>
          </cell>
          <cell r="AC1263">
            <v>2250</v>
          </cell>
          <cell r="AD1263">
            <v>2250</v>
          </cell>
          <cell r="AE1263">
            <v>4706</v>
          </cell>
          <cell r="AF1263">
            <v>4706</v>
          </cell>
          <cell r="AG1263">
            <v>4706</v>
          </cell>
          <cell r="AH1263">
            <v>2500</v>
          </cell>
          <cell r="AI1263">
            <v>2500</v>
          </cell>
          <cell r="AJ1263">
            <v>2500</v>
          </cell>
          <cell r="AK1263">
            <v>2500</v>
          </cell>
          <cell r="AL1263">
            <v>2500</v>
          </cell>
          <cell r="AM1263">
            <v>2500</v>
          </cell>
          <cell r="AN1263">
            <v>2500</v>
          </cell>
          <cell r="AO1263">
            <v>1500</v>
          </cell>
          <cell r="AP1263">
            <v>1500</v>
          </cell>
          <cell r="AQ1263">
            <v>1500</v>
          </cell>
          <cell r="AR1263">
            <v>3000</v>
          </cell>
          <cell r="AS1263">
            <v>3000</v>
          </cell>
          <cell r="AT1263">
            <v>3000</v>
          </cell>
          <cell r="AU1263">
            <v>3000</v>
          </cell>
          <cell r="AV1263">
            <v>3000</v>
          </cell>
          <cell r="AW1263">
            <v>3000</v>
          </cell>
          <cell r="AX1263">
            <v>5673</v>
          </cell>
          <cell r="AY1263">
            <v>3673</v>
          </cell>
          <cell r="AZ1263">
            <v>5423</v>
          </cell>
          <cell r="BA1263">
            <v>4923</v>
          </cell>
          <cell r="BB1263">
            <v>4923</v>
          </cell>
          <cell r="BC1263">
            <v>3173</v>
          </cell>
          <cell r="BD1263">
            <v>3173</v>
          </cell>
          <cell r="BE1263">
            <v>3173</v>
          </cell>
          <cell r="BF1263">
            <v>3173</v>
          </cell>
          <cell r="BG1263">
            <v>3173</v>
          </cell>
          <cell r="BH1263">
            <v>3673</v>
          </cell>
          <cell r="BI1263">
            <v>4923</v>
          </cell>
          <cell r="BJ1263">
            <v>6173</v>
          </cell>
          <cell r="BK1263">
            <v>6173</v>
          </cell>
          <cell r="BL1263">
            <v>6173</v>
          </cell>
          <cell r="BM1263">
            <v>6173</v>
          </cell>
          <cell r="BN1263">
            <v>3673</v>
          </cell>
          <cell r="BO1263">
            <v>3173</v>
          </cell>
          <cell r="BP1263">
            <v>3173</v>
          </cell>
          <cell r="BQ1263">
            <v>3173</v>
          </cell>
          <cell r="BR1263">
            <v>3173</v>
          </cell>
          <cell r="BS1263">
            <v>3173</v>
          </cell>
          <cell r="BT1263">
            <v>2943</v>
          </cell>
          <cell r="BU1263">
            <v>3693</v>
          </cell>
          <cell r="BV1263">
            <v>3693</v>
          </cell>
          <cell r="BW1263">
            <v>4193</v>
          </cell>
          <cell r="BX1263">
            <v>4943</v>
          </cell>
          <cell r="BY1263">
            <v>4943</v>
          </cell>
          <cell r="BZ1263">
            <v>4943</v>
          </cell>
          <cell r="CA1263">
            <v>2943</v>
          </cell>
          <cell r="CB1263">
            <v>2943</v>
          </cell>
          <cell r="CC1263">
            <v>5001</v>
          </cell>
          <cell r="CD1263">
            <v>5001</v>
          </cell>
          <cell r="CE1263">
            <v>3001</v>
          </cell>
          <cell r="CF1263">
            <v>3001</v>
          </cell>
          <cell r="CG1263">
            <v>3001</v>
          </cell>
          <cell r="CH1263">
            <v>3001</v>
          </cell>
          <cell r="CI1263">
            <v>3750</v>
          </cell>
          <cell r="CJ1263">
            <v>3750</v>
          </cell>
          <cell r="CK1263">
            <v>5000</v>
          </cell>
          <cell r="CL1263">
            <v>4443</v>
          </cell>
          <cell r="CM1263">
            <v>4443</v>
          </cell>
          <cell r="CN1263">
            <v>4443</v>
          </cell>
          <cell r="CO1263">
            <v>4443</v>
          </cell>
          <cell r="CP1263">
            <v>4443</v>
          </cell>
          <cell r="CQ1263">
            <v>4443</v>
          </cell>
          <cell r="CR1263">
            <v>4443</v>
          </cell>
          <cell r="CS1263">
            <v>3500</v>
          </cell>
          <cell r="CT1263">
            <v>3000</v>
          </cell>
          <cell r="CU1263">
            <v>3500</v>
          </cell>
          <cell r="CV1263">
            <v>3000</v>
          </cell>
          <cell r="CW1263">
            <v>3000</v>
          </cell>
          <cell r="CX1263">
            <v>3500</v>
          </cell>
          <cell r="CY1263">
            <v>4250</v>
          </cell>
          <cell r="CZ1263">
            <v>6414</v>
          </cell>
          <cell r="DA1263">
            <v>6414</v>
          </cell>
          <cell r="DB1263">
            <v>6414</v>
          </cell>
          <cell r="DC1263">
            <v>4414</v>
          </cell>
          <cell r="DD1263">
            <v>4414</v>
          </cell>
          <cell r="DE1263">
            <v>6000</v>
          </cell>
          <cell r="DF1263">
            <v>1000</v>
          </cell>
          <cell r="DG1263">
            <v>6000</v>
          </cell>
          <cell r="DH1263">
            <v>6000</v>
          </cell>
          <cell r="DI1263">
            <v>6000</v>
          </cell>
          <cell r="DJ1263">
            <v>8250</v>
          </cell>
          <cell r="DK1263">
            <v>8250</v>
          </cell>
        </row>
        <row r="1264">
          <cell r="A1264">
            <v>217666</v>
          </cell>
          <cell r="B1264" t="str">
            <v xml:space="preserve"> HENDERSON # 2                           </v>
          </cell>
          <cell r="C1264">
            <v>1</v>
          </cell>
          <cell r="D1264" t="str">
            <v xml:space="preserve"> D    </v>
          </cell>
          <cell r="E1264">
            <v>6832</v>
          </cell>
          <cell r="F1264">
            <v>985</v>
          </cell>
          <cell r="G1264">
            <v>985</v>
          </cell>
          <cell r="H1264">
            <v>880</v>
          </cell>
          <cell r="I1264">
            <v>985</v>
          </cell>
          <cell r="J1264">
            <v>1208</v>
          </cell>
          <cell r="K1264">
            <v>1208</v>
          </cell>
          <cell r="L1264">
            <v>1208</v>
          </cell>
          <cell r="M1264">
            <v>1208</v>
          </cell>
          <cell r="N1264">
            <v>1208</v>
          </cell>
          <cell r="O1264">
            <v>1208</v>
          </cell>
          <cell r="P1264">
            <v>1208</v>
          </cell>
          <cell r="Q1264">
            <v>1208</v>
          </cell>
          <cell r="R1264">
            <v>1208</v>
          </cell>
          <cell r="S1264">
            <v>1208</v>
          </cell>
          <cell r="T1264">
            <v>1059</v>
          </cell>
          <cell r="U1264">
            <v>1059</v>
          </cell>
          <cell r="V1264">
            <v>1059</v>
          </cell>
          <cell r="W1264">
            <v>1059</v>
          </cell>
          <cell r="X1264">
            <v>1059</v>
          </cell>
          <cell r="Y1264">
            <v>1059</v>
          </cell>
          <cell r="Z1264">
            <v>1059</v>
          </cell>
          <cell r="AA1264">
            <v>1059</v>
          </cell>
          <cell r="AB1264">
            <v>1059</v>
          </cell>
          <cell r="AC1264">
            <v>1059</v>
          </cell>
          <cell r="AD1264">
            <v>1059</v>
          </cell>
          <cell r="AE1264">
            <v>1059</v>
          </cell>
          <cell r="AF1264">
            <v>1059</v>
          </cell>
          <cell r="AG1264">
            <v>1059</v>
          </cell>
          <cell r="AH1264">
            <v>1059</v>
          </cell>
          <cell r="AI1264">
            <v>1059</v>
          </cell>
          <cell r="AJ1264">
            <v>1059</v>
          </cell>
          <cell r="AK1264">
            <v>1059</v>
          </cell>
          <cell r="AL1264">
            <v>1059</v>
          </cell>
          <cell r="AM1264">
            <v>1059</v>
          </cell>
          <cell r="AN1264">
            <v>880</v>
          </cell>
          <cell r="AO1264">
            <v>880</v>
          </cell>
          <cell r="AP1264">
            <v>880</v>
          </cell>
          <cell r="AQ1264">
            <v>1948</v>
          </cell>
          <cell r="AR1264">
            <v>1948</v>
          </cell>
          <cell r="AS1264">
            <v>1948</v>
          </cell>
          <cell r="AT1264">
            <v>1948</v>
          </cell>
          <cell r="AU1264">
            <v>1948</v>
          </cell>
          <cell r="AV1264">
            <v>1948</v>
          </cell>
          <cell r="AW1264">
            <v>1948</v>
          </cell>
          <cell r="AX1264">
            <v>367</v>
          </cell>
          <cell r="AY1264">
            <v>367</v>
          </cell>
          <cell r="AZ1264">
            <v>367</v>
          </cell>
          <cell r="BA1264">
            <v>367</v>
          </cell>
          <cell r="BB1264">
            <v>1867</v>
          </cell>
          <cell r="BC1264">
            <v>1867</v>
          </cell>
          <cell r="BD1264">
            <v>1867</v>
          </cell>
          <cell r="BE1264">
            <v>1867</v>
          </cell>
          <cell r="BF1264">
            <v>1867</v>
          </cell>
          <cell r="BG1264">
            <v>1867</v>
          </cell>
          <cell r="BH1264">
            <v>1867</v>
          </cell>
          <cell r="BI1264">
            <v>1867</v>
          </cell>
          <cell r="BJ1264">
            <v>1867</v>
          </cell>
          <cell r="BK1264">
            <v>1867</v>
          </cell>
          <cell r="BL1264">
            <v>1867</v>
          </cell>
          <cell r="BM1264">
            <v>1867</v>
          </cell>
          <cell r="BN1264">
            <v>1867</v>
          </cell>
          <cell r="BO1264">
            <v>1867</v>
          </cell>
          <cell r="BP1264">
            <v>1500</v>
          </cell>
          <cell r="BQ1264">
            <v>1500</v>
          </cell>
          <cell r="BR1264">
            <v>1500</v>
          </cell>
          <cell r="BS1264">
            <v>1500</v>
          </cell>
          <cell r="BT1264">
            <v>1500</v>
          </cell>
          <cell r="BU1264">
            <v>1500</v>
          </cell>
          <cell r="BV1264">
            <v>1500</v>
          </cell>
          <cell r="BW1264">
            <v>1500</v>
          </cell>
          <cell r="BX1264">
            <v>1500</v>
          </cell>
          <cell r="BY1264">
            <v>1500</v>
          </cell>
          <cell r="BZ1264">
            <v>1500</v>
          </cell>
          <cell r="CA1264">
            <v>1500</v>
          </cell>
          <cell r="CB1264">
            <v>1500</v>
          </cell>
          <cell r="CC1264">
            <v>1</v>
          </cell>
          <cell r="CD1264">
            <v>1</v>
          </cell>
          <cell r="CE1264">
            <v>1</v>
          </cell>
          <cell r="CF1264">
            <v>1</v>
          </cell>
          <cell r="CG1264">
            <v>1</v>
          </cell>
          <cell r="CH1264">
            <v>750</v>
          </cell>
          <cell r="CI1264">
            <v>750</v>
          </cell>
          <cell r="CJ1264">
            <v>750</v>
          </cell>
          <cell r="CK1264">
            <v>750</v>
          </cell>
          <cell r="CL1264">
            <v>750</v>
          </cell>
          <cell r="CM1264">
            <v>750</v>
          </cell>
          <cell r="CN1264">
            <v>750</v>
          </cell>
          <cell r="CO1264">
            <v>1000</v>
          </cell>
          <cell r="CP1264">
            <v>1000</v>
          </cell>
          <cell r="CQ1264">
            <v>1000</v>
          </cell>
          <cell r="CR1264">
            <v>1000</v>
          </cell>
          <cell r="CS1264">
            <v>1000</v>
          </cell>
          <cell r="CT1264">
            <v>1000</v>
          </cell>
          <cell r="CU1264">
            <v>1000</v>
          </cell>
          <cell r="CV1264">
            <v>1000</v>
          </cell>
          <cell r="CW1264">
            <v>1000</v>
          </cell>
          <cell r="CX1264">
            <v>2500</v>
          </cell>
          <cell r="CY1264">
            <v>2500</v>
          </cell>
          <cell r="CZ1264">
            <v>2500</v>
          </cell>
          <cell r="DA1264">
            <v>2500</v>
          </cell>
          <cell r="DB1264">
            <v>2500</v>
          </cell>
          <cell r="DC1264">
            <v>2500</v>
          </cell>
          <cell r="DD1264">
            <v>2500</v>
          </cell>
          <cell r="DE1264">
            <v>1</v>
          </cell>
          <cell r="DF1264">
            <v>1</v>
          </cell>
          <cell r="DG1264">
            <v>1</v>
          </cell>
          <cell r="DH1264">
            <v>1</v>
          </cell>
          <cell r="DI1264">
            <v>1</v>
          </cell>
          <cell r="DJ1264">
            <v>1</v>
          </cell>
          <cell r="DK1264">
            <v>1</v>
          </cell>
        </row>
        <row r="1265">
          <cell r="A1265">
            <v>217669</v>
          </cell>
          <cell r="B1265" t="str">
            <v>MIDWESTERN @ Sumner</v>
          </cell>
          <cell r="C1265">
            <v>1</v>
          </cell>
          <cell r="D1265" t="str">
            <v xml:space="preserve"> D    </v>
          </cell>
          <cell r="E1265">
            <v>899055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</row>
        <row r="1266">
          <cell r="A1266">
            <v>217675</v>
          </cell>
          <cell r="B1266" t="str">
            <v>MIDWESTERN @ McKean</v>
          </cell>
          <cell r="C1266">
            <v>4</v>
          </cell>
          <cell r="D1266" t="str">
            <v xml:space="preserve"> D    </v>
          </cell>
          <cell r="E1266">
            <v>11774</v>
          </cell>
          <cell r="F1266">
            <v>2700</v>
          </cell>
          <cell r="G1266">
            <v>2700</v>
          </cell>
          <cell r="H1266">
            <v>2800</v>
          </cell>
          <cell r="I1266">
            <v>2700</v>
          </cell>
          <cell r="J1266">
            <v>2700</v>
          </cell>
          <cell r="K1266">
            <v>2700</v>
          </cell>
          <cell r="L1266">
            <v>2700</v>
          </cell>
          <cell r="M1266">
            <v>2700</v>
          </cell>
          <cell r="N1266">
            <v>2700</v>
          </cell>
          <cell r="O1266">
            <v>2700</v>
          </cell>
          <cell r="P1266">
            <v>2700</v>
          </cell>
          <cell r="Q1266">
            <v>2700</v>
          </cell>
          <cell r="R1266">
            <v>2700</v>
          </cell>
          <cell r="S1266">
            <v>2700</v>
          </cell>
          <cell r="T1266">
            <v>2800</v>
          </cell>
          <cell r="U1266">
            <v>2800</v>
          </cell>
          <cell r="V1266">
            <v>2800</v>
          </cell>
          <cell r="W1266">
            <v>2800</v>
          </cell>
          <cell r="X1266">
            <v>2800</v>
          </cell>
          <cell r="Y1266">
            <v>2800</v>
          </cell>
          <cell r="Z1266">
            <v>2800</v>
          </cell>
          <cell r="AA1266">
            <v>2800</v>
          </cell>
          <cell r="AB1266">
            <v>2800</v>
          </cell>
          <cell r="AC1266">
            <v>2800</v>
          </cell>
          <cell r="AD1266">
            <v>2800</v>
          </cell>
          <cell r="AE1266">
            <v>2800</v>
          </cell>
          <cell r="AF1266">
            <v>2800</v>
          </cell>
          <cell r="AG1266">
            <v>2800</v>
          </cell>
          <cell r="AH1266">
            <v>2800</v>
          </cell>
          <cell r="AI1266">
            <v>2800</v>
          </cell>
          <cell r="AJ1266">
            <v>2800</v>
          </cell>
          <cell r="AK1266">
            <v>2800</v>
          </cell>
          <cell r="AL1266">
            <v>2800</v>
          </cell>
          <cell r="AM1266">
            <v>2800</v>
          </cell>
          <cell r="AN1266">
            <v>2800</v>
          </cell>
          <cell r="AO1266">
            <v>2800</v>
          </cell>
          <cell r="AP1266">
            <v>2800</v>
          </cell>
          <cell r="AQ1266">
            <v>2800</v>
          </cell>
          <cell r="AR1266">
            <v>2800</v>
          </cell>
          <cell r="AS1266">
            <v>2800</v>
          </cell>
          <cell r="AT1266">
            <v>2800</v>
          </cell>
          <cell r="AU1266">
            <v>2800</v>
          </cell>
          <cell r="AV1266">
            <v>2800</v>
          </cell>
          <cell r="AW1266">
            <v>2800</v>
          </cell>
          <cell r="AX1266">
            <v>3000</v>
          </cell>
          <cell r="AY1266">
            <v>3000</v>
          </cell>
          <cell r="AZ1266">
            <v>3000</v>
          </cell>
          <cell r="BA1266">
            <v>3000</v>
          </cell>
          <cell r="BB1266">
            <v>2800</v>
          </cell>
          <cell r="BC1266">
            <v>2800</v>
          </cell>
          <cell r="BD1266">
            <v>2800</v>
          </cell>
          <cell r="BE1266">
            <v>2800</v>
          </cell>
          <cell r="BF1266">
            <v>2800</v>
          </cell>
          <cell r="BG1266">
            <v>2800</v>
          </cell>
          <cell r="BH1266">
            <v>2800</v>
          </cell>
          <cell r="BI1266">
            <v>2800</v>
          </cell>
          <cell r="BJ1266">
            <v>2800</v>
          </cell>
          <cell r="BK1266">
            <v>2800</v>
          </cell>
          <cell r="BL1266">
            <v>2800</v>
          </cell>
          <cell r="BM1266">
            <v>2800</v>
          </cell>
          <cell r="BN1266">
            <v>2800</v>
          </cell>
          <cell r="BO1266">
            <v>2800</v>
          </cell>
          <cell r="BP1266">
            <v>2800</v>
          </cell>
          <cell r="BQ1266">
            <v>2800</v>
          </cell>
          <cell r="BR1266">
            <v>2800</v>
          </cell>
          <cell r="BS1266">
            <v>2800</v>
          </cell>
          <cell r="BT1266">
            <v>2800</v>
          </cell>
          <cell r="BU1266">
            <v>2800</v>
          </cell>
          <cell r="BV1266">
            <v>2800</v>
          </cell>
          <cell r="BW1266">
            <v>2800</v>
          </cell>
          <cell r="BX1266">
            <v>2800</v>
          </cell>
          <cell r="BY1266">
            <v>2800</v>
          </cell>
          <cell r="BZ1266">
            <v>2800</v>
          </cell>
          <cell r="CA1266">
            <v>2800</v>
          </cell>
          <cell r="CB1266">
            <v>2800</v>
          </cell>
          <cell r="CC1266">
            <v>2800</v>
          </cell>
          <cell r="CD1266">
            <v>2800</v>
          </cell>
          <cell r="CE1266">
            <v>2800</v>
          </cell>
          <cell r="CF1266">
            <v>2800</v>
          </cell>
          <cell r="CG1266">
            <v>2800</v>
          </cell>
          <cell r="CH1266">
            <v>2800</v>
          </cell>
          <cell r="CI1266">
            <v>2800</v>
          </cell>
          <cell r="CJ1266">
            <v>2800</v>
          </cell>
          <cell r="CK1266">
            <v>2800</v>
          </cell>
          <cell r="CL1266">
            <v>2800</v>
          </cell>
          <cell r="CM1266">
            <v>2800</v>
          </cell>
          <cell r="CN1266">
            <v>2800</v>
          </cell>
          <cell r="CO1266">
            <v>2800</v>
          </cell>
          <cell r="CP1266">
            <v>2800</v>
          </cell>
          <cell r="CQ1266">
            <v>2800</v>
          </cell>
          <cell r="CR1266">
            <v>2800</v>
          </cell>
          <cell r="CS1266">
            <v>2800</v>
          </cell>
          <cell r="CT1266">
            <v>2800</v>
          </cell>
          <cell r="CU1266">
            <v>2800</v>
          </cell>
          <cell r="CV1266">
            <v>2800</v>
          </cell>
          <cell r="CW1266">
            <v>2800</v>
          </cell>
          <cell r="CX1266">
            <v>2800</v>
          </cell>
          <cell r="CY1266">
            <v>2800</v>
          </cell>
          <cell r="CZ1266">
            <v>2800</v>
          </cell>
          <cell r="DA1266">
            <v>2800</v>
          </cell>
          <cell r="DB1266">
            <v>2800</v>
          </cell>
          <cell r="DC1266">
            <v>2800</v>
          </cell>
          <cell r="DD1266">
            <v>2800</v>
          </cell>
          <cell r="DE1266">
            <v>3000</v>
          </cell>
          <cell r="DF1266">
            <v>3000</v>
          </cell>
          <cell r="DG1266">
            <v>3000</v>
          </cell>
          <cell r="DH1266">
            <v>3000</v>
          </cell>
          <cell r="DI1266">
            <v>3000</v>
          </cell>
          <cell r="DJ1266">
            <v>3000</v>
          </cell>
          <cell r="DK1266">
            <v>3000</v>
          </cell>
        </row>
        <row r="1267">
          <cell r="A1267">
            <v>217676</v>
          </cell>
          <cell r="B1267" t="str">
            <v xml:space="preserve"> LINCOLN MASSACHUSETTS TIE OVER          </v>
          </cell>
          <cell r="C1267">
            <v>6</v>
          </cell>
          <cell r="D1267" t="str">
            <v xml:space="preserve"> D    </v>
          </cell>
          <cell r="E1267">
            <v>70408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</row>
        <row r="1268">
          <cell r="A1268">
            <v>217678</v>
          </cell>
          <cell r="B1268" t="str">
            <v xml:space="preserve"> ASTON BRANCH                            </v>
          </cell>
          <cell r="C1268">
            <v>1</v>
          </cell>
          <cell r="D1268" t="str">
            <v xml:space="preserve"> R    </v>
          </cell>
          <cell r="E1268">
            <v>6359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</row>
        <row r="1269">
          <cell r="A1269">
            <v>217705</v>
          </cell>
          <cell r="B1269" t="str">
            <v xml:space="preserve"> KING RANCH                              </v>
          </cell>
          <cell r="C1269">
            <v>0</v>
          </cell>
          <cell r="D1269" t="str">
            <v xml:space="preserve"> R    </v>
          </cell>
          <cell r="E1269">
            <v>202544</v>
          </cell>
          <cell r="F1269">
            <v>51796</v>
          </cell>
          <cell r="G1269">
            <v>51796</v>
          </cell>
          <cell r="H1269">
            <v>49922</v>
          </cell>
          <cell r="I1269">
            <v>21464</v>
          </cell>
          <cell r="J1269">
            <v>36224</v>
          </cell>
          <cell r="K1269">
            <v>27464</v>
          </cell>
          <cell r="L1269">
            <v>21366</v>
          </cell>
          <cell r="M1269">
            <v>51366</v>
          </cell>
          <cell r="N1269">
            <v>51366</v>
          </cell>
          <cell r="O1269">
            <v>51366</v>
          </cell>
          <cell r="P1269">
            <v>42366</v>
          </cell>
          <cell r="Q1269">
            <v>30366</v>
          </cell>
          <cell r="R1269">
            <v>57889</v>
          </cell>
          <cell r="S1269">
            <v>85420</v>
          </cell>
          <cell r="T1269">
            <v>65283</v>
          </cell>
          <cell r="U1269">
            <v>65283</v>
          </cell>
          <cell r="V1269">
            <v>65283</v>
          </cell>
          <cell r="W1269">
            <v>73733</v>
          </cell>
          <cell r="X1269">
            <v>85038</v>
          </cell>
          <cell r="Y1269">
            <v>77030</v>
          </cell>
          <cell r="Z1269">
            <v>33171</v>
          </cell>
          <cell r="AA1269">
            <v>69084</v>
          </cell>
          <cell r="AB1269">
            <v>69084</v>
          </cell>
          <cell r="AC1269">
            <v>39084</v>
          </cell>
          <cell r="AD1269">
            <v>35490</v>
          </cell>
          <cell r="AE1269">
            <v>45392</v>
          </cell>
          <cell r="AF1269">
            <v>38811</v>
          </cell>
          <cell r="AG1269">
            <v>20145</v>
          </cell>
          <cell r="AH1269">
            <v>21645</v>
          </cell>
          <cell r="AI1269">
            <v>21645</v>
          </cell>
          <cell r="AJ1269">
            <v>21645</v>
          </cell>
          <cell r="AK1269">
            <v>21645</v>
          </cell>
          <cell r="AL1269">
            <v>32545</v>
          </cell>
          <cell r="AM1269">
            <v>28458</v>
          </cell>
          <cell r="AN1269">
            <v>43958</v>
          </cell>
          <cell r="AO1269">
            <v>49922</v>
          </cell>
          <cell r="AP1269">
            <v>49922</v>
          </cell>
          <cell r="AQ1269">
            <v>49922</v>
          </cell>
          <cell r="AR1269">
            <v>41022</v>
          </cell>
          <cell r="AS1269">
            <v>49722</v>
          </cell>
          <cell r="AT1269">
            <v>52332</v>
          </cell>
          <cell r="AU1269">
            <v>70390</v>
          </cell>
          <cell r="AV1269">
            <v>37671</v>
          </cell>
          <cell r="AW1269">
            <v>37671</v>
          </cell>
          <cell r="AX1269">
            <v>25403</v>
          </cell>
          <cell r="AY1269">
            <v>25403</v>
          </cell>
          <cell r="AZ1269">
            <v>30448</v>
          </cell>
          <cell r="BA1269">
            <v>56548</v>
          </cell>
          <cell r="BB1269">
            <v>51548</v>
          </cell>
          <cell r="BC1269">
            <v>58548</v>
          </cell>
          <cell r="BD1269">
            <v>33448</v>
          </cell>
          <cell r="BE1269">
            <v>33448</v>
          </cell>
          <cell r="BF1269">
            <v>25003</v>
          </cell>
          <cell r="BG1269">
            <v>37887</v>
          </cell>
          <cell r="BH1269">
            <v>52917</v>
          </cell>
          <cell r="BI1269">
            <v>45948</v>
          </cell>
          <cell r="BJ1269">
            <v>33482</v>
          </cell>
          <cell r="BK1269">
            <v>33482</v>
          </cell>
          <cell r="BL1269">
            <v>33482</v>
          </cell>
          <cell r="BM1269">
            <v>56948</v>
          </cell>
          <cell r="BN1269">
            <v>96448</v>
          </cell>
          <cell r="BO1269">
            <v>73948</v>
          </cell>
          <cell r="BP1269">
            <v>43691</v>
          </cell>
          <cell r="BQ1269">
            <v>81041</v>
          </cell>
          <cell r="BR1269">
            <v>81041</v>
          </cell>
          <cell r="BS1269">
            <v>81041</v>
          </cell>
          <cell r="BT1269">
            <v>65798</v>
          </cell>
          <cell r="BU1269">
            <v>58749</v>
          </cell>
          <cell r="BV1269">
            <v>58082</v>
          </cell>
          <cell r="BW1269">
            <v>38482</v>
          </cell>
          <cell r="BX1269">
            <v>27877</v>
          </cell>
          <cell r="BY1269">
            <v>27877</v>
          </cell>
          <cell r="BZ1269">
            <v>27877</v>
          </cell>
          <cell r="CA1269">
            <v>46013</v>
          </cell>
          <cell r="CB1269">
            <v>56297</v>
          </cell>
          <cell r="CC1269">
            <v>46851</v>
          </cell>
          <cell r="CD1269">
            <v>35124</v>
          </cell>
          <cell r="CE1269">
            <v>63573</v>
          </cell>
          <cell r="CF1269">
            <v>63573</v>
          </cell>
          <cell r="CG1269">
            <v>63573</v>
          </cell>
          <cell r="CH1269">
            <v>51916</v>
          </cell>
          <cell r="CI1269">
            <v>54719</v>
          </cell>
          <cell r="CJ1269">
            <v>35746</v>
          </cell>
          <cell r="CK1269">
            <v>49848</v>
          </cell>
          <cell r="CL1269">
            <v>49848</v>
          </cell>
          <cell r="CM1269">
            <v>49848</v>
          </cell>
          <cell r="CN1269">
            <v>49848</v>
          </cell>
          <cell r="CO1269">
            <v>29334</v>
          </cell>
          <cell r="CP1269">
            <v>29334</v>
          </cell>
          <cell r="CQ1269">
            <v>47891</v>
          </cell>
          <cell r="CR1269">
            <v>53781</v>
          </cell>
          <cell r="CS1269">
            <v>41714</v>
          </cell>
          <cell r="CT1269">
            <v>41714</v>
          </cell>
          <cell r="CU1269">
            <v>41714</v>
          </cell>
          <cell r="CV1269">
            <v>63182</v>
          </cell>
          <cell r="CW1269">
            <v>49299</v>
          </cell>
          <cell r="CX1269">
            <v>55299</v>
          </cell>
          <cell r="CY1269">
            <v>67035</v>
          </cell>
          <cell r="CZ1269">
            <v>80300</v>
          </cell>
          <cell r="DA1269">
            <v>80300</v>
          </cell>
          <cell r="DB1269">
            <v>80300</v>
          </cell>
          <cell r="DC1269">
            <v>78800</v>
          </cell>
          <cell r="DD1269">
            <v>43492</v>
          </cell>
          <cell r="DE1269">
            <v>65562</v>
          </cell>
          <cell r="DF1269">
            <v>75481</v>
          </cell>
          <cell r="DG1269">
            <v>84481</v>
          </cell>
          <cell r="DH1269">
            <v>84481</v>
          </cell>
          <cell r="DI1269">
            <v>84481</v>
          </cell>
          <cell r="DJ1269">
            <v>58981</v>
          </cell>
          <cell r="DK1269">
            <v>69438</v>
          </cell>
        </row>
        <row r="1270">
          <cell r="A1270">
            <v>217706</v>
          </cell>
          <cell r="B1270" t="str">
            <v xml:space="preserve"> BOLIVAR TENN #2                         </v>
          </cell>
          <cell r="C1270">
            <v>1</v>
          </cell>
          <cell r="D1270" t="str">
            <v xml:space="preserve"> D    </v>
          </cell>
          <cell r="E1270">
            <v>11916</v>
          </cell>
          <cell r="F1270">
            <v>500</v>
          </cell>
          <cell r="G1270">
            <v>500</v>
          </cell>
          <cell r="H1270">
            <v>269</v>
          </cell>
          <cell r="I1270">
            <v>500</v>
          </cell>
          <cell r="J1270">
            <v>500</v>
          </cell>
          <cell r="K1270">
            <v>500</v>
          </cell>
          <cell r="L1270">
            <v>500</v>
          </cell>
          <cell r="M1270">
            <v>500</v>
          </cell>
          <cell r="N1270">
            <v>500</v>
          </cell>
          <cell r="O1270">
            <v>500</v>
          </cell>
          <cell r="P1270">
            <v>500</v>
          </cell>
          <cell r="Q1270">
            <v>500</v>
          </cell>
          <cell r="R1270">
            <v>500</v>
          </cell>
          <cell r="S1270">
            <v>1635</v>
          </cell>
          <cell r="T1270">
            <v>269</v>
          </cell>
          <cell r="U1270">
            <v>269</v>
          </cell>
          <cell r="V1270">
            <v>269</v>
          </cell>
          <cell r="W1270">
            <v>269</v>
          </cell>
          <cell r="X1270">
            <v>269</v>
          </cell>
          <cell r="Y1270">
            <v>269</v>
          </cell>
          <cell r="Z1270">
            <v>269</v>
          </cell>
          <cell r="AA1270">
            <v>269</v>
          </cell>
          <cell r="AB1270">
            <v>269</v>
          </cell>
          <cell r="AC1270">
            <v>269</v>
          </cell>
          <cell r="AD1270">
            <v>269</v>
          </cell>
          <cell r="AE1270">
            <v>269</v>
          </cell>
          <cell r="AF1270">
            <v>269</v>
          </cell>
          <cell r="AG1270">
            <v>269</v>
          </cell>
          <cell r="AH1270">
            <v>269</v>
          </cell>
          <cell r="AI1270">
            <v>269</v>
          </cell>
          <cell r="AJ1270">
            <v>269</v>
          </cell>
          <cell r="AK1270">
            <v>269</v>
          </cell>
          <cell r="AL1270">
            <v>466</v>
          </cell>
          <cell r="AM1270">
            <v>466</v>
          </cell>
          <cell r="AN1270">
            <v>466</v>
          </cell>
          <cell r="AO1270">
            <v>269</v>
          </cell>
          <cell r="AP1270">
            <v>269</v>
          </cell>
          <cell r="AQ1270">
            <v>269</v>
          </cell>
          <cell r="AR1270">
            <v>269</v>
          </cell>
          <cell r="AS1270">
            <v>466</v>
          </cell>
          <cell r="AT1270">
            <v>269</v>
          </cell>
          <cell r="AU1270">
            <v>269</v>
          </cell>
          <cell r="AV1270">
            <v>269</v>
          </cell>
          <cell r="AW1270">
            <v>269</v>
          </cell>
          <cell r="AX1270">
            <v>490</v>
          </cell>
          <cell r="AY1270">
            <v>490</v>
          </cell>
          <cell r="AZ1270">
            <v>490</v>
          </cell>
          <cell r="BA1270">
            <v>490</v>
          </cell>
          <cell r="BB1270">
            <v>490</v>
          </cell>
          <cell r="BC1270">
            <v>490</v>
          </cell>
          <cell r="BD1270">
            <v>490</v>
          </cell>
          <cell r="BE1270">
            <v>490</v>
          </cell>
          <cell r="BF1270">
            <v>490</v>
          </cell>
          <cell r="BG1270">
            <v>490</v>
          </cell>
          <cell r="BH1270">
            <v>490</v>
          </cell>
          <cell r="BI1270">
            <v>490</v>
          </cell>
          <cell r="BJ1270">
            <v>490</v>
          </cell>
          <cell r="BK1270">
            <v>490</v>
          </cell>
          <cell r="BL1270">
            <v>490</v>
          </cell>
          <cell r="BM1270">
            <v>490</v>
          </cell>
          <cell r="BN1270">
            <v>98</v>
          </cell>
          <cell r="BO1270">
            <v>490</v>
          </cell>
          <cell r="BP1270">
            <v>490</v>
          </cell>
          <cell r="BQ1270">
            <v>490</v>
          </cell>
          <cell r="BR1270">
            <v>490</v>
          </cell>
          <cell r="BS1270">
            <v>490</v>
          </cell>
          <cell r="BT1270">
            <v>490</v>
          </cell>
          <cell r="BU1270">
            <v>490</v>
          </cell>
          <cell r="BV1270">
            <v>490</v>
          </cell>
          <cell r="BW1270">
            <v>490</v>
          </cell>
          <cell r="BX1270">
            <v>490</v>
          </cell>
          <cell r="BY1270">
            <v>490</v>
          </cell>
          <cell r="BZ1270">
            <v>490</v>
          </cell>
          <cell r="CA1270">
            <v>490</v>
          </cell>
          <cell r="CB1270">
            <v>490</v>
          </cell>
          <cell r="CC1270">
            <v>1566</v>
          </cell>
          <cell r="CD1270">
            <v>1566</v>
          </cell>
          <cell r="CE1270">
            <v>1566</v>
          </cell>
          <cell r="CF1270">
            <v>1566</v>
          </cell>
          <cell r="CG1270">
            <v>1566</v>
          </cell>
          <cell r="CH1270">
            <v>1566</v>
          </cell>
          <cell r="CI1270">
            <v>1566</v>
          </cell>
          <cell r="CJ1270">
            <v>1566</v>
          </cell>
          <cell r="CK1270">
            <v>1566</v>
          </cell>
          <cell r="CL1270">
            <v>1566</v>
          </cell>
          <cell r="CM1270">
            <v>1566</v>
          </cell>
          <cell r="CN1270">
            <v>880</v>
          </cell>
          <cell r="CO1270">
            <v>1566</v>
          </cell>
          <cell r="CP1270">
            <v>1566</v>
          </cell>
          <cell r="CQ1270">
            <v>1566</v>
          </cell>
          <cell r="CR1270">
            <v>1566</v>
          </cell>
          <cell r="CS1270">
            <v>1566</v>
          </cell>
          <cell r="CT1270">
            <v>1566</v>
          </cell>
          <cell r="CU1270">
            <v>1566</v>
          </cell>
          <cell r="CV1270">
            <v>1566</v>
          </cell>
          <cell r="CW1270">
            <v>1566</v>
          </cell>
          <cell r="CX1270">
            <v>1566</v>
          </cell>
          <cell r="CY1270">
            <v>1566</v>
          </cell>
          <cell r="CZ1270">
            <v>1566</v>
          </cell>
          <cell r="DA1270">
            <v>1566</v>
          </cell>
          <cell r="DB1270">
            <v>1566</v>
          </cell>
          <cell r="DC1270">
            <v>1566</v>
          </cell>
          <cell r="DD1270">
            <v>1566</v>
          </cell>
          <cell r="DE1270">
            <v>876</v>
          </cell>
          <cell r="DF1270">
            <v>876</v>
          </cell>
          <cell r="DG1270">
            <v>876</v>
          </cell>
          <cell r="DH1270">
            <v>876</v>
          </cell>
          <cell r="DI1270">
            <v>876</v>
          </cell>
          <cell r="DJ1270">
            <v>876</v>
          </cell>
          <cell r="DK1270">
            <v>876</v>
          </cell>
        </row>
        <row r="1271">
          <cell r="A1271">
            <v>218603</v>
          </cell>
          <cell r="B1271" t="str">
            <v xml:space="preserve"> EGAN STORAGE   (Bi  20822)              </v>
          </cell>
          <cell r="C1271" t="str">
            <v xml:space="preserve"> 0L   </v>
          </cell>
          <cell r="D1271" t="str">
            <v xml:space="preserve"> R    </v>
          </cell>
          <cell r="E1271">
            <v>455712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1294</v>
          </cell>
          <cell r="Q1271">
            <v>0</v>
          </cell>
          <cell r="R1271">
            <v>0</v>
          </cell>
          <cell r="S1271">
            <v>15000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10000</v>
          </cell>
          <cell r="AE1271">
            <v>10000</v>
          </cell>
          <cell r="AF1271">
            <v>10000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6000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5000</v>
          </cell>
          <cell r="DE1271">
            <v>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</row>
        <row r="1272">
          <cell r="A1272">
            <v>222259</v>
          </cell>
          <cell r="B1272" t="str">
            <v xml:space="preserve"> GILMORE PLANT RESIDUE                   </v>
          </cell>
          <cell r="C1272">
            <v>0</v>
          </cell>
          <cell r="D1272" t="str">
            <v xml:space="preserve"> R    </v>
          </cell>
          <cell r="E1272">
            <v>120759</v>
          </cell>
          <cell r="F1272">
            <v>89869</v>
          </cell>
          <cell r="G1272">
            <v>89869</v>
          </cell>
          <cell r="H1272">
            <v>63299</v>
          </cell>
          <cell r="I1272">
            <v>95546</v>
          </cell>
          <cell r="J1272">
            <v>106839</v>
          </cell>
          <cell r="K1272">
            <v>111839</v>
          </cell>
          <cell r="L1272">
            <v>76369</v>
          </cell>
          <cell r="M1272">
            <v>53557</v>
          </cell>
          <cell r="N1272">
            <v>53557</v>
          </cell>
          <cell r="O1272">
            <v>53557</v>
          </cell>
          <cell r="P1272">
            <v>62281</v>
          </cell>
          <cell r="Q1272">
            <v>56811</v>
          </cell>
          <cell r="R1272">
            <v>61517</v>
          </cell>
          <cell r="S1272">
            <v>80967</v>
          </cell>
          <cell r="T1272">
            <v>160927</v>
          </cell>
          <cell r="U1272">
            <v>160927</v>
          </cell>
          <cell r="V1272">
            <v>160926</v>
          </cell>
          <cell r="W1272">
            <v>151976</v>
          </cell>
          <cell r="X1272">
            <v>169416</v>
          </cell>
          <cell r="Y1272">
            <v>123910</v>
          </cell>
          <cell r="Z1272">
            <v>106857</v>
          </cell>
          <cell r="AA1272">
            <v>99065</v>
          </cell>
          <cell r="AB1272">
            <v>99065</v>
          </cell>
          <cell r="AC1272">
            <v>129065</v>
          </cell>
          <cell r="AD1272">
            <v>110015</v>
          </cell>
          <cell r="AE1272">
            <v>102457</v>
          </cell>
          <cell r="AF1272">
            <v>62536</v>
          </cell>
          <cell r="AG1272">
            <v>87286</v>
          </cell>
          <cell r="AH1272">
            <v>106786</v>
          </cell>
          <cell r="AI1272">
            <v>106786</v>
          </cell>
          <cell r="AJ1272">
            <v>106786</v>
          </cell>
          <cell r="AK1272">
            <v>106786</v>
          </cell>
          <cell r="AL1272">
            <v>63178</v>
          </cell>
          <cell r="AM1272">
            <v>61178</v>
          </cell>
          <cell r="AN1272">
            <v>73299</v>
          </cell>
          <cell r="AO1272">
            <v>63299</v>
          </cell>
          <cell r="AP1272">
            <v>63299</v>
          </cell>
          <cell r="AQ1272">
            <v>63299</v>
          </cell>
          <cell r="AR1272">
            <v>81170</v>
          </cell>
          <cell r="AS1272">
            <v>114356</v>
          </cell>
          <cell r="AT1272">
            <v>80627</v>
          </cell>
          <cell r="AU1272">
            <v>84998</v>
          </cell>
          <cell r="AV1272">
            <v>142198</v>
          </cell>
          <cell r="AW1272">
            <v>142198</v>
          </cell>
          <cell r="AX1272">
            <v>137069</v>
          </cell>
          <cell r="AY1272">
            <v>136544</v>
          </cell>
          <cell r="AZ1272">
            <v>107044</v>
          </cell>
          <cell r="BA1272">
            <v>64299</v>
          </cell>
          <cell r="BB1272">
            <v>63563</v>
          </cell>
          <cell r="BC1272">
            <v>95179</v>
          </cell>
          <cell r="BD1272">
            <v>129879</v>
          </cell>
          <cell r="BE1272">
            <v>129879</v>
          </cell>
          <cell r="BF1272">
            <v>108279</v>
          </cell>
          <cell r="BG1272">
            <v>103979</v>
          </cell>
          <cell r="BH1272">
            <v>114302</v>
          </cell>
          <cell r="BI1272">
            <v>107374</v>
          </cell>
          <cell r="BJ1272">
            <v>104097</v>
          </cell>
          <cell r="BK1272">
            <v>105233</v>
          </cell>
          <cell r="BL1272">
            <v>104097</v>
          </cell>
          <cell r="BM1272">
            <v>114821</v>
          </cell>
          <cell r="BN1272">
            <v>110744</v>
          </cell>
          <cell r="BO1272">
            <v>98922</v>
          </cell>
          <cell r="BP1272">
            <v>84072</v>
          </cell>
          <cell r="BQ1272">
            <v>95118</v>
          </cell>
          <cell r="BR1272">
            <v>95118</v>
          </cell>
          <cell r="BS1272">
            <v>95118</v>
          </cell>
          <cell r="BT1272">
            <v>91377</v>
          </cell>
          <cell r="BU1272">
            <v>94125</v>
          </cell>
          <cell r="BV1272">
            <v>105279</v>
          </cell>
          <cell r="BW1272">
            <v>103425</v>
          </cell>
          <cell r="BX1272">
            <v>113068</v>
          </cell>
          <cell r="BY1272">
            <v>113068</v>
          </cell>
          <cell r="BZ1272">
            <v>113068</v>
          </cell>
          <cell r="CA1272">
            <v>143439</v>
          </cell>
          <cell r="CB1272">
            <v>158639</v>
          </cell>
          <cell r="CC1272">
            <v>157190</v>
          </cell>
          <cell r="CD1272">
            <v>120045</v>
          </cell>
          <cell r="CE1272">
            <v>133286</v>
          </cell>
          <cell r="CF1272">
            <v>133286</v>
          </cell>
          <cell r="CG1272">
            <v>133286</v>
          </cell>
          <cell r="CH1272">
            <v>149464</v>
          </cell>
          <cell r="CI1272">
            <v>110786</v>
          </cell>
          <cell r="CJ1272">
            <v>111223</v>
          </cell>
          <cell r="CK1272">
            <v>172914</v>
          </cell>
          <cell r="CL1272">
            <v>172914</v>
          </cell>
          <cell r="CM1272">
            <v>172914</v>
          </cell>
          <cell r="CN1272">
            <v>172914</v>
          </cell>
          <cell r="CO1272">
            <v>152689</v>
          </cell>
          <cell r="CP1272">
            <v>152689</v>
          </cell>
          <cell r="CQ1272">
            <v>161847</v>
          </cell>
          <cell r="CR1272">
            <v>154537</v>
          </cell>
          <cell r="CS1272">
            <v>167821</v>
          </cell>
          <cell r="CT1272">
            <v>167821</v>
          </cell>
          <cell r="CU1272">
            <v>167821</v>
          </cell>
          <cell r="CV1272">
            <v>157586</v>
          </cell>
          <cell r="CW1272">
            <v>151836</v>
          </cell>
          <cell r="CX1272">
            <v>143316</v>
          </cell>
          <cell r="CY1272">
            <v>156116</v>
          </cell>
          <cell r="CZ1272">
            <v>126945</v>
          </cell>
          <cell r="DA1272">
            <v>126945</v>
          </cell>
          <cell r="DB1272">
            <v>126945</v>
          </cell>
          <cell r="DC1272">
            <v>142960</v>
          </cell>
          <cell r="DD1272">
            <v>167521</v>
          </cell>
          <cell r="DE1272">
            <v>121469</v>
          </cell>
          <cell r="DF1272">
            <v>133050</v>
          </cell>
          <cell r="DG1272">
            <v>137898</v>
          </cell>
          <cell r="DH1272">
            <v>137898</v>
          </cell>
          <cell r="DI1272">
            <v>137898</v>
          </cell>
          <cell r="DJ1272">
            <v>154359</v>
          </cell>
          <cell r="DK1272">
            <v>141731</v>
          </cell>
        </row>
        <row r="1273">
          <cell r="A1273">
            <v>222287</v>
          </cell>
          <cell r="B1273" t="str">
            <v xml:space="preserve"> GUTHRIE EXCHANGE              (Bi2-0815)</v>
          </cell>
          <cell r="C1273">
            <v>1</v>
          </cell>
          <cell r="D1273" t="str">
            <v xml:space="preserve"> R    </v>
          </cell>
          <cell r="E1273">
            <v>350758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</row>
        <row r="1274">
          <cell r="A1274">
            <v>222297</v>
          </cell>
          <cell r="B1274" t="str">
            <v xml:space="preserve"> NORTH CEREDO WEST VIRGINIA              </v>
          </cell>
          <cell r="C1274">
            <v>3</v>
          </cell>
          <cell r="D1274" t="str">
            <v xml:space="preserve"> D    </v>
          </cell>
          <cell r="E1274">
            <v>247155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0</v>
          </cell>
          <cell r="CN1274">
            <v>0</v>
          </cell>
          <cell r="CO1274">
            <v>0</v>
          </cell>
          <cell r="CP1274">
            <v>0</v>
          </cell>
          <cell r="CQ1274">
            <v>0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</row>
        <row r="1275">
          <cell r="A1275">
            <v>222345</v>
          </cell>
          <cell r="B1275" t="str">
            <v xml:space="preserve"> BAYOU PETIT CAILLU                      </v>
          </cell>
          <cell r="C1275" t="str">
            <v xml:space="preserve"> 0L   </v>
          </cell>
          <cell r="D1275" t="str">
            <v xml:space="preserve"> R    </v>
          </cell>
          <cell r="E1275">
            <v>30550</v>
          </cell>
          <cell r="F1275">
            <v>400</v>
          </cell>
          <cell r="G1275">
            <v>400</v>
          </cell>
          <cell r="H1275">
            <v>401</v>
          </cell>
          <cell r="I1275">
            <v>400</v>
          </cell>
          <cell r="J1275">
            <v>400</v>
          </cell>
          <cell r="K1275">
            <v>400</v>
          </cell>
          <cell r="L1275">
            <v>400</v>
          </cell>
          <cell r="M1275">
            <v>400</v>
          </cell>
          <cell r="N1275">
            <v>400</v>
          </cell>
          <cell r="O1275">
            <v>400</v>
          </cell>
          <cell r="P1275">
            <v>400</v>
          </cell>
          <cell r="Q1275">
            <v>400</v>
          </cell>
          <cell r="R1275">
            <v>400</v>
          </cell>
          <cell r="S1275">
            <v>400</v>
          </cell>
          <cell r="T1275">
            <v>401</v>
          </cell>
          <cell r="U1275">
            <v>401</v>
          </cell>
          <cell r="V1275">
            <v>401</v>
          </cell>
          <cell r="W1275">
            <v>401</v>
          </cell>
          <cell r="X1275">
            <v>401</v>
          </cell>
          <cell r="Y1275">
            <v>401</v>
          </cell>
          <cell r="Z1275">
            <v>401</v>
          </cell>
          <cell r="AA1275">
            <v>401</v>
          </cell>
          <cell r="AB1275">
            <v>401</v>
          </cell>
          <cell r="AC1275">
            <v>401</v>
          </cell>
          <cell r="AD1275">
            <v>401</v>
          </cell>
          <cell r="AE1275">
            <v>401</v>
          </cell>
          <cell r="AF1275">
            <v>401</v>
          </cell>
          <cell r="AG1275">
            <v>401</v>
          </cell>
          <cell r="AH1275">
            <v>401</v>
          </cell>
          <cell r="AI1275">
            <v>401</v>
          </cell>
          <cell r="AJ1275">
            <v>401</v>
          </cell>
          <cell r="AK1275">
            <v>401</v>
          </cell>
          <cell r="AL1275">
            <v>401</v>
          </cell>
          <cell r="AM1275">
            <v>401</v>
          </cell>
          <cell r="AN1275">
            <v>401</v>
          </cell>
          <cell r="AO1275">
            <v>401</v>
          </cell>
          <cell r="AP1275">
            <v>401</v>
          </cell>
          <cell r="AQ1275">
            <v>401</v>
          </cell>
          <cell r="AR1275">
            <v>401</v>
          </cell>
          <cell r="AS1275">
            <v>401</v>
          </cell>
          <cell r="AT1275">
            <v>400</v>
          </cell>
          <cell r="AU1275">
            <v>400</v>
          </cell>
          <cell r="AV1275">
            <v>400</v>
          </cell>
          <cell r="AW1275">
            <v>400</v>
          </cell>
          <cell r="AX1275">
            <v>450</v>
          </cell>
          <cell r="AY1275">
            <v>450</v>
          </cell>
          <cell r="AZ1275">
            <v>450</v>
          </cell>
          <cell r="BA1275">
            <v>450</v>
          </cell>
          <cell r="BB1275">
            <v>450</v>
          </cell>
          <cell r="BC1275">
            <v>450</v>
          </cell>
          <cell r="BD1275">
            <v>450</v>
          </cell>
          <cell r="BE1275">
            <v>450</v>
          </cell>
          <cell r="BF1275">
            <v>450</v>
          </cell>
          <cell r="BG1275">
            <v>450</v>
          </cell>
          <cell r="BH1275">
            <v>450</v>
          </cell>
          <cell r="BI1275">
            <v>450</v>
          </cell>
          <cell r="BJ1275">
            <v>450</v>
          </cell>
          <cell r="BK1275">
            <v>450</v>
          </cell>
          <cell r="BL1275">
            <v>450</v>
          </cell>
          <cell r="BM1275">
            <v>450</v>
          </cell>
          <cell r="BN1275">
            <v>450</v>
          </cell>
          <cell r="BO1275">
            <v>450</v>
          </cell>
          <cell r="BP1275">
            <v>450</v>
          </cell>
          <cell r="BQ1275">
            <v>450</v>
          </cell>
          <cell r="BR1275">
            <v>450</v>
          </cell>
          <cell r="BS1275">
            <v>450</v>
          </cell>
          <cell r="BT1275">
            <v>450</v>
          </cell>
          <cell r="BU1275">
            <v>450</v>
          </cell>
          <cell r="BV1275">
            <v>450</v>
          </cell>
          <cell r="BW1275">
            <v>450</v>
          </cell>
          <cell r="BX1275">
            <v>450</v>
          </cell>
          <cell r="BY1275">
            <v>450</v>
          </cell>
          <cell r="BZ1275">
            <v>450</v>
          </cell>
          <cell r="CA1275">
            <v>400</v>
          </cell>
          <cell r="CB1275">
            <v>450</v>
          </cell>
          <cell r="CC1275">
            <v>1400</v>
          </cell>
          <cell r="CD1275">
            <v>400</v>
          </cell>
          <cell r="CE1275">
            <v>400</v>
          </cell>
          <cell r="CF1275">
            <v>400</v>
          </cell>
          <cell r="CG1275">
            <v>400</v>
          </cell>
          <cell r="CH1275">
            <v>400</v>
          </cell>
          <cell r="CI1275">
            <v>400</v>
          </cell>
          <cell r="CJ1275">
            <v>400</v>
          </cell>
          <cell r="CK1275">
            <v>400</v>
          </cell>
          <cell r="CL1275">
            <v>400</v>
          </cell>
          <cell r="CM1275">
            <v>400</v>
          </cell>
          <cell r="CN1275">
            <v>400</v>
          </cell>
          <cell r="CO1275">
            <v>400</v>
          </cell>
          <cell r="CP1275">
            <v>400</v>
          </cell>
          <cell r="CQ1275">
            <v>400</v>
          </cell>
          <cell r="CR1275">
            <v>400</v>
          </cell>
          <cell r="CS1275">
            <v>400</v>
          </cell>
          <cell r="CT1275">
            <v>400</v>
          </cell>
          <cell r="CU1275">
            <v>400</v>
          </cell>
          <cell r="CV1275">
            <v>400</v>
          </cell>
          <cell r="CW1275">
            <v>400</v>
          </cell>
          <cell r="CX1275">
            <v>400</v>
          </cell>
          <cell r="CY1275">
            <v>400</v>
          </cell>
          <cell r="CZ1275">
            <v>400</v>
          </cell>
          <cell r="DA1275">
            <v>400</v>
          </cell>
          <cell r="DB1275">
            <v>400</v>
          </cell>
          <cell r="DC1275">
            <v>400</v>
          </cell>
          <cell r="DD1275">
            <v>0</v>
          </cell>
          <cell r="DE1275">
            <v>600</v>
          </cell>
          <cell r="DF1275">
            <v>600</v>
          </cell>
          <cell r="DG1275">
            <v>600</v>
          </cell>
          <cell r="DH1275">
            <v>600</v>
          </cell>
          <cell r="DI1275">
            <v>600</v>
          </cell>
          <cell r="DJ1275">
            <v>600</v>
          </cell>
          <cell r="DK1275">
            <v>600</v>
          </cell>
        </row>
        <row r="1276">
          <cell r="A1276">
            <v>222355</v>
          </cell>
          <cell r="B1276" t="str">
            <v xml:space="preserve"> MONTE CHRISTO DEHYD                     </v>
          </cell>
          <cell r="C1276">
            <v>0</v>
          </cell>
          <cell r="D1276" t="str">
            <v xml:space="preserve"> R    </v>
          </cell>
          <cell r="E1276">
            <v>34024</v>
          </cell>
          <cell r="F1276">
            <v>27000</v>
          </cell>
          <cell r="G1276">
            <v>27000</v>
          </cell>
          <cell r="H1276">
            <v>0</v>
          </cell>
          <cell r="I1276">
            <v>85000</v>
          </cell>
          <cell r="J1276">
            <v>85000</v>
          </cell>
          <cell r="K1276">
            <v>85000</v>
          </cell>
          <cell r="L1276">
            <v>85000</v>
          </cell>
          <cell r="M1276">
            <v>85000</v>
          </cell>
          <cell r="N1276">
            <v>85000</v>
          </cell>
          <cell r="O1276">
            <v>85000</v>
          </cell>
          <cell r="P1276">
            <v>85000</v>
          </cell>
          <cell r="Q1276">
            <v>85000</v>
          </cell>
          <cell r="R1276">
            <v>85000</v>
          </cell>
          <cell r="S1276">
            <v>85000</v>
          </cell>
          <cell r="T1276">
            <v>50000</v>
          </cell>
          <cell r="U1276">
            <v>50000</v>
          </cell>
          <cell r="V1276">
            <v>50000</v>
          </cell>
          <cell r="W1276">
            <v>30000</v>
          </cell>
          <cell r="X1276">
            <v>30000</v>
          </cell>
          <cell r="Y1276">
            <v>10000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</row>
        <row r="1277">
          <cell r="A1277">
            <v>222362</v>
          </cell>
          <cell r="B1277" t="str">
            <v xml:space="preserve"> VERMILION  273                          </v>
          </cell>
          <cell r="C1277" t="str">
            <v xml:space="preserve"> 0L   </v>
          </cell>
          <cell r="D1277" t="str">
            <v xml:space="preserve"> R    </v>
          </cell>
          <cell r="E1277">
            <v>64286</v>
          </cell>
          <cell r="F1277">
            <v>791</v>
          </cell>
          <cell r="G1277">
            <v>791</v>
          </cell>
          <cell r="H1277">
            <v>5825</v>
          </cell>
          <cell r="I1277">
            <v>983</v>
          </cell>
          <cell r="J1277">
            <v>983</v>
          </cell>
          <cell r="K1277">
            <v>983</v>
          </cell>
          <cell r="L1277">
            <v>3385</v>
          </cell>
          <cell r="M1277">
            <v>4296</v>
          </cell>
          <cell r="N1277">
            <v>4296</v>
          </cell>
          <cell r="O1277">
            <v>4296</v>
          </cell>
          <cell r="P1277">
            <v>4296</v>
          </cell>
          <cell r="Q1277">
            <v>4296</v>
          </cell>
          <cell r="R1277">
            <v>4296</v>
          </cell>
          <cell r="S1277">
            <v>3120</v>
          </cell>
          <cell r="T1277">
            <v>5410</v>
          </cell>
          <cell r="U1277">
            <v>5410</v>
          </cell>
          <cell r="V1277">
            <v>5410</v>
          </cell>
          <cell r="W1277">
            <v>5410</v>
          </cell>
          <cell r="X1277">
            <v>5335</v>
          </cell>
          <cell r="Y1277">
            <v>5513</v>
          </cell>
          <cell r="Z1277">
            <v>5001</v>
          </cell>
          <cell r="AA1277">
            <v>5001</v>
          </cell>
          <cell r="AB1277">
            <v>5001</v>
          </cell>
          <cell r="AC1277">
            <v>5001</v>
          </cell>
          <cell r="AD1277">
            <v>5830</v>
          </cell>
          <cell r="AE1277">
            <v>5830</v>
          </cell>
          <cell r="AF1277">
            <v>5825</v>
          </cell>
          <cell r="AG1277">
            <v>5825</v>
          </cell>
          <cell r="AH1277">
            <v>5825</v>
          </cell>
          <cell r="AI1277">
            <v>5825</v>
          </cell>
          <cell r="AJ1277">
            <v>5825</v>
          </cell>
          <cell r="AK1277">
            <v>5825</v>
          </cell>
          <cell r="AL1277">
            <v>5825</v>
          </cell>
          <cell r="AM1277">
            <v>5825</v>
          </cell>
          <cell r="AN1277">
            <v>5825</v>
          </cell>
          <cell r="AO1277">
            <v>5825</v>
          </cell>
          <cell r="AP1277">
            <v>5825</v>
          </cell>
          <cell r="AQ1277">
            <v>5825</v>
          </cell>
          <cell r="AR1277">
            <v>5370</v>
          </cell>
          <cell r="AS1277">
            <v>5370</v>
          </cell>
          <cell r="AT1277">
            <v>5366</v>
          </cell>
          <cell r="AU1277">
            <v>5366</v>
          </cell>
          <cell r="AV1277">
            <v>5366</v>
          </cell>
          <cell r="AW1277">
            <v>5366</v>
          </cell>
          <cell r="AX1277">
            <v>3265</v>
          </cell>
          <cell r="AY1277">
            <v>3265</v>
          </cell>
          <cell r="AZ1277">
            <v>3265</v>
          </cell>
          <cell r="BA1277">
            <v>3265</v>
          </cell>
          <cell r="BB1277">
            <v>2703</v>
          </cell>
          <cell r="BC1277">
            <v>2703</v>
          </cell>
          <cell r="BD1277">
            <v>2703</v>
          </cell>
          <cell r="BE1277">
            <v>2703</v>
          </cell>
          <cell r="BF1277">
            <v>2703</v>
          </cell>
          <cell r="BG1277">
            <v>2703</v>
          </cell>
          <cell r="BH1277">
            <v>3585</v>
          </cell>
          <cell r="BI1277">
            <v>5890</v>
          </cell>
          <cell r="BJ1277">
            <v>5890</v>
          </cell>
          <cell r="BK1277">
            <v>5890</v>
          </cell>
          <cell r="BL1277">
            <v>5890</v>
          </cell>
          <cell r="BM1277">
            <v>5890</v>
          </cell>
          <cell r="BN1277">
            <v>5890</v>
          </cell>
          <cell r="BO1277">
            <v>5890</v>
          </cell>
          <cell r="BP1277">
            <v>1948</v>
          </cell>
          <cell r="BQ1277">
            <v>1948</v>
          </cell>
          <cell r="BR1277">
            <v>1948</v>
          </cell>
          <cell r="BS1277">
            <v>1948</v>
          </cell>
          <cell r="BT1277">
            <v>1948</v>
          </cell>
          <cell r="BU1277">
            <v>1948</v>
          </cell>
          <cell r="BV1277">
            <v>11</v>
          </cell>
          <cell r="BW1277">
            <v>11</v>
          </cell>
          <cell r="BX1277">
            <v>11</v>
          </cell>
          <cell r="BY1277">
            <v>11</v>
          </cell>
          <cell r="BZ1277">
            <v>11</v>
          </cell>
          <cell r="CA1277">
            <v>11</v>
          </cell>
          <cell r="CB1277">
            <v>11</v>
          </cell>
          <cell r="CC1277">
            <v>2</v>
          </cell>
          <cell r="CD1277">
            <v>2</v>
          </cell>
          <cell r="CE1277">
            <v>2</v>
          </cell>
          <cell r="CF1277">
            <v>2</v>
          </cell>
          <cell r="CG1277">
            <v>2</v>
          </cell>
          <cell r="CH1277">
            <v>2</v>
          </cell>
          <cell r="CI1277">
            <v>2</v>
          </cell>
          <cell r="CJ1277">
            <v>1081</v>
          </cell>
          <cell r="CK1277">
            <v>1081</v>
          </cell>
          <cell r="CL1277">
            <v>1081</v>
          </cell>
          <cell r="CM1277">
            <v>1081</v>
          </cell>
          <cell r="CN1277">
            <v>1081</v>
          </cell>
          <cell r="CO1277">
            <v>1081</v>
          </cell>
          <cell r="CP1277">
            <v>1081</v>
          </cell>
          <cell r="CQ1277">
            <v>1081</v>
          </cell>
          <cell r="CR1277">
            <v>1081</v>
          </cell>
          <cell r="CS1277">
            <v>1081</v>
          </cell>
          <cell r="CT1277">
            <v>1081</v>
          </cell>
          <cell r="CU1277">
            <v>1081</v>
          </cell>
          <cell r="CV1277">
            <v>1081</v>
          </cell>
          <cell r="CW1277">
            <v>1081</v>
          </cell>
          <cell r="CX1277">
            <v>1081</v>
          </cell>
          <cell r="CY1277">
            <v>3219</v>
          </cell>
          <cell r="CZ1277">
            <v>3219</v>
          </cell>
          <cell r="DA1277">
            <v>3219</v>
          </cell>
          <cell r="DB1277">
            <v>3219</v>
          </cell>
          <cell r="DC1277">
            <v>3219</v>
          </cell>
          <cell r="DD1277">
            <v>3219</v>
          </cell>
          <cell r="DE1277">
            <v>101</v>
          </cell>
          <cell r="DF1277">
            <v>101</v>
          </cell>
          <cell r="DG1277">
            <v>1001</v>
          </cell>
          <cell r="DH1277">
            <v>1001</v>
          </cell>
          <cell r="DI1277">
            <v>1001</v>
          </cell>
          <cell r="DJ1277">
            <v>3207</v>
          </cell>
          <cell r="DK1277">
            <v>3207</v>
          </cell>
        </row>
        <row r="1278">
          <cell r="A1278">
            <v>223385</v>
          </cell>
          <cell r="B1278" t="str">
            <v xml:space="preserve"> SOUTH MARSH ISLAND 250                  </v>
          </cell>
          <cell r="C1278" t="str">
            <v xml:space="preserve"> 0L   </v>
          </cell>
          <cell r="D1278" t="str">
            <v xml:space="preserve"> R    </v>
          </cell>
          <cell r="E1278">
            <v>28333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</row>
        <row r="1279">
          <cell r="A1279">
            <v>223386</v>
          </cell>
          <cell r="B1279" t="str">
            <v xml:space="preserve"> SOUTH MARSH ISLAND 80                   </v>
          </cell>
          <cell r="C1279" t="str">
            <v xml:space="preserve"> 0L   </v>
          </cell>
          <cell r="D1279" t="str">
            <v xml:space="preserve"> R    </v>
          </cell>
          <cell r="E1279">
            <v>63366</v>
          </cell>
          <cell r="F1279">
            <v>4225</v>
          </cell>
          <cell r="G1279">
            <v>4225</v>
          </cell>
          <cell r="H1279">
            <v>4590</v>
          </cell>
          <cell r="I1279">
            <v>4225</v>
          </cell>
          <cell r="J1279">
            <v>4225</v>
          </cell>
          <cell r="K1279">
            <v>4225</v>
          </cell>
          <cell r="L1279">
            <v>4225</v>
          </cell>
          <cell r="M1279">
            <v>4225</v>
          </cell>
          <cell r="N1279">
            <v>4225</v>
          </cell>
          <cell r="O1279">
            <v>4225</v>
          </cell>
          <cell r="P1279">
            <v>4225</v>
          </cell>
          <cell r="Q1279">
            <v>4225</v>
          </cell>
          <cell r="R1279">
            <v>4225</v>
          </cell>
          <cell r="S1279">
            <v>4225</v>
          </cell>
          <cell r="T1279">
            <v>5500</v>
          </cell>
          <cell r="U1279">
            <v>5500</v>
          </cell>
          <cell r="V1279">
            <v>5500</v>
          </cell>
          <cell r="W1279">
            <v>5500</v>
          </cell>
          <cell r="X1279">
            <v>5500</v>
          </cell>
          <cell r="Y1279">
            <v>5500</v>
          </cell>
          <cell r="Z1279">
            <v>5500</v>
          </cell>
          <cell r="AA1279">
            <v>5500</v>
          </cell>
          <cell r="AB1279">
            <v>5500</v>
          </cell>
          <cell r="AC1279">
            <v>5500</v>
          </cell>
          <cell r="AD1279">
            <v>3500</v>
          </cell>
          <cell r="AE1279">
            <v>3500</v>
          </cell>
          <cell r="AF1279">
            <v>3500</v>
          </cell>
          <cell r="AG1279">
            <v>3500</v>
          </cell>
          <cell r="AH1279">
            <v>3500</v>
          </cell>
          <cell r="AI1279">
            <v>3500</v>
          </cell>
          <cell r="AJ1279">
            <v>3500</v>
          </cell>
          <cell r="AK1279">
            <v>3500</v>
          </cell>
          <cell r="AL1279">
            <v>3500</v>
          </cell>
          <cell r="AM1279">
            <v>3500</v>
          </cell>
          <cell r="AN1279">
            <v>4590</v>
          </cell>
          <cell r="AO1279">
            <v>4590</v>
          </cell>
          <cell r="AP1279">
            <v>4590</v>
          </cell>
          <cell r="AQ1279">
            <v>4590</v>
          </cell>
          <cell r="AR1279">
            <v>4590</v>
          </cell>
          <cell r="AS1279">
            <v>4590</v>
          </cell>
          <cell r="AT1279">
            <v>4590</v>
          </cell>
          <cell r="AU1279">
            <v>4590</v>
          </cell>
          <cell r="AV1279">
            <v>4590</v>
          </cell>
          <cell r="AW1279">
            <v>4590</v>
          </cell>
          <cell r="AX1279">
            <v>5500</v>
          </cell>
          <cell r="AY1279">
            <v>5500</v>
          </cell>
          <cell r="AZ1279">
            <v>5500</v>
          </cell>
          <cell r="BA1279">
            <v>5500</v>
          </cell>
          <cell r="BB1279">
            <v>5500</v>
          </cell>
          <cell r="BC1279">
            <v>5500</v>
          </cell>
          <cell r="BD1279">
            <v>5500</v>
          </cell>
          <cell r="BE1279">
            <v>5500</v>
          </cell>
          <cell r="BF1279">
            <v>5500</v>
          </cell>
          <cell r="BG1279">
            <v>5500</v>
          </cell>
          <cell r="BH1279">
            <v>5500</v>
          </cell>
          <cell r="BI1279">
            <v>5500</v>
          </cell>
          <cell r="BJ1279">
            <v>5500</v>
          </cell>
          <cell r="BK1279">
            <v>5500</v>
          </cell>
          <cell r="BL1279">
            <v>5500</v>
          </cell>
          <cell r="BM1279">
            <v>5500</v>
          </cell>
          <cell r="BN1279">
            <v>5500</v>
          </cell>
          <cell r="BO1279">
            <v>5500</v>
          </cell>
          <cell r="BP1279">
            <v>5500</v>
          </cell>
          <cell r="BQ1279">
            <v>5500</v>
          </cell>
          <cell r="BR1279">
            <v>5500</v>
          </cell>
          <cell r="BS1279">
            <v>5500</v>
          </cell>
          <cell r="BT1279">
            <v>5500</v>
          </cell>
          <cell r="BU1279">
            <v>5100</v>
          </cell>
          <cell r="BV1279">
            <v>5100</v>
          </cell>
          <cell r="BW1279">
            <v>5100</v>
          </cell>
          <cell r="BX1279">
            <v>5100</v>
          </cell>
          <cell r="BY1279">
            <v>5100</v>
          </cell>
          <cell r="BZ1279">
            <v>5100</v>
          </cell>
          <cell r="CA1279">
            <v>5100</v>
          </cell>
          <cell r="CB1279">
            <v>5100</v>
          </cell>
          <cell r="CC1279">
            <v>8000</v>
          </cell>
          <cell r="CD1279">
            <v>8000</v>
          </cell>
          <cell r="CE1279">
            <v>8000</v>
          </cell>
          <cell r="CF1279">
            <v>8000</v>
          </cell>
          <cell r="CG1279">
            <v>8000</v>
          </cell>
          <cell r="CH1279">
            <v>8000</v>
          </cell>
          <cell r="CI1279">
            <v>8000</v>
          </cell>
          <cell r="CJ1279">
            <v>8000</v>
          </cell>
          <cell r="CK1279">
            <v>8000</v>
          </cell>
          <cell r="CL1279">
            <v>8000</v>
          </cell>
          <cell r="CM1279">
            <v>8000</v>
          </cell>
          <cell r="CN1279">
            <v>8000</v>
          </cell>
          <cell r="CO1279">
            <v>1224</v>
          </cell>
          <cell r="CP1279">
            <v>1224</v>
          </cell>
          <cell r="CQ1279">
            <v>1224</v>
          </cell>
          <cell r="CR1279">
            <v>1224</v>
          </cell>
          <cell r="CS1279">
            <v>1224</v>
          </cell>
          <cell r="CT1279">
            <v>1224</v>
          </cell>
          <cell r="CU1279">
            <v>1224</v>
          </cell>
          <cell r="CV1279">
            <v>1224</v>
          </cell>
          <cell r="CW1279">
            <v>1224</v>
          </cell>
          <cell r="CX1279">
            <v>1224</v>
          </cell>
          <cell r="CY1279">
            <v>1224</v>
          </cell>
          <cell r="CZ1279">
            <v>1224</v>
          </cell>
          <cell r="DA1279">
            <v>1224</v>
          </cell>
          <cell r="DB1279">
            <v>1224</v>
          </cell>
          <cell r="DC1279">
            <v>1224</v>
          </cell>
          <cell r="DD1279">
            <v>1224</v>
          </cell>
          <cell r="DE1279">
            <v>800</v>
          </cell>
          <cell r="DF1279">
            <v>800</v>
          </cell>
          <cell r="DG1279">
            <v>800</v>
          </cell>
          <cell r="DH1279">
            <v>800</v>
          </cell>
          <cell r="DI1279">
            <v>800</v>
          </cell>
          <cell r="DJ1279">
            <v>800</v>
          </cell>
          <cell r="DK1279">
            <v>800</v>
          </cell>
        </row>
        <row r="1280">
          <cell r="A1280">
            <v>223392</v>
          </cell>
          <cell r="B1280" t="str">
            <v xml:space="preserve"> SHIP SHOAL  66                          </v>
          </cell>
          <cell r="C1280" t="str">
            <v xml:space="preserve"> 0L   </v>
          </cell>
          <cell r="D1280" t="str">
            <v xml:space="preserve"> R    </v>
          </cell>
          <cell r="E1280">
            <v>5825</v>
          </cell>
          <cell r="F1280">
            <v>180</v>
          </cell>
          <cell r="G1280">
            <v>180</v>
          </cell>
          <cell r="H1280">
            <v>150</v>
          </cell>
          <cell r="I1280">
            <v>180</v>
          </cell>
          <cell r="J1280">
            <v>180</v>
          </cell>
          <cell r="K1280">
            <v>180</v>
          </cell>
          <cell r="L1280">
            <v>180</v>
          </cell>
          <cell r="M1280">
            <v>180</v>
          </cell>
          <cell r="N1280">
            <v>180</v>
          </cell>
          <cell r="O1280">
            <v>180</v>
          </cell>
          <cell r="P1280">
            <v>180</v>
          </cell>
          <cell r="Q1280">
            <v>180</v>
          </cell>
          <cell r="R1280">
            <v>180</v>
          </cell>
          <cell r="S1280">
            <v>180</v>
          </cell>
          <cell r="T1280">
            <v>300</v>
          </cell>
          <cell r="U1280">
            <v>300</v>
          </cell>
          <cell r="V1280">
            <v>300</v>
          </cell>
          <cell r="W1280">
            <v>300</v>
          </cell>
          <cell r="X1280">
            <v>300</v>
          </cell>
          <cell r="Y1280">
            <v>150</v>
          </cell>
          <cell r="Z1280">
            <v>150</v>
          </cell>
          <cell r="AA1280">
            <v>150</v>
          </cell>
          <cell r="AB1280">
            <v>150</v>
          </cell>
          <cell r="AC1280">
            <v>150</v>
          </cell>
          <cell r="AD1280">
            <v>150</v>
          </cell>
          <cell r="AE1280">
            <v>150</v>
          </cell>
          <cell r="AF1280">
            <v>150</v>
          </cell>
          <cell r="AG1280">
            <v>150</v>
          </cell>
          <cell r="AH1280">
            <v>150</v>
          </cell>
          <cell r="AI1280">
            <v>150</v>
          </cell>
          <cell r="AJ1280">
            <v>150</v>
          </cell>
          <cell r="AK1280">
            <v>150</v>
          </cell>
          <cell r="AL1280">
            <v>150</v>
          </cell>
          <cell r="AM1280">
            <v>300</v>
          </cell>
          <cell r="AN1280">
            <v>300</v>
          </cell>
          <cell r="AO1280">
            <v>150</v>
          </cell>
          <cell r="AP1280">
            <v>150</v>
          </cell>
          <cell r="AQ1280">
            <v>150</v>
          </cell>
          <cell r="AR1280">
            <v>150</v>
          </cell>
          <cell r="AS1280">
            <v>150</v>
          </cell>
          <cell r="AT1280">
            <v>150</v>
          </cell>
          <cell r="AU1280">
            <v>150</v>
          </cell>
          <cell r="AV1280">
            <v>150</v>
          </cell>
          <cell r="AW1280">
            <v>150</v>
          </cell>
          <cell r="AX1280">
            <v>1</v>
          </cell>
          <cell r="AY1280">
            <v>1</v>
          </cell>
          <cell r="AZ1280">
            <v>1</v>
          </cell>
          <cell r="BA1280">
            <v>1</v>
          </cell>
          <cell r="BB1280">
            <v>175</v>
          </cell>
          <cell r="BC1280">
            <v>175</v>
          </cell>
          <cell r="BD1280">
            <v>175</v>
          </cell>
          <cell r="BE1280">
            <v>175</v>
          </cell>
          <cell r="BF1280">
            <v>175</v>
          </cell>
          <cell r="BG1280">
            <v>175</v>
          </cell>
          <cell r="BH1280">
            <v>175</v>
          </cell>
          <cell r="BI1280">
            <v>175</v>
          </cell>
          <cell r="BJ1280">
            <v>175</v>
          </cell>
          <cell r="BK1280">
            <v>175</v>
          </cell>
          <cell r="BL1280">
            <v>175</v>
          </cell>
          <cell r="BM1280">
            <v>175</v>
          </cell>
          <cell r="BN1280">
            <v>175</v>
          </cell>
          <cell r="BO1280">
            <v>175</v>
          </cell>
          <cell r="BP1280">
            <v>175</v>
          </cell>
          <cell r="BQ1280">
            <v>175</v>
          </cell>
          <cell r="BR1280">
            <v>175</v>
          </cell>
          <cell r="BS1280">
            <v>175</v>
          </cell>
          <cell r="BT1280">
            <v>175</v>
          </cell>
          <cell r="BU1280">
            <v>175</v>
          </cell>
          <cell r="BV1280">
            <v>175</v>
          </cell>
          <cell r="BW1280">
            <v>175</v>
          </cell>
          <cell r="BX1280">
            <v>175</v>
          </cell>
          <cell r="BY1280">
            <v>175</v>
          </cell>
          <cell r="BZ1280">
            <v>175</v>
          </cell>
          <cell r="CA1280">
            <v>175</v>
          </cell>
          <cell r="CB1280">
            <v>175</v>
          </cell>
          <cell r="CC1280">
            <v>175</v>
          </cell>
          <cell r="CD1280">
            <v>175</v>
          </cell>
          <cell r="CE1280">
            <v>175</v>
          </cell>
          <cell r="CF1280">
            <v>175</v>
          </cell>
          <cell r="CG1280">
            <v>175</v>
          </cell>
          <cell r="CH1280">
            <v>175</v>
          </cell>
          <cell r="CI1280">
            <v>175</v>
          </cell>
          <cell r="CJ1280">
            <v>175</v>
          </cell>
          <cell r="CK1280">
            <v>175</v>
          </cell>
          <cell r="CL1280">
            <v>175</v>
          </cell>
          <cell r="CM1280">
            <v>175</v>
          </cell>
          <cell r="CN1280">
            <v>175</v>
          </cell>
          <cell r="CO1280">
            <v>175</v>
          </cell>
          <cell r="CP1280">
            <v>175</v>
          </cell>
          <cell r="CQ1280">
            <v>175</v>
          </cell>
          <cell r="CR1280">
            <v>175</v>
          </cell>
          <cell r="CS1280">
            <v>175</v>
          </cell>
          <cell r="CT1280">
            <v>175</v>
          </cell>
          <cell r="CU1280">
            <v>175</v>
          </cell>
          <cell r="CV1280">
            <v>175</v>
          </cell>
          <cell r="CW1280">
            <v>175</v>
          </cell>
          <cell r="CX1280">
            <v>175</v>
          </cell>
          <cell r="CY1280">
            <v>175</v>
          </cell>
          <cell r="CZ1280">
            <v>175</v>
          </cell>
          <cell r="DA1280">
            <v>175</v>
          </cell>
          <cell r="DB1280">
            <v>175</v>
          </cell>
          <cell r="DC1280">
            <v>175</v>
          </cell>
          <cell r="DD1280">
            <v>175</v>
          </cell>
          <cell r="DE1280">
            <v>1</v>
          </cell>
          <cell r="DF1280">
            <v>1</v>
          </cell>
          <cell r="DG1280">
            <v>500</v>
          </cell>
          <cell r="DH1280">
            <v>500</v>
          </cell>
          <cell r="DI1280">
            <v>500</v>
          </cell>
          <cell r="DJ1280">
            <v>500</v>
          </cell>
          <cell r="DK1280">
            <v>500</v>
          </cell>
        </row>
        <row r="1281">
          <cell r="A1281">
            <v>223393</v>
          </cell>
          <cell r="B1281" t="str">
            <v xml:space="preserve"> SHIP SHOAL  67                          </v>
          </cell>
          <cell r="C1281" t="str">
            <v xml:space="preserve"> 0L   </v>
          </cell>
          <cell r="D1281" t="str">
            <v xml:space="preserve"> R    </v>
          </cell>
          <cell r="E1281">
            <v>28137</v>
          </cell>
          <cell r="F1281">
            <v>1138</v>
          </cell>
          <cell r="G1281">
            <v>1138</v>
          </cell>
          <cell r="H1281">
            <v>1400</v>
          </cell>
          <cell r="I1281">
            <v>1138</v>
          </cell>
          <cell r="J1281">
            <v>1138</v>
          </cell>
          <cell r="K1281">
            <v>1138</v>
          </cell>
          <cell r="L1281">
            <v>1138</v>
          </cell>
          <cell r="M1281">
            <v>1138</v>
          </cell>
          <cell r="N1281">
            <v>1138</v>
          </cell>
          <cell r="O1281">
            <v>1138</v>
          </cell>
          <cell r="P1281">
            <v>1300</v>
          </cell>
          <cell r="Q1281">
            <v>1300</v>
          </cell>
          <cell r="R1281">
            <v>1300</v>
          </cell>
          <cell r="S1281">
            <v>1300</v>
          </cell>
          <cell r="T1281">
            <v>1500</v>
          </cell>
          <cell r="U1281">
            <v>1500</v>
          </cell>
          <cell r="V1281">
            <v>1500</v>
          </cell>
          <cell r="W1281">
            <v>1500</v>
          </cell>
          <cell r="X1281">
            <v>1500</v>
          </cell>
          <cell r="Y1281">
            <v>1000</v>
          </cell>
          <cell r="Z1281">
            <v>1000</v>
          </cell>
          <cell r="AA1281">
            <v>1000</v>
          </cell>
          <cell r="AB1281">
            <v>1000</v>
          </cell>
          <cell r="AC1281">
            <v>1000</v>
          </cell>
          <cell r="AD1281">
            <v>1000</v>
          </cell>
          <cell r="AE1281">
            <v>1000</v>
          </cell>
          <cell r="AF1281">
            <v>1000</v>
          </cell>
          <cell r="AG1281">
            <v>1000</v>
          </cell>
          <cell r="AH1281">
            <v>1000</v>
          </cell>
          <cell r="AI1281">
            <v>1000</v>
          </cell>
          <cell r="AJ1281">
            <v>1000</v>
          </cell>
          <cell r="AK1281">
            <v>1000</v>
          </cell>
          <cell r="AL1281">
            <v>1000</v>
          </cell>
          <cell r="AM1281">
            <v>1700</v>
          </cell>
          <cell r="AN1281">
            <v>1700</v>
          </cell>
          <cell r="AO1281">
            <v>1400</v>
          </cell>
          <cell r="AP1281">
            <v>1400</v>
          </cell>
          <cell r="AQ1281">
            <v>1400</v>
          </cell>
          <cell r="AR1281">
            <v>1400</v>
          </cell>
          <cell r="AS1281">
            <v>1000</v>
          </cell>
          <cell r="AT1281">
            <v>1000</v>
          </cell>
          <cell r="AU1281">
            <v>1000</v>
          </cell>
          <cell r="AV1281">
            <v>1000</v>
          </cell>
          <cell r="AW1281">
            <v>1000</v>
          </cell>
          <cell r="AX1281">
            <v>1</v>
          </cell>
          <cell r="AY1281">
            <v>1</v>
          </cell>
          <cell r="AZ1281">
            <v>1</v>
          </cell>
          <cell r="BA1281">
            <v>1</v>
          </cell>
          <cell r="BB1281">
            <v>1500</v>
          </cell>
          <cell r="BC1281">
            <v>1500</v>
          </cell>
          <cell r="BD1281">
            <v>1500</v>
          </cell>
          <cell r="BE1281">
            <v>1500</v>
          </cell>
          <cell r="BF1281">
            <v>1500</v>
          </cell>
          <cell r="BG1281">
            <v>1500</v>
          </cell>
          <cell r="BH1281">
            <v>1500</v>
          </cell>
          <cell r="BI1281">
            <v>1000</v>
          </cell>
          <cell r="BJ1281">
            <v>1500</v>
          </cell>
          <cell r="BK1281">
            <v>1500</v>
          </cell>
          <cell r="BL1281">
            <v>1500</v>
          </cell>
          <cell r="BM1281">
            <v>1500</v>
          </cell>
          <cell r="BN1281">
            <v>1500</v>
          </cell>
          <cell r="BO1281">
            <v>1200</v>
          </cell>
          <cell r="BP1281">
            <v>1200</v>
          </cell>
          <cell r="BQ1281">
            <v>1200</v>
          </cell>
          <cell r="BR1281">
            <v>1200</v>
          </cell>
          <cell r="BS1281">
            <v>1200</v>
          </cell>
          <cell r="BT1281">
            <v>1200</v>
          </cell>
          <cell r="BU1281">
            <v>1200</v>
          </cell>
          <cell r="BV1281">
            <v>1200</v>
          </cell>
          <cell r="BW1281">
            <v>1200</v>
          </cell>
          <cell r="BX1281">
            <v>1200</v>
          </cell>
          <cell r="BY1281">
            <v>1200</v>
          </cell>
          <cell r="BZ1281">
            <v>1200</v>
          </cell>
          <cell r="CA1281">
            <v>1200</v>
          </cell>
          <cell r="CB1281">
            <v>1200</v>
          </cell>
          <cell r="CC1281">
            <v>1300</v>
          </cell>
          <cell r="CD1281">
            <v>1300</v>
          </cell>
          <cell r="CE1281">
            <v>1300</v>
          </cell>
          <cell r="CF1281">
            <v>1300</v>
          </cell>
          <cell r="CG1281">
            <v>1300</v>
          </cell>
          <cell r="CH1281">
            <v>1300</v>
          </cell>
          <cell r="CI1281">
            <v>1300</v>
          </cell>
          <cell r="CJ1281">
            <v>1300</v>
          </cell>
          <cell r="CK1281">
            <v>1300</v>
          </cell>
          <cell r="CL1281">
            <v>1300</v>
          </cell>
          <cell r="CM1281">
            <v>1300</v>
          </cell>
          <cell r="CN1281">
            <v>1300</v>
          </cell>
          <cell r="CO1281">
            <v>1300</v>
          </cell>
          <cell r="CP1281">
            <v>1300</v>
          </cell>
          <cell r="CQ1281">
            <v>1300</v>
          </cell>
          <cell r="CR1281">
            <v>1300</v>
          </cell>
          <cell r="CS1281">
            <v>1300</v>
          </cell>
          <cell r="CT1281">
            <v>1300</v>
          </cell>
          <cell r="CU1281">
            <v>1300</v>
          </cell>
          <cell r="CV1281">
            <v>1000</v>
          </cell>
          <cell r="CW1281">
            <v>1000</v>
          </cell>
          <cell r="CX1281">
            <v>1000</v>
          </cell>
          <cell r="CY1281">
            <v>1000</v>
          </cell>
          <cell r="CZ1281">
            <v>1000</v>
          </cell>
          <cell r="DA1281">
            <v>1000</v>
          </cell>
          <cell r="DB1281">
            <v>1000</v>
          </cell>
          <cell r="DC1281">
            <v>1000</v>
          </cell>
          <cell r="DD1281">
            <v>1000</v>
          </cell>
          <cell r="DE1281">
            <v>1</v>
          </cell>
          <cell r="DF1281">
            <v>1</v>
          </cell>
          <cell r="DG1281">
            <v>2000</v>
          </cell>
          <cell r="DH1281">
            <v>2000</v>
          </cell>
          <cell r="DI1281">
            <v>2000</v>
          </cell>
          <cell r="DJ1281">
            <v>2000</v>
          </cell>
          <cell r="DK1281">
            <v>2000</v>
          </cell>
        </row>
        <row r="1282">
          <cell r="A1282">
            <v>223397</v>
          </cell>
          <cell r="B1282" t="str">
            <v xml:space="preserve"> SOUTH PASS BLOCK 47A DEHYDRATION        </v>
          </cell>
          <cell r="C1282" t="str">
            <v xml:space="preserve"> 0L   </v>
          </cell>
          <cell r="D1282" t="str">
            <v xml:space="preserve"> R    </v>
          </cell>
          <cell r="E1282">
            <v>70915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</row>
        <row r="1283">
          <cell r="A1283">
            <v>247381</v>
          </cell>
          <cell r="B1283" t="str">
            <v>DRY CREEK</v>
          </cell>
          <cell r="C1283">
            <v>2</v>
          </cell>
          <cell r="D1283" t="str">
            <v>D</v>
          </cell>
          <cell r="E1283">
            <v>244392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_DATA SCH"/>
      <sheetName val="OPS_DATA AVAIL"/>
      <sheetName val="SUMMARY"/>
    </sheetNames>
    <sheetDataSet>
      <sheetData sheetId="0" refreshError="1"/>
      <sheetData sheetId="1" refreshError="1"/>
      <sheetData sheetId="2">
        <row r="16">
          <cell r="C16">
            <v>1793655</v>
          </cell>
        </row>
        <row r="17">
          <cell r="C17">
            <v>2315669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OPS_DATA"/>
      <sheetName val="Sheet3"/>
    </sheetNames>
    <sheetDataSet>
      <sheetData sheetId="0">
        <row r="113">
          <cell r="E113">
            <v>371</v>
          </cell>
          <cell r="G113">
            <v>371</v>
          </cell>
          <cell r="H113">
            <v>371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_DATA SCH"/>
      <sheetName val="OPS_DATA AVAIL"/>
      <sheetName val="SUMMARY"/>
      <sheetName val="download"/>
      <sheetName val="1"/>
    </sheetNames>
    <sheetDataSet>
      <sheetData sheetId="0"/>
      <sheetData sheetId="1"/>
      <sheetData sheetId="2">
        <row r="16">
          <cell r="E16">
            <v>237550</v>
          </cell>
          <cell r="H16">
            <v>234586</v>
          </cell>
        </row>
        <row r="17">
          <cell r="E17">
            <v>1226517</v>
          </cell>
          <cell r="G17">
            <v>1221517</v>
          </cell>
          <cell r="H17">
            <v>1229094</v>
          </cell>
        </row>
        <row r="32">
          <cell r="E32">
            <v>1462450</v>
          </cell>
          <cell r="G32">
            <v>1465289</v>
          </cell>
          <cell r="H32">
            <v>1465414</v>
          </cell>
        </row>
        <row r="33">
          <cell r="E33">
            <v>31016</v>
          </cell>
          <cell r="G33">
            <v>31016</v>
          </cell>
          <cell r="H33">
            <v>31016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04"/>
  <sheetViews>
    <sheetView topLeftCell="A75" workbookViewId="0">
      <selection activeCell="E104" sqref="E104"/>
    </sheetView>
  </sheetViews>
  <sheetFormatPr defaultRowHeight="13.2" x14ac:dyDescent="0.25"/>
  <cols>
    <col min="1" max="1" width="5.109375" customWidth="1"/>
    <col min="3" max="4" width="13.44140625" customWidth="1"/>
    <col min="5" max="5" width="13.5546875" customWidth="1"/>
    <col min="6" max="6" width="12.6640625" customWidth="1"/>
    <col min="7" max="7" width="13.109375" customWidth="1"/>
    <col min="8" max="8" width="14.88671875" bestFit="1" customWidth="1"/>
    <col min="9" max="9" width="14.88671875" customWidth="1"/>
    <col min="10" max="10" width="14.109375" customWidth="1"/>
    <col min="11" max="11" width="14" customWidth="1"/>
    <col min="12" max="12" width="9.6640625" customWidth="1"/>
    <col min="13" max="13" width="11.109375" customWidth="1"/>
    <col min="14" max="14" width="11" customWidth="1"/>
  </cols>
  <sheetData>
    <row r="2" spans="2:14" x14ac:dyDescent="0.25">
      <c r="B2" s="2" t="s">
        <v>9</v>
      </c>
    </row>
    <row r="3" spans="2:14" ht="13.8" thickBot="1" x14ac:dyDescent="0.3"/>
    <row r="4" spans="2:14" ht="40.200000000000003" thickBot="1" x14ac:dyDescent="0.3">
      <c r="B4" s="3" t="s">
        <v>0</v>
      </c>
      <c r="C4" s="16" t="s">
        <v>1</v>
      </c>
      <c r="D4" s="4" t="s">
        <v>2</v>
      </c>
      <c r="E4" s="16" t="s">
        <v>3</v>
      </c>
      <c r="F4" s="4" t="s">
        <v>4</v>
      </c>
      <c r="G4" s="16" t="s">
        <v>5</v>
      </c>
      <c r="H4" s="4" t="s">
        <v>6</v>
      </c>
      <c r="I4" s="16" t="s">
        <v>7</v>
      </c>
      <c r="J4" s="5" t="s">
        <v>8</v>
      </c>
      <c r="K4" s="18" t="s">
        <v>10</v>
      </c>
      <c r="L4" s="22" t="s">
        <v>11</v>
      </c>
      <c r="M4" s="22" t="s">
        <v>31</v>
      </c>
      <c r="N4" s="16" t="s">
        <v>30</v>
      </c>
    </row>
    <row r="5" spans="2:14" x14ac:dyDescent="0.25">
      <c r="B5" s="6">
        <v>1999</v>
      </c>
      <c r="C5" s="7">
        <v>44705689</v>
      </c>
      <c r="D5" s="7">
        <v>27271134</v>
      </c>
      <c r="E5" s="7">
        <f>+C5+D5</f>
        <v>71976823</v>
      </c>
      <c r="F5" s="7">
        <v>17382490</v>
      </c>
      <c r="G5" s="7">
        <v>13711884</v>
      </c>
      <c r="H5" s="7">
        <f>+E5+F5+G5</f>
        <v>103071197</v>
      </c>
      <c r="I5" s="7">
        <v>33828976</v>
      </c>
      <c r="J5" s="7">
        <v>32942436</v>
      </c>
      <c r="K5" s="17">
        <f>+H5+I5</f>
        <v>136900173</v>
      </c>
      <c r="L5" s="23">
        <v>4741.5</v>
      </c>
      <c r="M5" s="23">
        <f>+K5/L5</f>
        <v>28872.756089844985</v>
      </c>
      <c r="N5" s="27">
        <f>+(M5-M6)/M6</f>
        <v>7.4370132312676614E-3</v>
      </c>
    </row>
    <row r="6" spans="2:14" x14ac:dyDescent="0.25">
      <c r="B6" s="9">
        <v>1998</v>
      </c>
      <c r="C6" s="10">
        <v>45106269</v>
      </c>
      <c r="D6" s="10">
        <v>30685310</v>
      </c>
      <c r="E6" s="10">
        <f>+C6+D6</f>
        <v>75791579</v>
      </c>
      <c r="F6" s="10">
        <v>8634659</v>
      </c>
      <c r="G6" s="10">
        <v>17462901</v>
      </c>
      <c r="H6" s="10">
        <f>+E6+F6+G6</f>
        <v>101889139</v>
      </c>
      <c r="I6" s="10">
        <v>18739177</v>
      </c>
      <c r="J6" s="10">
        <v>25982200</v>
      </c>
      <c r="K6" s="20">
        <f>+H6+I6</f>
        <v>120628316</v>
      </c>
      <c r="L6" s="24">
        <v>4209</v>
      </c>
      <c r="M6" s="24">
        <f>+K6/L6</f>
        <v>28659.614160133049</v>
      </c>
      <c r="N6" s="28">
        <f>+(M6-M7)/M7</f>
        <v>8.4035473416741516E-3</v>
      </c>
    </row>
    <row r="7" spans="2:14" x14ac:dyDescent="0.25">
      <c r="B7" s="9">
        <f>+B6-1</f>
        <v>1997</v>
      </c>
      <c r="C7" s="10">
        <v>53217428</v>
      </c>
      <c r="D7" s="10">
        <v>39468337</v>
      </c>
      <c r="E7" s="10">
        <f>+C7+D7</f>
        <v>92685765</v>
      </c>
      <c r="F7" s="10">
        <v>808026</v>
      </c>
      <c r="G7" s="10">
        <v>23911534</v>
      </c>
      <c r="H7" s="10">
        <f>+E7+F7+G7</f>
        <v>117405325</v>
      </c>
      <c r="I7" s="10">
        <v>24698569</v>
      </c>
      <c r="J7" s="10">
        <v>13958984</v>
      </c>
      <c r="K7" s="20">
        <f>+H7+I7</f>
        <v>142103894</v>
      </c>
      <c r="L7" s="24">
        <v>5000</v>
      </c>
      <c r="M7" s="24">
        <f>+K7/L7</f>
        <v>28420.7788</v>
      </c>
      <c r="N7" s="28">
        <f>+(M7-M8)/M8</f>
        <v>0.144629483161207</v>
      </c>
    </row>
    <row r="8" spans="2:14" x14ac:dyDescent="0.25">
      <c r="B8" s="9">
        <f>+B7-1</f>
        <v>1996</v>
      </c>
      <c r="C8" s="10">
        <v>56590018</v>
      </c>
      <c r="D8" s="10">
        <v>42190091</v>
      </c>
      <c r="E8" s="10">
        <f>+C8+D8</f>
        <v>98780109</v>
      </c>
      <c r="F8" s="10">
        <v>0</v>
      </c>
      <c r="G8" s="10">
        <v>20306438</v>
      </c>
      <c r="H8" s="10">
        <f>+E8+F8+G8</f>
        <v>119086547</v>
      </c>
      <c r="I8" s="10">
        <v>9978107</v>
      </c>
      <c r="J8" s="10">
        <v>11293425</v>
      </c>
      <c r="K8" s="20">
        <f>+H8+I8</f>
        <v>129064654</v>
      </c>
      <c r="L8" s="24">
        <v>5198</v>
      </c>
      <c r="M8" s="24">
        <f>+K8/L8</f>
        <v>24829.675644478644</v>
      </c>
      <c r="N8" s="28">
        <f>+(M8-M9)/M9</f>
        <v>-7.4239584497377289E-2</v>
      </c>
    </row>
    <row r="9" spans="2:14" ht="13.8" thickBot="1" x14ac:dyDescent="0.3">
      <c r="B9" s="12">
        <f>+B8-1</f>
        <v>1995</v>
      </c>
      <c r="C9" s="13">
        <v>51702329</v>
      </c>
      <c r="D9" s="13">
        <v>39021997</v>
      </c>
      <c r="E9" s="13">
        <f>+C9+D9</f>
        <v>90724326</v>
      </c>
      <c r="F9" s="13">
        <v>0</v>
      </c>
      <c r="G9" s="13">
        <v>15472812</v>
      </c>
      <c r="H9" s="13">
        <f>+E9+F9+G9</f>
        <v>106197138</v>
      </c>
      <c r="I9" s="13">
        <v>30361189</v>
      </c>
      <c r="J9" s="13">
        <v>3376375</v>
      </c>
      <c r="K9" s="21">
        <f>+H9+I9</f>
        <v>136558327</v>
      </c>
      <c r="L9" s="25">
        <v>5091.5</v>
      </c>
      <c r="M9" s="25">
        <f>+K9/L9</f>
        <v>26820.843955612294</v>
      </c>
      <c r="N9" s="29"/>
    </row>
    <row r="12" spans="2:14" x14ac:dyDescent="0.25">
      <c r="C12" s="49" t="s">
        <v>66</v>
      </c>
      <c r="D12" s="48">
        <v>115509.4378960139</v>
      </c>
    </row>
    <row r="13" spans="2:14" x14ac:dyDescent="0.25">
      <c r="C13" s="49" t="s">
        <v>67</v>
      </c>
      <c r="D13" s="48">
        <v>27433.059049762345</v>
      </c>
    </row>
    <row r="14" spans="2:14" x14ac:dyDescent="0.25">
      <c r="C14" s="49" t="s">
        <v>99</v>
      </c>
      <c r="D14" s="69">
        <v>75.308765282265213</v>
      </c>
    </row>
    <row r="16" spans="2:14" x14ac:dyDescent="0.25">
      <c r="C16" t="s">
        <v>100</v>
      </c>
      <c r="D16" t="s">
        <v>28</v>
      </c>
      <c r="E16" t="s">
        <v>101</v>
      </c>
    </row>
    <row r="17" spans="3:5" x14ac:dyDescent="0.25">
      <c r="C17">
        <v>0</v>
      </c>
      <c r="D17">
        <f>65-C17</f>
        <v>65</v>
      </c>
      <c r="E17" s="1">
        <f>+$D$12+($D$13*D17)</f>
        <v>1898658.2761305664</v>
      </c>
    </row>
    <row r="18" spans="3:5" x14ac:dyDescent="0.25">
      <c r="C18">
        <f>+C17+1</f>
        <v>1</v>
      </c>
      <c r="D18">
        <f t="shared" ref="D18:D81" si="0">65-C18</f>
        <v>64</v>
      </c>
      <c r="E18" s="1">
        <f t="shared" ref="E18:E81" si="1">+$D$12+($D$13*D18)</f>
        <v>1871225.2170808041</v>
      </c>
    </row>
    <row r="19" spans="3:5" x14ac:dyDescent="0.25">
      <c r="C19">
        <f t="shared" ref="C19:C82" si="2">+C18+1</f>
        <v>2</v>
      </c>
      <c r="D19">
        <f t="shared" si="0"/>
        <v>63</v>
      </c>
      <c r="E19" s="1">
        <f t="shared" si="1"/>
        <v>1843792.1580310417</v>
      </c>
    </row>
    <row r="20" spans="3:5" x14ac:dyDescent="0.25">
      <c r="C20">
        <f t="shared" si="2"/>
        <v>3</v>
      </c>
      <c r="D20">
        <f t="shared" si="0"/>
        <v>62</v>
      </c>
      <c r="E20" s="1">
        <f t="shared" si="1"/>
        <v>1816359.0989812794</v>
      </c>
    </row>
    <row r="21" spans="3:5" x14ac:dyDescent="0.25">
      <c r="C21">
        <f t="shared" si="2"/>
        <v>4</v>
      </c>
      <c r="D21">
        <f t="shared" si="0"/>
        <v>61</v>
      </c>
      <c r="E21" s="1">
        <f t="shared" si="1"/>
        <v>1788926.0399315171</v>
      </c>
    </row>
    <row r="22" spans="3:5" x14ac:dyDescent="0.25">
      <c r="C22">
        <f t="shared" si="2"/>
        <v>5</v>
      </c>
      <c r="D22">
        <f t="shared" si="0"/>
        <v>60</v>
      </c>
      <c r="E22" s="1">
        <f t="shared" si="1"/>
        <v>1761492.9808817548</v>
      </c>
    </row>
    <row r="23" spans="3:5" x14ac:dyDescent="0.25">
      <c r="C23">
        <f t="shared" si="2"/>
        <v>6</v>
      </c>
      <c r="D23">
        <f t="shared" si="0"/>
        <v>59</v>
      </c>
      <c r="E23" s="1">
        <f t="shared" si="1"/>
        <v>1734059.9218319922</v>
      </c>
    </row>
    <row r="24" spans="3:5" x14ac:dyDescent="0.25">
      <c r="C24">
        <f t="shared" si="2"/>
        <v>7</v>
      </c>
      <c r="D24">
        <f t="shared" si="0"/>
        <v>58</v>
      </c>
      <c r="E24" s="1">
        <f t="shared" si="1"/>
        <v>1706626.8627822299</v>
      </c>
    </row>
    <row r="25" spans="3:5" x14ac:dyDescent="0.25">
      <c r="C25">
        <f t="shared" si="2"/>
        <v>8</v>
      </c>
      <c r="D25">
        <f t="shared" si="0"/>
        <v>57</v>
      </c>
      <c r="E25" s="1">
        <f t="shared" si="1"/>
        <v>1679193.8037324676</v>
      </c>
    </row>
    <row r="26" spans="3:5" x14ac:dyDescent="0.25">
      <c r="C26">
        <f t="shared" si="2"/>
        <v>9</v>
      </c>
      <c r="D26">
        <f t="shared" si="0"/>
        <v>56</v>
      </c>
      <c r="E26" s="1">
        <f t="shared" si="1"/>
        <v>1651760.7446827053</v>
      </c>
    </row>
    <row r="27" spans="3:5" x14ac:dyDescent="0.25">
      <c r="C27">
        <f t="shared" si="2"/>
        <v>10</v>
      </c>
      <c r="D27">
        <f t="shared" si="0"/>
        <v>55</v>
      </c>
      <c r="E27" s="1">
        <f t="shared" si="1"/>
        <v>1624327.6856329429</v>
      </c>
    </row>
    <row r="28" spans="3:5" x14ac:dyDescent="0.25">
      <c r="C28">
        <f t="shared" si="2"/>
        <v>11</v>
      </c>
      <c r="D28">
        <f t="shared" si="0"/>
        <v>54</v>
      </c>
      <c r="E28" s="1">
        <f t="shared" si="1"/>
        <v>1596894.6265831806</v>
      </c>
    </row>
    <row r="29" spans="3:5" x14ac:dyDescent="0.25">
      <c r="C29">
        <f t="shared" si="2"/>
        <v>12</v>
      </c>
      <c r="D29">
        <f t="shared" si="0"/>
        <v>53</v>
      </c>
      <c r="E29" s="1">
        <f t="shared" si="1"/>
        <v>1569461.5675334183</v>
      </c>
    </row>
    <row r="30" spans="3:5" x14ac:dyDescent="0.25">
      <c r="C30">
        <f t="shared" si="2"/>
        <v>13</v>
      </c>
      <c r="D30">
        <f t="shared" si="0"/>
        <v>52</v>
      </c>
      <c r="E30" s="1">
        <f t="shared" si="1"/>
        <v>1542028.508483656</v>
      </c>
    </row>
    <row r="31" spans="3:5" x14ac:dyDescent="0.25">
      <c r="C31">
        <f t="shared" si="2"/>
        <v>14</v>
      </c>
      <c r="D31">
        <f t="shared" si="0"/>
        <v>51</v>
      </c>
      <c r="E31" s="1">
        <f t="shared" si="1"/>
        <v>1514595.4494338937</v>
      </c>
    </row>
    <row r="32" spans="3:5" x14ac:dyDescent="0.25">
      <c r="C32">
        <f t="shared" si="2"/>
        <v>15</v>
      </c>
      <c r="D32">
        <f t="shared" si="0"/>
        <v>50</v>
      </c>
      <c r="E32" s="1">
        <f t="shared" si="1"/>
        <v>1487162.3903841311</v>
      </c>
    </row>
    <row r="33" spans="3:5" x14ac:dyDescent="0.25">
      <c r="C33">
        <f t="shared" si="2"/>
        <v>16</v>
      </c>
      <c r="D33">
        <f t="shared" si="0"/>
        <v>49</v>
      </c>
      <c r="E33" s="1">
        <f t="shared" si="1"/>
        <v>1459729.3313343688</v>
      </c>
    </row>
    <row r="34" spans="3:5" x14ac:dyDescent="0.25">
      <c r="C34">
        <f t="shared" si="2"/>
        <v>17</v>
      </c>
      <c r="D34">
        <f t="shared" si="0"/>
        <v>48</v>
      </c>
      <c r="E34" s="1">
        <f t="shared" si="1"/>
        <v>1432296.2722846065</v>
      </c>
    </row>
    <row r="35" spans="3:5" x14ac:dyDescent="0.25">
      <c r="C35">
        <f t="shared" si="2"/>
        <v>18</v>
      </c>
      <c r="D35">
        <f t="shared" si="0"/>
        <v>47</v>
      </c>
      <c r="E35" s="1">
        <f t="shared" si="1"/>
        <v>1404863.2132348442</v>
      </c>
    </row>
    <row r="36" spans="3:5" x14ac:dyDescent="0.25">
      <c r="C36">
        <f t="shared" si="2"/>
        <v>19</v>
      </c>
      <c r="D36">
        <f t="shared" si="0"/>
        <v>46</v>
      </c>
      <c r="E36" s="1">
        <f t="shared" si="1"/>
        <v>1377430.1541850818</v>
      </c>
    </row>
    <row r="37" spans="3:5" x14ac:dyDescent="0.25">
      <c r="C37">
        <f t="shared" si="2"/>
        <v>20</v>
      </c>
      <c r="D37">
        <f t="shared" si="0"/>
        <v>45</v>
      </c>
      <c r="E37" s="1">
        <f t="shared" si="1"/>
        <v>1349997.0951353195</v>
      </c>
    </row>
    <row r="38" spans="3:5" x14ac:dyDescent="0.25">
      <c r="C38">
        <f t="shared" si="2"/>
        <v>21</v>
      </c>
      <c r="D38">
        <f t="shared" si="0"/>
        <v>44</v>
      </c>
      <c r="E38" s="1">
        <f t="shared" si="1"/>
        <v>1322564.0360855572</v>
      </c>
    </row>
    <row r="39" spans="3:5" x14ac:dyDescent="0.25">
      <c r="C39">
        <f t="shared" si="2"/>
        <v>22</v>
      </c>
      <c r="D39">
        <f t="shared" si="0"/>
        <v>43</v>
      </c>
      <c r="E39" s="1">
        <f t="shared" si="1"/>
        <v>1295130.9770357949</v>
      </c>
    </row>
    <row r="40" spans="3:5" x14ac:dyDescent="0.25">
      <c r="C40">
        <f t="shared" si="2"/>
        <v>23</v>
      </c>
      <c r="D40">
        <f t="shared" si="0"/>
        <v>42</v>
      </c>
      <c r="E40" s="1">
        <f t="shared" si="1"/>
        <v>1267697.9179860326</v>
      </c>
    </row>
    <row r="41" spans="3:5" x14ac:dyDescent="0.25">
      <c r="C41">
        <f t="shared" si="2"/>
        <v>24</v>
      </c>
      <c r="D41">
        <f t="shared" si="0"/>
        <v>41</v>
      </c>
      <c r="E41" s="1">
        <f t="shared" si="1"/>
        <v>1240264.85893627</v>
      </c>
    </row>
    <row r="42" spans="3:5" x14ac:dyDescent="0.25">
      <c r="C42">
        <f t="shared" si="2"/>
        <v>25</v>
      </c>
      <c r="D42">
        <f t="shared" si="0"/>
        <v>40</v>
      </c>
      <c r="E42" s="1">
        <f t="shared" si="1"/>
        <v>1212831.7998865077</v>
      </c>
    </row>
    <row r="43" spans="3:5" x14ac:dyDescent="0.25">
      <c r="C43">
        <f t="shared" si="2"/>
        <v>26</v>
      </c>
      <c r="D43">
        <f t="shared" si="0"/>
        <v>39</v>
      </c>
      <c r="E43" s="1">
        <f t="shared" si="1"/>
        <v>1185398.7408367454</v>
      </c>
    </row>
    <row r="44" spans="3:5" x14ac:dyDescent="0.25">
      <c r="C44">
        <f t="shared" si="2"/>
        <v>27</v>
      </c>
      <c r="D44">
        <f t="shared" si="0"/>
        <v>38</v>
      </c>
      <c r="E44" s="1">
        <f t="shared" si="1"/>
        <v>1157965.681786983</v>
      </c>
    </row>
    <row r="45" spans="3:5" x14ac:dyDescent="0.25">
      <c r="C45">
        <f t="shared" si="2"/>
        <v>28</v>
      </c>
      <c r="D45">
        <f t="shared" si="0"/>
        <v>37</v>
      </c>
      <c r="E45" s="1">
        <f t="shared" si="1"/>
        <v>1130532.6227372207</v>
      </c>
    </row>
    <row r="46" spans="3:5" x14ac:dyDescent="0.25">
      <c r="C46">
        <f t="shared" si="2"/>
        <v>29</v>
      </c>
      <c r="D46">
        <f t="shared" si="0"/>
        <v>36</v>
      </c>
      <c r="E46" s="1">
        <f t="shared" si="1"/>
        <v>1103099.5636874584</v>
      </c>
    </row>
    <row r="47" spans="3:5" x14ac:dyDescent="0.25">
      <c r="C47">
        <f t="shared" si="2"/>
        <v>30</v>
      </c>
      <c r="D47">
        <f t="shared" si="0"/>
        <v>35</v>
      </c>
      <c r="E47" s="1">
        <f t="shared" si="1"/>
        <v>1075666.5046376961</v>
      </c>
    </row>
    <row r="48" spans="3:5" x14ac:dyDescent="0.25">
      <c r="C48">
        <f t="shared" si="2"/>
        <v>31</v>
      </c>
      <c r="D48">
        <f t="shared" si="0"/>
        <v>34</v>
      </c>
      <c r="E48" s="1">
        <f t="shared" si="1"/>
        <v>1048233.4455879335</v>
      </c>
    </row>
    <row r="49" spans="3:5" x14ac:dyDescent="0.25">
      <c r="C49">
        <f t="shared" si="2"/>
        <v>32</v>
      </c>
      <c r="D49">
        <f t="shared" si="0"/>
        <v>33</v>
      </c>
      <c r="E49" s="1">
        <f t="shared" si="1"/>
        <v>1020800.3865381712</v>
      </c>
    </row>
    <row r="50" spans="3:5" x14ac:dyDescent="0.25">
      <c r="C50">
        <f t="shared" si="2"/>
        <v>33</v>
      </c>
      <c r="D50">
        <f t="shared" si="0"/>
        <v>32</v>
      </c>
      <c r="E50" s="1">
        <f t="shared" si="1"/>
        <v>993367.32748840889</v>
      </c>
    </row>
    <row r="51" spans="3:5" x14ac:dyDescent="0.25">
      <c r="C51">
        <f t="shared" si="2"/>
        <v>34</v>
      </c>
      <c r="D51">
        <f t="shared" si="0"/>
        <v>31</v>
      </c>
      <c r="E51" s="1">
        <f t="shared" si="1"/>
        <v>965934.26843864657</v>
      </c>
    </row>
    <row r="52" spans="3:5" x14ac:dyDescent="0.25">
      <c r="C52">
        <f t="shared" si="2"/>
        <v>35</v>
      </c>
      <c r="D52">
        <f t="shared" si="0"/>
        <v>30</v>
      </c>
      <c r="E52" s="1">
        <f t="shared" si="1"/>
        <v>938501.20938888425</v>
      </c>
    </row>
    <row r="53" spans="3:5" x14ac:dyDescent="0.25">
      <c r="C53">
        <f t="shared" si="2"/>
        <v>36</v>
      </c>
      <c r="D53">
        <f t="shared" si="0"/>
        <v>29</v>
      </c>
      <c r="E53" s="1">
        <f t="shared" si="1"/>
        <v>911068.15033912193</v>
      </c>
    </row>
    <row r="54" spans="3:5" x14ac:dyDescent="0.25">
      <c r="C54">
        <f t="shared" si="2"/>
        <v>37</v>
      </c>
      <c r="D54">
        <f t="shared" si="0"/>
        <v>28</v>
      </c>
      <c r="E54" s="1">
        <f t="shared" si="1"/>
        <v>883635.09128935961</v>
      </c>
    </row>
    <row r="55" spans="3:5" x14ac:dyDescent="0.25">
      <c r="C55">
        <f t="shared" si="2"/>
        <v>38</v>
      </c>
      <c r="D55">
        <f t="shared" si="0"/>
        <v>27</v>
      </c>
      <c r="E55" s="1">
        <f t="shared" si="1"/>
        <v>856202.03223959729</v>
      </c>
    </row>
    <row r="56" spans="3:5" x14ac:dyDescent="0.25">
      <c r="C56">
        <f t="shared" si="2"/>
        <v>39</v>
      </c>
      <c r="D56">
        <f t="shared" si="0"/>
        <v>26</v>
      </c>
      <c r="E56" s="1">
        <f t="shared" si="1"/>
        <v>828768.97318983497</v>
      </c>
    </row>
    <row r="57" spans="3:5" x14ac:dyDescent="0.25">
      <c r="C57">
        <f t="shared" si="2"/>
        <v>40</v>
      </c>
      <c r="D57">
        <f t="shared" si="0"/>
        <v>25</v>
      </c>
      <c r="E57" s="1">
        <f t="shared" si="1"/>
        <v>801335.91414007242</v>
      </c>
    </row>
    <row r="58" spans="3:5" x14ac:dyDescent="0.25">
      <c r="C58">
        <f t="shared" si="2"/>
        <v>41</v>
      </c>
      <c r="D58">
        <f t="shared" si="0"/>
        <v>24</v>
      </c>
      <c r="E58" s="1">
        <f t="shared" si="1"/>
        <v>773902.8550903101</v>
      </c>
    </row>
    <row r="59" spans="3:5" x14ac:dyDescent="0.25">
      <c r="C59">
        <f t="shared" si="2"/>
        <v>42</v>
      </c>
      <c r="D59">
        <f t="shared" si="0"/>
        <v>23</v>
      </c>
      <c r="E59" s="1">
        <f t="shared" si="1"/>
        <v>746469.79604054778</v>
      </c>
    </row>
    <row r="60" spans="3:5" x14ac:dyDescent="0.25">
      <c r="C60">
        <f t="shared" si="2"/>
        <v>43</v>
      </c>
      <c r="D60">
        <f t="shared" si="0"/>
        <v>22</v>
      </c>
      <c r="E60" s="1">
        <f t="shared" si="1"/>
        <v>719036.73699078546</v>
      </c>
    </row>
    <row r="61" spans="3:5" x14ac:dyDescent="0.25">
      <c r="C61">
        <f t="shared" si="2"/>
        <v>44</v>
      </c>
      <c r="D61">
        <f t="shared" si="0"/>
        <v>21</v>
      </c>
      <c r="E61" s="1">
        <f t="shared" si="1"/>
        <v>691603.67794102314</v>
      </c>
    </row>
    <row r="62" spans="3:5" x14ac:dyDescent="0.25">
      <c r="C62">
        <f t="shared" si="2"/>
        <v>45</v>
      </c>
      <c r="D62">
        <f t="shared" si="0"/>
        <v>20</v>
      </c>
      <c r="E62" s="1">
        <f t="shared" si="1"/>
        <v>664170.61889126082</v>
      </c>
    </row>
    <row r="63" spans="3:5" x14ac:dyDescent="0.25">
      <c r="C63">
        <f t="shared" si="2"/>
        <v>46</v>
      </c>
      <c r="D63">
        <f t="shared" si="0"/>
        <v>19</v>
      </c>
      <c r="E63" s="1">
        <f t="shared" si="1"/>
        <v>636737.5598414985</v>
      </c>
    </row>
    <row r="64" spans="3:5" x14ac:dyDescent="0.25">
      <c r="C64">
        <f t="shared" si="2"/>
        <v>47</v>
      </c>
      <c r="D64">
        <f t="shared" si="0"/>
        <v>18</v>
      </c>
      <c r="E64" s="1">
        <f t="shared" si="1"/>
        <v>609304.50079173618</v>
      </c>
    </row>
    <row r="65" spans="3:5" x14ac:dyDescent="0.25">
      <c r="C65">
        <f t="shared" si="2"/>
        <v>48</v>
      </c>
      <c r="D65">
        <f t="shared" si="0"/>
        <v>17</v>
      </c>
      <c r="E65" s="1">
        <f t="shared" si="1"/>
        <v>581871.44174197374</v>
      </c>
    </row>
    <row r="66" spans="3:5" x14ac:dyDescent="0.25">
      <c r="C66">
        <f t="shared" si="2"/>
        <v>49</v>
      </c>
      <c r="D66">
        <f t="shared" si="0"/>
        <v>16</v>
      </c>
      <c r="E66" s="1">
        <f t="shared" si="1"/>
        <v>554438.38269221142</v>
      </c>
    </row>
    <row r="67" spans="3:5" x14ac:dyDescent="0.25">
      <c r="C67">
        <f t="shared" si="2"/>
        <v>50</v>
      </c>
      <c r="D67">
        <f t="shared" si="0"/>
        <v>15</v>
      </c>
      <c r="E67" s="1">
        <f t="shared" si="1"/>
        <v>527005.3236424491</v>
      </c>
    </row>
    <row r="68" spans="3:5" x14ac:dyDescent="0.25">
      <c r="C68">
        <f t="shared" si="2"/>
        <v>51</v>
      </c>
      <c r="D68">
        <f t="shared" si="0"/>
        <v>14</v>
      </c>
      <c r="E68" s="1">
        <f t="shared" si="1"/>
        <v>499572.26459268673</v>
      </c>
    </row>
    <row r="69" spans="3:5" x14ac:dyDescent="0.25">
      <c r="C69">
        <f t="shared" si="2"/>
        <v>52</v>
      </c>
      <c r="D69">
        <f t="shared" si="0"/>
        <v>13</v>
      </c>
      <c r="E69" s="1">
        <f t="shared" si="1"/>
        <v>472139.20554292441</v>
      </c>
    </row>
    <row r="70" spans="3:5" x14ac:dyDescent="0.25">
      <c r="C70">
        <f t="shared" si="2"/>
        <v>53</v>
      </c>
      <c r="D70">
        <f t="shared" si="0"/>
        <v>12</v>
      </c>
      <c r="E70" s="1">
        <f t="shared" si="1"/>
        <v>444706.14649316203</v>
      </c>
    </row>
    <row r="71" spans="3:5" x14ac:dyDescent="0.25">
      <c r="C71">
        <f t="shared" si="2"/>
        <v>54</v>
      </c>
      <c r="D71">
        <f t="shared" si="0"/>
        <v>11</v>
      </c>
      <c r="E71" s="1">
        <f t="shared" si="1"/>
        <v>417273.08744339971</v>
      </c>
    </row>
    <row r="72" spans="3:5" x14ac:dyDescent="0.25">
      <c r="C72">
        <f t="shared" si="2"/>
        <v>55</v>
      </c>
      <c r="D72">
        <f t="shared" si="0"/>
        <v>10</v>
      </c>
      <c r="E72" s="1">
        <f t="shared" si="1"/>
        <v>389840.02839363733</v>
      </c>
    </row>
    <row r="73" spans="3:5" x14ac:dyDescent="0.25">
      <c r="C73">
        <f t="shared" si="2"/>
        <v>56</v>
      </c>
      <c r="D73">
        <f t="shared" si="0"/>
        <v>9</v>
      </c>
      <c r="E73" s="1">
        <f t="shared" si="1"/>
        <v>362406.96934387501</v>
      </c>
    </row>
    <row r="74" spans="3:5" x14ac:dyDescent="0.25">
      <c r="C74">
        <f t="shared" si="2"/>
        <v>57</v>
      </c>
      <c r="D74">
        <f t="shared" si="0"/>
        <v>8</v>
      </c>
      <c r="E74" s="1">
        <f t="shared" si="1"/>
        <v>334973.91029411263</v>
      </c>
    </row>
    <row r="75" spans="3:5" x14ac:dyDescent="0.25">
      <c r="C75">
        <f t="shared" si="2"/>
        <v>58</v>
      </c>
      <c r="D75">
        <f t="shared" si="0"/>
        <v>7</v>
      </c>
      <c r="E75" s="1">
        <f t="shared" si="1"/>
        <v>307540.85124435031</v>
      </c>
    </row>
    <row r="76" spans="3:5" x14ac:dyDescent="0.25">
      <c r="C76">
        <f t="shared" si="2"/>
        <v>59</v>
      </c>
      <c r="D76">
        <f t="shared" si="0"/>
        <v>6</v>
      </c>
      <c r="E76" s="1">
        <f t="shared" si="1"/>
        <v>280107.79219458799</v>
      </c>
    </row>
    <row r="77" spans="3:5" x14ac:dyDescent="0.25">
      <c r="C77">
        <f t="shared" si="2"/>
        <v>60</v>
      </c>
      <c r="D77">
        <f t="shared" si="0"/>
        <v>5</v>
      </c>
      <c r="E77" s="1">
        <f t="shared" si="1"/>
        <v>252674.73314482562</v>
      </c>
    </row>
    <row r="78" spans="3:5" x14ac:dyDescent="0.25">
      <c r="C78">
        <f t="shared" si="2"/>
        <v>61</v>
      </c>
      <c r="D78">
        <f t="shared" si="0"/>
        <v>4</v>
      </c>
      <c r="E78" s="1">
        <f t="shared" si="1"/>
        <v>225241.6740950633</v>
      </c>
    </row>
    <row r="79" spans="3:5" x14ac:dyDescent="0.25">
      <c r="C79">
        <f t="shared" si="2"/>
        <v>62</v>
      </c>
      <c r="D79">
        <f t="shared" si="0"/>
        <v>3</v>
      </c>
      <c r="E79" s="1">
        <f t="shared" si="1"/>
        <v>197808.61504530092</v>
      </c>
    </row>
    <row r="80" spans="3:5" x14ac:dyDescent="0.25">
      <c r="C80">
        <f t="shared" si="2"/>
        <v>63</v>
      </c>
      <c r="D80">
        <f t="shared" si="0"/>
        <v>2</v>
      </c>
      <c r="E80" s="1">
        <f t="shared" si="1"/>
        <v>170375.5559955386</v>
      </c>
    </row>
    <row r="81" spans="3:5" x14ac:dyDescent="0.25">
      <c r="C81">
        <f t="shared" si="2"/>
        <v>64</v>
      </c>
      <c r="D81">
        <f t="shared" si="0"/>
        <v>1</v>
      </c>
      <c r="E81" s="1">
        <f t="shared" si="1"/>
        <v>142942.49694577625</v>
      </c>
    </row>
    <row r="82" spans="3:5" x14ac:dyDescent="0.25">
      <c r="C82">
        <f t="shared" si="2"/>
        <v>65</v>
      </c>
      <c r="D82">
        <f>65-C82</f>
        <v>0</v>
      </c>
      <c r="E82" s="1">
        <f t="shared" ref="E82:E104" si="3">+$D$12+($D$13*D82)</f>
        <v>115509.4378960139</v>
      </c>
    </row>
    <row r="83" spans="3:5" x14ac:dyDescent="0.25">
      <c r="C83">
        <v>75</v>
      </c>
      <c r="D83">
        <f>+C83-75</f>
        <v>0</v>
      </c>
      <c r="E83" s="1">
        <f t="shared" si="3"/>
        <v>115509.4378960139</v>
      </c>
    </row>
    <row r="84" spans="3:5" x14ac:dyDescent="0.25">
      <c r="C84">
        <f>+C83+1</f>
        <v>76</v>
      </c>
      <c r="D84">
        <f t="shared" ref="D84:D104" si="4">+C84-75</f>
        <v>1</v>
      </c>
      <c r="E84" s="1">
        <f t="shared" si="3"/>
        <v>142942.49694577625</v>
      </c>
    </row>
    <row r="85" spans="3:5" x14ac:dyDescent="0.25">
      <c r="C85">
        <f t="shared" ref="C85:C104" si="5">+C84+1</f>
        <v>77</v>
      </c>
      <c r="D85">
        <f t="shared" si="4"/>
        <v>2</v>
      </c>
      <c r="E85" s="1">
        <f t="shared" si="3"/>
        <v>170375.5559955386</v>
      </c>
    </row>
    <row r="86" spans="3:5" x14ac:dyDescent="0.25">
      <c r="C86">
        <f t="shared" si="5"/>
        <v>78</v>
      </c>
      <c r="D86">
        <f t="shared" si="4"/>
        <v>3</v>
      </c>
      <c r="E86" s="1">
        <f t="shared" si="3"/>
        <v>197808.61504530092</v>
      </c>
    </row>
    <row r="87" spans="3:5" x14ac:dyDescent="0.25">
      <c r="C87">
        <f t="shared" si="5"/>
        <v>79</v>
      </c>
      <c r="D87">
        <f t="shared" si="4"/>
        <v>4</v>
      </c>
      <c r="E87" s="1">
        <f t="shared" si="3"/>
        <v>225241.6740950633</v>
      </c>
    </row>
    <row r="88" spans="3:5" x14ac:dyDescent="0.25">
      <c r="C88">
        <f t="shared" si="5"/>
        <v>80</v>
      </c>
      <c r="D88">
        <f t="shared" si="4"/>
        <v>5</v>
      </c>
      <c r="E88" s="1">
        <f t="shared" si="3"/>
        <v>252674.73314482562</v>
      </c>
    </row>
    <row r="89" spans="3:5" x14ac:dyDescent="0.25">
      <c r="C89">
        <f t="shared" si="5"/>
        <v>81</v>
      </c>
      <c r="D89">
        <f t="shared" si="4"/>
        <v>6</v>
      </c>
      <c r="E89" s="1">
        <f t="shared" si="3"/>
        <v>280107.79219458799</v>
      </c>
    </row>
    <row r="90" spans="3:5" x14ac:dyDescent="0.25">
      <c r="C90">
        <f t="shared" si="5"/>
        <v>82</v>
      </c>
      <c r="D90">
        <f t="shared" si="4"/>
        <v>7</v>
      </c>
      <c r="E90" s="1">
        <f t="shared" si="3"/>
        <v>307540.85124435031</v>
      </c>
    </row>
    <row r="91" spans="3:5" x14ac:dyDescent="0.25">
      <c r="C91">
        <f t="shared" si="5"/>
        <v>83</v>
      </c>
      <c r="D91">
        <f t="shared" si="4"/>
        <v>8</v>
      </c>
      <c r="E91" s="1">
        <f t="shared" si="3"/>
        <v>334973.91029411263</v>
      </c>
    </row>
    <row r="92" spans="3:5" x14ac:dyDescent="0.25">
      <c r="C92">
        <f t="shared" si="5"/>
        <v>84</v>
      </c>
      <c r="D92">
        <f t="shared" si="4"/>
        <v>9</v>
      </c>
      <c r="E92" s="1">
        <f t="shared" si="3"/>
        <v>362406.96934387501</v>
      </c>
    </row>
    <row r="93" spans="3:5" x14ac:dyDescent="0.25">
      <c r="C93">
        <f t="shared" si="5"/>
        <v>85</v>
      </c>
      <c r="D93">
        <f t="shared" si="4"/>
        <v>10</v>
      </c>
      <c r="E93" s="1">
        <f t="shared" si="3"/>
        <v>389840.02839363733</v>
      </c>
    </row>
    <row r="94" spans="3:5" x14ac:dyDescent="0.25">
      <c r="C94">
        <f t="shared" si="5"/>
        <v>86</v>
      </c>
      <c r="D94">
        <f t="shared" si="4"/>
        <v>11</v>
      </c>
      <c r="E94" s="1">
        <f t="shared" si="3"/>
        <v>417273.08744339971</v>
      </c>
    </row>
    <row r="95" spans="3:5" x14ac:dyDescent="0.25">
      <c r="C95">
        <f t="shared" si="5"/>
        <v>87</v>
      </c>
      <c r="D95">
        <f t="shared" si="4"/>
        <v>12</v>
      </c>
      <c r="E95" s="1">
        <f t="shared" si="3"/>
        <v>444706.14649316203</v>
      </c>
    </row>
    <row r="96" spans="3:5" x14ac:dyDescent="0.25">
      <c r="C96">
        <f t="shared" si="5"/>
        <v>88</v>
      </c>
      <c r="D96">
        <f t="shared" si="4"/>
        <v>13</v>
      </c>
      <c r="E96" s="1">
        <f t="shared" si="3"/>
        <v>472139.20554292441</v>
      </c>
    </row>
    <row r="97" spans="3:5" x14ac:dyDescent="0.25">
      <c r="C97">
        <f t="shared" si="5"/>
        <v>89</v>
      </c>
      <c r="D97">
        <f t="shared" si="4"/>
        <v>14</v>
      </c>
      <c r="E97" s="1">
        <f t="shared" si="3"/>
        <v>499572.26459268673</v>
      </c>
    </row>
    <row r="98" spans="3:5" x14ac:dyDescent="0.25">
      <c r="C98">
        <f t="shared" si="5"/>
        <v>90</v>
      </c>
      <c r="D98">
        <f t="shared" si="4"/>
        <v>15</v>
      </c>
      <c r="E98" s="1">
        <f t="shared" si="3"/>
        <v>527005.3236424491</v>
      </c>
    </row>
    <row r="99" spans="3:5" x14ac:dyDescent="0.25">
      <c r="C99">
        <f t="shared" si="5"/>
        <v>91</v>
      </c>
      <c r="D99">
        <f t="shared" si="4"/>
        <v>16</v>
      </c>
      <c r="E99" s="1">
        <f t="shared" si="3"/>
        <v>554438.38269221142</v>
      </c>
    </row>
    <row r="100" spans="3:5" x14ac:dyDescent="0.25">
      <c r="C100">
        <f t="shared" si="5"/>
        <v>92</v>
      </c>
      <c r="D100">
        <f t="shared" si="4"/>
        <v>17</v>
      </c>
      <c r="E100" s="1">
        <f t="shared" si="3"/>
        <v>581871.44174197374</v>
      </c>
    </row>
    <row r="101" spans="3:5" x14ac:dyDescent="0.25">
      <c r="C101">
        <f t="shared" si="5"/>
        <v>93</v>
      </c>
      <c r="D101">
        <f t="shared" si="4"/>
        <v>18</v>
      </c>
      <c r="E101" s="1">
        <f t="shared" si="3"/>
        <v>609304.50079173618</v>
      </c>
    </row>
    <row r="102" spans="3:5" x14ac:dyDescent="0.25">
      <c r="C102">
        <f t="shared" si="5"/>
        <v>94</v>
      </c>
      <c r="D102">
        <f t="shared" si="4"/>
        <v>19</v>
      </c>
      <c r="E102" s="1">
        <f t="shared" si="3"/>
        <v>636737.5598414985</v>
      </c>
    </row>
    <row r="103" spans="3:5" x14ac:dyDescent="0.25">
      <c r="C103">
        <f t="shared" si="5"/>
        <v>95</v>
      </c>
      <c r="D103">
        <f t="shared" si="4"/>
        <v>20</v>
      </c>
      <c r="E103" s="1">
        <f t="shared" si="3"/>
        <v>664170.61889126082</v>
      </c>
    </row>
    <row r="104" spans="3:5" x14ac:dyDescent="0.25">
      <c r="C104">
        <f t="shared" si="5"/>
        <v>96</v>
      </c>
      <c r="D104">
        <f t="shared" si="4"/>
        <v>21</v>
      </c>
      <c r="E104" s="1">
        <f t="shared" si="3"/>
        <v>691603.67794102314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4663"/>
  <sheetViews>
    <sheetView workbookViewId="0">
      <selection activeCell="G1" sqref="G1"/>
    </sheetView>
  </sheetViews>
  <sheetFormatPr defaultRowHeight="13.2" x14ac:dyDescent="0.25"/>
  <cols>
    <col min="10" max="10" width="11.33203125" bestFit="1" customWidth="1"/>
    <col min="12" max="12" width="13.109375" customWidth="1"/>
    <col min="13" max="13" width="14" customWidth="1"/>
    <col min="14" max="14" width="16.33203125" customWidth="1"/>
    <col min="15" max="15" width="14.6640625" customWidth="1"/>
    <col min="16" max="16" width="11.88671875" customWidth="1"/>
    <col min="17" max="17" width="15" customWidth="1"/>
    <col min="18" max="18" width="9.33203125" bestFit="1" customWidth="1"/>
    <col min="19" max="19" width="12.33203125" bestFit="1" customWidth="1"/>
    <col min="20" max="20" width="14.88671875" style="30" bestFit="1" customWidth="1"/>
    <col min="21" max="21" width="12.5546875" customWidth="1"/>
    <col min="22" max="22" width="12.33203125" customWidth="1"/>
    <col min="23" max="24" width="14.88671875" bestFit="1" customWidth="1"/>
  </cols>
  <sheetData>
    <row r="1" spans="1:27" x14ac:dyDescent="0.25">
      <c r="A1" t="s">
        <v>12</v>
      </c>
      <c r="B1" t="s">
        <v>13</v>
      </c>
      <c r="C1" t="s">
        <v>14</v>
      </c>
      <c r="T1"/>
      <c r="AA1" t="b">
        <v>1</v>
      </c>
    </row>
    <row r="2" spans="1:27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T2"/>
    </row>
    <row r="3" spans="1:27" x14ac:dyDescent="0.25">
      <c r="A3">
        <v>1961</v>
      </c>
      <c r="B3">
        <v>1</v>
      </c>
      <c r="C3">
        <v>1</v>
      </c>
      <c r="D3">
        <v>43</v>
      </c>
      <c r="E3">
        <v>35</v>
      </c>
      <c r="F3">
        <v>78</v>
      </c>
      <c r="T3"/>
    </row>
    <row r="4" spans="1:27" x14ac:dyDescent="0.25">
      <c r="A4">
        <v>1961</v>
      </c>
      <c r="B4">
        <v>1</v>
      </c>
      <c r="C4">
        <v>2</v>
      </c>
      <c r="D4">
        <v>36</v>
      </c>
      <c r="E4">
        <v>29</v>
      </c>
      <c r="F4">
        <v>0</v>
      </c>
      <c r="T4"/>
    </row>
    <row r="5" spans="1:27" x14ac:dyDescent="0.25">
      <c r="A5">
        <v>1961</v>
      </c>
      <c r="B5">
        <v>1</v>
      </c>
      <c r="C5">
        <v>3</v>
      </c>
      <c r="D5">
        <v>35</v>
      </c>
      <c r="E5">
        <v>31</v>
      </c>
      <c r="F5">
        <v>0</v>
      </c>
      <c r="T5"/>
    </row>
    <row r="6" spans="1:27" x14ac:dyDescent="0.25">
      <c r="A6">
        <v>1961</v>
      </c>
      <c r="B6">
        <v>1</v>
      </c>
      <c r="C6">
        <v>4</v>
      </c>
      <c r="D6">
        <v>32</v>
      </c>
      <c r="E6">
        <v>22</v>
      </c>
      <c r="F6">
        <v>0</v>
      </c>
      <c r="T6"/>
    </row>
    <row r="7" spans="1:27" x14ac:dyDescent="0.25">
      <c r="A7">
        <v>1961</v>
      </c>
      <c r="B7">
        <v>1</v>
      </c>
      <c r="C7">
        <v>5</v>
      </c>
      <c r="D7">
        <v>34</v>
      </c>
      <c r="E7">
        <v>20</v>
      </c>
      <c r="F7">
        <v>0</v>
      </c>
      <c r="T7"/>
    </row>
    <row r="8" spans="1:27" x14ac:dyDescent="0.25">
      <c r="A8">
        <v>1961</v>
      </c>
      <c r="B8">
        <v>1</v>
      </c>
      <c r="C8">
        <v>6</v>
      </c>
      <c r="D8">
        <v>45</v>
      </c>
      <c r="E8">
        <v>32</v>
      </c>
      <c r="F8">
        <v>0</v>
      </c>
      <c r="T8"/>
    </row>
    <row r="9" spans="1:27" x14ac:dyDescent="0.25">
      <c r="A9">
        <v>1961</v>
      </c>
      <c r="B9">
        <v>1</v>
      </c>
      <c r="C9">
        <v>7</v>
      </c>
      <c r="D9">
        <v>55</v>
      </c>
      <c r="E9">
        <v>41</v>
      </c>
      <c r="F9">
        <v>0</v>
      </c>
      <c r="T9"/>
    </row>
    <row r="10" spans="1:27" x14ac:dyDescent="0.25">
      <c r="A10">
        <v>1961</v>
      </c>
      <c r="B10">
        <v>1</v>
      </c>
      <c r="C10">
        <v>8</v>
      </c>
      <c r="D10">
        <v>45</v>
      </c>
      <c r="E10">
        <v>27</v>
      </c>
      <c r="F10">
        <v>0</v>
      </c>
      <c r="T10"/>
    </row>
    <row r="11" spans="1:27" x14ac:dyDescent="0.25">
      <c r="A11">
        <v>1961</v>
      </c>
      <c r="B11">
        <v>1</v>
      </c>
      <c r="C11">
        <v>9</v>
      </c>
      <c r="D11">
        <v>29</v>
      </c>
      <c r="E11">
        <v>19</v>
      </c>
      <c r="F11">
        <v>0</v>
      </c>
      <c r="T11"/>
    </row>
    <row r="12" spans="1:27" x14ac:dyDescent="0.25">
      <c r="A12">
        <v>1961</v>
      </c>
      <c r="B12">
        <v>1</v>
      </c>
      <c r="C12">
        <v>10</v>
      </c>
      <c r="D12">
        <v>34</v>
      </c>
      <c r="E12">
        <v>19</v>
      </c>
      <c r="F12">
        <v>0</v>
      </c>
      <c r="T12"/>
    </row>
    <row r="13" spans="1:27" x14ac:dyDescent="0.25">
      <c r="A13">
        <v>1961</v>
      </c>
      <c r="B13">
        <v>1</v>
      </c>
      <c r="C13">
        <v>11</v>
      </c>
      <c r="D13">
        <v>44</v>
      </c>
      <c r="E13">
        <v>29</v>
      </c>
      <c r="F13">
        <v>0</v>
      </c>
      <c r="T13"/>
    </row>
    <row r="14" spans="1:27" x14ac:dyDescent="0.25">
      <c r="A14">
        <v>1961</v>
      </c>
      <c r="B14">
        <v>1</v>
      </c>
      <c r="C14">
        <v>12</v>
      </c>
      <c r="D14">
        <v>43</v>
      </c>
      <c r="E14">
        <v>33</v>
      </c>
      <c r="F14">
        <v>0</v>
      </c>
      <c r="T14"/>
    </row>
    <row r="15" spans="1:27" x14ac:dyDescent="0.25">
      <c r="A15">
        <v>1961</v>
      </c>
      <c r="B15">
        <v>1</v>
      </c>
      <c r="C15">
        <v>13</v>
      </c>
      <c r="D15">
        <v>47</v>
      </c>
      <c r="E15">
        <v>30</v>
      </c>
      <c r="F15">
        <v>0</v>
      </c>
      <c r="T15"/>
    </row>
    <row r="16" spans="1:27" x14ac:dyDescent="0.25">
      <c r="A16">
        <v>1961</v>
      </c>
      <c r="B16">
        <v>1</v>
      </c>
      <c r="C16">
        <v>14</v>
      </c>
      <c r="D16">
        <v>50</v>
      </c>
      <c r="E16">
        <v>42</v>
      </c>
      <c r="F16">
        <v>0</v>
      </c>
      <c r="T16"/>
    </row>
    <row r="17" spans="1:20" x14ac:dyDescent="0.25">
      <c r="A17">
        <v>1961</v>
      </c>
      <c r="B17">
        <v>1</v>
      </c>
      <c r="C17">
        <v>15</v>
      </c>
      <c r="D17">
        <v>50</v>
      </c>
      <c r="E17">
        <v>31</v>
      </c>
      <c r="F17">
        <v>14</v>
      </c>
      <c r="T17"/>
    </row>
    <row r="18" spans="1:20" x14ac:dyDescent="0.25">
      <c r="A18">
        <v>1961</v>
      </c>
      <c r="B18">
        <v>1</v>
      </c>
      <c r="C18">
        <v>16</v>
      </c>
      <c r="D18">
        <v>35</v>
      </c>
      <c r="E18">
        <v>28</v>
      </c>
      <c r="F18">
        <v>11</v>
      </c>
      <c r="T18"/>
    </row>
    <row r="19" spans="1:20" x14ac:dyDescent="0.25">
      <c r="A19">
        <v>1961</v>
      </c>
      <c r="B19">
        <v>1</v>
      </c>
      <c r="C19">
        <v>17</v>
      </c>
      <c r="D19">
        <v>45</v>
      </c>
      <c r="E19">
        <v>31</v>
      </c>
      <c r="F19">
        <v>0</v>
      </c>
      <c r="T19"/>
    </row>
    <row r="20" spans="1:20" x14ac:dyDescent="0.25">
      <c r="A20">
        <v>1961</v>
      </c>
      <c r="B20">
        <v>1</v>
      </c>
      <c r="C20">
        <v>18</v>
      </c>
      <c r="D20">
        <v>41</v>
      </c>
      <c r="E20">
        <v>26</v>
      </c>
      <c r="F20">
        <v>0</v>
      </c>
      <c r="T20"/>
    </row>
    <row r="21" spans="1:20" x14ac:dyDescent="0.25">
      <c r="A21">
        <v>1961</v>
      </c>
      <c r="B21">
        <v>1</v>
      </c>
      <c r="C21">
        <v>19</v>
      </c>
      <c r="D21">
        <v>26</v>
      </c>
      <c r="E21">
        <v>15</v>
      </c>
      <c r="F21">
        <v>19</v>
      </c>
      <c r="T21"/>
    </row>
    <row r="22" spans="1:20" x14ac:dyDescent="0.25">
      <c r="A22">
        <v>1961</v>
      </c>
      <c r="B22">
        <v>1</v>
      </c>
      <c r="C22">
        <v>20</v>
      </c>
      <c r="D22">
        <v>19</v>
      </c>
      <c r="E22">
        <v>10</v>
      </c>
      <c r="F22">
        <v>31</v>
      </c>
      <c r="T22"/>
    </row>
    <row r="23" spans="1:20" x14ac:dyDescent="0.25">
      <c r="A23">
        <v>1961</v>
      </c>
      <c r="B23">
        <v>1</v>
      </c>
      <c r="C23">
        <v>21</v>
      </c>
      <c r="D23">
        <v>21</v>
      </c>
      <c r="E23">
        <v>7</v>
      </c>
      <c r="F23">
        <v>0</v>
      </c>
      <c r="T23"/>
    </row>
    <row r="24" spans="1:20" x14ac:dyDescent="0.25">
      <c r="A24">
        <v>1961</v>
      </c>
      <c r="B24">
        <v>1</v>
      </c>
      <c r="C24">
        <v>22</v>
      </c>
      <c r="D24">
        <v>21</v>
      </c>
      <c r="E24">
        <v>11</v>
      </c>
      <c r="F24">
        <v>0</v>
      </c>
      <c r="T24"/>
    </row>
    <row r="25" spans="1:20" x14ac:dyDescent="0.25">
      <c r="A25">
        <v>1961</v>
      </c>
      <c r="B25">
        <v>1</v>
      </c>
      <c r="C25">
        <v>23</v>
      </c>
      <c r="D25">
        <v>22</v>
      </c>
      <c r="E25">
        <v>11</v>
      </c>
      <c r="F25">
        <v>7</v>
      </c>
      <c r="T25"/>
    </row>
    <row r="26" spans="1:20" x14ac:dyDescent="0.25">
      <c r="A26">
        <v>1961</v>
      </c>
      <c r="B26">
        <v>1</v>
      </c>
      <c r="C26">
        <v>24</v>
      </c>
      <c r="D26">
        <v>25</v>
      </c>
      <c r="E26">
        <v>14</v>
      </c>
      <c r="F26">
        <v>4</v>
      </c>
      <c r="T26"/>
    </row>
    <row r="27" spans="1:20" x14ac:dyDescent="0.25">
      <c r="A27">
        <v>1961</v>
      </c>
      <c r="B27">
        <v>1</v>
      </c>
      <c r="C27">
        <v>25</v>
      </c>
      <c r="D27">
        <v>19</v>
      </c>
      <c r="E27">
        <v>5</v>
      </c>
      <c r="F27">
        <v>0</v>
      </c>
      <c r="T27"/>
    </row>
    <row r="28" spans="1:20" x14ac:dyDescent="0.25">
      <c r="A28">
        <v>1961</v>
      </c>
      <c r="B28">
        <v>1</v>
      </c>
      <c r="C28">
        <v>26</v>
      </c>
      <c r="D28">
        <v>21</v>
      </c>
      <c r="E28">
        <v>11</v>
      </c>
      <c r="F28">
        <v>23</v>
      </c>
      <c r="T28"/>
    </row>
    <row r="29" spans="1:20" x14ac:dyDescent="0.25">
      <c r="A29">
        <v>1961</v>
      </c>
      <c r="B29">
        <v>1</v>
      </c>
      <c r="C29">
        <v>27</v>
      </c>
      <c r="D29">
        <v>20</v>
      </c>
      <c r="E29">
        <v>13</v>
      </c>
      <c r="F29">
        <v>1</v>
      </c>
      <c r="T29"/>
    </row>
    <row r="30" spans="1:20" x14ac:dyDescent="0.25">
      <c r="A30">
        <v>1961</v>
      </c>
      <c r="B30">
        <v>1</v>
      </c>
      <c r="C30">
        <v>28</v>
      </c>
      <c r="D30">
        <v>21</v>
      </c>
      <c r="E30">
        <v>11</v>
      </c>
      <c r="F30">
        <v>0</v>
      </c>
      <c r="T30"/>
    </row>
    <row r="31" spans="1:20" x14ac:dyDescent="0.25">
      <c r="A31">
        <v>1961</v>
      </c>
      <c r="B31">
        <v>1</v>
      </c>
      <c r="C31">
        <v>29</v>
      </c>
      <c r="D31">
        <v>28</v>
      </c>
      <c r="E31">
        <v>16</v>
      </c>
      <c r="F31">
        <v>0</v>
      </c>
      <c r="T31"/>
    </row>
    <row r="32" spans="1:20" x14ac:dyDescent="0.25">
      <c r="A32">
        <v>1961</v>
      </c>
      <c r="B32">
        <v>1</v>
      </c>
      <c r="C32">
        <v>30</v>
      </c>
      <c r="D32">
        <v>25</v>
      </c>
      <c r="E32">
        <v>15</v>
      </c>
      <c r="F32">
        <v>0</v>
      </c>
      <c r="T32"/>
    </row>
    <row r="33" spans="1:20" x14ac:dyDescent="0.25">
      <c r="A33">
        <v>1961</v>
      </c>
      <c r="B33">
        <v>1</v>
      </c>
      <c r="C33">
        <v>31</v>
      </c>
      <c r="D33">
        <v>29</v>
      </c>
      <c r="E33">
        <v>15</v>
      </c>
      <c r="F33">
        <v>0</v>
      </c>
      <c r="T33"/>
    </row>
    <row r="34" spans="1:20" x14ac:dyDescent="0.25">
      <c r="A34">
        <v>1961</v>
      </c>
      <c r="B34">
        <v>2</v>
      </c>
      <c r="C34">
        <v>1</v>
      </c>
      <c r="D34">
        <v>24</v>
      </c>
      <c r="E34">
        <v>3</v>
      </c>
      <c r="F34">
        <v>0</v>
      </c>
      <c r="T34"/>
    </row>
    <row r="35" spans="1:20" x14ac:dyDescent="0.25">
      <c r="A35">
        <v>1961</v>
      </c>
      <c r="B35">
        <v>2</v>
      </c>
      <c r="C35">
        <v>2</v>
      </c>
      <c r="D35">
        <v>20</v>
      </c>
      <c r="E35">
        <v>-2</v>
      </c>
      <c r="F35">
        <v>0</v>
      </c>
      <c r="T35"/>
    </row>
    <row r="36" spans="1:20" x14ac:dyDescent="0.25">
      <c r="A36">
        <v>1961</v>
      </c>
      <c r="B36">
        <v>2</v>
      </c>
      <c r="C36">
        <v>3</v>
      </c>
      <c r="D36">
        <v>28</v>
      </c>
      <c r="E36">
        <v>7</v>
      </c>
      <c r="F36">
        <v>52</v>
      </c>
      <c r="T36"/>
    </row>
    <row r="37" spans="1:20" x14ac:dyDescent="0.25">
      <c r="A37">
        <v>1961</v>
      </c>
      <c r="B37">
        <v>2</v>
      </c>
      <c r="C37">
        <v>4</v>
      </c>
      <c r="D37">
        <v>34</v>
      </c>
      <c r="E37">
        <v>28</v>
      </c>
      <c r="F37">
        <v>210</v>
      </c>
      <c r="T37"/>
    </row>
    <row r="38" spans="1:20" x14ac:dyDescent="0.25">
      <c r="A38">
        <v>1961</v>
      </c>
      <c r="B38">
        <v>2</v>
      </c>
      <c r="C38">
        <v>5</v>
      </c>
      <c r="D38">
        <v>40</v>
      </c>
      <c r="E38">
        <v>21</v>
      </c>
      <c r="F38">
        <v>0</v>
      </c>
      <c r="T38"/>
    </row>
    <row r="39" spans="1:20" x14ac:dyDescent="0.25">
      <c r="A39">
        <v>1961</v>
      </c>
      <c r="B39">
        <v>2</v>
      </c>
      <c r="C39">
        <v>6</v>
      </c>
      <c r="D39">
        <v>41</v>
      </c>
      <c r="E39">
        <v>26</v>
      </c>
      <c r="F39">
        <v>0</v>
      </c>
      <c r="T39"/>
    </row>
    <row r="40" spans="1:20" x14ac:dyDescent="0.25">
      <c r="A40">
        <v>1961</v>
      </c>
      <c r="B40">
        <v>2</v>
      </c>
      <c r="C40">
        <v>7</v>
      </c>
      <c r="D40">
        <v>41</v>
      </c>
      <c r="E40">
        <v>23</v>
      </c>
      <c r="F40">
        <v>0</v>
      </c>
      <c r="T40"/>
    </row>
    <row r="41" spans="1:20" x14ac:dyDescent="0.25">
      <c r="A41">
        <v>1961</v>
      </c>
      <c r="B41">
        <v>2</v>
      </c>
      <c r="C41">
        <v>8</v>
      </c>
      <c r="D41">
        <v>36</v>
      </c>
      <c r="E41">
        <v>25</v>
      </c>
      <c r="F41">
        <v>0</v>
      </c>
      <c r="T41"/>
    </row>
    <row r="42" spans="1:20" x14ac:dyDescent="0.25">
      <c r="A42">
        <v>1961</v>
      </c>
      <c r="B42">
        <v>2</v>
      </c>
      <c r="C42">
        <v>9</v>
      </c>
      <c r="D42">
        <v>49</v>
      </c>
      <c r="E42">
        <v>31</v>
      </c>
      <c r="F42">
        <v>0</v>
      </c>
      <c r="T42"/>
    </row>
    <row r="43" spans="1:20" x14ac:dyDescent="0.25">
      <c r="A43">
        <v>1961</v>
      </c>
      <c r="B43">
        <v>2</v>
      </c>
      <c r="C43">
        <v>10</v>
      </c>
      <c r="D43">
        <v>42</v>
      </c>
      <c r="E43">
        <v>34</v>
      </c>
      <c r="F43">
        <v>0</v>
      </c>
      <c r="T43"/>
    </row>
    <row r="44" spans="1:20" x14ac:dyDescent="0.25">
      <c r="A44">
        <v>1961</v>
      </c>
      <c r="B44">
        <v>2</v>
      </c>
      <c r="C44">
        <v>11</v>
      </c>
      <c r="D44">
        <v>34</v>
      </c>
      <c r="E44">
        <v>25</v>
      </c>
      <c r="F44">
        <v>0</v>
      </c>
      <c r="T44"/>
    </row>
    <row r="45" spans="1:20" x14ac:dyDescent="0.25">
      <c r="A45">
        <v>1961</v>
      </c>
      <c r="B45">
        <v>2</v>
      </c>
      <c r="C45">
        <v>12</v>
      </c>
      <c r="D45">
        <v>32</v>
      </c>
      <c r="E45">
        <v>25</v>
      </c>
      <c r="F45">
        <v>0</v>
      </c>
      <c r="T45"/>
    </row>
    <row r="46" spans="1:20" x14ac:dyDescent="0.25">
      <c r="A46">
        <v>1961</v>
      </c>
      <c r="B46">
        <v>2</v>
      </c>
      <c r="C46">
        <v>13</v>
      </c>
      <c r="D46">
        <v>36</v>
      </c>
      <c r="E46">
        <v>27</v>
      </c>
      <c r="F46">
        <v>0</v>
      </c>
      <c r="T46"/>
    </row>
    <row r="47" spans="1:20" x14ac:dyDescent="0.25">
      <c r="A47">
        <v>1961</v>
      </c>
      <c r="B47">
        <v>2</v>
      </c>
      <c r="C47">
        <v>14</v>
      </c>
      <c r="D47">
        <v>49</v>
      </c>
      <c r="E47">
        <v>36</v>
      </c>
      <c r="F47">
        <v>8</v>
      </c>
      <c r="T47"/>
    </row>
    <row r="48" spans="1:20" x14ac:dyDescent="0.25">
      <c r="A48">
        <v>1961</v>
      </c>
      <c r="B48">
        <v>2</v>
      </c>
      <c r="C48">
        <v>15</v>
      </c>
      <c r="D48">
        <v>44</v>
      </c>
      <c r="E48">
        <v>36</v>
      </c>
      <c r="F48">
        <v>0</v>
      </c>
      <c r="T48"/>
    </row>
    <row r="49" spans="1:20" x14ac:dyDescent="0.25">
      <c r="A49">
        <v>1961</v>
      </c>
      <c r="B49">
        <v>2</v>
      </c>
      <c r="C49">
        <v>16</v>
      </c>
      <c r="D49">
        <v>39</v>
      </c>
      <c r="E49">
        <v>30</v>
      </c>
      <c r="F49">
        <v>5</v>
      </c>
      <c r="T49"/>
    </row>
    <row r="50" spans="1:20" x14ac:dyDescent="0.25">
      <c r="A50">
        <v>1961</v>
      </c>
      <c r="B50">
        <v>2</v>
      </c>
      <c r="C50">
        <v>17</v>
      </c>
      <c r="D50">
        <v>42</v>
      </c>
      <c r="E50">
        <v>30</v>
      </c>
      <c r="F50">
        <v>0</v>
      </c>
      <c r="T50"/>
    </row>
    <row r="51" spans="1:20" x14ac:dyDescent="0.25">
      <c r="A51">
        <v>1961</v>
      </c>
      <c r="B51">
        <v>2</v>
      </c>
      <c r="C51">
        <v>18</v>
      </c>
      <c r="D51">
        <v>48</v>
      </c>
      <c r="E51">
        <v>40</v>
      </c>
      <c r="F51">
        <v>28</v>
      </c>
      <c r="T51"/>
    </row>
    <row r="52" spans="1:20" x14ac:dyDescent="0.25">
      <c r="A52">
        <v>1961</v>
      </c>
      <c r="B52">
        <v>2</v>
      </c>
      <c r="C52">
        <v>19</v>
      </c>
      <c r="D52">
        <v>63</v>
      </c>
      <c r="E52">
        <v>41</v>
      </c>
      <c r="F52">
        <v>0</v>
      </c>
      <c r="T52"/>
    </row>
    <row r="53" spans="1:20" x14ac:dyDescent="0.25">
      <c r="A53">
        <v>1961</v>
      </c>
      <c r="B53">
        <v>2</v>
      </c>
      <c r="C53">
        <v>20</v>
      </c>
      <c r="D53">
        <v>43</v>
      </c>
      <c r="E53">
        <v>33</v>
      </c>
      <c r="F53">
        <v>0</v>
      </c>
      <c r="T53"/>
    </row>
    <row r="54" spans="1:20" x14ac:dyDescent="0.25">
      <c r="A54">
        <v>1961</v>
      </c>
      <c r="B54">
        <v>2</v>
      </c>
      <c r="C54">
        <v>21</v>
      </c>
      <c r="D54">
        <v>41</v>
      </c>
      <c r="E54">
        <v>33</v>
      </c>
      <c r="F54">
        <v>0</v>
      </c>
      <c r="T54"/>
    </row>
    <row r="55" spans="1:20" x14ac:dyDescent="0.25">
      <c r="A55">
        <v>1961</v>
      </c>
      <c r="B55">
        <v>2</v>
      </c>
      <c r="C55">
        <v>22</v>
      </c>
      <c r="D55">
        <v>52</v>
      </c>
      <c r="E55">
        <v>37</v>
      </c>
      <c r="F55">
        <v>23</v>
      </c>
      <c r="T55"/>
    </row>
    <row r="56" spans="1:20" x14ac:dyDescent="0.25">
      <c r="A56">
        <v>1961</v>
      </c>
      <c r="B56">
        <v>2</v>
      </c>
      <c r="C56">
        <v>23</v>
      </c>
      <c r="D56">
        <v>48</v>
      </c>
      <c r="E56">
        <v>42</v>
      </c>
      <c r="F56">
        <v>9</v>
      </c>
      <c r="T56"/>
    </row>
    <row r="57" spans="1:20" x14ac:dyDescent="0.25">
      <c r="A57">
        <v>1961</v>
      </c>
      <c r="B57">
        <v>2</v>
      </c>
      <c r="C57">
        <v>24</v>
      </c>
      <c r="D57">
        <v>65</v>
      </c>
      <c r="E57">
        <v>46</v>
      </c>
      <c r="F57">
        <v>0</v>
      </c>
      <c r="T57"/>
    </row>
    <row r="58" spans="1:20" x14ac:dyDescent="0.25">
      <c r="A58">
        <v>1961</v>
      </c>
      <c r="B58">
        <v>2</v>
      </c>
      <c r="C58">
        <v>25</v>
      </c>
      <c r="D58">
        <v>57</v>
      </c>
      <c r="E58">
        <v>45</v>
      </c>
      <c r="F58">
        <v>57</v>
      </c>
      <c r="T58"/>
    </row>
    <row r="59" spans="1:20" x14ac:dyDescent="0.25">
      <c r="A59">
        <v>1961</v>
      </c>
      <c r="B59">
        <v>2</v>
      </c>
      <c r="C59">
        <v>26</v>
      </c>
      <c r="D59">
        <v>54</v>
      </c>
      <c r="E59">
        <v>36</v>
      </c>
      <c r="F59">
        <v>0</v>
      </c>
      <c r="I59" t="s">
        <v>42</v>
      </c>
      <c r="T59"/>
    </row>
    <row r="60" spans="1:20" ht="13.8" thickBot="1" x14ac:dyDescent="0.3">
      <c r="A60">
        <v>1961</v>
      </c>
      <c r="B60">
        <v>2</v>
      </c>
      <c r="C60">
        <v>27</v>
      </c>
      <c r="D60">
        <v>62</v>
      </c>
      <c r="E60">
        <v>39</v>
      </c>
      <c r="F60">
        <v>0</v>
      </c>
      <c r="T60"/>
    </row>
    <row r="61" spans="1:20" x14ac:dyDescent="0.25">
      <c r="A61">
        <v>1961</v>
      </c>
      <c r="B61">
        <v>2</v>
      </c>
      <c r="C61">
        <v>28</v>
      </c>
      <c r="D61">
        <v>54</v>
      </c>
      <c r="E61">
        <v>36</v>
      </c>
      <c r="F61">
        <v>4</v>
      </c>
      <c r="I61" s="46" t="s">
        <v>43</v>
      </c>
      <c r="J61" s="46"/>
      <c r="T61"/>
    </row>
    <row r="62" spans="1:20" x14ac:dyDescent="0.25">
      <c r="A62">
        <v>1961</v>
      </c>
      <c r="B62">
        <v>3</v>
      </c>
      <c r="C62">
        <v>1</v>
      </c>
      <c r="D62">
        <v>40</v>
      </c>
      <c r="E62">
        <v>33</v>
      </c>
      <c r="F62">
        <v>32</v>
      </c>
      <c r="I62" s="43" t="s">
        <v>44</v>
      </c>
      <c r="J62" s="43">
        <v>0.99585865530758566</v>
      </c>
      <c r="T62"/>
    </row>
    <row r="63" spans="1:20" x14ac:dyDescent="0.25">
      <c r="A63">
        <v>1961</v>
      </c>
      <c r="B63">
        <v>3</v>
      </c>
      <c r="C63">
        <v>2</v>
      </c>
      <c r="D63">
        <v>48</v>
      </c>
      <c r="E63">
        <v>34</v>
      </c>
      <c r="F63">
        <v>0</v>
      </c>
      <c r="I63" s="43" t="s">
        <v>45</v>
      </c>
      <c r="J63" s="43">
        <v>0.99173446135103271</v>
      </c>
      <c r="T63"/>
    </row>
    <row r="64" spans="1:20" x14ac:dyDescent="0.25">
      <c r="A64">
        <v>1961</v>
      </c>
      <c r="B64">
        <v>3</v>
      </c>
      <c r="C64">
        <v>3</v>
      </c>
      <c r="D64">
        <v>64</v>
      </c>
      <c r="E64">
        <v>41</v>
      </c>
      <c r="F64">
        <v>0</v>
      </c>
      <c r="I64" s="43" t="s">
        <v>46</v>
      </c>
      <c r="J64" s="43">
        <v>0.99159195206398154</v>
      </c>
      <c r="T64"/>
    </row>
    <row r="65" spans="1:20" x14ac:dyDescent="0.25">
      <c r="A65">
        <v>1961</v>
      </c>
      <c r="B65">
        <v>3</v>
      </c>
      <c r="C65">
        <v>4</v>
      </c>
      <c r="D65">
        <v>55</v>
      </c>
      <c r="E65">
        <v>44</v>
      </c>
      <c r="F65">
        <v>0</v>
      </c>
      <c r="I65" s="43" t="s">
        <v>47</v>
      </c>
      <c r="J65" s="43">
        <v>833553.97118843731</v>
      </c>
      <c r="T65"/>
    </row>
    <row r="66" spans="1:20" ht="13.8" thickBot="1" x14ac:dyDescent="0.3">
      <c r="A66">
        <v>1961</v>
      </c>
      <c r="B66">
        <v>3</v>
      </c>
      <c r="C66">
        <v>5</v>
      </c>
      <c r="D66">
        <v>70</v>
      </c>
      <c r="E66">
        <v>39</v>
      </c>
      <c r="F66">
        <v>4</v>
      </c>
      <c r="I66" s="44" t="s">
        <v>48</v>
      </c>
      <c r="J66" s="44">
        <v>60</v>
      </c>
      <c r="T66"/>
    </row>
    <row r="67" spans="1:20" x14ac:dyDescent="0.25">
      <c r="A67">
        <v>1961</v>
      </c>
      <c r="B67">
        <v>3</v>
      </c>
      <c r="C67">
        <v>6</v>
      </c>
      <c r="D67">
        <v>44</v>
      </c>
      <c r="E67">
        <v>37</v>
      </c>
      <c r="F67">
        <v>18</v>
      </c>
      <c r="T67"/>
    </row>
    <row r="68" spans="1:20" ht="13.8" thickBot="1" x14ac:dyDescent="0.3">
      <c r="A68">
        <v>1961</v>
      </c>
      <c r="B68">
        <v>3</v>
      </c>
      <c r="C68">
        <v>7</v>
      </c>
      <c r="D68">
        <v>61</v>
      </c>
      <c r="E68">
        <v>38</v>
      </c>
      <c r="F68">
        <v>0</v>
      </c>
      <c r="I68" t="s">
        <v>49</v>
      </c>
      <c r="T68"/>
    </row>
    <row r="69" spans="1:20" x14ac:dyDescent="0.25">
      <c r="A69">
        <v>1961</v>
      </c>
      <c r="B69">
        <v>3</v>
      </c>
      <c r="C69">
        <v>8</v>
      </c>
      <c r="D69">
        <v>41</v>
      </c>
      <c r="E69">
        <v>32</v>
      </c>
      <c r="F69">
        <v>69</v>
      </c>
      <c r="I69" s="45"/>
      <c r="J69" s="45" t="s">
        <v>53</v>
      </c>
      <c r="K69" s="45" t="s">
        <v>54</v>
      </c>
      <c r="L69" s="45" t="s">
        <v>55</v>
      </c>
      <c r="M69" s="45" t="s">
        <v>56</v>
      </c>
      <c r="N69" s="45" t="s">
        <v>57</v>
      </c>
      <c r="T69"/>
    </row>
    <row r="70" spans="1:20" x14ac:dyDescent="0.25">
      <c r="A70">
        <v>1961</v>
      </c>
      <c r="B70">
        <v>3</v>
      </c>
      <c r="C70">
        <v>9</v>
      </c>
      <c r="D70">
        <v>41</v>
      </c>
      <c r="E70">
        <v>31</v>
      </c>
      <c r="F70">
        <v>9</v>
      </c>
      <c r="I70" s="43" t="s">
        <v>50</v>
      </c>
      <c r="J70" s="43">
        <v>1</v>
      </c>
      <c r="K70" s="43">
        <v>4835258388140163</v>
      </c>
      <c r="L70" s="43">
        <v>4835258388140163</v>
      </c>
      <c r="M70" s="43">
        <v>6959.0865400583471</v>
      </c>
      <c r="N70" s="43">
        <v>4.1779174745390026E-62</v>
      </c>
      <c r="T70"/>
    </row>
    <row r="71" spans="1:20" x14ac:dyDescent="0.25">
      <c r="A71">
        <v>1961</v>
      </c>
      <c r="B71">
        <v>3</v>
      </c>
      <c r="C71">
        <v>10</v>
      </c>
      <c r="D71">
        <v>34</v>
      </c>
      <c r="E71">
        <v>22</v>
      </c>
      <c r="F71">
        <v>0</v>
      </c>
      <c r="I71" s="43" t="s">
        <v>51</v>
      </c>
      <c r="J71" s="43">
        <v>58</v>
      </c>
      <c r="K71" s="43">
        <v>40299108927272.82</v>
      </c>
      <c r="L71" s="43">
        <v>694812222884.01416</v>
      </c>
      <c r="M71" s="43"/>
      <c r="N71" s="43"/>
      <c r="T71"/>
    </row>
    <row r="72" spans="1:20" ht="13.8" thickBot="1" x14ac:dyDescent="0.3">
      <c r="A72">
        <v>1961</v>
      </c>
      <c r="B72">
        <v>3</v>
      </c>
      <c r="C72">
        <v>11</v>
      </c>
      <c r="D72">
        <v>41</v>
      </c>
      <c r="E72">
        <v>19</v>
      </c>
      <c r="F72">
        <v>0</v>
      </c>
      <c r="I72" s="44" t="s">
        <v>6</v>
      </c>
      <c r="J72" s="44">
        <v>59</v>
      </c>
      <c r="K72" s="44">
        <v>4875557497067436</v>
      </c>
      <c r="L72" s="44"/>
      <c r="M72" s="44"/>
      <c r="N72" s="44"/>
      <c r="T72"/>
    </row>
    <row r="73" spans="1:20" ht="13.8" thickBot="1" x14ac:dyDescent="0.3">
      <c r="A73">
        <v>1961</v>
      </c>
      <c r="B73">
        <v>3</v>
      </c>
      <c r="C73">
        <v>12</v>
      </c>
      <c r="D73">
        <v>54</v>
      </c>
      <c r="E73">
        <v>34</v>
      </c>
      <c r="F73">
        <v>0</v>
      </c>
      <c r="T73"/>
    </row>
    <row r="74" spans="1:20" x14ac:dyDescent="0.25">
      <c r="A74">
        <v>1961</v>
      </c>
      <c r="B74">
        <v>3</v>
      </c>
      <c r="C74">
        <v>13</v>
      </c>
      <c r="D74">
        <v>39</v>
      </c>
      <c r="E74">
        <v>34</v>
      </c>
      <c r="F74">
        <v>18</v>
      </c>
      <c r="I74" s="45"/>
      <c r="J74" s="45" t="s">
        <v>58</v>
      </c>
      <c r="K74" s="45" t="s">
        <v>47</v>
      </c>
      <c r="L74" s="45" t="s">
        <v>59</v>
      </c>
      <c r="M74" s="45" t="s">
        <v>60</v>
      </c>
      <c r="N74" s="45" t="s">
        <v>61</v>
      </c>
      <c r="O74" s="45" t="s">
        <v>62</v>
      </c>
      <c r="P74" s="45" t="s">
        <v>63</v>
      </c>
      <c r="Q74" s="45" t="s">
        <v>64</v>
      </c>
      <c r="T74"/>
    </row>
    <row r="75" spans="1:20" x14ac:dyDescent="0.25">
      <c r="A75">
        <v>1961</v>
      </c>
      <c r="B75">
        <v>3</v>
      </c>
      <c r="C75">
        <v>14</v>
      </c>
      <c r="D75">
        <v>42</v>
      </c>
      <c r="E75">
        <v>36</v>
      </c>
      <c r="F75">
        <v>82</v>
      </c>
      <c r="I75" s="43" t="s">
        <v>52</v>
      </c>
      <c r="J75" s="48">
        <v>114365.78009506327</v>
      </c>
      <c r="K75" s="43">
        <v>169949.9841381794</v>
      </c>
      <c r="L75" s="43">
        <v>0.67293786860301863</v>
      </c>
      <c r="M75" s="43">
        <v>0.50365932126949475</v>
      </c>
      <c r="N75" s="43">
        <v>-225825.81964831235</v>
      </c>
      <c r="O75" s="43">
        <v>454557.37983843888</v>
      </c>
      <c r="P75" s="43">
        <v>-225825.81964831235</v>
      </c>
      <c r="Q75" s="43">
        <v>454557.37983843888</v>
      </c>
      <c r="T75"/>
    </row>
    <row r="76" spans="1:20" ht="13.8" thickBot="1" x14ac:dyDescent="0.3">
      <c r="A76">
        <v>1961</v>
      </c>
      <c r="B76">
        <v>3</v>
      </c>
      <c r="C76">
        <v>15</v>
      </c>
      <c r="D76">
        <v>55</v>
      </c>
      <c r="E76">
        <v>39</v>
      </c>
      <c r="F76">
        <v>0</v>
      </c>
      <c r="I76" s="44" t="s">
        <v>28</v>
      </c>
      <c r="J76" s="70">
        <v>27161.444603725093</v>
      </c>
      <c r="K76" s="44">
        <v>325.59426445807804</v>
      </c>
      <c r="L76" s="44">
        <v>83.421139647324068</v>
      </c>
      <c r="M76" s="44">
        <v>4.1779174745390276E-62</v>
      </c>
      <c r="N76" s="44">
        <v>26509.697360234895</v>
      </c>
      <c r="O76" s="44">
        <v>27813.19184721529</v>
      </c>
      <c r="P76" s="44">
        <v>26509.697360234895</v>
      </c>
      <c r="Q76" s="44">
        <v>27813.19184721529</v>
      </c>
      <c r="T76"/>
    </row>
    <row r="77" spans="1:20" x14ac:dyDescent="0.25">
      <c r="A77">
        <v>1961</v>
      </c>
      <c r="B77">
        <v>3</v>
      </c>
      <c r="C77">
        <v>16</v>
      </c>
      <c r="D77">
        <v>45</v>
      </c>
      <c r="E77">
        <v>23</v>
      </c>
      <c r="F77">
        <v>0</v>
      </c>
      <c r="T77"/>
    </row>
    <row r="78" spans="1:20" x14ac:dyDescent="0.25">
      <c r="A78">
        <v>1961</v>
      </c>
      <c r="B78">
        <v>3</v>
      </c>
      <c r="C78">
        <v>17</v>
      </c>
      <c r="D78">
        <v>34</v>
      </c>
      <c r="E78">
        <v>18</v>
      </c>
      <c r="F78">
        <v>0</v>
      </c>
      <c r="T78"/>
    </row>
    <row r="79" spans="1:20" x14ac:dyDescent="0.25">
      <c r="A79">
        <v>1961</v>
      </c>
      <c r="B79">
        <v>3</v>
      </c>
      <c r="C79">
        <v>18</v>
      </c>
      <c r="D79">
        <v>43</v>
      </c>
      <c r="E79">
        <v>18</v>
      </c>
      <c r="F79">
        <v>9</v>
      </c>
      <c r="T79"/>
    </row>
    <row r="80" spans="1:20" x14ac:dyDescent="0.25">
      <c r="A80">
        <v>1961</v>
      </c>
      <c r="B80">
        <v>3</v>
      </c>
      <c r="C80">
        <v>19</v>
      </c>
      <c r="D80">
        <v>37</v>
      </c>
      <c r="E80">
        <v>33</v>
      </c>
      <c r="F80">
        <v>49</v>
      </c>
      <c r="T80"/>
    </row>
    <row r="81" spans="1:20" x14ac:dyDescent="0.25">
      <c r="A81">
        <v>1961</v>
      </c>
      <c r="B81">
        <v>3</v>
      </c>
      <c r="C81">
        <v>20</v>
      </c>
      <c r="D81">
        <v>47</v>
      </c>
      <c r="E81">
        <v>34</v>
      </c>
      <c r="F81">
        <v>0</v>
      </c>
      <c r="T81"/>
    </row>
    <row r="82" spans="1:20" x14ac:dyDescent="0.25">
      <c r="A82">
        <v>1961</v>
      </c>
      <c r="B82">
        <v>3</v>
      </c>
      <c r="C82">
        <v>21</v>
      </c>
      <c r="D82">
        <v>44</v>
      </c>
      <c r="E82">
        <v>31</v>
      </c>
      <c r="F82">
        <v>0</v>
      </c>
      <c r="T82"/>
    </row>
    <row r="83" spans="1:20" x14ac:dyDescent="0.25">
      <c r="A83">
        <v>1961</v>
      </c>
      <c r="B83">
        <v>3</v>
      </c>
      <c r="C83">
        <v>22</v>
      </c>
      <c r="D83">
        <v>48</v>
      </c>
      <c r="E83">
        <v>33</v>
      </c>
      <c r="F83">
        <v>1</v>
      </c>
      <c r="T83"/>
    </row>
    <row r="84" spans="1:20" x14ac:dyDescent="0.25">
      <c r="A84">
        <v>1961</v>
      </c>
      <c r="B84">
        <v>3</v>
      </c>
      <c r="C84">
        <v>23</v>
      </c>
      <c r="D84">
        <v>41</v>
      </c>
      <c r="E84">
        <v>36</v>
      </c>
      <c r="F84">
        <v>94</v>
      </c>
      <c r="T84"/>
    </row>
    <row r="85" spans="1:20" x14ac:dyDescent="0.25">
      <c r="A85">
        <v>1961</v>
      </c>
      <c r="B85">
        <v>3</v>
      </c>
      <c r="C85">
        <v>24</v>
      </c>
      <c r="D85">
        <v>49</v>
      </c>
      <c r="E85">
        <v>37</v>
      </c>
      <c r="F85">
        <v>0</v>
      </c>
      <c r="T85"/>
    </row>
    <row r="86" spans="1:20" x14ac:dyDescent="0.25">
      <c r="A86">
        <v>1961</v>
      </c>
      <c r="B86">
        <v>3</v>
      </c>
      <c r="C86">
        <v>25</v>
      </c>
      <c r="D86">
        <v>49</v>
      </c>
      <c r="E86">
        <v>38</v>
      </c>
      <c r="F86">
        <v>0</v>
      </c>
      <c r="T86"/>
    </row>
    <row r="87" spans="1:20" x14ac:dyDescent="0.25">
      <c r="A87">
        <v>1961</v>
      </c>
      <c r="B87">
        <v>3</v>
      </c>
      <c r="C87">
        <v>26</v>
      </c>
      <c r="D87">
        <v>59</v>
      </c>
      <c r="E87">
        <v>37</v>
      </c>
      <c r="F87">
        <v>0</v>
      </c>
      <c r="T87"/>
    </row>
    <row r="88" spans="1:20" x14ac:dyDescent="0.25">
      <c r="A88">
        <v>1961</v>
      </c>
      <c r="B88">
        <v>3</v>
      </c>
      <c r="C88">
        <v>27</v>
      </c>
      <c r="D88">
        <v>65</v>
      </c>
      <c r="E88">
        <v>46</v>
      </c>
      <c r="F88">
        <v>0</v>
      </c>
      <c r="T88"/>
    </row>
    <row r="89" spans="1:20" x14ac:dyDescent="0.25">
      <c r="A89">
        <v>1961</v>
      </c>
      <c r="B89">
        <v>3</v>
      </c>
      <c r="C89">
        <v>28</v>
      </c>
      <c r="D89">
        <v>73</v>
      </c>
      <c r="E89">
        <v>47</v>
      </c>
      <c r="F89">
        <v>22</v>
      </c>
      <c r="T89"/>
    </row>
    <row r="90" spans="1:20" x14ac:dyDescent="0.25">
      <c r="A90">
        <v>1961</v>
      </c>
      <c r="B90">
        <v>3</v>
      </c>
      <c r="C90">
        <v>29</v>
      </c>
      <c r="D90">
        <v>60</v>
      </c>
      <c r="E90">
        <v>45</v>
      </c>
      <c r="F90">
        <v>3</v>
      </c>
      <c r="T90"/>
    </row>
    <row r="91" spans="1:20" x14ac:dyDescent="0.25">
      <c r="A91">
        <v>1961</v>
      </c>
      <c r="B91">
        <v>3</v>
      </c>
      <c r="C91">
        <v>30</v>
      </c>
      <c r="D91">
        <v>46</v>
      </c>
      <c r="E91">
        <v>35</v>
      </c>
      <c r="F91">
        <v>0</v>
      </c>
      <c r="T91"/>
    </row>
    <row r="92" spans="1:20" x14ac:dyDescent="0.25">
      <c r="A92">
        <v>1961</v>
      </c>
      <c r="B92">
        <v>3</v>
      </c>
      <c r="C92">
        <v>31</v>
      </c>
      <c r="D92">
        <v>48</v>
      </c>
      <c r="E92">
        <v>33</v>
      </c>
      <c r="F92">
        <v>13</v>
      </c>
      <c r="T92"/>
    </row>
    <row r="93" spans="1:20" x14ac:dyDescent="0.25">
      <c r="A93">
        <v>1961</v>
      </c>
      <c r="B93">
        <v>4</v>
      </c>
      <c r="C93">
        <v>1</v>
      </c>
      <c r="D93">
        <v>44</v>
      </c>
      <c r="E93">
        <v>34</v>
      </c>
      <c r="F93">
        <v>12</v>
      </c>
      <c r="T93"/>
    </row>
    <row r="94" spans="1:20" x14ac:dyDescent="0.25">
      <c r="A94">
        <v>1961</v>
      </c>
      <c r="B94">
        <v>4</v>
      </c>
      <c r="C94">
        <v>2</v>
      </c>
      <c r="D94">
        <v>46</v>
      </c>
      <c r="E94">
        <v>36</v>
      </c>
      <c r="F94">
        <v>0</v>
      </c>
      <c r="T94"/>
    </row>
    <row r="95" spans="1:20" x14ac:dyDescent="0.25">
      <c r="A95">
        <v>1961</v>
      </c>
      <c r="B95">
        <v>4</v>
      </c>
      <c r="C95">
        <v>3</v>
      </c>
      <c r="D95">
        <v>47</v>
      </c>
      <c r="E95">
        <v>34</v>
      </c>
      <c r="F95">
        <v>0</v>
      </c>
      <c r="T95"/>
    </row>
    <row r="96" spans="1:20" x14ac:dyDescent="0.25">
      <c r="A96">
        <v>1961</v>
      </c>
      <c r="B96">
        <v>4</v>
      </c>
      <c r="C96">
        <v>4</v>
      </c>
      <c r="D96">
        <v>52</v>
      </c>
      <c r="E96">
        <v>36</v>
      </c>
      <c r="F96">
        <v>0</v>
      </c>
      <c r="T96"/>
    </row>
    <row r="97" spans="1:20" x14ac:dyDescent="0.25">
      <c r="A97">
        <v>1961</v>
      </c>
      <c r="B97">
        <v>4</v>
      </c>
      <c r="C97">
        <v>5</v>
      </c>
      <c r="D97">
        <v>56</v>
      </c>
      <c r="E97">
        <v>39</v>
      </c>
      <c r="F97">
        <v>0</v>
      </c>
      <c r="T97"/>
    </row>
    <row r="98" spans="1:20" x14ac:dyDescent="0.25">
      <c r="A98">
        <v>1961</v>
      </c>
      <c r="B98">
        <v>4</v>
      </c>
      <c r="C98">
        <v>6</v>
      </c>
      <c r="D98">
        <v>53</v>
      </c>
      <c r="E98">
        <v>44</v>
      </c>
      <c r="F98">
        <v>0</v>
      </c>
      <c r="T98"/>
    </row>
    <row r="99" spans="1:20" x14ac:dyDescent="0.25">
      <c r="A99">
        <v>1961</v>
      </c>
      <c r="B99">
        <v>4</v>
      </c>
      <c r="C99">
        <v>7</v>
      </c>
      <c r="D99">
        <v>54</v>
      </c>
      <c r="E99">
        <v>40</v>
      </c>
      <c r="F99">
        <v>0</v>
      </c>
      <c r="T99"/>
    </row>
    <row r="100" spans="1:20" x14ac:dyDescent="0.25">
      <c r="A100">
        <v>1961</v>
      </c>
      <c r="B100">
        <v>4</v>
      </c>
      <c r="C100">
        <v>8</v>
      </c>
      <c r="D100">
        <v>51</v>
      </c>
      <c r="E100">
        <v>37</v>
      </c>
      <c r="F100">
        <v>0</v>
      </c>
      <c r="T100"/>
    </row>
    <row r="101" spans="1:20" x14ac:dyDescent="0.25">
      <c r="A101">
        <v>1961</v>
      </c>
      <c r="B101">
        <v>4</v>
      </c>
      <c r="C101">
        <v>9</v>
      </c>
      <c r="D101">
        <v>52</v>
      </c>
      <c r="E101">
        <v>35</v>
      </c>
      <c r="F101">
        <v>0</v>
      </c>
      <c r="T101"/>
    </row>
    <row r="102" spans="1:20" x14ac:dyDescent="0.25">
      <c r="A102">
        <v>1961</v>
      </c>
      <c r="B102">
        <v>4</v>
      </c>
      <c r="C102">
        <v>10</v>
      </c>
      <c r="D102">
        <v>46</v>
      </c>
      <c r="E102">
        <v>39</v>
      </c>
      <c r="F102">
        <v>98</v>
      </c>
      <c r="T102"/>
    </row>
    <row r="103" spans="1:20" x14ac:dyDescent="0.25">
      <c r="A103">
        <v>1961</v>
      </c>
      <c r="B103">
        <v>4</v>
      </c>
      <c r="C103">
        <v>11</v>
      </c>
      <c r="D103">
        <v>52</v>
      </c>
      <c r="E103">
        <v>43</v>
      </c>
      <c r="F103">
        <v>0</v>
      </c>
      <c r="T103"/>
    </row>
    <row r="104" spans="1:20" x14ac:dyDescent="0.25">
      <c r="A104">
        <v>1961</v>
      </c>
      <c r="B104">
        <v>4</v>
      </c>
      <c r="C104">
        <v>12</v>
      </c>
      <c r="D104">
        <v>55</v>
      </c>
      <c r="E104">
        <v>41</v>
      </c>
      <c r="F104">
        <v>5</v>
      </c>
      <c r="T104"/>
    </row>
    <row r="105" spans="1:20" x14ac:dyDescent="0.25">
      <c r="A105">
        <v>1961</v>
      </c>
      <c r="B105">
        <v>4</v>
      </c>
      <c r="C105">
        <v>13</v>
      </c>
      <c r="D105">
        <v>41</v>
      </c>
      <c r="E105">
        <v>36</v>
      </c>
      <c r="F105">
        <v>48</v>
      </c>
      <c r="T105"/>
    </row>
    <row r="106" spans="1:20" x14ac:dyDescent="0.25">
      <c r="A106">
        <v>1961</v>
      </c>
      <c r="B106">
        <v>4</v>
      </c>
      <c r="C106">
        <v>14</v>
      </c>
      <c r="D106">
        <v>54</v>
      </c>
      <c r="E106">
        <v>40</v>
      </c>
      <c r="F106">
        <v>0</v>
      </c>
      <c r="T106"/>
    </row>
    <row r="107" spans="1:20" x14ac:dyDescent="0.25">
      <c r="A107">
        <v>1961</v>
      </c>
      <c r="B107">
        <v>4</v>
      </c>
      <c r="C107">
        <v>15</v>
      </c>
      <c r="D107">
        <v>59</v>
      </c>
      <c r="E107">
        <v>43</v>
      </c>
      <c r="F107">
        <v>0</v>
      </c>
      <c r="T107"/>
    </row>
    <row r="108" spans="1:20" x14ac:dyDescent="0.25">
      <c r="A108">
        <v>1961</v>
      </c>
      <c r="B108">
        <v>4</v>
      </c>
      <c r="C108">
        <v>16</v>
      </c>
      <c r="D108">
        <v>49</v>
      </c>
      <c r="E108">
        <v>42</v>
      </c>
      <c r="F108">
        <v>125</v>
      </c>
      <c r="T108"/>
    </row>
    <row r="109" spans="1:20" x14ac:dyDescent="0.25">
      <c r="A109">
        <v>1961</v>
      </c>
      <c r="B109">
        <v>4</v>
      </c>
      <c r="C109">
        <v>17</v>
      </c>
      <c r="D109">
        <v>55</v>
      </c>
      <c r="E109">
        <v>42</v>
      </c>
      <c r="F109">
        <v>0</v>
      </c>
      <c r="T109"/>
    </row>
    <row r="110" spans="1:20" x14ac:dyDescent="0.25">
      <c r="A110">
        <v>1961</v>
      </c>
      <c r="B110">
        <v>4</v>
      </c>
      <c r="C110">
        <v>18</v>
      </c>
      <c r="D110">
        <v>44</v>
      </c>
      <c r="E110">
        <v>38</v>
      </c>
      <c r="F110">
        <v>75</v>
      </c>
      <c r="T110"/>
    </row>
    <row r="111" spans="1:20" x14ac:dyDescent="0.25">
      <c r="A111">
        <v>1961</v>
      </c>
      <c r="B111">
        <v>4</v>
      </c>
      <c r="C111">
        <v>19</v>
      </c>
      <c r="D111">
        <v>43</v>
      </c>
      <c r="E111">
        <v>38</v>
      </c>
      <c r="F111">
        <v>8</v>
      </c>
      <c r="T111"/>
    </row>
    <row r="112" spans="1:20" x14ac:dyDescent="0.25">
      <c r="A112">
        <v>1961</v>
      </c>
      <c r="B112">
        <v>4</v>
      </c>
      <c r="C112">
        <v>20</v>
      </c>
      <c r="D112">
        <v>61</v>
      </c>
      <c r="E112">
        <v>38</v>
      </c>
      <c r="F112">
        <v>0</v>
      </c>
      <c r="T112"/>
    </row>
    <row r="113" spans="1:20" x14ac:dyDescent="0.25">
      <c r="A113">
        <v>1961</v>
      </c>
      <c r="B113">
        <v>4</v>
      </c>
      <c r="C113">
        <v>21</v>
      </c>
      <c r="D113">
        <v>67</v>
      </c>
      <c r="E113">
        <v>44</v>
      </c>
      <c r="F113">
        <v>0</v>
      </c>
      <c r="T113"/>
    </row>
    <row r="114" spans="1:20" x14ac:dyDescent="0.25">
      <c r="A114">
        <v>1961</v>
      </c>
      <c r="B114">
        <v>4</v>
      </c>
      <c r="C114">
        <v>22</v>
      </c>
      <c r="D114">
        <v>72</v>
      </c>
      <c r="E114">
        <v>53</v>
      </c>
      <c r="F114">
        <v>27</v>
      </c>
      <c r="T114"/>
    </row>
    <row r="115" spans="1:20" x14ac:dyDescent="0.25">
      <c r="A115">
        <v>1961</v>
      </c>
      <c r="B115">
        <v>4</v>
      </c>
      <c r="C115">
        <v>23</v>
      </c>
      <c r="D115">
        <v>72</v>
      </c>
      <c r="E115">
        <v>53</v>
      </c>
      <c r="F115">
        <v>0</v>
      </c>
      <c r="T115"/>
    </row>
    <row r="116" spans="1:20" x14ac:dyDescent="0.25">
      <c r="A116">
        <v>1961</v>
      </c>
      <c r="B116">
        <v>4</v>
      </c>
      <c r="C116">
        <v>24</v>
      </c>
      <c r="D116">
        <v>64</v>
      </c>
      <c r="E116">
        <v>52</v>
      </c>
      <c r="F116">
        <v>14</v>
      </c>
      <c r="T116"/>
    </row>
    <row r="117" spans="1:20" x14ac:dyDescent="0.25">
      <c r="A117">
        <v>1961</v>
      </c>
      <c r="B117">
        <v>4</v>
      </c>
      <c r="C117">
        <v>25</v>
      </c>
      <c r="D117">
        <v>82</v>
      </c>
      <c r="E117">
        <v>49</v>
      </c>
      <c r="F117">
        <v>35</v>
      </c>
      <c r="T117"/>
    </row>
    <row r="118" spans="1:20" x14ac:dyDescent="0.25">
      <c r="A118">
        <v>1961</v>
      </c>
      <c r="B118">
        <v>4</v>
      </c>
      <c r="C118">
        <v>26</v>
      </c>
      <c r="D118">
        <v>76</v>
      </c>
      <c r="E118">
        <v>50</v>
      </c>
      <c r="F118">
        <v>5</v>
      </c>
      <c r="T118"/>
    </row>
    <row r="119" spans="1:20" x14ac:dyDescent="0.25">
      <c r="A119">
        <v>1961</v>
      </c>
      <c r="B119">
        <v>4</v>
      </c>
      <c r="C119">
        <v>27</v>
      </c>
      <c r="D119">
        <v>63</v>
      </c>
      <c r="E119">
        <v>47</v>
      </c>
      <c r="F119">
        <v>0</v>
      </c>
      <c r="T119"/>
    </row>
    <row r="120" spans="1:20" x14ac:dyDescent="0.25">
      <c r="A120">
        <v>1961</v>
      </c>
      <c r="B120">
        <v>4</v>
      </c>
      <c r="C120">
        <v>28</v>
      </c>
      <c r="D120">
        <v>60</v>
      </c>
      <c r="E120">
        <v>48</v>
      </c>
      <c r="F120">
        <v>11</v>
      </c>
      <c r="T120"/>
    </row>
    <row r="121" spans="1:20" x14ac:dyDescent="0.25">
      <c r="A121">
        <v>1961</v>
      </c>
      <c r="B121">
        <v>4</v>
      </c>
      <c r="C121">
        <v>29</v>
      </c>
      <c r="D121">
        <v>56</v>
      </c>
      <c r="E121">
        <v>42</v>
      </c>
      <c r="F121">
        <v>45</v>
      </c>
      <c r="T121"/>
    </row>
    <row r="122" spans="1:20" x14ac:dyDescent="0.25">
      <c r="A122">
        <v>1961</v>
      </c>
      <c r="B122">
        <v>4</v>
      </c>
      <c r="C122">
        <v>30</v>
      </c>
      <c r="D122">
        <v>60</v>
      </c>
      <c r="E122">
        <v>41</v>
      </c>
      <c r="F122">
        <v>0</v>
      </c>
      <c r="T122"/>
    </row>
    <row r="123" spans="1:20" x14ac:dyDescent="0.25">
      <c r="A123">
        <v>1961</v>
      </c>
      <c r="B123">
        <v>5</v>
      </c>
      <c r="C123">
        <v>1</v>
      </c>
      <c r="D123">
        <v>56</v>
      </c>
      <c r="E123">
        <v>46</v>
      </c>
      <c r="F123">
        <v>11</v>
      </c>
      <c r="T123"/>
    </row>
    <row r="124" spans="1:20" x14ac:dyDescent="0.25">
      <c r="A124">
        <v>1961</v>
      </c>
      <c r="B124">
        <v>5</v>
      </c>
      <c r="C124">
        <v>2</v>
      </c>
      <c r="D124">
        <v>61</v>
      </c>
      <c r="E124">
        <v>46</v>
      </c>
      <c r="F124">
        <v>14</v>
      </c>
      <c r="T124"/>
    </row>
    <row r="125" spans="1:20" x14ac:dyDescent="0.25">
      <c r="A125">
        <v>1961</v>
      </c>
      <c r="B125">
        <v>5</v>
      </c>
      <c r="C125">
        <v>3</v>
      </c>
      <c r="D125">
        <v>60</v>
      </c>
      <c r="E125">
        <v>46</v>
      </c>
      <c r="F125">
        <v>0</v>
      </c>
      <c r="T125"/>
    </row>
    <row r="126" spans="1:20" x14ac:dyDescent="0.25">
      <c r="A126">
        <v>1961</v>
      </c>
      <c r="B126">
        <v>5</v>
      </c>
      <c r="C126">
        <v>4</v>
      </c>
      <c r="D126">
        <v>64</v>
      </c>
      <c r="E126">
        <v>45</v>
      </c>
      <c r="F126">
        <v>0</v>
      </c>
      <c r="T126"/>
    </row>
    <row r="127" spans="1:20" x14ac:dyDescent="0.25">
      <c r="A127">
        <v>1961</v>
      </c>
      <c r="B127">
        <v>5</v>
      </c>
      <c r="C127">
        <v>5</v>
      </c>
      <c r="D127">
        <v>70</v>
      </c>
      <c r="E127">
        <v>47</v>
      </c>
      <c r="F127">
        <v>0</v>
      </c>
      <c r="T127"/>
    </row>
    <row r="128" spans="1:20" x14ac:dyDescent="0.25">
      <c r="A128">
        <v>1961</v>
      </c>
      <c r="B128">
        <v>5</v>
      </c>
      <c r="C128">
        <v>6</v>
      </c>
      <c r="D128">
        <v>68</v>
      </c>
      <c r="E128">
        <v>49</v>
      </c>
      <c r="F128">
        <v>38</v>
      </c>
      <c r="T128"/>
    </row>
    <row r="129" spans="1:20" x14ac:dyDescent="0.25">
      <c r="A129">
        <v>1961</v>
      </c>
      <c r="B129">
        <v>5</v>
      </c>
      <c r="C129">
        <v>7</v>
      </c>
      <c r="D129">
        <v>64</v>
      </c>
      <c r="E129">
        <v>47</v>
      </c>
      <c r="F129">
        <v>16</v>
      </c>
      <c r="T129"/>
    </row>
    <row r="130" spans="1:20" x14ac:dyDescent="0.25">
      <c r="A130">
        <v>1961</v>
      </c>
      <c r="B130">
        <v>5</v>
      </c>
      <c r="C130">
        <v>8</v>
      </c>
      <c r="D130">
        <v>67</v>
      </c>
      <c r="E130">
        <v>51</v>
      </c>
      <c r="F130">
        <v>14</v>
      </c>
      <c r="T130"/>
    </row>
    <row r="131" spans="1:20" x14ac:dyDescent="0.25">
      <c r="A131">
        <v>1961</v>
      </c>
      <c r="B131">
        <v>5</v>
      </c>
      <c r="C131">
        <v>9</v>
      </c>
      <c r="D131">
        <v>71</v>
      </c>
      <c r="E131">
        <v>52</v>
      </c>
      <c r="F131">
        <v>4</v>
      </c>
      <c r="T131"/>
    </row>
    <row r="132" spans="1:20" x14ac:dyDescent="0.25">
      <c r="A132">
        <v>1961</v>
      </c>
      <c r="B132">
        <v>5</v>
      </c>
      <c r="C132">
        <v>10</v>
      </c>
      <c r="D132">
        <v>71</v>
      </c>
      <c r="E132">
        <v>62</v>
      </c>
      <c r="F132">
        <v>0</v>
      </c>
      <c r="T132"/>
    </row>
    <row r="133" spans="1:20" x14ac:dyDescent="0.25">
      <c r="A133">
        <v>1961</v>
      </c>
      <c r="B133">
        <v>5</v>
      </c>
      <c r="C133">
        <v>11</v>
      </c>
      <c r="D133">
        <v>63</v>
      </c>
      <c r="E133">
        <v>51</v>
      </c>
      <c r="F133">
        <v>5</v>
      </c>
      <c r="T133"/>
    </row>
    <row r="134" spans="1:20" x14ac:dyDescent="0.25">
      <c r="A134">
        <v>1961</v>
      </c>
      <c r="B134">
        <v>5</v>
      </c>
      <c r="C134">
        <v>12</v>
      </c>
      <c r="D134">
        <v>62</v>
      </c>
      <c r="E134">
        <v>51</v>
      </c>
      <c r="F134">
        <v>15</v>
      </c>
      <c r="T134"/>
    </row>
    <row r="135" spans="1:20" x14ac:dyDescent="0.25">
      <c r="A135">
        <v>1961</v>
      </c>
      <c r="B135">
        <v>5</v>
      </c>
      <c r="C135">
        <v>13</v>
      </c>
      <c r="D135">
        <v>70</v>
      </c>
      <c r="E135">
        <v>55</v>
      </c>
      <c r="F135">
        <v>0</v>
      </c>
      <c r="T135"/>
    </row>
    <row r="136" spans="1:20" x14ac:dyDescent="0.25">
      <c r="A136">
        <v>1961</v>
      </c>
      <c r="B136">
        <v>5</v>
      </c>
      <c r="C136">
        <v>14</v>
      </c>
      <c r="D136">
        <v>83</v>
      </c>
      <c r="E136">
        <v>59</v>
      </c>
      <c r="F136">
        <v>0</v>
      </c>
      <c r="T136"/>
    </row>
    <row r="137" spans="1:20" x14ac:dyDescent="0.25">
      <c r="A137">
        <v>1961</v>
      </c>
      <c r="B137">
        <v>5</v>
      </c>
      <c r="C137">
        <v>15</v>
      </c>
      <c r="D137">
        <v>78</v>
      </c>
      <c r="E137">
        <v>61</v>
      </c>
      <c r="F137">
        <v>0</v>
      </c>
      <c r="T137"/>
    </row>
    <row r="138" spans="1:20" x14ac:dyDescent="0.25">
      <c r="A138">
        <v>1961</v>
      </c>
      <c r="B138">
        <v>5</v>
      </c>
      <c r="C138">
        <v>16</v>
      </c>
      <c r="D138">
        <v>70</v>
      </c>
      <c r="E138">
        <v>60</v>
      </c>
      <c r="F138">
        <v>24</v>
      </c>
      <c r="T138"/>
    </row>
    <row r="139" spans="1:20" x14ac:dyDescent="0.25">
      <c r="A139">
        <v>1961</v>
      </c>
      <c r="B139">
        <v>5</v>
      </c>
      <c r="C139">
        <v>17</v>
      </c>
      <c r="D139">
        <v>72</v>
      </c>
      <c r="E139">
        <v>49</v>
      </c>
      <c r="F139">
        <v>0</v>
      </c>
      <c r="T139"/>
    </row>
    <row r="140" spans="1:20" x14ac:dyDescent="0.25">
      <c r="A140">
        <v>1961</v>
      </c>
      <c r="B140">
        <v>5</v>
      </c>
      <c r="C140">
        <v>18</v>
      </c>
      <c r="D140">
        <v>70</v>
      </c>
      <c r="E140">
        <v>51</v>
      </c>
      <c r="F140">
        <v>0</v>
      </c>
      <c r="T140"/>
    </row>
    <row r="141" spans="1:20" x14ac:dyDescent="0.25">
      <c r="A141">
        <v>1961</v>
      </c>
      <c r="B141">
        <v>5</v>
      </c>
      <c r="C141">
        <v>19</v>
      </c>
      <c r="D141">
        <v>59</v>
      </c>
      <c r="E141">
        <v>47</v>
      </c>
      <c r="F141">
        <v>3</v>
      </c>
      <c r="T141"/>
    </row>
    <row r="142" spans="1:20" x14ac:dyDescent="0.25">
      <c r="A142">
        <v>1961</v>
      </c>
      <c r="B142">
        <v>5</v>
      </c>
      <c r="C142">
        <v>20</v>
      </c>
      <c r="D142">
        <v>70</v>
      </c>
      <c r="E142">
        <v>50</v>
      </c>
      <c r="F142">
        <v>0</v>
      </c>
      <c r="T142"/>
    </row>
    <row r="143" spans="1:20" x14ac:dyDescent="0.25">
      <c r="A143">
        <v>1961</v>
      </c>
      <c r="B143">
        <v>5</v>
      </c>
      <c r="C143">
        <v>21</v>
      </c>
      <c r="D143">
        <v>74</v>
      </c>
      <c r="E143">
        <v>53</v>
      </c>
      <c r="F143">
        <v>0</v>
      </c>
      <c r="T143"/>
    </row>
    <row r="144" spans="1:20" x14ac:dyDescent="0.25">
      <c r="A144">
        <v>1961</v>
      </c>
      <c r="B144">
        <v>5</v>
      </c>
      <c r="C144">
        <v>22</v>
      </c>
      <c r="D144">
        <v>66</v>
      </c>
      <c r="E144">
        <v>53</v>
      </c>
      <c r="F144">
        <v>40</v>
      </c>
      <c r="T144"/>
    </row>
    <row r="145" spans="1:20" x14ac:dyDescent="0.25">
      <c r="A145">
        <v>1961</v>
      </c>
      <c r="B145">
        <v>5</v>
      </c>
      <c r="C145">
        <v>23</v>
      </c>
      <c r="D145">
        <v>68</v>
      </c>
      <c r="E145">
        <v>51</v>
      </c>
      <c r="F145">
        <v>0</v>
      </c>
      <c r="T145"/>
    </row>
    <row r="146" spans="1:20" x14ac:dyDescent="0.25">
      <c r="A146">
        <v>1961</v>
      </c>
      <c r="B146">
        <v>5</v>
      </c>
      <c r="C146">
        <v>24</v>
      </c>
      <c r="D146">
        <v>76</v>
      </c>
      <c r="E146">
        <v>52</v>
      </c>
      <c r="F146">
        <v>0</v>
      </c>
      <c r="T146"/>
    </row>
    <row r="147" spans="1:20" x14ac:dyDescent="0.25">
      <c r="A147">
        <v>1961</v>
      </c>
      <c r="B147">
        <v>5</v>
      </c>
      <c r="C147">
        <v>25</v>
      </c>
      <c r="D147">
        <v>85</v>
      </c>
      <c r="E147">
        <v>60</v>
      </c>
      <c r="F147">
        <v>0</v>
      </c>
      <c r="T147"/>
    </row>
    <row r="148" spans="1:20" x14ac:dyDescent="0.25">
      <c r="A148">
        <v>1961</v>
      </c>
      <c r="B148">
        <v>5</v>
      </c>
      <c r="C148">
        <v>26</v>
      </c>
      <c r="D148">
        <v>78</v>
      </c>
      <c r="E148">
        <v>47</v>
      </c>
      <c r="F148">
        <v>111</v>
      </c>
      <c r="T148"/>
    </row>
    <row r="149" spans="1:20" x14ac:dyDescent="0.25">
      <c r="A149">
        <v>1961</v>
      </c>
      <c r="B149">
        <v>5</v>
      </c>
      <c r="C149">
        <v>27</v>
      </c>
      <c r="D149">
        <v>47</v>
      </c>
      <c r="E149">
        <v>41</v>
      </c>
      <c r="F149">
        <v>61</v>
      </c>
      <c r="T149"/>
    </row>
    <row r="150" spans="1:20" x14ac:dyDescent="0.25">
      <c r="A150">
        <v>1961</v>
      </c>
      <c r="B150">
        <v>5</v>
      </c>
      <c r="C150">
        <v>28</v>
      </c>
      <c r="D150">
        <v>77</v>
      </c>
      <c r="E150">
        <v>43</v>
      </c>
      <c r="F150">
        <v>3</v>
      </c>
      <c r="T150"/>
    </row>
    <row r="151" spans="1:20" x14ac:dyDescent="0.25">
      <c r="A151">
        <v>1961</v>
      </c>
      <c r="B151">
        <v>5</v>
      </c>
      <c r="C151">
        <v>29</v>
      </c>
      <c r="D151">
        <v>71</v>
      </c>
      <c r="E151">
        <v>54</v>
      </c>
      <c r="F151">
        <v>1</v>
      </c>
      <c r="T151"/>
    </row>
    <row r="152" spans="1:20" x14ac:dyDescent="0.25">
      <c r="A152">
        <v>1961</v>
      </c>
      <c r="B152">
        <v>5</v>
      </c>
      <c r="C152">
        <v>30</v>
      </c>
      <c r="D152">
        <v>68</v>
      </c>
      <c r="E152">
        <v>46</v>
      </c>
      <c r="F152">
        <v>0</v>
      </c>
      <c r="T152"/>
    </row>
    <row r="153" spans="1:20" x14ac:dyDescent="0.25">
      <c r="A153">
        <v>1961</v>
      </c>
      <c r="B153">
        <v>5</v>
      </c>
      <c r="C153">
        <v>31</v>
      </c>
      <c r="D153">
        <v>79</v>
      </c>
      <c r="E153">
        <v>47</v>
      </c>
      <c r="F153">
        <v>0</v>
      </c>
      <c r="T153"/>
    </row>
    <row r="154" spans="1:20" x14ac:dyDescent="0.25">
      <c r="A154">
        <v>1961</v>
      </c>
      <c r="B154">
        <v>6</v>
      </c>
      <c r="C154">
        <v>1</v>
      </c>
      <c r="D154">
        <v>79</v>
      </c>
      <c r="E154">
        <v>63</v>
      </c>
      <c r="F154">
        <v>1</v>
      </c>
      <c r="T154"/>
    </row>
    <row r="155" spans="1:20" x14ac:dyDescent="0.25">
      <c r="A155">
        <v>1961</v>
      </c>
      <c r="B155">
        <v>6</v>
      </c>
      <c r="C155">
        <v>2</v>
      </c>
      <c r="D155">
        <v>90</v>
      </c>
      <c r="E155">
        <v>72</v>
      </c>
      <c r="F155">
        <v>0</v>
      </c>
      <c r="T155"/>
    </row>
    <row r="156" spans="1:20" x14ac:dyDescent="0.25">
      <c r="A156">
        <v>1961</v>
      </c>
      <c r="B156">
        <v>6</v>
      </c>
      <c r="C156">
        <v>3</v>
      </c>
      <c r="D156">
        <v>79</v>
      </c>
      <c r="E156">
        <v>61</v>
      </c>
      <c r="F156">
        <v>12</v>
      </c>
      <c r="T156"/>
    </row>
    <row r="157" spans="1:20" x14ac:dyDescent="0.25">
      <c r="A157">
        <v>1961</v>
      </c>
      <c r="B157">
        <v>6</v>
      </c>
      <c r="C157">
        <v>4</v>
      </c>
      <c r="D157">
        <v>80</v>
      </c>
      <c r="E157">
        <v>55</v>
      </c>
      <c r="F157">
        <v>0</v>
      </c>
      <c r="T157"/>
    </row>
    <row r="158" spans="1:20" x14ac:dyDescent="0.25">
      <c r="A158">
        <v>1961</v>
      </c>
      <c r="B158">
        <v>6</v>
      </c>
      <c r="C158">
        <v>5</v>
      </c>
      <c r="D158">
        <v>86</v>
      </c>
      <c r="E158">
        <v>62</v>
      </c>
      <c r="F158">
        <v>0</v>
      </c>
      <c r="T158"/>
    </row>
    <row r="159" spans="1:20" x14ac:dyDescent="0.25">
      <c r="A159">
        <v>1961</v>
      </c>
      <c r="B159">
        <v>6</v>
      </c>
      <c r="C159">
        <v>6</v>
      </c>
      <c r="D159">
        <v>89</v>
      </c>
      <c r="E159">
        <v>66</v>
      </c>
      <c r="F159">
        <v>0</v>
      </c>
      <c r="T159"/>
    </row>
    <row r="160" spans="1:20" x14ac:dyDescent="0.25">
      <c r="A160">
        <v>1961</v>
      </c>
      <c r="B160">
        <v>6</v>
      </c>
      <c r="C160">
        <v>7</v>
      </c>
      <c r="D160">
        <v>75</v>
      </c>
      <c r="E160">
        <v>59</v>
      </c>
      <c r="F160">
        <v>0</v>
      </c>
      <c r="T160"/>
    </row>
    <row r="161" spans="1:20" x14ac:dyDescent="0.25">
      <c r="A161">
        <v>1961</v>
      </c>
      <c r="B161">
        <v>6</v>
      </c>
      <c r="C161">
        <v>8</v>
      </c>
      <c r="D161">
        <v>79</v>
      </c>
      <c r="E161">
        <v>59</v>
      </c>
      <c r="F161">
        <v>0</v>
      </c>
      <c r="T161"/>
    </row>
    <row r="162" spans="1:20" x14ac:dyDescent="0.25">
      <c r="A162">
        <v>1961</v>
      </c>
      <c r="B162">
        <v>6</v>
      </c>
      <c r="C162">
        <v>9</v>
      </c>
      <c r="D162">
        <v>80</v>
      </c>
      <c r="E162">
        <v>69</v>
      </c>
      <c r="F162">
        <v>7</v>
      </c>
      <c r="T162"/>
    </row>
    <row r="163" spans="1:20" x14ac:dyDescent="0.25">
      <c r="A163">
        <v>1961</v>
      </c>
      <c r="B163">
        <v>6</v>
      </c>
      <c r="C163">
        <v>10</v>
      </c>
      <c r="D163">
        <v>88</v>
      </c>
      <c r="E163">
        <v>69</v>
      </c>
      <c r="F163">
        <v>16</v>
      </c>
      <c r="T163"/>
    </row>
    <row r="164" spans="1:20" x14ac:dyDescent="0.25">
      <c r="A164">
        <v>1961</v>
      </c>
      <c r="B164">
        <v>6</v>
      </c>
      <c r="C164">
        <v>11</v>
      </c>
      <c r="D164">
        <v>84</v>
      </c>
      <c r="E164">
        <v>67</v>
      </c>
      <c r="F164">
        <v>0</v>
      </c>
      <c r="T164"/>
    </row>
    <row r="165" spans="1:20" x14ac:dyDescent="0.25">
      <c r="A165">
        <v>1961</v>
      </c>
      <c r="B165">
        <v>6</v>
      </c>
      <c r="C165">
        <v>12</v>
      </c>
      <c r="D165">
        <v>88</v>
      </c>
      <c r="E165">
        <v>68</v>
      </c>
      <c r="F165">
        <v>0</v>
      </c>
      <c r="T165"/>
    </row>
    <row r="166" spans="1:20" x14ac:dyDescent="0.25">
      <c r="A166">
        <v>1961</v>
      </c>
      <c r="B166">
        <v>6</v>
      </c>
      <c r="C166">
        <v>13</v>
      </c>
      <c r="D166">
        <v>96</v>
      </c>
      <c r="E166">
        <v>75</v>
      </c>
      <c r="F166">
        <v>0</v>
      </c>
      <c r="T166"/>
    </row>
    <row r="167" spans="1:20" x14ac:dyDescent="0.25">
      <c r="A167">
        <v>1961</v>
      </c>
      <c r="B167">
        <v>6</v>
      </c>
      <c r="C167">
        <v>14</v>
      </c>
      <c r="D167">
        <v>88</v>
      </c>
      <c r="E167">
        <v>53</v>
      </c>
      <c r="F167">
        <v>52</v>
      </c>
      <c r="T167"/>
    </row>
    <row r="168" spans="1:20" x14ac:dyDescent="0.25">
      <c r="A168">
        <v>1961</v>
      </c>
      <c r="B168">
        <v>6</v>
      </c>
      <c r="C168">
        <v>15</v>
      </c>
      <c r="D168">
        <v>66</v>
      </c>
      <c r="E168">
        <v>54</v>
      </c>
      <c r="F168">
        <v>0</v>
      </c>
      <c r="T168"/>
    </row>
    <row r="169" spans="1:20" x14ac:dyDescent="0.25">
      <c r="A169">
        <v>1961</v>
      </c>
      <c r="B169">
        <v>6</v>
      </c>
      <c r="C169">
        <v>16</v>
      </c>
      <c r="D169">
        <v>74</v>
      </c>
      <c r="E169">
        <v>54</v>
      </c>
      <c r="F169">
        <v>0</v>
      </c>
      <c r="T169"/>
    </row>
    <row r="170" spans="1:20" x14ac:dyDescent="0.25">
      <c r="A170">
        <v>1961</v>
      </c>
      <c r="B170">
        <v>6</v>
      </c>
      <c r="C170">
        <v>17</v>
      </c>
      <c r="D170">
        <v>80</v>
      </c>
      <c r="E170">
        <v>56</v>
      </c>
      <c r="F170">
        <v>0</v>
      </c>
      <c r="T170"/>
    </row>
    <row r="171" spans="1:20" x14ac:dyDescent="0.25">
      <c r="A171">
        <v>1961</v>
      </c>
      <c r="B171">
        <v>6</v>
      </c>
      <c r="C171">
        <v>18</v>
      </c>
      <c r="D171">
        <v>80</v>
      </c>
      <c r="E171">
        <v>62</v>
      </c>
      <c r="F171">
        <v>0</v>
      </c>
      <c r="T171"/>
    </row>
    <row r="172" spans="1:20" x14ac:dyDescent="0.25">
      <c r="A172">
        <v>1961</v>
      </c>
      <c r="B172">
        <v>6</v>
      </c>
      <c r="C172">
        <v>19</v>
      </c>
      <c r="D172">
        <v>83</v>
      </c>
      <c r="E172">
        <v>64</v>
      </c>
      <c r="F172">
        <v>0</v>
      </c>
      <c r="T172"/>
    </row>
    <row r="173" spans="1:20" x14ac:dyDescent="0.25">
      <c r="A173">
        <v>1961</v>
      </c>
      <c r="B173">
        <v>6</v>
      </c>
      <c r="C173">
        <v>20</v>
      </c>
      <c r="D173">
        <v>84</v>
      </c>
      <c r="E173">
        <v>64</v>
      </c>
      <c r="F173">
        <v>0</v>
      </c>
      <c r="T173"/>
    </row>
    <row r="174" spans="1:20" x14ac:dyDescent="0.25">
      <c r="A174">
        <v>1961</v>
      </c>
      <c r="B174">
        <v>6</v>
      </c>
      <c r="C174">
        <v>21</v>
      </c>
      <c r="D174">
        <v>72</v>
      </c>
      <c r="E174">
        <v>65</v>
      </c>
      <c r="F174">
        <v>65</v>
      </c>
      <c r="T174"/>
    </row>
    <row r="175" spans="1:20" x14ac:dyDescent="0.25">
      <c r="A175">
        <v>1961</v>
      </c>
      <c r="B175">
        <v>6</v>
      </c>
      <c r="C175">
        <v>22</v>
      </c>
      <c r="D175">
        <v>73</v>
      </c>
      <c r="E175">
        <v>65</v>
      </c>
      <c r="F175">
        <v>96</v>
      </c>
      <c r="T175"/>
    </row>
    <row r="176" spans="1:20" x14ac:dyDescent="0.25">
      <c r="A176">
        <v>1961</v>
      </c>
      <c r="B176">
        <v>6</v>
      </c>
      <c r="C176">
        <v>23</v>
      </c>
      <c r="D176">
        <v>82</v>
      </c>
      <c r="E176">
        <v>68</v>
      </c>
      <c r="F176">
        <v>0</v>
      </c>
      <c r="T176"/>
    </row>
    <row r="177" spans="1:20" x14ac:dyDescent="0.25">
      <c r="A177">
        <v>1961</v>
      </c>
      <c r="B177">
        <v>6</v>
      </c>
      <c r="C177">
        <v>24</v>
      </c>
      <c r="D177">
        <v>76</v>
      </c>
      <c r="E177">
        <v>60</v>
      </c>
      <c r="F177">
        <v>5</v>
      </c>
      <c r="T177"/>
    </row>
    <row r="178" spans="1:20" x14ac:dyDescent="0.25">
      <c r="A178">
        <v>1961</v>
      </c>
      <c r="B178">
        <v>6</v>
      </c>
      <c r="C178">
        <v>25</v>
      </c>
      <c r="D178">
        <v>78</v>
      </c>
      <c r="E178">
        <v>62</v>
      </c>
      <c r="F178">
        <v>15</v>
      </c>
      <c r="T178"/>
    </row>
    <row r="179" spans="1:20" x14ac:dyDescent="0.25">
      <c r="A179">
        <v>1961</v>
      </c>
      <c r="B179">
        <v>6</v>
      </c>
      <c r="C179">
        <v>26</v>
      </c>
      <c r="D179">
        <v>80</v>
      </c>
      <c r="E179">
        <v>61</v>
      </c>
      <c r="F179">
        <v>2</v>
      </c>
      <c r="T179"/>
    </row>
    <row r="180" spans="1:20" x14ac:dyDescent="0.25">
      <c r="A180">
        <v>1961</v>
      </c>
      <c r="B180">
        <v>6</v>
      </c>
      <c r="C180">
        <v>27</v>
      </c>
      <c r="D180">
        <v>77</v>
      </c>
      <c r="E180">
        <v>61</v>
      </c>
      <c r="F180">
        <v>15</v>
      </c>
      <c r="T180"/>
    </row>
    <row r="181" spans="1:20" x14ac:dyDescent="0.25">
      <c r="A181">
        <v>1961</v>
      </c>
      <c r="B181">
        <v>6</v>
      </c>
      <c r="C181">
        <v>28</v>
      </c>
      <c r="D181">
        <v>83</v>
      </c>
      <c r="E181">
        <v>64</v>
      </c>
      <c r="F181">
        <v>0</v>
      </c>
      <c r="T181"/>
    </row>
    <row r="182" spans="1:20" x14ac:dyDescent="0.25">
      <c r="A182">
        <v>1961</v>
      </c>
      <c r="B182">
        <v>6</v>
      </c>
      <c r="C182">
        <v>29</v>
      </c>
      <c r="D182">
        <v>87</v>
      </c>
      <c r="E182">
        <v>66</v>
      </c>
      <c r="F182">
        <v>0</v>
      </c>
      <c r="T182"/>
    </row>
    <row r="183" spans="1:20" x14ac:dyDescent="0.25">
      <c r="A183">
        <v>1961</v>
      </c>
      <c r="B183">
        <v>6</v>
      </c>
      <c r="C183">
        <v>30</v>
      </c>
      <c r="D183">
        <v>93</v>
      </c>
      <c r="E183">
        <v>68</v>
      </c>
      <c r="F183">
        <v>0</v>
      </c>
      <c r="T183"/>
    </row>
    <row r="184" spans="1:20" x14ac:dyDescent="0.25">
      <c r="A184">
        <v>1961</v>
      </c>
      <c r="B184">
        <v>7</v>
      </c>
      <c r="C184">
        <v>1</v>
      </c>
      <c r="D184">
        <v>90</v>
      </c>
      <c r="E184">
        <v>66</v>
      </c>
      <c r="F184">
        <v>0</v>
      </c>
      <c r="T184"/>
    </row>
    <row r="185" spans="1:20" x14ac:dyDescent="0.25">
      <c r="A185">
        <v>1961</v>
      </c>
      <c r="B185">
        <v>7</v>
      </c>
      <c r="C185">
        <v>2</v>
      </c>
      <c r="D185">
        <v>95</v>
      </c>
      <c r="E185">
        <v>72</v>
      </c>
      <c r="F185">
        <v>8</v>
      </c>
      <c r="T185"/>
    </row>
    <row r="186" spans="1:20" x14ac:dyDescent="0.25">
      <c r="A186">
        <v>1961</v>
      </c>
      <c r="B186">
        <v>7</v>
      </c>
      <c r="C186">
        <v>3</v>
      </c>
      <c r="D186">
        <v>86</v>
      </c>
      <c r="E186">
        <v>72</v>
      </c>
      <c r="F186">
        <v>0</v>
      </c>
      <c r="T186"/>
    </row>
    <row r="187" spans="1:20" x14ac:dyDescent="0.25">
      <c r="A187">
        <v>1961</v>
      </c>
      <c r="B187">
        <v>7</v>
      </c>
      <c r="C187">
        <v>4</v>
      </c>
      <c r="D187">
        <v>79</v>
      </c>
      <c r="E187">
        <v>65</v>
      </c>
      <c r="F187">
        <v>0</v>
      </c>
      <c r="T187"/>
    </row>
    <row r="188" spans="1:20" x14ac:dyDescent="0.25">
      <c r="A188">
        <v>1961</v>
      </c>
      <c r="B188">
        <v>7</v>
      </c>
      <c r="C188">
        <v>5</v>
      </c>
      <c r="D188">
        <v>79</v>
      </c>
      <c r="E188">
        <v>62</v>
      </c>
      <c r="F188">
        <v>4</v>
      </c>
      <c r="T188"/>
    </row>
    <row r="189" spans="1:20" x14ac:dyDescent="0.25">
      <c r="A189">
        <v>1961</v>
      </c>
      <c r="B189">
        <v>7</v>
      </c>
      <c r="C189">
        <v>6</v>
      </c>
      <c r="D189">
        <v>80</v>
      </c>
      <c r="E189">
        <v>62</v>
      </c>
      <c r="F189">
        <v>0</v>
      </c>
      <c r="T189"/>
    </row>
    <row r="190" spans="1:20" x14ac:dyDescent="0.25">
      <c r="A190">
        <v>1961</v>
      </c>
      <c r="B190">
        <v>7</v>
      </c>
      <c r="C190">
        <v>7</v>
      </c>
      <c r="D190">
        <v>80</v>
      </c>
      <c r="E190">
        <v>65</v>
      </c>
      <c r="F190">
        <v>0</v>
      </c>
      <c r="T190"/>
    </row>
    <row r="191" spans="1:20" x14ac:dyDescent="0.25">
      <c r="A191">
        <v>1961</v>
      </c>
      <c r="B191">
        <v>7</v>
      </c>
      <c r="C191">
        <v>8</v>
      </c>
      <c r="D191">
        <v>81</v>
      </c>
      <c r="E191">
        <v>65</v>
      </c>
      <c r="F191">
        <v>0</v>
      </c>
      <c r="T191"/>
    </row>
    <row r="192" spans="1:20" x14ac:dyDescent="0.25">
      <c r="A192">
        <v>1961</v>
      </c>
      <c r="B192">
        <v>7</v>
      </c>
      <c r="C192">
        <v>9</v>
      </c>
      <c r="D192">
        <v>84</v>
      </c>
      <c r="E192">
        <v>62</v>
      </c>
      <c r="F192">
        <v>0</v>
      </c>
      <c r="T192"/>
    </row>
    <row r="193" spans="1:20" x14ac:dyDescent="0.25">
      <c r="A193">
        <v>1961</v>
      </c>
      <c r="B193">
        <v>7</v>
      </c>
      <c r="C193">
        <v>10</v>
      </c>
      <c r="D193">
        <v>85</v>
      </c>
      <c r="E193">
        <v>63</v>
      </c>
      <c r="F193">
        <v>0</v>
      </c>
      <c r="T193"/>
    </row>
    <row r="194" spans="1:20" x14ac:dyDescent="0.25">
      <c r="A194">
        <v>1961</v>
      </c>
      <c r="B194">
        <v>7</v>
      </c>
      <c r="C194">
        <v>11</v>
      </c>
      <c r="D194">
        <v>89</v>
      </c>
      <c r="E194">
        <v>67</v>
      </c>
      <c r="F194">
        <v>0</v>
      </c>
      <c r="T194"/>
    </row>
    <row r="195" spans="1:20" x14ac:dyDescent="0.25">
      <c r="A195">
        <v>1961</v>
      </c>
      <c r="B195">
        <v>7</v>
      </c>
      <c r="C195">
        <v>12</v>
      </c>
      <c r="D195">
        <v>90</v>
      </c>
      <c r="E195">
        <v>71</v>
      </c>
      <c r="F195">
        <v>0</v>
      </c>
      <c r="T195"/>
    </row>
    <row r="196" spans="1:20" x14ac:dyDescent="0.25">
      <c r="A196">
        <v>1961</v>
      </c>
      <c r="B196">
        <v>7</v>
      </c>
      <c r="C196">
        <v>13</v>
      </c>
      <c r="D196">
        <v>76</v>
      </c>
      <c r="E196">
        <v>65</v>
      </c>
      <c r="F196">
        <v>14</v>
      </c>
      <c r="T196"/>
    </row>
    <row r="197" spans="1:20" x14ac:dyDescent="0.25">
      <c r="A197">
        <v>1961</v>
      </c>
      <c r="B197">
        <v>7</v>
      </c>
      <c r="C197">
        <v>14</v>
      </c>
      <c r="D197">
        <v>87</v>
      </c>
      <c r="E197">
        <v>69</v>
      </c>
      <c r="F197">
        <v>0</v>
      </c>
      <c r="T197"/>
    </row>
    <row r="198" spans="1:20" x14ac:dyDescent="0.25">
      <c r="A198">
        <v>1961</v>
      </c>
      <c r="B198">
        <v>7</v>
      </c>
      <c r="C198">
        <v>15</v>
      </c>
      <c r="D198">
        <v>69</v>
      </c>
      <c r="E198">
        <v>66</v>
      </c>
      <c r="F198">
        <v>104</v>
      </c>
      <c r="T198"/>
    </row>
    <row r="199" spans="1:20" x14ac:dyDescent="0.25">
      <c r="A199">
        <v>1961</v>
      </c>
      <c r="B199">
        <v>7</v>
      </c>
      <c r="C199">
        <v>16</v>
      </c>
      <c r="D199">
        <v>84</v>
      </c>
      <c r="E199">
        <v>68</v>
      </c>
      <c r="F199">
        <v>1</v>
      </c>
      <c r="T199"/>
    </row>
    <row r="200" spans="1:20" x14ac:dyDescent="0.25">
      <c r="A200">
        <v>1961</v>
      </c>
      <c r="B200">
        <v>7</v>
      </c>
      <c r="C200">
        <v>17</v>
      </c>
      <c r="D200">
        <v>89</v>
      </c>
      <c r="E200">
        <v>73</v>
      </c>
      <c r="F200">
        <v>0</v>
      </c>
      <c r="T200"/>
    </row>
    <row r="201" spans="1:20" x14ac:dyDescent="0.25">
      <c r="A201">
        <v>1961</v>
      </c>
      <c r="B201">
        <v>7</v>
      </c>
      <c r="C201">
        <v>18</v>
      </c>
      <c r="D201">
        <v>91</v>
      </c>
      <c r="E201">
        <v>74</v>
      </c>
      <c r="F201">
        <v>0</v>
      </c>
      <c r="T201"/>
    </row>
    <row r="202" spans="1:20" x14ac:dyDescent="0.25">
      <c r="A202">
        <v>1961</v>
      </c>
      <c r="B202">
        <v>7</v>
      </c>
      <c r="C202">
        <v>19</v>
      </c>
      <c r="D202">
        <v>90</v>
      </c>
      <c r="E202">
        <v>75</v>
      </c>
      <c r="F202">
        <v>0</v>
      </c>
      <c r="T202"/>
    </row>
    <row r="203" spans="1:20" x14ac:dyDescent="0.25">
      <c r="A203">
        <v>1961</v>
      </c>
      <c r="B203">
        <v>7</v>
      </c>
      <c r="C203">
        <v>20</v>
      </c>
      <c r="D203">
        <v>82</v>
      </c>
      <c r="E203">
        <v>69</v>
      </c>
      <c r="F203">
        <v>117</v>
      </c>
      <c r="T203"/>
    </row>
    <row r="204" spans="1:20" x14ac:dyDescent="0.25">
      <c r="A204">
        <v>1961</v>
      </c>
      <c r="B204">
        <v>7</v>
      </c>
      <c r="C204">
        <v>21</v>
      </c>
      <c r="D204">
        <v>93</v>
      </c>
      <c r="E204">
        <v>72</v>
      </c>
      <c r="F204">
        <v>0</v>
      </c>
      <c r="T204"/>
    </row>
    <row r="205" spans="1:20" x14ac:dyDescent="0.25">
      <c r="A205">
        <v>1961</v>
      </c>
      <c r="B205">
        <v>7</v>
      </c>
      <c r="C205">
        <v>22</v>
      </c>
      <c r="D205">
        <v>97</v>
      </c>
      <c r="E205">
        <v>76</v>
      </c>
      <c r="F205">
        <v>0</v>
      </c>
      <c r="T205"/>
    </row>
    <row r="206" spans="1:20" x14ac:dyDescent="0.25">
      <c r="A206">
        <v>1961</v>
      </c>
      <c r="B206">
        <v>7</v>
      </c>
      <c r="C206">
        <v>23</v>
      </c>
      <c r="D206">
        <v>93</v>
      </c>
      <c r="E206">
        <v>78</v>
      </c>
      <c r="F206">
        <v>0</v>
      </c>
      <c r="T206"/>
    </row>
    <row r="207" spans="1:20" x14ac:dyDescent="0.25">
      <c r="A207">
        <v>1961</v>
      </c>
      <c r="B207">
        <v>7</v>
      </c>
      <c r="C207">
        <v>24</v>
      </c>
      <c r="D207">
        <v>91</v>
      </c>
      <c r="E207">
        <v>75</v>
      </c>
      <c r="F207">
        <v>58</v>
      </c>
      <c r="T207"/>
    </row>
    <row r="208" spans="1:20" x14ac:dyDescent="0.25">
      <c r="A208">
        <v>1961</v>
      </c>
      <c r="B208">
        <v>7</v>
      </c>
      <c r="C208">
        <v>25</v>
      </c>
      <c r="D208">
        <v>92</v>
      </c>
      <c r="E208">
        <v>76</v>
      </c>
      <c r="F208">
        <v>0</v>
      </c>
      <c r="T208"/>
    </row>
    <row r="209" spans="1:20" x14ac:dyDescent="0.25">
      <c r="A209">
        <v>1961</v>
      </c>
      <c r="B209">
        <v>7</v>
      </c>
      <c r="C209">
        <v>26</v>
      </c>
      <c r="D209">
        <v>91</v>
      </c>
      <c r="E209">
        <v>76</v>
      </c>
      <c r="F209">
        <v>0</v>
      </c>
      <c r="T209"/>
    </row>
    <row r="210" spans="1:20" x14ac:dyDescent="0.25">
      <c r="A210">
        <v>1961</v>
      </c>
      <c r="B210">
        <v>7</v>
      </c>
      <c r="C210">
        <v>27</v>
      </c>
      <c r="D210">
        <v>89</v>
      </c>
      <c r="E210">
        <v>74</v>
      </c>
      <c r="F210">
        <v>0</v>
      </c>
      <c r="T210"/>
    </row>
    <row r="211" spans="1:20" x14ac:dyDescent="0.25">
      <c r="A211">
        <v>1961</v>
      </c>
      <c r="B211">
        <v>7</v>
      </c>
      <c r="C211">
        <v>28</v>
      </c>
      <c r="D211">
        <v>89</v>
      </c>
      <c r="E211">
        <v>72</v>
      </c>
      <c r="F211">
        <v>0</v>
      </c>
      <c r="T211"/>
    </row>
    <row r="212" spans="1:20" x14ac:dyDescent="0.25">
      <c r="A212">
        <v>1961</v>
      </c>
      <c r="B212">
        <v>7</v>
      </c>
      <c r="C212">
        <v>29</v>
      </c>
      <c r="D212">
        <v>76</v>
      </c>
      <c r="E212">
        <v>70</v>
      </c>
      <c r="F212">
        <v>75</v>
      </c>
      <c r="T212"/>
    </row>
    <row r="213" spans="1:20" x14ac:dyDescent="0.25">
      <c r="A213">
        <v>1961</v>
      </c>
      <c r="B213">
        <v>7</v>
      </c>
      <c r="C213">
        <v>30</v>
      </c>
      <c r="D213">
        <v>92</v>
      </c>
      <c r="E213">
        <v>69</v>
      </c>
      <c r="F213">
        <v>0</v>
      </c>
      <c r="T213"/>
    </row>
    <row r="214" spans="1:20" x14ac:dyDescent="0.25">
      <c r="A214">
        <v>1961</v>
      </c>
      <c r="B214">
        <v>7</v>
      </c>
      <c r="C214">
        <v>31</v>
      </c>
      <c r="D214">
        <v>88</v>
      </c>
      <c r="E214">
        <v>74</v>
      </c>
      <c r="F214">
        <v>111</v>
      </c>
      <c r="T214"/>
    </row>
    <row r="215" spans="1:20" x14ac:dyDescent="0.25">
      <c r="A215">
        <v>1961</v>
      </c>
      <c r="B215">
        <v>8</v>
      </c>
      <c r="C215">
        <v>1</v>
      </c>
      <c r="D215">
        <v>84</v>
      </c>
      <c r="E215">
        <v>69</v>
      </c>
      <c r="F215">
        <v>0</v>
      </c>
      <c r="T215"/>
    </row>
    <row r="216" spans="1:20" x14ac:dyDescent="0.25">
      <c r="A216">
        <v>1961</v>
      </c>
      <c r="B216">
        <v>8</v>
      </c>
      <c r="C216">
        <v>2</v>
      </c>
      <c r="D216">
        <v>73</v>
      </c>
      <c r="E216">
        <v>68</v>
      </c>
      <c r="F216">
        <v>1</v>
      </c>
      <c r="T216"/>
    </row>
    <row r="217" spans="1:20" x14ac:dyDescent="0.25">
      <c r="A217">
        <v>1961</v>
      </c>
      <c r="B217">
        <v>8</v>
      </c>
      <c r="C217">
        <v>3</v>
      </c>
      <c r="D217">
        <v>71</v>
      </c>
      <c r="E217">
        <v>66</v>
      </c>
      <c r="F217">
        <v>64</v>
      </c>
      <c r="T217"/>
    </row>
    <row r="218" spans="1:20" x14ac:dyDescent="0.25">
      <c r="A218">
        <v>1961</v>
      </c>
      <c r="B218">
        <v>8</v>
      </c>
      <c r="C218">
        <v>4</v>
      </c>
      <c r="D218">
        <v>82</v>
      </c>
      <c r="E218">
        <v>65</v>
      </c>
      <c r="F218">
        <v>0</v>
      </c>
      <c r="T218"/>
    </row>
    <row r="219" spans="1:20" x14ac:dyDescent="0.25">
      <c r="A219">
        <v>1961</v>
      </c>
      <c r="B219">
        <v>8</v>
      </c>
      <c r="C219">
        <v>5</v>
      </c>
      <c r="D219">
        <v>80</v>
      </c>
      <c r="E219">
        <v>68</v>
      </c>
      <c r="F219">
        <v>0</v>
      </c>
      <c r="T219"/>
    </row>
    <row r="220" spans="1:20" x14ac:dyDescent="0.25">
      <c r="A220">
        <v>1961</v>
      </c>
      <c r="B220">
        <v>8</v>
      </c>
      <c r="C220">
        <v>6</v>
      </c>
      <c r="D220">
        <v>81</v>
      </c>
      <c r="E220">
        <v>70</v>
      </c>
      <c r="F220">
        <v>0</v>
      </c>
      <c r="T220"/>
    </row>
    <row r="221" spans="1:20" x14ac:dyDescent="0.25">
      <c r="A221">
        <v>1961</v>
      </c>
      <c r="B221">
        <v>8</v>
      </c>
      <c r="C221">
        <v>7</v>
      </c>
      <c r="D221">
        <v>90</v>
      </c>
      <c r="E221">
        <v>71</v>
      </c>
      <c r="F221">
        <v>5</v>
      </c>
      <c r="T221"/>
    </row>
    <row r="222" spans="1:20" x14ac:dyDescent="0.25">
      <c r="A222">
        <v>1961</v>
      </c>
      <c r="B222">
        <v>8</v>
      </c>
      <c r="C222">
        <v>8</v>
      </c>
      <c r="D222">
        <v>89</v>
      </c>
      <c r="E222">
        <v>69</v>
      </c>
      <c r="F222">
        <v>0</v>
      </c>
      <c r="T222"/>
    </row>
    <row r="223" spans="1:20" x14ac:dyDescent="0.25">
      <c r="A223">
        <v>1961</v>
      </c>
      <c r="B223">
        <v>8</v>
      </c>
      <c r="C223">
        <v>9</v>
      </c>
      <c r="D223">
        <v>91</v>
      </c>
      <c r="E223">
        <v>71</v>
      </c>
      <c r="F223">
        <v>0</v>
      </c>
      <c r="T223"/>
    </row>
    <row r="224" spans="1:20" x14ac:dyDescent="0.25">
      <c r="A224">
        <v>1961</v>
      </c>
      <c r="B224">
        <v>8</v>
      </c>
      <c r="C224">
        <v>10</v>
      </c>
      <c r="D224">
        <v>93</v>
      </c>
      <c r="E224">
        <v>77</v>
      </c>
      <c r="F224">
        <v>0</v>
      </c>
      <c r="T224"/>
    </row>
    <row r="225" spans="1:20" x14ac:dyDescent="0.25">
      <c r="A225">
        <v>1961</v>
      </c>
      <c r="B225">
        <v>8</v>
      </c>
      <c r="C225">
        <v>11</v>
      </c>
      <c r="D225">
        <v>88</v>
      </c>
      <c r="E225">
        <v>75</v>
      </c>
      <c r="F225">
        <v>1</v>
      </c>
      <c r="T225"/>
    </row>
    <row r="226" spans="1:20" x14ac:dyDescent="0.25">
      <c r="A226">
        <v>1961</v>
      </c>
      <c r="B226">
        <v>8</v>
      </c>
      <c r="C226">
        <v>12</v>
      </c>
      <c r="D226">
        <v>89</v>
      </c>
      <c r="E226">
        <v>76</v>
      </c>
      <c r="F226">
        <v>0</v>
      </c>
      <c r="T226"/>
    </row>
    <row r="227" spans="1:20" x14ac:dyDescent="0.25">
      <c r="A227">
        <v>1961</v>
      </c>
      <c r="B227">
        <v>8</v>
      </c>
      <c r="C227">
        <v>13</v>
      </c>
      <c r="D227">
        <v>79</v>
      </c>
      <c r="E227">
        <v>62</v>
      </c>
      <c r="F227">
        <v>0</v>
      </c>
      <c r="T227"/>
    </row>
    <row r="228" spans="1:20" x14ac:dyDescent="0.25">
      <c r="A228">
        <v>1961</v>
      </c>
      <c r="B228">
        <v>8</v>
      </c>
      <c r="C228">
        <v>14</v>
      </c>
      <c r="D228">
        <v>79</v>
      </c>
      <c r="E228">
        <v>57</v>
      </c>
      <c r="F228">
        <v>0</v>
      </c>
      <c r="T228"/>
    </row>
    <row r="229" spans="1:20" x14ac:dyDescent="0.25">
      <c r="A229">
        <v>1961</v>
      </c>
      <c r="B229">
        <v>8</v>
      </c>
      <c r="C229">
        <v>15</v>
      </c>
      <c r="D229">
        <v>86</v>
      </c>
      <c r="E229">
        <v>67</v>
      </c>
      <c r="F229">
        <v>0</v>
      </c>
      <c r="T229"/>
    </row>
    <row r="230" spans="1:20" x14ac:dyDescent="0.25">
      <c r="A230">
        <v>1961</v>
      </c>
      <c r="B230">
        <v>8</v>
      </c>
      <c r="C230">
        <v>16</v>
      </c>
      <c r="D230">
        <v>90</v>
      </c>
      <c r="E230">
        <v>69</v>
      </c>
      <c r="F230">
        <v>0</v>
      </c>
      <c r="T230"/>
    </row>
    <row r="231" spans="1:20" x14ac:dyDescent="0.25">
      <c r="A231">
        <v>1961</v>
      </c>
      <c r="B231">
        <v>8</v>
      </c>
      <c r="C231">
        <v>17</v>
      </c>
      <c r="D231">
        <v>81</v>
      </c>
      <c r="E231">
        <v>63</v>
      </c>
      <c r="F231">
        <v>0</v>
      </c>
      <c r="T231"/>
    </row>
    <row r="232" spans="1:20" x14ac:dyDescent="0.25">
      <c r="A232">
        <v>1961</v>
      </c>
      <c r="B232">
        <v>8</v>
      </c>
      <c r="C232">
        <v>18</v>
      </c>
      <c r="D232">
        <v>86</v>
      </c>
      <c r="E232">
        <v>63</v>
      </c>
      <c r="F232">
        <v>0</v>
      </c>
      <c r="T232"/>
    </row>
    <row r="233" spans="1:20" x14ac:dyDescent="0.25">
      <c r="A233">
        <v>1961</v>
      </c>
      <c r="B233">
        <v>8</v>
      </c>
      <c r="C233">
        <v>19</v>
      </c>
      <c r="D233">
        <v>82</v>
      </c>
      <c r="E233">
        <v>65</v>
      </c>
      <c r="F233">
        <v>0</v>
      </c>
      <c r="T233"/>
    </row>
    <row r="234" spans="1:20" x14ac:dyDescent="0.25">
      <c r="A234">
        <v>1961</v>
      </c>
      <c r="B234">
        <v>8</v>
      </c>
      <c r="C234">
        <v>20</v>
      </c>
      <c r="D234">
        <v>80</v>
      </c>
      <c r="E234">
        <v>65</v>
      </c>
      <c r="F234">
        <v>50</v>
      </c>
      <c r="T234"/>
    </row>
    <row r="235" spans="1:20" x14ac:dyDescent="0.25">
      <c r="A235">
        <v>1961</v>
      </c>
      <c r="B235">
        <v>8</v>
      </c>
      <c r="C235">
        <v>21</v>
      </c>
      <c r="D235">
        <v>77</v>
      </c>
      <c r="E235">
        <v>64</v>
      </c>
      <c r="F235">
        <v>57</v>
      </c>
      <c r="T235"/>
    </row>
    <row r="236" spans="1:20" x14ac:dyDescent="0.25">
      <c r="A236">
        <v>1961</v>
      </c>
      <c r="B236">
        <v>8</v>
      </c>
      <c r="C236">
        <v>22</v>
      </c>
      <c r="D236">
        <v>85</v>
      </c>
      <c r="E236">
        <v>67</v>
      </c>
      <c r="F236">
        <v>0</v>
      </c>
      <c r="T236"/>
    </row>
    <row r="237" spans="1:20" x14ac:dyDescent="0.25">
      <c r="A237">
        <v>1961</v>
      </c>
      <c r="B237">
        <v>8</v>
      </c>
      <c r="C237">
        <v>23</v>
      </c>
      <c r="D237">
        <v>75</v>
      </c>
      <c r="E237">
        <v>68</v>
      </c>
      <c r="F237">
        <v>30</v>
      </c>
      <c r="T237"/>
    </row>
    <row r="238" spans="1:20" x14ac:dyDescent="0.25">
      <c r="A238">
        <v>1961</v>
      </c>
      <c r="B238">
        <v>8</v>
      </c>
      <c r="C238">
        <v>24</v>
      </c>
      <c r="D238">
        <v>85</v>
      </c>
      <c r="E238">
        <v>70</v>
      </c>
      <c r="F238">
        <v>3</v>
      </c>
      <c r="T238"/>
    </row>
    <row r="239" spans="1:20" x14ac:dyDescent="0.25">
      <c r="A239">
        <v>1961</v>
      </c>
      <c r="B239">
        <v>8</v>
      </c>
      <c r="C239">
        <v>25</v>
      </c>
      <c r="D239">
        <v>88</v>
      </c>
      <c r="E239">
        <v>76</v>
      </c>
      <c r="F239">
        <v>0</v>
      </c>
      <c r="T239"/>
    </row>
    <row r="240" spans="1:20" x14ac:dyDescent="0.25">
      <c r="A240">
        <v>1961</v>
      </c>
      <c r="B240">
        <v>8</v>
      </c>
      <c r="C240">
        <v>26</v>
      </c>
      <c r="D240">
        <v>85</v>
      </c>
      <c r="E240">
        <v>75</v>
      </c>
      <c r="F240">
        <v>82</v>
      </c>
      <c r="T240"/>
    </row>
    <row r="241" spans="1:20" x14ac:dyDescent="0.25">
      <c r="A241">
        <v>1961</v>
      </c>
      <c r="B241">
        <v>8</v>
      </c>
      <c r="C241">
        <v>27</v>
      </c>
      <c r="D241">
        <v>90</v>
      </c>
      <c r="E241">
        <v>74</v>
      </c>
      <c r="F241">
        <v>20</v>
      </c>
      <c r="T241"/>
    </row>
    <row r="242" spans="1:20" x14ac:dyDescent="0.25">
      <c r="A242">
        <v>1961</v>
      </c>
      <c r="B242">
        <v>8</v>
      </c>
      <c r="C242">
        <v>28</v>
      </c>
      <c r="D242">
        <v>88</v>
      </c>
      <c r="E242">
        <v>73</v>
      </c>
      <c r="F242">
        <v>0</v>
      </c>
      <c r="T242"/>
    </row>
    <row r="243" spans="1:20" x14ac:dyDescent="0.25">
      <c r="A243">
        <v>1961</v>
      </c>
      <c r="B243">
        <v>8</v>
      </c>
      <c r="C243">
        <v>29</v>
      </c>
      <c r="D243">
        <v>88</v>
      </c>
      <c r="E243">
        <v>70</v>
      </c>
      <c r="F243">
        <v>0</v>
      </c>
      <c r="T243"/>
    </row>
    <row r="244" spans="1:20" x14ac:dyDescent="0.25">
      <c r="A244">
        <v>1961</v>
      </c>
      <c r="B244">
        <v>8</v>
      </c>
      <c r="C244">
        <v>30</v>
      </c>
      <c r="D244">
        <v>85</v>
      </c>
      <c r="E244">
        <v>64</v>
      </c>
      <c r="F244">
        <v>0</v>
      </c>
      <c r="T244"/>
    </row>
    <row r="245" spans="1:20" x14ac:dyDescent="0.25">
      <c r="A245">
        <v>1961</v>
      </c>
      <c r="B245">
        <v>8</v>
      </c>
      <c r="C245">
        <v>31</v>
      </c>
      <c r="D245">
        <v>91</v>
      </c>
      <c r="E245">
        <v>68</v>
      </c>
      <c r="F245">
        <v>0</v>
      </c>
      <c r="T245"/>
    </row>
    <row r="246" spans="1:20" x14ac:dyDescent="0.25">
      <c r="A246">
        <v>1961</v>
      </c>
      <c r="B246">
        <v>9</v>
      </c>
      <c r="C246">
        <v>1</v>
      </c>
      <c r="D246">
        <v>94</v>
      </c>
      <c r="E246">
        <v>71</v>
      </c>
      <c r="F246">
        <v>0</v>
      </c>
      <c r="T246"/>
    </row>
    <row r="247" spans="1:20" x14ac:dyDescent="0.25">
      <c r="A247">
        <v>1961</v>
      </c>
      <c r="B247">
        <v>9</v>
      </c>
      <c r="C247">
        <v>2</v>
      </c>
      <c r="D247">
        <v>95</v>
      </c>
      <c r="E247">
        <v>75</v>
      </c>
      <c r="F247">
        <v>0</v>
      </c>
      <c r="T247"/>
    </row>
    <row r="248" spans="1:20" x14ac:dyDescent="0.25">
      <c r="A248">
        <v>1961</v>
      </c>
      <c r="B248">
        <v>9</v>
      </c>
      <c r="C248">
        <v>3</v>
      </c>
      <c r="D248">
        <v>88</v>
      </c>
      <c r="E248">
        <v>72</v>
      </c>
      <c r="F248">
        <v>0</v>
      </c>
      <c r="T248"/>
    </row>
    <row r="249" spans="1:20" x14ac:dyDescent="0.25">
      <c r="A249">
        <v>1961</v>
      </c>
      <c r="B249">
        <v>9</v>
      </c>
      <c r="C249">
        <v>4</v>
      </c>
      <c r="D249">
        <v>94</v>
      </c>
      <c r="E249">
        <v>70</v>
      </c>
      <c r="F249">
        <v>0</v>
      </c>
      <c r="T249"/>
    </row>
    <row r="250" spans="1:20" x14ac:dyDescent="0.25">
      <c r="A250">
        <v>1961</v>
      </c>
      <c r="B250">
        <v>9</v>
      </c>
      <c r="C250">
        <v>5</v>
      </c>
      <c r="D250">
        <v>93</v>
      </c>
      <c r="E250">
        <v>74</v>
      </c>
      <c r="F250">
        <v>0</v>
      </c>
      <c r="T250"/>
    </row>
    <row r="251" spans="1:20" x14ac:dyDescent="0.25">
      <c r="A251">
        <v>1961</v>
      </c>
      <c r="B251">
        <v>9</v>
      </c>
      <c r="C251">
        <v>6</v>
      </c>
      <c r="D251">
        <v>88</v>
      </c>
      <c r="E251">
        <v>74</v>
      </c>
      <c r="F251">
        <v>0</v>
      </c>
      <c r="T251"/>
    </row>
    <row r="252" spans="1:20" x14ac:dyDescent="0.25">
      <c r="A252">
        <v>1961</v>
      </c>
      <c r="B252">
        <v>9</v>
      </c>
      <c r="C252">
        <v>7</v>
      </c>
      <c r="D252">
        <v>78</v>
      </c>
      <c r="E252">
        <v>67</v>
      </c>
      <c r="F252">
        <v>0</v>
      </c>
      <c r="T252"/>
    </row>
    <row r="253" spans="1:20" x14ac:dyDescent="0.25">
      <c r="A253">
        <v>1961</v>
      </c>
      <c r="B253">
        <v>9</v>
      </c>
      <c r="C253">
        <v>8</v>
      </c>
      <c r="D253">
        <v>79</v>
      </c>
      <c r="E253">
        <v>66</v>
      </c>
      <c r="F253">
        <v>0</v>
      </c>
      <c r="T253"/>
    </row>
    <row r="254" spans="1:20" x14ac:dyDescent="0.25">
      <c r="A254">
        <v>1961</v>
      </c>
      <c r="B254">
        <v>9</v>
      </c>
      <c r="C254">
        <v>9</v>
      </c>
      <c r="D254">
        <v>87</v>
      </c>
      <c r="E254">
        <v>67</v>
      </c>
      <c r="F254">
        <v>0</v>
      </c>
      <c r="T254"/>
    </row>
    <row r="255" spans="1:20" x14ac:dyDescent="0.25">
      <c r="A255">
        <v>1961</v>
      </c>
      <c r="B255">
        <v>9</v>
      </c>
      <c r="C255">
        <v>10</v>
      </c>
      <c r="D255">
        <v>92</v>
      </c>
      <c r="E255">
        <v>71</v>
      </c>
      <c r="F255">
        <v>0</v>
      </c>
      <c r="T255"/>
    </row>
    <row r="256" spans="1:20" x14ac:dyDescent="0.25">
      <c r="A256">
        <v>1961</v>
      </c>
      <c r="B256">
        <v>9</v>
      </c>
      <c r="C256">
        <v>11</v>
      </c>
      <c r="D256">
        <v>92</v>
      </c>
      <c r="E256">
        <v>70</v>
      </c>
      <c r="F256">
        <v>0</v>
      </c>
      <c r="T256"/>
    </row>
    <row r="257" spans="1:20" x14ac:dyDescent="0.25">
      <c r="A257">
        <v>1961</v>
      </c>
      <c r="B257">
        <v>9</v>
      </c>
      <c r="C257">
        <v>12</v>
      </c>
      <c r="D257">
        <v>94</v>
      </c>
      <c r="E257">
        <v>73</v>
      </c>
      <c r="F257">
        <v>0</v>
      </c>
      <c r="T257"/>
    </row>
    <row r="258" spans="1:20" x14ac:dyDescent="0.25">
      <c r="A258">
        <v>1961</v>
      </c>
      <c r="B258">
        <v>9</v>
      </c>
      <c r="C258">
        <v>13</v>
      </c>
      <c r="D258">
        <v>88</v>
      </c>
      <c r="E258">
        <v>74</v>
      </c>
      <c r="F258">
        <v>0</v>
      </c>
      <c r="T258"/>
    </row>
    <row r="259" spans="1:20" x14ac:dyDescent="0.25">
      <c r="A259">
        <v>1961</v>
      </c>
      <c r="B259">
        <v>9</v>
      </c>
      <c r="C259">
        <v>14</v>
      </c>
      <c r="D259">
        <v>87</v>
      </c>
      <c r="E259">
        <v>72</v>
      </c>
      <c r="F259">
        <v>9</v>
      </c>
      <c r="T259"/>
    </row>
    <row r="260" spans="1:20" x14ac:dyDescent="0.25">
      <c r="A260">
        <v>1961</v>
      </c>
      <c r="B260">
        <v>9</v>
      </c>
      <c r="C260">
        <v>15</v>
      </c>
      <c r="D260">
        <v>76</v>
      </c>
      <c r="E260">
        <v>55</v>
      </c>
      <c r="F260">
        <v>32</v>
      </c>
      <c r="T260"/>
    </row>
    <row r="261" spans="1:20" x14ac:dyDescent="0.25">
      <c r="A261">
        <v>1961</v>
      </c>
      <c r="B261">
        <v>9</v>
      </c>
      <c r="C261">
        <v>16</v>
      </c>
      <c r="D261">
        <v>72</v>
      </c>
      <c r="E261">
        <v>49</v>
      </c>
      <c r="F261">
        <v>0</v>
      </c>
      <c r="T261"/>
    </row>
    <row r="262" spans="1:20" x14ac:dyDescent="0.25">
      <c r="A262">
        <v>1961</v>
      </c>
      <c r="B262">
        <v>9</v>
      </c>
      <c r="C262">
        <v>17</v>
      </c>
      <c r="D262">
        <v>70</v>
      </c>
      <c r="E262">
        <v>54</v>
      </c>
      <c r="F262">
        <v>0</v>
      </c>
      <c r="T262"/>
    </row>
    <row r="263" spans="1:20" x14ac:dyDescent="0.25">
      <c r="A263">
        <v>1961</v>
      </c>
      <c r="B263">
        <v>9</v>
      </c>
      <c r="C263">
        <v>18</v>
      </c>
      <c r="D263">
        <v>71</v>
      </c>
      <c r="E263">
        <v>49</v>
      </c>
      <c r="F263">
        <v>0</v>
      </c>
      <c r="T263"/>
    </row>
    <row r="264" spans="1:20" x14ac:dyDescent="0.25">
      <c r="A264">
        <v>1961</v>
      </c>
      <c r="B264">
        <v>9</v>
      </c>
      <c r="C264">
        <v>19</v>
      </c>
      <c r="D264">
        <v>67</v>
      </c>
      <c r="E264">
        <v>58</v>
      </c>
      <c r="F264">
        <v>1</v>
      </c>
      <c r="T264"/>
    </row>
    <row r="265" spans="1:20" x14ac:dyDescent="0.25">
      <c r="A265">
        <v>1961</v>
      </c>
      <c r="B265">
        <v>9</v>
      </c>
      <c r="C265">
        <v>20</v>
      </c>
      <c r="D265">
        <v>72</v>
      </c>
      <c r="E265">
        <v>65</v>
      </c>
      <c r="F265">
        <v>23</v>
      </c>
      <c r="T265"/>
    </row>
    <row r="266" spans="1:20" x14ac:dyDescent="0.25">
      <c r="A266">
        <v>1961</v>
      </c>
      <c r="B266">
        <v>9</v>
      </c>
      <c r="C266">
        <v>21</v>
      </c>
      <c r="D266">
        <v>72</v>
      </c>
      <c r="E266">
        <v>64</v>
      </c>
      <c r="F266">
        <v>105</v>
      </c>
      <c r="T266"/>
    </row>
    <row r="267" spans="1:20" x14ac:dyDescent="0.25">
      <c r="A267">
        <v>1961</v>
      </c>
      <c r="B267">
        <v>9</v>
      </c>
      <c r="C267">
        <v>22</v>
      </c>
      <c r="D267">
        <v>88</v>
      </c>
      <c r="E267">
        <v>66</v>
      </c>
      <c r="F267">
        <v>0</v>
      </c>
      <c r="T267"/>
    </row>
    <row r="268" spans="1:20" x14ac:dyDescent="0.25">
      <c r="A268">
        <v>1961</v>
      </c>
      <c r="B268">
        <v>9</v>
      </c>
      <c r="C268">
        <v>23</v>
      </c>
      <c r="D268">
        <v>90</v>
      </c>
      <c r="E268">
        <v>66</v>
      </c>
      <c r="F268">
        <v>0</v>
      </c>
      <c r="T268"/>
    </row>
    <row r="269" spans="1:20" x14ac:dyDescent="0.25">
      <c r="A269">
        <v>1961</v>
      </c>
      <c r="B269">
        <v>9</v>
      </c>
      <c r="C269">
        <v>24</v>
      </c>
      <c r="D269">
        <v>87</v>
      </c>
      <c r="E269">
        <v>69</v>
      </c>
      <c r="F269">
        <v>0</v>
      </c>
      <c r="T269"/>
    </row>
    <row r="270" spans="1:20" x14ac:dyDescent="0.25">
      <c r="A270">
        <v>1961</v>
      </c>
      <c r="B270">
        <v>9</v>
      </c>
      <c r="C270">
        <v>25</v>
      </c>
      <c r="D270">
        <v>81</v>
      </c>
      <c r="E270">
        <v>70</v>
      </c>
      <c r="F270">
        <v>0</v>
      </c>
      <c r="T270"/>
    </row>
    <row r="271" spans="1:20" x14ac:dyDescent="0.25">
      <c r="A271">
        <v>1961</v>
      </c>
      <c r="B271">
        <v>9</v>
      </c>
      <c r="C271">
        <v>26</v>
      </c>
      <c r="D271">
        <v>78</v>
      </c>
      <c r="E271">
        <v>59</v>
      </c>
      <c r="F271">
        <v>0</v>
      </c>
      <c r="T271"/>
    </row>
    <row r="272" spans="1:20" x14ac:dyDescent="0.25">
      <c r="A272">
        <v>1961</v>
      </c>
      <c r="B272">
        <v>9</v>
      </c>
      <c r="C272">
        <v>27</v>
      </c>
      <c r="D272">
        <v>78</v>
      </c>
      <c r="E272">
        <v>55</v>
      </c>
      <c r="F272">
        <v>0</v>
      </c>
      <c r="T272"/>
    </row>
    <row r="273" spans="1:20" x14ac:dyDescent="0.25">
      <c r="A273">
        <v>1961</v>
      </c>
      <c r="B273">
        <v>9</v>
      </c>
      <c r="C273">
        <v>28</v>
      </c>
      <c r="D273">
        <v>81</v>
      </c>
      <c r="E273">
        <v>58</v>
      </c>
      <c r="F273">
        <v>0</v>
      </c>
      <c r="T273"/>
    </row>
    <row r="274" spans="1:20" x14ac:dyDescent="0.25">
      <c r="A274">
        <v>1961</v>
      </c>
      <c r="B274">
        <v>9</v>
      </c>
      <c r="C274">
        <v>29</v>
      </c>
      <c r="D274">
        <v>69</v>
      </c>
      <c r="E274">
        <v>50</v>
      </c>
      <c r="F274">
        <v>0</v>
      </c>
      <c r="T274"/>
    </row>
    <row r="275" spans="1:20" x14ac:dyDescent="0.25">
      <c r="A275">
        <v>1961</v>
      </c>
      <c r="B275">
        <v>9</v>
      </c>
      <c r="C275">
        <v>30</v>
      </c>
      <c r="D275">
        <v>73</v>
      </c>
      <c r="E275">
        <v>54</v>
      </c>
      <c r="F275">
        <v>0</v>
      </c>
      <c r="T275"/>
    </row>
    <row r="276" spans="1:20" x14ac:dyDescent="0.25">
      <c r="A276">
        <v>1961</v>
      </c>
      <c r="B276">
        <v>10</v>
      </c>
      <c r="C276">
        <v>1</v>
      </c>
      <c r="D276">
        <v>76</v>
      </c>
      <c r="E276">
        <v>57</v>
      </c>
      <c r="F276">
        <v>0</v>
      </c>
      <c r="T276"/>
    </row>
    <row r="277" spans="1:20" x14ac:dyDescent="0.25">
      <c r="A277">
        <v>1961</v>
      </c>
      <c r="B277">
        <v>10</v>
      </c>
      <c r="C277">
        <v>2</v>
      </c>
      <c r="D277">
        <v>74</v>
      </c>
      <c r="E277">
        <v>64</v>
      </c>
      <c r="F277">
        <v>19</v>
      </c>
      <c r="T277"/>
    </row>
    <row r="278" spans="1:20" x14ac:dyDescent="0.25">
      <c r="A278">
        <v>1961</v>
      </c>
      <c r="B278">
        <v>10</v>
      </c>
      <c r="C278">
        <v>3</v>
      </c>
      <c r="D278">
        <v>65</v>
      </c>
      <c r="E278">
        <v>53</v>
      </c>
      <c r="F278">
        <v>71</v>
      </c>
      <c r="T278"/>
    </row>
    <row r="279" spans="1:20" x14ac:dyDescent="0.25">
      <c r="A279">
        <v>1961</v>
      </c>
      <c r="B279">
        <v>10</v>
      </c>
      <c r="C279">
        <v>4</v>
      </c>
      <c r="D279">
        <v>58</v>
      </c>
      <c r="E279">
        <v>45</v>
      </c>
      <c r="F279">
        <v>1</v>
      </c>
      <c r="T279"/>
    </row>
    <row r="280" spans="1:20" x14ac:dyDescent="0.25">
      <c r="A280">
        <v>1961</v>
      </c>
      <c r="B280">
        <v>10</v>
      </c>
      <c r="C280">
        <v>5</v>
      </c>
      <c r="D280">
        <v>67</v>
      </c>
      <c r="E280">
        <v>42</v>
      </c>
      <c r="F280">
        <v>0</v>
      </c>
      <c r="T280"/>
    </row>
    <row r="281" spans="1:20" x14ac:dyDescent="0.25">
      <c r="A281">
        <v>1961</v>
      </c>
      <c r="B281">
        <v>10</v>
      </c>
      <c r="C281">
        <v>6</v>
      </c>
      <c r="D281">
        <v>79</v>
      </c>
      <c r="E281">
        <v>53</v>
      </c>
      <c r="F281">
        <v>0</v>
      </c>
      <c r="T281"/>
    </row>
    <row r="282" spans="1:20" x14ac:dyDescent="0.25">
      <c r="A282">
        <v>1961</v>
      </c>
      <c r="B282">
        <v>10</v>
      </c>
      <c r="C282">
        <v>7</v>
      </c>
      <c r="D282">
        <v>84</v>
      </c>
      <c r="E282">
        <v>59</v>
      </c>
      <c r="F282">
        <v>0</v>
      </c>
      <c r="T282"/>
    </row>
    <row r="283" spans="1:20" x14ac:dyDescent="0.25">
      <c r="A283">
        <v>1961</v>
      </c>
      <c r="B283">
        <v>10</v>
      </c>
      <c r="C283">
        <v>8</v>
      </c>
      <c r="D283">
        <v>71</v>
      </c>
      <c r="E283">
        <v>62</v>
      </c>
      <c r="F283">
        <v>0</v>
      </c>
      <c r="T283"/>
    </row>
    <row r="284" spans="1:20" x14ac:dyDescent="0.25">
      <c r="A284">
        <v>1961</v>
      </c>
      <c r="B284">
        <v>10</v>
      </c>
      <c r="C284">
        <v>9</v>
      </c>
      <c r="D284">
        <v>84</v>
      </c>
      <c r="E284">
        <v>62</v>
      </c>
      <c r="F284">
        <v>0</v>
      </c>
      <c r="T284"/>
    </row>
    <row r="285" spans="1:20" x14ac:dyDescent="0.25">
      <c r="A285">
        <v>1961</v>
      </c>
      <c r="B285">
        <v>10</v>
      </c>
      <c r="C285">
        <v>10</v>
      </c>
      <c r="D285">
        <v>83</v>
      </c>
      <c r="E285">
        <v>60</v>
      </c>
      <c r="F285">
        <v>0</v>
      </c>
      <c r="T285"/>
    </row>
    <row r="286" spans="1:20" x14ac:dyDescent="0.25">
      <c r="A286">
        <v>1961</v>
      </c>
      <c r="B286">
        <v>10</v>
      </c>
      <c r="C286">
        <v>11</v>
      </c>
      <c r="D286">
        <v>76</v>
      </c>
      <c r="E286">
        <v>63</v>
      </c>
      <c r="F286">
        <v>0</v>
      </c>
      <c r="T286"/>
    </row>
    <row r="287" spans="1:20" x14ac:dyDescent="0.25">
      <c r="A287">
        <v>1961</v>
      </c>
      <c r="B287">
        <v>10</v>
      </c>
      <c r="C287">
        <v>12</v>
      </c>
      <c r="D287">
        <v>74</v>
      </c>
      <c r="E287">
        <v>61</v>
      </c>
      <c r="F287">
        <v>0</v>
      </c>
      <c r="T287"/>
    </row>
    <row r="288" spans="1:20" x14ac:dyDescent="0.25">
      <c r="A288">
        <v>1961</v>
      </c>
      <c r="B288">
        <v>10</v>
      </c>
      <c r="C288">
        <v>13</v>
      </c>
      <c r="D288">
        <v>80</v>
      </c>
      <c r="E288">
        <v>61</v>
      </c>
      <c r="F288">
        <v>0</v>
      </c>
      <c r="T288"/>
    </row>
    <row r="289" spans="1:20" x14ac:dyDescent="0.25">
      <c r="A289">
        <v>1961</v>
      </c>
      <c r="B289">
        <v>10</v>
      </c>
      <c r="C289">
        <v>14</v>
      </c>
      <c r="D289">
        <v>70</v>
      </c>
      <c r="E289">
        <v>44</v>
      </c>
      <c r="F289">
        <v>91</v>
      </c>
      <c r="T289"/>
    </row>
    <row r="290" spans="1:20" x14ac:dyDescent="0.25">
      <c r="A290">
        <v>1961</v>
      </c>
      <c r="B290">
        <v>10</v>
      </c>
      <c r="C290">
        <v>15</v>
      </c>
      <c r="D290">
        <v>52</v>
      </c>
      <c r="E290">
        <v>43</v>
      </c>
      <c r="F290">
        <v>2</v>
      </c>
      <c r="T290"/>
    </row>
    <row r="291" spans="1:20" x14ac:dyDescent="0.25">
      <c r="A291">
        <v>1961</v>
      </c>
      <c r="B291">
        <v>10</v>
      </c>
      <c r="C291">
        <v>16</v>
      </c>
      <c r="D291">
        <v>57</v>
      </c>
      <c r="E291">
        <v>43</v>
      </c>
      <c r="F291">
        <v>0</v>
      </c>
      <c r="T291"/>
    </row>
    <row r="292" spans="1:20" x14ac:dyDescent="0.25">
      <c r="A292">
        <v>1961</v>
      </c>
      <c r="B292">
        <v>10</v>
      </c>
      <c r="C292">
        <v>17</v>
      </c>
      <c r="D292">
        <v>70</v>
      </c>
      <c r="E292">
        <v>45</v>
      </c>
      <c r="F292">
        <v>0</v>
      </c>
      <c r="T292"/>
    </row>
    <row r="293" spans="1:20" x14ac:dyDescent="0.25">
      <c r="A293">
        <v>1961</v>
      </c>
      <c r="B293">
        <v>10</v>
      </c>
      <c r="C293">
        <v>18</v>
      </c>
      <c r="D293">
        <v>78</v>
      </c>
      <c r="E293">
        <v>53</v>
      </c>
      <c r="F293">
        <v>0</v>
      </c>
      <c r="T293"/>
    </row>
    <row r="294" spans="1:20" x14ac:dyDescent="0.25">
      <c r="A294">
        <v>1961</v>
      </c>
      <c r="B294">
        <v>10</v>
      </c>
      <c r="C294">
        <v>19</v>
      </c>
      <c r="D294">
        <v>76</v>
      </c>
      <c r="E294">
        <v>57</v>
      </c>
      <c r="F294">
        <v>0</v>
      </c>
      <c r="T294"/>
    </row>
    <row r="295" spans="1:20" x14ac:dyDescent="0.25">
      <c r="A295">
        <v>1961</v>
      </c>
      <c r="B295">
        <v>10</v>
      </c>
      <c r="C295">
        <v>20</v>
      </c>
      <c r="D295">
        <v>76</v>
      </c>
      <c r="E295">
        <v>53</v>
      </c>
      <c r="F295">
        <v>0</v>
      </c>
      <c r="T295"/>
    </row>
    <row r="296" spans="1:20" x14ac:dyDescent="0.25">
      <c r="A296">
        <v>1961</v>
      </c>
      <c r="B296">
        <v>10</v>
      </c>
      <c r="C296">
        <v>21</v>
      </c>
      <c r="D296">
        <v>59</v>
      </c>
      <c r="E296">
        <v>50</v>
      </c>
      <c r="F296">
        <v>3</v>
      </c>
      <c r="T296"/>
    </row>
    <row r="297" spans="1:20" x14ac:dyDescent="0.25">
      <c r="A297">
        <v>1961</v>
      </c>
      <c r="B297">
        <v>10</v>
      </c>
      <c r="C297">
        <v>22</v>
      </c>
      <c r="D297">
        <v>57</v>
      </c>
      <c r="E297">
        <v>48</v>
      </c>
      <c r="F297">
        <v>3</v>
      </c>
      <c r="T297"/>
    </row>
    <row r="298" spans="1:20" x14ac:dyDescent="0.25">
      <c r="A298">
        <v>1961</v>
      </c>
      <c r="B298">
        <v>10</v>
      </c>
      <c r="C298">
        <v>23</v>
      </c>
      <c r="D298">
        <v>57</v>
      </c>
      <c r="E298">
        <v>44</v>
      </c>
      <c r="F298">
        <v>0</v>
      </c>
      <c r="T298"/>
    </row>
    <row r="299" spans="1:20" x14ac:dyDescent="0.25">
      <c r="A299">
        <v>1961</v>
      </c>
      <c r="B299">
        <v>10</v>
      </c>
      <c r="C299">
        <v>24</v>
      </c>
      <c r="D299">
        <v>64</v>
      </c>
      <c r="E299">
        <v>46</v>
      </c>
      <c r="F299">
        <v>0</v>
      </c>
      <c r="T299"/>
    </row>
    <row r="300" spans="1:20" x14ac:dyDescent="0.25">
      <c r="A300">
        <v>1961</v>
      </c>
      <c r="B300">
        <v>10</v>
      </c>
      <c r="C300">
        <v>25</v>
      </c>
      <c r="D300">
        <v>69</v>
      </c>
      <c r="E300">
        <v>48</v>
      </c>
      <c r="F300">
        <v>0</v>
      </c>
      <c r="T300"/>
    </row>
    <row r="301" spans="1:20" x14ac:dyDescent="0.25">
      <c r="A301">
        <v>1961</v>
      </c>
      <c r="B301">
        <v>10</v>
      </c>
      <c r="C301">
        <v>26</v>
      </c>
      <c r="D301">
        <v>63</v>
      </c>
      <c r="E301">
        <v>48</v>
      </c>
      <c r="F301">
        <v>0</v>
      </c>
      <c r="T301"/>
    </row>
    <row r="302" spans="1:20" x14ac:dyDescent="0.25">
      <c r="A302">
        <v>1961</v>
      </c>
      <c r="B302">
        <v>10</v>
      </c>
      <c r="C302">
        <v>27</v>
      </c>
      <c r="D302">
        <v>58</v>
      </c>
      <c r="E302">
        <v>44</v>
      </c>
      <c r="F302">
        <v>0</v>
      </c>
      <c r="T302"/>
    </row>
    <row r="303" spans="1:20" x14ac:dyDescent="0.25">
      <c r="A303">
        <v>1961</v>
      </c>
      <c r="B303">
        <v>10</v>
      </c>
      <c r="C303">
        <v>28</v>
      </c>
      <c r="D303">
        <v>61</v>
      </c>
      <c r="E303">
        <v>40</v>
      </c>
      <c r="F303">
        <v>0</v>
      </c>
      <c r="T303"/>
    </row>
    <row r="304" spans="1:20" x14ac:dyDescent="0.25">
      <c r="A304">
        <v>1961</v>
      </c>
      <c r="B304">
        <v>10</v>
      </c>
      <c r="C304">
        <v>29</v>
      </c>
      <c r="D304">
        <v>72</v>
      </c>
      <c r="E304">
        <v>51</v>
      </c>
      <c r="F304">
        <v>0</v>
      </c>
      <c r="T304"/>
    </row>
    <row r="305" spans="1:20" x14ac:dyDescent="0.25">
      <c r="A305">
        <v>1961</v>
      </c>
      <c r="B305">
        <v>10</v>
      </c>
      <c r="C305">
        <v>30</v>
      </c>
      <c r="D305">
        <v>82</v>
      </c>
      <c r="E305">
        <v>58</v>
      </c>
      <c r="F305">
        <v>31</v>
      </c>
      <c r="T305"/>
    </row>
    <row r="306" spans="1:20" x14ac:dyDescent="0.25">
      <c r="A306">
        <v>1961</v>
      </c>
      <c r="B306">
        <v>10</v>
      </c>
      <c r="C306">
        <v>31</v>
      </c>
      <c r="D306">
        <v>76</v>
      </c>
      <c r="E306">
        <v>62</v>
      </c>
      <c r="F306">
        <v>0</v>
      </c>
      <c r="T306"/>
    </row>
    <row r="307" spans="1:20" x14ac:dyDescent="0.25">
      <c r="A307">
        <v>1961</v>
      </c>
      <c r="B307">
        <v>11</v>
      </c>
      <c r="C307">
        <v>1</v>
      </c>
      <c r="D307">
        <v>64</v>
      </c>
      <c r="E307">
        <v>44</v>
      </c>
      <c r="F307">
        <v>0</v>
      </c>
      <c r="T307"/>
    </row>
    <row r="308" spans="1:20" x14ac:dyDescent="0.25">
      <c r="A308">
        <v>1961</v>
      </c>
      <c r="B308">
        <v>11</v>
      </c>
      <c r="C308">
        <v>2</v>
      </c>
      <c r="D308">
        <v>58</v>
      </c>
      <c r="E308">
        <v>41</v>
      </c>
      <c r="F308">
        <v>0</v>
      </c>
      <c r="T308"/>
    </row>
    <row r="309" spans="1:20" x14ac:dyDescent="0.25">
      <c r="A309">
        <v>1961</v>
      </c>
      <c r="B309">
        <v>11</v>
      </c>
      <c r="C309">
        <v>3</v>
      </c>
      <c r="D309">
        <v>70</v>
      </c>
      <c r="E309">
        <v>57</v>
      </c>
      <c r="F309">
        <v>0</v>
      </c>
      <c r="T309"/>
    </row>
    <row r="310" spans="1:20" x14ac:dyDescent="0.25">
      <c r="A310">
        <v>1961</v>
      </c>
      <c r="B310">
        <v>11</v>
      </c>
      <c r="C310">
        <v>4</v>
      </c>
      <c r="D310">
        <v>77</v>
      </c>
      <c r="E310">
        <v>61</v>
      </c>
      <c r="F310">
        <v>0</v>
      </c>
      <c r="T310"/>
    </row>
    <row r="311" spans="1:20" x14ac:dyDescent="0.25">
      <c r="A311">
        <v>1961</v>
      </c>
      <c r="B311">
        <v>11</v>
      </c>
      <c r="C311">
        <v>5</v>
      </c>
      <c r="D311">
        <v>78</v>
      </c>
      <c r="E311">
        <v>62</v>
      </c>
      <c r="F311">
        <v>0</v>
      </c>
      <c r="T311"/>
    </row>
    <row r="312" spans="1:20" x14ac:dyDescent="0.25">
      <c r="A312">
        <v>1961</v>
      </c>
      <c r="B312">
        <v>11</v>
      </c>
      <c r="C312">
        <v>6</v>
      </c>
      <c r="D312">
        <v>67</v>
      </c>
      <c r="E312">
        <v>56</v>
      </c>
      <c r="F312">
        <v>0</v>
      </c>
      <c r="T312"/>
    </row>
    <row r="313" spans="1:20" x14ac:dyDescent="0.25">
      <c r="A313">
        <v>1961</v>
      </c>
      <c r="B313">
        <v>11</v>
      </c>
      <c r="C313">
        <v>7</v>
      </c>
      <c r="D313">
        <v>61</v>
      </c>
      <c r="E313">
        <v>46</v>
      </c>
      <c r="F313">
        <v>33</v>
      </c>
      <c r="T313"/>
    </row>
    <row r="314" spans="1:20" x14ac:dyDescent="0.25">
      <c r="A314">
        <v>1961</v>
      </c>
      <c r="B314">
        <v>11</v>
      </c>
      <c r="C314">
        <v>8</v>
      </c>
      <c r="D314">
        <v>55</v>
      </c>
      <c r="E314">
        <v>40</v>
      </c>
      <c r="F314">
        <v>0</v>
      </c>
      <c r="T314"/>
    </row>
    <row r="315" spans="1:20" x14ac:dyDescent="0.25">
      <c r="A315">
        <v>1961</v>
      </c>
      <c r="B315">
        <v>11</v>
      </c>
      <c r="C315">
        <v>9</v>
      </c>
      <c r="D315">
        <v>46</v>
      </c>
      <c r="E315">
        <v>35</v>
      </c>
      <c r="F315">
        <v>0</v>
      </c>
      <c r="T315"/>
    </row>
    <row r="316" spans="1:20" x14ac:dyDescent="0.25">
      <c r="A316">
        <v>1961</v>
      </c>
      <c r="B316">
        <v>11</v>
      </c>
      <c r="C316">
        <v>10</v>
      </c>
      <c r="D316">
        <v>43</v>
      </c>
      <c r="E316">
        <v>32</v>
      </c>
      <c r="F316">
        <v>0</v>
      </c>
      <c r="T316"/>
    </row>
    <row r="317" spans="1:20" x14ac:dyDescent="0.25">
      <c r="A317">
        <v>1961</v>
      </c>
      <c r="B317">
        <v>11</v>
      </c>
      <c r="C317">
        <v>11</v>
      </c>
      <c r="D317">
        <v>50</v>
      </c>
      <c r="E317">
        <v>31</v>
      </c>
      <c r="F317">
        <v>0</v>
      </c>
      <c r="T317"/>
    </row>
    <row r="318" spans="1:20" x14ac:dyDescent="0.25">
      <c r="A318">
        <v>1961</v>
      </c>
      <c r="B318">
        <v>11</v>
      </c>
      <c r="C318">
        <v>12</v>
      </c>
      <c r="D318">
        <v>62</v>
      </c>
      <c r="E318">
        <v>42</v>
      </c>
      <c r="F318">
        <v>6</v>
      </c>
      <c r="T318"/>
    </row>
    <row r="319" spans="1:20" x14ac:dyDescent="0.25">
      <c r="A319">
        <v>1961</v>
      </c>
      <c r="B319">
        <v>11</v>
      </c>
      <c r="C319">
        <v>13</v>
      </c>
      <c r="D319">
        <v>63</v>
      </c>
      <c r="E319">
        <v>55</v>
      </c>
      <c r="F319">
        <v>0</v>
      </c>
      <c r="T319"/>
    </row>
    <row r="320" spans="1:20" x14ac:dyDescent="0.25">
      <c r="A320">
        <v>1961</v>
      </c>
      <c r="B320">
        <v>11</v>
      </c>
      <c r="C320">
        <v>14</v>
      </c>
      <c r="D320">
        <v>62</v>
      </c>
      <c r="E320">
        <v>57</v>
      </c>
      <c r="F320">
        <v>40</v>
      </c>
      <c r="T320"/>
    </row>
    <row r="321" spans="1:20" x14ac:dyDescent="0.25">
      <c r="A321">
        <v>1961</v>
      </c>
      <c r="B321">
        <v>11</v>
      </c>
      <c r="C321">
        <v>15</v>
      </c>
      <c r="D321">
        <v>63</v>
      </c>
      <c r="E321">
        <v>46</v>
      </c>
      <c r="F321">
        <v>0</v>
      </c>
      <c r="T321"/>
    </row>
    <row r="322" spans="1:20" x14ac:dyDescent="0.25">
      <c r="A322">
        <v>1961</v>
      </c>
      <c r="B322">
        <v>11</v>
      </c>
      <c r="C322">
        <v>16</v>
      </c>
      <c r="D322">
        <v>56</v>
      </c>
      <c r="E322">
        <v>42</v>
      </c>
      <c r="F322">
        <v>59</v>
      </c>
      <c r="T322"/>
    </row>
    <row r="323" spans="1:20" x14ac:dyDescent="0.25">
      <c r="A323">
        <v>1961</v>
      </c>
      <c r="B323">
        <v>11</v>
      </c>
      <c r="C323">
        <v>17</v>
      </c>
      <c r="D323">
        <v>62</v>
      </c>
      <c r="E323">
        <v>43</v>
      </c>
      <c r="F323">
        <v>4</v>
      </c>
      <c r="T323"/>
    </row>
    <row r="324" spans="1:20" x14ac:dyDescent="0.25">
      <c r="A324">
        <v>1961</v>
      </c>
      <c r="B324">
        <v>11</v>
      </c>
      <c r="C324">
        <v>18</v>
      </c>
      <c r="D324">
        <v>47</v>
      </c>
      <c r="E324">
        <v>37</v>
      </c>
      <c r="F324">
        <v>0</v>
      </c>
      <c r="T324"/>
    </row>
    <row r="325" spans="1:20" x14ac:dyDescent="0.25">
      <c r="A325">
        <v>1961</v>
      </c>
      <c r="B325">
        <v>11</v>
      </c>
      <c r="C325">
        <v>19</v>
      </c>
      <c r="D325">
        <v>45</v>
      </c>
      <c r="E325">
        <v>32</v>
      </c>
      <c r="F325">
        <v>0</v>
      </c>
      <c r="T325"/>
    </row>
    <row r="326" spans="1:20" x14ac:dyDescent="0.25">
      <c r="A326">
        <v>1961</v>
      </c>
      <c r="B326">
        <v>11</v>
      </c>
      <c r="C326">
        <v>20</v>
      </c>
      <c r="D326">
        <v>41</v>
      </c>
      <c r="E326">
        <v>34</v>
      </c>
      <c r="F326">
        <v>50</v>
      </c>
      <c r="T326"/>
    </row>
    <row r="327" spans="1:20" x14ac:dyDescent="0.25">
      <c r="A327">
        <v>1961</v>
      </c>
      <c r="B327">
        <v>11</v>
      </c>
      <c r="C327">
        <v>21</v>
      </c>
      <c r="D327">
        <v>44</v>
      </c>
      <c r="E327">
        <v>35</v>
      </c>
      <c r="F327">
        <v>0</v>
      </c>
      <c r="T327"/>
    </row>
    <row r="328" spans="1:20" x14ac:dyDescent="0.25">
      <c r="A328">
        <v>1961</v>
      </c>
      <c r="B328">
        <v>11</v>
      </c>
      <c r="C328">
        <v>22</v>
      </c>
      <c r="D328">
        <v>49</v>
      </c>
      <c r="E328">
        <v>35</v>
      </c>
      <c r="F328">
        <v>0</v>
      </c>
      <c r="T328"/>
    </row>
    <row r="329" spans="1:20" x14ac:dyDescent="0.25">
      <c r="A329">
        <v>1961</v>
      </c>
      <c r="B329">
        <v>11</v>
      </c>
      <c r="C329">
        <v>23</v>
      </c>
      <c r="D329">
        <v>54</v>
      </c>
      <c r="E329">
        <v>38</v>
      </c>
      <c r="F329">
        <v>0</v>
      </c>
      <c r="T329"/>
    </row>
    <row r="330" spans="1:20" x14ac:dyDescent="0.25">
      <c r="A330">
        <v>1961</v>
      </c>
      <c r="B330">
        <v>11</v>
      </c>
      <c r="C330">
        <v>24</v>
      </c>
      <c r="D330">
        <v>56</v>
      </c>
      <c r="E330">
        <v>46</v>
      </c>
      <c r="F330">
        <v>79</v>
      </c>
      <c r="T330"/>
    </row>
    <row r="331" spans="1:20" x14ac:dyDescent="0.25">
      <c r="A331">
        <v>1961</v>
      </c>
      <c r="B331">
        <v>11</v>
      </c>
      <c r="C331">
        <v>25</v>
      </c>
      <c r="D331">
        <v>56</v>
      </c>
      <c r="E331">
        <v>42</v>
      </c>
      <c r="F331">
        <v>0</v>
      </c>
      <c r="T331"/>
    </row>
    <row r="332" spans="1:20" x14ac:dyDescent="0.25">
      <c r="A332">
        <v>1961</v>
      </c>
      <c r="B332">
        <v>11</v>
      </c>
      <c r="C332">
        <v>26</v>
      </c>
      <c r="D332">
        <v>58</v>
      </c>
      <c r="E332">
        <v>38</v>
      </c>
      <c r="F332">
        <v>0</v>
      </c>
      <c r="T332"/>
    </row>
    <row r="333" spans="1:20" x14ac:dyDescent="0.25">
      <c r="A333">
        <v>1961</v>
      </c>
      <c r="B333">
        <v>11</v>
      </c>
      <c r="C333">
        <v>27</v>
      </c>
      <c r="D333">
        <v>54</v>
      </c>
      <c r="E333">
        <v>36</v>
      </c>
      <c r="F333">
        <v>0</v>
      </c>
      <c r="T333"/>
    </row>
    <row r="334" spans="1:20" x14ac:dyDescent="0.25">
      <c r="A334">
        <v>1961</v>
      </c>
      <c r="B334">
        <v>11</v>
      </c>
      <c r="C334">
        <v>28</v>
      </c>
      <c r="D334">
        <v>36</v>
      </c>
      <c r="E334">
        <v>30</v>
      </c>
      <c r="F334">
        <v>0</v>
      </c>
      <c r="T334"/>
    </row>
    <row r="335" spans="1:20" x14ac:dyDescent="0.25">
      <c r="A335">
        <v>1961</v>
      </c>
      <c r="B335">
        <v>11</v>
      </c>
      <c r="C335">
        <v>29</v>
      </c>
      <c r="D335">
        <v>40</v>
      </c>
      <c r="E335">
        <v>32</v>
      </c>
      <c r="F335">
        <v>0</v>
      </c>
      <c r="T335"/>
    </row>
    <row r="336" spans="1:20" x14ac:dyDescent="0.25">
      <c r="A336">
        <v>1961</v>
      </c>
      <c r="B336">
        <v>11</v>
      </c>
      <c r="C336">
        <v>30</v>
      </c>
      <c r="D336">
        <v>47</v>
      </c>
      <c r="E336">
        <v>34</v>
      </c>
      <c r="F336">
        <v>0</v>
      </c>
      <c r="T336"/>
    </row>
    <row r="337" spans="1:20" x14ac:dyDescent="0.25">
      <c r="A337">
        <v>1961</v>
      </c>
      <c r="B337">
        <v>12</v>
      </c>
      <c r="C337">
        <v>1</v>
      </c>
      <c r="D337">
        <v>48</v>
      </c>
      <c r="E337">
        <v>35</v>
      </c>
      <c r="F337">
        <v>0</v>
      </c>
      <c r="T337"/>
    </row>
    <row r="338" spans="1:20" x14ac:dyDescent="0.25">
      <c r="A338">
        <v>1961</v>
      </c>
      <c r="B338">
        <v>12</v>
      </c>
      <c r="C338">
        <v>2</v>
      </c>
      <c r="D338">
        <v>49</v>
      </c>
      <c r="E338">
        <v>41</v>
      </c>
      <c r="F338">
        <v>0</v>
      </c>
      <c r="T338"/>
    </row>
    <row r="339" spans="1:20" x14ac:dyDescent="0.25">
      <c r="A339">
        <v>1961</v>
      </c>
      <c r="B339">
        <v>12</v>
      </c>
      <c r="C339">
        <v>3</v>
      </c>
      <c r="D339">
        <v>52</v>
      </c>
      <c r="E339">
        <v>41</v>
      </c>
      <c r="F339">
        <v>0</v>
      </c>
      <c r="T339"/>
    </row>
    <row r="340" spans="1:20" x14ac:dyDescent="0.25">
      <c r="A340">
        <v>1961</v>
      </c>
      <c r="B340">
        <v>12</v>
      </c>
      <c r="C340">
        <v>4</v>
      </c>
      <c r="D340">
        <v>51</v>
      </c>
      <c r="E340">
        <v>38</v>
      </c>
      <c r="F340">
        <v>0</v>
      </c>
      <c r="T340"/>
    </row>
    <row r="341" spans="1:20" x14ac:dyDescent="0.25">
      <c r="A341">
        <v>1961</v>
      </c>
      <c r="B341">
        <v>12</v>
      </c>
      <c r="C341">
        <v>5</v>
      </c>
      <c r="D341">
        <v>58</v>
      </c>
      <c r="E341">
        <v>38</v>
      </c>
      <c r="F341">
        <v>0</v>
      </c>
      <c r="T341"/>
    </row>
    <row r="342" spans="1:20" x14ac:dyDescent="0.25">
      <c r="A342">
        <v>1961</v>
      </c>
      <c r="B342">
        <v>12</v>
      </c>
      <c r="C342">
        <v>6</v>
      </c>
      <c r="D342">
        <v>47</v>
      </c>
      <c r="E342">
        <v>35</v>
      </c>
      <c r="F342">
        <v>0</v>
      </c>
      <c r="T342"/>
    </row>
    <row r="343" spans="1:20" x14ac:dyDescent="0.25">
      <c r="A343">
        <v>1961</v>
      </c>
      <c r="B343">
        <v>12</v>
      </c>
      <c r="C343">
        <v>7</v>
      </c>
      <c r="D343">
        <v>47</v>
      </c>
      <c r="E343">
        <v>35</v>
      </c>
      <c r="F343">
        <v>0</v>
      </c>
      <c r="T343"/>
    </row>
    <row r="344" spans="1:20" x14ac:dyDescent="0.25">
      <c r="A344">
        <v>1961</v>
      </c>
      <c r="B344">
        <v>12</v>
      </c>
      <c r="C344">
        <v>8</v>
      </c>
      <c r="D344">
        <v>39</v>
      </c>
      <c r="E344">
        <v>30</v>
      </c>
      <c r="F344">
        <v>0</v>
      </c>
      <c r="T344"/>
    </row>
    <row r="345" spans="1:20" x14ac:dyDescent="0.25">
      <c r="A345">
        <v>1961</v>
      </c>
      <c r="B345">
        <v>12</v>
      </c>
      <c r="C345">
        <v>9</v>
      </c>
      <c r="D345">
        <v>37</v>
      </c>
      <c r="E345">
        <v>28</v>
      </c>
      <c r="F345">
        <v>2</v>
      </c>
      <c r="T345"/>
    </row>
    <row r="346" spans="1:20" x14ac:dyDescent="0.25">
      <c r="A346">
        <v>1961</v>
      </c>
      <c r="B346">
        <v>12</v>
      </c>
      <c r="C346">
        <v>10</v>
      </c>
      <c r="D346">
        <v>40</v>
      </c>
      <c r="E346">
        <v>31</v>
      </c>
      <c r="F346">
        <v>13</v>
      </c>
      <c r="T346"/>
    </row>
    <row r="347" spans="1:20" x14ac:dyDescent="0.25">
      <c r="A347">
        <v>1961</v>
      </c>
      <c r="B347">
        <v>12</v>
      </c>
      <c r="C347">
        <v>11</v>
      </c>
      <c r="D347">
        <v>47</v>
      </c>
      <c r="E347">
        <v>37</v>
      </c>
      <c r="F347">
        <v>0</v>
      </c>
      <c r="T347"/>
    </row>
    <row r="348" spans="1:20" x14ac:dyDescent="0.25">
      <c r="A348">
        <v>1961</v>
      </c>
      <c r="B348">
        <v>12</v>
      </c>
      <c r="C348">
        <v>12</v>
      </c>
      <c r="D348">
        <v>46</v>
      </c>
      <c r="E348">
        <v>38</v>
      </c>
      <c r="F348">
        <v>43</v>
      </c>
      <c r="T348"/>
    </row>
    <row r="349" spans="1:20" x14ac:dyDescent="0.25">
      <c r="A349">
        <v>1961</v>
      </c>
      <c r="B349">
        <v>12</v>
      </c>
      <c r="C349">
        <v>13</v>
      </c>
      <c r="D349">
        <v>46</v>
      </c>
      <c r="E349">
        <v>30</v>
      </c>
      <c r="F349">
        <v>0</v>
      </c>
      <c r="T349"/>
    </row>
    <row r="350" spans="1:20" x14ac:dyDescent="0.25">
      <c r="A350">
        <v>1961</v>
      </c>
      <c r="B350">
        <v>12</v>
      </c>
      <c r="C350">
        <v>14</v>
      </c>
      <c r="D350">
        <v>35</v>
      </c>
      <c r="E350">
        <v>25</v>
      </c>
      <c r="F350">
        <v>0</v>
      </c>
      <c r="T350"/>
    </row>
    <row r="351" spans="1:20" x14ac:dyDescent="0.25">
      <c r="A351">
        <v>1961</v>
      </c>
      <c r="B351">
        <v>12</v>
      </c>
      <c r="C351">
        <v>15</v>
      </c>
      <c r="D351">
        <v>33</v>
      </c>
      <c r="E351">
        <v>18</v>
      </c>
      <c r="F351">
        <v>0</v>
      </c>
      <c r="T351"/>
    </row>
    <row r="352" spans="1:20" x14ac:dyDescent="0.25">
      <c r="A352">
        <v>1961</v>
      </c>
      <c r="B352">
        <v>12</v>
      </c>
      <c r="C352">
        <v>16</v>
      </c>
      <c r="D352">
        <v>32</v>
      </c>
      <c r="E352">
        <v>14</v>
      </c>
      <c r="F352">
        <v>0</v>
      </c>
      <c r="T352"/>
    </row>
    <row r="353" spans="1:20" x14ac:dyDescent="0.25">
      <c r="A353">
        <v>1961</v>
      </c>
      <c r="B353">
        <v>12</v>
      </c>
      <c r="C353">
        <v>17</v>
      </c>
      <c r="D353">
        <v>35</v>
      </c>
      <c r="E353">
        <v>30</v>
      </c>
      <c r="F353">
        <v>33</v>
      </c>
      <c r="T353"/>
    </row>
    <row r="354" spans="1:20" x14ac:dyDescent="0.25">
      <c r="A354">
        <v>1961</v>
      </c>
      <c r="B354">
        <v>12</v>
      </c>
      <c r="C354">
        <v>18</v>
      </c>
      <c r="D354">
        <v>39</v>
      </c>
      <c r="E354">
        <v>32</v>
      </c>
      <c r="F354">
        <v>105</v>
      </c>
      <c r="T354"/>
    </row>
    <row r="355" spans="1:20" x14ac:dyDescent="0.25">
      <c r="A355">
        <v>1961</v>
      </c>
      <c r="B355">
        <v>12</v>
      </c>
      <c r="C355">
        <v>19</v>
      </c>
      <c r="D355">
        <v>42</v>
      </c>
      <c r="E355">
        <v>36</v>
      </c>
      <c r="F355">
        <v>15</v>
      </c>
      <c r="T355"/>
    </row>
    <row r="356" spans="1:20" x14ac:dyDescent="0.25">
      <c r="A356">
        <v>1961</v>
      </c>
      <c r="B356">
        <v>12</v>
      </c>
      <c r="C356">
        <v>20</v>
      </c>
      <c r="D356">
        <v>44</v>
      </c>
      <c r="E356">
        <v>38</v>
      </c>
      <c r="F356">
        <v>0</v>
      </c>
      <c r="T356"/>
    </row>
    <row r="357" spans="1:20" x14ac:dyDescent="0.25">
      <c r="A357">
        <v>1961</v>
      </c>
      <c r="B357">
        <v>12</v>
      </c>
      <c r="C357">
        <v>21</v>
      </c>
      <c r="D357">
        <v>41</v>
      </c>
      <c r="E357">
        <v>32</v>
      </c>
      <c r="F357">
        <v>0</v>
      </c>
      <c r="T357"/>
    </row>
    <row r="358" spans="1:20" x14ac:dyDescent="0.25">
      <c r="A358">
        <v>1961</v>
      </c>
      <c r="B358">
        <v>12</v>
      </c>
      <c r="C358">
        <v>22</v>
      </c>
      <c r="D358">
        <v>40</v>
      </c>
      <c r="E358">
        <v>29</v>
      </c>
      <c r="F358">
        <v>0</v>
      </c>
      <c r="T358"/>
    </row>
    <row r="359" spans="1:20" x14ac:dyDescent="0.25">
      <c r="A359">
        <v>1961</v>
      </c>
      <c r="B359">
        <v>12</v>
      </c>
      <c r="C359">
        <v>23</v>
      </c>
      <c r="D359">
        <v>37</v>
      </c>
      <c r="E359">
        <v>26</v>
      </c>
      <c r="F359">
        <v>23</v>
      </c>
      <c r="T359"/>
    </row>
    <row r="360" spans="1:20" x14ac:dyDescent="0.25">
      <c r="A360">
        <v>1961</v>
      </c>
      <c r="B360">
        <v>12</v>
      </c>
      <c r="C360">
        <v>24</v>
      </c>
      <c r="D360">
        <v>33</v>
      </c>
      <c r="E360">
        <v>25</v>
      </c>
      <c r="F360">
        <v>35</v>
      </c>
      <c r="T360"/>
    </row>
    <row r="361" spans="1:20" x14ac:dyDescent="0.25">
      <c r="A361">
        <v>1961</v>
      </c>
      <c r="B361">
        <v>12</v>
      </c>
      <c r="C361">
        <v>25</v>
      </c>
      <c r="D361">
        <v>36</v>
      </c>
      <c r="E361">
        <v>22</v>
      </c>
      <c r="F361">
        <v>0</v>
      </c>
      <c r="T361"/>
    </row>
    <row r="362" spans="1:20" x14ac:dyDescent="0.25">
      <c r="A362">
        <v>1961</v>
      </c>
      <c r="B362">
        <v>12</v>
      </c>
      <c r="C362">
        <v>26</v>
      </c>
      <c r="D362">
        <v>39</v>
      </c>
      <c r="E362">
        <v>30</v>
      </c>
      <c r="F362">
        <v>0</v>
      </c>
      <c r="T362"/>
    </row>
    <row r="363" spans="1:20" x14ac:dyDescent="0.25">
      <c r="A363">
        <v>1961</v>
      </c>
      <c r="B363">
        <v>12</v>
      </c>
      <c r="C363">
        <v>27</v>
      </c>
      <c r="D363">
        <v>48</v>
      </c>
      <c r="E363">
        <v>32</v>
      </c>
      <c r="F363">
        <v>0</v>
      </c>
      <c r="T363"/>
    </row>
    <row r="364" spans="1:20" x14ac:dyDescent="0.25">
      <c r="A364">
        <v>1961</v>
      </c>
      <c r="B364">
        <v>12</v>
      </c>
      <c r="C364">
        <v>28</v>
      </c>
      <c r="D364">
        <v>42</v>
      </c>
      <c r="E364">
        <v>29</v>
      </c>
      <c r="F364">
        <v>35</v>
      </c>
      <c r="T364"/>
    </row>
    <row r="365" spans="1:20" x14ac:dyDescent="0.25">
      <c r="A365">
        <v>1961</v>
      </c>
      <c r="B365">
        <v>12</v>
      </c>
      <c r="C365">
        <v>29</v>
      </c>
      <c r="D365">
        <v>28</v>
      </c>
      <c r="E365">
        <v>19</v>
      </c>
      <c r="F365">
        <v>0</v>
      </c>
      <c r="T365"/>
    </row>
    <row r="366" spans="1:20" x14ac:dyDescent="0.25">
      <c r="A366">
        <v>1961</v>
      </c>
      <c r="B366">
        <v>12</v>
      </c>
      <c r="C366">
        <v>30</v>
      </c>
      <c r="D366">
        <v>26</v>
      </c>
      <c r="E366">
        <v>16</v>
      </c>
      <c r="F366">
        <v>0</v>
      </c>
      <c r="T366"/>
    </row>
    <row r="367" spans="1:20" x14ac:dyDescent="0.25">
      <c r="A367">
        <v>1961</v>
      </c>
      <c r="B367">
        <v>12</v>
      </c>
      <c r="C367">
        <v>31</v>
      </c>
      <c r="D367">
        <v>34</v>
      </c>
      <c r="E367">
        <v>19</v>
      </c>
      <c r="F367">
        <v>0</v>
      </c>
      <c r="T367"/>
    </row>
    <row r="368" spans="1:20" x14ac:dyDescent="0.25">
      <c r="A368">
        <v>1962</v>
      </c>
      <c r="B368">
        <v>1</v>
      </c>
      <c r="C368">
        <v>1</v>
      </c>
      <c r="D368">
        <v>36</v>
      </c>
      <c r="E368">
        <v>28</v>
      </c>
      <c r="F368">
        <v>1</v>
      </c>
      <c r="T368"/>
    </row>
    <row r="369" spans="1:20" x14ac:dyDescent="0.25">
      <c r="A369">
        <v>1962</v>
      </c>
      <c r="B369">
        <v>1</v>
      </c>
      <c r="C369">
        <v>2</v>
      </c>
      <c r="D369">
        <v>34</v>
      </c>
      <c r="E369">
        <v>24</v>
      </c>
      <c r="F369">
        <v>0</v>
      </c>
      <c r="T369"/>
    </row>
    <row r="370" spans="1:20" x14ac:dyDescent="0.25">
      <c r="A370">
        <v>1962</v>
      </c>
      <c r="B370">
        <v>1</v>
      </c>
      <c r="C370">
        <v>3</v>
      </c>
      <c r="D370">
        <v>36</v>
      </c>
      <c r="E370">
        <v>25</v>
      </c>
      <c r="F370">
        <v>0</v>
      </c>
      <c r="T370"/>
    </row>
    <row r="371" spans="1:20" x14ac:dyDescent="0.25">
      <c r="A371">
        <v>1962</v>
      </c>
      <c r="B371">
        <v>1</v>
      </c>
      <c r="C371">
        <v>4</v>
      </c>
      <c r="D371">
        <v>46</v>
      </c>
      <c r="E371">
        <v>25</v>
      </c>
      <c r="F371">
        <v>0</v>
      </c>
      <c r="T371"/>
    </row>
    <row r="372" spans="1:20" x14ac:dyDescent="0.25">
      <c r="A372">
        <v>1962</v>
      </c>
      <c r="B372">
        <v>1</v>
      </c>
      <c r="C372">
        <v>5</v>
      </c>
      <c r="D372">
        <v>34</v>
      </c>
      <c r="E372">
        <v>21</v>
      </c>
      <c r="F372">
        <v>0</v>
      </c>
      <c r="T372"/>
    </row>
    <row r="373" spans="1:20" x14ac:dyDescent="0.25">
      <c r="A373">
        <v>1962</v>
      </c>
      <c r="B373">
        <v>1</v>
      </c>
      <c r="C373">
        <v>6</v>
      </c>
      <c r="D373">
        <v>46</v>
      </c>
      <c r="E373">
        <v>33</v>
      </c>
      <c r="F373">
        <v>157</v>
      </c>
      <c r="T373"/>
    </row>
    <row r="374" spans="1:20" x14ac:dyDescent="0.25">
      <c r="A374">
        <v>1962</v>
      </c>
      <c r="B374">
        <v>1</v>
      </c>
      <c r="C374">
        <v>7</v>
      </c>
      <c r="D374">
        <v>54</v>
      </c>
      <c r="E374">
        <v>41</v>
      </c>
      <c r="F374">
        <v>24</v>
      </c>
      <c r="T374"/>
    </row>
    <row r="375" spans="1:20" x14ac:dyDescent="0.25">
      <c r="A375">
        <v>1962</v>
      </c>
      <c r="B375">
        <v>1</v>
      </c>
      <c r="C375">
        <v>8</v>
      </c>
      <c r="D375">
        <v>47</v>
      </c>
      <c r="E375">
        <v>35</v>
      </c>
      <c r="F375">
        <v>2</v>
      </c>
      <c r="T375"/>
    </row>
    <row r="376" spans="1:20" x14ac:dyDescent="0.25">
      <c r="A376">
        <v>1962</v>
      </c>
      <c r="B376">
        <v>1</v>
      </c>
      <c r="C376">
        <v>9</v>
      </c>
      <c r="D376">
        <v>35</v>
      </c>
      <c r="E376">
        <v>25</v>
      </c>
      <c r="F376">
        <v>0</v>
      </c>
      <c r="T376"/>
    </row>
    <row r="377" spans="1:20" x14ac:dyDescent="0.25">
      <c r="A377">
        <v>1962</v>
      </c>
      <c r="B377">
        <v>1</v>
      </c>
      <c r="C377">
        <v>10</v>
      </c>
      <c r="D377">
        <v>25</v>
      </c>
      <c r="E377">
        <v>17</v>
      </c>
      <c r="F377">
        <v>0</v>
      </c>
      <c r="T377"/>
    </row>
    <row r="378" spans="1:20" x14ac:dyDescent="0.25">
      <c r="A378">
        <v>1962</v>
      </c>
      <c r="B378">
        <v>1</v>
      </c>
      <c r="C378">
        <v>11</v>
      </c>
      <c r="D378">
        <v>31</v>
      </c>
      <c r="E378">
        <v>15</v>
      </c>
      <c r="F378">
        <v>0</v>
      </c>
      <c r="T378"/>
    </row>
    <row r="379" spans="1:20" x14ac:dyDescent="0.25">
      <c r="A379">
        <v>1962</v>
      </c>
      <c r="B379">
        <v>1</v>
      </c>
      <c r="C379">
        <v>12</v>
      </c>
      <c r="D379">
        <v>30</v>
      </c>
      <c r="E379">
        <v>16</v>
      </c>
      <c r="F379">
        <v>0</v>
      </c>
      <c r="T379"/>
    </row>
    <row r="380" spans="1:20" x14ac:dyDescent="0.25">
      <c r="A380">
        <v>1962</v>
      </c>
      <c r="B380">
        <v>1</v>
      </c>
      <c r="C380">
        <v>13</v>
      </c>
      <c r="D380">
        <v>38</v>
      </c>
      <c r="E380">
        <v>19</v>
      </c>
      <c r="F380">
        <v>0</v>
      </c>
      <c r="T380"/>
    </row>
    <row r="381" spans="1:20" x14ac:dyDescent="0.25">
      <c r="A381">
        <v>1962</v>
      </c>
      <c r="B381">
        <v>1</v>
      </c>
      <c r="C381">
        <v>14</v>
      </c>
      <c r="D381">
        <v>44</v>
      </c>
      <c r="E381">
        <v>29</v>
      </c>
      <c r="F381">
        <v>0</v>
      </c>
      <c r="T381"/>
    </row>
    <row r="382" spans="1:20" x14ac:dyDescent="0.25">
      <c r="A382">
        <v>1962</v>
      </c>
      <c r="B382">
        <v>1</v>
      </c>
      <c r="C382">
        <v>15</v>
      </c>
      <c r="D382">
        <v>56</v>
      </c>
      <c r="E382">
        <v>39</v>
      </c>
      <c r="F382">
        <v>39</v>
      </c>
      <c r="T382"/>
    </row>
    <row r="383" spans="1:20" x14ac:dyDescent="0.25">
      <c r="A383">
        <v>1962</v>
      </c>
      <c r="B383">
        <v>1</v>
      </c>
      <c r="C383">
        <v>16</v>
      </c>
      <c r="D383">
        <v>45</v>
      </c>
      <c r="E383">
        <v>32</v>
      </c>
      <c r="F383">
        <v>0</v>
      </c>
      <c r="T383"/>
    </row>
    <row r="384" spans="1:20" x14ac:dyDescent="0.25">
      <c r="A384">
        <v>1962</v>
      </c>
      <c r="B384">
        <v>1</v>
      </c>
      <c r="C384">
        <v>17</v>
      </c>
      <c r="D384">
        <v>39</v>
      </c>
      <c r="E384">
        <v>20</v>
      </c>
      <c r="F384">
        <v>0</v>
      </c>
      <c r="T384"/>
    </row>
    <row r="385" spans="1:20" x14ac:dyDescent="0.25">
      <c r="A385">
        <v>1962</v>
      </c>
      <c r="B385">
        <v>1</v>
      </c>
      <c r="C385">
        <v>18</v>
      </c>
      <c r="D385">
        <v>28</v>
      </c>
      <c r="E385">
        <v>15</v>
      </c>
      <c r="F385">
        <v>0</v>
      </c>
      <c r="T385"/>
    </row>
    <row r="386" spans="1:20" x14ac:dyDescent="0.25">
      <c r="A386">
        <v>1962</v>
      </c>
      <c r="B386">
        <v>1</v>
      </c>
      <c r="C386">
        <v>19</v>
      </c>
      <c r="D386">
        <v>35</v>
      </c>
      <c r="E386">
        <v>22</v>
      </c>
      <c r="F386">
        <v>0</v>
      </c>
      <c r="T386"/>
    </row>
    <row r="387" spans="1:20" x14ac:dyDescent="0.25">
      <c r="A387">
        <v>1962</v>
      </c>
      <c r="B387">
        <v>1</v>
      </c>
      <c r="C387">
        <v>20</v>
      </c>
      <c r="D387">
        <v>32</v>
      </c>
      <c r="E387">
        <v>26</v>
      </c>
      <c r="F387">
        <v>1</v>
      </c>
      <c r="T387"/>
    </row>
    <row r="388" spans="1:20" x14ac:dyDescent="0.25">
      <c r="A388">
        <v>1962</v>
      </c>
      <c r="B388">
        <v>1</v>
      </c>
      <c r="C388">
        <v>21</v>
      </c>
      <c r="D388">
        <v>39</v>
      </c>
      <c r="E388">
        <v>25</v>
      </c>
      <c r="F388">
        <v>0</v>
      </c>
      <c r="T388"/>
    </row>
    <row r="389" spans="1:20" x14ac:dyDescent="0.25">
      <c r="A389">
        <v>1962</v>
      </c>
      <c r="B389">
        <v>1</v>
      </c>
      <c r="C389">
        <v>22</v>
      </c>
      <c r="D389">
        <v>50</v>
      </c>
      <c r="E389">
        <v>38</v>
      </c>
      <c r="F389">
        <v>4</v>
      </c>
      <c r="T389"/>
    </row>
    <row r="390" spans="1:20" x14ac:dyDescent="0.25">
      <c r="A390">
        <v>1962</v>
      </c>
      <c r="B390">
        <v>1</v>
      </c>
      <c r="C390">
        <v>23</v>
      </c>
      <c r="D390">
        <v>50</v>
      </c>
      <c r="E390">
        <v>30</v>
      </c>
      <c r="F390">
        <v>1</v>
      </c>
      <c r="T390"/>
    </row>
    <row r="391" spans="1:20" x14ac:dyDescent="0.25">
      <c r="A391">
        <v>1962</v>
      </c>
      <c r="B391">
        <v>1</v>
      </c>
      <c r="C391">
        <v>24</v>
      </c>
      <c r="D391">
        <v>41</v>
      </c>
      <c r="E391">
        <v>25</v>
      </c>
      <c r="F391">
        <v>3</v>
      </c>
      <c r="T391"/>
    </row>
    <row r="392" spans="1:20" x14ac:dyDescent="0.25">
      <c r="A392">
        <v>1962</v>
      </c>
      <c r="B392">
        <v>1</v>
      </c>
      <c r="C392">
        <v>25</v>
      </c>
      <c r="D392">
        <v>50</v>
      </c>
      <c r="E392">
        <v>35</v>
      </c>
      <c r="F392">
        <v>0</v>
      </c>
      <c r="T392"/>
    </row>
    <row r="393" spans="1:20" x14ac:dyDescent="0.25">
      <c r="A393">
        <v>1962</v>
      </c>
      <c r="B393">
        <v>1</v>
      </c>
      <c r="C393">
        <v>26</v>
      </c>
      <c r="D393">
        <v>47</v>
      </c>
      <c r="E393">
        <v>37</v>
      </c>
      <c r="F393">
        <v>25</v>
      </c>
      <c r="T393"/>
    </row>
    <row r="394" spans="1:20" x14ac:dyDescent="0.25">
      <c r="A394">
        <v>1962</v>
      </c>
      <c r="B394">
        <v>1</v>
      </c>
      <c r="C394">
        <v>27</v>
      </c>
      <c r="D394">
        <v>49</v>
      </c>
      <c r="E394">
        <v>26</v>
      </c>
      <c r="F394">
        <v>1</v>
      </c>
      <c r="T394"/>
    </row>
    <row r="395" spans="1:20" x14ac:dyDescent="0.25">
      <c r="A395">
        <v>1962</v>
      </c>
      <c r="B395">
        <v>1</v>
      </c>
      <c r="C395">
        <v>28</v>
      </c>
      <c r="D395">
        <v>25</v>
      </c>
      <c r="E395">
        <v>22</v>
      </c>
      <c r="F395">
        <v>0</v>
      </c>
      <c r="T395"/>
    </row>
    <row r="396" spans="1:20" x14ac:dyDescent="0.25">
      <c r="A396">
        <v>1962</v>
      </c>
      <c r="B396">
        <v>1</v>
      </c>
      <c r="C396">
        <v>29</v>
      </c>
      <c r="D396">
        <v>31</v>
      </c>
      <c r="E396">
        <v>20</v>
      </c>
      <c r="F396">
        <v>0</v>
      </c>
      <c r="T396"/>
    </row>
    <row r="397" spans="1:20" x14ac:dyDescent="0.25">
      <c r="A397">
        <v>1962</v>
      </c>
      <c r="B397">
        <v>1</v>
      </c>
      <c r="C397">
        <v>30</v>
      </c>
      <c r="D397">
        <v>47</v>
      </c>
      <c r="E397">
        <v>16</v>
      </c>
      <c r="F397">
        <v>4</v>
      </c>
      <c r="T397"/>
    </row>
    <row r="398" spans="1:20" x14ac:dyDescent="0.25">
      <c r="A398">
        <v>1962</v>
      </c>
      <c r="B398">
        <v>1</v>
      </c>
      <c r="C398">
        <v>31</v>
      </c>
      <c r="D398">
        <v>27</v>
      </c>
      <c r="E398">
        <v>11</v>
      </c>
      <c r="F398">
        <v>0</v>
      </c>
      <c r="T398"/>
    </row>
    <row r="399" spans="1:20" x14ac:dyDescent="0.25">
      <c r="A399">
        <v>1962</v>
      </c>
      <c r="B399">
        <v>2</v>
      </c>
      <c r="C399">
        <v>1</v>
      </c>
      <c r="D399">
        <v>30</v>
      </c>
      <c r="E399">
        <v>21</v>
      </c>
      <c r="F399">
        <v>0</v>
      </c>
      <c r="T399"/>
    </row>
    <row r="400" spans="1:20" x14ac:dyDescent="0.25">
      <c r="A400">
        <v>1962</v>
      </c>
      <c r="B400">
        <v>2</v>
      </c>
      <c r="C400">
        <v>2</v>
      </c>
      <c r="D400">
        <v>31</v>
      </c>
      <c r="E400">
        <v>15</v>
      </c>
      <c r="F400">
        <v>6</v>
      </c>
      <c r="T400"/>
    </row>
    <row r="401" spans="1:20" x14ac:dyDescent="0.25">
      <c r="A401">
        <v>1962</v>
      </c>
      <c r="B401">
        <v>2</v>
      </c>
      <c r="C401">
        <v>3</v>
      </c>
      <c r="D401">
        <v>37</v>
      </c>
      <c r="E401">
        <v>30</v>
      </c>
      <c r="F401">
        <v>8</v>
      </c>
      <c r="T401"/>
    </row>
    <row r="402" spans="1:20" x14ac:dyDescent="0.25">
      <c r="A402">
        <v>1962</v>
      </c>
      <c r="B402">
        <v>2</v>
      </c>
      <c r="C402">
        <v>4</v>
      </c>
      <c r="D402">
        <v>49</v>
      </c>
      <c r="E402">
        <v>31</v>
      </c>
      <c r="F402">
        <v>0</v>
      </c>
      <c r="T402"/>
    </row>
    <row r="403" spans="1:20" x14ac:dyDescent="0.25">
      <c r="A403">
        <v>1962</v>
      </c>
      <c r="B403">
        <v>2</v>
      </c>
      <c r="C403">
        <v>5</v>
      </c>
      <c r="D403">
        <v>56</v>
      </c>
      <c r="E403">
        <v>39</v>
      </c>
      <c r="F403">
        <v>3</v>
      </c>
      <c r="T403"/>
    </row>
    <row r="404" spans="1:20" x14ac:dyDescent="0.25">
      <c r="A404">
        <v>1962</v>
      </c>
      <c r="B404">
        <v>2</v>
      </c>
      <c r="C404">
        <v>6</v>
      </c>
      <c r="D404">
        <v>45</v>
      </c>
      <c r="E404">
        <v>21</v>
      </c>
      <c r="F404">
        <v>0</v>
      </c>
      <c r="T404"/>
    </row>
    <row r="405" spans="1:20" x14ac:dyDescent="0.25">
      <c r="A405">
        <v>1962</v>
      </c>
      <c r="B405">
        <v>2</v>
      </c>
      <c r="C405">
        <v>7</v>
      </c>
      <c r="D405">
        <v>26</v>
      </c>
      <c r="E405">
        <v>14</v>
      </c>
      <c r="F405">
        <v>0</v>
      </c>
      <c r="T405"/>
    </row>
    <row r="406" spans="1:20" x14ac:dyDescent="0.25">
      <c r="A406">
        <v>1962</v>
      </c>
      <c r="B406">
        <v>2</v>
      </c>
      <c r="C406">
        <v>8</v>
      </c>
      <c r="D406">
        <v>40</v>
      </c>
      <c r="E406">
        <v>21</v>
      </c>
      <c r="F406">
        <v>0</v>
      </c>
      <c r="T406"/>
    </row>
    <row r="407" spans="1:20" x14ac:dyDescent="0.25">
      <c r="A407">
        <v>1962</v>
      </c>
      <c r="B407">
        <v>2</v>
      </c>
      <c r="C407">
        <v>9</v>
      </c>
      <c r="D407">
        <v>43</v>
      </c>
      <c r="E407">
        <v>33</v>
      </c>
      <c r="F407">
        <v>47</v>
      </c>
      <c r="T407"/>
    </row>
    <row r="408" spans="1:20" x14ac:dyDescent="0.25">
      <c r="A408">
        <v>1962</v>
      </c>
      <c r="B408">
        <v>2</v>
      </c>
      <c r="C408">
        <v>10</v>
      </c>
      <c r="D408">
        <v>35</v>
      </c>
      <c r="E408">
        <v>9</v>
      </c>
      <c r="F408">
        <v>0</v>
      </c>
      <c r="T408"/>
    </row>
    <row r="409" spans="1:20" x14ac:dyDescent="0.25">
      <c r="A409">
        <v>1962</v>
      </c>
      <c r="B409">
        <v>2</v>
      </c>
      <c r="C409">
        <v>11</v>
      </c>
      <c r="D409">
        <v>24</v>
      </c>
      <c r="E409">
        <v>4</v>
      </c>
      <c r="F409">
        <v>0</v>
      </c>
      <c r="T409"/>
    </row>
    <row r="410" spans="1:20" x14ac:dyDescent="0.25">
      <c r="A410">
        <v>1962</v>
      </c>
      <c r="B410">
        <v>2</v>
      </c>
      <c r="C410">
        <v>12</v>
      </c>
      <c r="D410">
        <v>33</v>
      </c>
      <c r="E410">
        <v>12</v>
      </c>
      <c r="F410">
        <v>0</v>
      </c>
      <c r="T410"/>
    </row>
    <row r="411" spans="1:20" x14ac:dyDescent="0.25">
      <c r="A411">
        <v>1962</v>
      </c>
      <c r="B411">
        <v>2</v>
      </c>
      <c r="C411">
        <v>13</v>
      </c>
      <c r="D411">
        <v>38</v>
      </c>
      <c r="E411">
        <v>18</v>
      </c>
      <c r="F411">
        <v>0</v>
      </c>
      <c r="T411"/>
    </row>
    <row r="412" spans="1:20" x14ac:dyDescent="0.25">
      <c r="A412">
        <v>1962</v>
      </c>
      <c r="B412">
        <v>2</v>
      </c>
      <c r="C412">
        <v>14</v>
      </c>
      <c r="D412">
        <v>40</v>
      </c>
      <c r="E412">
        <v>31</v>
      </c>
      <c r="F412">
        <v>74</v>
      </c>
      <c r="T412"/>
    </row>
    <row r="413" spans="1:20" x14ac:dyDescent="0.25">
      <c r="A413">
        <v>1962</v>
      </c>
      <c r="B413">
        <v>2</v>
      </c>
      <c r="C413">
        <v>15</v>
      </c>
      <c r="D413">
        <v>38</v>
      </c>
      <c r="E413">
        <v>31</v>
      </c>
      <c r="F413">
        <v>1</v>
      </c>
      <c r="T413"/>
    </row>
    <row r="414" spans="1:20" x14ac:dyDescent="0.25">
      <c r="A414">
        <v>1962</v>
      </c>
      <c r="B414">
        <v>2</v>
      </c>
      <c r="C414">
        <v>16</v>
      </c>
      <c r="D414">
        <v>35</v>
      </c>
      <c r="E414">
        <v>28</v>
      </c>
      <c r="F414">
        <v>7</v>
      </c>
      <c r="T414"/>
    </row>
    <row r="415" spans="1:20" x14ac:dyDescent="0.25">
      <c r="A415">
        <v>1962</v>
      </c>
      <c r="B415">
        <v>2</v>
      </c>
      <c r="C415">
        <v>17</v>
      </c>
      <c r="D415">
        <v>43</v>
      </c>
      <c r="E415">
        <v>31</v>
      </c>
      <c r="F415">
        <v>0</v>
      </c>
      <c r="T415"/>
    </row>
    <row r="416" spans="1:20" x14ac:dyDescent="0.25">
      <c r="A416">
        <v>1962</v>
      </c>
      <c r="B416">
        <v>2</v>
      </c>
      <c r="C416">
        <v>18</v>
      </c>
      <c r="D416">
        <v>38</v>
      </c>
      <c r="E416">
        <v>25</v>
      </c>
      <c r="F416">
        <v>0</v>
      </c>
      <c r="T416"/>
    </row>
    <row r="417" spans="1:20" x14ac:dyDescent="0.25">
      <c r="A417">
        <v>1962</v>
      </c>
      <c r="B417">
        <v>2</v>
      </c>
      <c r="C417">
        <v>19</v>
      </c>
      <c r="D417">
        <v>33</v>
      </c>
      <c r="E417">
        <v>28</v>
      </c>
      <c r="F417">
        <v>23</v>
      </c>
      <c r="T417"/>
    </row>
    <row r="418" spans="1:20" x14ac:dyDescent="0.25">
      <c r="A418">
        <v>1962</v>
      </c>
      <c r="B418">
        <v>2</v>
      </c>
      <c r="C418">
        <v>20</v>
      </c>
      <c r="D418">
        <v>37</v>
      </c>
      <c r="E418">
        <v>30</v>
      </c>
      <c r="F418">
        <v>0</v>
      </c>
      <c r="T418"/>
    </row>
    <row r="419" spans="1:20" x14ac:dyDescent="0.25">
      <c r="A419">
        <v>1962</v>
      </c>
      <c r="B419">
        <v>2</v>
      </c>
      <c r="C419">
        <v>21</v>
      </c>
      <c r="D419">
        <v>34</v>
      </c>
      <c r="E419">
        <v>26</v>
      </c>
      <c r="F419">
        <v>7</v>
      </c>
      <c r="T419"/>
    </row>
    <row r="420" spans="1:20" x14ac:dyDescent="0.25">
      <c r="A420">
        <v>1962</v>
      </c>
      <c r="B420">
        <v>2</v>
      </c>
      <c r="C420">
        <v>22</v>
      </c>
      <c r="D420">
        <v>37</v>
      </c>
      <c r="E420">
        <v>32</v>
      </c>
      <c r="F420">
        <v>13</v>
      </c>
      <c r="T420"/>
    </row>
    <row r="421" spans="1:20" x14ac:dyDescent="0.25">
      <c r="A421">
        <v>1962</v>
      </c>
      <c r="B421">
        <v>2</v>
      </c>
      <c r="C421">
        <v>23</v>
      </c>
      <c r="D421">
        <v>43</v>
      </c>
      <c r="E421">
        <v>36</v>
      </c>
      <c r="F421">
        <v>4</v>
      </c>
      <c r="T421"/>
    </row>
    <row r="422" spans="1:20" x14ac:dyDescent="0.25">
      <c r="A422">
        <v>1962</v>
      </c>
      <c r="B422">
        <v>2</v>
      </c>
      <c r="C422">
        <v>24</v>
      </c>
      <c r="D422">
        <v>41</v>
      </c>
      <c r="E422">
        <v>28</v>
      </c>
      <c r="F422">
        <v>52</v>
      </c>
      <c r="T422"/>
    </row>
    <row r="423" spans="1:20" x14ac:dyDescent="0.25">
      <c r="A423">
        <v>1962</v>
      </c>
      <c r="B423">
        <v>2</v>
      </c>
      <c r="C423">
        <v>25</v>
      </c>
      <c r="D423">
        <v>34</v>
      </c>
      <c r="E423">
        <v>21</v>
      </c>
      <c r="F423">
        <v>0</v>
      </c>
      <c r="T423"/>
    </row>
    <row r="424" spans="1:20" x14ac:dyDescent="0.25">
      <c r="A424">
        <v>1962</v>
      </c>
      <c r="B424">
        <v>2</v>
      </c>
      <c r="C424">
        <v>26</v>
      </c>
      <c r="D424">
        <v>40</v>
      </c>
      <c r="E424">
        <v>33</v>
      </c>
      <c r="F424">
        <v>83</v>
      </c>
      <c r="T424"/>
    </row>
    <row r="425" spans="1:20" x14ac:dyDescent="0.25">
      <c r="A425">
        <v>1962</v>
      </c>
      <c r="B425">
        <v>2</v>
      </c>
      <c r="C425">
        <v>27</v>
      </c>
      <c r="D425">
        <v>41</v>
      </c>
      <c r="E425">
        <v>36</v>
      </c>
      <c r="F425">
        <v>23</v>
      </c>
      <c r="T425"/>
    </row>
    <row r="426" spans="1:20" x14ac:dyDescent="0.25">
      <c r="A426">
        <v>1962</v>
      </c>
      <c r="B426">
        <v>2</v>
      </c>
      <c r="C426">
        <v>28</v>
      </c>
      <c r="D426">
        <v>41</v>
      </c>
      <c r="E426">
        <v>35</v>
      </c>
      <c r="F426">
        <v>23</v>
      </c>
      <c r="T426"/>
    </row>
    <row r="427" spans="1:20" x14ac:dyDescent="0.25">
      <c r="A427">
        <v>1962</v>
      </c>
      <c r="B427">
        <v>3</v>
      </c>
      <c r="C427">
        <v>1</v>
      </c>
      <c r="D427">
        <v>41</v>
      </c>
      <c r="E427">
        <v>17</v>
      </c>
      <c r="F427">
        <v>0</v>
      </c>
      <c r="T427"/>
    </row>
    <row r="428" spans="1:20" x14ac:dyDescent="0.25">
      <c r="A428">
        <v>1962</v>
      </c>
      <c r="B428">
        <v>3</v>
      </c>
      <c r="C428">
        <v>2</v>
      </c>
      <c r="D428">
        <v>29</v>
      </c>
      <c r="E428">
        <v>12</v>
      </c>
      <c r="F428">
        <v>0</v>
      </c>
      <c r="T428"/>
    </row>
    <row r="429" spans="1:20" x14ac:dyDescent="0.25">
      <c r="A429">
        <v>1962</v>
      </c>
      <c r="B429">
        <v>3</v>
      </c>
      <c r="C429">
        <v>3</v>
      </c>
      <c r="D429">
        <v>36</v>
      </c>
      <c r="E429">
        <v>11</v>
      </c>
      <c r="F429">
        <v>0</v>
      </c>
      <c r="T429"/>
    </row>
    <row r="430" spans="1:20" x14ac:dyDescent="0.25">
      <c r="A430">
        <v>1962</v>
      </c>
      <c r="B430">
        <v>3</v>
      </c>
      <c r="C430">
        <v>4</v>
      </c>
      <c r="D430">
        <v>38</v>
      </c>
      <c r="E430">
        <v>16</v>
      </c>
      <c r="F430">
        <v>0</v>
      </c>
      <c r="T430"/>
    </row>
    <row r="431" spans="1:20" x14ac:dyDescent="0.25">
      <c r="A431">
        <v>1962</v>
      </c>
      <c r="B431">
        <v>3</v>
      </c>
      <c r="C431">
        <v>5</v>
      </c>
      <c r="D431">
        <v>39</v>
      </c>
      <c r="E431">
        <v>29</v>
      </c>
      <c r="F431">
        <v>0</v>
      </c>
      <c r="T431"/>
    </row>
    <row r="432" spans="1:20" x14ac:dyDescent="0.25">
      <c r="A432">
        <v>1962</v>
      </c>
      <c r="B432">
        <v>3</v>
      </c>
      <c r="C432">
        <v>6</v>
      </c>
      <c r="D432">
        <v>38</v>
      </c>
      <c r="E432">
        <v>34</v>
      </c>
      <c r="F432">
        <v>5</v>
      </c>
      <c r="T432"/>
    </row>
    <row r="433" spans="1:20" x14ac:dyDescent="0.25">
      <c r="A433">
        <v>1962</v>
      </c>
      <c r="B433">
        <v>3</v>
      </c>
      <c r="C433">
        <v>7</v>
      </c>
      <c r="D433">
        <v>42</v>
      </c>
      <c r="E433">
        <v>34</v>
      </c>
      <c r="F433">
        <v>0</v>
      </c>
      <c r="T433"/>
    </row>
    <row r="434" spans="1:20" x14ac:dyDescent="0.25">
      <c r="A434">
        <v>1962</v>
      </c>
      <c r="B434">
        <v>3</v>
      </c>
      <c r="C434">
        <v>8</v>
      </c>
      <c r="D434">
        <v>43</v>
      </c>
      <c r="E434">
        <v>32</v>
      </c>
      <c r="F434">
        <v>0</v>
      </c>
      <c r="T434"/>
    </row>
    <row r="435" spans="1:20" x14ac:dyDescent="0.25">
      <c r="A435">
        <v>1962</v>
      </c>
      <c r="B435">
        <v>3</v>
      </c>
      <c r="C435">
        <v>9</v>
      </c>
      <c r="D435">
        <v>41</v>
      </c>
      <c r="E435">
        <v>32</v>
      </c>
      <c r="F435">
        <v>0</v>
      </c>
      <c r="T435"/>
    </row>
    <row r="436" spans="1:20" x14ac:dyDescent="0.25">
      <c r="A436">
        <v>1962</v>
      </c>
      <c r="B436">
        <v>3</v>
      </c>
      <c r="C436">
        <v>10</v>
      </c>
      <c r="D436">
        <v>50</v>
      </c>
      <c r="E436">
        <v>33</v>
      </c>
      <c r="F436">
        <v>0</v>
      </c>
      <c r="T436"/>
    </row>
    <row r="437" spans="1:20" x14ac:dyDescent="0.25">
      <c r="A437">
        <v>1962</v>
      </c>
      <c r="B437">
        <v>3</v>
      </c>
      <c r="C437">
        <v>11</v>
      </c>
      <c r="D437">
        <v>50</v>
      </c>
      <c r="E437">
        <v>34</v>
      </c>
      <c r="F437">
        <v>0</v>
      </c>
      <c r="T437"/>
    </row>
    <row r="438" spans="1:20" x14ac:dyDescent="0.25">
      <c r="A438">
        <v>1962</v>
      </c>
      <c r="B438">
        <v>3</v>
      </c>
      <c r="C438">
        <v>12</v>
      </c>
      <c r="D438">
        <v>47</v>
      </c>
      <c r="E438">
        <v>35</v>
      </c>
      <c r="F438">
        <v>233</v>
      </c>
      <c r="T438"/>
    </row>
    <row r="439" spans="1:20" x14ac:dyDescent="0.25">
      <c r="A439">
        <v>1962</v>
      </c>
      <c r="B439">
        <v>3</v>
      </c>
      <c r="C439">
        <v>13</v>
      </c>
      <c r="D439">
        <v>55</v>
      </c>
      <c r="E439">
        <v>40</v>
      </c>
      <c r="F439">
        <v>0</v>
      </c>
      <c r="T439"/>
    </row>
    <row r="440" spans="1:20" x14ac:dyDescent="0.25">
      <c r="A440">
        <v>1962</v>
      </c>
      <c r="B440">
        <v>3</v>
      </c>
      <c r="C440">
        <v>14</v>
      </c>
      <c r="D440">
        <v>49</v>
      </c>
      <c r="E440">
        <v>37</v>
      </c>
      <c r="F440">
        <v>0</v>
      </c>
      <c r="T440"/>
    </row>
    <row r="441" spans="1:20" x14ac:dyDescent="0.25">
      <c r="A441">
        <v>1962</v>
      </c>
      <c r="B441">
        <v>3</v>
      </c>
      <c r="C441">
        <v>15</v>
      </c>
      <c r="D441">
        <v>50</v>
      </c>
      <c r="E441">
        <v>39</v>
      </c>
      <c r="F441">
        <v>0</v>
      </c>
      <c r="T441"/>
    </row>
    <row r="442" spans="1:20" x14ac:dyDescent="0.25">
      <c r="A442">
        <v>1962</v>
      </c>
      <c r="B442">
        <v>3</v>
      </c>
      <c r="C442">
        <v>16</v>
      </c>
      <c r="D442">
        <v>50</v>
      </c>
      <c r="E442">
        <v>36</v>
      </c>
      <c r="F442">
        <v>0</v>
      </c>
      <c r="T442"/>
    </row>
    <row r="443" spans="1:20" x14ac:dyDescent="0.25">
      <c r="A443">
        <v>1962</v>
      </c>
      <c r="B443">
        <v>3</v>
      </c>
      <c r="C443">
        <v>17</v>
      </c>
      <c r="D443">
        <v>50</v>
      </c>
      <c r="E443">
        <v>36</v>
      </c>
      <c r="F443">
        <v>0</v>
      </c>
      <c r="T443"/>
    </row>
    <row r="444" spans="1:20" x14ac:dyDescent="0.25">
      <c r="A444">
        <v>1962</v>
      </c>
      <c r="B444">
        <v>3</v>
      </c>
      <c r="C444">
        <v>18</v>
      </c>
      <c r="D444">
        <v>49</v>
      </c>
      <c r="E444">
        <v>35</v>
      </c>
      <c r="F444">
        <v>0</v>
      </c>
      <c r="T444"/>
    </row>
    <row r="445" spans="1:20" x14ac:dyDescent="0.25">
      <c r="A445">
        <v>1962</v>
      </c>
      <c r="B445">
        <v>3</v>
      </c>
      <c r="C445">
        <v>19</v>
      </c>
      <c r="D445">
        <v>56</v>
      </c>
      <c r="E445">
        <v>36</v>
      </c>
      <c r="F445">
        <v>0</v>
      </c>
      <c r="T445"/>
    </row>
    <row r="446" spans="1:20" x14ac:dyDescent="0.25">
      <c r="A446">
        <v>1962</v>
      </c>
      <c r="B446">
        <v>3</v>
      </c>
      <c r="C446">
        <v>20</v>
      </c>
      <c r="D446">
        <v>53</v>
      </c>
      <c r="E446">
        <v>38</v>
      </c>
      <c r="F446">
        <v>0</v>
      </c>
      <c r="T446"/>
    </row>
    <row r="447" spans="1:20" x14ac:dyDescent="0.25">
      <c r="A447">
        <v>1962</v>
      </c>
      <c r="B447">
        <v>3</v>
      </c>
      <c r="C447">
        <v>21</v>
      </c>
      <c r="D447">
        <v>45</v>
      </c>
      <c r="E447">
        <v>35</v>
      </c>
      <c r="F447">
        <v>31</v>
      </c>
      <c r="T447"/>
    </row>
    <row r="448" spans="1:20" x14ac:dyDescent="0.25">
      <c r="A448">
        <v>1962</v>
      </c>
      <c r="B448">
        <v>3</v>
      </c>
      <c r="C448">
        <v>22</v>
      </c>
      <c r="D448">
        <v>53</v>
      </c>
      <c r="E448">
        <v>35</v>
      </c>
      <c r="F448">
        <v>0</v>
      </c>
      <c r="T448"/>
    </row>
    <row r="449" spans="1:20" x14ac:dyDescent="0.25">
      <c r="A449">
        <v>1962</v>
      </c>
      <c r="B449">
        <v>3</v>
      </c>
      <c r="C449">
        <v>23</v>
      </c>
      <c r="D449">
        <v>58</v>
      </c>
      <c r="E449">
        <v>39</v>
      </c>
      <c r="F449">
        <v>0</v>
      </c>
      <c r="T449"/>
    </row>
    <row r="450" spans="1:20" x14ac:dyDescent="0.25">
      <c r="A450">
        <v>1962</v>
      </c>
      <c r="B450">
        <v>3</v>
      </c>
      <c r="C450">
        <v>24</v>
      </c>
      <c r="D450">
        <v>57</v>
      </c>
      <c r="E450">
        <v>34</v>
      </c>
      <c r="F450">
        <v>0</v>
      </c>
      <c r="T450"/>
    </row>
    <row r="451" spans="1:20" x14ac:dyDescent="0.25">
      <c r="A451">
        <v>1962</v>
      </c>
      <c r="B451">
        <v>3</v>
      </c>
      <c r="C451">
        <v>25</v>
      </c>
      <c r="D451">
        <v>60</v>
      </c>
      <c r="E451">
        <v>39</v>
      </c>
      <c r="F451">
        <v>0</v>
      </c>
      <c r="T451"/>
    </row>
    <row r="452" spans="1:20" x14ac:dyDescent="0.25">
      <c r="A452">
        <v>1962</v>
      </c>
      <c r="B452">
        <v>3</v>
      </c>
      <c r="C452">
        <v>26</v>
      </c>
      <c r="D452">
        <v>60</v>
      </c>
      <c r="E452">
        <v>42</v>
      </c>
      <c r="F452">
        <v>0</v>
      </c>
      <c r="T452"/>
    </row>
    <row r="453" spans="1:20" x14ac:dyDescent="0.25">
      <c r="A453">
        <v>1962</v>
      </c>
      <c r="B453">
        <v>3</v>
      </c>
      <c r="C453">
        <v>27</v>
      </c>
      <c r="D453">
        <v>57</v>
      </c>
      <c r="E453">
        <v>39</v>
      </c>
      <c r="F453">
        <v>0</v>
      </c>
      <c r="T453"/>
    </row>
    <row r="454" spans="1:20" x14ac:dyDescent="0.25">
      <c r="A454">
        <v>1962</v>
      </c>
      <c r="B454">
        <v>3</v>
      </c>
      <c r="C454">
        <v>28</v>
      </c>
      <c r="D454">
        <v>66</v>
      </c>
      <c r="E454">
        <v>43</v>
      </c>
      <c r="F454">
        <v>0</v>
      </c>
      <c r="T454"/>
    </row>
    <row r="455" spans="1:20" x14ac:dyDescent="0.25">
      <c r="A455">
        <v>1962</v>
      </c>
      <c r="B455">
        <v>3</v>
      </c>
      <c r="C455">
        <v>29</v>
      </c>
      <c r="D455">
        <v>76</v>
      </c>
      <c r="E455">
        <v>50</v>
      </c>
      <c r="F455">
        <v>0</v>
      </c>
      <c r="T455"/>
    </row>
    <row r="456" spans="1:20" x14ac:dyDescent="0.25">
      <c r="A456">
        <v>1962</v>
      </c>
      <c r="B456">
        <v>3</v>
      </c>
      <c r="C456">
        <v>30</v>
      </c>
      <c r="D456">
        <v>79</v>
      </c>
      <c r="E456">
        <v>53</v>
      </c>
      <c r="F456">
        <v>0</v>
      </c>
      <c r="T456"/>
    </row>
    <row r="457" spans="1:20" x14ac:dyDescent="0.25">
      <c r="A457">
        <v>1962</v>
      </c>
      <c r="B457">
        <v>3</v>
      </c>
      <c r="C457">
        <v>31</v>
      </c>
      <c r="D457">
        <v>70</v>
      </c>
      <c r="E457">
        <v>57</v>
      </c>
      <c r="F457">
        <v>28</v>
      </c>
      <c r="T457"/>
    </row>
    <row r="458" spans="1:20" x14ac:dyDescent="0.25">
      <c r="A458">
        <v>1962</v>
      </c>
      <c r="B458">
        <v>4</v>
      </c>
      <c r="C458">
        <v>1</v>
      </c>
      <c r="D458">
        <v>61</v>
      </c>
      <c r="E458">
        <v>45</v>
      </c>
      <c r="F458">
        <v>129</v>
      </c>
      <c r="T458"/>
    </row>
    <row r="459" spans="1:20" x14ac:dyDescent="0.25">
      <c r="A459">
        <v>1962</v>
      </c>
      <c r="B459">
        <v>4</v>
      </c>
      <c r="C459">
        <v>2</v>
      </c>
      <c r="D459">
        <v>54</v>
      </c>
      <c r="E459">
        <v>39</v>
      </c>
      <c r="F459">
        <v>0</v>
      </c>
      <c r="T459"/>
    </row>
    <row r="460" spans="1:20" x14ac:dyDescent="0.25">
      <c r="A460">
        <v>1962</v>
      </c>
      <c r="B460">
        <v>4</v>
      </c>
      <c r="C460">
        <v>3</v>
      </c>
      <c r="D460">
        <v>49</v>
      </c>
      <c r="E460">
        <v>35</v>
      </c>
      <c r="F460">
        <v>0</v>
      </c>
      <c r="T460"/>
    </row>
    <row r="461" spans="1:20" x14ac:dyDescent="0.25">
      <c r="A461">
        <v>1962</v>
      </c>
      <c r="B461">
        <v>4</v>
      </c>
      <c r="C461">
        <v>4</v>
      </c>
      <c r="D461">
        <v>53</v>
      </c>
      <c r="E461">
        <v>35</v>
      </c>
      <c r="F461">
        <v>0</v>
      </c>
      <c r="T461"/>
    </row>
    <row r="462" spans="1:20" x14ac:dyDescent="0.25">
      <c r="A462">
        <v>1962</v>
      </c>
      <c r="B462">
        <v>4</v>
      </c>
      <c r="C462">
        <v>5</v>
      </c>
      <c r="D462">
        <v>61</v>
      </c>
      <c r="E462">
        <v>40</v>
      </c>
      <c r="F462">
        <v>0</v>
      </c>
      <c r="T462"/>
    </row>
    <row r="463" spans="1:20" x14ac:dyDescent="0.25">
      <c r="A463">
        <v>1962</v>
      </c>
      <c r="B463">
        <v>4</v>
      </c>
      <c r="C463">
        <v>6</v>
      </c>
      <c r="D463">
        <v>62</v>
      </c>
      <c r="E463">
        <v>46</v>
      </c>
      <c r="F463">
        <v>0</v>
      </c>
      <c r="T463"/>
    </row>
    <row r="464" spans="1:20" x14ac:dyDescent="0.25">
      <c r="A464">
        <v>1962</v>
      </c>
      <c r="B464">
        <v>4</v>
      </c>
      <c r="C464">
        <v>7</v>
      </c>
      <c r="D464">
        <v>59</v>
      </c>
      <c r="E464">
        <v>51</v>
      </c>
      <c r="F464">
        <v>89</v>
      </c>
      <c r="T464"/>
    </row>
    <row r="465" spans="1:20" x14ac:dyDescent="0.25">
      <c r="A465">
        <v>1962</v>
      </c>
      <c r="B465">
        <v>4</v>
      </c>
      <c r="C465">
        <v>8</v>
      </c>
      <c r="D465">
        <v>62</v>
      </c>
      <c r="E465">
        <v>53</v>
      </c>
      <c r="F465">
        <v>6</v>
      </c>
      <c r="T465"/>
    </row>
    <row r="466" spans="1:20" x14ac:dyDescent="0.25">
      <c r="A466">
        <v>1962</v>
      </c>
      <c r="B466">
        <v>4</v>
      </c>
      <c r="C466">
        <v>9</v>
      </c>
      <c r="D466">
        <v>61</v>
      </c>
      <c r="E466">
        <v>47</v>
      </c>
      <c r="F466">
        <v>25</v>
      </c>
      <c r="T466"/>
    </row>
    <row r="467" spans="1:20" x14ac:dyDescent="0.25">
      <c r="A467">
        <v>1962</v>
      </c>
      <c r="B467">
        <v>4</v>
      </c>
      <c r="C467">
        <v>10</v>
      </c>
      <c r="D467">
        <v>63</v>
      </c>
      <c r="E467">
        <v>46</v>
      </c>
      <c r="F467">
        <v>0</v>
      </c>
      <c r="T467"/>
    </row>
    <row r="468" spans="1:20" x14ac:dyDescent="0.25">
      <c r="A468">
        <v>1962</v>
      </c>
      <c r="B468">
        <v>4</v>
      </c>
      <c r="C468">
        <v>11</v>
      </c>
      <c r="D468">
        <v>57</v>
      </c>
      <c r="E468">
        <v>46</v>
      </c>
      <c r="F468">
        <v>0</v>
      </c>
      <c r="T468"/>
    </row>
    <row r="469" spans="1:20" x14ac:dyDescent="0.25">
      <c r="A469">
        <v>1962</v>
      </c>
      <c r="B469">
        <v>4</v>
      </c>
      <c r="C469">
        <v>12</v>
      </c>
      <c r="D469">
        <v>48</v>
      </c>
      <c r="E469">
        <v>40</v>
      </c>
      <c r="F469">
        <v>6</v>
      </c>
      <c r="T469"/>
    </row>
    <row r="470" spans="1:20" x14ac:dyDescent="0.25">
      <c r="A470">
        <v>1962</v>
      </c>
      <c r="B470">
        <v>4</v>
      </c>
      <c r="C470">
        <v>13</v>
      </c>
      <c r="D470">
        <v>43</v>
      </c>
      <c r="E470">
        <v>38</v>
      </c>
      <c r="F470">
        <v>13</v>
      </c>
      <c r="T470"/>
    </row>
    <row r="471" spans="1:20" x14ac:dyDescent="0.25">
      <c r="A471">
        <v>1962</v>
      </c>
      <c r="B471">
        <v>4</v>
      </c>
      <c r="C471">
        <v>14</v>
      </c>
      <c r="D471">
        <v>54</v>
      </c>
      <c r="E471">
        <v>40</v>
      </c>
      <c r="F471">
        <v>0</v>
      </c>
      <c r="T471"/>
    </row>
    <row r="472" spans="1:20" x14ac:dyDescent="0.25">
      <c r="A472">
        <v>1962</v>
      </c>
      <c r="B472">
        <v>4</v>
      </c>
      <c r="C472">
        <v>15</v>
      </c>
      <c r="D472">
        <v>45</v>
      </c>
      <c r="E472">
        <v>37</v>
      </c>
      <c r="F472">
        <v>18</v>
      </c>
      <c r="T472"/>
    </row>
    <row r="473" spans="1:20" x14ac:dyDescent="0.25">
      <c r="A473">
        <v>1962</v>
      </c>
      <c r="B473">
        <v>4</v>
      </c>
      <c r="C473">
        <v>16</v>
      </c>
      <c r="D473">
        <v>46</v>
      </c>
      <c r="E473">
        <v>35</v>
      </c>
      <c r="F473">
        <v>0</v>
      </c>
      <c r="T473"/>
    </row>
    <row r="474" spans="1:20" x14ac:dyDescent="0.25">
      <c r="A474">
        <v>1962</v>
      </c>
      <c r="B474">
        <v>4</v>
      </c>
      <c r="C474">
        <v>17</v>
      </c>
      <c r="D474">
        <v>53</v>
      </c>
      <c r="E474">
        <v>34</v>
      </c>
      <c r="F474">
        <v>0</v>
      </c>
      <c r="T474"/>
    </row>
    <row r="475" spans="1:20" x14ac:dyDescent="0.25">
      <c r="A475">
        <v>1962</v>
      </c>
      <c r="B475">
        <v>4</v>
      </c>
      <c r="C475">
        <v>18</v>
      </c>
      <c r="D475">
        <v>58</v>
      </c>
      <c r="E475">
        <v>40</v>
      </c>
      <c r="F475">
        <v>0</v>
      </c>
      <c r="T475"/>
    </row>
    <row r="476" spans="1:20" x14ac:dyDescent="0.25">
      <c r="A476">
        <v>1962</v>
      </c>
      <c r="B476">
        <v>4</v>
      </c>
      <c r="C476">
        <v>19</v>
      </c>
      <c r="D476">
        <v>61</v>
      </c>
      <c r="E476">
        <v>43</v>
      </c>
      <c r="F476">
        <v>2</v>
      </c>
      <c r="T476"/>
    </row>
    <row r="477" spans="1:20" x14ac:dyDescent="0.25">
      <c r="A477">
        <v>1962</v>
      </c>
      <c r="B477">
        <v>4</v>
      </c>
      <c r="C477">
        <v>20</v>
      </c>
      <c r="D477">
        <v>60</v>
      </c>
      <c r="E477">
        <v>42</v>
      </c>
      <c r="F477">
        <v>0</v>
      </c>
      <c r="T477"/>
    </row>
    <row r="478" spans="1:20" x14ac:dyDescent="0.25">
      <c r="A478">
        <v>1962</v>
      </c>
      <c r="B478">
        <v>4</v>
      </c>
      <c r="C478">
        <v>21</v>
      </c>
      <c r="D478">
        <v>73</v>
      </c>
      <c r="E478">
        <v>44</v>
      </c>
      <c r="F478">
        <v>0</v>
      </c>
      <c r="T478"/>
    </row>
    <row r="479" spans="1:20" x14ac:dyDescent="0.25">
      <c r="A479">
        <v>1962</v>
      </c>
      <c r="B479">
        <v>4</v>
      </c>
      <c r="C479">
        <v>22</v>
      </c>
      <c r="D479">
        <v>86</v>
      </c>
      <c r="E479">
        <v>55</v>
      </c>
      <c r="F479">
        <v>0</v>
      </c>
      <c r="T479"/>
    </row>
    <row r="480" spans="1:20" x14ac:dyDescent="0.25">
      <c r="A480">
        <v>1962</v>
      </c>
      <c r="B480">
        <v>4</v>
      </c>
      <c r="C480">
        <v>23</v>
      </c>
      <c r="D480">
        <v>72</v>
      </c>
      <c r="E480">
        <v>48</v>
      </c>
      <c r="F480">
        <v>0</v>
      </c>
      <c r="T480"/>
    </row>
    <row r="481" spans="1:20" x14ac:dyDescent="0.25">
      <c r="A481">
        <v>1962</v>
      </c>
      <c r="B481">
        <v>4</v>
      </c>
      <c r="C481">
        <v>24</v>
      </c>
      <c r="D481">
        <v>66</v>
      </c>
      <c r="E481">
        <v>43</v>
      </c>
      <c r="F481">
        <v>0</v>
      </c>
      <c r="T481"/>
    </row>
    <row r="482" spans="1:20" x14ac:dyDescent="0.25">
      <c r="A482">
        <v>1962</v>
      </c>
      <c r="B482">
        <v>4</v>
      </c>
      <c r="C482">
        <v>25</v>
      </c>
      <c r="D482">
        <v>84</v>
      </c>
      <c r="E482">
        <v>48</v>
      </c>
      <c r="F482">
        <v>0</v>
      </c>
      <c r="T482"/>
    </row>
    <row r="483" spans="1:20" x14ac:dyDescent="0.25">
      <c r="A483">
        <v>1962</v>
      </c>
      <c r="B483">
        <v>4</v>
      </c>
      <c r="C483">
        <v>26</v>
      </c>
      <c r="D483">
        <v>71</v>
      </c>
      <c r="E483">
        <v>45</v>
      </c>
      <c r="F483">
        <v>0</v>
      </c>
      <c r="T483"/>
    </row>
    <row r="484" spans="1:20" x14ac:dyDescent="0.25">
      <c r="A484">
        <v>1962</v>
      </c>
      <c r="B484">
        <v>4</v>
      </c>
      <c r="C484">
        <v>27</v>
      </c>
      <c r="D484">
        <v>91</v>
      </c>
      <c r="E484">
        <v>51</v>
      </c>
      <c r="F484">
        <v>0</v>
      </c>
      <c r="T484"/>
    </row>
    <row r="485" spans="1:20" x14ac:dyDescent="0.25">
      <c r="A485">
        <v>1962</v>
      </c>
      <c r="B485">
        <v>4</v>
      </c>
      <c r="C485">
        <v>28</v>
      </c>
      <c r="D485">
        <v>89</v>
      </c>
      <c r="E485">
        <v>62</v>
      </c>
      <c r="F485">
        <v>0</v>
      </c>
      <c r="T485"/>
    </row>
    <row r="486" spans="1:20" x14ac:dyDescent="0.25">
      <c r="A486">
        <v>1962</v>
      </c>
      <c r="B486">
        <v>4</v>
      </c>
      <c r="C486">
        <v>29</v>
      </c>
      <c r="D486">
        <v>80</v>
      </c>
      <c r="E486">
        <v>51</v>
      </c>
      <c r="F486">
        <v>0</v>
      </c>
      <c r="T486"/>
    </row>
    <row r="487" spans="1:20" x14ac:dyDescent="0.25">
      <c r="A487">
        <v>1962</v>
      </c>
      <c r="B487">
        <v>4</v>
      </c>
      <c r="C487">
        <v>30</v>
      </c>
      <c r="D487">
        <v>51</v>
      </c>
      <c r="E487">
        <v>45</v>
      </c>
      <c r="F487">
        <v>12</v>
      </c>
      <c r="T487"/>
    </row>
    <row r="488" spans="1:20" x14ac:dyDescent="0.25">
      <c r="A488">
        <v>1962</v>
      </c>
      <c r="B488">
        <v>5</v>
      </c>
      <c r="C488">
        <v>1</v>
      </c>
      <c r="D488">
        <v>48</v>
      </c>
      <c r="E488">
        <v>44</v>
      </c>
      <c r="F488">
        <v>0</v>
      </c>
      <c r="T488"/>
    </row>
    <row r="489" spans="1:20" x14ac:dyDescent="0.25">
      <c r="A489">
        <v>1962</v>
      </c>
      <c r="B489">
        <v>5</v>
      </c>
      <c r="C489">
        <v>2</v>
      </c>
      <c r="D489">
        <v>45</v>
      </c>
      <c r="E489">
        <v>42</v>
      </c>
      <c r="F489">
        <v>41</v>
      </c>
      <c r="T489"/>
    </row>
    <row r="490" spans="1:20" x14ac:dyDescent="0.25">
      <c r="A490">
        <v>1962</v>
      </c>
      <c r="B490">
        <v>5</v>
      </c>
      <c r="C490">
        <v>3</v>
      </c>
      <c r="D490">
        <v>70</v>
      </c>
      <c r="E490">
        <v>44</v>
      </c>
      <c r="F490">
        <v>9</v>
      </c>
      <c r="T490"/>
    </row>
    <row r="491" spans="1:20" x14ac:dyDescent="0.25">
      <c r="A491">
        <v>1962</v>
      </c>
      <c r="B491">
        <v>5</v>
      </c>
      <c r="C491">
        <v>4</v>
      </c>
      <c r="D491">
        <v>78</v>
      </c>
      <c r="E491">
        <v>54</v>
      </c>
      <c r="F491">
        <v>0</v>
      </c>
      <c r="T491"/>
    </row>
    <row r="492" spans="1:20" x14ac:dyDescent="0.25">
      <c r="A492">
        <v>1962</v>
      </c>
      <c r="B492">
        <v>5</v>
      </c>
      <c r="C492">
        <v>5</v>
      </c>
      <c r="D492">
        <v>82</v>
      </c>
      <c r="E492">
        <v>54</v>
      </c>
      <c r="F492">
        <v>0</v>
      </c>
      <c r="T492"/>
    </row>
    <row r="493" spans="1:20" x14ac:dyDescent="0.25">
      <c r="A493">
        <v>1962</v>
      </c>
      <c r="B493">
        <v>5</v>
      </c>
      <c r="C493">
        <v>6</v>
      </c>
      <c r="D493">
        <v>75</v>
      </c>
      <c r="E493">
        <v>52</v>
      </c>
      <c r="F493">
        <v>1</v>
      </c>
      <c r="T493"/>
    </row>
    <row r="494" spans="1:20" x14ac:dyDescent="0.25">
      <c r="A494">
        <v>1962</v>
      </c>
      <c r="B494">
        <v>5</v>
      </c>
      <c r="C494">
        <v>7</v>
      </c>
      <c r="D494">
        <v>69</v>
      </c>
      <c r="E494">
        <v>49</v>
      </c>
      <c r="F494">
        <v>0</v>
      </c>
      <c r="T494"/>
    </row>
    <row r="495" spans="1:20" x14ac:dyDescent="0.25">
      <c r="A495">
        <v>1962</v>
      </c>
      <c r="B495">
        <v>5</v>
      </c>
      <c r="C495">
        <v>8</v>
      </c>
      <c r="D495">
        <v>49</v>
      </c>
      <c r="E495">
        <v>43</v>
      </c>
      <c r="F495">
        <v>6</v>
      </c>
      <c r="T495"/>
    </row>
    <row r="496" spans="1:20" x14ac:dyDescent="0.25">
      <c r="A496">
        <v>1962</v>
      </c>
      <c r="B496">
        <v>5</v>
      </c>
      <c r="C496">
        <v>9</v>
      </c>
      <c r="D496">
        <v>65</v>
      </c>
      <c r="E496">
        <v>42</v>
      </c>
      <c r="F496">
        <v>0</v>
      </c>
      <c r="T496"/>
    </row>
    <row r="497" spans="1:20" x14ac:dyDescent="0.25">
      <c r="A497">
        <v>1962</v>
      </c>
      <c r="B497">
        <v>5</v>
      </c>
      <c r="C497">
        <v>10</v>
      </c>
      <c r="D497">
        <v>71</v>
      </c>
      <c r="E497">
        <v>43</v>
      </c>
      <c r="F497">
        <v>0</v>
      </c>
      <c r="T497"/>
    </row>
    <row r="498" spans="1:20" x14ac:dyDescent="0.25">
      <c r="A498">
        <v>1962</v>
      </c>
      <c r="B498">
        <v>5</v>
      </c>
      <c r="C498">
        <v>11</v>
      </c>
      <c r="D498">
        <v>65</v>
      </c>
      <c r="E498">
        <v>49</v>
      </c>
      <c r="F498">
        <v>0</v>
      </c>
      <c r="T498"/>
    </row>
    <row r="499" spans="1:20" x14ac:dyDescent="0.25">
      <c r="A499">
        <v>1962</v>
      </c>
      <c r="B499">
        <v>5</v>
      </c>
      <c r="C499">
        <v>12</v>
      </c>
      <c r="D499">
        <v>73</v>
      </c>
      <c r="E499">
        <v>49</v>
      </c>
      <c r="F499">
        <v>0</v>
      </c>
      <c r="T499"/>
    </row>
    <row r="500" spans="1:20" x14ac:dyDescent="0.25">
      <c r="A500">
        <v>1962</v>
      </c>
      <c r="B500">
        <v>5</v>
      </c>
      <c r="C500">
        <v>13</v>
      </c>
      <c r="D500">
        <v>66</v>
      </c>
      <c r="E500">
        <v>46</v>
      </c>
      <c r="F500">
        <v>0</v>
      </c>
      <c r="T500"/>
    </row>
    <row r="501" spans="1:20" x14ac:dyDescent="0.25">
      <c r="A501">
        <v>1962</v>
      </c>
      <c r="B501">
        <v>5</v>
      </c>
      <c r="C501">
        <v>14</v>
      </c>
      <c r="D501">
        <v>74</v>
      </c>
      <c r="E501">
        <v>48</v>
      </c>
      <c r="F501">
        <v>1</v>
      </c>
      <c r="T501"/>
    </row>
    <row r="502" spans="1:20" x14ac:dyDescent="0.25">
      <c r="A502">
        <v>1962</v>
      </c>
      <c r="B502">
        <v>5</v>
      </c>
      <c r="C502">
        <v>15</v>
      </c>
      <c r="D502">
        <v>76</v>
      </c>
      <c r="E502">
        <v>54</v>
      </c>
      <c r="F502">
        <v>0</v>
      </c>
      <c r="T502"/>
    </row>
    <row r="503" spans="1:20" x14ac:dyDescent="0.25">
      <c r="A503">
        <v>1962</v>
      </c>
      <c r="B503">
        <v>5</v>
      </c>
      <c r="C503">
        <v>16</v>
      </c>
      <c r="D503">
        <v>72</v>
      </c>
      <c r="E503">
        <v>54</v>
      </c>
      <c r="F503">
        <v>0</v>
      </c>
      <c r="T503"/>
    </row>
    <row r="504" spans="1:20" x14ac:dyDescent="0.25">
      <c r="A504">
        <v>1962</v>
      </c>
      <c r="B504">
        <v>5</v>
      </c>
      <c r="C504">
        <v>17</v>
      </c>
      <c r="D504">
        <v>79</v>
      </c>
      <c r="E504">
        <v>55</v>
      </c>
      <c r="F504">
        <v>0</v>
      </c>
      <c r="T504"/>
    </row>
    <row r="505" spans="1:20" x14ac:dyDescent="0.25">
      <c r="A505">
        <v>1962</v>
      </c>
      <c r="B505">
        <v>5</v>
      </c>
      <c r="C505">
        <v>18</v>
      </c>
      <c r="D505">
        <v>89</v>
      </c>
      <c r="E505">
        <v>56</v>
      </c>
      <c r="F505">
        <v>0</v>
      </c>
      <c r="T505"/>
    </row>
    <row r="506" spans="1:20" x14ac:dyDescent="0.25">
      <c r="A506">
        <v>1962</v>
      </c>
      <c r="B506">
        <v>5</v>
      </c>
      <c r="C506">
        <v>19</v>
      </c>
      <c r="D506">
        <v>99</v>
      </c>
      <c r="E506">
        <v>58</v>
      </c>
      <c r="F506">
        <v>15</v>
      </c>
      <c r="T506"/>
    </row>
    <row r="507" spans="1:20" x14ac:dyDescent="0.25">
      <c r="A507">
        <v>1962</v>
      </c>
      <c r="B507">
        <v>5</v>
      </c>
      <c r="C507">
        <v>20</v>
      </c>
      <c r="D507">
        <v>90</v>
      </c>
      <c r="E507">
        <v>64</v>
      </c>
      <c r="F507">
        <v>0</v>
      </c>
      <c r="T507"/>
    </row>
    <row r="508" spans="1:20" x14ac:dyDescent="0.25">
      <c r="A508">
        <v>1962</v>
      </c>
      <c r="B508">
        <v>5</v>
      </c>
      <c r="C508">
        <v>21</v>
      </c>
      <c r="D508">
        <v>87</v>
      </c>
      <c r="E508">
        <v>64</v>
      </c>
      <c r="F508">
        <v>0</v>
      </c>
      <c r="T508"/>
    </row>
    <row r="509" spans="1:20" x14ac:dyDescent="0.25">
      <c r="A509">
        <v>1962</v>
      </c>
      <c r="B509">
        <v>5</v>
      </c>
      <c r="C509">
        <v>22</v>
      </c>
      <c r="D509">
        <v>77</v>
      </c>
      <c r="E509">
        <v>57</v>
      </c>
      <c r="F509">
        <v>0</v>
      </c>
      <c r="T509"/>
    </row>
    <row r="510" spans="1:20" x14ac:dyDescent="0.25">
      <c r="A510">
        <v>1962</v>
      </c>
      <c r="B510">
        <v>5</v>
      </c>
      <c r="C510">
        <v>23</v>
      </c>
      <c r="D510">
        <v>81</v>
      </c>
      <c r="E510">
        <v>57</v>
      </c>
      <c r="F510">
        <v>0</v>
      </c>
      <c r="T510"/>
    </row>
    <row r="511" spans="1:20" x14ac:dyDescent="0.25">
      <c r="A511">
        <v>1962</v>
      </c>
      <c r="B511">
        <v>5</v>
      </c>
      <c r="C511">
        <v>24</v>
      </c>
      <c r="D511">
        <v>85</v>
      </c>
      <c r="E511">
        <v>61</v>
      </c>
      <c r="F511">
        <v>49</v>
      </c>
      <c r="T511"/>
    </row>
    <row r="512" spans="1:20" x14ac:dyDescent="0.25">
      <c r="A512">
        <v>1962</v>
      </c>
      <c r="B512">
        <v>5</v>
      </c>
      <c r="C512">
        <v>25</v>
      </c>
      <c r="D512">
        <v>84</v>
      </c>
      <c r="E512">
        <v>63</v>
      </c>
      <c r="F512">
        <v>0</v>
      </c>
      <c r="T512"/>
    </row>
    <row r="513" spans="1:20" x14ac:dyDescent="0.25">
      <c r="A513">
        <v>1962</v>
      </c>
      <c r="B513">
        <v>5</v>
      </c>
      <c r="C513">
        <v>26</v>
      </c>
      <c r="D513">
        <v>84</v>
      </c>
      <c r="E513">
        <v>63</v>
      </c>
      <c r="F513">
        <v>0</v>
      </c>
      <c r="T513"/>
    </row>
    <row r="514" spans="1:20" x14ac:dyDescent="0.25">
      <c r="A514">
        <v>1962</v>
      </c>
      <c r="B514">
        <v>5</v>
      </c>
      <c r="C514">
        <v>27</v>
      </c>
      <c r="D514">
        <v>78</v>
      </c>
      <c r="E514">
        <v>59</v>
      </c>
      <c r="F514">
        <v>0</v>
      </c>
      <c r="T514"/>
    </row>
    <row r="515" spans="1:20" x14ac:dyDescent="0.25">
      <c r="A515">
        <v>1962</v>
      </c>
      <c r="B515">
        <v>5</v>
      </c>
      <c r="C515">
        <v>28</v>
      </c>
      <c r="D515">
        <v>66</v>
      </c>
      <c r="E515">
        <v>57</v>
      </c>
      <c r="F515">
        <v>0</v>
      </c>
      <c r="T515"/>
    </row>
    <row r="516" spans="1:20" x14ac:dyDescent="0.25">
      <c r="A516">
        <v>1962</v>
      </c>
      <c r="B516">
        <v>5</v>
      </c>
      <c r="C516">
        <v>29</v>
      </c>
      <c r="D516">
        <v>73</v>
      </c>
      <c r="E516">
        <v>58</v>
      </c>
      <c r="F516">
        <v>0</v>
      </c>
      <c r="T516"/>
    </row>
    <row r="517" spans="1:20" x14ac:dyDescent="0.25">
      <c r="A517">
        <v>1962</v>
      </c>
      <c r="B517">
        <v>5</v>
      </c>
      <c r="C517">
        <v>30</v>
      </c>
      <c r="D517">
        <v>83</v>
      </c>
      <c r="E517">
        <v>61</v>
      </c>
      <c r="F517">
        <v>0</v>
      </c>
      <c r="T517"/>
    </row>
    <row r="518" spans="1:20" x14ac:dyDescent="0.25">
      <c r="A518">
        <v>1962</v>
      </c>
      <c r="B518">
        <v>5</v>
      </c>
      <c r="C518">
        <v>31</v>
      </c>
      <c r="D518">
        <v>90</v>
      </c>
      <c r="E518">
        <v>69</v>
      </c>
      <c r="F518">
        <v>4</v>
      </c>
      <c r="T518"/>
    </row>
    <row r="519" spans="1:20" x14ac:dyDescent="0.25">
      <c r="A519">
        <v>1962</v>
      </c>
      <c r="B519">
        <v>6</v>
      </c>
      <c r="C519">
        <v>1</v>
      </c>
      <c r="D519">
        <v>92</v>
      </c>
      <c r="E519">
        <v>68</v>
      </c>
      <c r="F519">
        <v>0</v>
      </c>
      <c r="T519"/>
    </row>
    <row r="520" spans="1:20" x14ac:dyDescent="0.25">
      <c r="A520">
        <v>1962</v>
      </c>
      <c r="B520">
        <v>6</v>
      </c>
      <c r="C520">
        <v>2</v>
      </c>
      <c r="D520">
        <v>83</v>
      </c>
      <c r="E520">
        <v>62</v>
      </c>
      <c r="F520">
        <v>0</v>
      </c>
      <c r="T520"/>
    </row>
    <row r="521" spans="1:20" x14ac:dyDescent="0.25">
      <c r="A521">
        <v>1962</v>
      </c>
      <c r="B521">
        <v>6</v>
      </c>
      <c r="C521">
        <v>3</v>
      </c>
      <c r="D521">
        <v>84</v>
      </c>
      <c r="E521">
        <v>55</v>
      </c>
      <c r="F521">
        <v>0</v>
      </c>
      <c r="T521"/>
    </row>
    <row r="522" spans="1:20" x14ac:dyDescent="0.25">
      <c r="A522">
        <v>1962</v>
      </c>
      <c r="B522">
        <v>6</v>
      </c>
      <c r="C522">
        <v>4</v>
      </c>
      <c r="D522">
        <v>78</v>
      </c>
      <c r="E522">
        <v>62</v>
      </c>
      <c r="F522">
        <v>0</v>
      </c>
      <c r="T522"/>
    </row>
    <row r="523" spans="1:20" x14ac:dyDescent="0.25">
      <c r="A523">
        <v>1962</v>
      </c>
      <c r="B523">
        <v>6</v>
      </c>
      <c r="C523">
        <v>5</v>
      </c>
      <c r="D523">
        <v>67</v>
      </c>
      <c r="E523">
        <v>61</v>
      </c>
      <c r="F523">
        <v>64</v>
      </c>
      <c r="T523"/>
    </row>
    <row r="524" spans="1:20" x14ac:dyDescent="0.25">
      <c r="A524">
        <v>1962</v>
      </c>
      <c r="B524">
        <v>6</v>
      </c>
      <c r="C524">
        <v>6</v>
      </c>
      <c r="D524">
        <v>82</v>
      </c>
      <c r="E524">
        <v>60</v>
      </c>
      <c r="F524">
        <v>4</v>
      </c>
      <c r="T524"/>
    </row>
    <row r="525" spans="1:20" x14ac:dyDescent="0.25">
      <c r="A525">
        <v>1962</v>
      </c>
      <c r="B525">
        <v>6</v>
      </c>
      <c r="C525">
        <v>7</v>
      </c>
      <c r="D525">
        <v>81</v>
      </c>
      <c r="E525">
        <v>58</v>
      </c>
      <c r="F525">
        <v>0</v>
      </c>
      <c r="T525"/>
    </row>
    <row r="526" spans="1:20" x14ac:dyDescent="0.25">
      <c r="A526">
        <v>1962</v>
      </c>
      <c r="B526">
        <v>6</v>
      </c>
      <c r="C526">
        <v>8</v>
      </c>
      <c r="D526">
        <v>86</v>
      </c>
      <c r="E526">
        <v>59</v>
      </c>
      <c r="F526">
        <v>0</v>
      </c>
      <c r="T526"/>
    </row>
    <row r="527" spans="1:20" x14ac:dyDescent="0.25">
      <c r="A527">
        <v>1962</v>
      </c>
      <c r="B527">
        <v>6</v>
      </c>
      <c r="C527">
        <v>9</v>
      </c>
      <c r="D527">
        <v>83</v>
      </c>
      <c r="E527">
        <v>57</v>
      </c>
      <c r="F527">
        <v>0</v>
      </c>
      <c r="T527"/>
    </row>
    <row r="528" spans="1:20" x14ac:dyDescent="0.25">
      <c r="A528">
        <v>1962</v>
      </c>
      <c r="B528">
        <v>6</v>
      </c>
      <c r="C528">
        <v>10</v>
      </c>
      <c r="D528">
        <v>89</v>
      </c>
      <c r="E528">
        <v>66</v>
      </c>
      <c r="F528">
        <v>0</v>
      </c>
      <c r="T528"/>
    </row>
    <row r="529" spans="1:20" x14ac:dyDescent="0.25">
      <c r="A529">
        <v>1962</v>
      </c>
      <c r="B529">
        <v>6</v>
      </c>
      <c r="C529">
        <v>11</v>
      </c>
      <c r="D529">
        <v>89</v>
      </c>
      <c r="E529">
        <v>68</v>
      </c>
      <c r="F529">
        <v>0</v>
      </c>
      <c r="T529"/>
    </row>
    <row r="530" spans="1:20" x14ac:dyDescent="0.25">
      <c r="A530">
        <v>1962</v>
      </c>
      <c r="B530">
        <v>6</v>
      </c>
      <c r="C530">
        <v>12</v>
      </c>
      <c r="D530">
        <v>77</v>
      </c>
      <c r="E530">
        <v>58</v>
      </c>
      <c r="F530">
        <v>53</v>
      </c>
      <c r="T530"/>
    </row>
    <row r="531" spans="1:20" x14ac:dyDescent="0.25">
      <c r="A531">
        <v>1962</v>
      </c>
      <c r="B531">
        <v>6</v>
      </c>
      <c r="C531">
        <v>13</v>
      </c>
      <c r="D531">
        <v>58</v>
      </c>
      <c r="E531">
        <v>55</v>
      </c>
      <c r="F531">
        <v>63</v>
      </c>
      <c r="T531"/>
    </row>
    <row r="532" spans="1:20" x14ac:dyDescent="0.25">
      <c r="A532">
        <v>1962</v>
      </c>
      <c r="B532">
        <v>6</v>
      </c>
      <c r="C532">
        <v>14</v>
      </c>
      <c r="D532">
        <v>71</v>
      </c>
      <c r="E532">
        <v>53</v>
      </c>
      <c r="F532">
        <v>0</v>
      </c>
      <c r="T532"/>
    </row>
    <row r="533" spans="1:20" x14ac:dyDescent="0.25">
      <c r="A533">
        <v>1962</v>
      </c>
      <c r="B533">
        <v>6</v>
      </c>
      <c r="C533">
        <v>15</v>
      </c>
      <c r="D533">
        <v>78</v>
      </c>
      <c r="E533">
        <v>58</v>
      </c>
      <c r="F533">
        <v>0</v>
      </c>
      <c r="T533"/>
    </row>
    <row r="534" spans="1:20" x14ac:dyDescent="0.25">
      <c r="A534">
        <v>1962</v>
      </c>
      <c r="B534">
        <v>6</v>
      </c>
      <c r="C534">
        <v>16</v>
      </c>
      <c r="D534">
        <v>91</v>
      </c>
      <c r="E534">
        <v>62</v>
      </c>
      <c r="F534">
        <v>0</v>
      </c>
      <c r="T534"/>
    </row>
    <row r="535" spans="1:20" x14ac:dyDescent="0.25">
      <c r="A535">
        <v>1962</v>
      </c>
      <c r="B535">
        <v>6</v>
      </c>
      <c r="C535">
        <v>17</v>
      </c>
      <c r="D535">
        <v>91</v>
      </c>
      <c r="E535">
        <v>68</v>
      </c>
      <c r="F535">
        <v>0</v>
      </c>
      <c r="T535"/>
    </row>
    <row r="536" spans="1:20" x14ac:dyDescent="0.25">
      <c r="A536">
        <v>1962</v>
      </c>
      <c r="B536">
        <v>6</v>
      </c>
      <c r="C536">
        <v>18</v>
      </c>
      <c r="D536">
        <v>93</v>
      </c>
      <c r="E536">
        <v>74</v>
      </c>
      <c r="F536">
        <v>0</v>
      </c>
      <c r="T536"/>
    </row>
    <row r="537" spans="1:20" x14ac:dyDescent="0.25">
      <c r="A537">
        <v>1962</v>
      </c>
      <c r="B537">
        <v>6</v>
      </c>
      <c r="C537">
        <v>19</v>
      </c>
      <c r="D537">
        <v>93</v>
      </c>
      <c r="E537">
        <v>71</v>
      </c>
      <c r="F537">
        <v>5</v>
      </c>
      <c r="T537"/>
    </row>
    <row r="538" spans="1:20" x14ac:dyDescent="0.25">
      <c r="A538">
        <v>1962</v>
      </c>
      <c r="B538">
        <v>6</v>
      </c>
      <c r="C538">
        <v>20</v>
      </c>
      <c r="D538">
        <v>76</v>
      </c>
      <c r="E538">
        <v>67</v>
      </c>
      <c r="F538">
        <v>9</v>
      </c>
      <c r="T538"/>
    </row>
    <row r="539" spans="1:20" x14ac:dyDescent="0.25">
      <c r="A539">
        <v>1962</v>
      </c>
      <c r="B539">
        <v>6</v>
      </c>
      <c r="C539">
        <v>21</v>
      </c>
      <c r="D539">
        <v>80</v>
      </c>
      <c r="E539">
        <v>64</v>
      </c>
      <c r="F539">
        <v>0</v>
      </c>
      <c r="T539"/>
    </row>
    <row r="540" spans="1:20" x14ac:dyDescent="0.25">
      <c r="A540">
        <v>1962</v>
      </c>
      <c r="B540">
        <v>6</v>
      </c>
      <c r="C540">
        <v>22</v>
      </c>
      <c r="D540">
        <v>74</v>
      </c>
      <c r="E540">
        <v>64</v>
      </c>
      <c r="F540">
        <v>0</v>
      </c>
      <c r="T540"/>
    </row>
    <row r="541" spans="1:20" x14ac:dyDescent="0.25">
      <c r="A541">
        <v>1962</v>
      </c>
      <c r="B541">
        <v>6</v>
      </c>
      <c r="C541">
        <v>23</v>
      </c>
      <c r="D541">
        <v>81</v>
      </c>
      <c r="E541">
        <v>66</v>
      </c>
      <c r="F541">
        <v>9</v>
      </c>
      <c r="T541"/>
    </row>
    <row r="542" spans="1:20" x14ac:dyDescent="0.25">
      <c r="A542">
        <v>1962</v>
      </c>
      <c r="B542">
        <v>6</v>
      </c>
      <c r="C542">
        <v>24</v>
      </c>
      <c r="D542">
        <v>77</v>
      </c>
      <c r="E542">
        <v>66</v>
      </c>
      <c r="F542">
        <v>132</v>
      </c>
      <c r="T542"/>
    </row>
    <row r="543" spans="1:20" x14ac:dyDescent="0.25">
      <c r="A543">
        <v>1962</v>
      </c>
      <c r="B543">
        <v>6</v>
      </c>
      <c r="C543">
        <v>25</v>
      </c>
      <c r="D543">
        <v>87</v>
      </c>
      <c r="E543">
        <v>67</v>
      </c>
      <c r="F543">
        <v>0</v>
      </c>
      <c r="T543"/>
    </row>
    <row r="544" spans="1:20" x14ac:dyDescent="0.25">
      <c r="A544">
        <v>1962</v>
      </c>
      <c r="B544">
        <v>6</v>
      </c>
      <c r="C544">
        <v>26</v>
      </c>
      <c r="D544">
        <v>86</v>
      </c>
      <c r="E544">
        <v>66</v>
      </c>
      <c r="F544">
        <v>34</v>
      </c>
      <c r="T544"/>
    </row>
    <row r="545" spans="1:20" x14ac:dyDescent="0.25">
      <c r="A545">
        <v>1962</v>
      </c>
      <c r="B545">
        <v>6</v>
      </c>
      <c r="C545">
        <v>27</v>
      </c>
      <c r="D545">
        <v>83</v>
      </c>
      <c r="E545">
        <v>64</v>
      </c>
      <c r="F545">
        <v>0</v>
      </c>
      <c r="T545"/>
    </row>
    <row r="546" spans="1:20" x14ac:dyDescent="0.25">
      <c r="A546">
        <v>1962</v>
      </c>
      <c r="B546">
        <v>6</v>
      </c>
      <c r="C546">
        <v>28</v>
      </c>
      <c r="D546">
        <v>80</v>
      </c>
      <c r="E546">
        <v>59</v>
      </c>
      <c r="F546">
        <v>0</v>
      </c>
      <c r="T546"/>
    </row>
    <row r="547" spans="1:20" x14ac:dyDescent="0.25">
      <c r="A547">
        <v>1962</v>
      </c>
      <c r="B547">
        <v>6</v>
      </c>
      <c r="C547">
        <v>29</v>
      </c>
      <c r="D547">
        <v>85</v>
      </c>
      <c r="E547">
        <v>62</v>
      </c>
      <c r="F547">
        <v>0</v>
      </c>
      <c r="T547"/>
    </row>
    <row r="548" spans="1:20" x14ac:dyDescent="0.25">
      <c r="A548">
        <v>1962</v>
      </c>
      <c r="B548">
        <v>6</v>
      </c>
      <c r="C548">
        <v>30</v>
      </c>
      <c r="D548">
        <v>88</v>
      </c>
      <c r="E548">
        <v>64</v>
      </c>
      <c r="F548">
        <v>0</v>
      </c>
      <c r="T548"/>
    </row>
    <row r="549" spans="1:20" x14ac:dyDescent="0.25">
      <c r="A549">
        <v>1962</v>
      </c>
      <c r="B549">
        <v>7</v>
      </c>
      <c r="C549">
        <v>1</v>
      </c>
      <c r="D549">
        <v>88</v>
      </c>
      <c r="E549">
        <v>67</v>
      </c>
      <c r="F549">
        <v>0</v>
      </c>
      <c r="T549"/>
    </row>
    <row r="550" spans="1:20" x14ac:dyDescent="0.25">
      <c r="A550">
        <v>1962</v>
      </c>
      <c r="B550">
        <v>7</v>
      </c>
      <c r="C550">
        <v>2</v>
      </c>
      <c r="D550">
        <v>87</v>
      </c>
      <c r="E550">
        <v>63</v>
      </c>
      <c r="F550">
        <v>0</v>
      </c>
      <c r="T550"/>
    </row>
    <row r="551" spans="1:20" x14ac:dyDescent="0.25">
      <c r="A551">
        <v>1962</v>
      </c>
      <c r="B551">
        <v>7</v>
      </c>
      <c r="C551">
        <v>3</v>
      </c>
      <c r="D551">
        <v>81</v>
      </c>
      <c r="E551">
        <v>64</v>
      </c>
      <c r="F551">
        <v>0</v>
      </c>
      <c r="T551"/>
    </row>
    <row r="552" spans="1:20" x14ac:dyDescent="0.25">
      <c r="A552">
        <v>1962</v>
      </c>
      <c r="B552">
        <v>7</v>
      </c>
      <c r="C552">
        <v>4</v>
      </c>
      <c r="D552">
        <v>83</v>
      </c>
      <c r="E552">
        <v>63</v>
      </c>
      <c r="F552">
        <v>0</v>
      </c>
      <c r="T552"/>
    </row>
    <row r="553" spans="1:20" x14ac:dyDescent="0.25">
      <c r="A553">
        <v>1962</v>
      </c>
      <c r="B553">
        <v>7</v>
      </c>
      <c r="C553">
        <v>5</v>
      </c>
      <c r="D553">
        <v>76</v>
      </c>
      <c r="E553">
        <v>63</v>
      </c>
      <c r="F553">
        <v>0</v>
      </c>
      <c r="T553"/>
    </row>
    <row r="554" spans="1:20" x14ac:dyDescent="0.25">
      <c r="A554">
        <v>1962</v>
      </c>
      <c r="B554">
        <v>7</v>
      </c>
      <c r="C554">
        <v>6</v>
      </c>
      <c r="D554">
        <v>81</v>
      </c>
      <c r="E554">
        <v>63</v>
      </c>
      <c r="F554">
        <v>0</v>
      </c>
      <c r="T554"/>
    </row>
    <row r="555" spans="1:20" x14ac:dyDescent="0.25">
      <c r="A555">
        <v>1962</v>
      </c>
      <c r="B555">
        <v>7</v>
      </c>
      <c r="C555">
        <v>7</v>
      </c>
      <c r="D555">
        <v>90</v>
      </c>
      <c r="E555">
        <v>65</v>
      </c>
      <c r="F555">
        <v>0</v>
      </c>
      <c r="T555"/>
    </row>
    <row r="556" spans="1:20" x14ac:dyDescent="0.25">
      <c r="A556">
        <v>1962</v>
      </c>
      <c r="B556">
        <v>7</v>
      </c>
      <c r="C556">
        <v>8</v>
      </c>
      <c r="D556">
        <v>96</v>
      </c>
      <c r="E556">
        <v>70</v>
      </c>
      <c r="F556">
        <v>0</v>
      </c>
      <c r="T556"/>
    </row>
    <row r="557" spans="1:20" x14ac:dyDescent="0.25">
      <c r="A557">
        <v>1962</v>
      </c>
      <c r="B557">
        <v>7</v>
      </c>
      <c r="C557">
        <v>9</v>
      </c>
      <c r="D557">
        <v>95</v>
      </c>
      <c r="E557">
        <v>70</v>
      </c>
      <c r="F557">
        <v>0</v>
      </c>
      <c r="T557"/>
    </row>
    <row r="558" spans="1:20" x14ac:dyDescent="0.25">
      <c r="A558">
        <v>1962</v>
      </c>
      <c r="B558">
        <v>7</v>
      </c>
      <c r="C558">
        <v>10</v>
      </c>
      <c r="D558">
        <v>90</v>
      </c>
      <c r="E558">
        <v>65</v>
      </c>
      <c r="F558">
        <v>0</v>
      </c>
      <c r="T558"/>
    </row>
    <row r="559" spans="1:20" x14ac:dyDescent="0.25">
      <c r="A559">
        <v>1962</v>
      </c>
      <c r="B559">
        <v>7</v>
      </c>
      <c r="C559">
        <v>11</v>
      </c>
      <c r="D559">
        <v>90</v>
      </c>
      <c r="E559">
        <v>67</v>
      </c>
      <c r="F559">
        <v>0</v>
      </c>
      <c r="T559"/>
    </row>
    <row r="560" spans="1:20" x14ac:dyDescent="0.25">
      <c r="A560">
        <v>1962</v>
      </c>
      <c r="B560">
        <v>7</v>
      </c>
      <c r="C560">
        <v>12</v>
      </c>
      <c r="D560">
        <v>86</v>
      </c>
      <c r="E560">
        <v>70</v>
      </c>
      <c r="F560">
        <v>0</v>
      </c>
      <c r="T560"/>
    </row>
    <row r="561" spans="1:20" x14ac:dyDescent="0.25">
      <c r="A561">
        <v>1962</v>
      </c>
      <c r="B561">
        <v>7</v>
      </c>
      <c r="C561">
        <v>13</v>
      </c>
      <c r="D561">
        <v>90</v>
      </c>
      <c r="E561">
        <v>67</v>
      </c>
      <c r="F561">
        <v>0</v>
      </c>
      <c r="T561"/>
    </row>
    <row r="562" spans="1:20" x14ac:dyDescent="0.25">
      <c r="A562">
        <v>1962</v>
      </c>
      <c r="B562">
        <v>7</v>
      </c>
      <c r="C562">
        <v>14</v>
      </c>
      <c r="D562">
        <v>83</v>
      </c>
      <c r="E562">
        <v>64</v>
      </c>
      <c r="F562">
        <v>0</v>
      </c>
      <c r="T562"/>
    </row>
    <row r="563" spans="1:20" x14ac:dyDescent="0.25">
      <c r="A563">
        <v>1962</v>
      </c>
      <c r="B563">
        <v>7</v>
      </c>
      <c r="C563">
        <v>15</v>
      </c>
      <c r="D563">
        <v>89</v>
      </c>
      <c r="E563">
        <v>62</v>
      </c>
      <c r="F563">
        <v>0</v>
      </c>
      <c r="T563"/>
    </row>
    <row r="564" spans="1:20" x14ac:dyDescent="0.25">
      <c r="A564">
        <v>1962</v>
      </c>
      <c r="B564">
        <v>7</v>
      </c>
      <c r="C564">
        <v>16</v>
      </c>
      <c r="D564">
        <v>76</v>
      </c>
      <c r="E564">
        <v>65</v>
      </c>
      <c r="F564">
        <v>0</v>
      </c>
      <c r="T564"/>
    </row>
    <row r="565" spans="1:20" x14ac:dyDescent="0.25">
      <c r="A565">
        <v>1962</v>
      </c>
      <c r="B565">
        <v>7</v>
      </c>
      <c r="C565">
        <v>17</v>
      </c>
      <c r="D565">
        <v>74</v>
      </c>
      <c r="E565">
        <v>62</v>
      </c>
      <c r="F565">
        <v>0</v>
      </c>
      <c r="T565"/>
    </row>
    <row r="566" spans="1:20" x14ac:dyDescent="0.25">
      <c r="A566">
        <v>1962</v>
      </c>
      <c r="B566">
        <v>7</v>
      </c>
      <c r="C566">
        <v>18</v>
      </c>
      <c r="D566">
        <v>66</v>
      </c>
      <c r="E566">
        <v>61</v>
      </c>
      <c r="F566">
        <v>40</v>
      </c>
      <c r="T566"/>
    </row>
    <row r="567" spans="1:20" x14ac:dyDescent="0.25">
      <c r="A567">
        <v>1962</v>
      </c>
      <c r="B567">
        <v>7</v>
      </c>
      <c r="C567">
        <v>19</v>
      </c>
      <c r="D567">
        <v>88</v>
      </c>
      <c r="E567">
        <v>60</v>
      </c>
      <c r="F567">
        <v>0</v>
      </c>
      <c r="T567"/>
    </row>
    <row r="568" spans="1:20" x14ac:dyDescent="0.25">
      <c r="A568">
        <v>1962</v>
      </c>
      <c r="B568">
        <v>7</v>
      </c>
      <c r="C568">
        <v>20</v>
      </c>
      <c r="D568">
        <v>85</v>
      </c>
      <c r="E568">
        <v>66</v>
      </c>
      <c r="F568">
        <v>0</v>
      </c>
      <c r="T568"/>
    </row>
    <row r="569" spans="1:20" x14ac:dyDescent="0.25">
      <c r="A569">
        <v>1962</v>
      </c>
      <c r="B569">
        <v>7</v>
      </c>
      <c r="C569">
        <v>21</v>
      </c>
      <c r="D569">
        <v>91</v>
      </c>
      <c r="E569">
        <v>68</v>
      </c>
      <c r="F569">
        <v>3</v>
      </c>
      <c r="T569"/>
    </row>
    <row r="570" spans="1:20" x14ac:dyDescent="0.25">
      <c r="A570">
        <v>1962</v>
      </c>
      <c r="B570">
        <v>7</v>
      </c>
      <c r="C570">
        <v>22</v>
      </c>
      <c r="D570">
        <v>85</v>
      </c>
      <c r="E570">
        <v>67</v>
      </c>
      <c r="F570">
        <v>40</v>
      </c>
      <c r="T570"/>
    </row>
    <row r="571" spans="1:20" x14ac:dyDescent="0.25">
      <c r="A571">
        <v>1962</v>
      </c>
      <c r="B571">
        <v>7</v>
      </c>
      <c r="C571">
        <v>23</v>
      </c>
      <c r="D571">
        <v>77</v>
      </c>
      <c r="E571">
        <v>61</v>
      </c>
      <c r="F571">
        <v>84</v>
      </c>
      <c r="T571"/>
    </row>
    <row r="572" spans="1:20" x14ac:dyDescent="0.25">
      <c r="A572">
        <v>1962</v>
      </c>
      <c r="B572">
        <v>7</v>
      </c>
      <c r="C572">
        <v>24</v>
      </c>
      <c r="D572">
        <v>79</v>
      </c>
      <c r="E572">
        <v>61</v>
      </c>
      <c r="F572">
        <v>0</v>
      </c>
      <c r="T572"/>
    </row>
    <row r="573" spans="1:20" x14ac:dyDescent="0.25">
      <c r="A573">
        <v>1962</v>
      </c>
      <c r="B573">
        <v>7</v>
      </c>
      <c r="C573">
        <v>25</v>
      </c>
      <c r="D573">
        <v>77</v>
      </c>
      <c r="E573">
        <v>62</v>
      </c>
      <c r="F573">
        <v>0</v>
      </c>
      <c r="T573"/>
    </row>
    <row r="574" spans="1:20" x14ac:dyDescent="0.25">
      <c r="A574">
        <v>1962</v>
      </c>
      <c r="B574">
        <v>7</v>
      </c>
      <c r="C574">
        <v>26</v>
      </c>
      <c r="D574">
        <v>85</v>
      </c>
      <c r="E574">
        <v>62</v>
      </c>
      <c r="F574">
        <v>0</v>
      </c>
      <c r="T574"/>
    </row>
    <row r="575" spans="1:20" x14ac:dyDescent="0.25">
      <c r="A575">
        <v>1962</v>
      </c>
      <c r="B575">
        <v>7</v>
      </c>
      <c r="C575">
        <v>27</v>
      </c>
      <c r="D575">
        <v>78</v>
      </c>
      <c r="E575">
        <v>57</v>
      </c>
      <c r="F575">
        <v>0</v>
      </c>
      <c r="T575"/>
    </row>
    <row r="576" spans="1:20" x14ac:dyDescent="0.25">
      <c r="A576">
        <v>1962</v>
      </c>
      <c r="B576">
        <v>7</v>
      </c>
      <c r="C576">
        <v>28</v>
      </c>
      <c r="D576">
        <v>85</v>
      </c>
      <c r="E576">
        <v>60</v>
      </c>
      <c r="F576">
        <v>0</v>
      </c>
      <c r="T576"/>
    </row>
    <row r="577" spans="1:20" x14ac:dyDescent="0.25">
      <c r="A577">
        <v>1962</v>
      </c>
      <c r="B577">
        <v>7</v>
      </c>
      <c r="C577">
        <v>29</v>
      </c>
      <c r="D577">
        <v>82</v>
      </c>
      <c r="E577">
        <v>66</v>
      </c>
      <c r="F577">
        <v>0</v>
      </c>
      <c r="T577"/>
    </row>
    <row r="578" spans="1:20" x14ac:dyDescent="0.25">
      <c r="A578">
        <v>1962</v>
      </c>
      <c r="B578">
        <v>7</v>
      </c>
      <c r="C578">
        <v>30</v>
      </c>
      <c r="D578">
        <v>81</v>
      </c>
      <c r="E578">
        <v>65</v>
      </c>
      <c r="F578">
        <v>0</v>
      </c>
      <c r="T578"/>
    </row>
    <row r="579" spans="1:20" x14ac:dyDescent="0.25">
      <c r="A579">
        <v>1962</v>
      </c>
      <c r="B579">
        <v>7</v>
      </c>
      <c r="C579">
        <v>31</v>
      </c>
      <c r="D579">
        <v>81</v>
      </c>
      <c r="E579">
        <v>66</v>
      </c>
      <c r="F579">
        <v>0</v>
      </c>
      <c r="T579"/>
    </row>
    <row r="580" spans="1:20" x14ac:dyDescent="0.25">
      <c r="A580">
        <v>1962</v>
      </c>
      <c r="B580">
        <v>8</v>
      </c>
      <c r="C580">
        <v>1</v>
      </c>
      <c r="D580">
        <v>88</v>
      </c>
      <c r="E580">
        <v>70</v>
      </c>
      <c r="F580">
        <v>0</v>
      </c>
      <c r="T580"/>
    </row>
    <row r="581" spans="1:20" x14ac:dyDescent="0.25">
      <c r="A581">
        <v>1962</v>
      </c>
      <c r="B581">
        <v>8</v>
      </c>
      <c r="C581">
        <v>2</v>
      </c>
      <c r="D581">
        <v>87</v>
      </c>
      <c r="E581">
        <v>65</v>
      </c>
      <c r="F581">
        <v>0</v>
      </c>
      <c r="T581"/>
    </row>
    <row r="582" spans="1:20" x14ac:dyDescent="0.25">
      <c r="A582">
        <v>1962</v>
      </c>
      <c r="B582">
        <v>8</v>
      </c>
      <c r="C582">
        <v>3</v>
      </c>
      <c r="D582">
        <v>86</v>
      </c>
      <c r="E582">
        <v>66</v>
      </c>
      <c r="F582">
        <v>0</v>
      </c>
      <c r="T582"/>
    </row>
    <row r="583" spans="1:20" x14ac:dyDescent="0.25">
      <c r="A583">
        <v>1962</v>
      </c>
      <c r="B583">
        <v>8</v>
      </c>
      <c r="C583">
        <v>4</v>
      </c>
      <c r="D583">
        <v>80</v>
      </c>
      <c r="E583">
        <v>66</v>
      </c>
      <c r="F583">
        <v>0</v>
      </c>
      <c r="T583"/>
    </row>
    <row r="584" spans="1:20" x14ac:dyDescent="0.25">
      <c r="A584">
        <v>1962</v>
      </c>
      <c r="B584">
        <v>8</v>
      </c>
      <c r="C584">
        <v>5</v>
      </c>
      <c r="D584">
        <v>85</v>
      </c>
      <c r="E584">
        <v>65</v>
      </c>
      <c r="F584">
        <v>0</v>
      </c>
      <c r="T584"/>
    </row>
    <row r="585" spans="1:20" x14ac:dyDescent="0.25">
      <c r="A585">
        <v>1962</v>
      </c>
      <c r="B585">
        <v>8</v>
      </c>
      <c r="C585">
        <v>6</v>
      </c>
      <c r="D585">
        <v>88</v>
      </c>
      <c r="E585">
        <v>71</v>
      </c>
      <c r="F585">
        <v>0</v>
      </c>
      <c r="T585"/>
    </row>
    <row r="586" spans="1:20" x14ac:dyDescent="0.25">
      <c r="A586">
        <v>1962</v>
      </c>
      <c r="B586">
        <v>8</v>
      </c>
      <c r="C586">
        <v>7</v>
      </c>
      <c r="D586">
        <v>84</v>
      </c>
      <c r="E586">
        <v>72</v>
      </c>
      <c r="F586">
        <v>62</v>
      </c>
      <c r="T586"/>
    </row>
    <row r="587" spans="1:20" x14ac:dyDescent="0.25">
      <c r="A587">
        <v>1962</v>
      </c>
      <c r="B587">
        <v>8</v>
      </c>
      <c r="C587">
        <v>8</v>
      </c>
      <c r="D587">
        <v>90</v>
      </c>
      <c r="E587">
        <v>67</v>
      </c>
      <c r="F587">
        <v>0</v>
      </c>
      <c r="T587"/>
    </row>
    <row r="588" spans="1:20" x14ac:dyDescent="0.25">
      <c r="A588">
        <v>1962</v>
      </c>
      <c r="B588">
        <v>8</v>
      </c>
      <c r="C588">
        <v>9</v>
      </c>
      <c r="D588">
        <v>74</v>
      </c>
      <c r="E588">
        <v>59</v>
      </c>
      <c r="F588">
        <v>83</v>
      </c>
      <c r="T588"/>
    </row>
    <row r="589" spans="1:20" x14ac:dyDescent="0.25">
      <c r="A589">
        <v>1962</v>
      </c>
      <c r="B589">
        <v>8</v>
      </c>
      <c r="C589">
        <v>10</v>
      </c>
      <c r="D589">
        <v>60</v>
      </c>
      <c r="E589">
        <v>56</v>
      </c>
      <c r="F589">
        <v>13</v>
      </c>
      <c r="T589"/>
    </row>
    <row r="590" spans="1:20" x14ac:dyDescent="0.25">
      <c r="A590">
        <v>1962</v>
      </c>
      <c r="B590">
        <v>8</v>
      </c>
      <c r="C590">
        <v>11</v>
      </c>
      <c r="D590">
        <v>68</v>
      </c>
      <c r="E590">
        <v>56</v>
      </c>
      <c r="F590">
        <v>3</v>
      </c>
      <c r="T590"/>
    </row>
    <row r="591" spans="1:20" x14ac:dyDescent="0.25">
      <c r="A591">
        <v>1962</v>
      </c>
      <c r="B591">
        <v>8</v>
      </c>
      <c r="C591">
        <v>12</v>
      </c>
      <c r="D591">
        <v>80</v>
      </c>
      <c r="E591">
        <v>58</v>
      </c>
      <c r="F591">
        <v>0</v>
      </c>
      <c r="T591"/>
    </row>
    <row r="592" spans="1:20" x14ac:dyDescent="0.25">
      <c r="A592">
        <v>1962</v>
      </c>
      <c r="B592">
        <v>8</v>
      </c>
      <c r="C592">
        <v>13</v>
      </c>
      <c r="D592">
        <v>80</v>
      </c>
      <c r="E592">
        <v>62</v>
      </c>
      <c r="F592">
        <v>0</v>
      </c>
      <c r="T592"/>
    </row>
    <row r="593" spans="1:20" x14ac:dyDescent="0.25">
      <c r="A593">
        <v>1962</v>
      </c>
      <c r="B593">
        <v>8</v>
      </c>
      <c r="C593">
        <v>14</v>
      </c>
      <c r="D593">
        <v>84</v>
      </c>
      <c r="E593">
        <v>68</v>
      </c>
      <c r="F593">
        <v>0</v>
      </c>
      <c r="T593"/>
    </row>
    <row r="594" spans="1:20" x14ac:dyDescent="0.25">
      <c r="A594">
        <v>1962</v>
      </c>
      <c r="B594">
        <v>8</v>
      </c>
      <c r="C594">
        <v>15</v>
      </c>
      <c r="D594">
        <v>82</v>
      </c>
      <c r="E594">
        <v>63</v>
      </c>
      <c r="F594">
        <v>0</v>
      </c>
      <c r="T594"/>
    </row>
    <row r="595" spans="1:20" x14ac:dyDescent="0.25">
      <c r="A595">
        <v>1962</v>
      </c>
      <c r="B595">
        <v>8</v>
      </c>
      <c r="C595">
        <v>16</v>
      </c>
      <c r="D595">
        <v>80</v>
      </c>
      <c r="E595">
        <v>64</v>
      </c>
      <c r="F595">
        <v>26</v>
      </c>
      <c r="T595"/>
    </row>
    <row r="596" spans="1:20" x14ac:dyDescent="0.25">
      <c r="A596">
        <v>1962</v>
      </c>
      <c r="B596">
        <v>8</v>
      </c>
      <c r="C596">
        <v>17</v>
      </c>
      <c r="D596">
        <v>80</v>
      </c>
      <c r="E596">
        <v>65</v>
      </c>
      <c r="F596">
        <v>95</v>
      </c>
      <c r="T596"/>
    </row>
    <row r="597" spans="1:20" x14ac:dyDescent="0.25">
      <c r="A597">
        <v>1962</v>
      </c>
      <c r="B597">
        <v>8</v>
      </c>
      <c r="C597">
        <v>18</v>
      </c>
      <c r="D597">
        <v>78</v>
      </c>
      <c r="E597">
        <v>60</v>
      </c>
      <c r="F597">
        <v>0</v>
      </c>
      <c r="T597"/>
    </row>
    <row r="598" spans="1:20" x14ac:dyDescent="0.25">
      <c r="A598">
        <v>1962</v>
      </c>
      <c r="B598">
        <v>8</v>
      </c>
      <c r="C598">
        <v>19</v>
      </c>
      <c r="D598">
        <v>81</v>
      </c>
      <c r="E598">
        <v>60</v>
      </c>
      <c r="F598">
        <v>0</v>
      </c>
      <c r="T598"/>
    </row>
    <row r="599" spans="1:20" x14ac:dyDescent="0.25">
      <c r="A599">
        <v>1962</v>
      </c>
      <c r="B599">
        <v>8</v>
      </c>
      <c r="C599">
        <v>20</v>
      </c>
      <c r="D599">
        <v>91</v>
      </c>
      <c r="E599">
        <v>65</v>
      </c>
      <c r="F599">
        <v>21</v>
      </c>
      <c r="T599"/>
    </row>
    <row r="600" spans="1:20" x14ac:dyDescent="0.25">
      <c r="A600">
        <v>1962</v>
      </c>
      <c r="B600">
        <v>8</v>
      </c>
      <c r="C600">
        <v>21</v>
      </c>
      <c r="D600">
        <v>82</v>
      </c>
      <c r="E600">
        <v>67</v>
      </c>
      <c r="F600">
        <v>73</v>
      </c>
      <c r="T600"/>
    </row>
    <row r="601" spans="1:20" x14ac:dyDescent="0.25">
      <c r="A601">
        <v>1962</v>
      </c>
      <c r="B601">
        <v>8</v>
      </c>
      <c r="C601">
        <v>22</v>
      </c>
      <c r="D601">
        <v>77</v>
      </c>
      <c r="E601">
        <v>64</v>
      </c>
      <c r="F601">
        <v>0</v>
      </c>
      <c r="T601"/>
    </row>
    <row r="602" spans="1:20" x14ac:dyDescent="0.25">
      <c r="A602">
        <v>1962</v>
      </c>
      <c r="B602">
        <v>8</v>
      </c>
      <c r="C602">
        <v>23</v>
      </c>
      <c r="D602">
        <v>77</v>
      </c>
      <c r="E602">
        <v>58</v>
      </c>
      <c r="F602">
        <v>0</v>
      </c>
      <c r="T602"/>
    </row>
    <row r="603" spans="1:20" x14ac:dyDescent="0.25">
      <c r="A603">
        <v>1962</v>
      </c>
      <c r="B603">
        <v>8</v>
      </c>
      <c r="C603">
        <v>24</v>
      </c>
      <c r="D603">
        <v>76</v>
      </c>
      <c r="E603">
        <v>60</v>
      </c>
      <c r="F603">
        <v>0</v>
      </c>
      <c r="T603"/>
    </row>
    <row r="604" spans="1:20" x14ac:dyDescent="0.25">
      <c r="A604">
        <v>1962</v>
      </c>
      <c r="B604">
        <v>8</v>
      </c>
      <c r="C604">
        <v>25</v>
      </c>
      <c r="D604">
        <v>79</v>
      </c>
      <c r="E604">
        <v>64</v>
      </c>
      <c r="F604">
        <v>0</v>
      </c>
      <c r="T604"/>
    </row>
    <row r="605" spans="1:20" x14ac:dyDescent="0.25">
      <c r="A605">
        <v>1962</v>
      </c>
      <c r="B605">
        <v>8</v>
      </c>
      <c r="C605">
        <v>26</v>
      </c>
      <c r="D605">
        <v>83</v>
      </c>
      <c r="E605">
        <v>62</v>
      </c>
      <c r="F605">
        <v>0</v>
      </c>
      <c r="T605"/>
    </row>
    <row r="606" spans="1:20" x14ac:dyDescent="0.25">
      <c r="A606">
        <v>1962</v>
      </c>
      <c r="B606">
        <v>8</v>
      </c>
      <c r="C606">
        <v>27</v>
      </c>
      <c r="D606">
        <v>85</v>
      </c>
      <c r="E606">
        <v>66</v>
      </c>
      <c r="F606">
        <v>0</v>
      </c>
      <c r="T606"/>
    </row>
    <row r="607" spans="1:20" x14ac:dyDescent="0.25">
      <c r="A607">
        <v>1962</v>
      </c>
      <c r="B607">
        <v>8</v>
      </c>
      <c r="C607">
        <v>28</v>
      </c>
      <c r="D607">
        <v>74</v>
      </c>
      <c r="E607">
        <v>63</v>
      </c>
      <c r="F607">
        <v>159</v>
      </c>
      <c r="T607"/>
    </row>
    <row r="608" spans="1:20" x14ac:dyDescent="0.25">
      <c r="A608">
        <v>1962</v>
      </c>
      <c r="B608">
        <v>8</v>
      </c>
      <c r="C608">
        <v>29</v>
      </c>
      <c r="D608">
        <v>83</v>
      </c>
      <c r="E608">
        <v>64</v>
      </c>
      <c r="F608">
        <v>36</v>
      </c>
      <c r="T608"/>
    </row>
    <row r="609" spans="1:20" x14ac:dyDescent="0.25">
      <c r="A609">
        <v>1962</v>
      </c>
      <c r="B609">
        <v>8</v>
      </c>
      <c r="C609">
        <v>30</v>
      </c>
      <c r="D609">
        <v>87</v>
      </c>
      <c r="E609">
        <v>65</v>
      </c>
      <c r="F609">
        <v>0</v>
      </c>
      <c r="T609"/>
    </row>
    <row r="610" spans="1:20" x14ac:dyDescent="0.25">
      <c r="A610">
        <v>1962</v>
      </c>
      <c r="B610">
        <v>8</v>
      </c>
      <c r="C610">
        <v>31</v>
      </c>
      <c r="D610">
        <v>82</v>
      </c>
      <c r="E610">
        <v>66</v>
      </c>
      <c r="F610">
        <v>0</v>
      </c>
      <c r="T610"/>
    </row>
    <row r="611" spans="1:20" x14ac:dyDescent="0.25">
      <c r="A611">
        <v>1962</v>
      </c>
      <c r="B611">
        <v>9</v>
      </c>
      <c r="C611">
        <v>1</v>
      </c>
      <c r="D611">
        <v>84</v>
      </c>
      <c r="E611">
        <v>67</v>
      </c>
      <c r="F611">
        <v>0</v>
      </c>
      <c r="T611"/>
    </row>
    <row r="612" spans="1:20" x14ac:dyDescent="0.25">
      <c r="A612">
        <v>1962</v>
      </c>
      <c r="B612">
        <v>9</v>
      </c>
      <c r="C612">
        <v>2</v>
      </c>
      <c r="D612">
        <v>76</v>
      </c>
      <c r="E612">
        <v>63</v>
      </c>
      <c r="F612">
        <v>17</v>
      </c>
      <c r="T612"/>
    </row>
    <row r="613" spans="1:20" x14ac:dyDescent="0.25">
      <c r="A613">
        <v>1962</v>
      </c>
      <c r="B613">
        <v>9</v>
      </c>
      <c r="C613">
        <v>3</v>
      </c>
      <c r="D613">
        <v>77</v>
      </c>
      <c r="E613">
        <v>60</v>
      </c>
      <c r="F613">
        <v>0</v>
      </c>
      <c r="T613"/>
    </row>
    <row r="614" spans="1:20" x14ac:dyDescent="0.25">
      <c r="A614">
        <v>1962</v>
      </c>
      <c r="B614">
        <v>9</v>
      </c>
      <c r="C614">
        <v>4</v>
      </c>
      <c r="D614">
        <v>75</v>
      </c>
      <c r="E614">
        <v>59</v>
      </c>
      <c r="F614">
        <v>2</v>
      </c>
      <c r="T614"/>
    </row>
    <row r="615" spans="1:20" x14ac:dyDescent="0.25">
      <c r="A615">
        <v>1962</v>
      </c>
      <c r="B615">
        <v>9</v>
      </c>
      <c r="C615">
        <v>5</v>
      </c>
      <c r="D615">
        <v>63</v>
      </c>
      <c r="E615">
        <v>57</v>
      </c>
      <c r="F615">
        <v>77</v>
      </c>
      <c r="T615"/>
    </row>
    <row r="616" spans="1:20" x14ac:dyDescent="0.25">
      <c r="A616">
        <v>1962</v>
      </c>
      <c r="B616">
        <v>9</v>
      </c>
      <c r="C616">
        <v>6</v>
      </c>
      <c r="D616">
        <v>73</v>
      </c>
      <c r="E616">
        <v>53</v>
      </c>
      <c r="F616">
        <v>0</v>
      </c>
      <c r="T616"/>
    </row>
    <row r="617" spans="1:20" x14ac:dyDescent="0.25">
      <c r="A617">
        <v>1962</v>
      </c>
      <c r="B617">
        <v>9</v>
      </c>
      <c r="C617">
        <v>7</v>
      </c>
      <c r="D617">
        <v>72</v>
      </c>
      <c r="E617">
        <v>51</v>
      </c>
      <c r="F617">
        <v>0</v>
      </c>
      <c r="T617"/>
    </row>
    <row r="618" spans="1:20" x14ac:dyDescent="0.25">
      <c r="A618">
        <v>1962</v>
      </c>
      <c r="B618">
        <v>9</v>
      </c>
      <c r="C618">
        <v>8</v>
      </c>
      <c r="D618">
        <v>76</v>
      </c>
      <c r="E618">
        <v>55</v>
      </c>
      <c r="F618">
        <v>0</v>
      </c>
      <c r="T618"/>
    </row>
    <row r="619" spans="1:20" x14ac:dyDescent="0.25">
      <c r="A619">
        <v>1962</v>
      </c>
      <c r="B619">
        <v>9</v>
      </c>
      <c r="C619">
        <v>9</v>
      </c>
      <c r="D619">
        <v>78</v>
      </c>
      <c r="E619">
        <v>60</v>
      </c>
      <c r="F619">
        <v>0</v>
      </c>
      <c r="T619"/>
    </row>
    <row r="620" spans="1:20" x14ac:dyDescent="0.25">
      <c r="A620">
        <v>1962</v>
      </c>
      <c r="B620">
        <v>9</v>
      </c>
      <c r="C620">
        <v>10</v>
      </c>
      <c r="D620">
        <v>85</v>
      </c>
      <c r="E620">
        <v>68</v>
      </c>
      <c r="F620">
        <v>0</v>
      </c>
      <c r="T620"/>
    </row>
    <row r="621" spans="1:20" x14ac:dyDescent="0.25">
      <c r="A621">
        <v>1962</v>
      </c>
      <c r="B621">
        <v>9</v>
      </c>
      <c r="C621">
        <v>11</v>
      </c>
      <c r="D621">
        <v>81</v>
      </c>
      <c r="E621">
        <v>67</v>
      </c>
      <c r="F621">
        <v>0</v>
      </c>
      <c r="T621"/>
    </row>
    <row r="622" spans="1:20" x14ac:dyDescent="0.25">
      <c r="A622">
        <v>1962</v>
      </c>
      <c r="B622">
        <v>9</v>
      </c>
      <c r="C622">
        <v>12</v>
      </c>
      <c r="D622">
        <v>80</v>
      </c>
      <c r="E622">
        <v>60</v>
      </c>
      <c r="F622">
        <v>0</v>
      </c>
      <c r="T622"/>
    </row>
    <row r="623" spans="1:20" x14ac:dyDescent="0.25">
      <c r="A623">
        <v>1962</v>
      </c>
      <c r="B623">
        <v>9</v>
      </c>
      <c r="C623">
        <v>13</v>
      </c>
      <c r="D623">
        <v>82</v>
      </c>
      <c r="E623">
        <v>62</v>
      </c>
      <c r="F623">
        <v>0</v>
      </c>
      <c r="T623"/>
    </row>
    <row r="624" spans="1:20" x14ac:dyDescent="0.25">
      <c r="A624">
        <v>1962</v>
      </c>
      <c r="B624">
        <v>9</v>
      </c>
      <c r="C624">
        <v>14</v>
      </c>
      <c r="D624">
        <v>88</v>
      </c>
      <c r="E624">
        <v>66</v>
      </c>
      <c r="F624">
        <v>5</v>
      </c>
      <c r="T624"/>
    </row>
    <row r="625" spans="1:20" x14ac:dyDescent="0.25">
      <c r="A625">
        <v>1962</v>
      </c>
      <c r="B625">
        <v>9</v>
      </c>
      <c r="C625">
        <v>15</v>
      </c>
      <c r="D625">
        <v>80</v>
      </c>
      <c r="E625">
        <v>60</v>
      </c>
      <c r="F625">
        <v>0</v>
      </c>
      <c r="T625"/>
    </row>
    <row r="626" spans="1:20" x14ac:dyDescent="0.25">
      <c r="A626">
        <v>1962</v>
      </c>
      <c r="B626">
        <v>9</v>
      </c>
      <c r="C626">
        <v>16</v>
      </c>
      <c r="D626">
        <v>79</v>
      </c>
      <c r="E626">
        <v>57</v>
      </c>
      <c r="F626">
        <v>0</v>
      </c>
      <c r="T626"/>
    </row>
    <row r="627" spans="1:20" x14ac:dyDescent="0.25">
      <c r="A627">
        <v>1962</v>
      </c>
      <c r="B627">
        <v>9</v>
      </c>
      <c r="C627">
        <v>17</v>
      </c>
      <c r="D627">
        <v>69</v>
      </c>
      <c r="E627">
        <v>63</v>
      </c>
      <c r="F627">
        <v>29</v>
      </c>
      <c r="T627"/>
    </row>
    <row r="628" spans="1:20" x14ac:dyDescent="0.25">
      <c r="A628">
        <v>1962</v>
      </c>
      <c r="B628">
        <v>9</v>
      </c>
      <c r="C628">
        <v>18</v>
      </c>
      <c r="D628">
        <v>73</v>
      </c>
      <c r="E628">
        <v>57</v>
      </c>
      <c r="F628">
        <v>0</v>
      </c>
      <c r="T628"/>
    </row>
    <row r="629" spans="1:20" x14ac:dyDescent="0.25">
      <c r="A629">
        <v>1962</v>
      </c>
      <c r="B629">
        <v>9</v>
      </c>
      <c r="C629">
        <v>19</v>
      </c>
      <c r="D629">
        <v>68</v>
      </c>
      <c r="E629">
        <v>52</v>
      </c>
      <c r="F629">
        <v>13</v>
      </c>
      <c r="T629"/>
    </row>
    <row r="630" spans="1:20" x14ac:dyDescent="0.25">
      <c r="A630">
        <v>1962</v>
      </c>
      <c r="B630">
        <v>9</v>
      </c>
      <c r="C630">
        <v>20</v>
      </c>
      <c r="D630">
        <v>65</v>
      </c>
      <c r="E630">
        <v>47</v>
      </c>
      <c r="F630">
        <v>0</v>
      </c>
      <c r="T630"/>
    </row>
    <row r="631" spans="1:20" x14ac:dyDescent="0.25">
      <c r="A631">
        <v>1962</v>
      </c>
      <c r="B631">
        <v>9</v>
      </c>
      <c r="C631">
        <v>21</v>
      </c>
      <c r="D631">
        <v>62</v>
      </c>
      <c r="E631">
        <v>42</v>
      </c>
      <c r="F631">
        <v>0</v>
      </c>
      <c r="T631"/>
    </row>
    <row r="632" spans="1:20" x14ac:dyDescent="0.25">
      <c r="A632">
        <v>1962</v>
      </c>
      <c r="B632">
        <v>9</v>
      </c>
      <c r="C632">
        <v>22</v>
      </c>
      <c r="D632">
        <v>63</v>
      </c>
      <c r="E632">
        <v>47</v>
      </c>
      <c r="F632">
        <v>0</v>
      </c>
      <c r="T632"/>
    </row>
    <row r="633" spans="1:20" x14ac:dyDescent="0.25">
      <c r="A633">
        <v>1962</v>
      </c>
      <c r="B633">
        <v>9</v>
      </c>
      <c r="C633">
        <v>23</v>
      </c>
      <c r="D633">
        <v>68</v>
      </c>
      <c r="E633">
        <v>53</v>
      </c>
      <c r="F633">
        <v>0</v>
      </c>
      <c r="T633"/>
    </row>
    <row r="634" spans="1:20" x14ac:dyDescent="0.25">
      <c r="A634">
        <v>1962</v>
      </c>
      <c r="B634">
        <v>9</v>
      </c>
      <c r="C634">
        <v>24</v>
      </c>
      <c r="D634">
        <v>70</v>
      </c>
      <c r="E634">
        <v>53</v>
      </c>
      <c r="F634">
        <v>0</v>
      </c>
      <c r="T634"/>
    </row>
    <row r="635" spans="1:20" x14ac:dyDescent="0.25">
      <c r="A635">
        <v>1962</v>
      </c>
      <c r="B635">
        <v>9</v>
      </c>
      <c r="C635">
        <v>25</v>
      </c>
      <c r="D635">
        <v>68</v>
      </c>
      <c r="E635">
        <v>53</v>
      </c>
      <c r="F635">
        <v>0</v>
      </c>
      <c r="T635"/>
    </row>
    <row r="636" spans="1:20" x14ac:dyDescent="0.25">
      <c r="A636">
        <v>1962</v>
      </c>
      <c r="B636">
        <v>9</v>
      </c>
      <c r="C636">
        <v>26</v>
      </c>
      <c r="D636">
        <v>73</v>
      </c>
      <c r="E636">
        <v>58</v>
      </c>
      <c r="F636">
        <v>0</v>
      </c>
      <c r="T636"/>
    </row>
    <row r="637" spans="1:20" x14ac:dyDescent="0.25">
      <c r="A637">
        <v>1962</v>
      </c>
      <c r="B637">
        <v>9</v>
      </c>
      <c r="C637">
        <v>27</v>
      </c>
      <c r="D637">
        <v>64</v>
      </c>
      <c r="E637">
        <v>55</v>
      </c>
      <c r="F637">
        <v>144</v>
      </c>
      <c r="T637"/>
    </row>
    <row r="638" spans="1:20" x14ac:dyDescent="0.25">
      <c r="A638">
        <v>1962</v>
      </c>
      <c r="B638">
        <v>9</v>
      </c>
      <c r="C638">
        <v>28</v>
      </c>
      <c r="D638">
        <v>62</v>
      </c>
      <c r="E638">
        <v>54</v>
      </c>
      <c r="F638">
        <v>23</v>
      </c>
      <c r="T638"/>
    </row>
    <row r="639" spans="1:20" x14ac:dyDescent="0.25">
      <c r="A639">
        <v>1962</v>
      </c>
      <c r="B639">
        <v>9</v>
      </c>
      <c r="C639">
        <v>29</v>
      </c>
      <c r="D639">
        <v>68</v>
      </c>
      <c r="E639">
        <v>53</v>
      </c>
      <c r="F639">
        <v>0</v>
      </c>
      <c r="T639"/>
    </row>
    <row r="640" spans="1:20" x14ac:dyDescent="0.25">
      <c r="A640">
        <v>1962</v>
      </c>
      <c r="B640">
        <v>9</v>
      </c>
      <c r="C640">
        <v>30</v>
      </c>
      <c r="D640">
        <v>72</v>
      </c>
      <c r="E640">
        <v>50</v>
      </c>
      <c r="F640">
        <v>0</v>
      </c>
      <c r="T640"/>
    </row>
    <row r="641" spans="1:20" x14ac:dyDescent="0.25">
      <c r="A641">
        <v>1962</v>
      </c>
      <c r="B641">
        <v>10</v>
      </c>
      <c r="C641">
        <v>1</v>
      </c>
      <c r="D641">
        <v>74</v>
      </c>
      <c r="E641">
        <v>52</v>
      </c>
      <c r="F641">
        <v>0</v>
      </c>
      <c r="T641"/>
    </row>
    <row r="642" spans="1:20" x14ac:dyDescent="0.25">
      <c r="A642">
        <v>1962</v>
      </c>
      <c r="B642">
        <v>10</v>
      </c>
      <c r="C642">
        <v>2</v>
      </c>
      <c r="D642">
        <v>76</v>
      </c>
      <c r="E642">
        <v>53</v>
      </c>
      <c r="F642">
        <v>0</v>
      </c>
      <c r="T642"/>
    </row>
    <row r="643" spans="1:20" x14ac:dyDescent="0.25">
      <c r="A643">
        <v>1962</v>
      </c>
      <c r="B643">
        <v>10</v>
      </c>
      <c r="C643">
        <v>3</v>
      </c>
      <c r="D643">
        <v>74</v>
      </c>
      <c r="E643">
        <v>53</v>
      </c>
      <c r="F643">
        <v>0</v>
      </c>
      <c r="T643"/>
    </row>
    <row r="644" spans="1:20" x14ac:dyDescent="0.25">
      <c r="A644">
        <v>1962</v>
      </c>
      <c r="B644">
        <v>10</v>
      </c>
      <c r="C644">
        <v>4</v>
      </c>
      <c r="D644">
        <v>70</v>
      </c>
      <c r="E644">
        <v>60</v>
      </c>
      <c r="F644">
        <v>25</v>
      </c>
      <c r="T644"/>
    </row>
    <row r="645" spans="1:20" x14ac:dyDescent="0.25">
      <c r="A645">
        <v>1962</v>
      </c>
      <c r="B645">
        <v>10</v>
      </c>
      <c r="C645">
        <v>5</v>
      </c>
      <c r="D645">
        <v>67</v>
      </c>
      <c r="E645">
        <v>60</v>
      </c>
      <c r="F645">
        <v>115</v>
      </c>
      <c r="T645"/>
    </row>
    <row r="646" spans="1:20" x14ac:dyDescent="0.25">
      <c r="A646">
        <v>1962</v>
      </c>
      <c r="B646">
        <v>10</v>
      </c>
      <c r="C646">
        <v>6</v>
      </c>
      <c r="D646">
        <v>60</v>
      </c>
      <c r="E646">
        <v>55</v>
      </c>
      <c r="F646">
        <v>23</v>
      </c>
      <c r="T646"/>
    </row>
    <row r="647" spans="1:20" x14ac:dyDescent="0.25">
      <c r="A647">
        <v>1962</v>
      </c>
      <c r="B647">
        <v>10</v>
      </c>
      <c r="C647">
        <v>7</v>
      </c>
      <c r="D647">
        <v>66</v>
      </c>
      <c r="E647">
        <v>55</v>
      </c>
      <c r="F647">
        <v>0</v>
      </c>
      <c r="T647"/>
    </row>
    <row r="648" spans="1:20" x14ac:dyDescent="0.25">
      <c r="A648">
        <v>1962</v>
      </c>
      <c r="B648">
        <v>10</v>
      </c>
      <c r="C648">
        <v>8</v>
      </c>
      <c r="D648">
        <v>71</v>
      </c>
      <c r="E648">
        <v>53</v>
      </c>
      <c r="F648">
        <v>0</v>
      </c>
      <c r="T648"/>
    </row>
    <row r="649" spans="1:20" x14ac:dyDescent="0.25">
      <c r="A649">
        <v>1962</v>
      </c>
      <c r="B649">
        <v>10</v>
      </c>
      <c r="C649">
        <v>9</v>
      </c>
      <c r="D649">
        <v>62</v>
      </c>
      <c r="E649">
        <v>52</v>
      </c>
      <c r="F649">
        <v>23</v>
      </c>
      <c r="T649"/>
    </row>
    <row r="650" spans="1:20" x14ac:dyDescent="0.25">
      <c r="A650">
        <v>1962</v>
      </c>
      <c r="B650">
        <v>10</v>
      </c>
      <c r="C650">
        <v>10</v>
      </c>
      <c r="D650">
        <v>70</v>
      </c>
      <c r="E650">
        <v>51</v>
      </c>
      <c r="F650">
        <v>5</v>
      </c>
      <c r="T650"/>
    </row>
    <row r="651" spans="1:20" x14ac:dyDescent="0.25">
      <c r="A651">
        <v>1962</v>
      </c>
      <c r="B651">
        <v>10</v>
      </c>
      <c r="C651">
        <v>11</v>
      </c>
      <c r="D651">
        <v>78</v>
      </c>
      <c r="E651">
        <v>58</v>
      </c>
      <c r="F651">
        <v>6</v>
      </c>
      <c r="T651"/>
    </row>
    <row r="652" spans="1:20" x14ac:dyDescent="0.25">
      <c r="A652">
        <v>1962</v>
      </c>
      <c r="B652">
        <v>10</v>
      </c>
      <c r="C652">
        <v>12</v>
      </c>
      <c r="D652">
        <v>85</v>
      </c>
      <c r="E652">
        <v>61</v>
      </c>
      <c r="F652">
        <v>2</v>
      </c>
      <c r="T652"/>
    </row>
    <row r="653" spans="1:20" x14ac:dyDescent="0.25">
      <c r="A653">
        <v>1962</v>
      </c>
      <c r="B653">
        <v>10</v>
      </c>
      <c r="C653">
        <v>13</v>
      </c>
      <c r="D653">
        <v>66</v>
      </c>
      <c r="E653">
        <v>52</v>
      </c>
      <c r="F653">
        <v>0</v>
      </c>
      <c r="T653"/>
    </row>
    <row r="654" spans="1:20" x14ac:dyDescent="0.25">
      <c r="A654">
        <v>1962</v>
      </c>
      <c r="B654">
        <v>10</v>
      </c>
      <c r="C654">
        <v>14</v>
      </c>
      <c r="D654">
        <v>67</v>
      </c>
      <c r="E654">
        <v>48</v>
      </c>
      <c r="F654">
        <v>0</v>
      </c>
      <c r="T654"/>
    </row>
    <row r="655" spans="1:20" x14ac:dyDescent="0.25">
      <c r="A655">
        <v>1962</v>
      </c>
      <c r="B655">
        <v>10</v>
      </c>
      <c r="C655">
        <v>15</v>
      </c>
      <c r="D655">
        <v>66</v>
      </c>
      <c r="E655">
        <v>54</v>
      </c>
      <c r="F655">
        <v>0</v>
      </c>
      <c r="T655"/>
    </row>
    <row r="656" spans="1:20" x14ac:dyDescent="0.25">
      <c r="A656">
        <v>1962</v>
      </c>
      <c r="B656">
        <v>10</v>
      </c>
      <c r="C656">
        <v>16</v>
      </c>
      <c r="D656">
        <v>75</v>
      </c>
      <c r="E656">
        <v>58</v>
      </c>
      <c r="F656">
        <v>0</v>
      </c>
      <c r="T656"/>
    </row>
    <row r="657" spans="1:20" x14ac:dyDescent="0.25">
      <c r="A657">
        <v>1962</v>
      </c>
      <c r="B657">
        <v>10</v>
      </c>
      <c r="C657">
        <v>17</v>
      </c>
      <c r="D657">
        <v>73</v>
      </c>
      <c r="E657">
        <v>53</v>
      </c>
      <c r="F657">
        <v>0</v>
      </c>
      <c r="T657"/>
    </row>
    <row r="658" spans="1:20" x14ac:dyDescent="0.25">
      <c r="A658">
        <v>1962</v>
      </c>
      <c r="B658">
        <v>10</v>
      </c>
      <c r="C658">
        <v>18</v>
      </c>
      <c r="D658">
        <v>66</v>
      </c>
      <c r="E658">
        <v>49</v>
      </c>
      <c r="F658">
        <v>0</v>
      </c>
      <c r="T658"/>
    </row>
    <row r="659" spans="1:20" x14ac:dyDescent="0.25">
      <c r="A659">
        <v>1962</v>
      </c>
      <c r="B659">
        <v>10</v>
      </c>
      <c r="C659">
        <v>19</v>
      </c>
      <c r="D659">
        <v>68</v>
      </c>
      <c r="E659">
        <v>50</v>
      </c>
      <c r="F659">
        <v>0</v>
      </c>
      <c r="T659"/>
    </row>
    <row r="660" spans="1:20" x14ac:dyDescent="0.25">
      <c r="A660">
        <v>1962</v>
      </c>
      <c r="B660">
        <v>10</v>
      </c>
      <c r="C660">
        <v>20</v>
      </c>
      <c r="D660">
        <v>71</v>
      </c>
      <c r="E660">
        <v>50</v>
      </c>
      <c r="F660">
        <v>0</v>
      </c>
      <c r="T660"/>
    </row>
    <row r="661" spans="1:20" x14ac:dyDescent="0.25">
      <c r="A661">
        <v>1962</v>
      </c>
      <c r="B661">
        <v>10</v>
      </c>
      <c r="C661">
        <v>21</v>
      </c>
      <c r="D661">
        <v>71</v>
      </c>
      <c r="E661">
        <v>50</v>
      </c>
      <c r="F661">
        <v>0</v>
      </c>
      <c r="T661"/>
    </row>
    <row r="662" spans="1:20" x14ac:dyDescent="0.25">
      <c r="A662">
        <v>1962</v>
      </c>
      <c r="B662">
        <v>10</v>
      </c>
      <c r="C662">
        <v>22</v>
      </c>
      <c r="D662">
        <v>66</v>
      </c>
      <c r="E662">
        <v>44</v>
      </c>
      <c r="F662">
        <v>0</v>
      </c>
      <c r="T662"/>
    </row>
    <row r="663" spans="1:20" x14ac:dyDescent="0.25">
      <c r="A663">
        <v>1962</v>
      </c>
      <c r="B663">
        <v>10</v>
      </c>
      <c r="C663">
        <v>23</v>
      </c>
      <c r="D663">
        <v>60</v>
      </c>
      <c r="E663">
        <v>47</v>
      </c>
      <c r="F663">
        <v>2</v>
      </c>
      <c r="T663"/>
    </row>
    <row r="664" spans="1:20" x14ac:dyDescent="0.25">
      <c r="A664">
        <v>1962</v>
      </c>
      <c r="B664">
        <v>10</v>
      </c>
      <c r="C664">
        <v>24</v>
      </c>
      <c r="D664">
        <v>54</v>
      </c>
      <c r="E664">
        <v>40</v>
      </c>
      <c r="F664">
        <v>0</v>
      </c>
      <c r="T664"/>
    </row>
    <row r="665" spans="1:20" x14ac:dyDescent="0.25">
      <c r="A665">
        <v>1962</v>
      </c>
      <c r="B665">
        <v>10</v>
      </c>
      <c r="C665">
        <v>25</v>
      </c>
      <c r="D665">
        <v>46</v>
      </c>
      <c r="E665">
        <v>36</v>
      </c>
      <c r="F665">
        <v>33</v>
      </c>
      <c r="T665"/>
    </row>
    <row r="666" spans="1:20" x14ac:dyDescent="0.25">
      <c r="A666">
        <v>1962</v>
      </c>
      <c r="B666">
        <v>10</v>
      </c>
      <c r="C666">
        <v>26</v>
      </c>
      <c r="D666">
        <v>39</v>
      </c>
      <c r="E666">
        <v>34</v>
      </c>
      <c r="F666">
        <v>32</v>
      </c>
      <c r="T666"/>
    </row>
    <row r="667" spans="1:20" x14ac:dyDescent="0.25">
      <c r="A667">
        <v>1962</v>
      </c>
      <c r="B667">
        <v>10</v>
      </c>
      <c r="C667">
        <v>27</v>
      </c>
      <c r="D667">
        <v>50</v>
      </c>
      <c r="E667">
        <v>34</v>
      </c>
      <c r="F667">
        <v>0</v>
      </c>
      <c r="T667"/>
    </row>
    <row r="668" spans="1:20" x14ac:dyDescent="0.25">
      <c r="A668">
        <v>1962</v>
      </c>
      <c r="B668">
        <v>10</v>
      </c>
      <c r="C668">
        <v>28</v>
      </c>
      <c r="D668">
        <v>67</v>
      </c>
      <c r="E668">
        <v>41</v>
      </c>
      <c r="F668">
        <v>0</v>
      </c>
      <c r="T668"/>
    </row>
    <row r="669" spans="1:20" x14ac:dyDescent="0.25">
      <c r="A669">
        <v>1962</v>
      </c>
      <c r="B669">
        <v>10</v>
      </c>
      <c r="C669">
        <v>29</v>
      </c>
      <c r="D669">
        <v>58</v>
      </c>
      <c r="E669">
        <v>38</v>
      </c>
      <c r="F669">
        <v>5</v>
      </c>
      <c r="T669"/>
    </row>
    <row r="670" spans="1:20" x14ac:dyDescent="0.25">
      <c r="A670">
        <v>1962</v>
      </c>
      <c r="B670">
        <v>10</v>
      </c>
      <c r="C670">
        <v>30</v>
      </c>
      <c r="D670">
        <v>56</v>
      </c>
      <c r="E670">
        <v>36</v>
      </c>
      <c r="F670">
        <v>41</v>
      </c>
      <c r="T670"/>
    </row>
    <row r="671" spans="1:20" x14ac:dyDescent="0.25">
      <c r="A671">
        <v>1962</v>
      </c>
      <c r="B671">
        <v>10</v>
      </c>
      <c r="C671">
        <v>31</v>
      </c>
      <c r="D671">
        <v>60</v>
      </c>
      <c r="E671">
        <v>47</v>
      </c>
      <c r="F671">
        <v>3</v>
      </c>
      <c r="T671"/>
    </row>
    <row r="672" spans="1:20" x14ac:dyDescent="0.25">
      <c r="A672">
        <v>1962</v>
      </c>
      <c r="B672">
        <v>11</v>
      </c>
      <c r="C672">
        <v>1</v>
      </c>
      <c r="D672">
        <v>55</v>
      </c>
      <c r="E672">
        <v>42</v>
      </c>
      <c r="F672">
        <v>2</v>
      </c>
      <c r="T672"/>
    </row>
    <row r="673" spans="1:20" x14ac:dyDescent="0.25">
      <c r="A673">
        <v>1962</v>
      </c>
      <c r="B673">
        <v>11</v>
      </c>
      <c r="C673">
        <v>2</v>
      </c>
      <c r="D673">
        <v>53</v>
      </c>
      <c r="E673">
        <v>38</v>
      </c>
      <c r="F673">
        <v>0</v>
      </c>
      <c r="T673"/>
    </row>
    <row r="674" spans="1:20" x14ac:dyDescent="0.25">
      <c r="A674">
        <v>1962</v>
      </c>
      <c r="B674">
        <v>11</v>
      </c>
      <c r="C674">
        <v>3</v>
      </c>
      <c r="D674">
        <v>45</v>
      </c>
      <c r="E674">
        <v>38</v>
      </c>
      <c r="F674">
        <v>58</v>
      </c>
      <c r="T674"/>
    </row>
    <row r="675" spans="1:20" x14ac:dyDescent="0.25">
      <c r="A675">
        <v>1962</v>
      </c>
      <c r="B675">
        <v>11</v>
      </c>
      <c r="C675">
        <v>4</v>
      </c>
      <c r="D675">
        <v>45</v>
      </c>
      <c r="E675">
        <v>35</v>
      </c>
      <c r="F675">
        <v>0</v>
      </c>
      <c r="T675"/>
    </row>
    <row r="676" spans="1:20" x14ac:dyDescent="0.25">
      <c r="A676">
        <v>1962</v>
      </c>
      <c r="B676">
        <v>11</v>
      </c>
      <c r="C676">
        <v>5</v>
      </c>
      <c r="D676">
        <v>48</v>
      </c>
      <c r="E676">
        <v>36</v>
      </c>
      <c r="F676">
        <v>0</v>
      </c>
      <c r="T676"/>
    </row>
    <row r="677" spans="1:20" x14ac:dyDescent="0.25">
      <c r="A677">
        <v>1962</v>
      </c>
      <c r="B677">
        <v>11</v>
      </c>
      <c r="C677">
        <v>6</v>
      </c>
      <c r="D677">
        <v>43</v>
      </c>
      <c r="E677">
        <v>34</v>
      </c>
      <c r="F677">
        <v>0</v>
      </c>
      <c r="T677"/>
    </row>
    <row r="678" spans="1:20" x14ac:dyDescent="0.25">
      <c r="A678">
        <v>1962</v>
      </c>
      <c r="B678">
        <v>11</v>
      </c>
      <c r="C678">
        <v>7</v>
      </c>
      <c r="D678">
        <v>51</v>
      </c>
      <c r="E678">
        <v>31</v>
      </c>
      <c r="F678">
        <v>0</v>
      </c>
      <c r="T678"/>
    </row>
    <row r="679" spans="1:20" x14ac:dyDescent="0.25">
      <c r="A679">
        <v>1962</v>
      </c>
      <c r="B679">
        <v>11</v>
      </c>
      <c r="C679">
        <v>8</v>
      </c>
      <c r="D679">
        <v>59</v>
      </c>
      <c r="E679">
        <v>44</v>
      </c>
      <c r="F679">
        <v>0</v>
      </c>
      <c r="T679"/>
    </row>
    <row r="680" spans="1:20" x14ac:dyDescent="0.25">
      <c r="A680">
        <v>1962</v>
      </c>
      <c r="B680">
        <v>11</v>
      </c>
      <c r="C680">
        <v>9</v>
      </c>
      <c r="D680">
        <v>51</v>
      </c>
      <c r="E680">
        <v>45</v>
      </c>
      <c r="F680">
        <v>0</v>
      </c>
      <c r="T680"/>
    </row>
    <row r="681" spans="1:20" x14ac:dyDescent="0.25">
      <c r="A681">
        <v>1962</v>
      </c>
      <c r="B681">
        <v>11</v>
      </c>
      <c r="C681">
        <v>10</v>
      </c>
      <c r="D681">
        <v>58</v>
      </c>
      <c r="E681">
        <v>46</v>
      </c>
      <c r="F681">
        <v>161</v>
      </c>
      <c r="T681"/>
    </row>
    <row r="682" spans="1:20" x14ac:dyDescent="0.25">
      <c r="A682">
        <v>1962</v>
      </c>
      <c r="B682">
        <v>11</v>
      </c>
      <c r="C682">
        <v>11</v>
      </c>
      <c r="D682">
        <v>53</v>
      </c>
      <c r="E682">
        <v>40</v>
      </c>
      <c r="F682">
        <v>0</v>
      </c>
      <c r="T682"/>
    </row>
    <row r="683" spans="1:20" x14ac:dyDescent="0.25">
      <c r="A683">
        <v>1962</v>
      </c>
      <c r="B683">
        <v>11</v>
      </c>
      <c r="C683">
        <v>12</v>
      </c>
      <c r="D683">
        <v>51</v>
      </c>
      <c r="E683">
        <v>36</v>
      </c>
      <c r="F683">
        <v>0</v>
      </c>
      <c r="T683"/>
    </row>
    <row r="684" spans="1:20" x14ac:dyDescent="0.25">
      <c r="A684">
        <v>1962</v>
      </c>
      <c r="B684">
        <v>11</v>
      </c>
      <c r="C684">
        <v>13</v>
      </c>
      <c r="D684">
        <v>44</v>
      </c>
      <c r="E684">
        <v>36</v>
      </c>
      <c r="F684">
        <v>0</v>
      </c>
      <c r="T684"/>
    </row>
    <row r="685" spans="1:20" x14ac:dyDescent="0.25">
      <c r="A685">
        <v>1962</v>
      </c>
      <c r="B685">
        <v>11</v>
      </c>
      <c r="C685">
        <v>14</v>
      </c>
      <c r="D685">
        <v>45</v>
      </c>
      <c r="E685">
        <v>34</v>
      </c>
      <c r="F685">
        <v>0</v>
      </c>
      <c r="T685"/>
    </row>
    <row r="686" spans="1:20" x14ac:dyDescent="0.25">
      <c r="A686">
        <v>1962</v>
      </c>
      <c r="B686">
        <v>11</v>
      </c>
      <c r="C686">
        <v>15</v>
      </c>
      <c r="D686">
        <v>50</v>
      </c>
      <c r="E686">
        <v>32</v>
      </c>
      <c r="F686">
        <v>0</v>
      </c>
      <c r="T686"/>
    </row>
    <row r="687" spans="1:20" x14ac:dyDescent="0.25">
      <c r="A687">
        <v>1962</v>
      </c>
      <c r="B687">
        <v>11</v>
      </c>
      <c r="C687">
        <v>16</v>
      </c>
      <c r="D687">
        <v>54</v>
      </c>
      <c r="E687">
        <v>33</v>
      </c>
      <c r="F687">
        <v>0</v>
      </c>
      <c r="T687"/>
    </row>
    <row r="688" spans="1:20" x14ac:dyDescent="0.25">
      <c r="A688">
        <v>1962</v>
      </c>
      <c r="B688">
        <v>11</v>
      </c>
      <c r="C688">
        <v>17</v>
      </c>
      <c r="D688">
        <v>48</v>
      </c>
      <c r="E688">
        <v>40</v>
      </c>
      <c r="F688">
        <v>0</v>
      </c>
      <c r="T688"/>
    </row>
    <row r="689" spans="1:20" x14ac:dyDescent="0.25">
      <c r="A689">
        <v>1962</v>
      </c>
      <c r="B689">
        <v>11</v>
      </c>
      <c r="C689">
        <v>18</v>
      </c>
      <c r="D689">
        <v>41</v>
      </c>
      <c r="E689">
        <v>34</v>
      </c>
      <c r="F689">
        <v>60</v>
      </c>
      <c r="T689"/>
    </row>
    <row r="690" spans="1:20" x14ac:dyDescent="0.25">
      <c r="A690">
        <v>1962</v>
      </c>
      <c r="B690">
        <v>11</v>
      </c>
      <c r="C690">
        <v>19</v>
      </c>
      <c r="D690">
        <v>41</v>
      </c>
      <c r="E690">
        <v>28</v>
      </c>
      <c r="F690">
        <v>0</v>
      </c>
      <c r="T690"/>
    </row>
    <row r="691" spans="1:20" x14ac:dyDescent="0.25">
      <c r="A691">
        <v>1962</v>
      </c>
      <c r="B691">
        <v>11</v>
      </c>
      <c r="C691">
        <v>20</v>
      </c>
      <c r="D691">
        <v>38</v>
      </c>
      <c r="E691">
        <v>33</v>
      </c>
      <c r="F691">
        <v>2</v>
      </c>
      <c r="T691"/>
    </row>
    <row r="692" spans="1:20" x14ac:dyDescent="0.25">
      <c r="A692">
        <v>1962</v>
      </c>
      <c r="B692">
        <v>11</v>
      </c>
      <c r="C692">
        <v>21</v>
      </c>
      <c r="D692">
        <v>50</v>
      </c>
      <c r="E692">
        <v>36</v>
      </c>
      <c r="F692">
        <v>50</v>
      </c>
      <c r="T692"/>
    </row>
    <row r="693" spans="1:20" x14ac:dyDescent="0.25">
      <c r="A693">
        <v>1962</v>
      </c>
      <c r="B693">
        <v>11</v>
      </c>
      <c r="C693">
        <v>22</v>
      </c>
      <c r="D693">
        <v>49</v>
      </c>
      <c r="E693">
        <v>39</v>
      </c>
      <c r="F693">
        <v>61</v>
      </c>
      <c r="T693"/>
    </row>
    <row r="694" spans="1:20" x14ac:dyDescent="0.25">
      <c r="A694">
        <v>1962</v>
      </c>
      <c r="B694">
        <v>11</v>
      </c>
      <c r="C694">
        <v>23</v>
      </c>
      <c r="D694">
        <v>47</v>
      </c>
      <c r="E694">
        <v>36</v>
      </c>
      <c r="F694">
        <v>0</v>
      </c>
      <c r="T694"/>
    </row>
    <row r="695" spans="1:20" x14ac:dyDescent="0.25">
      <c r="A695">
        <v>1962</v>
      </c>
      <c r="B695">
        <v>11</v>
      </c>
      <c r="C695">
        <v>24</v>
      </c>
      <c r="D695">
        <v>49</v>
      </c>
      <c r="E695">
        <v>38</v>
      </c>
      <c r="F695">
        <v>0</v>
      </c>
      <c r="T695"/>
    </row>
    <row r="696" spans="1:20" x14ac:dyDescent="0.25">
      <c r="A696">
        <v>1962</v>
      </c>
      <c r="B696">
        <v>11</v>
      </c>
      <c r="C696">
        <v>25</v>
      </c>
      <c r="D696">
        <v>42</v>
      </c>
      <c r="E696">
        <v>36</v>
      </c>
      <c r="F696">
        <v>0</v>
      </c>
      <c r="T696"/>
    </row>
    <row r="697" spans="1:20" x14ac:dyDescent="0.25">
      <c r="A697">
        <v>1962</v>
      </c>
      <c r="B697">
        <v>11</v>
      </c>
      <c r="C697">
        <v>26</v>
      </c>
      <c r="D697">
        <v>46</v>
      </c>
      <c r="E697">
        <v>32</v>
      </c>
      <c r="F697">
        <v>0</v>
      </c>
      <c r="T697"/>
    </row>
    <row r="698" spans="1:20" x14ac:dyDescent="0.25">
      <c r="A698">
        <v>1962</v>
      </c>
      <c r="B698">
        <v>11</v>
      </c>
      <c r="C698">
        <v>27</v>
      </c>
      <c r="D698">
        <v>48</v>
      </c>
      <c r="E698">
        <v>35</v>
      </c>
      <c r="F698">
        <v>0</v>
      </c>
      <c r="T698"/>
    </row>
    <row r="699" spans="1:20" x14ac:dyDescent="0.25">
      <c r="A699">
        <v>1962</v>
      </c>
      <c r="B699">
        <v>11</v>
      </c>
      <c r="C699">
        <v>28</v>
      </c>
      <c r="D699">
        <v>54</v>
      </c>
      <c r="E699">
        <v>41</v>
      </c>
      <c r="F699">
        <v>0</v>
      </c>
      <c r="T699"/>
    </row>
    <row r="700" spans="1:20" x14ac:dyDescent="0.25">
      <c r="A700">
        <v>1962</v>
      </c>
      <c r="B700">
        <v>11</v>
      </c>
      <c r="C700">
        <v>29</v>
      </c>
      <c r="D700">
        <v>59</v>
      </c>
      <c r="E700">
        <v>43</v>
      </c>
      <c r="F700">
        <v>0</v>
      </c>
      <c r="T700"/>
    </row>
    <row r="701" spans="1:20" x14ac:dyDescent="0.25">
      <c r="A701">
        <v>1962</v>
      </c>
      <c r="B701">
        <v>11</v>
      </c>
      <c r="C701">
        <v>30</v>
      </c>
      <c r="D701">
        <v>62</v>
      </c>
      <c r="E701">
        <v>41</v>
      </c>
      <c r="F701">
        <v>0</v>
      </c>
      <c r="T701"/>
    </row>
    <row r="702" spans="1:20" x14ac:dyDescent="0.25">
      <c r="A702">
        <v>1962</v>
      </c>
      <c r="B702">
        <v>12</v>
      </c>
      <c r="C702">
        <v>1</v>
      </c>
      <c r="D702">
        <v>68</v>
      </c>
      <c r="E702">
        <v>41</v>
      </c>
      <c r="F702">
        <v>0</v>
      </c>
      <c r="T702"/>
    </row>
    <row r="703" spans="1:20" x14ac:dyDescent="0.25">
      <c r="A703">
        <v>1962</v>
      </c>
      <c r="B703">
        <v>12</v>
      </c>
      <c r="C703">
        <v>2</v>
      </c>
      <c r="D703">
        <v>55</v>
      </c>
      <c r="E703">
        <v>44</v>
      </c>
      <c r="F703">
        <v>0</v>
      </c>
      <c r="T703"/>
    </row>
    <row r="704" spans="1:20" x14ac:dyDescent="0.25">
      <c r="A704">
        <v>1962</v>
      </c>
      <c r="B704">
        <v>12</v>
      </c>
      <c r="C704">
        <v>3</v>
      </c>
      <c r="D704">
        <v>51</v>
      </c>
      <c r="E704">
        <v>38</v>
      </c>
      <c r="F704">
        <v>0</v>
      </c>
      <c r="T704"/>
    </row>
    <row r="705" spans="1:20" x14ac:dyDescent="0.25">
      <c r="A705">
        <v>1962</v>
      </c>
      <c r="B705">
        <v>12</v>
      </c>
      <c r="C705">
        <v>4</v>
      </c>
      <c r="D705">
        <v>52</v>
      </c>
      <c r="E705">
        <v>36</v>
      </c>
      <c r="F705">
        <v>0</v>
      </c>
      <c r="T705"/>
    </row>
    <row r="706" spans="1:20" x14ac:dyDescent="0.25">
      <c r="A706">
        <v>1962</v>
      </c>
      <c r="B706">
        <v>12</v>
      </c>
      <c r="C706">
        <v>5</v>
      </c>
      <c r="D706">
        <v>45</v>
      </c>
      <c r="E706">
        <v>42</v>
      </c>
      <c r="F706">
        <v>66</v>
      </c>
      <c r="T706"/>
    </row>
    <row r="707" spans="1:20" x14ac:dyDescent="0.25">
      <c r="A707">
        <v>1962</v>
      </c>
      <c r="B707">
        <v>12</v>
      </c>
      <c r="C707">
        <v>6</v>
      </c>
      <c r="D707">
        <v>53</v>
      </c>
      <c r="E707">
        <v>35</v>
      </c>
      <c r="F707">
        <v>46</v>
      </c>
      <c r="T707"/>
    </row>
    <row r="708" spans="1:20" x14ac:dyDescent="0.25">
      <c r="A708">
        <v>1962</v>
      </c>
      <c r="B708">
        <v>12</v>
      </c>
      <c r="C708">
        <v>7</v>
      </c>
      <c r="D708">
        <v>36</v>
      </c>
      <c r="E708">
        <v>32</v>
      </c>
      <c r="F708">
        <v>0</v>
      </c>
      <c r="T708"/>
    </row>
    <row r="709" spans="1:20" x14ac:dyDescent="0.25">
      <c r="A709">
        <v>1962</v>
      </c>
      <c r="B709">
        <v>12</v>
      </c>
      <c r="C709">
        <v>8</v>
      </c>
      <c r="D709">
        <v>43</v>
      </c>
      <c r="E709">
        <v>33</v>
      </c>
      <c r="F709">
        <v>0</v>
      </c>
      <c r="T709"/>
    </row>
    <row r="710" spans="1:20" x14ac:dyDescent="0.25">
      <c r="A710">
        <v>1962</v>
      </c>
      <c r="B710">
        <v>12</v>
      </c>
      <c r="C710">
        <v>9</v>
      </c>
      <c r="D710">
        <v>37</v>
      </c>
      <c r="E710">
        <v>32</v>
      </c>
      <c r="F710">
        <v>10</v>
      </c>
      <c r="T710"/>
    </row>
    <row r="711" spans="1:20" x14ac:dyDescent="0.25">
      <c r="A711">
        <v>1962</v>
      </c>
      <c r="B711">
        <v>12</v>
      </c>
      <c r="C711">
        <v>10</v>
      </c>
      <c r="D711">
        <v>32</v>
      </c>
      <c r="E711">
        <v>22</v>
      </c>
      <c r="F711">
        <v>1</v>
      </c>
      <c r="T711"/>
    </row>
    <row r="712" spans="1:20" x14ac:dyDescent="0.25">
      <c r="A712">
        <v>1962</v>
      </c>
      <c r="B712">
        <v>12</v>
      </c>
      <c r="C712">
        <v>11</v>
      </c>
      <c r="D712">
        <v>26</v>
      </c>
      <c r="E712">
        <v>18</v>
      </c>
      <c r="F712">
        <v>0</v>
      </c>
      <c r="T712"/>
    </row>
    <row r="713" spans="1:20" x14ac:dyDescent="0.25">
      <c r="A713">
        <v>1962</v>
      </c>
      <c r="B713">
        <v>12</v>
      </c>
      <c r="C713">
        <v>12</v>
      </c>
      <c r="D713">
        <v>25</v>
      </c>
      <c r="E713">
        <v>16</v>
      </c>
      <c r="F713">
        <v>0</v>
      </c>
      <c r="T713"/>
    </row>
    <row r="714" spans="1:20" x14ac:dyDescent="0.25">
      <c r="A714">
        <v>1962</v>
      </c>
      <c r="B714">
        <v>12</v>
      </c>
      <c r="C714">
        <v>13</v>
      </c>
      <c r="D714">
        <v>23</v>
      </c>
      <c r="E714">
        <v>13</v>
      </c>
      <c r="F714">
        <v>0</v>
      </c>
      <c r="T714"/>
    </row>
    <row r="715" spans="1:20" x14ac:dyDescent="0.25">
      <c r="A715">
        <v>1962</v>
      </c>
      <c r="B715">
        <v>12</v>
      </c>
      <c r="C715">
        <v>14</v>
      </c>
      <c r="D715">
        <v>25</v>
      </c>
      <c r="E715">
        <v>16</v>
      </c>
      <c r="F715">
        <v>0</v>
      </c>
      <c r="T715"/>
    </row>
    <row r="716" spans="1:20" x14ac:dyDescent="0.25">
      <c r="A716">
        <v>1962</v>
      </c>
      <c r="B716">
        <v>12</v>
      </c>
      <c r="C716">
        <v>15</v>
      </c>
      <c r="D716">
        <v>27</v>
      </c>
      <c r="E716">
        <v>14</v>
      </c>
      <c r="F716">
        <v>0</v>
      </c>
      <c r="T716"/>
    </row>
    <row r="717" spans="1:20" x14ac:dyDescent="0.25">
      <c r="A717">
        <v>1962</v>
      </c>
      <c r="B717">
        <v>12</v>
      </c>
      <c r="C717">
        <v>16</v>
      </c>
      <c r="D717">
        <v>31</v>
      </c>
      <c r="E717">
        <v>23</v>
      </c>
      <c r="F717">
        <v>1</v>
      </c>
      <c r="T717"/>
    </row>
    <row r="718" spans="1:20" x14ac:dyDescent="0.25">
      <c r="A718">
        <v>1962</v>
      </c>
      <c r="B718">
        <v>12</v>
      </c>
      <c r="C718">
        <v>17</v>
      </c>
      <c r="D718">
        <v>34</v>
      </c>
      <c r="E718">
        <v>22</v>
      </c>
      <c r="F718">
        <v>0</v>
      </c>
      <c r="T718"/>
    </row>
    <row r="719" spans="1:20" x14ac:dyDescent="0.25">
      <c r="A719">
        <v>1962</v>
      </c>
      <c r="B719">
        <v>12</v>
      </c>
      <c r="C719">
        <v>18</v>
      </c>
      <c r="D719">
        <v>39</v>
      </c>
      <c r="E719">
        <v>34</v>
      </c>
      <c r="F719">
        <v>0</v>
      </c>
      <c r="T719"/>
    </row>
    <row r="720" spans="1:20" x14ac:dyDescent="0.25">
      <c r="A720">
        <v>1962</v>
      </c>
      <c r="B720">
        <v>12</v>
      </c>
      <c r="C720">
        <v>19</v>
      </c>
      <c r="D720">
        <v>41</v>
      </c>
      <c r="E720">
        <v>37</v>
      </c>
      <c r="F720">
        <v>0</v>
      </c>
      <c r="T720"/>
    </row>
    <row r="721" spans="1:20" x14ac:dyDescent="0.25">
      <c r="A721">
        <v>1962</v>
      </c>
      <c r="B721">
        <v>12</v>
      </c>
      <c r="C721">
        <v>20</v>
      </c>
      <c r="D721">
        <v>41</v>
      </c>
      <c r="E721">
        <v>14</v>
      </c>
      <c r="F721">
        <v>0</v>
      </c>
      <c r="T721"/>
    </row>
    <row r="722" spans="1:20" x14ac:dyDescent="0.25">
      <c r="A722">
        <v>1962</v>
      </c>
      <c r="B722">
        <v>12</v>
      </c>
      <c r="C722">
        <v>21</v>
      </c>
      <c r="D722">
        <v>28</v>
      </c>
      <c r="E722">
        <v>10</v>
      </c>
      <c r="F722">
        <v>16</v>
      </c>
      <c r="T722"/>
    </row>
    <row r="723" spans="1:20" x14ac:dyDescent="0.25">
      <c r="A723">
        <v>1962</v>
      </c>
      <c r="B723">
        <v>12</v>
      </c>
      <c r="C723">
        <v>22</v>
      </c>
      <c r="D723">
        <v>37</v>
      </c>
      <c r="E723">
        <v>28</v>
      </c>
      <c r="F723">
        <v>38</v>
      </c>
      <c r="T723"/>
    </row>
    <row r="724" spans="1:20" x14ac:dyDescent="0.25">
      <c r="A724">
        <v>1962</v>
      </c>
      <c r="B724">
        <v>12</v>
      </c>
      <c r="C724">
        <v>23</v>
      </c>
      <c r="D724">
        <v>39</v>
      </c>
      <c r="E724">
        <v>31</v>
      </c>
      <c r="F724">
        <v>0</v>
      </c>
      <c r="T724"/>
    </row>
    <row r="725" spans="1:20" x14ac:dyDescent="0.25">
      <c r="A725">
        <v>1962</v>
      </c>
      <c r="B725">
        <v>12</v>
      </c>
      <c r="C725">
        <v>24</v>
      </c>
      <c r="D725">
        <v>34</v>
      </c>
      <c r="E725">
        <v>24</v>
      </c>
      <c r="F725">
        <v>0</v>
      </c>
      <c r="T725"/>
    </row>
    <row r="726" spans="1:20" x14ac:dyDescent="0.25">
      <c r="A726">
        <v>1962</v>
      </c>
      <c r="B726">
        <v>12</v>
      </c>
      <c r="C726">
        <v>25</v>
      </c>
      <c r="D726">
        <v>35</v>
      </c>
      <c r="E726">
        <v>24</v>
      </c>
      <c r="F726">
        <v>10</v>
      </c>
      <c r="T726"/>
    </row>
    <row r="727" spans="1:20" x14ac:dyDescent="0.25">
      <c r="A727">
        <v>1962</v>
      </c>
      <c r="B727">
        <v>12</v>
      </c>
      <c r="C727">
        <v>26</v>
      </c>
      <c r="D727">
        <v>42</v>
      </c>
      <c r="E727">
        <v>27</v>
      </c>
      <c r="F727">
        <v>3</v>
      </c>
      <c r="T727"/>
    </row>
    <row r="728" spans="1:20" x14ac:dyDescent="0.25">
      <c r="A728">
        <v>1962</v>
      </c>
      <c r="B728">
        <v>12</v>
      </c>
      <c r="C728">
        <v>27</v>
      </c>
      <c r="D728">
        <v>33</v>
      </c>
      <c r="E728">
        <v>23</v>
      </c>
      <c r="F728">
        <v>0</v>
      </c>
      <c r="T728"/>
    </row>
    <row r="729" spans="1:20" x14ac:dyDescent="0.25">
      <c r="A729">
        <v>1962</v>
      </c>
      <c r="B729">
        <v>12</v>
      </c>
      <c r="C729">
        <v>28</v>
      </c>
      <c r="D729">
        <v>38</v>
      </c>
      <c r="E729">
        <v>26</v>
      </c>
      <c r="F729">
        <v>0</v>
      </c>
      <c r="T729"/>
    </row>
    <row r="730" spans="1:20" x14ac:dyDescent="0.25">
      <c r="A730">
        <v>1962</v>
      </c>
      <c r="B730">
        <v>12</v>
      </c>
      <c r="C730">
        <v>29</v>
      </c>
      <c r="D730">
        <v>40</v>
      </c>
      <c r="E730">
        <v>29</v>
      </c>
      <c r="F730">
        <v>35</v>
      </c>
      <c r="T730"/>
    </row>
    <row r="731" spans="1:20" x14ac:dyDescent="0.25">
      <c r="A731">
        <v>1962</v>
      </c>
      <c r="B731">
        <v>12</v>
      </c>
      <c r="C731">
        <v>30</v>
      </c>
      <c r="D731">
        <v>35</v>
      </c>
      <c r="E731">
        <v>5</v>
      </c>
      <c r="F731">
        <v>0</v>
      </c>
      <c r="T731"/>
    </row>
    <row r="732" spans="1:20" x14ac:dyDescent="0.25">
      <c r="A732">
        <v>1962</v>
      </c>
      <c r="B732">
        <v>12</v>
      </c>
      <c r="C732">
        <v>31</v>
      </c>
      <c r="D732">
        <v>13</v>
      </c>
      <c r="E732">
        <v>4</v>
      </c>
      <c r="F732">
        <v>0</v>
      </c>
      <c r="T732"/>
    </row>
    <row r="733" spans="1:20" x14ac:dyDescent="0.25">
      <c r="A733">
        <v>1963</v>
      </c>
      <c r="B733">
        <v>1</v>
      </c>
      <c r="C733">
        <v>1</v>
      </c>
      <c r="D733">
        <v>24</v>
      </c>
      <c r="E733">
        <v>10</v>
      </c>
      <c r="F733">
        <v>0</v>
      </c>
      <c r="T733"/>
    </row>
    <row r="734" spans="1:20" x14ac:dyDescent="0.25">
      <c r="A734">
        <v>1963</v>
      </c>
      <c r="B734">
        <v>1</v>
      </c>
      <c r="C734">
        <v>2</v>
      </c>
      <c r="D734">
        <v>32</v>
      </c>
      <c r="E734">
        <v>22</v>
      </c>
      <c r="F734">
        <v>0</v>
      </c>
      <c r="T734"/>
    </row>
    <row r="735" spans="1:20" x14ac:dyDescent="0.25">
      <c r="A735">
        <v>1963</v>
      </c>
      <c r="B735">
        <v>1</v>
      </c>
      <c r="C735">
        <v>3</v>
      </c>
      <c r="D735">
        <v>38</v>
      </c>
      <c r="E735">
        <v>24</v>
      </c>
      <c r="F735">
        <v>0</v>
      </c>
      <c r="T735"/>
    </row>
    <row r="736" spans="1:20" x14ac:dyDescent="0.25">
      <c r="A736">
        <v>1963</v>
      </c>
      <c r="B736">
        <v>1</v>
      </c>
      <c r="C736">
        <v>4</v>
      </c>
      <c r="D736">
        <v>39</v>
      </c>
      <c r="E736">
        <v>32</v>
      </c>
      <c r="F736">
        <v>0</v>
      </c>
      <c r="T736"/>
    </row>
    <row r="737" spans="1:20" x14ac:dyDescent="0.25">
      <c r="A737">
        <v>1963</v>
      </c>
      <c r="B737">
        <v>1</v>
      </c>
      <c r="C737">
        <v>5</v>
      </c>
      <c r="D737">
        <v>37</v>
      </c>
      <c r="E737">
        <v>29</v>
      </c>
      <c r="F737">
        <v>0</v>
      </c>
      <c r="T737"/>
    </row>
    <row r="738" spans="1:20" x14ac:dyDescent="0.25">
      <c r="A738">
        <v>1963</v>
      </c>
      <c r="B738">
        <v>1</v>
      </c>
      <c r="C738">
        <v>6</v>
      </c>
      <c r="D738">
        <v>41</v>
      </c>
      <c r="E738">
        <v>34</v>
      </c>
      <c r="F738">
        <v>0</v>
      </c>
      <c r="T738"/>
    </row>
    <row r="739" spans="1:20" x14ac:dyDescent="0.25">
      <c r="A739">
        <v>1963</v>
      </c>
      <c r="B739">
        <v>1</v>
      </c>
      <c r="C739">
        <v>7</v>
      </c>
      <c r="D739">
        <v>39</v>
      </c>
      <c r="E739">
        <v>31</v>
      </c>
      <c r="F739">
        <v>0</v>
      </c>
      <c r="T739"/>
    </row>
    <row r="740" spans="1:20" x14ac:dyDescent="0.25">
      <c r="A740">
        <v>1963</v>
      </c>
      <c r="B740">
        <v>1</v>
      </c>
      <c r="C740">
        <v>8</v>
      </c>
      <c r="D740">
        <v>42</v>
      </c>
      <c r="E740">
        <v>35</v>
      </c>
      <c r="F740">
        <v>0</v>
      </c>
      <c r="T740"/>
    </row>
    <row r="741" spans="1:20" x14ac:dyDescent="0.25">
      <c r="A741">
        <v>1963</v>
      </c>
      <c r="B741">
        <v>1</v>
      </c>
      <c r="C741">
        <v>9</v>
      </c>
      <c r="D741">
        <v>41</v>
      </c>
      <c r="E741">
        <v>36</v>
      </c>
      <c r="F741">
        <v>0</v>
      </c>
      <c r="T741"/>
    </row>
    <row r="742" spans="1:20" x14ac:dyDescent="0.25">
      <c r="A742">
        <v>1963</v>
      </c>
      <c r="B742">
        <v>1</v>
      </c>
      <c r="C742">
        <v>10</v>
      </c>
      <c r="D742">
        <v>51</v>
      </c>
      <c r="E742">
        <v>37</v>
      </c>
      <c r="F742">
        <v>0</v>
      </c>
      <c r="T742"/>
    </row>
    <row r="743" spans="1:20" x14ac:dyDescent="0.25">
      <c r="A743">
        <v>1963</v>
      </c>
      <c r="B743">
        <v>1</v>
      </c>
      <c r="C743">
        <v>11</v>
      </c>
      <c r="D743">
        <v>45</v>
      </c>
      <c r="E743">
        <v>39</v>
      </c>
      <c r="F743">
        <v>9</v>
      </c>
      <c r="T743"/>
    </row>
    <row r="744" spans="1:20" x14ac:dyDescent="0.25">
      <c r="A744">
        <v>1963</v>
      </c>
      <c r="B744">
        <v>1</v>
      </c>
      <c r="C744">
        <v>12</v>
      </c>
      <c r="D744">
        <v>40</v>
      </c>
      <c r="E744">
        <v>36</v>
      </c>
      <c r="F744">
        <v>25</v>
      </c>
      <c r="T744"/>
    </row>
    <row r="745" spans="1:20" x14ac:dyDescent="0.25">
      <c r="A745">
        <v>1963</v>
      </c>
      <c r="B745">
        <v>1</v>
      </c>
      <c r="C745">
        <v>13</v>
      </c>
      <c r="D745">
        <v>38</v>
      </c>
      <c r="E745">
        <v>26</v>
      </c>
      <c r="F745">
        <v>15</v>
      </c>
      <c r="T745"/>
    </row>
    <row r="746" spans="1:20" x14ac:dyDescent="0.25">
      <c r="A746">
        <v>1963</v>
      </c>
      <c r="B746">
        <v>1</v>
      </c>
      <c r="C746">
        <v>14</v>
      </c>
      <c r="D746">
        <v>29</v>
      </c>
      <c r="E746">
        <v>19</v>
      </c>
      <c r="F746">
        <v>0</v>
      </c>
      <c r="T746"/>
    </row>
    <row r="747" spans="1:20" x14ac:dyDescent="0.25">
      <c r="A747">
        <v>1963</v>
      </c>
      <c r="B747">
        <v>1</v>
      </c>
      <c r="C747">
        <v>15</v>
      </c>
      <c r="D747">
        <v>37</v>
      </c>
      <c r="E747">
        <v>24</v>
      </c>
      <c r="F747">
        <v>0</v>
      </c>
      <c r="T747"/>
    </row>
    <row r="748" spans="1:20" x14ac:dyDescent="0.25">
      <c r="A748">
        <v>1963</v>
      </c>
      <c r="B748">
        <v>1</v>
      </c>
      <c r="C748">
        <v>16</v>
      </c>
      <c r="D748">
        <v>35</v>
      </c>
      <c r="E748">
        <v>18</v>
      </c>
      <c r="F748">
        <v>0</v>
      </c>
      <c r="T748"/>
    </row>
    <row r="749" spans="1:20" x14ac:dyDescent="0.25">
      <c r="A749">
        <v>1963</v>
      </c>
      <c r="B749">
        <v>1</v>
      </c>
      <c r="C749">
        <v>17</v>
      </c>
      <c r="D749">
        <v>48</v>
      </c>
      <c r="E749">
        <v>29</v>
      </c>
      <c r="F749">
        <v>0</v>
      </c>
      <c r="T749"/>
    </row>
    <row r="750" spans="1:20" x14ac:dyDescent="0.25">
      <c r="A750">
        <v>1963</v>
      </c>
      <c r="B750">
        <v>1</v>
      </c>
      <c r="C750">
        <v>18</v>
      </c>
      <c r="D750">
        <v>40</v>
      </c>
      <c r="E750">
        <v>35</v>
      </c>
      <c r="F750">
        <v>1</v>
      </c>
      <c r="T750"/>
    </row>
    <row r="751" spans="1:20" x14ac:dyDescent="0.25">
      <c r="A751">
        <v>1963</v>
      </c>
      <c r="B751">
        <v>1</v>
      </c>
      <c r="C751">
        <v>19</v>
      </c>
      <c r="D751">
        <v>37</v>
      </c>
      <c r="E751">
        <v>32</v>
      </c>
      <c r="F751">
        <v>15</v>
      </c>
      <c r="T751"/>
    </row>
    <row r="752" spans="1:20" x14ac:dyDescent="0.25">
      <c r="A752">
        <v>1963</v>
      </c>
      <c r="B752">
        <v>1</v>
      </c>
      <c r="C752">
        <v>20</v>
      </c>
      <c r="D752">
        <v>47</v>
      </c>
      <c r="E752">
        <v>37</v>
      </c>
      <c r="F752">
        <v>38</v>
      </c>
      <c r="T752"/>
    </row>
    <row r="753" spans="1:20" x14ac:dyDescent="0.25">
      <c r="A753">
        <v>1963</v>
      </c>
      <c r="B753">
        <v>1</v>
      </c>
      <c r="C753">
        <v>21</v>
      </c>
      <c r="D753">
        <v>46</v>
      </c>
      <c r="E753">
        <v>14</v>
      </c>
      <c r="F753">
        <v>1</v>
      </c>
      <c r="T753"/>
    </row>
    <row r="754" spans="1:20" x14ac:dyDescent="0.25">
      <c r="A754">
        <v>1963</v>
      </c>
      <c r="B754">
        <v>1</v>
      </c>
      <c r="C754">
        <v>22</v>
      </c>
      <c r="D754">
        <v>35</v>
      </c>
      <c r="E754">
        <v>12</v>
      </c>
      <c r="F754">
        <v>0</v>
      </c>
      <c r="T754"/>
    </row>
    <row r="755" spans="1:20" x14ac:dyDescent="0.25">
      <c r="A755">
        <v>1963</v>
      </c>
      <c r="B755">
        <v>1</v>
      </c>
      <c r="C755">
        <v>23</v>
      </c>
      <c r="D755">
        <v>46</v>
      </c>
      <c r="E755">
        <v>20</v>
      </c>
      <c r="F755">
        <v>32</v>
      </c>
      <c r="T755"/>
    </row>
    <row r="756" spans="1:20" x14ac:dyDescent="0.25">
      <c r="A756">
        <v>1963</v>
      </c>
      <c r="B756">
        <v>1</v>
      </c>
      <c r="C756">
        <v>24</v>
      </c>
      <c r="D756">
        <v>20</v>
      </c>
      <c r="E756">
        <v>4</v>
      </c>
      <c r="F756">
        <v>0</v>
      </c>
      <c r="T756"/>
    </row>
    <row r="757" spans="1:20" x14ac:dyDescent="0.25">
      <c r="A757">
        <v>1963</v>
      </c>
      <c r="B757">
        <v>1</v>
      </c>
      <c r="C757">
        <v>25</v>
      </c>
      <c r="D757">
        <v>23</v>
      </c>
      <c r="E757">
        <v>7</v>
      </c>
      <c r="F757">
        <v>0</v>
      </c>
      <c r="T757"/>
    </row>
    <row r="758" spans="1:20" x14ac:dyDescent="0.25">
      <c r="A758">
        <v>1963</v>
      </c>
      <c r="B758">
        <v>1</v>
      </c>
      <c r="C758">
        <v>26</v>
      </c>
      <c r="D758">
        <v>32</v>
      </c>
      <c r="E758">
        <v>17</v>
      </c>
      <c r="F758">
        <v>26</v>
      </c>
      <c r="T758"/>
    </row>
    <row r="759" spans="1:20" x14ac:dyDescent="0.25">
      <c r="A759">
        <v>1963</v>
      </c>
      <c r="B759">
        <v>1</v>
      </c>
      <c r="C759">
        <v>27</v>
      </c>
      <c r="D759">
        <v>34</v>
      </c>
      <c r="E759">
        <v>20</v>
      </c>
      <c r="F759">
        <v>24</v>
      </c>
      <c r="T759"/>
    </row>
    <row r="760" spans="1:20" x14ac:dyDescent="0.25">
      <c r="A760">
        <v>1963</v>
      </c>
      <c r="B760">
        <v>1</v>
      </c>
      <c r="C760">
        <v>28</v>
      </c>
      <c r="D760">
        <v>23</v>
      </c>
      <c r="E760">
        <v>12</v>
      </c>
      <c r="F760">
        <v>0</v>
      </c>
      <c r="T760"/>
    </row>
    <row r="761" spans="1:20" x14ac:dyDescent="0.25">
      <c r="A761">
        <v>1963</v>
      </c>
      <c r="B761">
        <v>1</v>
      </c>
      <c r="C761">
        <v>29</v>
      </c>
      <c r="D761">
        <v>25</v>
      </c>
      <c r="E761">
        <v>10</v>
      </c>
      <c r="F761">
        <v>0</v>
      </c>
      <c r="T761"/>
    </row>
    <row r="762" spans="1:20" x14ac:dyDescent="0.25">
      <c r="A762">
        <v>1963</v>
      </c>
      <c r="B762">
        <v>1</v>
      </c>
      <c r="C762">
        <v>30</v>
      </c>
      <c r="D762">
        <v>29</v>
      </c>
      <c r="E762">
        <v>22</v>
      </c>
      <c r="F762">
        <v>7</v>
      </c>
      <c r="T762"/>
    </row>
    <row r="763" spans="1:20" x14ac:dyDescent="0.25">
      <c r="A763">
        <v>1963</v>
      </c>
      <c r="B763">
        <v>1</v>
      </c>
      <c r="C763">
        <v>31</v>
      </c>
      <c r="D763">
        <v>30</v>
      </c>
      <c r="E763">
        <v>21</v>
      </c>
      <c r="F763">
        <v>0</v>
      </c>
      <c r="T763"/>
    </row>
    <row r="764" spans="1:20" x14ac:dyDescent="0.25">
      <c r="A764">
        <v>1963</v>
      </c>
      <c r="B764">
        <v>2</v>
      </c>
      <c r="C764">
        <v>1</v>
      </c>
      <c r="D764">
        <v>28</v>
      </c>
      <c r="E764">
        <v>18</v>
      </c>
      <c r="F764">
        <v>0</v>
      </c>
      <c r="T764"/>
    </row>
    <row r="765" spans="1:20" x14ac:dyDescent="0.25">
      <c r="A765">
        <v>1963</v>
      </c>
      <c r="B765">
        <v>2</v>
      </c>
      <c r="C765">
        <v>2</v>
      </c>
      <c r="D765">
        <v>40</v>
      </c>
      <c r="E765">
        <v>29</v>
      </c>
      <c r="F765">
        <v>33</v>
      </c>
      <c r="T765"/>
    </row>
    <row r="766" spans="1:20" x14ac:dyDescent="0.25">
      <c r="A766">
        <v>1963</v>
      </c>
      <c r="B766">
        <v>2</v>
      </c>
      <c r="C766">
        <v>3</v>
      </c>
      <c r="D766">
        <v>38</v>
      </c>
      <c r="E766">
        <v>13</v>
      </c>
      <c r="F766">
        <v>4</v>
      </c>
      <c r="T766"/>
    </row>
    <row r="767" spans="1:20" x14ac:dyDescent="0.25">
      <c r="A767">
        <v>1963</v>
      </c>
      <c r="B767">
        <v>2</v>
      </c>
      <c r="C767">
        <v>4</v>
      </c>
      <c r="D767">
        <v>27</v>
      </c>
      <c r="E767">
        <v>10</v>
      </c>
      <c r="F767">
        <v>0</v>
      </c>
      <c r="T767"/>
    </row>
    <row r="768" spans="1:20" x14ac:dyDescent="0.25">
      <c r="A768">
        <v>1963</v>
      </c>
      <c r="B768">
        <v>2</v>
      </c>
      <c r="C768">
        <v>5</v>
      </c>
      <c r="D768">
        <v>40</v>
      </c>
      <c r="E768">
        <v>27</v>
      </c>
      <c r="F768">
        <v>0</v>
      </c>
      <c r="T768"/>
    </row>
    <row r="769" spans="1:20" x14ac:dyDescent="0.25">
      <c r="A769">
        <v>1963</v>
      </c>
      <c r="B769">
        <v>2</v>
      </c>
      <c r="C769">
        <v>6</v>
      </c>
      <c r="D769">
        <v>50</v>
      </c>
      <c r="E769">
        <v>32</v>
      </c>
      <c r="F769">
        <v>0</v>
      </c>
      <c r="T769"/>
    </row>
    <row r="770" spans="1:20" x14ac:dyDescent="0.25">
      <c r="A770">
        <v>1963</v>
      </c>
      <c r="B770">
        <v>2</v>
      </c>
      <c r="C770">
        <v>7</v>
      </c>
      <c r="D770">
        <v>44</v>
      </c>
      <c r="E770">
        <v>25</v>
      </c>
      <c r="F770">
        <v>0</v>
      </c>
      <c r="T770"/>
    </row>
    <row r="771" spans="1:20" x14ac:dyDescent="0.25">
      <c r="A771">
        <v>1963</v>
      </c>
      <c r="B771">
        <v>2</v>
      </c>
      <c r="C771">
        <v>8</v>
      </c>
      <c r="D771">
        <v>25</v>
      </c>
      <c r="E771">
        <v>-2</v>
      </c>
      <c r="F771">
        <v>0</v>
      </c>
      <c r="T771"/>
    </row>
    <row r="772" spans="1:20" x14ac:dyDescent="0.25">
      <c r="A772">
        <v>1963</v>
      </c>
      <c r="B772">
        <v>2</v>
      </c>
      <c r="C772">
        <v>9</v>
      </c>
      <c r="D772">
        <v>34</v>
      </c>
      <c r="E772">
        <v>11</v>
      </c>
      <c r="F772">
        <v>0</v>
      </c>
      <c r="T772"/>
    </row>
    <row r="773" spans="1:20" x14ac:dyDescent="0.25">
      <c r="A773">
        <v>1963</v>
      </c>
      <c r="B773">
        <v>2</v>
      </c>
      <c r="C773">
        <v>10</v>
      </c>
      <c r="D773">
        <v>40</v>
      </c>
      <c r="E773">
        <v>30</v>
      </c>
      <c r="F773">
        <v>0</v>
      </c>
      <c r="T773"/>
    </row>
    <row r="774" spans="1:20" x14ac:dyDescent="0.25">
      <c r="A774">
        <v>1963</v>
      </c>
      <c r="B774">
        <v>2</v>
      </c>
      <c r="C774">
        <v>11</v>
      </c>
      <c r="D774">
        <v>45</v>
      </c>
      <c r="E774">
        <v>36</v>
      </c>
      <c r="F774">
        <v>14</v>
      </c>
      <c r="T774"/>
    </row>
    <row r="775" spans="1:20" x14ac:dyDescent="0.25">
      <c r="A775">
        <v>1963</v>
      </c>
      <c r="B775">
        <v>2</v>
      </c>
      <c r="C775">
        <v>12</v>
      </c>
      <c r="D775">
        <v>40</v>
      </c>
      <c r="E775">
        <v>31</v>
      </c>
      <c r="F775">
        <v>94</v>
      </c>
      <c r="T775"/>
    </row>
    <row r="776" spans="1:20" x14ac:dyDescent="0.25">
      <c r="A776">
        <v>1963</v>
      </c>
      <c r="B776">
        <v>2</v>
      </c>
      <c r="C776">
        <v>13</v>
      </c>
      <c r="D776">
        <v>31</v>
      </c>
      <c r="E776">
        <v>26</v>
      </c>
      <c r="F776">
        <v>0</v>
      </c>
      <c r="T776"/>
    </row>
    <row r="777" spans="1:20" x14ac:dyDescent="0.25">
      <c r="A777">
        <v>1963</v>
      </c>
      <c r="B777">
        <v>2</v>
      </c>
      <c r="C777">
        <v>14</v>
      </c>
      <c r="D777">
        <v>36</v>
      </c>
      <c r="E777">
        <v>24</v>
      </c>
      <c r="F777">
        <v>0</v>
      </c>
      <c r="T777"/>
    </row>
    <row r="778" spans="1:20" x14ac:dyDescent="0.25">
      <c r="A778">
        <v>1963</v>
      </c>
      <c r="B778">
        <v>2</v>
      </c>
      <c r="C778">
        <v>15</v>
      </c>
      <c r="D778">
        <v>26</v>
      </c>
      <c r="E778">
        <v>12</v>
      </c>
      <c r="F778">
        <v>0</v>
      </c>
      <c r="T778"/>
    </row>
    <row r="779" spans="1:20" x14ac:dyDescent="0.25">
      <c r="A779">
        <v>1963</v>
      </c>
      <c r="B779">
        <v>2</v>
      </c>
      <c r="C779">
        <v>16</v>
      </c>
      <c r="D779">
        <v>24</v>
      </c>
      <c r="E779">
        <v>10</v>
      </c>
      <c r="F779">
        <v>0</v>
      </c>
      <c r="T779"/>
    </row>
    <row r="780" spans="1:20" x14ac:dyDescent="0.25">
      <c r="A780">
        <v>1963</v>
      </c>
      <c r="B780">
        <v>2</v>
      </c>
      <c r="C780">
        <v>17</v>
      </c>
      <c r="D780">
        <v>34</v>
      </c>
      <c r="E780">
        <v>14</v>
      </c>
      <c r="F780">
        <v>0</v>
      </c>
      <c r="T780"/>
    </row>
    <row r="781" spans="1:20" x14ac:dyDescent="0.25">
      <c r="A781">
        <v>1963</v>
      </c>
      <c r="B781">
        <v>2</v>
      </c>
      <c r="C781">
        <v>18</v>
      </c>
      <c r="D781">
        <v>51</v>
      </c>
      <c r="E781">
        <v>28</v>
      </c>
      <c r="F781">
        <v>0</v>
      </c>
      <c r="T781"/>
    </row>
    <row r="782" spans="1:20" x14ac:dyDescent="0.25">
      <c r="A782">
        <v>1963</v>
      </c>
      <c r="B782">
        <v>2</v>
      </c>
      <c r="C782">
        <v>19</v>
      </c>
      <c r="D782">
        <v>43</v>
      </c>
      <c r="E782">
        <v>34</v>
      </c>
      <c r="F782">
        <v>97</v>
      </c>
      <c r="T782"/>
    </row>
    <row r="783" spans="1:20" x14ac:dyDescent="0.25">
      <c r="A783">
        <v>1963</v>
      </c>
      <c r="B783">
        <v>2</v>
      </c>
      <c r="C783">
        <v>20</v>
      </c>
      <c r="D783">
        <v>47</v>
      </c>
      <c r="E783">
        <v>36</v>
      </c>
      <c r="F783">
        <v>0</v>
      </c>
      <c r="T783"/>
    </row>
    <row r="784" spans="1:20" x14ac:dyDescent="0.25">
      <c r="A784">
        <v>1963</v>
      </c>
      <c r="B784">
        <v>2</v>
      </c>
      <c r="C784">
        <v>21</v>
      </c>
      <c r="D784">
        <v>47</v>
      </c>
      <c r="E784">
        <v>14</v>
      </c>
      <c r="F784">
        <v>0</v>
      </c>
      <c r="T784"/>
    </row>
    <row r="785" spans="1:20" x14ac:dyDescent="0.25">
      <c r="A785">
        <v>1963</v>
      </c>
      <c r="B785">
        <v>2</v>
      </c>
      <c r="C785">
        <v>22</v>
      </c>
      <c r="D785">
        <v>21</v>
      </c>
      <c r="E785">
        <v>8</v>
      </c>
      <c r="F785">
        <v>0</v>
      </c>
      <c r="T785"/>
    </row>
    <row r="786" spans="1:20" x14ac:dyDescent="0.25">
      <c r="A786">
        <v>1963</v>
      </c>
      <c r="B786">
        <v>2</v>
      </c>
      <c r="C786">
        <v>23</v>
      </c>
      <c r="D786">
        <v>28</v>
      </c>
      <c r="E786">
        <v>11</v>
      </c>
      <c r="F786">
        <v>0</v>
      </c>
      <c r="T786"/>
    </row>
    <row r="787" spans="1:20" x14ac:dyDescent="0.25">
      <c r="A787">
        <v>1963</v>
      </c>
      <c r="B787">
        <v>2</v>
      </c>
      <c r="C787">
        <v>24</v>
      </c>
      <c r="D787">
        <v>40</v>
      </c>
      <c r="E787">
        <v>26</v>
      </c>
      <c r="F787">
        <v>11</v>
      </c>
      <c r="T787"/>
    </row>
    <row r="788" spans="1:20" x14ac:dyDescent="0.25">
      <c r="A788">
        <v>1963</v>
      </c>
      <c r="B788">
        <v>2</v>
      </c>
      <c r="C788">
        <v>25</v>
      </c>
      <c r="D788">
        <v>33</v>
      </c>
      <c r="E788">
        <v>22</v>
      </c>
      <c r="F788">
        <v>2</v>
      </c>
      <c r="T788"/>
    </row>
    <row r="789" spans="1:20" x14ac:dyDescent="0.25">
      <c r="A789">
        <v>1963</v>
      </c>
      <c r="B789">
        <v>2</v>
      </c>
      <c r="C789">
        <v>26</v>
      </c>
      <c r="D789">
        <v>29</v>
      </c>
      <c r="E789">
        <v>15</v>
      </c>
      <c r="F789">
        <v>0</v>
      </c>
      <c r="T789"/>
    </row>
    <row r="790" spans="1:20" x14ac:dyDescent="0.25">
      <c r="A790">
        <v>1963</v>
      </c>
      <c r="B790">
        <v>2</v>
      </c>
      <c r="C790">
        <v>27</v>
      </c>
      <c r="D790">
        <v>31</v>
      </c>
      <c r="E790">
        <v>11</v>
      </c>
      <c r="F790">
        <v>0</v>
      </c>
      <c r="T790"/>
    </row>
    <row r="791" spans="1:20" x14ac:dyDescent="0.25">
      <c r="A791">
        <v>1963</v>
      </c>
      <c r="B791">
        <v>2</v>
      </c>
      <c r="C791">
        <v>28</v>
      </c>
      <c r="D791">
        <v>36</v>
      </c>
      <c r="E791">
        <v>22</v>
      </c>
      <c r="F791">
        <v>0</v>
      </c>
      <c r="T791"/>
    </row>
    <row r="792" spans="1:20" x14ac:dyDescent="0.25">
      <c r="A792">
        <v>1963</v>
      </c>
      <c r="B792">
        <v>3</v>
      </c>
      <c r="C792">
        <v>1</v>
      </c>
      <c r="D792">
        <v>34</v>
      </c>
      <c r="E792">
        <v>26</v>
      </c>
      <c r="F792">
        <v>56</v>
      </c>
      <c r="T792"/>
    </row>
    <row r="793" spans="1:20" x14ac:dyDescent="0.25">
      <c r="A793">
        <v>1963</v>
      </c>
      <c r="B793">
        <v>3</v>
      </c>
      <c r="C793">
        <v>2</v>
      </c>
      <c r="D793">
        <v>38</v>
      </c>
      <c r="E793">
        <v>30</v>
      </c>
      <c r="F793">
        <v>18</v>
      </c>
      <c r="T793"/>
    </row>
    <row r="794" spans="1:20" x14ac:dyDescent="0.25">
      <c r="A794">
        <v>1963</v>
      </c>
      <c r="B794">
        <v>3</v>
      </c>
      <c r="C794">
        <v>3</v>
      </c>
      <c r="D794">
        <v>47</v>
      </c>
      <c r="E794">
        <v>30</v>
      </c>
      <c r="F794">
        <v>0</v>
      </c>
      <c r="T794"/>
    </row>
    <row r="795" spans="1:20" x14ac:dyDescent="0.25">
      <c r="A795">
        <v>1963</v>
      </c>
      <c r="B795">
        <v>3</v>
      </c>
      <c r="C795">
        <v>4</v>
      </c>
      <c r="D795">
        <v>50</v>
      </c>
      <c r="E795">
        <v>39</v>
      </c>
      <c r="F795">
        <v>20</v>
      </c>
      <c r="T795"/>
    </row>
    <row r="796" spans="1:20" x14ac:dyDescent="0.25">
      <c r="A796">
        <v>1963</v>
      </c>
      <c r="B796">
        <v>3</v>
      </c>
      <c r="C796">
        <v>5</v>
      </c>
      <c r="D796">
        <v>44</v>
      </c>
      <c r="E796">
        <v>37</v>
      </c>
      <c r="F796">
        <v>1</v>
      </c>
      <c r="T796"/>
    </row>
    <row r="797" spans="1:20" x14ac:dyDescent="0.25">
      <c r="A797">
        <v>1963</v>
      </c>
      <c r="B797">
        <v>3</v>
      </c>
      <c r="C797">
        <v>6</v>
      </c>
      <c r="D797">
        <v>46</v>
      </c>
      <c r="E797">
        <v>35</v>
      </c>
      <c r="F797">
        <v>100</v>
      </c>
      <c r="T797"/>
    </row>
    <row r="798" spans="1:20" x14ac:dyDescent="0.25">
      <c r="A798">
        <v>1963</v>
      </c>
      <c r="B798">
        <v>3</v>
      </c>
      <c r="C798">
        <v>7</v>
      </c>
      <c r="D798">
        <v>47</v>
      </c>
      <c r="E798">
        <v>37</v>
      </c>
      <c r="F798">
        <v>0</v>
      </c>
      <c r="T798"/>
    </row>
    <row r="799" spans="1:20" x14ac:dyDescent="0.25">
      <c r="A799">
        <v>1963</v>
      </c>
      <c r="B799">
        <v>3</v>
      </c>
      <c r="C799">
        <v>8</v>
      </c>
      <c r="D799">
        <v>49</v>
      </c>
      <c r="E799">
        <v>36</v>
      </c>
      <c r="F799">
        <v>0</v>
      </c>
      <c r="T799"/>
    </row>
    <row r="800" spans="1:20" x14ac:dyDescent="0.25">
      <c r="A800">
        <v>1963</v>
      </c>
      <c r="B800">
        <v>3</v>
      </c>
      <c r="C800">
        <v>9</v>
      </c>
      <c r="D800">
        <v>54</v>
      </c>
      <c r="E800">
        <v>38</v>
      </c>
      <c r="F800">
        <v>0</v>
      </c>
      <c r="T800"/>
    </row>
    <row r="801" spans="1:20" x14ac:dyDescent="0.25">
      <c r="A801">
        <v>1963</v>
      </c>
      <c r="B801">
        <v>3</v>
      </c>
      <c r="C801">
        <v>10</v>
      </c>
      <c r="D801">
        <v>52</v>
      </c>
      <c r="E801">
        <v>35</v>
      </c>
      <c r="F801">
        <v>1</v>
      </c>
      <c r="T801"/>
    </row>
    <row r="802" spans="1:20" x14ac:dyDescent="0.25">
      <c r="A802">
        <v>1963</v>
      </c>
      <c r="B802">
        <v>3</v>
      </c>
      <c r="C802">
        <v>11</v>
      </c>
      <c r="D802">
        <v>37</v>
      </c>
      <c r="E802">
        <v>27</v>
      </c>
      <c r="F802">
        <v>12</v>
      </c>
      <c r="T802"/>
    </row>
    <row r="803" spans="1:20" x14ac:dyDescent="0.25">
      <c r="A803">
        <v>1963</v>
      </c>
      <c r="B803">
        <v>3</v>
      </c>
      <c r="C803">
        <v>12</v>
      </c>
      <c r="D803">
        <v>39</v>
      </c>
      <c r="E803">
        <v>34</v>
      </c>
      <c r="F803">
        <v>40</v>
      </c>
      <c r="T803"/>
    </row>
    <row r="804" spans="1:20" x14ac:dyDescent="0.25">
      <c r="A804">
        <v>1963</v>
      </c>
      <c r="B804">
        <v>3</v>
      </c>
      <c r="C804">
        <v>13</v>
      </c>
      <c r="D804">
        <v>41</v>
      </c>
      <c r="E804">
        <v>38</v>
      </c>
      <c r="F804">
        <v>1</v>
      </c>
      <c r="T804"/>
    </row>
    <row r="805" spans="1:20" x14ac:dyDescent="0.25">
      <c r="A805">
        <v>1963</v>
      </c>
      <c r="B805">
        <v>3</v>
      </c>
      <c r="C805">
        <v>14</v>
      </c>
      <c r="D805">
        <v>47</v>
      </c>
      <c r="E805">
        <v>34</v>
      </c>
      <c r="F805">
        <v>0</v>
      </c>
      <c r="T805"/>
    </row>
    <row r="806" spans="1:20" x14ac:dyDescent="0.25">
      <c r="A806">
        <v>1963</v>
      </c>
      <c r="B806">
        <v>3</v>
      </c>
      <c r="C806">
        <v>15</v>
      </c>
      <c r="D806">
        <v>48</v>
      </c>
      <c r="E806">
        <v>29</v>
      </c>
      <c r="F806">
        <v>0</v>
      </c>
      <c r="T806"/>
    </row>
    <row r="807" spans="1:20" x14ac:dyDescent="0.25">
      <c r="A807">
        <v>1963</v>
      </c>
      <c r="B807">
        <v>3</v>
      </c>
      <c r="C807">
        <v>16</v>
      </c>
      <c r="D807">
        <v>49</v>
      </c>
      <c r="E807">
        <v>34</v>
      </c>
      <c r="F807">
        <v>14</v>
      </c>
      <c r="T807"/>
    </row>
    <row r="808" spans="1:20" x14ac:dyDescent="0.25">
      <c r="A808">
        <v>1963</v>
      </c>
      <c r="B808">
        <v>3</v>
      </c>
      <c r="C808">
        <v>17</v>
      </c>
      <c r="D808">
        <v>54</v>
      </c>
      <c r="E808">
        <v>40</v>
      </c>
      <c r="F808">
        <v>21</v>
      </c>
      <c r="T808"/>
    </row>
    <row r="809" spans="1:20" x14ac:dyDescent="0.25">
      <c r="A809">
        <v>1963</v>
      </c>
      <c r="B809">
        <v>3</v>
      </c>
      <c r="C809">
        <v>18</v>
      </c>
      <c r="D809">
        <v>49</v>
      </c>
      <c r="E809">
        <v>35</v>
      </c>
      <c r="F809">
        <v>0</v>
      </c>
      <c r="T809"/>
    </row>
    <row r="810" spans="1:20" x14ac:dyDescent="0.25">
      <c r="A810">
        <v>1963</v>
      </c>
      <c r="B810">
        <v>3</v>
      </c>
      <c r="C810">
        <v>19</v>
      </c>
      <c r="D810">
        <v>46</v>
      </c>
      <c r="E810">
        <v>31</v>
      </c>
      <c r="F810">
        <v>14</v>
      </c>
      <c r="T810"/>
    </row>
    <row r="811" spans="1:20" x14ac:dyDescent="0.25">
      <c r="A811">
        <v>1963</v>
      </c>
      <c r="B811">
        <v>3</v>
      </c>
      <c r="C811">
        <v>20</v>
      </c>
      <c r="D811">
        <v>39</v>
      </c>
      <c r="E811">
        <v>35</v>
      </c>
      <c r="F811">
        <v>39</v>
      </c>
      <c r="T811"/>
    </row>
    <row r="812" spans="1:20" x14ac:dyDescent="0.25">
      <c r="A812">
        <v>1963</v>
      </c>
      <c r="B812">
        <v>3</v>
      </c>
      <c r="C812">
        <v>21</v>
      </c>
      <c r="D812">
        <v>43</v>
      </c>
      <c r="E812">
        <v>32</v>
      </c>
      <c r="F812">
        <v>2</v>
      </c>
      <c r="T812"/>
    </row>
    <row r="813" spans="1:20" x14ac:dyDescent="0.25">
      <c r="A813">
        <v>1963</v>
      </c>
      <c r="B813">
        <v>3</v>
      </c>
      <c r="C813">
        <v>22</v>
      </c>
      <c r="D813">
        <v>47</v>
      </c>
      <c r="E813">
        <v>35</v>
      </c>
      <c r="F813">
        <v>0</v>
      </c>
      <c r="T813"/>
    </row>
    <row r="814" spans="1:20" x14ac:dyDescent="0.25">
      <c r="A814">
        <v>1963</v>
      </c>
      <c r="B814">
        <v>3</v>
      </c>
      <c r="C814">
        <v>23</v>
      </c>
      <c r="D814">
        <v>46</v>
      </c>
      <c r="E814">
        <v>30</v>
      </c>
      <c r="F814">
        <v>0</v>
      </c>
      <c r="T814"/>
    </row>
    <row r="815" spans="1:20" x14ac:dyDescent="0.25">
      <c r="A815">
        <v>1963</v>
      </c>
      <c r="B815">
        <v>3</v>
      </c>
      <c r="C815">
        <v>24</v>
      </c>
      <c r="D815">
        <v>58</v>
      </c>
      <c r="E815">
        <v>38</v>
      </c>
      <c r="F815">
        <v>0</v>
      </c>
      <c r="T815"/>
    </row>
    <row r="816" spans="1:20" x14ac:dyDescent="0.25">
      <c r="A816">
        <v>1963</v>
      </c>
      <c r="B816">
        <v>3</v>
      </c>
      <c r="C816">
        <v>25</v>
      </c>
      <c r="D816">
        <v>79</v>
      </c>
      <c r="E816">
        <v>46</v>
      </c>
      <c r="F816">
        <v>0</v>
      </c>
      <c r="T816"/>
    </row>
    <row r="817" spans="1:20" x14ac:dyDescent="0.25">
      <c r="A817">
        <v>1963</v>
      </c>
      <c r="B817">
        <v>3</v>
      </c>
      <c r="C817">
        <v>26</v>
      </c>
      <c r="D817">
        <v>65</v>
      </c>
      <c r="E817">
        <v>50</v>
      </c>
      <c r="F817">
        <v>21</v>
      </c>
      <c r="T817"/>
    </row>
    <row r="818" spans="1:20" x14ac:dyDescent="0.25">
      <c r="A818">
        <v>1963</v>
      </c>
      <c r="B818">
        <v>3</v>
      </c>
      <c r="C818">
        <v>27</v>
      </c>
      <c r="D818">
        <v>61</v>
      </c>
      <c r="E818">
        <v>49</v>
      </c>
      <c r="F818">
        <v>1</v>
      </c>
      <c r="T818"/>
    </row>
    <row r="819" spans="1:20" x14ac:dyDescent="0.25">
      <c r="A819">
        <v>1963</v>
      </c>
      <c r="B819">
        <v>3</v>
      </c>
      <c r="C819">
        <v>28</v>
      </c>
      <c r="D819">
        <v>73</v>
      </c>
      <c r="E819">
        <v>50</v>
      </c>
      <c r="F819">
        <v>0</v>
      </c>
      <c r="T819"/>
    </row>
    <row r="820" spans="1:20" x14ac:dyDescent="0.25">
      <c r="A820">
        <v>1963</v>
      </c>
      <c r="B820">
        <v>3</v>
      </c>
      <c r="C820">
        <v>29</v>
      </c>
      <c r="D820">
        <v>56</v>
      </c>
      <c r="E820">
        <v>42</v>
      </c>
      <c r="F820">
        <v>0</v>
      </c>
      <c r="T820"/>
    </row>
    <row r="821" spans="1:20" x14ac:dyDescent="0.25">
      <c r="A821">
        <v>1963</v>
      </c>
      <c r="B821">
        <v>3</v>
      </c>
      <c r="C821">
        <v>30</v>
      </c>
      <c r="D821">
        <v>60</v>
      </c>
      <c r="E821">
        <v>44</v>
      </c>
      <c r="F821">
        <v>0</v>
      </c>
      <c r="T821"/>
    </row>
    <row r="822" spans="1:20" x14ac:dyDescent="0.25">
      <c r="A822">
        <v>1963</v>
      </c>
      <c r="B822">
        <v>3</v>
      </c>
      <c r="C822">
        <v>31</v>
      </c>
      <c r="D822">
        <v>67</v>
      </c>
      <c r="E822">
        <v>46</v>
      </c>
      <c r="F822">
        <v>0</v>
      </c>
      <c r="T822"/>
    </row>
    <row r="823" spans="1:20" x14ac:dyDescent="0.25">
      <c r="A823">
        <v>1963</v>
      </c>
      <c r="B823">
        <v>4</v>
      </c>
      <c r="C823">
        <v>1</v>
      </c>
      <c r="D823">
        <v>53</v>
      </c>
      <c r="E823">
        <v>45</v>
      </c>
      <c r="F823">
        <v>0</v>
      </c>
      <c r="T823"/>
    </row>
    <row r="824" spans="1:20" x14ac:dyDescent="0.25">
      <c r="A824">
        <v>1963</v>
      </c>
      <c r="B824">
        <v>4</v>
      </c>
      <c r="C824">
        <v>2</v>
      </c>
      <c r="D824">
        <v>80</v>
      </c>
      <c r="E824">
        <v>48</v>
      </c>
      <c r="F824">
        <v>5</v>
      </c>
      <c r="T824"/>
    </row>
    <row r="825" spans="1:20" x14ac:dyDescent="0.25">
      <c r="A825">
        <v>1963</v>
      </c>
      <c r="B825">
        <v>4</v>
      </c>
      <c r="C825">
        <v>3</v>
      </c>
      <c r="D825">
        <v>70</v>
      </c>
      <c r="E825">
        <v>44</v>
      </c>
      <c r="F825">
        <v>0</v>
      </c>
      <c r="T825"/>
    </row>
    <row r="826" spans="1:20" x14ac:dyDescent="0.25">
      <c r="A826">
        <v>1963</v>
      </c>
      <c r="B826">
        <v>4</v>
      </c>
      <c r="C826">
        <v>4</v>
      </c>
      <c r="D826">
        <v>68</v>
      </c>
      <c r="E826">
        <v>38</v>
      </c>
      <c r="F826">
        <v>0</v>
      </c>
      <c r="T826"/>
    </row>
    <row r="827" spans="1:20" x14ac:dyDescent="0.25">
      <c r="A827">
        <v>1963</v>
      </c>
      <c r="B827">
        <v>4</v>
      </c>
      <c r="C827">
        <v>5</v>
      </c>
      <c r="D827">
        <v>50</v>
      </c>
      <c r="E827">
        <v>34</v>
      </c>
      <c r="F827">
        <v>0</v>
      </c>
      <c r="T827"/>
    </row>
    <row r="828" spans="1:20" x14ac:dyDescent="0.25">
      <c r="A828">
        <v>1963</v>
      </c>
      <c r="B828">
        <v>4</v>
      </c>
      <c r="C828">
        <v>6</v>
      </c>
      <c r="D828">
        <v>62</v>
      </c>
      <c r="E828">
        <v>38</v>
      </c>
      <c r="F828">
        <v>0</v>
      </c>
      <c r="T828"/>
    </row>
    <row r="829" spans="1:20" x14ac:dyDescent="0.25">
      <c r="A829">
        <v>1963</v>
      </c>
      <c r="B829">
        <v>4</v>
      </c>
      <c r="C829">
        <v>7</v>
      </c>
      <c r="D829">
        <v>66</v>
      </c>
      <c r="E829">
        <v>44</v>
      </c>
      <c r="F829">
        <v>0</v>
      </c>
      <c r="T829"/>
    </row>
    <row r="830" spans="1:20" x14ac:dyDescent="0.25">
      <c r="A830">
        <v>1963</v>
      </c>
      <c r="B830">
        <v>4</v>
      </c>
      <c r="C830">
        <v>8</v>
      </c>
      <c r="D830">
        <v>62</v>
      </c>
      <c r="E830">
        <v>39</v>
      </c>
      <c r="F830">
        <v>0</v>
      </c>
      <c r="T830"/>
    </row>
    <row r="831" spans="1:20" x14ac:dyDescent="0.25">
      <c r="A831">
        <v>1963</v>
      </c>
      <c r="B831">
        <v>4</v>
      </c>
      <c r="C831">
        <v>9</v>
      </c>
      <c r="D831">
        <v>55</v>
      </c>
      <c r="E831">
        <v>40</v>
      </c>
      <c r="F831">
        <v>0</v>
      </c>
      <c r="T831"/>
    </row>
    <row r="832" spans="1:20" x14ac:dyDescent="0.25">
      <c r="A832">
        <v>1963</v>
      </c>
      <c r="B832">
        <v>4</v>
      </c>
      <c r="C832">
        <v>10</v>
      </c>
      <c r="D832">
        <v>48</v>
      </c>
      <c r="E832">
        <v>38</v>
      </c>
      <c r="F832">
        <v>1</v>
      </c>
      <c r="T832"/>
    </row>
    <row r="833" spans="1:20" x14ac:dyDescent="0.25">
      <c r="A833">
        <v>1963</v>
      </c>
      <c r="B833">
        <v>4</v>
      </c>
      <c r="C833">
        <v>11</v>
      </c>
      <c r="D833">
        <v>51</v>
      </c>
      <c r="E833">
        <v>40</v>
      </c>
      <c r="F833">
        <v>0</v>
      </c>
      <c r="T833"/>
    </row>
    <row r="834" spans="1:20" x14ac:dyDescent="0.25">
      <c r="A834">
        <v>1963</v>
      </c>
      <c r="B834">
        <v>4</v>
      </c>
      <c r="C834">
        <v>12</v>
      </c>
      <c r="D834">
        <v>67</v>
      </c>
      <c r="E834">
        <v>44</v>
      </c>
      <c r="F834">
        <v>0</v>
      </c>
      <c r="T834"/>
    </row>
    <row r="835" spans="1:20" x14ac:dyDescent="0.25">
      <c r="A835">
        <v>1963</v>
      </c>
      <c r="B835">
        <v>4</v>
      </c>
      <c r="C835">
        <v>13</v>
      </c>
      <c r="D835">
        <v>69</v>
      </c>
      <c r="E835">
        <v>46</v>
      </c>
      <c r="F835">
        <v>0</v>
      </c>
      <c r="T835"/>
    </row>
    <row r="836" spans="1:20" x14ac:dyDescent="0.25">
      <c r="A836">
        <v>1963</v>
      </c>
      <c r="B836">
        <v>4</v>
      </c>
      <c r="C836">
        <v>14</v>
      </c>
      <c r="D836">
        <v>65</v>
      </c>
      <c r="E836">
        <v>44</v>
      </c>
      <c r="F836">
        <v>0</v>
      </c>
      <c r="T836"/>
    </row>
    <row r="837" spans="1:20" x14ac:dyDescent="0.25">
      <c r="A837">
        <v>1963</v>
      </c>
      <c r="B837">
        <v>4</v>
      </c>
      <c r="C837">
        <v>15</v>
      </c>
      <c r="D837">
        <v>65</v>
      </c>
      <c r="E837">
        <v>41</v>
      </c>
      <c r="F837">
        <v>0</v>
      </c>
      <c r="T837"/>
    </row>
    <row r="838" spans="1:20" x14ac:dyDescent="0.25">
      <c r="A838">
        <v>1963</v>
      </c>
      <c r="B838">
        <v>4</v>
      </c>
      <c r="C838">
        <v>16</v>
      </c>
      <c r="D838">
        <v>68</v>
      </c>
      <c r="E838">
        <v>43</v>
      </c>
      <c r="F838">
        <v>0</v>
      </c>
      <c r="T838"/>
    </row>
    <row r="839" spans="1:20" x14ac:dyDescent="0.25">
      <c r="A839">
        <v>1963</v>
      </c>
      <c r="B839">
        <v>4</v>
      </c>
      <c r="C839">
        <v>17</v>
      </c>
      <c r="D839">
        <v>62</v>
      </c>
      <c r="E839">
        <v>49</v>
      </c>
      <c r="F839">
        <v>3</v>
      </c>
      <c r="T839"/>
    </row>
    <row r="840" spans="1:20" x14ac:dyDescent="0.25">
      <c r="A840">
        <v>1963</v>
      </c>
      <c r="B840">
        <v>4</v>
      </c>
      <c r="C840">
        <v>18</v>
      </c>
      <c r="D840">
        <v>81</v>
      </c>
      <c r="E840">
        <v>50</v>
      </c>
      <c r="F840">
        <v>17</v>
      </c>
      <c r="T840"/>
    </row>
    <row r="841" spans="1:20" x14ac:dyDescent="0.25">
      <c r="A841">
        <v>1963</v>
      </c>
      <c r="B841">
        <v>4</v>
      </c>
      <c r="C841">
        <v>19</v>
      </c>
      <c r="D841">
        <v>68</v>
      </c>
      <c r="E841">
        <v>52</v>
      </c>
      <c r="F841">
        <v>0</v>
      </c>
      <c r="T841"/>
    </row>
    <row r="842" spans="1:20" x14ac:dyDescent="0.25">
      <c r="A842">
        <v>1963</v>
      </c>
      <c r="B842">
        <v>4</v>
      </c>
      <c r="C842">
        <v>20</v>
      </c>
      <c r="D842">
        <v>80</v>
      </c>
      <c r="E842">
        <v>53</v>
      </c>
      <c r="F842">
        <v>0</v>
      </c>
      <c r="T842"/>
    </row>
    <row r="843" spans="1:20" x14ac:dyDescent="0.25">
      <c r="A843">
        <v>1963</v>
      </c>
      <c r="B843">
        <v>4</v>
      </c>
      <c r="C843">
        <v>21</v>
      </c>
      <c r="D843">
        <v>68</v>
      </c>
      <c r="E843">
        <v>52</v>
      </c>
      <c r="F843">
        <v>0</v>
      </c>
      <c r="T843"/>
    </row>
    <row r="844" spans="1:20" x14ac:dyDescent="0.25">
      <c r="A844">
        <v>1963</v>
      </c>
      <c r="B844">
        <v>4</v>
      </c>
      <c r="C844">
        <v>22</v>
      </c>
      <c r="D844">
        <v>60</v>
      </c>
      <c r="E844">
        <v>42</v>
      </c>
      <c r="F844">
        <v>0</v>
      </c>
      <c r="T844"/>
    </row>
    <row r="845" spans="1:20" x14ac:dyDescent="0.25">
      <c r="A845">
        <v>1963</v>
      </c>
      <c r="B845">
        <v>4</v>
      </c>
      <c r="C845">
        <v>23</v>
      </c>
      <c r="D845">
        <v>50</v>
      </c>
      <c r="E845">
        <v>41</v>
      </c>
      <c r="F845">
        <v>12</v>
      </c>
      <c r="T845"/>
    </row>
    <row r="846" spans="1:20" x14ac:dyDescent="0.25">
      <c r="A846">
        <v>1963</v>
      </c>
      <c r="B846">
        <v>4</v>
      </c>
      <c r="C846">
        <v>24</v>
      </c>
      <c r="D846">
        <v>54</v>
      </c>
      <c r="E846">
        <v>44</v>
      </c>
      <c r="F846">
        <v>0</v>
      </c>
      <c r="T846"/>
    </row>
    <row r="847" spans="1:20" x14ac:dyDescent="0.25">
      <c r="A847">
        <v>1963</v>
      </c>
      <c r="B847">
        <v>4</v>
      </c>
      <c r="C847">
        <v>25</v>
      </c>
      <c r="D847">
        <v>60</v>
      </c>
      <c r="E847">
        <v>40</v>
      </c>
      <c r="F847">
        <v>0</v>
      </c>
      <c r="T847"/>
    </row>
    <row r="848" spans="1:20" x14ac:dyDescent="0.25">
      <c r="A848">
        <v>1963</v>
      </c>
      <c r="B848">
        <v>4</v>
      </c>
      <c r="C848">
        <v>26</v>
      </c>
      <c r="D848">
        <v>63</v>
      </c>
      <c r="E848">
        <v>45</v>
      </c>
      <c r="F848">
        <v>0</v>
      </c>
      <c r="T848"/>
    </row>
    <row r="849" spans="1:20" x14ac:dyDescent="0.25">
      <c r="A849">
        <v>1963</v>
      </c>
      <c r="B849">
        <v>4</v>
      </c>
      <c r="C849">
        <v>27</v>
      </c>
      <c r="D849">
        <v>68</v>
      </c>
      <c r="E849">
        <v>42</v>
      </c>
      <c r="F849">
        <v>0</v>
      </c>
      <c r="T849"/>
    </row>
    <row r="850" spans="1:20" x14ac:dyDescent="0.25">
      <c r="A850">
        <v>1963</v>
      </c>
      <c r="B850">
        <v>4</v>
      </c>
      <c r="C850">
        <v>28</v>
      </c>
      <c r="D850">
        <v>68</v>
      </c>
      <c r="E850">
        <v>48</v>
      </c>
      <c r="F850">
        <v>0</v>
      </c>
      <c r="T850"/>
    </row>
    <row r="851" spans="1:20" x14ac:dyDescent="0.25">
      <c r="A851">
        <v>1963</v>
      </c>
      <c r="B851">
        <v>4</v>
      </c>
      <c r="C851">
        <v>29</v>
      </c>
      <c r="D851">
        <v>63</v>
      </c>
      <c r="E851">
        <v>46</v>
      </c>
      <c r="F851">
        <v>0</v>
      </c>
      <c r="T851"/>
    </row>
    <row r="852" spans="1:20" x14ac:dyDescent="0.25">
      <c r="A852">
        <v>1963</v>
      </c>
      <c r="B852">
        <v>4</v>
      </c>
      <c r="C852">
        <v>30</v>
      </c>
      <c r="D852">
        <v>58</v>
      </c>
      <c r="E852">
        <v>48</v>
      </c>
      <c r="F852">
        <v>89</v>
      </c>
      <c r="T852"/>
    </row>
    <row r="853" spans="1:20" x14ac:dyDescent="0.25">
      <c r="A853">
        <v>1963</v>
      </c>
      <c r="B853">
        <v>5</v>
      </c>
      <c r="C853">
        <v>1</v>
      </c>
      <c r="D853">
        <v>58</v>
      </c>
      <c r="E853">
        <v>38</v>
      </c>
      <c r="F853">
        <v>8</v>
      </c>
      <c r="T853"/>
    </row>
    <row r="854" spans="1:20" x14ac:dyDescent="0.25">
      <c r="A854">
        <v>1963</v>
      </c>
      <c r="B854">
        <v>5</v>
      </c>
      <c r="C854">
        <v>2</v>
      </c>
      <c r="D854">
        <v>65</v>
      </c>
      <c r="E854">
        <v>39</v>
      </c>
      <c r="F854">
        <v>0</v>
      </c>
      <c r="T854"/>
    </row>
    <row r="855" spans="1:20" x14ac:dyDescent="0.25">
      <c r="A855">
        <v>1963</v>
      </c>
      <c r="B855">
        <v>5</v>
      </c>
      <c r="C855">
        <v>3</v>
      </c>
      <c r="D855">
        <v>80</v>
      </c>
      <c r="E855">
        <v>48</v>
      </c>
      <c r="F855">
        <v>0</v>
      </c>
      <c r="T855"/>
    </row>
    <row r="856" spans="1:20" x14ac:dyDescent="0.25">
      <c r="A856">
        <v>1963</v>
      </c>
      <c r="B856">
        <v>5</v>
      </c>
      <c r="C856">
        <v>4</v>
      </c>
      <c r="D856">
        <v>86</v>
      </c>
      <c r="E856">
        <v>58</v>
      </c>
      <c r="F856">
        <v>0</v>
      </c>
      <c r="T856"/>
    </row>
    <row r="857" spans="1:20" x14ac:dyDescent="0.25">
      <c r="A857">
        <v>1963</v>
      </c>
      <c r="B857">
        <v>5</v>
      </c>
      <c r="C857">
        <v>5</v>
      </c>
      <c r="D857">
        <v>85</v>
      </c>
      <c r="E857">
        <v>54</v>
      </c>
      <c r="F857">
        <v>3</v>
      </c>
      <c r="T857"/>
    </row>
    <row r="858" spans="1:20" x14ac:dyDescent="0.25">
      <c r="A858">
        <v>1963</v>
      </c>
      <c r="B858">
        <v>5</v>
      </c>
      <c r="C858">
        <v>6</v>
      </c>
      <c r="D858">
        <v>69</v>
      </c>
      <c r="E858">
        <v>51</v>
      </c>
      <c r="F858">
        <v>0</v>
      </c>
      <c r="T858"/>
    </row>
    <row r="859" spans="1:20" x14ac:dyDescent="0.25">
      <c r="A859">
        <v>1963</v>
      </c>
      <c r="B859">
        <v>5</v>
      </c>
      <c r="C859">
        <v>7</v>
      </c>
      <c r="D859">
        <v>77</v>
      </c>
      <c r="E859">
        <v>51</v>
      </c>
      <c r="F859">
        <v>0</v>
      </c>
      <c r="T859"/>
    </row>
    <row r="860" spans="1:20" x14ac:dyDescent="0.25">
      <c r="A860">
        <v>1963</v>
      </c>
      <c r="B860">
        <v>5</v>
      </c>
      <c r="C860">
        <v>8</v>
      </c>
      <c r="D860">
        <v>85</v>
      </c>
      <c r="E860">
        <v>58</v>
      </c>
      <c r="F860">
        <v>0</v>
      </c>
      <c r="T860"/>
    </row>
    <row r="861" spans="1:20" x14ac:dyDescent="0.25">
      <c r="A861">
        <v>1963</v>
      </c>
      <c r="B861">
        <v>5</v>
      </c>
      <c r="C861">
        <v>9</v>
      </c>
      <c r="D861">
        <v>86</v>
      </c>
      <c r="E861">
        <v>67</v>
      </c>
      <c r="F861">
        <v>3</v>
      </c>
      <c r="T861"/>
    </row>
    <row r="862" spans="1:20" x14ac:dyDescent="0.25">
      <c r="A862">
        <v>1963</v>
      </c>
      <c r="B862">
        <v>5</v>
      </c>
      <c r="C862">
        <v>10</v>
      </c>
      <c r="D862">
        <v>73</v>
      </c>
      <c r="E862">
        <v>46</v>
      </c>
      <c r="F862">
        <v>28</v>
      </c>
      <c r="T862"/>
    </row>
    <row r="863" spans="1:20" x14ac:dyDescent="0.25">
      <c r="A863">
        <v>1963</v>
      </c>
      <c r="B863">
        <v>5</v>
      </c>
      <c r="C863">
        <v>11</v>
      </c>
      <c r="D863">
        <v>52</v>
      </c>
      <c r="E863">
        <v>42</v>
      </c>
      <c r="F863">
        <v>9</v>
      </c>
      <c r="T863"/>
    </row>
    <row r="864" spans="1:20" x14ac:dyDescent="0.25">
      <c r="A864">
        <v>1963</v>
      </c>
      <c r="B864">
        <v>5</v>
      </c>
      <c r="C864">
        <v>12</v>
      </c>
      <c r="D864">
        <v>64</v>
      </c>
      <c r="E864">
        <v>43</v>
      </c>
      <c r="F864">
        <v>0</v>
      </c>
      <c r="T864"/>
    </row>
    <row r="865" spans="1:20" x14ac:dyDescent="0.25">
      <c r="A865">
        <v>1963</v>
      </c>
      <c r="B865">
        <v>5</v>
      </c>
      <c r="C865">
        <v>13</v>
      </c>
      <c r="D865">
        <v>67</v>
      </c>
      <c r="E865">
        <v>46</v>
      </c>
      <c r="F865">
        <v>4</v>
      </c>
      <c r="T865"/>
    </row>
    <row r="866" spans="1:20" x14ac:dyDescent="0.25">
      <c r="A866">
        <v>1963</v>
      </c>
      <c r="B866">
        <v>5</v>
      </c>
      <c r="C866">
        <v>14</v>
      </c>
      <c r="D866">
        <v>76</v>
      </c>
      <c r="E866">
        <v>50</v>
      </c>
      <c r="F866">
        <v>28</v>
      </c>
      <c r="T866"/>
    </row>
    <row r="867" spans="1:20" x14ac:dyDescent="0.25">
      <c r="A867">
        <v>1963</v>
      </c>
      <c r="B867">
        <v>5</v>
      </c>
      <c r="C867">
        <v>15</v>
      </c>
      <c r="D867">
        <v>75</v>
      </c>
      <c r="E867">
        <v>53</v>
      </c>
      <c r="F867">
        <v>0</v>
      </c>
      <c r="T867"/>
    </row>
    <row r="868" spans="1:20" x14ac:dyDescent="0.25">
      <c r="A868">
        <v>1963</v>
      </c>
      <c r="B868">
        <v>5</v>
      </c>
      <c r="C868">
        <v>16</v>
      </c>
      <c r="D868">
        <v>75</v>
      </c>
      <c r="E868">
        <v>54</v>
      </c>
      <c r="F868">
        <v>0</v>
      </c>
      <c r="T868"/>
    </row>
    <row r="869" spans="1:20" x14ac:dyDescent="0.25">
      <c r="A869">
        <v>1963</v>
      </c>
      <c r="B869">
        <v>5</v>
      </c>
      <c r="C869">
        <v>17</v>
      </c>
      <c r="D869">
        <v>69</v>
      </c>
      <c r="E869">
        <v>56</v>
      </c>
      <c r="F869">
        <v>0</v>
      </c>
      <c r="T869"/>
    </row>
    <row r="870" spans="1:20" x14ac:dyDescent="0.25">
      <c r="A870">
        <v>1963</v>
      </c>
      <c r="B870">
        <v>5</v>
      </c>
      <c r="C870">
        <v>18</v>
      </c>
      <c r="D870">
        <v>59</v>
      </c>
      <c r="E870">
        <v>54</v>
      </c>
      <c r="F870">
        <v>64</v>
      </c>
      <c r="T870"/>
    </row>
    <row r="871" spans="1:20" x14ac:dyDescent="0.25">
      <c r="A871">
        <v>1963</v>
      </c>
      <c r="B871">
        <v>5</v>
      </c>
      <c r="C871">
        <v>19</v>
      </c>
      <c r="D871">
        <v>81</v>
      </c>
      <c r="E871">
        <v>55</v>
      </c>
      <c r="F871">
        <v>0</v>
      </c>
      <c r="T871"/>
    </row>
    <row r="872" spans="1:20" x14ac:dyDescent="0.25">
      <c r="A872">
        <v>1963</v>
      </c>
      <c r="B872">
        <v>5</v>
      </c>
      <c r="C872">
        <v>20</v>
      </c>
      <c r="D872">
        <v>85</v>
      </c>
      <c r="E872">
        <v>56</v>
      </c>
      <c r="F872">
        <v>29</v>
      </c>
      <c r="T872"/>
    </row>
    <row r="873" spans="1:20" x14ac:dyDescent="0.25">
      <c r="A873">
        <v>1963</v>
      </c>
      <c r="B873">
        <v>5</v>
      </c>
      <c r="C873">
        <v>21</v>
      </c>
      <c r="D873">
        <v>66</v>
      </c>
      <c r="E873">
        <v>53</v>
      </c>
      <c r="F873">
        <v>0</v>
      </c>
      <c r="T873"/>
    </row>
    <row r="874" spans="1:20" x14ac:dyDescent="0.25">
      <c r="A874">
        <v>1963</v>
      </c>
      <c r="B874">
        <v>5</v>
      </c>
      <c r="C874">
        <v>22</v>
      </c>
      <c r="D874">
        <v>73</v>
      </c>
      <c r="E874">
        <v>52</v>
      </c>
      <c r="F874">
        <v>0</v>
      </c>
      <c r="T874"/>
    </row>
    <row r="875" spans="1:20" x14ac:dyDescent="0.25">
      <c r="A875">
        <v>1963</v>
      </c>
      <c r="B875">
        <v>5</v>
      </c>
      <c r="C875">
        <v>23</v>
      </c>
      <c r="D875">
        <v>61</v>
      </c>
      <c r="E875">
        <v>43</v>
      </c>
      <c r="F875">
        <v>0</v>
      </c>
      <c r="T875"/>
    </row>
    <row r="876" spans="1:20" x14ac:dyDescent="0.25">
      <c r="A876">
        <v>1963</v>
      </c>
      <c r="B876">
        <v>5</v>
      </c>
      <c r="C876">
        <v>24</v>
      </c>
      <c r="D876">
        <v>64</v>
      </c>
      <c r="E876">
        <v>39</v>
      </c>
      <c r="F876">
        <v>0</v>
      </c>
      <c r="T876"/>
    </row>
    <row r="877" spans="1:20" x14ac:dyDescent="0.25">
      <c r="A877">
        <v>1963</v>
      </c>
      <c r="B877">
        <v>5</v>
      </c>
      <c r="C877">
        <v>25</v>
      </c>
      <c r="D877">
        <v>66</v>
      </c>
      <c r="E877">
        <v>46</v>
      </c>
      <c r="F877">
        <v>0</v>
      </c>
      <c r="T877"/>
    </row>
    <row r="878" spans="1:20" x14ac:dyDescent="0.25">
      <c r="A878">
        <v>1963</v>
      </c>
      <c r="B878">
        <v>5</v>
      </c>
      <c r="C878">
        <v>26</v>
      </c>
      <c r="D878">
        <v>59</v>
      </c>
      <c r="E878">
        <v>50</v>
      </c>
      <c r="F878">
        <v>4</v>
      </c>
      <c r="T878"/>
    </row>
    <row r="879" spans="1:20" x14ac:dyDescent="0.25">
      <c r="A879">
        <v>1963</v>
      </c>
      <c r="B879">
        <v>5</v>
      </c>
      <c r="C879">
        <v>27</v>
      </c>
      <c r="D879">
        <v>73</v>
      </c>
      <c r="E879">
        <v>47</v>
      </c>
      <c r="F879">
        <v>0</v>
      </c>
      <c r="T879"/>
    </row>
    <row r="880" spans="1:20" x14ac:dyDescent="0.25">
      <c r="A880">
        <v>1963</v>
      </c>
      <c r="B880">
        <v>5</v>
      </c>
      <c r="C880">
        <v>28</v>
      </c>
      <c r="D880">
        <v>64</v>
      </c>
      <c r="E880">
        <v>52</v>
      </c>
      <c r="F880">
        <v>0</v>
      </c>
      <c r="T880"/>
    </row>
    <row r="881" spans="1:20" x14ac:dyDescent="0.25">
      <c r="A881">
        <v>1963</v>
      </c>
      <c r="B881">
        <v>5</v>
      </c>
      <c r="C881">
        <v>29</v>
      </c>
      <c r="D881">
        <v>63</v>
      </c>
      <c r="E881">
        <v>56</v>
      </c>
      <c r="F881">
        <v>36</v>
      </c>
      <c r="T881"/>
    </row>
    <row r="882" spans="1:20" x14ac:dyDescent="0.25">
      <c r="A882">
        <v>1963</v>
      </c>
      <c r="B882">
        <v>5</v>
      </c>
      <c r="C882">
        <v>30</v>
      </c>
      <c r="D882">
        <v>80</v>
      </c>
      <c r="E882">
        <v>59</v>
      </c>
      <c r="F882">
        <v>0</v>
      </c>
      <c r="T882"/>
    </row>
    <row r="883" spans="1:20" x14ac:dyDescent="0.25">
      <c r="A883">
        <v>1963</v>
      </c>
      <c r="B883">
        <v>5</v>
      </c>
      <c r="C883">
        <v>31</v>
      </c>
      <c r="D883">
        <v>81</v>
      </c>
      <c r="E883">
        <v>56</v>
      </c>
      <c r="F883">
        <v>0</v>
      </c>
      <c r="T883"/>
    </row>
    <row r="884" spans="1:20" x14ac:dyDescent="0.25">
      <c r="A884">
        <v>1963</v>
      </c>
      <c r="B884">
        <v>6</v>
      </c>
      <c r="C884">
        <v>1</v>
      </c>
      <c r="D884">
        <v>81</v>
      </c>
      <c r="E884">
        <v>61</v>
      </c>
      <c r="F884">
        <v>0</v>
      </c>
      <c r="T884"/>
    </row>
    <row r="885" spans="1:20" x14ac:dyDescent="0.25">
      <c r="A885">
        <v>1963</v>
      </c>
      <c r="B885">
        <v>6</v>
      </c>
      <c r="C885">
        <v>2</v>
      </c>
      <c r="D885">
        <v>79</v>
      </c>
      <c r="E885">
        <v>56</v>
      </c>
      <c r="F885">
        <v>0</v>
      </c>
      <c r="T885"/>
    </row>
    <row r="886" spans="1:20" x14ac:dyDescent="0.25">
      <c r="A886">
        <v>1963</v>
      </c>
      <c r="B886">
        <v>6</v>
      </c>
      <c r="C886">
        <v>3</v>
      </c>
      <c r="D886">
        <v>69</v>
      </c>
      <c r="E886">
        <v>58</v>
      </c>
      <c r="F886">
        <v>92</v>
      </c>
      <c r="T886"/>
    </row>
    <row r="887" spans="1:20" x14ac:dyDescent="0.25">
      <c r="A887">
        <v>1963</v>
      </c>
      <c r="B887">
        <v>6</v>
      </c>
      <c r="C887">
        <v>4</v>
      </c>
      <c r="D887">
        <v>78</v>
      </c>
      <c r="E887">
        <v>61</v>
      </c>
      <c r="F887">
        <v>0</v>
      </c>
      <c r="T887"/>
    </row>
    <row r="888" spans="1:20" x14ac:dyDescent="0.25">
      <c r="A888">
        <v>1963</v>
      </c>
      <c r="B888">
        <v>6</v>
      </c>
      <c r="C888">
        <v>5</v>
      </c>
      <c r="D888">
        <v>80</v>
      </c>
      <c r="E888">
        <v>62</v>
      </c>
      <c r="F888">
        <v>0</v>
      </c>
      <c r="T888"/>
    </row>
    <row r="889" spans="1:20" x14ac:dyDescent="0.25">
      <c r="A889">
        <v>1963</v>
      </c>
      <c r="B889">
        <v>6</v>
      </c>
      <c r="C889">
        <v>6</v>
      </c>
      <c r="D889">
        <v>84</v>
      </c>
      <c r="E889">
        <v>64</v>
      </c>
      <c r="F889">
        <v>2</v>
      </c>
      <c r="T889"/>
    </row>
    <row r="890" spans="1:20" x14ac:dyDescent="0.25">
      <c r="A890">
        <v>1963</v>
      </c>
      <c r="B890">
        <v>6</v>
      </c>
      <c r="C890">
        <v>7</v>
      </c>
      <c r="D890">
        <v>73</v>
      </c>
      <c r="E890">
        <v>58</v>
      </c>
      <c r="F890">
        <v>27</v>
      </c>
      <c r="T890"/>
    </row>
    <row r="891" spans="1:20" x14ac:dyDescent="0.25">
      <c r="A891">
        <v>1963</v>
      </c>
      <c r="B891">
        <v>6</v>
      </c>
      <c r="C891">
        <v>8</v>
      </c>
      <c r="D891">
        <v>72</v>
      </c>
      <c r="E891">
        <v>57</v>
      </c>
      <c r="F891">
        <v>0</v>
      </c>
      <c r="T891"/>
    </row>
    <row r="892" spans="1:20" x14ac:dyDescent="0.25">
      <c r="A892">
        <v>1963</v>
      </c>
      <c r="B892">
        <v>6</v>
      </c>
      <c r="C892">
        <v>9</v>
      </c>
      <c r="D892">
        <v>87</v>
      </c>
      <c r="E892">
        <v>63</v>
      </c>
      <c r="F892">
        <v>2</v>
      </c>
      <c r="T892"/>
    </row>
    <row r="893" spans="1:20" x14ac:dyDescent="0.25">
      <c r="A893">
        <v>1963</v>
      </c>
      <c r="B893">
        <v>6</v>
      </c>
      <c r="C893">
        <v>10</v>
      </c>
      <c r="D893">
        <v>76</v>
      </c>
      <c r="E893">
        <v>62</v>
      </c>
      <c r="F893">
        <v>5</v>
      </c>
      <c r="T893"/>
    </row>
    <row r="894" spans="1:20" x14ac:dyDescent="0.25">
      <c r="A894">
        <v>1963</v>
      </c>
      <c r="B894">
        <v>6</v>
      </c>
      <c r="C894">
        <v>11</v>
      </c>
      <c r="D894">
        <v>74</v>
      </c>
      <c r="E894">
        <v>56</v>
      </c>
      <c r="F894">
        <v>3</v>
      </c>
      <c r="T894"/>
    </row>
    <row r="895" spans="1:20" x14ac:dyDescent="0.25">
      <c r="A895">
        <v>1963</v>
      </c>
      <c r="B895">
        <v>6</v>
      </c>
      <c r="C895">
        <v>12</v>
      </c>
      <c r="D895">
        <v>66</v>
      </c>
      <c r="E895">
        <v>56</v>
      </c>
      <c r="F895">
        <v>0</v>
      </c>
      <c r="T895"/>
    </row>
    <row r="896" spans="1:20" x14ac:dyDescent="0.25">
      <c r="A896">
        <v>1963</v>
      </c>
      <c r="B896">
        <v>6</v>
      </c>
      <c r="C896">
        <v>13</v>
      </c>
      <c r="D896">
        <v>80</v>
      </c>
      <c r="E896">
        <v>55</v>
      </c>
      <c r="F896">
        <v>0</v>
      </c>
      <c r="T896"/>
    </row>
    <row r="897" spans="1:20" x14ac:dyDescent="0.25">
      <c r="A897">
        <v>1963</v>
      </c>
      <c r="B897">
        <v>6</v>
      </c>
      <c r="C897">
        <v>14</v>
      </c>
      <c r="D897">
        <v>69</v>
      </c>
      <c r="E897">
        <v>60</v>
      </c>
      <c r="F897">
        <v>28</v>
      </c>
      <c r="T897"/>
    </row>
    <row r="898" spans="1:20" x14ac:dyDescent="0.25">
      <c r="A898">
        <v>1963</v>
      </c>
      <c r="B898">
        <v>6</v>
      </c>
      <c r="C898">
        <v>15</v>
      </c>
      <c r="D898">
        <v>67</v>
      </c>
      <c r="E898">
        <v>58</v>
      </c>
      <c r="F898">
        <v>32</v>
      </c>
      <c r="T898"/>
    </row>
    <row r="899" spans="1:20" x14ac:dyDescent="0.25">
      <c r="A899">
        <v>1963</v>
      </c>
      <c r="B899">
        <v>6</v>
      </c>
      <c r="C899">
        <v>16</v>
      </c>
      <c r="D899">
        <v>79</v>
      </c>
      <c r="E899">
        <v>55</v>
      </c>
      <c r="F899">
        <v>0</v>
      </c>
      <c r="T899"/>
    </row>
    <row r="900" spans="1:20" x14ac:dyDescent="0.25">
      <c r="A900">
        <v>1963</v>
      </c>
      <c r="B900">
        <v>6</v>
      </c>
      <c r="C900">
        <v>17</v>
      </c>
      <c r="D900">
        <v>80</v>
      </c>
      <c r="E900">
        <v>59</v>
      </c>
      <c r="F900">
        <v>0</v>
      </c>
      <c r="T900"/>
    </row>
    <row r="901" spans="1:20" x14ac:dyDescent="0.25">
      <c r="A901">
        <v>1963</v>
      </c>
      <c r="B901">
        <v>6</v>
      </c>
      <c r="C901">
        <v>18</v>
      </c>
      <c r="D901">
        <v>86</v>
      </c>
      <c r="E901">
        <v>62</v>
      </c>
      <c r="F901">
        <v>0</v>
      </c>
      <c r="T901"/>
    </row>
    <row r="902" spans="1:20" x14ac:dyDescent="0.25">
      <c r="A902">
        <v>1963</v>
      </c>
      <c r="B902">
        <v>6</v>
      </c>
      <c r="C902">
        <v>19</v>
      </c>
      <c r="D902">
        <v>86</v>
      </c>
      <c r="E902">
        <v>64</v>
      </c>
      <c r="F902">
        <v>0</v>
      </c>
      <c r="T902"/>
    </row>
    <row r="903" spans="1:20" x14ac:dyDescent="0.25">
      <c r="A903">
        <v>1963</v>
      </c>
      <c r="B903">
        <v>6</v>
      </c>
      <c r="C903">
        <v>20</v>
      </c>
      <c r="D903">
        <v>81</v>
      </c>
      <c r="E903">
        <v>65</v>
      </c>
      <c r="F903">
        <v>1</v>
      </c>
      <c r="T903"/>
    </row>
    <row r="904" spans="1:20" x14ac:dyDescent="0.25">
      <c r="A904">
        <v>1963</v>
      </c>
      <c r="B904">
        <v>6</v>
      </c>
      <c r="C904">
        <v>21</v>
      </c>
      <c r="D904">
        <v>70</v>
      </c>
      <c r="E904">
        <v>55</v>
      </c>
      <c r="F904">
        <v>0</v>
      </c>
      <c r="T904"/>
    </row>
    <row r="905" spans="1:20" x14ac:dyDescent="0.25">
      <c r="A905">
        <v>1963</v>
      </c>
      <c r="B905">
        <v>6</v>
      </c>
      <c r="C905">
        <v>22</v>
      </c>
      <c r="D905">
        <v>79</v>
      </c>
      <c r="E905">
        <v>54</v>
      </c>
      <c r="F905">
        <v>0</v>
      </c>
      <c r="T905"/>
    </row>
    <row r="906" spans="1:20" x14ac:dyDescent="0.25">
      <c r="A906">
        <v>1963</v>
      </c>
      <c r="B906">
        <v>6</v>
      </c>
      <c r="C906">
        <v>23</v>
      </c>
      <c r="D906">
        <v>87</v>
      </c>
      <c r="E906">
        <v>58</v>
      </c>
      <c r="F906">
        <v>0</v>
      </c>
      <c r="T906"/>
    </row>
    <row r="907" spans="1:20" x14ac:dyDescent="0.25">
      <c r="A907">
        <v>1963</v>
      </c>
      <c r="B907">
        <v>6</v>
      </c>
      <c r="C907">
        <v>24</v>
      </c>
      <c r="D907">
        <v>90</v>
      </c>
      <c r="E907">
        <v>65</v>
      </c>
      <c r="F907">
        <v>0</v>
      </c>
      <c r="T907"/>
    </row>
    <row r="908" spans="1:20" x14ac:dyDescent="0.25">
      <c r="A908">
        <v>1963</v>
      </c>
      <c r="B908">
        <v>6</v>
      </c>
      <c r="C908">
        <v>25</v>
      </c>
      <c r="D908">
        <v>95</v>
      </c>
      <c r="E908">
        <v>68</v>
      </c>
      <c r="F908">
        <v>0</v>
      </c>
      <c r="T908"/>
    </row>
    <row r="909" spans="1:20" x14ac:dyDescent="0.25">
      <c r="A909">
        <v>1963</v>
      </c>
      <c r="B909">
        <v>6</v>
      </c>
      <c r="C909">
        <v>26</v>
      </c>
      <c r="D909">
        <v>96</v>
      </c>
      <c r="E909">
        <v>69</v>
      </c>
      <c r="F909">
        <v>0</v>
      </c>
      <c r="T909"/>
    </row>
    <row r="910" spans="1:20" x14ac:dyDescent="0.25">
      <c r="A910">
        <v>1963</v>
      </c>
      <c r="B910">
        <v>6</v>
      </c>
      <c r="C910">
        <v>27</v>
      </c>
      <c r="D910">
        <v>95</v>
      </c>
      <c r="E910">
        <v>72</v>
      </c>
      <c r="F910">
        <v>0</v>
      </c>
      <c r="T910"/>
    </row>
    <row r="911" spans="1:20" x14ac:dyDescent="0.25">
      <c r="A911">
        <v>1963</v>
      </c>
      <c r="B911">
        <v>6</v>
      </c>
      <c r="C911">
        <v>28</v>
      </c>
      <c r="D911">
        <v>94</v>
      </c>
      <c r="E911">
        <v>73</v>
      </c>
      <c r="F911">
        <v>0</v>
      </c>
      <c r="T911"/>
    </row>
    <row r="912" spans="1:20" x14ac:dyDescent="0.25">
      <c r="A912">
        <v>1963</v>
      </c>
      <c r="B912">
        <v>6</v>
      </c>
      <c r="C912">
        <v>29</v>
      </c>
      <c r="D912">
        <v>73</v>
      </c>
      <c r="E912">
        <v>68</v>
      </c>
      <c r="F912">
        <v>80</v>
      </c>
      <c r="T912"/>
    </row>
    <row r="913" spans="1:20" x14ac:dyDescent="0.25">
      <c r="A913">
        <v>1963</v>
      </c>
      <c r="B913">
        <v>6</v>
      </c>
      <c r="C913">
        <v>30</v>
      </c>
      <c r="D913">
        <v>87</v>
      </c>
      <c r="E913">
        <v>68</v>
      </c>
      <c r="F913">
        <v>0</v>
      </c>
      <c r="T913"/>
    </row>
    <row r="914" spans="1:20" x14ac:dyDescent="0.25">
      <c r="A914">
        <v>1963</v>
      </c>
      <c r="B914">
        <v>7</v>
      </c>
      <c r="C914">
        <v>1</v>
      </c>
      <c r="D914">
        <v>98</v>
      </c>
      <c r="E914">
        <v>73</v>
      </c>
      <c r="F914">
        <v>0</v>
      </c>
      <c r="T914"/>
    </row>
    <row r="915" spans="1:20" x14ac:dyDescent="0.25">
      <c r="A915">
        <v>1963</v>
      </c>
      <c r="B915">
        <v>7</v>
      </c>
      <c r="C915">
        <v>2</v>
      </c>
      <c r="D915">
        <v>94</v>
      </c>
      <c r="E915">
        <v>68</v>
      </c>
      <c r="F915">
        <v>3</v>
      </c>
      <c r="T915"/>
    </row>
    <row r="916" spans="1:20" x14ac:dyDescent="0.25">
      <c r="A916">
        <v>1963</v>
      </c>
      <c r="B916">
        <v>7</v>
      </c>
      <c r="C916">
        <v>3</v>
      </c>
      <c r="D916">
        <v>84</v>
      </c>
      <c r="E916">
        <v>63</v>
      </c>
      <c r="F916">
        <v>0</v>
      </c>
      <c r="T916"/>
    </row>
    <row r="917" spans="1:20" x14ac:dyDescent="0.25">
      <c r="A917">
        <v>1963</v>
      </c>
      <c r="B917">
        <v>7</v>
      </c>
      <c r="C917">
        <v>4</v>
      </c>
      <c r="D917">
        <v>82</v>
      </c>
      <c r="E917">
        <v>59</v>
      </c>
      <c r="F917">
        <v>0</v>
      </c>
      <c r="T917"/>
    </row>
    <row r="918" spans="1:20" x14ac:dyDescent="0.25">
      <c r="A918">
        <v>1963</v>
      </c>
      <c r="B918">
        <v>7</v>
      </c>
      <c r="C918">
        <v>5</v>
      </c>
      <c r="D918">
        <v>86</v>
      </c>
      <c r="E918">
        <v>63</v>
      </c>
      <c r="F918">
        <v>0</v>
      </c>
      <c r="T918"/>
    </row>
    <row r="919" spans="1:20" x14ac:dyDescent="0.25">
      <c r="A919">
        <v>1963</v>
      </c>
      <c r="B919">
        <v>7</v>
      </c>
      <c r="C919">
        <v>6</v>
      </c>
      <c r="D919">
        <v>84</v>
      </c>
      <c r="E919">
        <v>62</v>
      </c>
      <c r="F919">
        <v>0</v>
      </c>
      <c r="T919"/>
    </row>
    <row r="920" spans="1:20" x14ac:dyDescent="0.25">
      <c r="A920">
        <v>1963</v>
      </c>
      <c r="B920">
        <v>7</v>
      </c>
      <c r="C920">
        <v>7</v>
      </c>
      <c r="D920">
        <v>81</v>
      </c>
      <c r="E920">
        <v>64</v>
      </c>
      <c r="F920">
        <v>5</v>
      </c>
      <c r="T920"/>
    </row>
    <row r="921" spans="1:20" x14ac:dyDescent="0.25">
      <c r="A921">
        <v>1963</v>
      </c>
      <c r="B921">
        <v>7</v>
      </c>
      <c r="C921">
        <v>8</v>
      </c>
      <c r="D921">
        <v>78</v>
      </c>
      <c r="E921">
        <v>61</v>
      </c>
      <c r="F921">
        <v>38</v>
      </c>
      <c r="T921"/>
    </row>
    <row r="922" spans="1:20" x14ac:dyDescent="0.25">
      <c r="A922">
        <v>1963</v>
      </c>
      <c r="B922">
        <v>7</v>
      </c>
      <c r="C922">
        <v>9</v>
      </c>
      <c r="D922">
        <v>78</v>
      </c>
      <c r="E922">
        <v>54</v>
      </c>
      <c r="F922">
        <v>0</v>
      </c>
      <c r="T922"/>
    </row>
    <row r="923" spans="1:20" x14ac:dyDescent="0.25">
      <c r="A923">
        <v>1963</v>
      </c>
      <c r="B923">
        <v>7</v>
      </c>
      <c r="C923">
        <v>10</v>
      </c>
      <c r="D923">
        <v>78</v>
      </c>
      <c r="E923">
        <v>59</v>
      </c>
      <c r="F923">
        <v>0</v>
      </c>
      <c r="T923"/>
    </row>
    <row r="924" spans="1:20" x14ac:dyDescent="0.25">
      <c r="A924">
        <v>1963</v>
      </c>
      <c r="B924">
        <v>7</v>
      </c>
      <c r="C924">
        <v>11</v>
      </c>
      <c r="D924">
        <v>83</v>
      </c>
      <c r="E924">
        <v>63</v>
      </c>
      <c r="F924">
        <v>0</v>
      </c>
      <c r="T924"/>
    </row>
    <row r="925" spans="1:20" x14ac:dyDescent="0.25">
      <c r="A925">
        <v>1963</v>
      </c>
      <c r="B925">
        <v>7</v>
      </c>
      <c r="C925">
        <v>12</v>
      </c>
      <c r="D925">
        <v>83</v>
      </c>
      <c r="E925">
        <v>64</v>
      </c>
      <c r="F925">
        <v>0</v>
      </c>
      <c r="T925"/>
    </row>
    <row r="926" spans="1:20" x14ac:dyDescent="0.25">
      <c r="A926">
        <v>1963</v>
      </c>
      <c r="B926">
        <v>7</v>
      </c>
      <c r="C926">
        <v>13</v>
      </c>
      <c r="D926">
        <v>78</v>
      </c>
      <c r="E926">
        <v>62</v>
      </c>
      <c r="F926">
        <v>2</v>
      </c>
      <c r="T926"/>
    </row>
    <row r="927" spans="1:20" x14ac:dyDescent="0.25">
      <c r="A927">
        <v>1963</v>
      </c>
      <c r="B927">
        <v>7</v>
      </c>
      <c r="C927">
        <v>14</v>
      </c>
      <c r="D927">
        <v>73</v>
      </c>
      <c r="E927">
        <v>61</v>
      </c>
      <c r="F927">
        <v>53</v>
      </c>
      <c r="T927"/>
    </row>
    <row r="928" spans="1:20" x14ac:dyDescent="0.25">
      <c r="A928">
        <v>1963</v>
      </c>
      <c r="B928">
        <v>7</v>
      </c>
      <c r="C928">
        <v>15</v>
      </c>
      <c r="D928">
        <v>86</v>
      </c>
      <c r="E928">
        <v>66</v>
      </c>
      <c r="F928">
        <v>1</v>
      </c>
      <c r="T928"/>
    </row>
    <row r="929" spans="1:20" x14ac:dyDescent="0.25">
      <c r="A929">
        <v>1963</v>
      </c>
      <c r="B929">
        <v>7</v>
      </c>
      <c r="C929">
        <v>16</v>
      </c>
      <c r="D929">
        <v>88</v>
      </c>
      <c r="E929">
        <v>69</v>
      </c>
      <c r="F929">
        <v>0</v>
      </c>
      <c r="T929"/>
    </row>
    <row r="930" spans="1:20" x14ac:dyDescent="0.25">
      <c r="A930">
        <v>1963</v>
      </c>
      <c r="B930">
        <v>7</v>
      </c>
      <c r="C930">
        <v>17</v>
      </c>
      <c r="D930">
        <v>92</v>
      </c>
      <c r="E930">
        <v>71</v>
      </c>
      <c r="F930">
        <v>0</v>
      </c>
      <c r="T930"/>
    </row>
    <row r="931" spans="1:20" x14ac:dyDescent="0.25">
      <c r="A931">
        <v>1963</v>
      </c>
      <c r="B931">
        <v>7</v>
      </c>
      <c r="C931">
        <v>18</v>
      </c>
      <c r="D931">
        <v>94</v>
      </c>
      <c r="E931">
        <v>77</v>
      </c>
      <c r="F931">
        <v>0</v>
      </c>
      <c r="T931"/>
    </row>
    <row r="932" spans="1:20" x14ac:dyDescent="0.25">
      <c r="A932">
        <v>1963</v>
      </c>
      <c r="B932">
        <v>7</v>
      </c>
      <c r="C932">
        <v>19</v>
      </c>
      <c r="D932">
        <v>97</v>
      </c>
      <c r="E932">
        <v>69</v>
      </c>
      <c r="F932">
        <v>35</v>
      </c>
      <c r="T932"/>
    </row>
    <row r="933" spans="1:20" x14ac:dyDescent="0.25">
      <c r="A933">
        <v>1963</v>
      </c>
      <c r="B933">
        <v>7</v>
      </c>
      <c r="C933">
        <v>20</v>
      </c>
      <c r="D933">
        <v>83</v>
      </c>
      <c r="E933">
        <v>69</v>
      </c>
      <c r="F933">
        <v>42</v>
      </c>
      <c r="T933"/>
    </row>
    <row r="934" spans="1:20" x14ac:dyDescent="0.25">
      <c r="A934">
        <v>1963</v>
      </c>
      <c r="B934">
        <v>7</v>
      </c>
      <c r="C934">
        <v>21</v>
      </c>
      <c r="D934">
        <v>82</v>
      </c>
      <c r="E934">
        <v>70</v>
      </c>
      <c r="F934">
        <v>3</v>
      </c>
      <c r="T934"/>
    </row>
    <row r="935" spans="1:20" x14ac:dyDescent="0.25">
      <c r="A935">
        <v>1963</v>
      </c>
      <c r="B935">
        <v>7</v>
      </c>
      <c r="C935">
        <v>22</v>
      </c>
      <c r="D935">
        <v>76</v>
      </c>
      <c r="E935">
        <v>66</v>
      </c>
      <c r="F935">
        <v>0</v>
      </c>
      <c r="T935"/>
    </row>
    <row r="936" spans="1:20" x14ac:dyDescent="0.25">
      <c r="A936">
        <v>1963</v>
      </c>
      <c r="B936">
        <v>7</v>
      </c>
      <c r="C936">
        <v>23</v>
      </c>
      <c r="D936">
        <v>83</v>
      </c>
      <c r="E936">
        <v>66</v>
      </c>
      <c r="F936">
        <v>0</v>
      </c>
      <c r="T936"/>
    </row>
    <row r="937" spans="1:20" x14ac:dyDescent="0.25">
      <c r="A937">
        <v>1963</v>
      </c>
      <c r="B937">
        <v>7</v>
      </c>
      <c r="C937">
        <v>24</v>
      </c>
      <c r="D937">
        <v>92</v>
      </c>
      <c r="E937">
        <v>66</v>
      </c>
      <c r="F937">
        <v>0</v>
      </c>
      <c r="T937"/>
    </row>
    <row r="938" spans="1:20" x14ac:dyDescent="0.25">
      <c r="A938">
        <v>1963</v>
      </c>
      <c r="B938">
        <v>7</v>
      </c>
      <c r="C938">
        <v>25</v>
      </c>
      <c r="D938">
        <v>91</v>
      </c>
      <c r="E938">
        <v>70</v>
      </c>
      <c r="F938">
        <v>0</v>
      </c>
      <c r="T938"/>
    </row>
    <row r="939" spans="1:20" x14ac:dyDescent="0.25">
      <c r="A939">
        <v>1963</v>
      </c>
      <c r="B939">
        <v>7</v>
      </c>
      <c r="C939">
        <v>26</v>
      </c>
      <c r="D939">
        <v>96</v>
      </c>
      <c r="E939">
        <v>72</v>
      </c>
      <c r="F939">
        <v>0</v>
      </c>
      <c r="T939"/>
    </row>
    <row r="940" spans="1:20" x14ac:dyDescent="0.25">
      <c r="A940">
        <v>1963</v>
      </c>
      <c r="B940">
        <v>7</v>
      </c>
      <c r="C940">
        <v>27</v>
      </c>
      <c r="D940">
        <v>98</v>
      </c>
      <c r="E940">
        <v>75</v>
      </c>
      <c r="F940">
        <v>0</v>
      </c>
      <c r="T940"/>
    </row>
    <row r="941" spans="1:20" x14ac:dyDescent="0.25">
      <c r="A941">
        <v>1963</v>
      </c>
      <c r="B941">
        <v>7</v>
      </c>
      <c r="C941">
        <v>28</v>
      </c>
      <c r="D941">
        <v>95</v>
      </c>
      <c r="E941">
        <v>75</v>
      </c>
      <c r="F941">
        <v>2</v>
      </c>
      <c r="T941"/>
    </row>
    <row r="942" spans="1:20" x14ac:dyDescent="0.25">
      <c r="A942">
        <v>1963</v>
      </c>
      <c r="B942">
        <v>7</v>
      </c>
      <c r="C942">
        <v>29</v>
      </c>
      <c r="D942">
        <v>90</v>
      </c>
      <c r="E942">
        <v>72</v>
      </c>
      <c r="F942">
        <v>0</v>
      </c>
      <c r="T942"/>
    </row>
    <row r="943" spans="1:20" x14ac:dyDescent="0.25">
      <c r="A943">
        <v>1963</v>
      </c>
      <c r="B943">
        <v>7</v>
      </c>
      <c r="C943">
        <v>30</v>
      </c>
      <c r="D943">
        <v>86</v>
      </c>
      <c r="E943">
        <v>69</v>
      </c>
      <c r="F943">
        <v>35</v>
      </c>
      <c r="T943"/>
    </row>
    <row r="944" spans="1:20" x14ac:dyDescent="0.25">
      <c r="A944">
        <v>1963</v>
      </c>
      <c r="B944">
        <v>7</v>
      </c>
      <c r="C944">
        <v>31</v>
      </c>
      <c r="D944">
        <v>85</v>
      </c>
      <c r="E944">
        <v>63</v>
      </c>
      <c r="F944">
        <v>0</v>
      </c>
      <c r="T944"/>
    </row>
    <row r="945" spans="1:20" x14ac:dyDescent="0.25">
      <c r="A945">
        <v>1963</v>
      </c>
      <c r="B945">
        <v>8</v>
      </c>
      <c r="C945">
        <v>1</v>
      </c>
      <c r="D945">
        <v>81</v>
      </c>
      <c r="E945">
        <v>63</v>
      </c>
      <c r="F945">
        <v>136</v>
      </c>
      <c r="T945"/>
    </row>
    <row r="946" spans="1:20" x14ac:dyDescent="0.25">
      <c r="A946">
        <v>1963</v>
      </c>
      <c r="B946">
        <v>8</v>
      </c>
      <c r="C946">
        <v>2</v>
      </c>
      <c r="D946">
        <v>79</v>
      </c>
      <c r="E946">
        <v>63</v>
      </c>
      <c r="F946">
        <v>0</v>
      </c>
      <c r="T946"/>
    </row>
    <row r="947" spans="1:20" x14ac:dyDescent="0.25">
      <c r="A947">
        <v>1963</v>
      </c>
      <c r="B947">
        <v>8</v>
      </c>
      <c r="C947">
        <v>3</v>
      </c>
      <c r="D947">
        <v>85</v>
      </c>
      <c r="E947">
        <v>66</v>
      </c>
      <c r="F947">
        <v>1</v>
      </c>
      <c r="T947"/>
    </row>
    <row r="948" spans="1:20" x14ac:dyDescent="0.25">
      <c r="A948">
        <v>1963</v>
      </c>
      <c r="B948">
        <v>8</v>
      </c>
      <c r="C948">
        <v>4</v>
      </c>
      <c r="D948">
        <v>88</v>
      </c>
      <c r="E948">
        <v>70</v>
      </c>
      <c r="F948">
        <v>6</v>
      </c>
      <c r="T948"/>
    </row>
    <row r="949" spans="1:20" x14ac:dyDescent="0.25">
      <c r="A949">
        <v>1963</v>
      </c>
      <c r="B949">
        <v>8</v>
      </c>
      <c r="C949">
        <v>5</v>
      </c>
      <c r="D949">
        <v>80</v>
      </c>
      <c r="E949">
        <v>65</v>
      </c>
      <c r="F949">
        <v>0</v>
      </c>
      <c r="T949"/>
    </row>
    <row r="950" spans="1:20" x14ac:dyDescent="0.25">
      <c r="A950">
        <v>1963</v>
      </c>
      <c r="B950">
        <v>8</v>
      </c>
      <c r="C950">
        <v>6</v>
      </c>
      <c r="D950">
        <v>87</v>
      </c>
      <c r="E950">
        <v>64</v>
      </c>
      <c r="F950">
        <v>0</v>
      </c>
      <c r="T950"/>
    </row>
    <row r="951" spans="1:20" x14ac:dyDescent="0.25">
      <c r="A951">
        <v>1963</v>
      </c>
      <c r="B951">
        <v>8</v>
      </c>
      <c r="C951">
        <v>7</v>
      </c>
      <c r="D951">
        <v>88</v>
      </c>
      <c r="E951">
        <v>67</v>
      </c>
      <c r="F951">
        <v>1</v>
      </c>
      <c r="T951"/>
    </row>
    <row r="952" spans="1:20" x14ac:dyDescent="0.25">
      <c r="A952">
        <v>1963</v>
      </c>
      <c r="B952">
        <v>8</v>
      </c>
      <c r="C952">
        <v>8</v>
      </c>
      <c r="D952">
        <v>85</v>
      </c>
      <c r="E952">
        <v>66</v>
      </c>
      <c r="F952">
        <v>0</v>
      </c>
      <c r="T952"/>
    </row>
    <row r="953" spans="1:20" x14ac:dyDescent="0.25">
      <c r="A953">
        <v>1963</v>
      </c>
      <c r="B953">
        <v>8</v>
      </c>
      <c r="C953">
        <v>9</v>
      </c>
      <c r="D953">
        <v>88</v>
      </c>
      <c r="E953">
        <v>67</v>
      </c>
      <c r="F953">
        <v>0</v>
      </c>
      <c r="T953"/>
    </row>
    <row r="954" spans="1:20" x14ac:dyDescent="0.25">
      <c r="A954">
        <v>1963</v>
      </c>
      <c r="B954">
        <v>8</v>
      </c>
      <c r="C954">
        <v>10</v>
      </c>
      <c r="D954">
        <v>83</v>
      </c>
      <c r="E954">
        <v>66</v>
      </c>
      <c r="F954">
        <v>0</v>
      </c>
      <c r="T954"/>
    </row>
    <row r="955" spans="1:20" x14ac:dyDescent="0.25">
      <c r="A955">
        <v>1963</v>
      </c>
      <c r="B955">
        <v>8</v>
      </c>
      <c r="C955">
        <v>11</v>
      </c>
      <c r="D955">
        <v>84</v>
      </c>
      <c r="E955">
        <v>58</v>
      </c>
      <c r="F955">
        <v>48</v>
      </c>
      <c r="T955"/>
    </row>
    <row r="956" spans="1:20" x14ac:dyDescent="0.25">
      <c r="A956">
        <v>1963</v>
      </c>
      <c r="B956">
        <v>8</v>
      </c>
      <c r="C956">
        <v>12</v>
      </c>
      <c r="D956">
        <v>84</v>
      </c>
      <c r="E956">
        <v>58</v>
      </c>
      <c r="F956">
        <v>0</v>
      </c>
      <c r="T956"/>
    </row>
    <row r="957" spans="1:20" x14ac:dyDescent="0.25">
      <c r="A957">
        <v>1963</v>
      </c>
      <c r="B957">
        <v>8</v>
      </c>
      <c r="C957">
        <v>13</v>
      </c>
      <c r="D957">
        <v>74</v>
      </c>
      <c r="E957">
        <v>66</v>
      </c>
      <c r="F957">
        <v>27</v>
      </c>
      <c r="T957"/>
    </row>
    <row r="958" spans="1:20" x14ac:dyDescent="0.25">
      <c r="A958">
        <v>1963</v>
      </c>
      <c r="B958">
        <v>8</v>
      </c>
      <c r="C958">
        <v>14</v>
      </c>
      <c r="D958">
        <v>72</v>
      </c>
      <c r="E958">
        <v>59</v>
      </c>
      <c r="F958">
        <v>0</v>
      </c>
      <c r="T958"/>
    </row>
    <row r="959" spans="1:20" x14ac:dyDescent="0.25">
      <c r="A959">
        <v>1963</v>
      </c>
      <c r="B959">
        <v>8</v>
      </c>
      <c r="C959">
        <v>15</v>
      </c>
      <c r="D959">
        <v>79</v>
      </c>
      <c r="E959">
        <v>55</v>
      </c>
      <c r="F959">
        <v>0</v>
      </c>
      <c r="T959"/>
    </row>
    <row r="960" spans="1:20" x14ac:dyDescent="0.25">
      <c r="A960">
        <v>1963</v>
      </c>
      <c r="B960">
        <v>8</v>
      </c>
      <c r="C960">
        <v>16</v>
      </c>
      <c r="D960">
        <v>80</v>
      </c>
      <c r="E960">
        <v>59</v>
      </c>
      <c r="F960">
        <v>0</v>
      </c>
      <c r="T960"/>
    </row>
    <row r="961" spans="1:20" x14ac:dyDescent="0.25">
      <c r="A961">
        <v>1963</v>
      </c>
      <c r="B961">
        <v>8</v>
      </c>
      <c r="C961">
        <v>17</v>
      </c>
      <c r="D961">
        <v>78</v>
      </c>
      <c r="E961">
        <v>63</v>
      </c>
      <c r="F961">
        <v>0</v>
      </c>
      <c r="T961"/>
    </row>
    <row r="962" spans="1:20" x14ac:dyDescent="0.25">
      <c r="A962">
        <v>1963</v>
      </c>
      <c r="B962">
        <v>8</v>
      </c>
      <c r="C962">
        <v>18</v>
      </c>
      <c r="D962">
        <v>77</v>
      </c>
      <c r="E962">
        <v>61</v>
      </c>
      <c r="F962">
        <v>6</v>
      </c>
      <c r="T962"/>
    </row>
    <row r="963" spans="1:20" x14ac:dyDescent="0.25">
      <c r="A963">
        <v>1963</v>
      </c>
      <c r="B963">
        <v>8</v>
      </c>
      <c r="C963">
        <v>19</v>
      </c>
      <c r="D963">
        <v>77</v>
      </c>
      <c r="E963">
        <v>57</v>
      </c>
      <c r="F963">
        <v>6</v>
      </c>
      <c r="T963"/>
    </row>
    <row r="964" spans="1:20" x14ac:dyDescent="0.25">
      <c r="A964">
        <v>1963</v>
      </c>
      <c r="B964">
        <v>8</v>
      </c>
      <c r="C964">
        <v>20</v>
      </c>
      <c r="D964">
        <v>81</v>
      </c>
      <c r="E964">
        <v>63</v>
      </c>
      <c r="F964">
        <v>78</v>
      </c>
      <c r="T964"/>
    </row>
    <row r="965" spans="1:20" x14ac:dyDescent="0.25">
      <c r="A965">
        <v>1963</v>
      </c>
      <c r="B965">
        <v>8</v>
      </c>
      <c r="C965">
        <v>21</v>
      </c>
      <c r="D965">
        <v>84</v>
      </c>
      <c r="E965">
        <v>69</v>
      </c>
      <c r="F965">
        <v>0</v>
      </c>
      <c r="T965"/>
    </row>
    <row r="966" spans="1:20" x14ac:dyDescent="0.25">
      <c r="A966">
        <v>1963</v>
      </c>
      <c r="B966">
        <v>8</v>
      </c>
      <c r="C966">
        <v>22</v>
      </c>
      <c r="D966">
        <v>86</v>
      </c>
      <c r="E966">
        <v>71</v>
      </c>
      <c r="F966">
        <v>0</v>
      </c>
      <c r="T966"/>
    </row>
    <row r="967" spans="1:20" x14ac:dyDescent="0.25">
      <c r="A967">
        <v>1963</v>
      </c>
      <c r="B967">
        <v>8</v>
      </c>
      <c r="C967">
        <v>23</v>
      </c>
      <c r="D967">
        <v>86</v>
      </c>
      <c r="E967">
        <v>71</v>
      </c>
      <c r="F967">
        <v>10</v>
      </c>
      <c r="T967"/>
    </row>
    <row r="968" spans="1:20" x14ac:dyDescent="0.25">
      <c r="A968">
        <v>1963</v>
      </c>
      <c r="B968">
        <v>8</v>
      </c>
      <c r="C968">
        <v>24</v>
      </c>
      <c r="D968">
        <v>79</v>
      </c>
      <c r="E968">
        <v>59</v>
      </c>
      <c r="F968">
        <v>0</v>
      </c>
      <c r="T968"/>
    </row>
    <row r="969" spans="1:20" x14ac:dyDescent="0.25">
      <c r="A969">
        <v>1963</v>
      </c>
      <c r="B969">
        <v>8</v>
      </c>
      <c r="C969">
        <v>25</v>
      </c>
      <c r="D969">
        <v>76</v>
      </c>
      <c r="E969">
        <v>53</v>
      </c>
      <c r="F969">
        <v>0</v>
      </c>
      <c r="T969"/>
    </row>
    <row r="970" spans="1:20" x14ac:dyDescent="0.25">
      <c r="A970">
        <v>1963</v>
      </c>
      <c r="B970">
        <v>8</v>
      </c>
      <c r="C970">
        <v>26</v>
      </c>
      <c r="D970">
        <v>77</v>
      </c>
      <c r="E970">
        <v>55</v>
      </c>
      <c r="F970">
        <v>0</v>
      </c>
      <c r="T970"/>
    </row>
    <row r="971" spans="1:20" x14ac:dyDescent="0.25">
      <c r="A971">
        <v>1963</v>
      </c>
      <c r="B971">
        <v>8</v>
      </c>
      <c r="C971">
        <v>27</v>
      </c>
      <c r="D971">
        <v>80</v>
      </c>
      <c r="E971">
        <v>59</v>
      </c>
      <c r="F971">
        <v>0</v>
      </c>
      <c r="T971"/>
    </row>
    <row r="972" spans="1:20" x14ac:dyDescent="0.25">
      <c r="A972">
        <v>1963</v>
      </c>
      <c r="B972">
        <v>8</v>
      </c>
      <c r="C972">
        <v>28</v>
      </c>
      <c r="D972">
        <v>81</v>
      </c>
      <c r="E972">
        <v>61</v>
      </c>
      <c r="F972">
        <v>0</v>
      </c>
      <c r="T972"/>
    </row>
    <row r="973" spans="1:20" x14ac:dyDescent="0.25">
      <c r="A973">
        <v>1963</v>
      </c>
      <c r="B973">
        <v>8</v>
      </c>
      <c r="C973">
        <v>29</v>
      </c>
      <c r="D973">
        <v>76</v>
      </c>
      <c r="E973">
        <v>65</v>
      </c>
      <c r="F973">
        <v>2</v>
      </c>
      <c r="T973"/>
    </row>
    <row r="974" spans="1:20" x14ac:dyDescent="0.25">
      <c r="A974">
        <v>1963</v>
      </c>
      <c r="B974">
        <v>8</v>
      </c>
      <c r="C974">
        <v>30</v>
      </c>
      <c r="D974">
        <v>82</v>
      </c>
      <c r="E974">
        <v>67</v>
      </c>
      <c r="F974">
        <v>0</v>
      </c>
      <c r="T974"/>
    </row>
    <row r="975" spans="1:20" x14ac:dyDescent="0.25">
      <c r="A975">
        <v>1963</v>
      </c>
      <c r="B975">
        <v>8</v>
      </c>
      <c r="C975">
        <v>31</v>
      </c>
      <c r="D975">
        <v>83</v>
      </c>
      <c r="E975">
        <v>62</v>
      </c>
      <c r="F975">
        <v>0</v>
      </c>
      <c r="T975"/>
    </row>
    <row r="976" spans="1:20" x14ac:dyDescent="0.25">
      <c r="A976">
        <v>1963</v>
      </c>
      <c r="B976">
        <v>9</v>
      </c>
      <c r="C976">
        <v>1</v>
      </c>
      <c r="D976">
        <v>80</v>
      </c>
      <c r="E976">
        <v>56</v>
      </c>
      <c r="F976">
        <v>0</v>
      </c>
      <c r="T976"/>
    </row>
    <row r="977" spans="1:20" x14ac:dyDescent="0.25">
      <c r="A977">
        <v>1963</v>
      </c>
      <c r="B977">
        <v>9</v>
      </c>
      <c r="C977">
        <v>2</v>
      </c>
      <c r="D977">
        <v>82</v>
      </c>
      <c r="E977">
        <v>55</v>
      </c>
      <c r="F977">
        <v>0</v>
      </c>
      <c r="T977"/>
    </row>
    <row r="978" spans="1:20" x14ac:dyDescent="0.25">
      <c r="A978">
        <v>1963</v>
      </c>
      <c r="B978">
        <v>9</v>
      </c>
      <c r="C978">
        <v>3</v>
      </c>
      <c r="D978">
        <v>82</v>
      </c>
      <c r="E978">
        <v>65</v>
      </c>
      <c r="F978">
        <v>2</v>
      </c>
      <c r="T978"/>
    </row>
    <row r="979" spans="1:20" x14ac:dyDescent="0.25">
      <c r="A979">
        <v>1963</v>
      </c>
      <c r="B979">
        <v>9</v>
      </c>
      <c r="C979">
        <v>4</v>
      </c>
      <c r="D979">
        <v>78</v>
      </c>
      <c r="E979">
        <v>62</v>
      </c>
      <c r="F979">
        <v>25</v>
      </c>
      <c r="T979"/>
    </row>
    <row r="980" spans="1:20" x14ac:dyDescent="0.25">
      <c r="A980">
        <v>1963</v>
      </c>
      <c r="B980">
        <v>9</v>
      </c>
      <c r="C980">
        <v>5</v>
      </c>
      <c r="D980">
        <v>63</v>
      </c>
      <c r="E980">
        <v>51</v>
      </c>
      <c r="F980">
        <v>0</v>
      </c>
      <c r="T980"/>
    </row>
    <row r="981" spans="1:20" x14ac:dyDescent="0.25">
      <c r="A981">
        <v>1963</v>
      </c>
      <c r="B981">
        <v>9</v>
      </c>
      <c r="C981">
        <v>6</v>
      </c>
      <c r="D981">
        <v>56</v>
      </c>
      <c r="E981">
        <v>49</v>
      </c>
      <c r="F981">
        <v>32</v>
      </c>
      <c r="T981"/>
    </row>
    <row r="982" spans="1:20" x14ac:dyDescent="0.25">
      <c r="A982">
        <v>1963</v>
      </c>
      <c r="B982">
        <v>9</v>
      </c>
      <c r="C982">
        <v>7</v>
      </c>
      <c r="D982">
        <v>78</v>
      </c>
      <c r="E982">
        <v>52</v>
      </c>
      <c r="F982">
        <v>0</v>
      </c>
      <c r="T982"/>
    </row>
    <row r="983" spans="1:20" x14ac:dyDescent="0.25">
      <c r="A983">
        <v>1963</v>
      </c>
      <c r="B983">
        <v>9</v>
      </c>
      <c r="C983">
        <v>8</v>
      </c>
      <c r="D983">
        <v>80</v>
      </c>
      <c r="E983">
        <v>60</v>
      </c>
      <c r="F983">
        <v>0</v>
      </c>
      <c r="T983"/>
    </row>
    <row r="984" spans="1:20" x14ac:dyDescent="0.25">
      <c r="A984">
        <v>1963</v>
      </c>
      <c r="B984">
        <v>9</v>
      </c>
      <c r="C984">
        <v>9</v>
      </c>
      <c r="D984">
        <v>84</v>
      </c>
      <c r="E984">
        <v>61</v>
      </c>
      <c r="F984">
        <v>0</v>
      </c>
      <c r="T984"/>
    </row>
    <row r="985" spans="1:20" x14ac:dyDescent="0.25">
      <c r="A985">
        <v>1963</v>
      </c>
      <c r="B985">
        <v>9</v>
      </c>
      <c r="C985">
        <v>10</v>
      </c>
      <c r="D985">
        <v>83</v>
      </c>
      <c r="E985">
        <v>61</v>
      </c>
      <c r="F985">
        <v>0</v>
      </c>
      <c r="T985"/>
    </row>
    <row r="986" spans="1:20" x14ac:dyDescent="0.25">
      <c r="A986">
        <v>1963</v>
      </c>
      <c r="B986">
        <v>9</v>
      </c>
      <c r="C986">
        <v>11</v>
      </c>
      <c r="D986">
        <v>75</v>
      </c>
      <c r="E986">
        <v>53</v>
      </c>
      <c r="F986">
        <v>0</v>
      </c>
      <c r="T986"/>
    </row>
    <row r="987" spans="1:20" x14ac:dyDescent="0.25">
      <c r="A987">
        <v>1963</v>
      </c>
      <c r="B987">
        <v>9</v>
      </c>
      <c r="C987">
        <v>12</v>
      </c>
      <c r="D987">
        <v>85</v>
      </c>
      <c r="E987">
        <v>65</v>
      </c>
      <c r="F987">
        <v>23</v>
      </c>
      <c r="T987"/>
    </row>
    <row r="988" spans="1:20" x14ac:dyDescent="0.25">
      <c r="A988">
        <v>1963</v>
      </c>
      <c r="B988">
        <v>9</v>
      </c>
      <c r="C988">
        <v>13</v>
      </c>
      <c r="D988">
        <v>65</v>
      </c>
      <c r="E988">
        <v>46</v>
      </c>
      <c r="F988">
        <v>19</v>
      </c>
      <c r="T988"/>
    </row>
    <row r="989" spans="1:20" x14ac:dyDescent="0.25">
      <c r="A989">
        <v>1963</v>
      </c>
      <c r="B989">
        <v>9</v>
      </c>
      <c r="C989">
        <v>14</v>
      </c>
      <c r="D989">
        <v>64</v>
      </c>
      <c r="E989">
        <v>48</v>
      </c>
      <c r="F989">
        <v>0</v>
      </c>
      <c r="T989"/>
    </row>
    <row r="990" spans="1:20" x14ac:dyDescent="0.25">
      <c r="A990">
        <v>1963</v>
      </c>
      <c r="B990">
        <v>9</v>
      </c>
      <c r="C990">
        <v>15</v>
      </c>
      <c r="D990">
        <v>62</v>
      </c>
      <c r="E990">
        <v>48</v>
      </c>
      <c r="F990">
        <v>0</v>
      </c>
      <c r="T990"/>
    </row>
    <row r="991" spans="1:20" x14ac:dyDescent="0.25">
      <c r="A991">
        <v>1963</v>
      </c>
      <c r="B991">
        <v>9</v>
      </c>
      <c r="C991">
        <v>16</v>
      </c>
      <c r="D991">
        <v>64</v>
      </c>
      <c r="E991">
        <v>53</v>
      </c>
      <c r="F991">
        <v>18</v>
      </c>
      <c r="T991"/>
    </row>
    <row r="992" spans="1:20" x14ac:dyDescent="0.25">
      <c r="A992">
        <v>1963</v>
      </c>
      <c r="B992">
        <v>9</v>
      </c>
      <c r="C992">
        <v>17</v>
      </c>
      <c r="D992">
        <v>65</v>
      </c>
      <c r="E992">
        <v>60</v>
      </c>
      <c r="F992">
        <v>44</v>
      </c>
      <c r="T992"/>
    </row>
    <row r="993" spans="1:20" x14ac:dyDescent="0.25">
      <c r="A993">
        <v>1963</v>
      </c>
      <c r="B993">
        <v>9</v>
      </c>
      <c r="C993">
        <v>18</v>
      </c>
      <c r="D993">
        <v>70</v>
      </c>
      <c r="E993">
        <v>61</v>
      </c>
      <c r="F993">
        <v>11</v>
      </c>
      <c r="T993"/>
    </row>
    <row r="994" spans="1:20" x14ac:dyDescent="0.25">
      <c r="A994">
        <v>1963</v>
      </c>
      <c r="B994">
        <v>9</v>
      </c>
      <c r="C994">
        <v>19</v>
      </c>
      <c r="D994">
        <v>87</v>
      </c>
      <c r="E994">
        <v>63</v>
      </c>
      <c r="F994">
        <v>0</v>
      </c>
      <c r="T994"/>
    </row>
    <row r="995" spans="1:20" x14ac:dyDescent="0.25">
      <c r="A995">
        <v>1963</v>
      </c>
      <c r="B995">
        <v>9</v>
      </c>
      <c r="C995">
        <v>20</v>
      </c>
      <c r="D995">
        <v>79</v>
      </c>
      <c r="E995">
        <v>57</v>
      </c>
      <c r="F995">
        <v>2</v>
      </c>
      <c r="T995"/>
    </row>
    <row r="996" spans="1:20" x14ac:dyDescent="0.25">
      <c r="A996">
        <v>1963</v>
      </c>
      <c r="B996">
        <v>9</v>
      </c>
      <c r="C996">
        <v>21</v>
      </c>
      <c r="D996">
        <v>64</v>
      </c>
      <c r="E996">
        <v>54</v>
      </c>
      <c r="F996">
        <v>1</v>
      </c>
      <c r="T996"/>
    </row>
    <row r="997" spans="1:20" x14ac:dyDescent="0.25">
      <c r="A997">
        <v>1963</v>
      </c>
      <c r="B997">
        <v>9</v>
      </c>
      <c r="C997">
        <v>22</v>
      </c>
      <c r="D997">
        <v>64</v>
      </c>
      <c r="E997">
        <v>47</v>
      </c>
      <c r="F997">
        <v>0</v>
      </c>
      <c r="T997"/>
    </row>
    <row r="998" spans="1:20" x14ac:dyDescent="0.25">
      <c r="A998">
        <v>1963</v>
      </c>
      <c r="B998">
        <v>9</v>
      </c>
      <c r="C998">
        <v>23</v>
      </c>
      <c r="D998">
        <v>57</v>
      </c>
      <c r="E998">
        <v>44</v>
      </c>
      <c r="F998">
        <v>0</v>
      </c>
      <c r="T998"/>
    </row>
    <row r="999" spans="1:20" x14ac:dyDescent="0.25">
      <c r="A999">
        <v>1963</v>
      </c>
      <c r="B999">
        <v>9</v>
      </c>
      <c r="C999">
        <v>24</v>
      </c>
      <c r="D999">
        <v>62</v>
      </c>
      <c r="E999">
        <v>40</v>
      </c>
      <c r="F999">
        <v>0</v>
      </c>
      <c r="T999"/>
    </row>
    <row r="1000" spans="1:20" x14ac:dyDescent="0.25">
      <c r="A1000">
        <v>1963</v>
      </c>
      <c r="B1000">
        <v>9</v>
      </c>
      <c r="C1000">
        <v>25</v>
      </c>
      <c r="D1000">
        <v>67</v>
      </c>
      <c r="E1000">
        <v>46</v>
      </c>
      <c r="F1000">
        <v>0</v>
      </c>
      <c r="T1000"/>
    </row>
    <row r="1001" spans="1:20" x14ac:dyDescent="0.25">
      <c r="A1001">
        <v>1963</v>
      </c>
      <c r="B1001">
        <v>9</v>
      </c>
      <c r="C1001">
        <v>26</v>
      </c>
      <c r="D1001">
        <v>76</v>
      </c>
      <c r="E1001">
        <v>49</v>
      </c>
      <c r="F1001">
        <v>0</v>
      </c>
      <c r="T1001"/>
    </row>
    <row r="1002" spans="1:20" x14ac:dyDescent="0.25">
      <c r="A1002">
        <v>1963</v>
      </c>
      <c r="B1002">
        <v>9</v>
      </c>
      <c r="C1002">
        <v>27</v>
      </c>
      <c r="D1002">
        <v>83</v>
      </c>
      <c r="E1002">
        <v>56</v>
      </c>
      <c r="F1002">
        <v>0</v>
      </c>
      <c r="T1002"/>
    </row>
    <row r="1003" spans="1:20" x14ac:dyDescent="0.25">
      <c r="A1003">
        <v>1963</v>
      </c>
      <c r="B1003">
        <v>9</v>
      </c>
      <c r="C1003">
        <v>28</v>
      </c>
      <c r="D1003">
        <v>78</v>
      </c>
      <c r="E1003">
        <v>59</v>
      </c>
      <c r="F1003">
        <v>0</v>
      </c>
      <c r="T1003"/>
    </row>
    <row r="1004" spans="1:20" x14ac:dyDescent="0.25">
      <c r="A1004">
        <v>1963</v>
      </c>
      <c r="B1004">
        <v>9</v>
      </c>
      <c r="C1004">
        <v>29</v>
      </c>
      <c r="D1004">
        <v>65</v>
      </c>
      <c r="E1004">
        <v>53</v>
      </c>
      <c r="F1004">
        <v>218</v>
      </c>
      <c r="T1004"/>
    </row>
    <row r="1005" spans="1:20" x14ac:dyDescent="0.25">
      <c r="A1005">
        <v>1963</v>
      </c>
      <c r="B1005">
        <v>9</v>
      </c>
      <c r="C1005">
        <v>30</v>
      </c>
      <c r="D1005">
        <v>65</v>
      </c>
      <c r="E1005">
        <v>46</v>
      </c>
      <c r="F1005">
        <v>0</v>
      </c>
      <c r="T1005"/>
    </row>
    <row r="1006" spans="1:20" x14ac:dyDescent="0.25">
      <c r="A1006">
        <v>1963</v>
      </c>
      <c r="B1006">
        <v>10</v>
      </c>
      <c r="C1006">
        <v>1</v>
      </c>
      <c r="D1006">
        <v>69</v>
      </c>
      <c r="E1006">
        <v>48</v>
      </c>
      <c r="F1006">
        <v>0</v>
      </c>
      <c r="T1006"/>
    </row>
    <row r="1007" spans="1:20" x14ac:dyDescent="0.25">
      <c r="A1007">
        <v>1963</v>
      </c>
      <c r="B1007">
        <v>10</v>
      </c>
      <c r="C1007">
        <v>2</v>
      </c>
      <c r="D1007">
        <v>76</v>
      </c>
      <c r="E1007">
        <v>54</v>
      </c>
      <c r="F1007">
        <v>0</v>
      </c>
      <c r="T1007"/>
    </row>
    <row r="1008" spans="1:20" x14ac:dyDescent="0.25">
      <c r="A1008">
        <v>1963</v>
      </c>
      <c r="B1008">
        <v>10</v>
      </c>
      <c r="C1008">
        <v>3</v>
      </c>
      <c r="D1008">
        <v>76</v>
      </c>
      <c r="E1008">
        <v>56</v>
      </c>
      <c r="F1008">
        <v>4</v>
      </c>
      <c r="T1008"/>
    </row>
    <row r="1009" spans="1:20" x14ac:dyDescent="0.25">
      <c r="A1009">
        <v>1963</v>
      </c>
      <c r="B1009">
        <v>10</v>
      </c>
      <c r="C1009">
        <v>4</v>
      </c>
      <c r="D1009">
        <v>63</v>
      </c>
      <c r="E1009">
        <v>48</v>
      </c>
      <c r="F1009">
        <v>0</v>
      </c>
      <c r="T1009"/>
    </row>
    <row r="1010" spans="1:20" x14ac:dyDescent="0.25">
      <c r="A1010">
        <v>1963</v>
      </c>
      <c r="B1010">
        <v>10</v>
      </c>
      <c r="C1010">
        <v>5</v>
      </c>
      <c r="D1010">
        <v>69</v>
      </c>
      <c r="E1010">
        <v>43</v>
      </c>
      <c r="F1010">
        <v>0</v>
      </c>
      <c r="T1010"/>
    </row>
    <row r="1011" spans="1:20" x14ac:dyDescent="0.25">
      <c r="A1011">
        <v>1963</v>
      </c>
      <c r="B1011">
        <v>10</v>
      </c>
      <c r="C1011">
        <v>6</v>
      </c>
      <c r="D1011">
        <v>81</v>
      </c>
      <c r="E1011">
        <v>52</v>
      </c>
      <c r="F1011">
        <v>0</v>
      </c>
      <c r="T1011"/>
    </row>
    <row r="1012" spans="1:20" x14ac:dyDescent="0.25">
      <c r="A1012">
        <v>1963</v>
      </c>
      <c r="B1012">
        <v>10</v>
      </c>
      <c r="C1012">
        <v>7</v>
      </c>
      <c r="D1012">
        <v>83</v>
      </c>
      <c r="E1012">
        <v>58</v>
      </c>
      <c r="F1012">
        <v>0</v>
      </c>
      <c r="T1012"/>
    </row>
    <row r="1013" spans="1:20" x14ac:dyDescent="0.25">
      <c r="A1013">
        <v>1963</v>
      </c>
      <c r="B1013">
        <v>10</v>
      </c>
      <c r="C1013">
        <v>8</v>
      </c>
      <c r="D1013">
        <v>69</v>
      </c>
      <c r="E1013">
        <v>56</v>
      </c>
      <c r="F1013">
        <v>0</v>
      </c>
      <c r="T1013"/>
    </row>
    <row r="1014" spans="1:20" x14ac:dyDescent="0.25">
      <c r="A1014">
        <v>1963</v>
      </c>
      <c r="B1014">
        <v>10</v>
      </c>
      <c r="C1014">
        <v>9</v>
      </c>
      <c r="D1014">
        <v>65</v>
      </c>
      <c r="E1014">
        <v>50</v>
      </c>
      <c r="F1014">
        <v>0</v>
      </c>
      <c r="T1014"/>
    </row>
    <row r="1015" spans="1:20" x14ac:dyDescent="0.25">
      <c r="A1015">
        <v>1963</v>
      </c>
      <c r="B1015">
        <v>10</v>
      </c>
      <c r="C1015">
        <v>10</v>
      </c>
      <c r="D1015">
        <v>67</v>
      </c>
      <c r="E1015">
        <v>46</v>
      </c>
      <c r="F1015">
        <v>0</v>
      </c>
      <c r="T1015"/>
    </row>
    <row r="1016" spans="1:20" x14ac:dyDescent="0.25">
      <c r="A1016">
        <v>1963</v>
      </c>
      <c r="B1016">
        <v>10</v>
      </c>
      <c r="C1016">
        <v>11</v>
      </c>
      <c r="D1016">
        <v>75</v>
      </c>
      <c r="E1016">
        <v>49</v>
      </c>
      <c r="F1016">
        <v>0</v>
      </c>
      <c r="T1016"/>
    </row>
    <row r="1017" spans="1:20" x14ac:dyDescent="0.25">
      <c r="A1017">
        <v>1963</v>
      </c>
      <c r="B1017">
        <v>10</v>
      </c>
      <c r="C1017">
        <v>12</v>
      </c>
      <c r="D1017">
        <v>67</v>
      </c>
      <c r="E1017">
        <v>48</v>
      </c>
      <c r="F1017">
        <v>0</v>
      </c>
      <c r="T1017"/>
    </row>
    <row r="1018" spans="1:20" x14ac:dyDescent="0.25">
      <c r="A1018">
        <v>1963</v>
      </c>
      <c r="B1018">
        <v>10</v>
      </c>
      <c r="C1018">
        <v>13</v>
      </c>
      <c r="D1018">
        <v>66</v>
      </c>
      <c r="E1018">
        <v>46</v>
      </c>
      <c r="F1018">
        <v>0</v>
      </c>
      <c r="T1018"/>
    </row>
    <row r="1019" spans="1:20" x14ac:dyDescent="0.25">
      <c r="A1019">
        <v>1963</v>
      </c>
      <c r="B1019">
        <v>10</v>
      </c>
      <c r="C1019">
        <v>14</v>
      </c>
      <c r="D1019">
        <v>76</v>
      </c>
      <c r="E1019">
        <v>49</v>
      </c>
      <c r="F1019">
        <v>0</v>
      </c>
      <c r="T1019"/>
    </row>
    <row r="1020" spans="1:20" x14ac:dyDescent="0.25">
      <c r="A1020">
        <v>1963</v>
      </c>
      <c r="B1020">
        <v>10</v>
      </c>
      <c r="C1020">
        <v>15</v>
      </c>
      <c r="D1020">
        <v>79</v>
      </c>
      <c r="E1020">
        <v>54</v>
      </c>
      <c r="F1020">
        <v>0</v>
      </c>
      <c r="T1020"/>
    </row>
    <row r="1021" spans="1:20" x14ac:dyDescent="0.25">
      <c r="A1021">
        <v>1963</v>
      </c>
      <c r="B1021">
        <v>10</v>
      </c>
      <c r="C1021">
        <v>16</v>
      </c>
      <c r="D1021">
        <v>83</v>
      </c>
      <c r="E1021">
        <v>56</v>
      </c>
      <c r="F1021">
        <v>0</v>
      </c>
      <c r="T1021"/>
    </row>
    <row r="1022" spans="1:20" x14ac:dyDescent="0.25">
      <c r="A1022">
        <v>1963</v>
      </c>
      <c r="B1022">
        <v>10</v>
      </c>
      <c r="C1022">
        <v>17</v>
      </c>
      <c r="D1022">
        <v>83</v>
      </c>
      <c r="E1022">
        <v>57</v>
      </c>
      <c r="F1022">
        <v>0</v>
      </c>
      <c r="T1022"/>
    </row>
    <row r="1023" spans="1:20" x14ac:dyDescent="0.25">
      <c r="A1023">
        <v>1963</v>
      </c>
      <c r="B1023">
        <v>10</v>
      </c>
      <c r="C1023">
        <v>18</v>
      </c>
      <c r="D1023">
        <v>76</v>
      </c>
      <c r="E1023">
        <v>54</v>
      </c>
      <c r="F1023">
        <v>0</v>
      </c>
      <c r="T1023"/>
    </row>
    <row r="1024" spans="1:20" x14ac:dyDescent="0.25">
      <c r="A1024">
        <v>1963</v>
      </c>
      <c r="B1024">
        <v>10</v>
      </c>
      <c r="C1024">
        <v>19</v>
      </c>
      <c r="D1024">
        <v>83</v>
      </c>
      <c r="E1024">
        <v>58</v>
      </c>
      <c r="F1024">
        <v>0</v>
      </c>
      <c r="T1024"/>
    </row>
    <row r="1025" spans="1:20" x14ac:dyDescent="0.25">
      <c r="A1025">
        <v>1963</v>
      </c>
      <c r="B1025">
        <v>10</v>
      </c>
      <c r="C1025">
        <v>20</v>
      </c>
      <c r="D1025">
        <v>72</v>
      </c>
      <c r="E1025">
        <v>58</v>
      </c>
      <c r="F1025">
        <v>0</v>
      </c>
      <c r="T1025"/>
    </row>
    <row r="1026" spans="1:20" x14ac:dyDescent="0.25">
      <c r="A1026">
        <v>1963</v>
      </c>
      <c r="B1026">
        <v>10</v>
      </c>
      <c r="C1026">
        <v>21</v>
      </c>
      <c r="D1026">
        <v>80</v>
      </c>
      <c r="E1026">
        <v>57</v>
      </c>
      <c r="F1026">
        <v>0</v>
      </c>
      <c r="T1026"/>
    </row>
    <row r="1027" spans="1:20" x14ac:dyDescent="0.25">
      <c r="A1027">
        <v>1963</v>
      </c>
      <c r="B1027">
        <v>10</v>
      </c>
      <c r="C1027">
        <v>22</v>
      </c>
      <c r="D1027">
        <v>60</v>
      </c>
      <c r="E1027">
        <v>50</v>
      </c>
      <c r="F1027">
        <v>0</v>
      </c>
      <c r="T1027"/>
    </row>
    <row r="1028" spans="1:20" x14ac:dyDescent="0.25">
      <c r="A1028">
        <v>1963</v>
      </c>
      <c r="B1028">
        <v>10</v>
      </c>
      <c r="C1028">
        <v>23</v>
      </c>
      <c r="D1028">
        <v>67</v>
      </c>
      <c r="E1028">
        <v>50</v>
      </c>
      <c r="F1028">
        <v>0</v>
      </c>
      <c r="T1028"/>
    </row>
    <row r="1029" spans="1:20" x14ac:dyDescent="0.25">
      <c r="A1029">
        <v>1963</v>
      </c>
      <c r="B1029">
        <v>10</v>
      </c>
      <c r="C1029">
        <v>24</v>
      </c>
      <c r="D1029">
        <v>77</v>
      </c>
      <c r="E1029">
        <v>51</v>
      </c>
      <c r="F1029">
        <v>0</v>
      </c>
      <c r="T1029"/>
    </row>
    <row r="1030" spans="1:20" x14ac:dyDescent="0.25">
      <c r="A1030">
        <v>1963</v>
      </c>
      <c r="B1030">
        <v>10</v>
      </c>
      <c r="C1030">
        <v>25</v>
      </c>
      <c r="D1030">
        <v>79</v>
      </c>
      <c r="E1030">
        <v>56</v>
      </c>
      <c r="F1030">
        <v>0</v>
      </c>
      <c r="T1030"/>
    </row>
    <row r="1031" spans="1:20" x14ac:dyDescent="0.25">
      <c r="A1031">
        <v>1963</v>
      </c>
      <c r="B1031">
        <v>10</v>
      </c>
      <c r="C1031">
        <v>26</v>
      </c>
      <c r="D1031">
        <v>78</v>
      </c>
      <c r="E1031">
        <v>60</v>
      </c>
      <c r="F1031">
        <v>0</v>
      </c>
      <c r="T1031"/>
    </row>
    <row r="1032" spans="1:20" x14ac:dyDescent="0.25">
      <c r="A1032">
        <v>1963</v>
      </c>
      <c r="B1032">
        <v>10</v>
      </c>
      <c r="C1032">
        <v>27</v>
      </c>
      <c r="D1032">
        <v>82</v>
      </c>
      <c r="E1032">
        <v>61</v>
      </c>
      <c r="F1032">
        <v>0</v>
      </c>
      <c r="T1032"/>
    </row>
    <row r="1033" spans="1:20" x14ac:dyDescent="0.25">
      <c r="A1033">
        <v>1963</v>
      </c>
      <c r="B1033">
        <v>10</v>
      </c>
      <c r="C1033">
        <v>28</v>
      </c>
      <c r="D1033">
        <v>66</v>
      </c>
      <c r="E1033">
        <v>51</v>
      </c>
      <c r="F1033">
        <v>10</v>
      </c>
      <c r="T1033"/>
    </row>
    <row r="1034" spans="1:20" x14ac:dyDescent="0.25">
      <c r="A1034">
        <v>1963</v>
      </c>
      <c r="B1034">
        <v>10</v>
      </c>
      <c r="C1034">
        <v>29</v>
      </c>
      <c r="D1034">
        <v>56</v>
      </c>
      <c r="E1034">
        <v>43</v>
      </c>
      <c r="F1034">
        <v>0</v>
      </c>
      <c r="T1034"/>
    </row>
    <row r="1035" spans="1:20" x14ac:dyDescent="0.25">
      <c r="A1035">
        <v>1963</v>
      </c>
      <c r="B1035">
        <v>10</v>
      </c>
      <c r="C1035">
        <v>30</v>
      </c>
      <c r="D1035">
        <v>50</v>
      </c>
      <c r="E1035">
        <v>38</v>
      </c>
      <c r="F1035">
        <v>0</v>
      </c>
      <c r="T1035"/>
    </row>
    <row r="1036" spans="1:20" x14ac:dyDescent="0.25">
      <c r="A1036">
        <v>1963</v>
      </c>
      <c r="B1036">
        <v>10</v>
      </c>
      <c r="C1036">
        <v>31</v>
      </c>
      <c r="D1036">
        <v>63</v>
      </c>
      <c r="E1036">
        <v>41</v>
      </c>
      <c r="F1036">
        <v>0</v>
      </c>
      <c r="T1036"/>
    </row>
    <row r="1037" spans="1:20" x14ac:dyDescent="0.25">
      <c r="A1037">
        <v>1963</v>
      </c>
      <c r="B1037">
        <v>11</v>
      </c>
      <c r="C1037">
        <v>1</v>
      </c>
      <c r="D1037">
        <v>53</v>
      </c>
      <c r="E1037">
        <v>48</v>
      </c>
      <c r="F1037">
        <v>56</v>
      </c>
      <c r="T1037"/>
    </row>
    <row r="1038" spans="1:20" x14ac:dyDescent="0.25">
      <c r="A1038">
        <v>1963</v>
      </c>
      <c r="B1038">
        <v>11</v>
      </c>
      <c r="C1038">
        <v>2</v>
      </c>
      <c r="D1038">
        <v>48</v>
      </c>
      <c r="E1038">
        <v>39</v>
      </c>
      <c r="F1038">
        <v>18</v>
      </c>
      <c r="T1038"/>
    </row>
    <row r="1039" spans="1:20" x14ac:dyDescent="0.25">
      <c r="A1039">
        <v>1963</v>
      </c>
      <c r="B1039">
        <v>11</v>
      </c>
      <c r="C1039">
        <v>3</v>
      </c>
      <c r="D1039">
        <v>50</v>
      </c>
      <c r="E1039">
        <v>38</v>
      </c>
      <c r="F1039">
        <v>0</v>
      </c>
      <c r="T1039"/>
    </row>
    <row r="1040" spans="1:20" x14ac:dyDescent="0.25">
      <c r="A1040">
        <v>1963</v>
      </c>
      <c r="B1040">
        <v>11</v>
      </c>
      <c r="C1040">
        <v>4</v>
      </c>
      <c r="D1040">
        <v>58</v>
      </c>
      <c r="E1040">
        <v>39</v>
      </c>
      <c r="F1040">
        <v>0</v>
      </c>
      <c r="T1040"/>
    </row>
    <row r="1041" spans="1:20" x14ac:dyDescent="0.25">
      <c r="A1041">
        <v>1963</v>
      </c>
      <c r="B1041">
        <v>11</v>
      </c>
      <c r="C1041">
        <v>5</v>
      </c>
      <c r="D1041">
        <v>60</v>
      </c>
      <c r="E1041">
        <v>47</v>
      </c>
      <c r="F1041">
        <v>7</v>
      </c>
      <c r="T1041"/>
    </row>
    <row r="1042" spans="1:20" x14ac:dyDescent="0.25">
      <c r="A1042">
        <v>1963</v>
      </c>
      <c r="B1042">
        <v>11</v>
      </c>
      <c r="C1042">
        <v>6</v>
      </c>
      <c r="D1042">
        <v>57</v>
      </c>
      <c r="E1042">
        <v>52</v>
      </c>
      <c r="F1042">
        <v>127</v>
      </c>
      <c r="T1042"/>
    </row>
    <row r="1043" spans="1:20" x14ac:dyDescent="0.25">
      <c r="A1043">
        <v>1963</v>
      </c>
      <c r="B1043">
        <v>11</v>
      </c>
      <c r="C1043">
        <v>7</v>
      </c>
      <c r="D1043">
        <v>58</v>
      </c>
      <c r="E1043">
        <v>55</v>
      </c>
      <c r="F1043">
        <v>296</v>
      </c>
      <c r="T1043"/>
    </row>
    <row r="1044" spans="1:20" x14ac:dyDescent="0.25">
      <c r="A1044">
        <v>1963</v>
      </c>
      <c r="B1044">
        <v>11</v>
      </c>
      <c r="C1044">
        <v>8</v>
      </c>
      <c r="D1044">
        <v>58</v>
      </c>
      <c r="E1044">
        <v>53</v>
      </c>
      <c r="F1044">
        <v>20</v>
      </c>
      <c r="T1044"/>
    </row>
    <row r="1045" spans="1:20" x14ac:dyDescent="0.25">
      <c r="A1045">
        <v>1963</v>
      </c>
      <c r="B1045">
        <v>11</v>
      </c>
      <c r="C1045">
        <v>9</v>
      </c>
      <c r="D1045">
        <v>59</v>
      </c>
      <c r="E1045">
        <v>53</v>
      </c>
      <c r="F1045">
        <v>0</v>
      </c>
      <c r="T1045"/>
    </row>
    <row r="1046" spans="1:20" x14ac:dyDescent="0.25">
      <c r="A1046">
        <v>1963</v>
      </c>
      <c r="B1046">
        <v>11</v>
      </c>
      <c r="C1046">
        <v>10</v>
      </c>
      <c r="D1046">
        <v>59</v>
      </c>
      <c r="E1046">
        <v>50</v>
      </c>
      <c r="F1046">
        <v>0</v>
      </c>
      <c r="T1046"/>
    </row>
    <row r="1047" spans="1:20" x14ac:dyDescent="0.25">
      <c r="A1047">
        <v>1963</v>
      </c>
      <c r="B1047">
        <v>11</v>
      </c>
      <c r="C1047">
        <v>11</v>
      </c>
      <c r="D1047">
        <v>60</v>
      </c>
      <c r="E1047">
        <v>49</v>
      </c>
      <c r="F1047">
        <v>15</v>
      </c>
      <c r="T1047"/>
    </row>
    <row r="1048" spans="1:20" x14ac:dyDescent="0.25">
      <c r="A1048">
        <v>1963</v>
      </c>
      <c r="B1048">
        <v>11</v>
      </c>
      <c r="C1048">
        <v>12</v>
      </c>
      <c r="D1048">
        <v>54</v>
      </c>
      <c r="E1048">
        <v>42</v>
      </c>
      <c r="F1048">
        <v>0</v>
      </c>
      <c r="T1048"/>
    </row>
    <row r="1049" spans="1:20" x14ac:dyDescent="0.25">
      <c r="A1049">
        <v>1963</v>
      </c>
      <c r="B1049">
        <v>11</v>
      </c>
      <c r="C1049">
        <v>13</v>
      </c>
      <c r="D1049">
        <v>49</v>
      </c>
      <c r="E1049">
        <v>39</v>
      </c>
      <c r="F1049">
        <v>0</v>
      </c>
      <c r="T1049"/>
    </row>
    <row r="1050" spans="1:20" x14ac:dyDescent="0.25">
      <c r="A1050">
        <v>1963</v>
      </c>
      <c r="B1050">
        <v>11</v>
      </c>
      <c r="C1050">
        <v>14</v>
      </c>
      <c r="D1050">
        <v>48</v>
      </c>
      <c r="E1050">
        <v>36</v>
      </c>
      <c r="F1050">
        <v>0</v>
      </c>
      <c r="T1050"/>
    </row>
    <row r="1051" spans="1:20" x14ac:dyDescent="0.25">
      <c r="A1051">
        <v>1963</v>
      </c>
      <c r="B1051">
        <v>11</v>
      </c>
      <c r="C1051">
        <v>15</v>
      </c>
      <c r="D1051">
        <v>48</v>
      </c>
      <c r="E1051">
        <v>35</v>
      </c>
      <c r="F1051">
        <v>0</v>
      </c>
      <c r="T1051"/>
    </row>
    <row r="1052" spans="1:20" x14ac:dyDescent="0.25">
      <c r="A1052">
        <v>1963</v>
      </c>
      <c r="B1052">
        <v>11</v>
      </c>
      <c r="C1052">
        <v>16</v>
      </c>
      <c r="D1052">
        <v>57</v>
      </c>
      <c r="E1052">
        <v>38</v>
      </c>
      <c r="F1052">
        <v>0</v>
      </c>
      <c r="T1052"/>
    </row>
    <row r="1053" spans="1:20" x14ac:dyDescent="0.25">
      <c r="A1053">
        <v>1963</v>
      </c>
      <c r="B1053">
        <v>11</v>
      </c>
      <c r="C1053">
        <v>17</v>
      </c>
      <c r="D1053">
        <v>60</v>
      </c>
      <c r="E1053">
        <v>51</v>
      </c>
      <c r="F1053">
        <v>0</v>
      </c>
      <c r="T1053"/>
    </row>
    <row r="1054" spans="1:20" x14ac:dyDescent="0.25">
      <c r="A1054">
        <v>1963</v>
      </c>
      <c r="B1054">
        <v>11</v>
      </c>
      <c r="C1054">
        <v>18</v>
      </c>
      <c r="D1054">
        <v>69</v>
      </c>
      <c r="E1054">
        <v>51</v>
      </c>
      <c r="F1054">
        <v>0</v>
      </c>
      <c r="T1054"/>
    </row>
    <row r="1055" spans="1:20" x14ac:dyDescent="0.25">
      <c r="A1055">
        <v>1963</v>
      </c>
      <c r="B1055">
        <v>11</v>
      </c>
      <c r="C1055">
        <v>19</v>
      </c>
      <c r="D1055">
        <v>61</v>
      </c>
      <c r="E1055">
        <v>45</v>
      </c>
      <c r="F1055">
        <v>0</v>
      </c>
      <c r="T1055"/>
    </row>
    <row r="1056" spans="1:20" x14ac:dyDescent="0.25">
      <c r="A1056">
        <v>1963</v>
      </c>
      <c r="B1056">
        <v>11</v>
      </c>
      <c r="C1056">
        <v>20</v>
      </c>
      <c r="D1056">
        <v>53</v>
      </c>
      <c r="E1056">
        <v>42</v>
      </c>
      <c r="F1056">
        <v>0</v>
      </c>
      <c r="T1056"/>
    </row>
    <row r="1057" spans="1:20" x14ac:dyDescent="0.25">
      <c r="A1057">
        <v>1963</v>
      </c>
      <c r="B1057">
        <v>11</v>
      </c>
      <c r="C1057">
        <v>21</v>
      </c>
      <c r="D1057">
        <v>56</v>
      </c>
      <c r="E1057">
        <v>48</v>
      </c>
      <c r="F1057">
        <v>0</v>
      </c>
      <c r="T1057"/>
    </row>
    <row r="1058" spans="1:20" x14ac:dyDescent="0.25">
      <c r="A1058">
        <v>1963</v>
      </c>
      <c r="B1058">
        <v>11</v>
      </c>
      <c r="C1058">
        <v>22</v>
      </c>
      <c r="D1058">
        <v>64</v>
      </c>
      <c r="E1058">
        <v>51</v>
      </c>
      <c r="F1058">
        <v>0</v>
      </c>
      <c r="T1058"/>
    </row>
    <row r="1059" spans="1:20" x14ac:dyDescent="0.25">
      <c r="A1059">
        <v>1963</v>
      </c>
      <c r="B1059">
        <v>11</v>
      </c>
      <c r="C1059">
        <v>23</v>
      </c>
      <c r="D1059">
        <v>65</v>
      </c>
      <c r="E1059">
        <v>53</v>
      </c>
      <c r="F1059">
        <v>80</v>
      </c>
      <c r="T1059"/>
    </row>
    <row r="1060" spans="1:20" x14ac:dyDescent="0.25">
      <c r="A1060">
        <v>1963</v>
      </c>
      <c r="B1060">
        <v>11</v>
      </c>
      <c r="C1060">
        <v>24</v>
      </c>
      <c r="D1060">
        <v>53</v>
      </c>
      <c r="E1060">
        <v>37</v>
      </c>
      <c r="F1060">
        <v>0</v>
      </c>
      <c r="T1060"/>
    </row>
    <row r="1061" spans="1:20" x14ac:dyDescent="0.25">
      <c r="A1061">
        <v>1963</v>
      </c>
      <c r="B1061">
        <v>11</v>
      </c>
      <c r="C1061">
        <v>25</v>
      </c>
      <c r="D1061">
        <v>46</v>
      </c>
      <c r="E1061">
        <v>35</v>
      </c>
      <c r="F1061">
        <v>0</v>
      </c>
      <c r="T1061"/>
    </row>
    <row r="1062" spans="1:20" x14ac:dyDescent="0.25">
      <c r="A1062">
        <v>1963</v>
      </c>
      <c r="B1062">
        <v>11</v>
      </c>
      <c r="C1062">
        <v>26</v>
      </c>
      <c r="D1062">
        <v>48</v>
      </c>
      <c r="E1062">
        <v>37</v>
      </c>
      <c r="F1062">
        <v>0</v>
      </c>
      <c r="T1062"/>
    </row>
    <row r="1063" spans="1:20" x14ac:dyDescent="0.25">
      <c r="A1063">
        <v>1963</v>
      </c>
      <c r="B1063">
        <v>11</v>
      </c>
      <c r="C1063">
        <v>27</v>
      </c>
      <c r="D1063">
        <v>61</v>
      </c>
      <c r="E1063">
        <v>44</v>
      </c>
      <c r="F1063">
        <v>0</v>
      </c>
      <c r="T1063"/>
    </row>
    <row r="1064" spans="1:20" x14ac:dyDescent="0.25">
      <c r="A1064">
        <v>1963</v>
      </c>
      <c r="B1064">
        <v>11</v>
      </c>
      <c r="C1064">
        <v>28</v>
      </c>
      <c r="D1064">
        <v>55</v>
      </c>
      <c r="E1064">
        <v>46</v>
      </c>
      <c r="F1064">
        <v>0</v>
      </c>
      <c r="T1064"/>
    </row>
    <row r="1065" spans="1:20" x14ac:dyDescent="0.25">
      <c r="A1065">
        <v>1963</v>
      </c>
      <c r="B1065">
        <v>11</v>
      </c>
      <c r="C1065">
        <v>29</v>
      </c>
      <c r="D1065">
        <v>61</v>
      </c>
      <c r="E1065">
        <v>47</v>
      </c>
      <c r="F1065">
        <v>201</v>
      </c>
      <c r="T1065"/>
    </row>
    <row r="1066" spans="1:20" x14ac:dyDescent="0.25">
      <c r="A1066">
        <v>1963</v>
      </c>
      <c r="B1066">
        <v>11</v>
      </c>
      <c r="C1066">
        <v>30</v>
      </c>
      <c r="D1066">
        <v>58</v>
      </c>
      <c r="E1066">
        <v>34</v>
      </c>
      <c r="F1066">
        <v>4</v>
      </c>
      <c r="T1066"/>
    </row>
    <row r="1067" spans="1:20" x14ac:dyDescent="0.25">
      <c r="A1067">
        <v>1963</v>
      </c>
      <c r="B1067">
        <v>12</v>
      </c>
      <c r="C1067">
        <v>1</v>
      </c>
      <c r="D1067">
        <v>38</v>
      </c>
      <c r="E1067">
        <v>29</v>
      </c>
      <c r="F1067">
        <v>0</v>
      </c>
      <c r="T1067"/>
    </row>
    <row r="1068" spans="1:20" x14ac:dyDescent="0.25">
      <c r="A1068">
        <v>1963</v>
      </c>
      <c r="B1068">
        <v>12</v>
      </c>
      <c r="C1068">
        <v>2</v>
      </c>
      <c r="D1068">
        <v>40</v>
      </c>
      <c r="E1068">
        <v>32</v>
      </c>
      <c r="F1068">
        <v>11</v>
      </c>
      <c r="T1068"/>
    </row>
    <row r="1069" spans="1:20" x14ac:dyDescent="0.25">
      <c r="A1069">
        <v>1963</v>
      </c>
      <c r="B1069">
        <v>12</v>
      </c>
      <c r="C1069">
        <v>3</v>
      </c>
      <c r="D1069">
        <v>39</v>
      </c>
      <c r="E1069">
        <v>36</v>
      </c>
      <c r="F1069">
        <v>0</v>
      </c>
      <c r="T1069"/>
    </row>
    <row r="1070" spans="1:20" x14ac:dyDescent="0.25">
      <c r="A1070">
        <v>1963</v>
      </c>
      <c r="B1070">
        <v>12</v>
      </c>
      <c r="C1070">
        <v>4</v>
      </c>
      <c r="D1070">
        <v>40</v>
      </c>
      <c r="E1070">
        <v>34</v>
      </c>
      <c r="F1070">
        <v>0</v>
      </c>
      <c r="T1070"/>
    </row>
    <row r="1071" spans="1:20" x14ac:dyDescent="0.25">
      <c r="A1071">
        <v>1963</v>
      </c>
      <c r="B1071">
        <v>12</v>
      </c>
      <c r="C1071">
        <v>5</v>
      </c>
      <c r="D1071">
        <v>43</v>
      </c>
      <c r="E1071">
        <v>35</v>
      </c>
      <c r="F1071">
        <v>0</v>
      </c>
      <c r="T1071"/>
    </row>
    <row r="1072" spans="1:20" x14ac:dyDescent="0.25">
      <c r="A1072">
        <v>1963</v>
      </c>
      <c r="B1072">
        <v>12</v>
      </c>
      <c r="C1072">
        <v>6</v>
      </c>
      <c r="D1072">
        <v>42</v>
      </c>
      <c r="E1072">
        <v>39</v>
      </c>
      <c r="F1072">
        <v>0</v>
      </c>
      <c r="T1072"/>
    </row>
    <row r="1073" spans="1:20" x14ac:dyDescent="0.25">
      <c r="A1073">
        <v>1963</v>
      </c>
      <c r="B1073">
        <v>12</v>
      </c>
      <c r="C1073">
        <v>7</v>
      </c>
      <c r="D1073">
        <v>49</v>
      </c>
      <c r="E1073">
        <v>39</v>
      </c>
      <c r="F1073">
        <v>0</v>
      </c>
      <c r="T1073"/>
    </row>
    <row r="1074" spans="1:20" x14ac:dyDescent="0.25">
      <c r="A1074">
        <v>1963</v>
      </c>
      <c r="B1074">
        <v>12</v>
      </c>
      <c r="C1074">
        <v>8</v>
      </c>
      <c r="D1074">
        <v>55</v>
      </c>
      <c r="E1074">
        <v>42</v>
      </c>
      <c r="F1074">
        <v>81</v>
      </c>
      <c r="T1074"/>
    </row>
    <row r="1075" spans="1:20" x14ac:dyDescent="0.25">
      <c r="A1075">
        <v>1963</v>
      </c>
      <c r="B1075">
        <v>12</v>
      </c>
      <c r="C1075">
        <v>9</v>
      </c>
      <c r="D1075">
        <v>47</v>
      </c>
      <c r="E1075">
        <v>33</v>
      </c>
      <c r="F1075">
        <v>10</v>
      </c>
      <c r="T1075"/>
    </row>
    <row r="1076" spans="1:20" x14ac:dyDescent="0.25">
      <c r="A1076">
        <v>1963</v>
      </c>
      <c r="B1076">
        <v>12</v>
      </c>
      <c r="C1076">
        <v>10</v>
      </c>
      <c r="D1076">
        <v>39</v>
      </c>
      <c r="E1076">
        <v>33</v>
      </c>
      <c r="F1076">
        <v>0</v>
      </c>
      <c r="T1076"/>
    </row>
    <row r="1077" spans="1:20" x14ac:dyDescent="0.25">
      <c r="A1077">
        <v>1963</v>
      </c>
      <c r="B1077">
        <v>12</v>
      </c>
      <c r="C1077">
        <v>11</v>
      </c>
      <c r="D1077">
        <v>37</v>
      </c>
      <c r="E1077">
        <v>30</v>
      </c>
      <c r="F1077">
        <v>0</v>
      </c>
      <c r="T1077"/>
    </row>
    <row r="1078" spans="1:20" x14ac:dyDescent="0.25">
      <c r="A1078">
        <v>1963</v>
      </c>
      <c r="B1078">
        <v>12</v>
      </c>
      <c r="C1078">
        <v>12</v>
      </c>
      <c r="D1078">
        <v>36</v>
      </c>
      <c r="E1078">
        <v>27</v>
      </c>
      <c r="F1078">
        <v>32</v>
      </c>
      <c r="T1078"/>
    </row>
    <row r="1079" spans="1:20" x14ac:dyDescent="0.25">
      <c r="A1079">
        <v>1963</v>
      </c>
      <c r="B1079">
        <v>12</v>
      </c>
      <c r="C1079">
        <v>13</v>
      </c>
      <c r="D1079">
        <v>37</v>
      </c>
      <c r="E1079">
        <v>27</v>
      </c>
      <c r="F1079">
        <v>0</v>
      </c>
      <c r="T1079"/>
    </row>
    <row r="1080" spans="1:20" x14ac:dyDescent="0.25">
      <c r="A1080">
        <v>1963</v>
      </c>
      <c r="B1080">
        <v>12</v>
      </c>
      <c r="C1080">
        <v>14</v>
      </c>
      <c r="D1080">
        <v>37</v>
      </c>
      <c r="E1080">
        <v>21</v>
      </c>
      <c r="F1080">
        <v>5</v>
      </c>
      <c r="T1080"/>
    </row>
    <row r="1081" spans="1:20" x14ac:dyDescent="0.25">
      <c r="A1081">
        <v>1963</v>
      </c>
      <c r="B1081">
        <v>12</v>
      </c>
      <c r="C1081">
        <v>15</v>
      </c>
      <c r="D1081">
        <v>29</v>
      </c>
      <c r="E1081">
        <v>18</v>
      </c>
      <c r="F1081">
        <v>0</v>
      </c>
      <c r="T1081"/>
    </row>
    <row r="1082" spans="1:20" x14ac:dyDescent="0.25">
      <c r="A1082">
        <v>1963</v>
      </c>
      <c r="B1082">
        <v>12</v>
      </c>
      <c r="C1082">
        <v>16</v>
      </c>
      <c r="D1082">
        <v>27</v>
      </c>
      <c r="E1082">
        <v>19</v>
      </c>
      <c r="F1082">
        <v>0</v>
      </c>
      <c r="T1082"/>
    </row>
    <row r="1083" spans="1:20" x14ac:dyDescent="0.25">
      <c r="A1083">
        <v>1963</v>
      </c>
      <c r="B1083">
        <v>12</v>
      </c>
      <c r="C1083">
        <v>17</v>
      </c>
      <c r="D1083">
        <v>29</v>
      </c>
      <c r="E1083">
        <v>20</v>
      </c>
      <c r="F1083">
        <v>0</v>
      </c>
      <c r="T1083"/>
    </row>
    <row r="1084" spans="1:20" x14ac:dyDescent="0.25">
      <c r="A1084">
        <v>1963</v>
      </c>
      <c r="B1084">
        <v>12</v>
      </c>
      <c r="C1084">
        <v>18</v>
      </c>
      <c r="D1084">
        <v>30</v>
      </c>
      <c r="E1084">
        <v>23</v>
      </c>
      <c r="F1084">
        <v>14</v>
      </c>
      <c r="T1084"/>
    </row>
    <row r="1085" spans="1:20" x14ac:dyDescent="0.25">
      <c r="A1085">
        <v>1963</v>
      </c>
      <c r="B1085">
        <v>12</v>
      </c>
      <c r="C1085">
        <v>19</v>
      </c>
      <c r="D1085">
        <v>30</v>
      </c>
      <c r="E1085">
        <v>16</v>
      </c>
      <c r="F1085">
        <v>0</v>
      </c>
      <c r="T1085"/>
    </row>
    <row r="1086" spans="1:20" x14ac:dyDescent="0.25">
      <c r="A1086">
        <v>1963</v>
      </c>
      <c r="B1086">
        <v>12</v>
      </c>
      <c r="C1086">
        <v>20</v>
      </c>
      <c r="D1086">
        <v>26</v>
      </c>
      <c r="E1086">
        <v>11</v>
      </c>
      <c r="F1086">
        <v>0</v>
      </c>
      <c r="T1086"/>
    </row>
    <row r="1087" spans="1:20" x14ac:dyDescent="0.25">
      <c r="A1087">
        <v>1963</v>
      </c>
      <c r="B1087">
        <v>12</v>
      </c>
      <c r="C1087">
        <v>21</v>
      </c>
      <c r="D1087">
        <v>22</v>
      </c>
      <c r="E1087">
        <v>11</v>
      </c>
      <c r="F1087">
        <v>0</v>
      </c>
      <c r="T1087"/>
    </row>
    <row r="1088" spans="1:20" x14ac:dyDescent="0.25">
      <c r="A1088">
        <v>1963</v>
      </c>
      <c r="B1088">
        <v>12</v>
      </c>
      <c r="C1088">
        <v>22</v>
      </c>
      <c r="D1088">
        <v>36</v>
      </c>
      <c r="E1088">
        <v>21</v>
      </c>
      <c r="F1088">
        <v>0</v>
      </c>
      <c r="T1088"/>
    </row>
    <row r="1089" spans="1:20" x14ac:dyDescent="0.25">
      <c r="A1089">
        <v>1963</v>
      </c>
      <c r="B1089">
        <v>12</v>
      </c>
      <c r="C1089">
        <v>23</v>
      </c>
      <c r="D1089">
        <v>32</v>
      </c>
      <c r="E1089">
        <v>28</v>
      </c>
      <c r="F1089">
        <v>60</v>
      </c>
      <c r="T1089"/>
    </row>
    <row r="1090" spans="1:20" x14ac:dyDescent="0.25">
      <c r="A1090">
        <v>1963</v>
      </c>
      <c r="B1090">
        <v>12</v>
      </c>
      <c r="C1090">
        <v>24</v>
      </c>
      <c r="D1090">
        <v>36</v>
      </c>
      <c r="E1090">
        <v>25</v>
      </c>
      <c r="F1090">
        <v>8</v>
      </c>
      <c r="T1090"/>
    </row>
    <row r="1091" spans="1:20" x14ac:dyDescent="0.25">
      <c r="A1091">
        <v>1963</v>
      </c>
      <c r="B1091">
        <v>12</v>
      </c>
      <c r="C1091">
        <v>25</v>
      </c>
      <c r="D1091">
        <v>39</v>
      </c>
      <c r="E1091">
        <v>33</v>
      </c>
      <c r="F1091">
        <v>0</v>
      </c>
      <c r="T1091"/>
    </row>
    <row r="1092" spans="1:20" x14ac:dyDescent="0.25">
      <c r="A1092">
        <v>1963</v>
      </c>
      <c r="B1092">
        <v>12</v>
      </c>
      <c r="C1092">
        <v>26</v>
      </c>
      <c r="D1092">
        <v>45</v>
      </c>
      <c r="E1092">
        <v>30</v>
      </c>
      <c r="F1092">
        <v>0</v>
      </c>
      <c r="T1092"/>
    </row>
    <row r="1093" spans="1:20" x14ac:dyDescent="0.25">
      <c r="A1093">
        <v>1963</v>
      </c>
      <c r="B1093">
        <v>12</v>
      </c>
      <c r="C1093">
        <v>27</v>
      </c>
      <c r="D1093">
        <v>34</v>
      </c>
      <c r="E1093">
        <v>25</v>
      </c>
      <c r="F1093">
        <v>10</v>
      </c>
      <c r="T1093"/>
    </row>
    <row r="1094" spans="1:20" x14ac:dyDescent="0.25">
      <c r="A1094">
        <v>1963</v>
      </c>
      <c r="B1094">
        <v>12</v>
      </c>
      <c r="C1094">
        <v>28</v>
      </c>
      <c r="D1094">
        <v>35</v>
      </c>
      <c r="E1094">
        <v>24</v>
      </c>
      <c r="F1094">
        <v>0</v>
      </c>
      <c r="T1094"/>
    </row>
    <row r="1095" spans="1:20" x14ac:dyDescent="0.25">
      <c r="A1095">
        <v>1963</v>
      </c>
      <c r="B1095">
        <v>12</v>
      </c>
      <c r="C1095">
        <v>29</v>
      </c>
      <c r="D1095">
        <v>33</v>
      </c>
      <c r="E1095">
        <v>22</v>
      </c>
      <c r="F1095">
        <v>0</v>
      </c>
      <c r="T1095"/>
    </row>
    <row r="1096" spans="1:20" x14ac:dyDescent="0.25">
      <c r="A1096">
        <v>1963</v>
      </c>
      <c r="B1096">
        <v>12</v>
      </c>
      <c r="C1096">
        <v>30</v>
      </c>
      <c r="D1096">
        <v>25</v>
      </c>
      <c r="E1096">
        <v>18</v>
      </c>
      <c r="F1096">
        <v>0</v>
      </c>
      <c r="T1096"/>
    </row>
    <row r="1097" spans="1:20" x14ac:dyDescent="0.25">
      <c r="A1097">
        <v>1963</v>
      </c>
      <c r="B1097">
        <v>12</v>
      </c>
      <c r="C1097">
        <v>31</v>
      </c>
      <c r="D1097">
        <v>28</v>
      </c>
      <c r="E1097">
        <v>16</v>
      </c>
      <c r="F1097">
        <v>0</v>
      </c>
      <c r="T1097"/>
    </row>
    <row r="1098" spans="1:20" x14ac:dyDescent="0.25">
      <c r="A1098">
        <v>1964</v>
      </c>
      <c r="B1098">
        <v>1</v>
      </c>
      <c r="C1098">
        <v>1</v>
      </c>
      <c r="D1098">
        <v>44</v>
      </c>
      <c r="E1098">
        <v>25</v>
      </c>
      <c r="F1098">
        <v>44</v>
      </c>
      <c r="T1098"/>
    </row>
    <row r="1099" spans="1:20" x14ac:dyDescent="0.25">
      <c r="A1099">
        <v>1964</v>
      </c>
      <c r="B1099">
        <v>1</v>
      </c>
      <c r="C1099">
        <v>2</v>
      </c>
      <c r="D1099">
        <v>38</v>
      </c>
      <c r="E1099">
        <v>36</v>
      </c>
      <c r="F1099">
        <v>0</v>
      </c>
      <c r="T1099"/>
    </row>
    <row r="1100" spans="1:20" x14ac:dyDescent="0.25">
      <c r="A1100">
        <v>1964</v>
      </c>
      <c r="B1100">
        <v>1</v>
      </c>
      <c r="C1100">
        <v>3</v>
      </c>
      <c r="D1100">
        <v>49</v>
      </c>
      <c r="E1100">
        <v>36</v>
      </c>
      <c r="F1100">
        <v>0</v>
      </c>
      <c r="T1100"/>
    </row>
    <row r="1101" spans="1:20" x14ac:dyDescent="0.25">
      <c r="A1101">
        <v>1964</v>
      </c>
      <c r="B1101">
        <v>1</v>
      </c>
      <c r="C1101">
        <v>4</v>
      </c>
      <c r="D1101">
        <v>46</v>
      </c>
      <c r="E1101">
        <v>37</v>
      </c>
      <c r="F1101">
        <v>0</v>
      </c>
      <c r="T1101"/>
    </row>
    <row r="1102" spans="1:20" x14ac:dyDescent="0.25">
      <c r="A1102">
        <v>1964</v>
      </c>
      <c r="B1102">
        <v>1</v>
      </c>
      <c r="C1102">
        <v>5</v>
      </c>
      <c r="D1102">
        <v>44</v>
      </c>
      <c r="E1102">
        <v>35</v>
      </c>
      <c r="F1102">
        <v>0</v>
      </c>
      <c r="T1102"/>
    </row>
    <row r="1103" spans="1:20" x14ac:dyDescent="0.25">
      <c r="A1103">
        <v>1964</v>
      </c>
      <c r="B1103">
        <v>1</v>
      </c>
      <c r="C1103">
        <v>6</v>
      </c>
      <c r="D1103">
        <v>52</v>
      </c>
      <c r="E1103">
        <v>36</v>
      </c>
      <c r="F1103">
        <v>0</v>
      </c>
      <c r="T1103"/>
    </row>
    <row r="1104" spans="1:20" x14ac:dyDescent="0.25">
      <c r="A1104">
        <v>1964</v>
      </c>
      <c r="B1104">
        <v>1</v>
      </c>
      <c r="C1104">
        <v>7</v>
      </c>
      <c r="D1104">
        <v>43</v>
      </c>
      <c r="E1104">
        <v>34</v>
      </c>
      <c r="F1104">
        <v>15</v>
      </c>
      <c r="T1104"/>
    </row>
    <row r="1105" spans="1:20" x14ac:dyDescent="0.25">
      <c r="A1105">
        <v>1964</v>
      </c>
      <c r="B1105">
        <v>1</v>
      </c>
      <c r="C1105">
        <v>8</v>
      </c>
      <c r="D1105">
        <v>41</v>
      </c>
      <c r="E1105">
        <v>31</v>
      </c>
      <c r="F1105">
        <v>0</v>
      </c>
      <c r="T1105"/>
    </row>
    <row r="1106" spans="1:20" x14ac:dyDescent="0.25">
      <c r="A1106">
        <v>1964</v>
      </c>
      <c r="B1106">
        <v>1</v>
      </c>
      <c r="C1106">
        <v>9</v>
      </c>
      <c r="D1106">
        <v>50</v>
      </c>
      <c r="E1106">
        <v>35</v>
      </c>
      <c r="F1106">
        <v>109</v>
      </c>
      <c r="T1106"/>
    </row>
    <row r="1107" spans="1:20" x14ac:dyDescent="0.25">
      <c r="A1107">
        <v>1964</v>
      </c>
      <c r="B1107">
        <v>1</v>
      </c>
      <c r="C1107">
        <v>10</v>
      </c>
      <c r="D1107">
        <v>48</v>
      </c>
      <c r="E1107">
        <v>23</v>
      </c>
      <c r="F1107">
        <v>0</v>
      </c>
      <c r="T1107"/>
    </row>
    <row r="1108" spans="1:20" x14ac:dyDescent="0.25">
      <c r="A1108">
        <v>1964</v>
      </c>
      <c r="B1108">
        <v>1</v>
      </c>
      <c r="C1108">
        <v>11</v>
      </c>
      <c r="D1108">
        <v>36</v>
      </c>
      <c r="E1108">
        <v>23</v>
      </c>
      <c r="F1108">
        <v>0</v>
      </c>
      <c r="T1108"/>
    </row>
    <row r="1109" spans="1:20" x14ac:dyDescent="0.25">
      <c r="A1109">
        <v>1964</v>
      </c>
      <c r="B1109">
        <v>1</v>
      </c>
      <c r="C1109">
        <v>12</v>
      </c>
      <c r="D1109">
        <v>27</v>
      </c>
      <c r="E1109">
        <v>18</v>
      </c>
      <c r="F1109">
        <v>8</v>
      </c>
      <c r="T1109"/>
    </row>
    <row r="1110" spans="1:20" x14ac:dyDescent="0.25">
      <c r="A1110">
        <v>1964</v>
      </c>
      <c r="B1110">
        <v>1</v>
      </c>
      <c r="C1110">
        <v>13</v>
      </c>
      <c r="D1110">
        <v>22</v>
      </c>
      <c r="E1110">
        <v>11</v>
      </c>
      <c r="F1110">
        <v>80</v>
      </c>
      <c r="T1110"/>
    </row>
    <row r="1111" spans="1:20" x14ac:dyDescent="0.25">
      <c r="A1111">
        <v>1964</v>
      </c>
      <c r="B1111">
        <v>1</v>
      </c>
      <c r="C1111">
        <v>14</v>
      </c>
      <c r="D1111">
        <v>22</v>
      </c>
      <c r="E1111">
        <v>9</v>
      </c>
      <c r="F1111">
        <v>0</v>
      </c>
      <c r="T1111"/>
    </row>
    <row r="1112" spans="1:20" x14ac:dyDescent="0.25">
      <c r="A1112">
        <v>1964</v>
      </c>
      <c r="B1112">
        <v>1</v>
      </c>
      <c r="C1112">
        <v>15</v>
      </c>
      <c r="D1112">
        <v>30</v>
      </c>
      <c r="E1112">
        <v>13</v>
      </c>
      <c r="F1112">
        <v>0</v>
      </c>
      <c r="T1112"/>
    </row>
    <row r="1113" spans="1:20" x14ac:dyDescent="0.25">
      <c r="A1113">
        <v>1964</v>
      </c>
      <c r="B1113">
        <v>1</v>
      </c>
      <c r="C1113">
        <v>16</v>
      </c>
      <c r="D1113">
        <v>37</v>
      </c>
      <c r="E1113">
        <v>20</v>
      </c>
      <c r="F1113">
        <v>0</v>
      </c>
      <c r="T1113"/>
    </row>
    <row r="1114" spans="1:20" x14ac:dyDescent="0.25">
      <c r="A1114">
        <v>1964</v>
      </c>
      <c r="B1114">
        <v>1</v>
      </c>
      <c r="C1114">
        <v>17</v>
      </c>
      <c r="D1114">
        <v>38</v>
      </c>
      <c r="E1114">
        <v>31</v>
      </c>
      <c r="F1114">
        <v>0</v>
      </c>
      <c r="T1114"/>
    </row>
    <row r="1115" spans="1:20" x14ac:dyDescent="0.25">
      <c r="A1115">
        <v>1964</v>
      </c>
      <c r="B1115">
        <v>1</v>
      </c>
      <c r="C1115">
        <v>18</v>
      </c>
      <c r="D1115">
        <v>40</v>
      </c>
      <c r="E1115">
        <v>30</v>
      </c>
      <c r="F1115">
        <v>0</v>
      </c>
      <c r="T1115"/>
    </row>
    <row r="1116" spans="1:20" x14ac:dyDescent="0.25">
      <c r="A1116">
        <v>1964</v>
      </c>
      <c r="B1116">
        <v>1</v>
      </c>
      <c r="C1116">
        <v>19</v>
      </c>
      <c r="D1116">
        <v>46</v>
      </c>
      <c r="E1116">
        <v>35</v>
      </c>
      <c r="F1116">
        <v>0</v>
      </c>
      <c r="T1116"/>
    </row>
    <row r="1117" spans="1:20" x14ac:dyDescent="0.25">
      <c r="A1117">
        <v>1964</v>
      </c>
      <c r="B1117">
        <v>1</v>
      </c>
      <c r="C1117">
        <v>20</v>
      </c>
      <c r="D1117">
        <v>43</v>
      </c>
      <c r="E1117">
        <v>39</v>
      </c>
      <c r="F1117">
        <v>129</v>
      </c>
      <c r="T1117"/>
    </row>
    <row r="1118" spans="1:20" x14ac:dyDescent="0.25">
      <c r="A1118">
        <v>1964</v>
      </c>
      <c r="B1118">
        <v>1</v>
      </c>
      <c r="C1118">
        <v>21</v>
      </c>
      <c r="D1118">
        <v>51</v>
      </c>
      <c r="E1118">
        <v>41</v>
      </c>
      <c r="F1118">
        <v>2</v>
      </c>
      <c r="T1118"/>
    </row>
    <row r="1119" spans="1:20" x14ac:dyDescent="0.25">
      <c r="A1119">
        <v>1964</v>
      </c>
      <c r="B1119">
        <v>1</v>
      </c>
      <c r="C1119">
        <v>22</v>
      </c>
      <c r="D1119">
        <v>49</v>
      </c>
      <c r="E1119">
        <v>39</v>
      </c>
      <c r="F1119">
        <v>0</v>
      </c>
      <c r="T1119"/>
    </row>
    <row r="1120" spans="1:20" x14ac:dyDescent="0.25">
      <c r="A1120">
        <v>1964</v>
      </c>
      <c r="B1120">
        <v>1</v>
      </c>
      <c r="C1120">
        <v>23</v>
      </c>
      <c r="D1120">
        <v>46</v>
      </c>
      <c r="E1120">
        <v>36</v>
      </c>
      <c r="F1120">
        <v>0</v>
      </c>
      <c r="T1120"/>
    </row>
    <row r="1121" spans="1:20" x14ac:dyDescent="0.25">
      <c r="A1121">
        <v>1964</v>
      </c>
      <c r="B1121">
        <v>1</v>
      </c>
      <c r="C1121">
        <v>24</v>
      </c>
      <c r="D1121">
        <v>52</v>
      </c>
      <c r="E1121">
        <v>40</v>
      </c>
      <c r="F1121">
        <v>0</v>
      </c>
      <c r="T1121"/>
    </row>
    <row r="1122" spans="1:20" x14ac:dyDescent="0.25">
      <c r="A1122">
        <v>1964</v>
      </c>
      <c r="B1122">
        <v>1</v>
      </c>
      <c r="C1122">
        <v>25</v>
      </c>
      <c r="D1122">
        <v>55</v>
      </c>
      <c r="E1122">
        <v>39</v>
      </c>
      <c r="F1122">
        <v>69</v>
      </c>
      <c r="T1122"/>
    </row>
    <row r="1123" spans="1:20" x14ac:dyDescent="0.25">
      <c r="A1123">
        <v>1964</v>
      </c>
      <c r="B1123">
        <v>1</v>
      </c>
      <c r="C1123">
        <v>26</v>
      </c>
      <c r="D1123">
        <v>47</v>
      </c>
      <c r="E1123">
        <v>33</v>
      </c>
      <c r="F1123">
        <v>0</v>
      </c>
      <c r="T1123"/>
    </row>
    <row r="1124" spans="1:20" x14ac:dyDescent="0.25">
      <c r="A1124">
        <v>1964</v>
      </c>
      <c r="B1124">
        <v>1</v>
      </c>
      <c r="C1124">
        <v>27</v>
      </c>
      <c r="D1124">
        <v>46</v>
      </c>
      <c r="E1124">
        <v>32</v>
      </c>
      <c r="F1124">
        <v>0</v>
      </c>
      <c r="T1124"/>
    </row>
    <row r="1125" spans="1:20" x14ac:dyDescent="0.25">
      <c r="A1125">
        <v>1964</v>
      </c>
      <c r="B1125">
        <v>1</v>
      </c>
      <c r="C1125">
        <v>28</v>
      </c>
      <c r="D1125">
        <v>41</v>
      </c>
      <c r="E1125">
        <v>21</v>
      </c>
      <c r="F1125">
        <v>6</v>
      </c>
      <c r="T1125"/>
    </row>
    <row r="1126" spans="1:20" x14ac:dyDescent="0.25">
      <c r="A1126">
        <v>1964</v>
      </c>
      <c r="B1126">
        <v>1</v>
      </c>
      <c r="C1126">
        <v>29</v>
      </c>
      <c r="D1126">
        <v>35</v>
      </c>
      <c r="E1126">
        <v>18</v>
      </c>
      <c r="F1126">
        <v>0</v>
      </c>
      <c r="T1126"/>
    </row>
    <row r="1127" spans="1:20" x14ac:dyDescent="0.25">
      <c r="A1127">
        <v>1964</v>
      </c>
      <c r="B1127">
        <v>1</v>
      </c>
      <c r="C1127">
        <v>30</v>
      </c>
      <c r="D1127">
        <v>40</v>
      </c>
      <c r="E1127">
        <v>30</v>
      </c>
      <c r="F1127">
        <v>0</v>
      </c>
      <c r="T1127"/>
    </row>
    <row r="1128" spans="1:20" x14ac:dyDescent="0.25">
      <c r="A1128">
        <v>1964</v>
      </c>
      <c r="B1128">
        <v>1</v>
      </c>
      <c r="C1128">
        <v>31</v>
      </c>
      <c r="D1128">
        <v>38</v>
      </c>
      <c r="E1128">
        <v>28</v>
      </c>
      <c r="F1128">
        <v>0</v>
      </c>
      <c r="T1128"/>
    </row>
    <row r="1129" spans="1:20" x14ac:dyDescent="0.25">
      <c r="A1129">
        <v>1964</v>
      </c>
      <c r="B1129">
        <v>2</v>
      </c>
      <c r="C1129">
        <v>1</v>
      </c>
      <c r="D1129">
        <v>38</v>
      </c>
      <c r="E1129">
        <v>34</v>
      </c>
      <c r="F1129">
        <v>21</v>
      </c>
      <c r="T1129"/>
    </row>
    <row r="1130" spans="1:20" x14ac:dyDescent="0.25">
      <c r="A1130">
        <v>1964</v>
      </c>
      <c r="B1130">
        <v>2</v>
      </c>
      <c r="C1130">
        <v>2</v>
      </c>
      <c r="D1130">
        <v>44</v>
      </c>
      <c r="E1130">
        <v>24</v>
      </c>
      <c r="F1130">
        <v>0</v>
      </c>
      <c r="T1130"/>
    </row>
    <row r="1131" spans="1:20" x14ac:dyDescent="0.25">
      <c r="A1131">
        <v>1964</v>
      </c>
      <c r="B1131">
        <v>2</v>
      </c>
      <c r="C1131">
        <v>3</v>
      </c>
      <c r="D1131">
        <v>32</v>
      </c>
      <c r="E1131">
        <v>20</v>
      </c>
      <c r="F1131">
        <v>0</v>
      </c>
      <c r="T1131"/>
    </row>
    <row r="1132" spans="1:20" x14ac:dyDescent="0.25">
      <c r="A1132">
        <v>1964</v>
      </c>
      <c r="B1132">
        <v>2</v>
      </c>
      <c r="C1132">
        <v>4</v>
      </c>
      <c r="D1132">
        <v>45</v>
      </c>
      <c r="E1132">
        <v>20</v>
      </c>
      <c r="F1132">
        <v>0</v>
      </c>
      <c r="T1132"/>
    </row>
    <row r="1133" spans="1:20" x14ac:dyDescent="0.25">
      <c r="A1133">
        <v>1964</v>
      </c>
      <c r="B1133">
        <v>2</v>
      </c>
      <c r="C1133">
        <v>5</v>
      </c>
      <c r="D1133">
        <v>52</v>
      </c>
      <c r="E1133">
        <v>39</v>
      </c>
      <c r="F1133">
        <v>0</v>
      </c>
      <c r="T1133"/>
    </row>
    <row r="1134" spans="1:20" x14ac:dyDescent="0.25">
      <c r="A1134">
        <v>1964</v>
      </c>
      <c r="B1134">
        <v>2</v>
      </c>
      <c r="C1134">
        <v>6</v>
      </c>
      <c r="D1134">
        <v>44</v>
      </c>
      <c r="E1134">
        <v>36</v>
      </c>
      <c r="F1134">
        <v>80</v>
      </c>
      <c r="T1134"/>
    </row>
    <row r="1135" spans="1:20" x14ac:dyDescent="0.25">
      <c r="A1135">
        <v>1964</v>
      </c>
      <c r="B1135">
        <v>2</v>
      </c>
      <c r="C1135">
        <v>7</v>
      </c>
      <c r="D1135">
        <v>47</v>
      </c>
      <c r="E1135">
        <v>37</v>
      </c>
      <c r="F1135">
        <v>8</v>
      </c>
      <c r="T1135"/>
    </row>
    <row r="1136" spans="1:20" x14ac:dyDescent="0.25">
      <c r="A1136">
        <v>1964</v>
      </c>
      <c r="B1136">
        <v>2</v>
      </c>
      <c r="C1136">
        <v>8</v>
      </c>
      <c r="D1136">
        <v>41</v>
      </c>
      <c r="E1136">
        <v>29</v>
      </c>
      <c r="F1136">
        <v>10</v>
      </c>
      <c r="T1136"/>
    </row>
    <row r="1137" spans="1:20" x14ac:dyDescent="0.25">
      <c r="A1137">
        <v>1964</v>
      </c>
      <c r="B1137">
        <v>2</v>
      </c>
      <c r="C1137">
        <v>9</v>
      </c>
      <c r="D1137">
        <v>36</v>
      </c>
      <c r="E1137">
        <v>28</v>
      </c>
      <c r="F1137">
        <v>0</v>
      </c>
      <c r="T1137"/>
    </row>
    <row r="1138" spans="1:20" x14ac:dyDescent="0.25">
      <c r="A1138">
        <v>1964</v>
      </c>
      <c r="B1138">
        <v>2</v>
      </c>
      <c r="C1138">
        <v>10</v>
      </c>
      <c r="D1138">
        <v>29</v>
      </c>
      <c r="E1138">
        <v>22</v>
      </c>
      <c r="F1138">
        <v>15</v>
      </c>
      <c r="T1138"/>
    </row>
    <row r="1139" spans="1:20" x14ac:dyDescent="0.25">
      <c r="A1139">
        <v>1964</v>
      </c>
      <c r="B1139">
        <v>2</v>
      </c>
      <c r="C1139">
        <v>11</v>
      </c>
      <c r="D1139">
        <v>28</v>
      </c>
      <c r="E1139">
        <v>22</v>
      </c>
      <c r="F1139">
        <v>4</v>
      </c>
      <c r="T1139"/>
    </row>
    <row r="1140" spans="1:20" x14ac:dyDescent="0.25">
      <c r="A1140">
        <v>1964</v>
      </c>
      <c r="B1140">
        <v>2</v>
      </c>
      <c r="C1140">
        <v>12</v>
      </c>
      <c r="D1140">
        <v>41</v>
      </c>
      <c r="E1140">
        <v>24</v>
      </c>
      <c r="F1140">
        <v>0</v>
      </c>
      <c r="T1140"/>
    </row>
    <row r="1141" spans="1:20" x14ac:dyDescent="0.25">
      <c r="A1141">
        <v>1964</v>
      </c>
      <c r="B1141">
        <v>2</v>
      </c>
      <c r="C1141">
        <v>13</v>
      </c>
      <c r="D1141">
        <v>39</v>
      </c>
      <c r="E1141">
        <v>30</v>
      </c>
      <c r="F1141">
        <v>1</v>
      </c>
      <c r="T1141"/>
    </row>
    <row r="1142" spans="1:20" x14ac:dyDescent="0.25">
      <c r="A1142">
        <v>1964</v>
      </c>
      <c r="B1142">
        <v>2</v>
      </c>
      <c r="C1142">
        <v>14</v>
      </c>
      <c r="D1142">
        <v>43</v>
      </c>
      <c r="E1142">
        <v>30</v>
      </c>
      <c r="F1142">
        <v>0</v>
      </c>
      <c r="T1142"/>
    </row>
    <row r="1143" spans="1:20" x14ac:dyDescent="0.25">
      <c r="A1143">
        <v>1964</v>
      </c>
      <c r="B1143">
        <v>2</v>
      </c>
      <c r="C1143">
        <v>15</v>
      </c>
      <c r="D1143">
        <v>39</v>
      </c>
      <c r="E1143">
        <v>27</v>
      </c>
      <c r="F1143">
        <v>12</v>
      </c>
      <c r="T1143"/>
    </row>
    <row r="1144" spans="1:20" x14ac:dyDescent="0.25">
      <c r="A1144">
        <v>1964</v>
      </c>
      <c r="B1144">
        <v>2</v>
      </c>
      <c r="C1144">
        <v>16</v>
      </c>
      <c r="D1144">
        <v>36</v>
      </c>
      <c r="E1144">
        <v>27</v>
      </c>
      <c r="F1144">
        <v>52</v>
      </c>
      <c r="T1144"/>
    </row>
    <row r="1145" spans="1:20" x14ac:dyDescent="0.25">
      <c r="A1145">
        <v>1964</v>
      </c>
      <c r="B1145">
        <v>2</v>
      </c>
      <c r="C1145">
        <v>17</v>
      </c>
      <c r="D1145">
        <v>36</v>
      </c>
      <c r="E1145">
        <v>22</v>
      </c>
      <c r="F1145">
        <v>0</v>
      </c>
      <c r="T1145"/>
    </row>
    <row r="1146" spans="1:20" x14ac:dyDescent="0.25">
      <c r="A1146">
        <v>1964</v>
      </c>
      <c r="B1146">
        <v>2</v>
      </c>
      <c r="C1146">
        <v>18</v>
      </c>
      <c r="D1146">
        <v>40</v>
      </c>
      <c r="E1146">
        <v>31</v>
      </c>
      <c r="F1146">
        <v>5</v>
      </c>
      <c r="T1146"/>
    </row>
    <row r="1147" spans="1:20" x14ac:dyDescent="0.25">
      <c r="A1147">
        <v>1964</v>
      </c>
      <c r="B1147">
        <v>2</v>
      </c>
      <c r="C1147">
        <v>19</v>
      </c>
      <c r="D1147">
        <v>34</v>
      </c>
      <c r="E1147">
        <v>29</v>
      </c>
      <c r="F1147">
        <v>66</v>
      </c>
      <c r="T1147"/>
    </row>
    <row r="1148" spans="1:20" x14ac:dyDescent="0.25">
      <c r="A1148">
        <v>1964</v>
      </c>
      <c r="B1148">
        <v>2</v>
      </c>
      <c r="C1148">
        <v>20</v>
      </c>
      <c r="D1148">
        <v>40</v>
      </c>
      <c r="E1148">
        <v>28</v>
      </c>
      <c r="F1148">
        <v>4</v>
      </c>
      <c r="T1148"/>
    </row>
    <row r="1149" spans="1:20" x14ac:dyDescent="0.25">
      <c r="A1149">
        <v>1964</v>
      </c>
      <c r="B1149">
        <v>2</v>
      </c>
      <c r="C1149">
        <v>21</v>
      </c>
      <c r="D1149">
        <v>35</v>
      </c>
      <c r="E1149">
        <v>22</v>
      </c>
      <c r="F1149">
        <v>0</v>
      </c>
      <c r="T1149"/>
    </row>
    <row r="1150" spans="1:20" x14ac:dyDescent="0.25">
      <c r="A1150">
        <v>1964</v>
      </c>
      <c r="B1150">
        <v>2</v>
      </c>
      <c r="C1150">
        <v>22</v>
      </c>
      <c r="D1150">
        <v>32</v>
      </c>
      <c r="E1150">
        <v>19</v>
      </c>
      <c r="F1150">
        <v>0</v>
      </c>
      <c r="T1150"/>
    </row>
    <row r="1151" spans="1:20" x14ac:dyDescent="0.25">
      <c r="A1151">
        <v>1964</v>
      </c>
      <c r="B1151">
        <v>2</v>
      </c>
      <c r="C1151">
        <v>23</v>
      </c>
      <c r="D1151">
        <v>37</v>
      </c>
      <c r="E1151">
        <v>19</v>
      </c>
      <c r="F1151">
        <v>0</v>
      </c>
      <c r="T1151"/>
    </row>
    <row r="1152" spans="1:20" x14ac:dyDescent="0.25">
      <c r="A1152">
        <v>1964</v>
      </c>
      <c r="B1152">
        <v>2</v>
      </c>
      <c r="C1152">
        <v>24</v>
      </c>
      <c r="D1152">
        <v>41</v>
      </c>
      <c r="E1152">
        <v>23</v>
      </c>
      <c r="F1152">
        <v>0</v>
      </c>
      <c r="T1152"/>
    </row>
    <row r="1153" spans="1:20" x14ac:dyDescent="0.25">
      <c r="A1153">
        <v>1964</v>
      </c>
      <c r="B1153">
        <v>2</v>
      </c>
      <c r="C1153">
        <v>25</v>
      </c>
      <c r="D1153">
        <v>34</v>
      </c>
      <c r="E1153">
        <v>19</v>
      </c>
      <c r="F1153">
        <v>0</v>
      </c>
      <c r="T1153"/>
    </row>
    <row r="1154" spans="1:20" x14ac:dyDescent="0.25">
      <c r="A1154">
        <v>1964</v>
      </c>
      <c r="B1154">
        <v>2</v>
      </c>
      <c r="C1154">
        <v>26</v>
      </c>
      <c r="D1154">
        <v>47</v>
      </c>
      <c r="E1154">
        <v>31</v>
      </c>
      <c r="F1154">
        <v>0</v>
      </c>
      <c r="T1154"/>
    </row>
    <row r="1155" spans="1:20" x14ac:dyDescent="0.25">
      <c r="A1155">
        <v>1964</v>
      </c>
      <c r="B1155">
        <v>2</v>
      </c>
      <c r="C1155">
        <v>27</v>
      </c>
      <c r="D1155">
        <v>35</v>
      </c>
      <c r="E1155">
        <v>27</v>
      </c>
      <c r="F1155">
        <v>0</v>
      </c>
      <c r="T1155"/>
    </row>
    <row r="1156" spans="1:20" x14ac:dyDescent="0.25">
      <c r="A1156">
        <v>1964</v>
      </c>
      <c r="B1156">
        <v>2</v>
      </c>
      <c r="C1156">
        <v>28</v>
      </c>
      <c r="D1156">
        <v>39</v>
      </c>
      <c r="E1156">
        <v>27</v>
      </c>
      <c r="F1156">
        <v>14</v>
      </c>
      <c r="T1156"/>
    </row>
    <row r="1157" spans="1:20" x14ac:dyDescent="0.25">
      <c r="A1157">
        <v>1964</v>
      </c>
      <c r="B1157">
        <v>2</v>
      </c>
      <c r="C1157">
        <v>29</v>
      </c>
      <c r="D1157">
        <v>43</v>
      </c>
      <c r="E1157">
        <v>30</v>
      </c>
      <c r="F1157">
        <v>1</v>
      </c>
      <c r="T1157"/>
    </row>
    <row r="1158" spans="1:20" x14ac:dyDescent="0.25">
      <c r="A1158">
        <v>1964</v>
      </c>
      <c r="B1158">
        <v>3</v>
      </c>
      <c r="C1158">
        <v>1</v>
      </c>
      <c r="D1158">
        <v>50</v>
      </c>
      <c r="E1158">
        <v>33</v>
      </c>
      <c r="F1158">
        <v>0</v>
      </c>
      <c r="T1158"/>
    </row>
    <row r="1159" spans="1:20" x14ac:dyDescent="0.25">
      <c r="A1159">
        <v>1964</v>
      </c>
      <c r="B1159">
        <v>3</v>
      </c>
      <c r="C1159">
        <v>2</v>
      </c>
      <c r="D1159">
        <v>57</v>
      </c>
      <c r="E1159">
        <v>40</v>
      </c>
      <c r="F1159">
        <v>0</v>
      </c>
      <c r="T1159"/>
    </row>
    <row r="1160" spans="1:20" x14ac:dyDescent="0.25">
      <c r="A1160">
        <v>1964</v>
      </c>
      <c r="B1160">
        <v>3</v>
      </c>
      <c r="C1160">
        <v>3</v>
      </c>
      <c r="D1160">
        <v>51</v>
      </c>
      <c r="E1160">
        <v>44</v>
      </c>
      <c r="F1160">
        <v>9</v>
      </c>
      <c r="T1160"/>
    </row>
    <row r="1161" spans="1:20" x14ac:dyDescent="0.25">
      <c r="A1161">
        <v>1964</v>
      </c>
      <c r="B1161">
        <v>3</v>
      </c>
      <c r="C1161">
        <v>4</v>
      </c>
      <c r="D1161">
        <v>54</v>
      </c>
      <c r="E1161">
        <v>42</v>
      </c>
      <c r="F1161">
        <v>19</v>
      </c>
      <c r="T1161"/>
    </row>
    <row r="1162" spans="1:20" x14ac:dyDescent="0.25">
      <c r="A1162">
        <v>1964</v>
      </c>
      <c r="B1162">
        <v>3</v>
      </c>
      <c r="C1162">
        <v>5</v>
      </c>
      <c r="D1162">
        <v>71</v>
      </c>
      <c r="E1162">
        <v>46</v>
      </c>
      <c r="F1162">
        <v>7</v>
      </c>
      <c r="T1162"/>
    </row>
    <row r="1163" spans="1:20" x14ac:dyDescent="0.25">
      <c r="A1163">
        <v>1964</v>
      </c>
      <c r="B1163">
        <v>3</v>
      </c>
      <c r="C1163">
        <v>6</v>
      </c>
      <c r="D1163">
        <v>49</v>
      </c>
      <c r="E1163">
        <v>38</v>
      </c>
      <c r="F1163">
        <v>0</v>
      </c>
      <c r="T1163"/>
    </row>
    <row r="1164" spans="1:20" x14ac:dyDescent="0.25">
      <c r="A1164">
        <v>1964</v>
      </c>
      <c r="B1164">
        <v>3</v>
      </c>
      <c r="C1164">
        <v>7</v>
      </c>
      <c r="D1164">
        <v>55</v>
      </c>
      <c r="E1164">
        <v>39</v>
      </c>
      <c r="F1164">
        <v>0</v>
      </c>
      <c r="T1164"/>
    </row>
    <row r="1165" spans="1:20" x14ac:dyDescent="0.25">
      <c r="A1165">
        <v>1964</v>
      </c>
      <c r="B1165">
        <v>3</v>
      </c>
      <c r="C1165">
        <v>8</v>
      </c>
      <c r="D1165">
        <v>49</v>
      </c>
      <c r="E1165">
        <v>39</v>
      </c>
      <c r="F1165">
        <v>1</v>
      </c>
      <c r="T1165"/>
    </row>
    <row r="1166" spans="1:20" x14ac:dyDescent="0.25">
      <c r="A1166">
        <v>1964</v>
      </c>
      <c r="B1166">
        <v>3</v>
      </c>
      <c r="C1166">
        <v>9</v>
      </c>
      <c r="D1166">
        <v>59</v>
      </c>
      <c r="E1166">
        <v>38</v>
      </c>
      <c r="F1166">
        <v>8</v>
      </c>
      <c r="T1166"/>
    </row>
    <row r="1167" spans="1:20" x14ac:dyDescent="0.25">
      <c r="A1167">
        <v>1964</v>
      </c>
      <c r="B1167">
        <v>3</v>
      </c>
      <c r="C1167">
        <v>10</v>
      </c>
      <c r="D1167">
        <v>53</v>
      </c>
      <c r="E1167">
        <v>34</v>
      </c>
      <c r="F1167">
        <v>51</v>
      </c>
      <c r="T1167"/>
    </row>
    <row r="1168" spans="1:20" x14ac:dyDescent="0.25">
      <c r="A1168">
        <v>1964</v>
      </c>
      <c r="B1168">
        <v>3</v>
      </c>
      <c r="C1168">
        <v>11</v>
      </c>
      <c r="D1168">
        <v>36</v>
      </c>
      <c r="E1168">
        <v>30</v>
      </c>
      <c r="F1168">
        <v>0</v>
      </c>
      <c r="T1168"/>
    </row>
    <row r="1169" spans="1:20" x14ac:dyDescent="0.25">
      <c r="A1169">
        <v>1964</v>
      </c>
      <c r="B1169">
        <v>3</v>
      </c>
      <c r="C1169">
        <v>12</v>
      </c>
      <c r="D1169">
        <v>34</v>
      </c>
      <c r="E1169">
        <v>29</v>
      </c>
      <c r="F1169">
        <v>26</v>
      </c>
      <c r="T1169"/>
    </row>
    <row r="1170" spans="1:20" x14ac:dyDescent="0.25">
      <c r="A1170">
        <v>1964</v>
      </c>
      <c r="B1170">
        <v>3</v>
      </c>
      <c r="C1170">
        <v>13</v>
      </c>
      <c r="D1170">
        <v>49</v>
      </c>
      <c r="E1170">
        <v>32</v>
      </c>
      <c r="F1170">
        <v>0</v>
      </c>
      <c r="T1170"/>
    </row>
    <row r="1171" spans="1:20" x14ac:dyDescent="0.25">
      <c r="A1171">
        <v>1964</v>
      </c>
      <c r="B1171">
        <v>3</v>
      </c>
      <c r="C1171">
        <v>14</v>
      </c>
      <c r="D1171">
        <v>50</v>
      </c>
      <c r="E1171">
        <v>37</v>
      </c>
      <c r="F1171">
        <v>0</v>
      </c>
      <c r="T1171"/>
    </row>
    <row r="1172" spans="1:20" x14ac:dyDescent="0.25">
      <c r="A1172">
        <v>1964</v>
      </c>
      <c r="B1172">
        <v>3</v>
      </c>
      <c r="C1172">
        <v>15</v>
      </c>
      <c r="D1172">
        <v>57</v>
      </c>
      <c r="E1172">
        <v>40</v>
      </c>
      <c r="F1172">
        <v>3</v>
      </c>
      <c r="T1172"/>
    </row>
    <row r="1173" spans="1:20" x14ac:dyDescent="0.25">
      <c r="A1173">
        <v>1964</v>
      </c>
      <c r="B1173">
        <v>3</v>
      </c>
      <c r="C1173">
        <v>16</v>
      </c>
      <c r="D1173">
        <v>51</v>
      </c>
      <c r="E1173">
        <v>39</v>
      </c>
      <c r="F1173">
        <v>0</v>
      </c>
      <c r="T1173"/>
    </row>
    <row r="1174" spans="1:20" x14ac:dyDescent="0.25">
      <c r="A1174">
        <v>1964</v>
      </c>
      <c r="B1174">
        <v>3</v>
      </c>
      <c r="C1174">
        <v>17</v>
      </c>
      <c r="D1174">
        <v>54</v>
      </c>
      <c r="E1174">
        <v>40</v>
      </c>
      <c r="F1174">
        <v>0</v>
      </c>
      <c r="T1174"/>
    </row>
    <row r="1175" spans="1:20" x14ac:dyDescent="0.25">
      <c r="A1175">
        <v>1964</v>
      </c>
      <c r="B1175">
        <v>3</v>
      </c>
      <c r="C1175">
        <v>18</v>
      </c>
      <c r="D1175">
        <v>41</v>
      </c>
      <c r="E1175">
        <v>25</v>
      </c>
      <c r="F1175">
        <v>0</v>
      </c>
      <c r="T1175"/>
    </row>
    <row r="1176" spans="1:20" x14ac:dyDescent="0.25">
      <c r="A1176">
        <v>1964</v>
      </c>
      <c r="B1176">
        <v>3</v>
      </c>
      <c r="C1176">
        <v>19</v>
      </c>
      <c r="D1176">
        <v>45</v>
      </c>
      <c r="E1176">
        <v>24</v>
      </c>
      <c r="F1176">
        <v>0</v>
      </c>
      <c r="T1176"/>
    </row>
    <row r="1177" spans="1:20" x14ac:dyDescent="0.25">
      <c r="A1177">
        <v>1964</v>
      </c>
      <c r="B1177">
        <v>3</v>
      </c>
      <c r="C1177">
        <v>20</v>
      </c>
      <c r="D1177">
        <v>52</v>
      </c>
      <c r="E1177">
        <v>30</v>
      </c>
      <c r="F1177">
        <v>0</v>
      </c>
      <c r="T1177"/>
    </row>
    <row r="1178" spans="1:20" x14ac:dyDescent="0.25">
      <c r="A1178">
        <v>1964</v>
      </c>
      <c r="B1178">
        <v>3</v>
      </c>
      <c r="C1178">
        <v>21</v>
      </c>
      <c r="D1178">
        <v>42</v>
      </c>
      <c r="E1178">
        <v>33</v>
      </c>
      <c r="F1178">
        <v>15</v>
      </c>
      <c r="T1178"/>
    </row>
    <row r="1179" spans="1:20" x14ac:dyDescent="0.25">
      <c r="A1179">
        <v>1964</v>
      </c>
      <c r="B1179">
        <v>3</v>
      </c>
      <c r="C1179">
        <v>22</v>
      </c>
      <c r="D1179">
        <v>50</v>
      </c>
      <c r="E1179">
        <v>32</v>
      </c>
      <c r="F1179">
        <v>41</v>
      </c>
      <c r="T1179"/>
    </row>
    <row r="1180" spans="1:20" x14ac:dyDescent="0.25">
      <c r="A1180">
        <v>1964</v>
      </c>
      <c r="B1180">
        <v>3</v>
      </c>
      <c r="C1180">
        <v>23</v>
      </c>
      <c r="D1180">
        <v>53</v>
      </c>
      <c r="E1180">
        <v>38</v>
      </c>
      <c r="F1180">
        <v>0</v>
      </c>
      <c r="T1180"/>
    </row>
    <row r="1181" spans="1:20" x14ac:dyDescent="0.25">
      <c r="A1181">
        <v>1964</v>
      </c>
      <c r="B1181">
        <v>3</v>
      </c>
      <c r="C1181">
        <v>24</v>
      </c>
      <c r="D1181">
        <v>52</v>
      </c>
      <c r="E1181">
        <v>37</v>
      </c>
      <c r="F1181">
        <v>0</v>
      </c>
      <c r="T1181"/>
    </row>
    <row r="1182" spans="1:20" x14ac:dyDescent="0.25">
      <c r="A1182">
        <v>1964</v>
      </c>
      <c r="B1182">
        <v>3</v>
      </c>
      <c r="C1182">
        <v>25</v>
      </c>
      <c r="D1182">
        <v>75</v>
      </c>
      <c r="E1182">
        <v>46</v>
      </c>
      <c r="F1182">
        <v>0</v>
      </c>
      <c r="T1182"/>
    </row>
    <row r="1183" spans="1:20" x14ac:dyDescent="0.25">
      <c r="A1183">
        <v>1964</v>
      </c>
      <c r="B1183">
        <v>3</v>
      </c>
      <c r="C1183">
        <v>26</v>
      </c>
      <c r="D1183">
        <v>59</v>
      </c>
      <c r="E1183">
        <v>38</v>
      </c>
      <c r="F1183">
        <v>16</v>
      </c>
      <c r="T1183"/>
    </row>
    <row r="1184" spans="1:20" x14ac:dyDescent="0.25">
      <c r="A1184">
        <v>1964</v>
      </c>
      <c r="B1184">
        <v>3</v>
      </c>
      <c r="C1184">
        <v>27</v>
      </c>
      <c r="D1184">
        <v>48</v>
      </c>
      <c r="E1184">
        <v>33</v>
      </c>
      <c r="F1184">
        <v>0</v>
      </c>
      <c r="T1184"/>
    </row>
    <row r="1185" spans="1:20" x14ac:dyDescent="0.25">
      <c r="A1185">
        <v>1964</v>
      </c>
      <c r="B1185">
        <v>3</v>
      </c>
      <c r="C1185">
        <v>28</v>
      </c>
      <c r="D1185">
        <v>49</v>
      </c>
      <c r="E1185">
        <v>37</v>
      </c>
      <c r="F1185">
        <v>59</v>
      </c>
      <c r="T1185"/>
    </row>
    <row r="1186" spans="1:20" x14ac:dyDescent="0.25">
      <c r="A1186">
        <v>1964</v>
      </c>
      <c r="B1186">
        <v>3</v>
      </c>
      <c r="C1186">
        <v>29</v>
      </c>
      <c r="D1186">
        <v>52</v>
      </c>
      <c r="E1186">
        <v>34</v>
      </c>
      <c r="F1186">
        <v>2</v>
      </c>
      <c r="T1186"/>
    </row>
    <row r="1187" spans="1:20" x14ac:dyDescent="0.25">
      <c r="A1187">
        <v>1964</v>
      </c>
      <c r="B1187">
        <v>3</v>
      </c>
      <c r="C1187">
        <v>30</v>
      </c>
      <c r="D1187">
        <v>41</v>
      </c>
      <c r="E1187">
        <v>29</v>
      </c>
      <c r="F1187">
        <v>0</v>
      </c>
      <c r="T1187"/>
    </row>
    <row r="1188" spans="1:20" x14ac:dyDescent="0.25">
      <c r="A1188">
        <v>1964</v>
      </c>
      <c r="B1188">
        <v>3</v>
      </c>
      <c r="C1188">
        <v>31</v>
      </c>
      <c r="D1188">
        <v>38</v>
      </c>
      <c r="E1188">
        <v>22</v>
      </c>
      <c r="F1188">
        <v>0</v>
      </c>
      <c r="T1188"/>
    </row>
    <row r="1189" spans="1:20" x14ac:dyDescent="0.25">
      <c r="A1189">
        <v>1964</v>
      </c>
      <c r="B1189">
        <v>4</v>
      </c>
      <c r="C1189">
        <v>1</v>
      </c>
      <c r="D1189">
        <v>44</v>
      </c>
      <c r="E1189">
        <v>28</v>
      </c>
      <c r="F1189">
        <v>0</v>
      </c>
      <c r="T1189"/>
    </row>
    <row r="1190" spans="1:20" x14ac:dyDescent="0.25">
      <c r="A1190">
        <v>1964</v>
      </c>
      <c r="B1190">
        <v>4</v>
      </c>
      <c r="C1190">
        <v>2</v>
      </c>
      <c r="D1190">
        <v>50</v>
      </c>
      <c r="E1190">
        <v>33</v>
      </c>
      <c r="F1190">
        <v>11</v>
      </c>
      <c r="T1190"/>
    </row>
    <row r="1191" spans="1:20" x14ac:dyDescent="0.25">
      <c r="A1191">
        <v>1964</v>
      </c>
      <c r="B1191">
        <v>4</v>
      </c>
      <c r="C1191">
        <v>3</v>
      </c>
      <c r="D1191">
        <v>71</v>
      </c>
      <c r="E1191">
        <v>35</v>
      </c>
      <c r="F1191">
        <v>16</v>
      </c>
      <c r="T1191"/>
    </row>
    <row r="1192" spans="1:20" x14ac:dyDescent="0.25">
      <c r="A1192">
        <v>1964</v>
      </c>
      <c r="B1192">
        <v>4</v>
      </c>
      <c r="C1192">
        <v>4</v>
      </c>
      <c r="D1192">
        <v>45</v>
      </c>
      <c r="E1192">
        <v>31</v>
      </c>
      <c r="F1192">
        <v>0</v>
      </c>
      <c r="T1192"/>
    </row>
    <row r="1193" spans="1:20" x14ac:dyDescent="0.25">
      <c r="A1193">
        <v>1964</v>
      </c>
      <c r="B1193">
        <v>4</v>
      </c>
      <c r="C1193">
        <v>5</v>
      </c>
      <c r="D1193">
        <v>51</v>
      </c>
      <c r="E1193">
        <v>29</v>
      </c>
      <c r="F1193">
        <v>0</v>
      </c>
      <c r="T1193"/>
    </row>
    <row r="1194" spans="1:20" x14ac:dyDescent="0.25">
      <c r="A1194">
        <v>1964</v>
      </c>
      <c r="B1194">
        <v>4</v>
      </c>
      <c r="C1194">
        <v>6</v>
      </c>
      <c r="D1194">
        <v>48</v>
      </c>
      <c r="E1194">
        <v>37</v>
      </c>
      <c r="F1194">
        <v>100</v>
      </c>
      <c r="T1194"/>
    </row>
    <row r="1195" spans="1:20" x14ac:dyDescent="0.25">
      <c r="A1195">
        <v>1964</v>
      </c>
      <c r="B1195">
        <v>4</v>
      </c>
      <c r="C1195">
        <v>7</v>
      </c>
      <c r="D1195">
        <v>54</v>
      </c>
      <c r="E1195">
        <v>46</v>
      </c>
      <c r="F1195">
        <v>43</v>
      </c>
      <c r="T1195"/>
    </row>
    <row r="1196" spans="1:20" x14ac:dyDescent="0.25">
      <c r="A1196">
        <v>1964</v>
      </c>
      <c r="B1196">
        <v>4</v>
      </c>
      <c r="C1196">
        <v>8</v>
      </c>
      <c r="D1196">
        <v>59</v>
      </c>
      <c r="E1196">
        <v>47</v>
      </c>
      <c r="F1196">
        <v>60</v>
      </c>
      <c r="T1196"/>
    </row>
    <row r="1197" spans="1:20" x14ac:dyDescent="0.25">
      <c r="A1197">
        <v>1964</v>
      </c>
      <c r="B1197">
        <v>4</v>
      </c>
      <c r="C1197">
        <v>9</v>
      </c>
      <c r="D1197">
        <v>47</v>
      </c>
      <c r="E1197">
        <v>38</v>
      </c>
      <c r="F1197">
        <v>0</v>
      </c>
      <c r="T1197"/>
    </row>
    <row r="1198" spans="1:20" x14ac:dyDescent="0.25">
      <c r="A1198">
        <v>1964</v>
      </c>
      <c r="B1198">
        <v>4</v>
      </c>
      <c r="C1198">
        <v>10</v>
      </c>
      <c r="D1198">
        <v>63</v>
      </c>
      <c r="E1198">
        <v>37</v>
      </c>
      <c r="F1198">
        <v>0</v>
      </c>
      <c r="T1198"/>
    </row>
    <row r="1199" spans="1:20" x14ac:dyDescent="0.25">
      <c r="A1199">
        <v>1964</v>
      </c>
      <c r="B1199">
        <v>4</v>
      </c>
      <c r="C1199">
        <v>11</v>
      </c>
      <c r="D1199">
        <v>62</v>
      </c>
      <c r="E1199">
        <v>45</v>
      </c>
      <c r="F1199">
        <v>0</v>
      </c>
      <c r="T1199"/>
    </row>
    <row r="1200" spans="1:20" x14ac:dyDescent="0.25">
      <c r="A1200">
        <v>1964</v>
      </c>
      <c r="B1200">
        <v>4</v>
      </c>
      <c r="C1200">
        <v>12</v>
      </c>
      <c r="D1200">
        <v>57</v>
      </c>
      <c r="E1200">
        <v>44</v>
      </c>
      <c r="F1200">
        <v>0</v>
      </c>
      <c r="T1200"/>
    </row>
    <row r="1201" spans="1:20" x14ac:dyDescent="0.25">
      <c r="A1201">
        <v>1964</v>
      </c>
      <c r="B1201">
        <v>4</v>
      </c>
      <c r="C1201">
        <v>13</v>
      </c>
      <c r="D1201">
        <v>64</v>
      </c>
      <c r="E1201">
        <v>43</v>
      </c>
      <c r="F1201">
        <v>1</v>
      </c>
      <c r="T1201"/>
    </row>
    <row r="1202" spans="1:20" x14ac:dyDescent="0.25">
      <c r="A1202">
        <v>1964</v>
      </c>
      <c r="B1202">
        <v>4</v>
      </c>
      <c r="C1202">
        <v>14</v>
      </c>
      <c r="D1202">
        <v>59</v>
      </c>
      <c r="E1202">
        <v>53</v>
      </c>
      <c r="F1202">
        <v>74</v>
      </c>
      <c r="T1202"/>
    </row>
    <row r="1203" spans="1:20" x14ac:dyDescent="0.25">
      <c r="A1203">
        <v>1964</v>
      </c>
      <c r="B1203">
        <v>4</v>
      </c>
      <c r="C1203">
        <v>15</v>
      </c>
      <c r="D1203">
        <v>58</v>
      </c>
      <c r="E1203">
        <v>45</v>
      </c>
      <c r="F1203">
        <v>31</v>
      </c>
      <c r="T1203"/>
    </row>
    <row r="1204" spans="1:20" x14ac:dyDescent="0.25">
      <c r="A1204">
        <v>1964</v>
      </c>
      <c r="B1204">
        <v>4</v>
      </c>
      <c r="C1204">
        <v>16</v>
      </c>
      <c r="D1204">
        <v>64</v>
      </c>
      <c r="E1204">
        <v>39</v>
      </c>
      <c r="F1204">
        <v>0</v>
      </c>
      <c r="T1204"/>
    </row>
    <row r="1205" spans="1:20" x14ac:dyDescent="0.25">
      <c r="A1205">
        <v>1964</v>
      </c>
      <c r="B1205">
        <v>4</v>
      </c>
      <c r="C1205">
        <v>17</v>
      </c>
      <c r="D1205">
        <v>68</v>
      </c>
      <c r="E1205">
        <v>51</v>
      </c>
      <c r="F1205">
        <v>0</v>
      </c>
      <c r="T1205"/>
    </row>
    <row r="1206" spans="1:20" x14ac:dyDescent="0.25">
      <c r="A1206">
        <v>1964</v>
      </c>
      <c r="B1206">
        <v>4</v>
      </c>
      <c r="C1206">
        <v>18</v>
      </c>
      <c r="D1206">
        <v>86</v>
      </c>
      <c r="E1206">
        <v>51</v>
      </c>
      <c r="F1206">
        <v>0</v>
      </c>
      <c r="T1206"/>
    </row>
    <row r="1207" spans="1:20" x14ac:dyDescent="0.25">
      <c r="A1207">
        <v>1964</v>
      </c>
      <c r="B1207">
        <v>4</v>
      </c>
      <c r="C1207">
        <v>19</v>
      </c>
      <c r="D1207">
        <v>62</v>
      </c>
      <c r="E1207">
        <v>47</v>
      </c>
      <c r="F1207">
        <v>35</v>
      </c>
      <c r="T1207"/>
    </row>
    <row r="1208" spans="1:20" x14ac:dyDescent="0.25">
      <c r="A1208">
        <v>1964</v>
      </c>
      <c r="B1208">
        <v>4</v>
      </c>
      <c r="C1208">
        <v>20</v>
      </c>
      <c r="D1208">
        <v>47</v>
      </c>
      <c r="E1208">
        <v>40</v>
      </c>
      <c r="F1208">
        <v>48</v>
      </c>
      <c r="T1208"/>
    </row>
    <row r="1209" spans="1:20" x14ac:dyDescent="0.25">
      <c r="A1209">
        <v>1964</v>
      </c>
      <c r="B1209">
        <v>4</v>
      </c>
      <c r="C1209">
        <v>21</v>
      </c>
      <c r="D1209">
        <v>44</v>
      </c>
      <c r="E1209">
        <v>39</v>
      </c>
      <c r="F1209">
        <v>0</v>
      </c>
      <c r="T1209"/>
    </row>
    <row r="1210" spans="1:20" x14ac:dyDescent="0.25">
      <c r="A1210">
        <v>1964</v>
      </c>
      <c r="B1210">
        <v>4</v>
      </c>
      <c r="C1210">
        <v>22</v>
      </c>
      <c r="D1210">
        <v>47</v>
      </c>
      <c r="E1210">
        <v>41</v>
      </c>
      <c r="F1210">
        <v>15</v>
      </c>
      <c r="T1210"/>
    </row>
    <row r="1211" spans="1:20" x14ac:dyDescent="0.25">
      <c r="A1211">
        <v>1964</v>
      </c>
      <c r="B1211">
        <v>4</v>
      </c>
      <c r="C1211">
        <v>23</v>
      </c>
      <c r="D1211">
        <v>71</v>
      </c>
      <c r="E1211">
        <v>46</v>
      </c>
      <c r="F1211">
        <v>0</v>
      </c>
      <c r="T1211"/>
    </row>
    <row r="1212" spans="1:20" x14ac:dyDescent="0.25">
      <c r="A1212">
        <v>1964</v>
      </c>
      <c r="B1212">
        <v>4</v>
      </c>
      <c r="C1212">
        <v>24</v>
      </c>
      <c r="D1212">
        <v>62</v>
      </c>
      <c r="E1212">
        <v>47</v>
      </c>
      <c r="F1212">
        <v>0</v>
      </c>
      <c r="T1212"/>
    </row>
    <row r="1213" spans="1:20" x14ac:dyDescent="0.25">
      <c r="A1213">
        <v>1964</v>
      </c>
      <c r="B1213">
        <v>4</v>
      </c>
      <c r="C1213">
        <v>25</v>
      </c>
      <c r="D1213">
        <v>59</v>
      </c>
      <c r="E1213">
        <v>46</v>
      </c>
      <c r="F1213">
        <v>0</v>
      </c>
      <c r="T1213"/>
    </row>
    <row r="1214" spans="1:20" x14ac:dyDescent="0.25">
      <c r="A1214">
        <v>1964</v>
      </c>
      <c r="B1214">
        <v>4</v>
      </c>
      <c r="C1214">
        <v>26</v>
      </c>
      <c r="D1214">
        <v>63</v>
      </c>
      <c r="E1214">
        <v>44</v>
      </c>
      <c r="F1214">
        <v>0</v>
      </c>
      <c r="T1214"/>
    </row>
    <row r="1215" spans="1:20" x14ac:dyDescent="0.25">
      <c r="A1215">
        <v>1964</v>
      </c>
      <c r="B1215">
        <v>4</v>
      </c>
      <c r="C1215">
        <v>27</v>
      </c>
      <c r="D1215">
        <v>63</v>
      </c>
      <c r="E1215">
        <v>44</v>
      </c>
      <c r="F1215">
        <v>1</v>
      </c>
      <c r="T1215"/>
    </row>
    <row r="1216" spans="1:20" x14ac:dyDescent="0.25">
      <c r="A1216">
        <v>1964</v>
      </c>
      <c r="B1216">
        <v>4</v>
      </c>
      <c r="C1216">
        <v>28</v>
      </c>
      <c r="D1216">
        <v>57</v>
      </c>
      <c r="E1216">
        <v>47</v>
      </c>
      <c r="F1216">
        <v>42</v>
      </c>
      <c r="T1216"/>
    </row>
    <row r="1217" spans="1:20" x14ac:dyDescent="0.25">
      <c r="A1217">
        <v>1964</v>
      </c>
      <c r="B1217">
        <v>4</v>
      </c>
      <c r="C1217">
        <v>29</v>
      </c>
      <c r="D1217">
        <v>47</v>
      </c>
      <c r="E1217">
        <v>42</v>
      </c>
      <c r="F1217">
        <v>29</v>
      </c>
      <c r="T1217"/>
    </row>
    <row r="1218" spans="1:20" x14ac:dyDescent="0.25">
      <c r="A1218">
        <v>1964</v>
      </c>
      <c r="B1218">
        <v>4</v>
      </c>
      <c r="C1218">
        <v>30</v>
      </c>
      <c r="D1218">
        <v>52</v>
      </c>
      <c r="E1218">
        <v>42</v>
      </c>
      <c r="F1218">
        <v>3</v>
      </c>
      <c r="T1218"/>
    </row>
    <row r="1219" spans="1:20" x14ac:dyDescent="0.25">
      <c r="A1219">
        <v>1964</v>
      </c>
      <c r="B1219">
        <v>5</v>
      </c>
      <c r="C1219">
        <v>1</v>
      </c>
      <c r="D1219">
        <v>60</v>
      </c>
      <c r="E1219">
        <v>45</v>
      </c>
      <c r="F1219">
        <v>0</v>
      </c>
      <c r="T1219"/>
    </row>
    <row r="1220" spans="1:20" x14ac:dyDescent="0.25">
      <c r="A1220">
        <v>1964</v>
      </c>
      <c r="B1220">
        <v>5</v>
      </c>
      <c r="C1220">
        <v>2</v>
      </c>
      <c r="D1220">
        <v>59</v>
      </c>
      <c r="E1220">
        <v>43</v>
      </c>
      <c r="F1220">
        <v>0</v>
      </c>
      <c r="T1220"/>
    </row>
    <row r="1221" spans="1:20" x14ac:dyDescent="0.25">
      <c r="A1221">
        <v>1964</v>
      </c>
      <c r="B1221">
        <v>5</v>
      </c>
      <c r="C1221">
        <v>3</v>
      </c>
      <c r="D1221">
        <v>65</v>
      </c>
      <c r="E1221">
        <v>43</v>
      </c>
      <c r="F1221">
        <v>0</v>
      </c>
      <c r="T1221"/>
    </row>
    <row r="1222" spans="1:20" x14ac:dyDescent="0.25">
      <c r="A1222">
        <v>1964</v>
      </c>
      <c r="B1222">
        <v>5</v>
      </c>
      <c r="C1222">
        <v>4</v>
      </c>
      <c r="D1222">
        <v>69</v>
      </c>
      <c r="E1222">
        <v>47</v>
      </c>
      <c r="F1222">
        <v>0</v>
      </c>
      <c r="T1222"/>
    </row>
    <row r="1223" spans="1:20" x14ac:dyDescent="0.25">
      <c r="A1223">
        <v>1964</v>
      </c>
      <c r="B1223">
        <v>5</v>
      </c>
      <c r="C1223">
        <v>5</v>
      </c>
      <c r="D1223">
        <v>72</v>
      </c>
      <c r="E1223">
        <v>48</v>
      </c>
      <c r="F1223">
        <v>0</v>
      </c>
      <c r="T1223"/>
    </row>
    <row r="1224" spans="1:20" x14ac:dyDescent="0.25">
      <c r="A1224">
        <v>1964</v>
      </c>
      <c r="B1224">
        <v>5</v>
      </c>
      <c r="C1224">
        <v>6</v>
      </c>
      <c r="D1224">
        <v>71</v>
      </c>
      <c r="E1224">
        <v>49</v>
      </c>
      <c r="F1224">
        <v>0</v>
      </c>
      <c r="T1224"/>
    </row>
    <row r="1225" spans="1:20" x14ac:dyDescent="0.25">
      <c r="A1225">
        <v>1964</v>
      </c>
      <c r="B1225">
        <v>5</v>
      </c>
      <c r="C1225">
        <v>7</v>
      </c>
      <c r="D1225">
        <v>82</v>
      </c>
      <c r="E1225">
        <v>52</v>
      </c>
      <c r="F1225">
        <v>0</v>
      </c>
      <c r="T1225"/>
    </row>
    <row r="1226" spans="1:20" x14ac:dyDescent="0.25">
      <c r="A1226">
        <v>1964</v>
      </c>
      <c r="B1226">
        <v>5</v>
      </c>
      <c r="C1226">
        <v>8</v>
      </c>
      <c r="D1226">
        <v>87</v>
      </c>
      <c r="E1226">
        <v>65</v>
      </c>
      <c r="F1226">
        <v>0</v>
      </c>
      <c r="T1226"/>
    </row>
    <row r="1227" spans="1:20" x14ac:dyDescent="0.25">
      <c r="A1227">
        <v>1964</v>
      </c>
      <c r="B1227">
        <v>5</v>
      </c>
      <c r="C1227">
        <v>9</v>
      </c>
      <c r="D1227">
        <v>88</v>
      </c>
      <c r="E1227">
        <v>71</v>
      </c>
      <c r="F1227">
        <v>0</v>
      </c>
      <c r="T1227"/>
    </row>
    <row r="1228" spans="1:20" x14ac:dyDescent="0.25">
      <c r="A1228">
        <v>1964</v>
      </c>
      <c r="B1228">
        <v>5</v>
      </c>
      <c r="C1228">
        <v>10</v>
      </c>
      <c r="D1228">
        <v>73</v>
      </c>
      <c r="E1228">
        <v>62</v>
      </c>
      <c r="F1228">
        <v>0</v>
      </c>
      <c r="T1228"/>
    </row>
    <row r="1229" spans="1:20" x14ac:dyDescent="0.25">
      <c r="A1229">
        <v>1964</v>
      </c>
      <c r="B1229">
        <v>5</v>
      </c>
      <c r="C1229">
        <v>11</v>
      </c>
      <c r="D1229">
        <v>79</v>
      </c>
      <c r="E1229">
        <v>57</v>
      </c>
      <c r="F1229">
        <v>0</v>
      </c>
      <c r="T1229"/>
    </row>
    <row r="1230" spans="1:20" x14ac:dyDescent="0.25">
      <c r="A1230">
        <v>1964</v>
      </c>
      <c r="B1230">
        <v>5</v>
      </c>
      <c r="C1230">
        <v>12</v>
      </c>
      <c r="D1230">
        <v>76</v>
      </c>
      <c r="E1230">
        <v>58</v>
      </c>
      <c r="F1230">
        <v>0</v>
      </c>
      <c r="T1230"/>
    </row>
    <row r="1231" spans="1:20" x14ac:dyDescent="0.25">
      <c r="A1231">
        <v>1964</v>
      </c>
      <c r="B1231">
        <v>5</v>
      </c>
      <c r="C1231">
        <v>13</v>
      </c>
      <c r="D1231">
        <v>67</v>
      </c>
      <c r="E1231">
        <v>57</v>
      </c>
      <c r="F1231">
        <v>26</v>
      </c>
      <c r="T1231"/>
    </row>
    <row r="1232" spans="1:20" x14ac:dyDescent="0.25">
      <c r="A1232">
        <v>1964</v>
      </c>
      <c r="B1232">
        <v>5</v>
      </c>
      <c r="C1232">
        <v>14</v>
      </c>
      <c r="D1232">
        <v>75</v>
      </c>
      <c r="E1232">
        <v>52</v>
      </c>
      <c r="F1232">
        <v>25</v>
      </c>
      <c r="T1232"/>
    </row>
    <row r="1233" spans="1:20" x14ac:dyDescent="0.25">
      <c r="A1233">
        <v>1964</v>
      </c>
      <c r="B1233">
        <v>5</v>
      </c>
      <c r="C1233">
        <v>15</v>
      </c>
      <c r="D1233">
        <v>65</v>
      </c>
      <c r="E1233">
        <v>49</v>
      </c>
      <c r="F1233">
        <v>6</v>
      </c>
      <c r="T1233"/>
    </row>
    <row r="1234" spans="1:20" x14ac:dyDescent="0.25">
      <c r="A1234">
        <v>1964</v>
      </c>
      <c r="B1234">
        <v>5</v>
      </c>
      <c r="C1234">
        <v>16</v>
      </c>
      <c r="D1234">
        <v>76</v>
      </c>
      <c r="E1234">
        <v>50</v>
      </c>
      <c r="F1234">
        <v>0</v>
      </c>
      <c r="T1234"/>
    </row>
    <row r="1235" spans="1:20" x14ac:dyDescent="0.25">
      <c r="A1235">
        <v>1964</v>
      </c>
      <c r="B1235">
        <v>5</v>
      </c>
      <c r="C1235">
        <v>17</v>
      </c>
      <c r="D1235">
        <v>81</v>
      </c>
      <c r="E1235">
        <v>57</v>
      </c>
      <c r="F1235">
        <v>0</v>
      </c>
      <c r="T1235"/>
    </row>
    <row r="1236" spans="1:20" x14ac:dyDescent="0.25">
      <c r="A1236">
        <v>1964</v>
      </c>
      <c r="B1236">
        <v>5</v>
      </c>
      <c r="C1236">
        <v>18</v>
      </c>
      <c r="D1236">
        <v>82</v>
      </c>
      <c r="E1236">
        <v>60</v>
      </c>
      <c r="F1236">
        <v>0</v>
      </c>
      <c r="T1236"/>
    </row>
    <row r="1237" spans="1:20" x14ac:dyDescent="0.25">
      <c r="A1237">
        <v>1964</v>
      </c>
      <c r="B1237">
        <v>5</v>
      </c>
      <c r="C1237">
        <v>19</v>
      </c>
      <c r="D1237">
        <v>89</v>
      </c>
      <c r="E1237">
        <v>62</v>
      </c>
      <c r="F1237">
        <v>0</v>
      </c>
      <c r="T1237"/>
    </row>
    <row r="1238" spans="1:20" x14ac:dyDescent="0.25">
      <c r="A1238">
        <v>1964</v>
      </c>
      <c r="B1238">
        <v>5</v>
      </c>
      <c r="C1238">
        <v>20</v>
      </c>
      <c r="D1238">
        <v>76</v>
      </c>
      <c r="E1238">
        <v>52</v>
      </c>
      <c r="F1238">
        <v>0</v>
      </c>
      <c r="T1238"/>
    </row>
    <row r="1239" spans="1:20" x14ac:dyDescent="0.25">
      <c r="A1239">
        <v>1964</v>
      </c>
      <c r="B1239">
        <v>5</v>
      </c>
      <c r="C1239">
        <v>21</v>
      </c>
      <c r="D1239">
        <v>71</v>
      </c>
      <c r="E1239">
        <v>48</v>
      </c>
      <c r="F1239">
        <v>0</v>
      </c>
      <c r="T1239"/>
    </row>
    <row r="1240" spans="1:20" x14ac:dyDescent="0.25">
      <c r="A1240">
        <v>1964</v>
      </c>
      <c r="B1240">
        <v>5</v>
      </c>
      <c r="C1240">
        <v>22</v>
      </c>
      <c r="D1240">
        <v>83</v>
      </c>
      <c r="E1240">
        <v>52</v>
      </c>
      <c r="F1240">
        <v>0</v>
      </c>
      <c r="T1240"/>
    </row>
    <row r="1241" spans="1:20" x14ac:dyDescent="0.25">
      <c r="A1241">
        <v>1964</v>
      </c>
      <c r="B1241">
        <v>5</v>
      </c>
      <c r="C1241">
        <v>23</v>
      </c>
      <c r="D1241">
        <v>94</v>
      </c>
      <c r="E1241">
        <v>67</v>
      </c>
      <c r="F1241">
        <v>0</v>
      </c>
      <c r="T1241"/>
    </row>
    <row r="1242" spans="1:20" x14ac:dyDescent="0.25">
      <c r="A1242">
        <v>1964</v>
      </c>
      <c r="B1242">
        <v>5</v>
      </c>
      <c r="C1242">
        <v>24</v>
      </c>
      <c r="D1242">
        <v>91</v>
      </c>
      <c r="E1242">
        <v>70</v>
      </c>
      <c r="F1242">
        <v>0</v>
      </c>
      <c r="T1242"/>
    </row>
    <row r="1243" spans="1:20" x14ac:dyDescent="0.25">
      <c r="A1243">
        <v>1964</v>
      </c>
      <c r="B1243">
        <v>5</v>
      </c>
      <c r="C1243">
        <v>25</v>
      </c>
      <c r="D1243">
        <v>79</v>
      </c>
      <c r="E1243">
        <v>63</v>
      </c>
      <c r="F1243">
        <v>0</v>
      </c>
      <c r="T1243"/>
    </row>
    <row r="1244" spans="1:20" x14ac:dyDescent="0.25">
      <c r="A1244">
        <v>1964</v>
      </c>
      <c r="B1244">
        <v>5</v>
      </c>
      <c r="C1244">
        <v>26</v>
      </c>
      <c r="D1244">
        <v>82</v>
      </c>
      <c r="E1244">
        <v>55</v>
      </c>
      <c r="F1244">
        <v>0</v>
      </c>
      <c r="T1244"/>
    </row>
    <row r="1245" spans="1:20" x14ac:dyDescent="0.25">
      <c r="A1245">
        <v>1964</v>
      </c>
      <c r="B1245">
        <v>5</v>
      </c>
      <c r="C1245">
        <v>27</v>
      </c>
      <c r="D1245">
        <v>82</v>
      </c>
      <c r="E1245">
        <v>60</v>
      </c>
      <c r="F1245">
        <v>0</v>
      </c>
      <c r="T1245"/>
    </row>
    <row r="1246" spans="1:20" x14ac:dyDescent="0.25">
      <c r="A1246">
        <v>1964</v>
      </c>
      <c r="B1246">
        <v>5</v>
      </c>
      <c r="C1246">
        <v>28</v>
      </c>
      <c r="D1246">
        <v>71</v>
      </c>
      <c r="E1246">
        <v>53</v>
      </c>
      <c r="F1246">
        <v>0</v>
      </c>
      <c r="T1246"/>
    </row>
    <row r="1247" spans="1:20" x14ac:dyDescent="0.25">
      <c r="A1247">
        <v>1964</v>
      </c>
      <c r="B1247">
        <v>5</v>
      </c>
      <c r="C1247">
        <v>29</v>
      </c>
      <c r="D1247">
        <v>69</v>
      </c>
      <c r="E1247">
        <v>49</v>
      </c>
      <c r="F1247">
        <v>0</v>
      </c>
      <c r="T1247"/>
    </row>
    <row r="1248" spans="1:20" x14ac:dyDescent="0.25">
      <c r="A1248">
        <v>1964</v>
      </c>
      <c r="B1248">
        <v>5</v>
      </c>
      <c r="C1248">
        <v>30</v>
      </c>
      <c r="D1248">
        <v>73</v>
      </c>
      <c r="E1248">
        <v>48</v>
      </c>
      <c r="F1248">
        <v>0</v>
      </c>
      <c r="T1248"/>
    </row>
    <row r="1249" spans="1:20" x14ac:dyDescent="0.25">
      <c r="A1249">
        <v>1964</v>
      </c>
      <c r="B1249">
        <v>5</v>
      </c>
      <c r="C1249">
        <v>31</v>
      </c>
      <c r="D1249">
        <v>70</v>
      </c>
      <c r="E1249">
        <v>54</v>
      </c>
      <c r="F1249">
        <v>0</v>
      </c>
      <c r="T1249"/>
    </row>
    <row r="1250" spans="1:20" x14ac:dyDescent="0.25">
      <c r="A1250">
        <v>1964</v>
      </c>
      <c r="B1250">
        <v>6</v>
      </c>
      <c r="C1250">
        <v>1</v>
      </c>
      <c r="D1250">
        <v>62</v>
      </c>
      <c r="E1250">
        <v>52</v>
      </c>
      <c r="F1250">
        <v>12</v>
      </c>
      <c r="T1250"/>
    </row>
    <row r="1251" spans="1:20" x14ac:dyDescent="0.25">
      <c r="A1251">
        <v>1964</v>
      </c>
      <c r="B1251">
        <v>6</v>
      </c>
      <c r="C1251">
        <v>2</v>
      </c>
      <c r="D1251">
        <v>70</v>
      </c>
      <c r="E1251">
        <v>54</v>
      </c>
      <c r="F1251">
        <v>1</v>
      </c>
      <c r="T1251"/>
    </row>
    <row r="1252" spans="1:20" x14ac:dyDescent="0.25">
      <c r="A1252">
        <v>1964</v>
      </c>
      <c r="B1252">
        <v>6</v>
      </c>
      <c r="C1252">
        <v>3</v>
      </c>
      <c r="D1252">
        <v>68</v>
      </c>
      <c r="E1252">
        <v>52</v>
      </c>
      <c r="F1252">
        <v>65</v>
      </c>
      <c r="T1252"/>
    </row>
    <row r="1253" spans="1:20" x14ac:dyDescent="0.25">
      <c r="A1253">
        <v>1964</v>
      </c>
      <c r="B1253">
        <v>6</v>
      </c>
      <c r="C1253">
        <v>4</v>
      </c>
      <c r="D1253">
        <v>74</v>
      </c>
      <c r="E1253">
        <v>53</v>
      </c>
      <c r="F1253">
        <v>0</v>
      </c>
      <c r="T1253"/>
    </row>
    <row r="1254" spans="1:20" x14ac:dyDescent="0.25">
      <c r="A1254">
        <v>1964</v>
      </c>
      <c r="B1254">
        <v>6</v>
      </c>
      <c r="C1254">
        <v>5</v>
      </c>
      <c r="D1254">
        <v>74</v>
      </c>
      <c r="E1254">
        <v>51</v>
      </c>
      <c r="F1254">
        <v>0</v>
      </c>
      <c r="T1254"/>
    </row>
    <row r="1255" spans="1:20" x14ac:dyDescent="0.25">
      <c r="A1255">
        <v>1964</v>
      </c>
      <c r="B1255">
        <v>6</v>
      </c>
      <c r="C1255">
        <v>6</v>
      </c>
      <c r="D1255">
        <v>68</v>
      </c>
      <c r="E1255">
        <v>54</v>
      </c>
      <c r="F1255">
        <v>14</v>
      </c>
      <c r="T1255"/>
    </row>
    <row r="1256" spans="1:20" x14ac:dyDescent="0.25">
      <c r="A1256">
        <v>1964</v>
      </c>
      <c r="B1256">
        <v>6</v>
      </c>
      <c r="C1256">
        <v>7</v>
      </c>
      <c r="D1256">
        <v>78</v>
      </c>
      <c r="E1256">
        <v>57</v>
      </c>
      <c r="F1256">
        <v>35</v>
      </c>
      <c r="T1256"/>
    </row>
    <row r="1257" spans="1:20" x14ac:dyDescent="0.25">
      <c r="A1257">
        <v>1964</v>
      </c>
      <c r="B1257">
        <v>6</v>
      </c>
      <c r="C1257">
        <v>8</v>
      </c>
      <c r="D1257">
        <v>73</v>
      </c>
      <c r="E1257">
        <v>64</v>
      </c>
      <c r="F1257">
        <v>10</v>
      </c>
      <c r="T1257"/>
    </row>
    <row r="1258" spans="1:20" x14ac:dyDescent="0.25">
      <c r="A1258">
        <v>1964</v>
      </c>
      <c r="B1258">
        <v>6</v>
      </c>
      <c r="C1258">
        <v>9</v>
      </c>
      <c r="D1258">
        <v>76</v>
      </c>
      <c r="E1258">
        <v>62</v>
      </c>
      <c r="F1258">
        <v>0</v>
      </c>
      <c r="T1258"/>
    </row>
    <row r="1259" spans="1:20" x14ac:dyDescent="0.25">
      <c r="A1259">
        <v>1964</v>
      </c>
      <c r="B1259">
        <v>6</v>
      </c>
      <c r="C1259">
        <v>10</v>
      </c>
      <c r="D1259">
        <v>92</v>
      </c>
      <c r="E1259">
        <v>63</v>
      </c>
      <c r="F1259">
        <v>0</v>
      </c>
      <c r="T1259"/>
    </row>
    <row r="1260" spans="1:20" x14ac:dyDescent="0.25">
      <c r="A1260">
        <v>1964</v>
      </c>
      <c r="B1260">
        <v>6</v>
      </c>
      <c r="C1260">
        <v>11</v>
      </c>
      <c r="D1260">
        <v>81</v>
      </c>
      <c r="E1260">
        <v>60</v>
      </c>
      <c r="F1260">
        <v>0</v>
      </c>
      <c r="T1260"/>
    </row>
    <row r="1261" spans="1:20" x14ac:dyDescent="0.25">
      <c r="A1261">
        <v>1964</v>
      </c>
      <c r="B1261">
        <v>6</v>
      </c>
      <c r="C1261">
        <v>12</v>
      </c>
      <c r="D1261">
        <v>83</v>
      </c>
      <c r="E1261">
        <v>61</v>
      </c>
      <c r="F1261">
        <v>0</v>
      </c>
      <c r="T1261"/>
    </row>
    <row r="1262" spans="1:20" x14ac:dyDescent="0.25">
      <c r="A1262">
        <v>1964</v>
      </c>
      <c r="B1262">
        <v>6</v>
      </c>
      <c r="C1262">
        <v>13</v>
      </c>
      <c r="D1262">
        <v>81</v>
      </c>
      <c r="E1262">
        <v>68</v>
      </c>
      <c r="F1262">
        <v>0</v>
      </c>
      <c r="T1262"/>
    </row>
    <row r="1263" spans="1:20" x14ac:dyDescent="0.25">
      <c r="A1263">
        <v>1964</v>
      </c>
      <c r="B1263">
        <v>6</v>
      </c>
      <c r="C1263">
        <v>14</v>
      </c>
      <c r="D1263">
        <v>91</v>
      </c>
      <c r="E1263">
        <v>69</v>
      </c>
      <c r="F1263">
        <v>0</v>
      </c>
      <c r="T1263"/>
    </row>
    <row r="1264" spans="1:20" x14ac:dyDescent="0.25">
      <c r="A1264">
        <v>1964</v>
      </c>
      <c r="B1264">
        <v>6</v>
      </c>
      <c r="C1264">
        <v>15</v>
      </c>
      <c r="D1264">
        <v>82</v>
      </c>
      <c r="E1264">
        <v>66</v>
      </c>
      <c r="F1264">
        <v>42</v>
      </c>
      <c r="T1264"/>
    </row>
    <row r="1265" spans="1:20" x14ac:dyDescent="0.25">
      <c r="A1265">
        <v>1964</v>
      </c>
      <c r="B1265">
        <v>6</v>
      </c>
      <c r="C1265">
        <v>16</v>
      </c>
      <c r="D1265">
        <v>71</v>
      </c>
      <c r="E1265">
        <v>59</v>
      </c>
      <c r="F1265">
        <v>0</v>
      </c>
      <c r="T1265"/>
    </row>
    <row r="1266" spans="1:20" x14ac:dyDescent="0.25">
      <c r="A1266">
        <v>1964</v>
      </c>
      <c r="B1266">
        <v>6</v>
      </c>
      <c r="C1266">
        <v>17</v>
      </c>
      <c r="D1266">
        <v>80</v>
      </c>
      <c r="E1266">
        <v>53</v>
      </c>
      <c r="F1266">
        <v>0</v>
      </c>
      <c r="T1266"/>
    </row>
    <row r="1267" spans="1:20" x14ac:dyDescent="0.25">
      <c r="A1267">
        <v>1964</v>
      </c>
      <c r="B1267">
        <v>6</v>
      </c>
      <c r="C1267">
        <v>18</v>
      </c>
      <c r="D1267">
        <v>83</v>
      </c>
      <c r="E1267">
        <v>60</v>
      </c>
      <c r="F1267">
        <v>0</v>
      </c>
      <c r="T1267"/>
    </row>
    <row r="1268" spans="1:20" x14ac:dyDescent="0.25">
      <c r="A1268">
        <v>1964</v>
      </c>
      <c r="B1268">
        <v>6</v>
      </c>
      <c r="C1268">
        <v>19</v>
      </c>
      <c r="D1268">
        <v>80</v>
      </c>
      <c r="E1268">
        <v>65</v>
      </c>
      <c r="F1268">
        <v>76</v>
      </c>
      <c r="T1268"/>
    </row>
    <row r="1269" spans="1:20" x14ac:dyDescent="0.25">
      <c r="A1269">
        <v>1964</v>
      </c>
      <c r="B1269">
        <v>6</v>
      </c>
      <c r="C1269">
        <v>20</v>
      </c>
      <c r="D1269">
        <v>93</v>
      </c>
      <c r="E1269">
        <v>73</v>
      </c>
      <c r="F1269">
        <v>0</v>
      </c>
      <c r="T1269"/>
    </row>
    <row r="1270" spans="1:20" x14ac:dyDescent="0.25">
      <c r="A1270">
        <v>1964</v>
      </c>
      <c r="B1270">
        <v>6</v>
      </c>
      <c r="C1270">
        <v>21</v>
      </c>
      <c r="D1270">
        <v>91</v>
      </c>
      <c r="E1270">
        <v>76</v>
      </c>
      <c r="F1270">
        <v>0</v>
      </c>
      <c r="T1270"/>
    </row>
    <row r="1271" spans="1:20" x14ac:dyDescent="0.25">
      <c r="A1271">
        <v>1964</v>
      </c>
      <c r="B1271">
        <v>6</v>
      </c>
      <c r="C1271">
        <v>22</v>
      </c>
      <c r="D1271">
        <v>84</v>
      </c>
      <c r="E1271">
        <v>68</v>
      </c>
      <c r="F1271">
        <v>12</v>
      </c>
      <c r="T1271"/>
    </row>
    <row r="1272" spans="1:20" x14ac:dyDescent="0.25">
      <c r="A1272">
        <v>1964</v>
      </c>
      <c r="B1272">
        <v>6</v>
      </c>
      <c r="C1272">
        <v>23</v>
      </c>
      <c r="D1272">
        <v>78</v>
      </c>
      <c r="E1272">
        <v>65</v>
      </c>
      <c r="F1272">
        <v>0</v>
      </c>
      <c r="T1272"/>
    </row>
    <row r="1273" spans="1:20" x14ac:dyDescent="0.25">
      <c r="A1273">
        <v>1964</v>
      </c>
      <c r="B1273">
        <v>6</v>
      </c>
      <c r="C1273">
        <v>24</v>
      </c>
      <c r="D1273">
        <v>83</v>
      </c>
      <c r="E1273">
        <v>67</v>
      </c>
      <c r="F1273">
        <v>0</v>
      </c>
      <c r="T1273"/>
    </row>
    <row r="1274" spans="1:20" x14ac:dyDescent="0.25">
      <c r="A1274">
        <v>1964</v>
      </c>
      <c r="B1274">
        <v>6</v>
      </c>
      <c r="C1274">
        <v>25</v>
      </c>
      <c r="D1274">
        <v>80</v>
      </c>
      <c r="E1274">
        <v>64</v>
      </c>
      <c r="F1274">
        <v>0</v>
      </c>
      <c r="T1274"/>
    </row>
    <row r="1275" spans="1:20" x14ac:dyDescent="0.25">
      <c r="A1275">
        <v>1964</v>
      </c>
      <c r="B1275">
        <v>6</v>
      </c>
      <c r="C1275">
        <v>26</v>
      </c>
      <c r="D1275">
        <v>86</v>
      </c>
      <c r="E1275">
        <v>61</v>
      </c>
      <c r="F1275">
        <v>0</v>
      </c>
      <c r="T1275"/>
    </row>
    <row r="1276" spans="1:20" x14ac:dyDescent="0.25">
      <c r="A1276">
        <v>1964</v>
      </c>
      <c r="B1276">
        <v>6</v>
      </c>
      <c r="C1276">
        <v>27</v>
      </c>
      <c r="D1276">
        <v>94</v>
      </c>
      <c r="E1276">
        <v>70</v>
      </c>
      <c r="F1276">
        <v>0</v>
      </c>
      <c r="T1276"/>
    </row>
    <row r="1277" spans="1:20" x14ac:dyDescent="0.25">
      <c r="A1277">
        <v>1964</v>
      </c>
      <c r="B1277">
        <v>6</v>
      </c>
      <c r="C1277">
        <v>28</v>
      </c>
      <c r="D1277">
        <v>86</v>
      </c>
      <c r="E1277">
        <v>66</v>
      </c>
      <c r="F1277">
        <v>0</v>
      </c>
      <c r="T1277"/>
    </row>
    <row r="1278" spans="1:20" x14ac:dyDescent="0.25">
      <c r="A1278">
        <v>1964</v>
      </c>
      <c r="B1278">
        <v>6</v>
      </c>
      <c r="C1278">
        <v>29</v>
      </c>
      <c r="D1278">
        <v>90</v>
      </c>
      <c r="E1278">
        <v>64</v>
      </c>
      <c r="F1278">
        <v>0</v>
      </c>
      <c r="T1278"/>
    </row>
    <row r="1279" spans="1:20" x14ac:dyDescent="0.25">
      <c r="A1279">
        <v>1964</v>
      </c>
      <c r="B1279">
        <v>6</v>
      </c>
      <c r="C1279">
        <v>30</v>
      </c>
      <c r="D1279">
        <v>99</v>
      </c>
      <c r="E1279">
        <v>68</v>
      </c>
      <c r="F1279">
        <v>0</v>
      </c>
      <c r="T1279"/>
    </row>
    <row r="1280" spans="1:20" x14ac:dyDescent="0.25">
      <c r="A1280">
        <v>1964</v>
      </c>
      <c r="B1280">
        <v>7</v>
      </c>
      <c r="C1280">
        <v>1</v>
      </c>
      <c r="D1280">
        <v>99</v>
      </c>
      <c r="E1280">
        <v>77</v>
      </c>
      <c r="F1280">
        <v>0</v>
      </c>
      <c r="T1280"/>
    </row>
    <row r="1281" spans="1:20" x14ac:dyDescent="0.25">
      <c r="A1281">
        <v>1964</v>
      </c>
      <c r="B1281">
        <v>7</v>
      </c>
      <c r="C1281">
        <v>2</v>
      </c>
      <c r="D1281">
        <v>91</v>
      </c>
      <c r="E1281">
        <v>71</v>
      </c>
      <c r="F1281">
        <v>0</v>
      </c>
      <c r="T1281"/>
    </row>
    <row r="1282" spans="1:20" x14ac:dyDescent="0.25">
      <c r="A1282">
        <v>1964</v>
      </c>
      <c r="B1282">
        <v>7</v>
      </c>
      <c r="C1282">
        <v>3</v>
      </c>
      <c r="D1282">
        <v>93</v>
      </c>
      <c r="E1282">
        <v>75</v>
      </c>
      <c r="F1282">
        <v>0</v>
      </c>
      <c r="T1282"/>
    </row>
    <row r="1283" spans="1:20" x14ac:dyDescent="0.25">
      <c r="A1283">
        <v>1964</v>
      </c>
      <c r="B1283">
        <v>7</v>
      </c>
      <c r="C1283">
        <v>4</v>
      </c>
      <c r="D1283">
        <v>82</v>
      </c>
      <c r="E1283">
        <v>66</v>
      </c>
      <c r="F1283">
        <v>0</v>
      </c>
      <c r="T1283"/>
    </row>
    <row r="1284" spans="1:20" x14ac:dyDescent="0.25">
      <c r="A1284">
        <v>1964</v>
      </c>
      <c r="B1284">
        <v>7</v>
      </c>
      <c r="C1284">
        <v>5</v>
      </c>
      <c r="D1284">
        <v>85</v>
      </c>
      <c r="E1284">
        <v>61</v>
      </c>
      <c r="F1284">
        <v>0</v>
      </c>
      <c r="T1284"/>
    </row>
    <row r="1285" spans="1:20" x14ac:dyDescent="0.25">
      <c r="A1285">
        <v>1964</v>
      </c>
      <c r="B1285">
        <v>7</v>
      </c>
      <c r="C1285">
        <v>6</v>
      </c>
      <c r="D1285">
        <v>88</v>
      </c>
      <c r="E1285">
        <v>64</v>
      </c>
      <c r="F1285">
        <v>0</v>
      </c>
      <c r="T1285"/>
    </row>
    <row r="1286" spans="1:20" x14ac:dyDescent="0.25">
      <c r="A1286">
        <v>1964</v>
      </c>
      <c r="B1286">
        <v>7</v>
      </c>
      <c r="C1286">
        <v>7</v>
      </c>
      <c r="D1286">
        <v>89</v>
      </c>
      <c r="E1286">
        <v>64</v>
      </c>
      <c r="F1286">
        <v>0</v>
      </c>
      <c r="T1286"/>
    </row>
    <row r="1287" spans="1:20" x14ac:dyDescent="0.25">
      <c r="A1287">
        <v>1964</v>
      </c>
      <c r="B1287">
        <v>7</v>
      </c>
      <c r="C1287">
        <v>8</v>
      </c>
      <c r="D1287">
        <v>76</v>
      </c>
      <c r="E1287">
        <v>62</v>
      </c>
      <c r="F1287">
        <v>105</v>
      </c>
      <c r="T1287"/>
    </row>
    <row r="1288" spans="1:20" x14ac:dyDescent="0.25">
      <c r="A1288">
        <v>1964</v>
      </c>
      <c r="B1288">
        <v>7</v>
      </c>
      <c r="C1288">
        <v>9</v>
      </c>
      <c r="D1288">
        <v>63</v>
      </c>
      <c r="E1288">
        <v>61</v>
      </c>
      <c r="F1288">
        <v>109</v>
      </c>
      <c r="T1288"/>
    </row>
    <row r="1289" spans="1:20" x14ac:dyDescent="0.25">
      <c r="A1289">
        <v>1964</v>
      </c>
      <c r="B1289">
        <v>7</v>
      </c>
      <c r="C1289">
        <v>10</v>
      </c>
      <c r="D1289">
        <v>86</v>
      </c>
      <c r="E1289">
        <v>61</v>
      </c>
      <c r="F1289">
        <v>0</v>
      </c>
      <c r="T1289"/>
    </row>
    <row r="1290" spans="1:20" x14ac:dyDescent="0.25">
      <c r="A1290">
        <v>1964</v>
      </c>
      <c r="B1290">
        <v>7</v>
      </c>
      <c r="C1290">
        <v>11</v>
      </c>
      <c r="D1290">
        <v>81</v>
      </c>
      <c r="E1290">
        <v>64</v>
      </c>
      <c r="F1290">
        <v>0</v>
      </c>
      <c r="T1290"/>
    </row>
    <row r="1291" spans="1:20" x14ac:dyDescent="0.25">
      <c r="A1291">
        <v>1964</v>
      </c>
      <c r="B1291">
        <v>7</v>
      </c>
      <c r="C1291">
        <v>12</v>
      </c>
      <c r="D1291">
        <v>82</v>
      </c>
      <c r="E1291">
        <v>67</v>
      </c>
      <c r="F1291">
        <v>0</v>
      </c>
      <c r="T1291"/>
    </row>
    <row r="1292" spans="1:20" x14ac:dyDescent="0.25">
      <c r="A1292">
        <v>1964</v>
      </c>
      <c r="B1292">
        <v>7</v>
      </c>
      <c r="C1292">
        <v>13</v>
      </c>
      <c r="D1292">
        <v>67</v>
      </c>
      <c r="E1292">
        <v>62</v>
      </c>
      <c r="F1292">
        <v>103</v>
      </c>
      <c r="T1292"/>
    </row>
    <row r="1293" spans="1:20" x14ac:dyDescent="0.25">
      <c r="A1293">
        <v>1964</v>
      </c>
      <c r="B1293">
        <v>7</v>
      </c>
      <c r="C1293">
        <v>14</v>
      </c>
      <c r="D1293">
        <v>87</v>
      </c>
      <c r="E1293">
        <v>67</v>
      </c>
      <c r="F1293">
        <v>3</v>
      </c>
      <c r="T1293"/>
    </row>
    <row r="1294" spans="1:20" x14ac:dyDescent="0.25">
      <c r="A1294">
        <v>1964</v>
      </c>
      <c r="B1294">
        <v>7</v>
      </c>
      <c r="C1294">
        <v>15</v>
      </c>
      <c r="D1294">
        <v>89</v>
      </c>
      <c r="E1294">
        <v>67</v>
      </c>
      <c r="F1294">
        <v>3</v>
      </c>
      <c r="T1294"/>
    </row>
    <row r="1295" spans="1:20" x14ac:dyDescent="0.25">
      <c r="A1295">
        <v>1964</v>
      </c>
      <c r="B1295">
        <v>7</v>
      </c>
      <c r="C1295">
        <v>16</v>
      </c>
      <c r="D1295">
        <v>85</v>
      </c>
      <c r="E1295">
        <v>70</v>
      </c>
      <c r="F1295">
        <v>0</v>
      </c>
      <c r="T1295"/>
    </row>
    <row r="1296" spans="1:20" x14ac:dyDescent="0.25">
      <c r="A1296">
        <v>1964</v>
      </c>
      <c r="B1296">
        <v>7</v>
      </c>
      <c r="C1296">
        <v>17</v>
      </c>
      <c r="D1296">
        <v>90</v>
      </c>
      <c r="E1296">
        <v>70</v>
      </c>
      <c r="F1296">
        <v>0</v>
      </c>
      <c r="T1296"/>
    </row>
    <row r="1297" spans="1:20" x14ac:dyDescent="0.25">
      <c r="A1297">
        <v>1964</v>
      </c>
      <c r="B1297">
        <v>7</v>
      </c>
      <c r="C1297">
        <v>18</v>
      </c>
      <c r="D1297">
        <v>92</v>
      </c>
      <c r="E1297">
        <v>73</v>
      </c>
      <c r="F1297">
        <v>0</v>
      </c>
      <c r="T1297"/>
    </row>
    <row r="1298" spans="1:20" x14ac:dyDescent="0.25">
      <c r="A1298">
        <v>1964</v>
      </c>
      <c r="B1298">
        <v>7</v>
      </c>
      <c r="C1298">
        <v>19</v>
      </c>
      <c r="D1298">
        <v>91</v>
      </c>
      <c r="E1298">
        <v>73</v>
      </c>
      <c r="F1298">
        <v>0</v>
      </c>
      <c r="T1298"/>
    </row>
    <row r="1299" spans="1:20" x14ac:dyDescent="0.25">
      <c r="A1299">
        <v>1964</v>
      </c>
      <c r="B1299">
        <v>7</v>
      </c>
      <c r="C1299">
        <v>20</v>
      </c>
      <c r="D1299">
        <v>84</v>
      </c>
      <c r="E1299">
        <v>69</v>
      </c>
      <c r="F1299">
        <v>0</v>
      </c>
      <c r="T1299"/>
    </row>
    <row r="1300" spans="1:20" x14ac:dyDescent="0.25">
      <c r="A1300">
        <v>1964</v>
      </c>
      <c r="B1300">
        <v>7</v>
      </c>
      <c r="C1300">
        <v>21</v>
      </c>
      <c r="D1300">
        <v>85</v>
      </c>
      <c r="E1300">
        <v>68</v>
      </c>
      <c r="F1300">
        <v>3</v>
      </c>
      <c r="T1300"/>
    </row>
    <row r="1301" spans="1:20" x14ac:dyDescent="0.25">
      <c r="A1301">
        <v>1964</v>
      </c>
      <c r="B1301">
        <v>7</v>
      </c>
      <c r="C1301">
        <v>22</v>
      </c>
      <c r="D1301">
        <v>81</v>
      </c>
      <c r="E1301">
        <v>69</v>
      </c>
      <c r="F1301">
        <v>11</v>
      </c>
      <c r="T1301"/>
    </row>
    <row r="1302" spans="1:20" x14ac:dyDescent="0.25">
      <c r="A1302">
        <v>1964</v>
      </c>
      <c r="B1302">
        <v>7</v>
      </c>
      <c r="C1302">
        <v>23</v>
      </c>
      <c r="D1302">
        <v>87</v>
      </c>
      <c r="E1302">
        <v>68</v>
      </c>
      <c r="F1302">
        <v>3</v>
      </c>
      <c r="T1302"/>
    </row>
    <row r="1303" spans="1:20" x14ac:dyDescent="0.25">
      <c r="A1303">
        <v>1964</v>
      </c>
      <c r="B1303">
        <v>7</v>
      </c>
      <c r="C1303">
        <v>24</v>
      </c>
      <c r="D1303">
        <v>69</v>
      </c>
      <c r="E1303">
        <v>63</v>
      </c>
      <c r="F1303">
        <v>7</v>
      </c>
      <c r="T1303"/>
    </row>
    <row r="1304" spans="1:20" x14ac:dyDescent="0.25">
      <c r="A1304">
        <v>1964</v>
      </c>
      <c r="B1304">
        <v>7</v>
      </c>
      <c r="C1304">
        <v>25</v>
      </c>
      <c r="D1304">
        <v>72</v>
      </c>
      <c r="E1304">
        <v>61</v>
      </c>
      <c r="F1304">
        <v>0</v>
      </c>
      <c r="T1304"/>
    </row>
    <row r="1305" spans="1:20" x14ac:dyDescent="0.25">
      <c r="A1305">
        <v>1964</v>
      </c>
      <c r="B1305">
        <v>7</v>
      </c>
      <c r="C1305">
        <v>26</v>
      </c>
      <c r="D1305">
        <v>76</v>
      </c>
      <c r="E1305">
        <v>61</v>
      </c>
      <c r="F1305">
        <v>0</v>
      </c>
      <c r="T1305"/>
    </row>
    <row r="1306" spans="1:20" x14ac:dyDescent="0.25">
      <c r="A1306">
        <v>1964</v>
      </c>
      <c r="B1306">
        <v>7</v>
      </c>
      <c r="C1306">
        <v>27</v>
      </c>
      <c r="D1306">
        <v>89</v>
      </c>
      <c r="E1306">
        <v>69</v>
      </c>
      <c r="F1306">
        <v>0</v>
      </c>
      <c r="T1306"/>
    </row>
    <row r="1307" spans="1:20" x14ac:dyDescent="0.25">
      <c r="A1307">
        <v>1964</v>
      </c>
      <c r="B1307">
        <v>7</v>
      </c>
      <c r="C1307">
        <v>28</v>
      </c>
      <c r="D1307">
        <v>87</v>
      </c>
      <c r="E1307">
        <v>71</v>
      </c>
      <c r="F1307">
        <v>0</v>
      </c>
      <c r="T1307"/>
    </row>
    <row r="1308" spans="1:20" x14ac:dyDescent="0.25">
      <c r="A1308">
        <v>1964</v>
      </c>
      <c r="B1308">
        <v>7</v>
      </c>
      <c r="C1308">
        <v>29</v>
      </c>
      <c r="D1308">
        <v>91</v>
      </c>
      <c r="E1308">
        <v>70</v>
      </c>
      <c r="F1308">
        <v>70</v>
      </c>
      <c r="T1308"/>
    </row>
    <row r="1309" spans="1:20" x14ac:dyDescent="0.25">
      <c r="A1309">
        <v>1964</v>
      </c>
      <c r="B1309">
        <v>7</v>
      </c>
      <c r="C1309">
        <v>30</v>
      </c>
      <c r="D1309">
        <v>85</v>
      </c>
      <c r="E1309">
        <v>64</v>
      </c>
      <c r="F1309">
        <v>0</v>
      </c>
      <c r="T1309"/>
    </row>
    <row r="1310" spans="1:20" x14ac:dyDescent="0.25">
      <c r="A1310">
        <v>1964</v>
      </c>
      <c r="B1310">
        <v>7</v>
      </c>
      <c r="C1310">
        <v>31</v>
      </c>
      <c r="D1310">
        <v>81</v>
      </c>
      <c r="E1310">
        <v>62</v>
      </c>
      <c r="F1310">
        <v>0</v>
      </c>
      <c r="T1310"/>
    </row>
    <row r="1311" spans="1:20" x14ac:dyDescent="0.25">
      <c r="A1311">
        <v>1964</v>
      </c>
      <c r="B1311">
        <v>8</v>
      </c>
      <c r="C1311">
        <v>1</v>
      </c>
      <c r="D1311">
        <v>82</v>
      </c>
      <c r="E1311">
        <v>59</v>
      </c>
      <c r="F1311">
        <v>0</v>
      </c>
      <c r="T1311"/>
    </row>
    <row r="1312" spans="1:20" x14ac:dyDescent="0.25">
      <c r="A1312">
        <v>1964</v>
      </c>
      <c r="B1312">
        <v>8</v>
      </c>
      <c r="C1312">
        <v>2</v>
      </c>
      <c r="D1312">
        <v>82</v>
      </c>
      <c r="E1312">
        <v>66</v>
      </c>
      <c r="F1312">
        <v>2</v>
      </c>
      <c r="T1312"/>
    </row>
    <row r="1313" spans="1:20" x14ac:dyDescent="0.25">
      <c r="A1313">
        <v>1964</v>
      </c>
      <c r="B1313">
        <v>8</v>
      </c>
      <c r="C1313">
        <v>3</v>
      </c>
      <c r="D1313">
        <v>76</v>
      </c>
      <c r="E1313">
        <v>61</v>
      </c>
      <c r="F1313">
        <v>0</v>
      </c>
      <c r="T1313"/>
    </row>
    <row r="1314" spans="1:20" x14ac:dyDescent="0.25">
      <c r="A1314">
        <v>1964</v>
      </c>
      <c r="B1314">
        <v>8</v>
      </c>
      <c r="C1314">
        <v>4</v>
      </c>
      <c r="D1314">
        <v>81</v>
      </c>
      <c r="E1314">
        <v>57</v>
      </c>
      <c r="F1314">
        <v>0</v>
      </c>
      <c r="T1314"/>
    </row>
    <row r="1315" spans="1:20" x14ac:dyDescent="0.25">
      <c r="A1315">
        <v>1964</v>
      </c>
      <c r="B1315">
        <v>8</v>
      </c>
      <c r="C1315">
        <v>5</v>
      </c>
      <c r="D1315">
        <v>81</v>
      </c>
      <c r="E1315">
        <v>62</v>
      </c>
      <c r="F1315">
        <v>0</v>
      </c>
      <c r="T1315"/>
    </row>
    <row r="1316" spans="1:20" x14ac:dyDescent="0.25">
      <c r="A1316">
        <v>1964</v>
      </c>
      <c r="B1316">
        <v>8</v>
      </c>
      <c r="C1316">
        <v>6</v>
      </c>
      <c r="D1316">
        <v>86</v>
      </c>
      <c r="E1316">
        <v>61</v>
      </c>
      <c r="F1316">
        <v>0</v>
      </c>
      <c r="T1316"/>
    </row>
    <row r="1317" spans="1:20" x14ac:dyDescent="0.25">
      <c r="A1317">
        <v>1964</v>
      </c>
      <c r="B1317">
        <v>8</v>
      </c>
      <c r="C1317">
        <v>7</v>
      </c>
      <c r="D1317">
        <v>84</v>
      </c>
      <c r="E1317">
        <v>61</v>
      </c>
      <c r="F1317">
        <v>0</v>
      </c>
      <c r="T1317"/>
    </row>
    <row r="1318" spans="1:20" x14ac:dyDescent="0.25">
      <c r="A1318">
        <v>1964</v>
      </c>
      <c r="B1318">
        <v>8</v>
      </c>
      <c r="C1318">
        <v>8</v>
      </c>
      <c r="D1318">
        <v>88</v>
      </c>
      <c r="E1318">
        <v>66</v>
      </c>
      <c r="F1318">
        <v>0</v>
      </c>
      <c r="T1318"/>
    </row>
    <row r="1319" spans="1:20" x14ac:dyDescent="0.25">
      <c r="A1319">
        <v>1964</v>
      </c>
      <c r="B1319">
        <v>8</v>
      </c>
      <c r="C1319">
        <v>9</v>
      </c>
      <c r="D1319">
        <v>76</v>
      </c>
      <c r="E1319">
        <v>59</v>
      </c>
      <c r="F1319">
        <v>0</v>
      </c>
      <c r="T1319"/>
    </row>
    <row r="1320" spans="1:20" x14ac:dyDescent="0.25">
      <c r="A1320">
        <v>1964</v>
      </c>
      <c r="B1320">
        <v>8</v>
      </c>
      <c r="C1320">
        <v>10</v>
      </c>
      <c r="D1320">
        <v>76</v>
      </c>
      <c r="E1320">
        <v>56</v>
      </c>
      <c r="F1320">
        <v>0</v>
      </c>
      <c r="T1320"/>
    </row>
    <row r="1321" spans="1:20" x14ac:dyDescent="0.25">
      <c r="A1321">
        <v>1964</v>
      </c>
      <c r="B1321">
        <v>8</v>
      </c>
      <c r="C1321">
        <v>11</v>
      </c>
      <c r="D1321">
        <v>81</v>
      </c>
      <c r="E1321">
        <v>67</v>
      </c>
      <c r="F1321">
        <v>0</v>
      </c>
      <c r="T1321"/>
    </row>
    <row r="1322" spans="1:20" x14ac:dyDescent="0.25">
      <c r="A1322">
        <v>1964</v>
      </c>
      <c r="B1322">
        <v>8</v>
      </c>
      <c r="C1322">
        <v>12</v>
      </c>
      <c r="D1322">
        <v>89</v>
      </c>
      <c r="E1322">
        <v>67</v>
      </c>
      <c r="F1322">
        <v>1</v>
      </c>
      <c r="T1322"/>
    </row>
    <row r="1323" spans="1:20" x14ac:dyDescent="0.25">
      <c r="A1323">
        <v>1964</v>
      </c>
      <c r="B1323">
        <v>8</v>
      </c>
      <c r="C1323">
        <v>13</v>
      </c>
      <c r="D1323">
        <v>76</v>
      </c>
      <c r="E1323">
        <v>59</v>
      </c>
      <c r="F1323">
        <v>0</v>
      </c>
      <c r="T1323"/>
    </row>
    <row r="1324" spans="1:20" x14ac:dyDescent="0.25">
      <c r="A1324">
        <v>1964</v>
      </c>
      <c r="B1324">
        <v>8</v>
      </c>
      <c r="C1324">
        <v>14</v>
      </c>
      <c r="D1324">
        <v>77</v>
      </c>
      <c r="E1324">
        <v>54</v>
      </c>
      <c r="F1324">
        <v>0</v>
      </c>
      <c r="T1324"/>
    </row>
    <row r="1325" spans="1:20" x14ac:dyDescent="0.25">
      <c r="A1325">
        <v>1964</v>
      </c>
      <c r="B1325">
        <v>8</v>
      </c>
      <c r="C1325">
        <v>15</v>
      </c>
      <c r="D1325">
        <v>80</v>
      </c>
      <c r="E1325">
        <v>54</v>
      </c>
      <c r="F1325">
        <v>0</v>
      </c>
      <c r="T1325"/>
    </row>
    <row r="1326" spans="1:20" x14ac:dyDescent="0.25">
      <c r="A1326">
        <v>1964</v>
      </c>
      <c r="B1326">
        <v>8</v>
      </c>
      <c r="C1326">
        <v>16</v>
      </c>
      <c r="D1326">
        <v>80</v>
      </c>
      <c r="E1326">
        <v>62</v>
      </c>
      <c r="F1326">
        <v>0</v>
      </c>
      <c r="T1326"/>
    </row>
    <row r="1327" spans="1:20" x14ac:dyDescent="0.25">
      <c r="A1327">
        <v>1964</v>
      </c>
      <c r="B1327">
        <v>8</v>
      </c>
      <c r="C1327">
        <v>17</v>
      </c>
      <c r="D1327">
        <v>81</v>
      </c>
      <c r="E1327">
        <v>62</v>
      </c>
      <c r="F1327">
        <v>0</v>
      </c>
      <c r="T1327"/>
    </row>
    <row r="1328" spans="1:20" x14ac:dyDescent="0.25">
      <c r="A1328">
        <v>1964</v>
      </c>
      <c r="B1328">
        <v>8</v>
      </c>
      <c r="C1328">
        <v>18</v>
      </c>
      <c r="D1328">
        <v>85</v>
      </c>
      <c r="E1328">
        <v>62</v>
      </c>
      <c r="F1328">
        <v>13</v>
      </c>
      <c r="T1328"/>
    </row>
    <row r="1329" spans="1:20" x14ac:dyDescent="0.25">
      <c r="A1329">
        <v>1964</v>
      </c>
      <c r="B1329">
        <v>8</v>
      </c>
      <c r="C1329">
        <v>19</v>
      </c>
      <c r="D1329">
        <v>79</v>
      </c>
      <c r="E1329">
        <v>58</v>
      </c>
      <c r="F1329">
        <v>0</v>
      </c>
      <c r="T1329"/>
    </row>
    <row r="1330" spans="1:20" x14ac:dyDescent="0.25">
      <c r="A1330">
        <v>1964</v>
      </c>
      <c r="B1330">
        <v>8</v>
      </c>
      <c r="C1330">
        <v>20</v>
      </c>
      <c r="D1330">
        <v>80</v>
      </c>
      <c r="E1330">
        <v>57</v>
      </c>
      <c r="F1330">
        <v>0</v>
      </c>
      <c r="T1330"/>
    </row>
    <row r="1331" spans="1:20" x14ac:dyDescent="0.25">
      <c r="A1331">
        <v>1964</v>
      </c>
      <c r="B1331">
        <v>8</v>
      </c>
      <c r="C1331">
        <v>21</v>
      </c>
      <c r="D1331">
        <v>77</v>
      </c>
      <c r="E1331">
        <v>61</v>
      </c>
      <c r="F1331">
        <v>0</v>
      </c>
      <c r="T1331"/>
    </row>
    <row r="1332" spans="1:20" x14ac:dyDescent="0.25">
      <c r="A1332">
        <v>1964</v>
      </c>
      <c r="B1332">
        <v>8</v>
      </c>
      <c r="C1332">
        <v>22</v>
      </c>
      <c r="D1332">
        <v>92</v>
      </c>
      <c r="E1332">
        <v>67</v>
      </c>
      <c r="F1332">
        <v>8</v>
      </c>
      <c r="T1332"/>
    </row>
    <row r="1333" spans="1:20" x14ac:dyDescent="0.25">
      <c r="A1333">
        <v>1964</v>
      </c>
      <c r="B1333">
        <v>8</v>
      </c>
      <c r="C1333">
        <v>23</v>
      </c>
      <c r="D1333">
        <v>89</v>
      </c>
      <c r="E1333">
        <v>73</v>
      </c>
      <c r="F1333">
        <v>0</v>
      </c>
      <c r="T1333"/>
    </row>
    <row r="1334" spans="1:20" x14ac:dyDescent="0.25">
      <c r="A1334">
        <v>1964</v>
      </c>
      <c r="B1334">
        <v>8</v>
      </c>
      <c r="C1334">
        <v>24</v>
      </c>
      <c r="D1334">
        <v>91</v>
      </c>
      <c r="E1334">
        <v>71</v>
      </c>
      <c r="F1334">
        <v>0</v>
      </c>
      <c r="T1334"/>
    </row>
    <row r="1335" spans="1:20" x14ac:dyDescent="0.25">
      <c r="A1335">
        <v>1964</v>
      </c>
      <c r="B1335">
        <v>8</v>
      </c>
      <c r="C1335">
        <v>25</v>
      </c>
      <c r="D1335">
        <v>86</v>
      </c>
      <c r="E1335">
        <v>66</v>
      </c>
      <c r="F1335">
        <v>0</v>
      </c>
      <c r="T1335"/>
    </row>
    <row r="1336" spans="1:20" x14ac:dyDescent="0.25">
      <c r="A1336">
        <v>1964</v>
      </c>
      <c r="B1336">
        <v>8</v>
      </c>
      <c r="C1336">
        <v>26</v>
      </c>
      <c r="D1336">
        <v>89</v>
      </c>
      <c r="E1336">
        <v>64</v>
      </c>
      <c r="F1336">
        <v>0</v>
      </c>
      <c r="T1336"/>
    </row>
    <row r="1337" spans="1:20" x14ac:dyDescent="0.25">
      <c r="A1337">
        <v>1964</v>
      </c>
      <c r="B1337">
        <v>8</v>
      </c>
      <c r="C1337">
        <v>27</v>
      </c>
      <c r="D1337">
        <v>84</v>
      </c>
      <c r="E1337">
        <v>61</v>
      </c>
      <c r="F1337">
        <v>0</v>
      </c>
      <c r="T1337"/>
    </row>
    <row r="1338" spans="1:20" x14ac:dyDescent="0.25">
      <c r="A1338">
        <v>1964</v>
      </c>
      <c r="B1338">
        <v>8</v>
      </c>
      <c r="C1338">
        <v>28</v>
      </c>
      <c r="D1338">
        <v>83</v>
      </c>
      <c r="E1338">
        <v>60</v>
      </c>
      <c r="F1338">
        <v>0</v>
      </c>
      <c r="T1338"/>
    </row>
    <row r="1339" spans="1:20" x14ac:dyDescent="0.25">
      <c r="A1339">
        <v>1964</v>
      </c>
      <c r="B1339">
        <v>8</v>
      </c>
      <c r="C1339">
        <v>29</v>
      </c>
      <c r="D1339">
        <v>91</v>
      </c>
      <c r="E1339">
        <v>67</v>
      </c>
      <c r="F1339">
        <v>0</v>
      </c>
      <c r="T1339"/>
    </row>
    <row r="1340" spans="1:20" x14ac:dyDescent="0.25">
      <c r="A1340">
        <v>1964</v>
      </c>
      <c r="B1340">
        <v>8</v>
      </c>
      <c r="C1340">
        <v>30</v>
      </c>
      <c r="D1340">
        <v>91</v>
      </c>
      <c r="E1340">
        <v>70</v>
      </c>
      <c r="F1340">
        <v>0</v>
      </c>
      <c r="T1340"/>
    </row>
    <row r="1341" spans="1:20" x14ac:dyDescent="0.25">
      <c r="A1341">
        <v>1964</v>
      </c>
      <c r="B1341">
        <v>8</v>
      </c>
      <c r="C1341">
        <v>31</v>
      </c>
      <c r="D1341">
        <v>83</v>
      </c>
      <c r="E1341">
        <v>74</v>
      </c>
      <c r="F1341">
        <v>0</v>
      </c>
      <c r="T1341"/>
    </row>
    <row r="1342" spans="1:20" x14ac:dyDescent="0.25">
      <c r="A1342">
        <v>1964</v>
      </c>
      <c r="B1342">
        <v>9</v>
      </c>
      <c r="C1342">
        <v>1</v>
      </c>
      <c r="D1342">
        <v>85</v>
      </c>
      <c r="E1342">
        <v>65</v>
      </c>
      <c r="F1342">
        <v>0</v>
      </c>
      <c r="T1342"/>
    </row>
    <row r="1343" spans="1:20" x14ac:dyDescent="0.25">
      <c r="A1343">
        <v>1964</v>
      </c>
      <c r="B1343">
        <v>9</v>
      </c>
      <c r="C1343">
        <v>2</v>
      </c>
      <c r="D1343">
        <v>80</v>
      </c>
      <c r="E1343">
        <v>58</v>
      </c>
      <c r="F1343">
        <v>0</v>
      </c>
      <c r="T1343"/>
    </row>
    <row r="1344" spans="1:20" x14ac:dyDescent="0.25">
      <c r="A1344">
        <v>1964</v>
      </c>
      <c r="B1344">
        <v>9</v>
      </c>
      <c r="C1344">
        <v>3</v>
      </c>
      <c r="D1344">
        <v>85</v>
      </c>
      <c r="E1344">
        <v>60</v>
      </c>
      <c r="F1344">
        <v>0</v>
      </c>
      <c r="T1344"/>
    </row>
    <row r="1345" spans="1:20" x14ac:dyDescent="0.25">
      <c r="A1345">
        <v>1964</v>
      </c>
      <c r="B1345">
        <v>9</v>
      </c>
      <c r="C1345">
        <v>4</v>
      </c>
      <c r="D1345">
        <v>92</v>
      </c>
      <c r="E1345">
        <v>63</v>
      </c>
      <c r="F1345">
        <v>1</v>
      </c>
      <c r="T1345"/>
    </row>
    <row r="1346" spans="1:20" x14ac:dyDescent="0.25">
      <c r="A1346">
        <v>1964</v>
      </c>
      <c r="B1346">
        <v>9</v>
      </c>
      <c r="C1346">
        <v>5</v>
      </c>
      <c r="D1346">
        <v>89</v>
      </c>
      <c r="E1346">
        <v>66</v>
      </c>
      <c r="F1346">
        <v>0</v>
      </c>
      <c r="T1346"/>
    </row>
    <row r="1347" spans="1:20" x14ac:dyDescent="0.25">
      <c r="A1347">
        <v>1964</v>
      </c>
      <c r="B1347">
        <v>9</v>
      </c>
      <c r="C1347">
        <v>6</v>
      </c>
      <c r="D1347">
        <v>82</v>
      </c>
      <c r="E1347">
        <v>59</v>
      </c>
      <c r="F1347">
        <v>0</v>
      </c>
      <c r="T1347"/>
    </row>
    <row r="1348" spans="1:20" x14ac:dyDescent="0.25">
      <c r="A1348">
        <v>1964</v>
      </c>
      <c r="B1348">
        <v>9</v>
      </c>
      <c r="C1348">
        <v>7</v>
      </c>
      <c r="D1348">
        <v>82</v>
      </c>
      <c r="E1348">
        <v>58</v>
      </c>
      <c r="F1348">
        <v>0</v>
      </c>
      <c r="T1348"/>
    </row>
    <row r="1349" spans="1:20" x14ac:dyDescent="0.25">
      <c r="A1349">
        <v>1964</v>
      </c>
      <c r="B1349">
        <v>9</v>
      </c>
      <c r="C1349">
        <v>8</v>
      </c>
      <c r="D1349">
        <v>84</v>
      </c>
      <c r="E1349">
        <v>63</v>
      </c>
      <c r="F1349">
        <v>0</v>
      </c>
      <c r="T1349"/>
    </row>
    <row r="1350" spans="1:20" x14ac:dyDescent="0.25">
      <c r="A1350">
        <v>1964</v>
      </c>
      <c r="B1350">
        <v>9</v>
      </c>
      <c r="C1350">
        <v>9</v>
      </c>
      <c r="D1350">
        <v>92</v>
      </c>
      <c r="E1350">
        <v>63</v>
      </c>
      <c r="F1350">
        <v>0</v>
      </c>
      <c r="T1350"/>
    </row>
    <row r="1351" spans="1:20" x14ac:dyDescent="0.25">
      <c r="A1351">
        <v>1964</v>
      </c>
      <c r="B1351">
        <v>9</v>
      </c>
      <c r="C1351">
        <v>10</v>
      </c>
      <c r="D1351">
        <v>87</v>
      </c>
      <c r="E1351">
        <v>66</v>
      </c>
      <c r="F1351">
        <v>0</v>
      </c>
      <c r="T1351"/>
    </row>
    <row r="1352" spans="1:20" x14ac:dyDescent="0.25">
      <c r="A1352">
        <v>1964</v>
      </c>
      <c r="B1352">
        <v>9</v>
      </c>
      <c r="C1352">
        <v>11</v>
      </c>
      <c r="D1352">
        <v>92</v>
      </c>
      <c r="E1352">
        <v>63</v>
      </c>
      <c r="F1352">
        <v>31</v>
      </c>
      <c r="T1352"/>
    </row>
    <row r="1353" spans="1:20" x14ac:dyDescent="0.25">
      <c r="A1353">
        <v>1964</v>
      </c>
      <c r="B1353">
        <v>9</v>
      </c>
      <c r="C1353">
        <v>12</v>
      </c>
      <c r="D1353">
        <v>71</v>
      </c>
      <c r="E1353">
        <v>58</v>
      </c>
      <c r="F1353">
        <v>18</v>
      </c>
      <c r="T1353"/>
    </row>
    <row r="1354" spans="1:20" x14ac:dyDescent="0.25">
      <c r="A1354">
        <v>1964</v>
      </c>
      <c r="B1354">
        <v>9</v>
      </c>
      <c r="C1354">
        <v>13</v>
      </c>
      <c r="D1354">
        <v>60</v>
      </c>
      <c r="E1354">
        <v>53</v>
      </c>
      <c r="F1354">
        <v>0</v>
      </c>
      <c r="T1354"/>
    </row>
    <row r="1355" spans="1:20" x14ac:dyDescent="0.25">
      <c r="A1355">
        <v>1964</v>
      </c>
      <c r="B1355">
        <v>9</v>
      </c>
      <c r="C1355">
        <v>14</v>
      </c>
      <c r="D1355">
        <v>75</v>
      </c>
      <c r="E1355">
        <v>48</v>
      </c>
      <c r="F1355">
        <v>2</v>
      </c>
      <c r="T1355"/>
    </row>
    <row r="1356" spans="1:20" x14ac:dyDescent="0.25">
      <c r="A1356">
        <v>1964</v>
      </c>
      <c r="B1356">
        <v>9</v>
      </c>
      <c r="C1356">
        <v>15</v>
      </c>
      <c r="D1356">
        <v>75</v>
      </c>
      <c r="E1356">
        <v>51</v>
      </c>
      <c r="F1356">
        <v>0</v>
      </c>
      <c r="T1356"/>
    </row>
    <row r="1357" spans="1:20" x14ac:dyDescent="0.25">
      <c r="A1357">
        <v>1964</v>
      </c>
      <c r="B1357">
        <v>9</v>
      </c>
      <c r="C1357">
        <v>16</v>
      </c>
      <c r="D1357">
        <v>66</v>
      </c>
      <c r="E1357">
        <v>48</v>
      </c>
      <c r="F1357">
        <v>0</v>
      </c>
      <c r="T1357"/>
    </row>
    <row r="1358" spans="1:20" x14ac:dyDescent="0.25">
      <c r="A1358">
        <v>1964</v>
      </c>
      <c r="B1358">
        <v>9</v>
      </c>
      <c r="C1358">
        <v>17</v>
      </c>
      <c r="D1358">
        <v>82</v>
      </c>
      <c r="E1358">
        <v>59</v>
      </c>
      <c r="F1358">
        <v>0</v>
      </c>
      <c r="T1358"/>
    </row>
    <row r="1359" spans="1:20" x14ac:dyDescent="0.25">
      <c r="A1359">
        <v>1964</v>
      </c>
      <c r="B1359">
        <v>9</v>
      </c>
      <c r="C1359">
        <v>18</v>
      </c>
      <c r="D1359">
        <v>85</v>
      </c>
      <c r="E1359">
        <v>61</v>
      </c>
      <c r="F1359">
        <v>0</v>
      </c>
      <c r="T1359"/>
    </row>
    <row r="1360" spans="1:20" x14ac:dyDescent="0.25">
      <c r="A1360">
        <v>1964</v>
      </c>
      <c r="B1360">
        <v>9</v>
      </c>
      <c r="C1360">
        <v>19</v>
      </c>
      <c r="D1360">
        <v>69</v>
      </c>
      <c r="E1360">
        <v>55</v>
      </c>
      <c r="F1360">
        <v>0</v>
      </c>
      <c r="T1360"/>
    </row>
    <row r="1361" spans="1:20" x14ac:dyDescent="0.25">
      <c r="A1361">
        <v>1964</v>
      </c>
      <c r="B1361">
        <v>9</v>
      </c>
      <c r="C1361">
        <v>20</v>
      </c>
      <c r="D1361">
        <v>66</v>
      </c>
      <c r="E1361">
        <v>53</v>
      </c>
      <c r="F1361">
        <v>0</v>
      </c>
      <c r="T1361"/>
    </row>
    <row r="1362" spans="1:20" x14ac:dyDescent="0.25">
      <c r="A1362">
        <v>1964</v>
      </c>
      <c r="B1362">
        <v>9</v>
      </c>
      <c r="C1362">
        <v>21</v>
      </c>
      <c r="D1362">
        <v>70</v>
      </c>
      <c r="E1362">
        <v>52</v>
      </c>
      <c r="F1362">
        <v>0</v>
      </c>
      <c r="T1362"/>
    </row>
    <row r="1363" spans="1:20" x14ac:dyDescent="0.25">
      <c r="A1363">
        <v>1964</v>
      </c>
      <c r="B1363">
        <v>9</v>
      </c>
      <c r="C1363">
        <v>22</v>
      </c>
      <c r="D1363">
        <v>72</v>
      </c>
      <c r="E1363">
        <v>57</v>
      </c>
      <c r="F1363">
        <v>0</v>
      </c>
      <c r="T1363"/>
    </row>
    <row r="1364" spans="1:20" x14ac:dyDescent="0.25">
      <c r="A1364">
        <v>1964</v>
      </c>
      <c r="B1364">
        <v>9</v>
      </c>
      <c r="C1364">
        <v>23</v>
      </c>
      <c r="D1364">
        <v>86</v>
      </c>
      <c r="E1364">
        <v>62</v>
      </c>
      <c r="F1364">
        <v>0</v>
      </c>
      <c r="T1364"/>
    </row>
    <row r="1365" spans="1:20" x14ac:dyDescent="0.25">
      <c r="A1365">
        <v>1964</v>
      </c>
      <c r="B1365">
        <v>9</v>
      </c>
      <c r="C1365">
        <v>24</v>
      </c>
      <c r="D1365">
        <v>81</v>
      </c>
      <c r="E1365">
        <v>61</v>
      </c>
      <c r="F1365">
        <v>0</v>
      </c>
      <c r="T1365"/>
    </row>
    <row r="1366" spans="1:20" x14ac:dyDescent="0.25">
      <c r="A1366">
        <v>1964</v>
      </c>
      <c r="B1366">
        <v>9</v>
      </c>
      <c r="C1366">
        <v>25</v>
      </c>
      <c r="D1366">
        <v>69</v>
      </c>
      <c r="E1366">
        <v>53</v>
      </c>
      <c r="F1366">
        <v>0</v>
      </c>
      <c r="T1366"/>
    </row>
    <row r="1367" spans="1:20" x14ac:dyDescent="0.25">
      <c r="A1367">
        <v>1964</v>
      </c>
      <c r="B1367">
        <v>9</v>
      </c>
      <c r="C1367">
        <v>26</v>
      </c>
      <c r="D1367">
        <v>74</v>
      </c>
      <c r="E1367">
        <v>51</v>
      </c>
      <c r="F1367">
        <v>0</v>
      </c>
      <c r="T1367"/>
    </row>
    <row r="1368" spans="1:20" x14ac:dyDescent="0.25">
      <c r="A1368">
        <v>1964</v>
      </c>
      <c r="B1368">
        <v>9</v>
      </c>
      <c r="C1368">
        <v>27</v>
      </c>
      <c r="D1368">
        <v>73</v>
      </c>
      <c r="E1368">
        <v>59</v>
      </c>
      <c r="F1368">
        <v>0</v>
      </c>
      <c r="T1368"/>
    </row>
    <row r="1369" spans="1:20" x14ac:dyDescent="0.25">
      <c r="A1369">
        <v>1964</v>
      </c>
      <c r="B1369">
        <v>9</v>
      </c>
      <c r="C1369">
        <v>28</v>
      </c>
      <c r="D1369">
        <v>67</v>
      </c>
      <c r="E1369">
        <v>50</v>
      </c>
      <c r="F1369">
        <v>12</v>
      </c>
      <c r="T1369"/>
    </row>
    <row r="1370" spans="1:20" x14ac:dyDescent="0.25">
      <c r="A1370">
        <v>1964</v>
      </c>
      <c r="B1370">
        <v>9</v>
      </c>
      <c r="C1370">
        <v>29</v>
      </c>
      <c r="D1370">
        <v>57</v>
      </c>
      <c r="E1370">
        <v>50</v>
      </c>
      <c r="F1370">
        <v>104</v>
      </c>
      <c r="T1370"/>
    </row>
    <row r="1371" spans="1:20" x14ac:dyDescent="0.25">
      <c r="A1371">
        <v>1964</v>
      </c>
      <c r="B1371">
        <v>9</v>
      </c>
      <c r="C1371">
        <v>30</v>
      </c>
      <c r="D1371">
        <v>61</v>
      </c>
      <c r="E1371">
        <v>54</v>
      </c>
      <c r="F1371">
        <v>1</v>
      </c>
      <c r="T1371"/>
    </row>
    <row r="1372" spans="1:20" x14ac:dyDescent="0.25">
      <c r="A1372">
        <v>1964</v>
      </c>
      <c r="B1372">
        <v>10</v>
      </c>
      <c r="C1372">
        <v>1</v>
      </c>
      <c r="D1372">
        <v>65</v>
      </c>
      <c r="E1372">
        <v>51</v>
      </c>
      <c r="F1372">
        <v>0</v>
      </c>
      <c r="T1372"/>
    </row>
    <row r="1373" spans="1:20" x14ac:dyDescent="0.25">
      <c r="A1373">
        <v>1964</v>
      </c>
      <c r="B1373">
        <v>10</v>
      </c>
      <c r="C1373">
        <v>2</v>
      </c>
      <c r="D1373">
        <v>64</v>
      </c>
      <c r="E1373">
        <v>53</v>
      </c>
      <c r="F1373">
        <v>48</v>
      </c>
      <c r="T1373"/>
    </row>
    <row r="1374" spans="1:20" x14ac:dyDescent="0.25">
      <c r="A1374">
        <v>1964</v>
      </c>
      <c r="B1374">
        <v>10</v>
      </c>
      <c r="C1374">
        <v>3</v>
      </c>
      <c r="D1374">
        <v>73</v>
      </c>
      <c r="E1374">
        <v>54</v>
      </c>
      <c r="F1374">
        <v>21</v>
      </c>
      <c r="T1374"/>
    </row>
    <row r="1375" spans="1:20" x14ac:dyDescent="0.25">
      <c r="A1375">
        <v>1964</v>
      </c>
      <c r="B1375">
        <v>10</v>
      </c>
      <c r="C1375">
        <v>4</v>
      </c>
      <c r="D1375">
        <v>68</v>
      </c>
      <c r="E1375">
        <v>54</v>
      </c>
      <c r="F1375">
        <v>0</v>
      </c>
      <c r="T1375"/>
    </row>
    <row r="1376" spans="1:20" x14ac:dyDescent="0.25">
      <c r="A1376">
        <v>1964</v>
      </c>
      <c r="B1376">
        <v>10</v>
      </c>
      <c r="C1376">
        <v>5</v>
      </c>
      <c r="D1376">
        <v>57</v>
      </c>
      <c r="E1376">
        <v>45</v>
      </c>
      <c r="F1376">
        <v>0</v>
      </c>
      <c r="T1376"/>
    </row>
    <row r="1377" spans="1:20" x14ac:dyDescent="0.25">
      <c r="A1377">
        <v>1964</v>
      </c>
      <c r="B1377">
        <v>10</v>
      </c>
      <c r="C1377">
        <v>6</v>
      </c>
      <c r="D1377">
        <v>60</v>
      </c>
      <c r="E1377">
        <v>38</v>
      </c>
      <c r="F1377">
        <v>0</v>
      </c>
      <c r="T1377"/>
    </row>
    <row r="1378" spans="1:20" x14ac:dyDescent="0.25">
      <c r="A1378">
        <v>1964</v>
      </c>
      <c r="B1378">
        <v>10</v>
      </c>
      <c r="C1378">
        <v>7</v>
      </c>
      <c r="D1378">
        <v>56</v>
      </c>
      <c r="E1378">
        <v>42</v>
      </c>
      <c r="F1378">
        <v>0</v>
      </c>
      <c r="T1378"/>
    </row>
    <row r="1379" spans="1:20" x14ac:dyDescent="0.25">
      <c r="A1379">
        <v>1964</v>
      </c>
      <c r="B1379">
        <v>10</v>
      </c>
      <c r="C1379">
        <v>8</v>
      </c>
      <c r="D1379">
        <v>59</v>
      </c>
      <c r="E1379">
        <v>39</v>
      </c>
      <c r="F1379">
        <v>0</v>
      </c>
      <c r="T1379"/>
    </row>
    <row r="1380" spans="1:20" x14ac:dyDescent="0.25">
      <c r="A1380">
        <v>1964</v>
      </c>
      <c r="B1380">
        <v>10</v>
      </c>
      <c r="C1380">
        <v>9</v>
      </c>
      <c r="D1380">
        <v>64</v>
      </c>
      <c r="E1380">
        <v>47</v>
      </c>
      <c r="F1380">
        <v>0</v>
      </c>
      <c r="T1380"/>
    </row>
    <row r="1381" spans="1:20" x14ac:dyDescent="0.25">
      <c r="A1381">
        <v>1964</v>
      </c>
      <c r="B1381">
        <v>10</v>
      </c>
      <c r="C1381">
        <v>10</v>
      </c>
      <c r="D1381">
        <v>56</v>
      </c>
      <c r="E1381">
        <v>38</v>
      </c>
      <c r="F1381">
        <v>0</v>
      </c>
      <c r="T1381"/>
    </row>
    <row r="1382" spans="1:20" x14ac:dyDescent="0.25">
      <c r="A1382">
        <v>1964</v>
      </c>
      <c r="B1382">
        <v>10</v>
      </c>
      <c r="C1382">
        <v>11</v>
      </c>
      <c r="D1382">
        <v>55</v>
      </c>
      <c r="E1382">
        <v>34</v>
      </c>
      <c r="F1382">
        <v>0</v>
      </c>
      <c r="T1382"/>
    </row>
    <row r="1383" spans="1:20" x14ac:dyDescent="0.25">
      <c r="A1383">
        <v>1964</v>
      </c>
      <c r="B1383">
        <v>10</v>
      </c>
      <c r="C1383">
        <v>12</v>
      </c>
      <c r="D1383">
        <v>62</v>
      </c>
      <c r="E1383">
        <v>39</v>
      </c>
      <c r="F1383">
        <v>0</v>
      </c>
      <c r="T1383"/>
    </row>
    <row r="1384" spans="1:20" x14ac:dyDescent="0.25">
      <c r="A1384">
        <v>1964</v>
      </c>
      <c r="B1384">
        <v>10</v>
      </c>
      <c r="C1384">
        <v>13</v>
      </c>
      <c r="D1384">
        <v>69</v>
      </c>
      <c r="E1384">
        <v>49</v>
      </c>
      <c r="F1384">
        <v>0</v>
      </c>
      <c r="T1384"/>
    </row>
    <row r="1385" spans="1:20" x14ac:dyDescent="0.25">
      <c r="A1385">
        <v>1964</v>
      </c>
      <c r="B1385">
        <v>10</v>
      </c>
      <c r="C1385">
        <v>14</v>
      </c>
      <c r="D1385">
        <v>68</v>
      </c>
      <c r="E1385">
        <v>48</v>
      </c>
      <c r="F1385">
        <v>0</v>
      </c>
      <c r="T1385"/>
    </row>
    <row r="1386" spans="1:20" x14ac:dyDescent="0.25">
      <c r="A1386">
        <v>1964</v>
      </c>
      <c r="B1386">
        <v>10</v>
      </c>
      <c r="C1386">
        <v>15</v>
      </c>
      <c r="D1386">
        <v>76</v>
      </c>
      <c r="E1386">
        <v>50</v>
      </c>
      <c r="F1386">
        <v>0</v>
      </c>
      <c r="T1386"/>
    </row>
    <row r="1387" spans="1:20" x14ac:dyDescent="0.25">
      <c r="A1387">
        <v>1964</v>
      </c>
      <c r="B1387">
        <v>10</v>
      </c>
      <c r="C1387">
        <v>16</v>
      </c>
      <c r="D1387">
        <v>76</v>
      </c>
      <c r="E1387">
        <v>54</v>
      </c>
      <c r="F1387">
        <v>0</v>
      </c>
      <c r="T1387"/>
    </row>
    <row r="1388" spans="1:20" x14ac:dyDescent="0.25">
      <c r="A1388">
        <v>1964</v>
      </c>
      <c r="B1388">
        <v>10</v>
      </c>
      <c r="C1388">
        <v>17</v>
      </c>
      <c r="D1388">
        <v>61</v>
      </c>
      <c r="E1388">
        <v>57</v>
      </c>
      <c r="F1388">
        <v>63</v>
      </c>
      <c r="T1388"/>
    </row>
    <row r="1389" spans="1:20" x14ac:dyDescent="0.25">
      <c r="A1389">
        <v>1964</v>
      </c>
      <c r="B1389">
        <v>10</v>
      </c>
      <c r="C1389">
        <v>18</v>
      </c>
      <c r="D1389">
        <v>78</v>
      </c>
      <c r="E1389">
        <v>55</v>
      </c>
      <c r="F1389">
        <v>2</v>
      </c>
      <c r="T1389"/>
    </row>
    <row r="1390" spans="1:20" x14ac:dyDescent="0.25">
      <c r="A1390">
        <v>1964</v>
      </c>
      <c r="B1390">
        <v>10</v>
      </c>
      <c r="C1390">
        <v>19</v>
      </c>
      <c r="D1390">
        <v>64</v>
      </c>
      <c r="E1390">
        <v>47</v>
      </c>
      <c r="F1390">
        <v>0</v>
      </c>
      <c r="T1390"/>
    </row>
    <row r="1391" spans="1:20" x14ac:dyDescent="0.25">
      <c r="A1391">
        <v>1964</v>
      </c>
      <c r="B1391">
        <v>10</v>
      </c>
      <c r="C1391">
        <v>20</v>
      </c>
      <c r="D1391">
        <v>50</v>
      </c>
      <c r="E1391">
        <v>40</v>
      </c>
      <c r="F1391">
        <v>32</v>
      </c>
      <c r="T1391"/>
    </row>
    <row r="1392" spans="1:20" x14ac:dyDescent="0.25">
      <c r="A1392">
        <v>1964</v>
      </c>
      <c r="B1392">
        <v>10</v>
      </c>
      <c r="C1392">
        <v>21</v>
      </c>
      <c r="D1392">
        <v>55</v>
      </c>
      <c r="E1392">
        <v>39</v>
      </c>
      <c r="F1392">
        <v>7</v>
      </c>
      <c r="T1392"/>
    </row>
    <row r="1393" spans="1:20" x14ac:dyDescent="0.25">
      <c r="A1393">
        <v>1964</v>
      </c>
      <c r="B1393">
        <v>10</v>
      </c>
      <c r="C1393">
        <v>22</v>
      </c>
      <c r="D1393">
        <v>59</v>
      </c>
      <c r="E1393">
        <v>41</v>
      </c>
      <c r="F1393">
        <v>0</v>
      </c>
      <c r="T1393"/>
    </row>
    <row r="1394" spans="1:20" x14ac:dyDescent="0.25">
      <c r="A1394">
        <v>1964</v>
      </c>
      <c r="B1394">
        <v>10</v>
      </c>
      <c r="C1394">
        <v>23</v>
      </c>
      <c r="D1394">
        <v>52</v>
      </c>
      <c r="E1394">
        <v>38</v>
      </c>
      <c r="F1394">
        <v>0</v>
      </c>
      <c r="T1394"/>
    </row>
    <row r="1395" spans="1:20" x14ac:dyDescent="0.25">
      <c r="A1395">
        <v>1964</v>
      </c>
      <c r="B1395">
        <v>10</v>
      </c>
      <c r="C1395">
        <v>24</v>
      </c>
      <c r="D1395">
        <v>53</v>
      </c>
      <c r="E1395">
        <v>33</v>
      </c>
      <c r="F1395">
        <v>0</v>
      </c>
      <c r="T1395"/>
    </row>
    <row r="1396" spans="1:20" x14ac:dyDescent="0.25">
      <c r="A1396">
        <v>1964</v>
      </c>
      <c r="B1396">
        <v>10</v>
      </c>
      <c r="C1396">
        <v>25</v>
      </c>
      <c r="D1396">
        <v>64</v>
      </c>
      <c r="E1396">
        <v>41</v>
      </c>
      <c r="F1396">
        <v>0</v>
      </c>
      <c r="T1396"/>
    </row>
    <row r="1397" spans="1:20" x14ac:dyDescent="0.25">
      <c r="A1397">
        <v>1964</v>
      </c>
      <c r="B1397">
        <v>10</v>
      </c>
      <c r="C1397">
        <v>26</v>
      </c>
      <c r="D1397">
        <v>78</v>
      </c>
      <c r="E1397">
        <v>52</v>
      </c>
      <c r="F1397">
        <v>0</v>
      </c>
      <c r="T1397"/>
    </row>
    <row r="1398" spans="1:20" x14ac:dyDescent="0.25">
      <c r="A1398">
        <v>1964</v>
      </c>
      <c r="B1398">
        <v>10</v>
      </c>
      <c r="C1398">
        <v>27</v>
      </c>
      <c r="D1398">
        <v>74</v>
      </c>
      <c r="E1398">
        <v>56</v>
      </c>
      <c r="F1398">
        <v>0</v>
      </c>
      <c r="T1398"/>
    </row>
    <row r="1399" spans="1:20" x14ac:dyDescent="0.25">
      <c r="A1399">
        <v>1964</v>
      </c>
      <c r="B1399">
        <v>10</v>
      </c>
      <c r="C1399">
        <v>28</v>
      </c>
      <c r="D1399">
        <v>74</v>
      </c>
      <c r="E1399">
        <v>56</v>
      </c>
      <c r="F1399">
        <v>0</v>
      </c>
      <c r="T1399"/>
    </row>
    <row r="1400" spans="1:20" x14ac:dyDescent="0.25">
      <c r="A1400">
        <v>1964</v>
      </c>
      <c r="B1400">
        <v>10</v>
      </c>
      <c r="C1400">
        <v>29</v>
      </c>
      <c r="D1400">
        <v>66</v>
      </c>
      <c r="E1400">
        <v>55</v>
      </c>
      <c r="F1400">
        <v>0</v>
      </c>
      <c r="T1400"/>
    </row>
    <row r="1401" spans="1:20" x14ac:dyDescent="0.25">
      <c r="A1401">
        <v>1964</v>
      </c>
      <c r="B1401">
        <v>10</v>
      </c>
      <c r="C1401">
        <v>30</v>
      </c>
      <c r="D1401">
        <v>60</v>
      </c>
      <c r="E1401">
        <v>47</v>
      </c>
      <c r="F1401">
        <v>0</v>
      </c>
      <c r="T1401"/>
    </row>
    <row r="1402" spans="1:20" x14ac:dyDescent="0.25">
      <c r="A1402">
        <v>1964</v>
      </c>
      <c r="B1402">
        <v>10</v>
      </c>
      <c r="C1402">
        <v>31</v>
      </c>
      <c r="D1402">
        <v>58</v>
      </c>
      <c r="E1402">
        <v>42</v>
      </c>
      <c r="F1402">
        <v>0</v>
      </c>
      <c r="T1402"/>
    </row>
    <row r="1403" spans="1:20" x14ac:dyDescent="0.25">
      <c r="A1403">
        <v>1964</v>
      </c>
      <c r="B1403">
        <v>11</v>
      </c>
      <c r="C1403">
        <v>1</v>
      </c>
      <c r="D1403">
        <v>61</v>
      </c>
      <c r="E1403">
        <v>42</v>
      </c>
      <c r="F1403">
        <v>0</v>
      </c>
      <c r="T1403"/>
    </row>
    <row r="1404" spans="1:20" x14ac:dyDescent="0.25">
      <c r="A1404">
        <v>1964</v>
      </c>
      <c r="B1404">
        <v>11</v>
      </c>
      <c r="C1404">
        <v>2</v>
      </c>
      <c r="D1404">
        <v>64</v>
      </c>
      <c r="E1404">
        <v>48</v>
      </c>
      <c r="F1404">
        <v>0</v>
      </c>
      <c r="T1404"/>
    </row>
    <row r="1405" spans="1:20" x14ac:dyDescent="0.25">
      <c r="A1405">
        <v>1964</v>
      </c>
      <c r="B1405">
        <v>11</v>
      </c>
      <c r="C1405">
        <v>3</v>
      </c>
      <c r="D1405">
        <v>60</v>
      </c>
      <c r="E1405">
        <v>48</v>
      </c>
      <c r="F1405">
        <v>0</v>
      </c>
      <c r="T1405"/>
    </row>
    <row r="1406" spans="1:20" x14ac:dyDescent="0.25">
      <c r="A1406">
        <v>1964</v>
      </c>
      <c r="B1406">
        <v>11</v>
      </c>
      <c r="C1406">
        <v>4</v>
      </c>
      <c r="D1406">
        <v>62</v>
      </c>
      <c r="E1406">
        <v>45</v>
      </c>
      <c r="F1406">
        <v>0</v>
      </c>
      <c r="T1406"/>
    </row>
    <row r="1407" spans="1:20" x14ac:dyDescent="0.25">
      <c r="A1407">
        <v>1964</v>
      </c>
      <c r="B1407">
        <v>11</v>
      </c>
      <c r="C1407">
        <v>5</v>
      </c>
      <c r="D1407">
        <v>62</v>
      </c>
      <c r="E1407">
        <v>45</v>
      </c>
      <c r="F1407">
        <v>8</v>
      </c>
      <c r="T1407"/>
    </row>
    <row r="1408" spans="1:20" x14ac:dyDescent="0.25">
      <c r="A1408">
        <v>1964</v>
      </c>
      <c r="B1408">
        <v>11</v>
      </c>
      <c r="C1408">
        <v>6</v>
      </c>
      <c r="D1408">
        <v>52</v>
      </c>
      <c r="E1408">
        <v>43</v>
      </c>
      <c r="F1408">
        <v>0</v>
      </c>
      <c r="T1408"/>
    </row>
    <row r="1409" spans="1:20" x14ac:dyDescent="0.25">
      <c r="A1409">
        <v>1964</v>
      </c>
      <c r="B1409">
        <v>11</v>
      </c>
      <c r="C1409">
        <v>7</v>
      </c>
      <c r="D1409">
        <v>62</v>
      </c>
      <c r="E1409">
        <v>42</v>
      </c>
      <c r="F1409">
        <v>0</v>
      </c>
      <c r="T1409"/>
    </row>
    <row r="1410" spans="1:20" x14ac:dyDescent="0.25">
      <c r="A1410">
        <v>1964</v>
      </c>
      <c r="B1410">
        <v>11</v>
      </c>
      <c r="C1410">
        <v>8</v>
      </c>
      <c r="D1410">
        <v>61</v>
      </c>
      <c r="E1410">
        <v>48</v>
      </c>
      <c r="F1410">
        <v>0</v>
      </c>
      <c r="T1410"/>
    </row>
    <row r="1411" spans="1:20" x14ac:dyDescent="0.25">
      <c r="A1411">
        <v>1964</v>
      </c>
      <c r="B1411">
        <v>11</v>
      </c>
      <c r="C1411">
        <v>9</v>
      </c>
      <c r="D1411">
        <v>65</v>
      </c>
      <c r="E1411">
        <v>44</v>
      </c>
      <c r="F1411">
        <v>0</v>
      </c>
      <c r="T1411"/>
    </row>
    <row r="1412" spans="1:20" x14ac:dyDescent="0.25">
      <c r="A1412">
        <v>1964</v>
      </c>
      <c r="B1412">
        <v>11</v>
      </c>
      <c r="C1412">
        <v>10</v>
      </c>
      <c r="D1412">
        <v>68</v>
      </c>
      <c r="E1412">
        <v>50</v>
      </c>
      <c r="F1412">
        <v>0</v>
      </c>
      <c r="T1412"/>
    </row>
    <row r="1413" spans="1:20" x14ac:dyDescent="0.25">
      <c r="A1413">
        <v>1964</v>
      </c>
      <c r="B1413">
        <v>11</v>
      </c>
      <c r="C1413">
        <v>11</v>
      </c>
      <c r="D1413">
        <v>59</v>
      </c>
      <c r="E1413">
        <v>50</v>
      </c>
      <c r="F1413">
        <v>0</v>
      </c>
      <c r="T1413"/>
    </row>
    <row r="1414" spans="1:20" x14ac:dyDescent="0.25">
      <c r="A1414">
        <v>1964</v>
      </c>
      <c r="B1414">
        <v>11</v>
      </c>
      <c r="C1414">
        <v>12</v>
      </c>
      <c r="D1414">
        <v>69</v>
      </c>
      <c r="E1414">
        <v>47</v>
      </c>
      <c r="F1414">
        <v>0</v>
      </c>
      <c r="T1414"/>
    </row>
    <row r="1415" spans="1:20" x14ac:dyDescent="0.25">
      <c r="A1415">
        <v>1964</v>
      </c>
      <c r="B1415">
        <v>11</v>
      </c>
      <c r="C1415">
        <v>13</v>
      </c>
      <c r="D1415">
        <v>71</v>
      </c>
      <c r="E1415">
        <v>54</v>
      </c>
      <c r="F1415">
        <v>0</v>
      </c>
      <c r="T1415"/>
    </row>
    <row r="1416" spans="1:20" x14ac:dyDescent="0.25">
      <c r="A1416">
        <v>1964</v>
      </c>
      <c r="B1416">
        <v>11</v>
      </c>
      <c r="C1416">
        <v>14</v>
      </c>
      <c r="D1416">
        <v>57</v>
      </c>
      <c r="E1416">
        <v>47</v>
      </c>
      <c r="F1416">
        <v>0</v>
      </c>
      <c r="T1416"/>
    </row>
    <row r="1417" spans="1:20" x14ac:dyDescent="0.25">
      <c r="A1417">
        <v>1964</v>
      </c>
      <c r="B1417">
        <v>11</v>
      </c>
      <c r="C1417">
        <v>15</v>
      </c>
      <c r="D1417">
        <v>64</v>
      </c>
      <c r="E1417">
        <v>44</v>
      </c>
      <c r="F1417">
        <v>0</v>
      </c>
      <c r="T1417"/>
    </row>
    <row r="1418" spans="1:20" x14ac:dyDescent="0.25">
      <c r="A1418">
        <v>1964</v>
      </c>
      <c r="B1418">
        <v>11</v>
      </c>
      <c r="C1418">
        <v>16</v>
      </c>
      <c r="D1418">
        <v>57</v>
      </c>
      <c r="E1418">
        <v>50</v>
      </c>
      <c r="F1418">
        <v>3</v>
      </c>
      <c r="T1418"/>
    </row>
    <row r="1419" spans="1:20" x14ac:dyDescent="0.25">
      <c r="A1419">
        <v>1964</v>
      </c>
      <c r="B1419">
        <v>11</v>
      </c>
      <c r="C1419">
        <v>17</v>
      </c>
      <c r="D1419">
        <v>52</v>
      </c>
      <c r="E1419">
        <v>45</v>
      </c>
      <c r="F1419">
        <v>0</v>
      </c>
      <c r="T1419"/>
    </row>
    <row r="1420" spans="1:20" x14ac:dyDescent="0.25">
      <c r="A1420">
        <v>1964</v>
      </c>
      <c r="B1420">
        <v>11</v>
      </c>
      <c r="C1420">
        <v>18</v>
      </c>
      <c r="D1420">
        <v>51</v>
      </c>
      <c r="E1420">
        <v>42</v>
      </c>
      <c r="F1420">
        <v>0</v>
      </c>
      <c r="T1420"/>
    </row>
    <row r="1421" spans="1:20" x14ac:dyDescent="0.25">
      <c r="A1421">
        <v>1964</v>
      </c>
      <c r="B1421">
        <v>11</v>
      </c>
      <c r="C1421">
        <v>19</v>
      </c>
      <c r="D1421">
        <v>57</v>
      </c>
      <c r="E1421">
        <v>40</v>
      </c>
      <c r="F1421">
        <v>46</v>
      </c>
      <c r="T1421"/>
    </row>
    <row r="1422" spans="1:20" x14ac:dyDescent="0.25">
      <c r="A1422">
        <v>1964</v>
      </c>
      <c r="B1422">
        <v>11</v>
      </c>
      <c r="C1422">
        <v>20</v>
      </c>
      <c r="D1422">
        <v>62</v>
      </c>
      <c r="E1422">
        <v>39</v>
      </c>
      <c r="F1422">
        <v>10</v>
      </c>
      <c r="T1422"/>
    </row>
    <row r="1423" spans="1:20" x14ac:dyDescent="0.25">
      <c r="A1423">
        <v>1964</v>
      </c>
      <c r="B1423">
        <v>11</v>
      </c>
      <c r="C1423">
        <v>21</v>
      </c>
      <c r="D1423">
        <v>45</v>
      </c>
      <c r="E1423">
        <v>28</v>
      </c>
      <c r="F1423">
        <v>0</v>
      </c>
      <c r="T1423"/>
    </row>
    <row r="1424" spans="1:20" x14ac:dyDescent="0.25">
      <c r="A1424">
        <v>1964</v>
      </c>
      <c r="B1424">
        <v>11</v>
      </c>
      <c r="C1424">
        <v>22</v>
      </c>
      <c r="D1424">
        <v>32</v>
      </c>
      <c r="E1424">
        <v>24</v>
      </c>
      <c r="F1424">
        <v>0</v>
      </c>
      <c r="T1424"/>
    </row>
    <row r="1425" spans="1:20" x14ac:dyDescent="0.25">
      <c r="A1425">
        <v>1964</v>
      </c>
      <c r="B1425">
        <v>11</v>
      </c>
      <c r="C1425">
        <v>23</v>
      </c>
      <c r="D1425">
        <v>43</v>
      </c>
      <c r="E1425">
        <v>25</v>
      </c>
      <c r="F1425">
        <v>0</v>
      </c>
      <c r="T1425"/>
    </row>
    <row r="1426" spans="1:20" x14ac:dyDescent="0.25">
      <c r="A1426">
        <v>1964</v>
      </c>
      <c r="B1426">
        <v>11</v>
      </c>
      <c r="C1426">
        <v>24</v>
      </c>
      <c r="D1426">
        <v>50</v>
      </c>
      <c r="E1426">
        <v>36</v>
      </c>
      <c r="F1426">
        <v>0</v>
      </c>
      <c r="T1426"/>
    </row>
    <row r="1427" spans="1:20" x14ac:dyDescent="0.25">
      <c r="A1427">
        <v>1964</v>
      </c>
      <c r="B1427">
        <v>11</v>
      </c>
      <c r="C1427">
        <v>25</v>
      </c>
      <c r="D1427">
        <v>57</v>
      </c>
      <c r="E1427">
        <v>43</v>
      </c>
      <c r="F1427">
        <v>85</v>
      </c>
      <c r="T1427"/>
    </row>
    <row r="1428" spans="1:20" x14ac:dyDescent="0.25">
      <c r="A1428">
        <v>1964</v>
      </c>
      <c r="B1428">
        <v>11</v>
      </c>
      <c r="C1428">
        <v>26</v>
      </c>
      <c r="D1428">
        <v>57</v>
      </c>
      <c r="E1428">
        <v>51</v>
      </c>
      <c r="F1428">
        <v>77</v>
      </c>
      <c r="T1428"/>
    </row>
    <row r="1429" spans="1:20" x14ac:dyDescent="0.25">
      <c r="A1429">
        <v>1964</v>
      </c>
      <c r="B1429">
        <v>11</v>
      </c>
      <c r="C1429">
        <v>27</v>
      </c>
      <c r="D1429">
        <v>53</v>
      </c>
      <c r="E1429">
        <v>40</v>
      </c>
      <c r="F1429">
        <v>0</v>
      </c>
      <c r="T1429"/>
    </row>
    <row r="1430" spans="1:20" x14ac:dyDescent="0.25">
      <c r="A1430">
        <v>1964</v>
      </c>
      <c r="B1430">
        <v>11</v>
      </c>
      <c r="C1430">
        <v>28</v>
      </c>
      <c r="D1430">
        <v>53</v>
      </c>
      <c r="E1430">
        <v>40</v>
      </c>
      <c r="F1430">
        <v>14</v>
      </c>
      <c r="T1430"/>
    </row>
    <row r="1431" spans="1:20" x14ac:dyDescent="0.25">
      <c r="A1431">
        <v>1964</v>
      </c>
      <c r="B1431">
        <v>11</v>
      </c>
      <c r="C1431">
        <v>29</v>
      </c>
      <c r="D1431">
        <v>54</v>
      </c>
      <c r="E1431">
        <v>38</v>
      </c>
      <c r="F1431">
        <v>12</v>
      </c>
      <c r="T1431"/>
    </row>
    <row r="1432" spans="1:20" x14ac:dyDescent="0.25">
      <c r="A1432">
        <v>1964</v>
      </c>
      <c r="B1432">
        <v>11</v>
      </c>
      <c r="C1432">
        <v>30</v>
      </c>
      <c r="D1432">
        <v>38</v>
      </c>
      <c r="E1432">
        <v>26</v>
      </c>
      <c r="F1432">
        <v>0</v>
      </c>
      <c r="T1432"/>
    </row>
    <row r="1433" spans="1:20" x14ac:dyDescent="0.25">
      <c r="A1433">
        <v>1964</v>
      </c>
      <c r="B1433">
        <v>12</v>
      </c>
      <c r="C1433">
        <v>1</v>
      </c>
      <c r="D1433">
        <v>28</v>
      </c>
      <c r="E1433">
        <v>21</v>
      </c>
      <c r="F1433">
        <v>0</v>
      </c>
      <c r="T1433"/>
    </row>
    <row r="1434" spans="1:20" x14ac:dyDescent="0.25">
      <c r="A1434">
        <v>1964</v>
      </c>
      <c r="B1434">
        <v>12</v>
      </c>
      <c r="C1434">
        <v>2</v>
      </c>
      <c r="D1434">
        <v>38</v>
      </c>
      <c r="E1434">
        <v>23</v>
      </c>
      <c r="F1434">
        <v>0</v>
      </c>
      <c r="T1434"/>
    </row>
    <row r="1435" spans="1:20" x14ac:dyDescent="0.25">
      <c r="A1435">
        <v>1964</v>
      </c>
      <c r="B1435">
        <v>12</v>
      </c>
      <c r="C1435">
        <v>3</v>
      </c>
      <c r="D1435">
        <v>44</v>
      </c>
      <c r="E1435">
        <v>38</v>
      </c>
      <c r="F1435">
        <v>14</v>
      </c>
      <c r="T1435"/>
    </row>
    <row r="1436" spans="1:20" x14ac:dyDescent="0.25">
      <c r="A1436">
        <v>1964</v>
      </c>
      <c r="B1436">
        <v>12</v>
      </c>
      <c r="C1436">
        <v>4</v>
      </c>
      <c r="D1436">
        <v>41</v>
      </c>
      <c r="E1436">
        <v>38</v>
      </c>
      <c r="F1436">
        <v>126</v>
      </c>
      <c r="T1436"/>
    </row>
    <row r="1437" spans="1:20" x14ac:dyDescent="0.25">
      <c r="A1437">
        <v>1964</v>
      </c>
      <c r="B1437">
        <v>12</v>
      </c>
      <c r="C1437">
        <v>5</v>
      </c>
      <c r="D1437">
        <v>38</v>
      </c>
      <c r="E1437">
        <v>33</v>
      </c>
      <c r="F1437">
        <v>36</v>
      </c>
      <c r="T1437"/>
    </row>
    <row r="1438" spans="1:20" x14ac:dyDescent="0.25">
      <c r="A1438">
        <v>1964</v>
      </c>
      <c r="B1438">
        <v>12</v>
      </c>
      <c r="C1438">
        <v>6</v>
      </c>
      <c r="D1438">
        <v>34</v>
      </c>
      <c r="E1438">
        <v>22</v>
      </c>
      <c r="F1438">
        <v>34</v>
      </c>
      <c r="T1438"/>
    </row>
    <row r="1439" spans="1:20" x14ac:dyDescent="0.25">
      <c r="A1439">
        <v>1964</v>
      </c>
      <c r="B1439">
        <v>12</v>
      </c>
      <c r="C1439">
        <v>7</v>
      </c>
      <c r="D1439">
        <v>30</v>
      </c>
      <c r="E1439">
        <v>20</v>
      </c>
      <c r="F1439">
        <v>0</v>
      </c>
      <c r="T1439"/>
    </row>
    <row r="1440" spans="1:20" x14ac:dyDescent="0.25">
      <c r="A1440">
        <v>1964</v>
      </c>
      <c r="B1440">
        <v>12</v>
      </c>
      <c r="C1440">
        <v>8</v>
      </c>
      <c r="D1440">
        <v>38</v>
      </c>
      <c r="E1440">
        <v>24</v>
      </c>
      <c r="F1440">
        <v>0</v>
      </c>
      <c r="T1440"/>
    </row>
    <row r="1441" spans="1:20" x14ac:dyDescent="0.25">
      <c r="A1441">
        <v>1964</v>
      </c>
      <c r="B1441">
        <v>12</v>
      </c>
      <c r="C1441">
        <v>9</v>
      </c>
      <c r="D1441">
        <v>38</v>
      </c>
      <c r="E1441">
        <v>27</v>
      </c>
      <c r="F1441">
        <v>0</v>
      </c>
      <c r="T1441"/>
    </row>
    <row r="1442" spans="1:20" x14ac:dyDescent="0.25">
      <c r="A1442">
        <v>1964</v>
      </c>
      <c r="B1442">
        <v>12</v>
      </c>
      <c r="C1442">
        <v>10</v>
      </c>
      <c r="D1442">
        <v>37</v>
      </c>
      <c r="E1442">
        <v>23</v>
      </c>
      <c r="F1442">
        <v>0</v>
      </c>
      <c r="T1442"/>
    </row>
    <row r="1443" spans="1:20" x14ac:dyDescent="0.25">
      <c r="A1443">
        <v>1964</v>
      </c>
      <c r="B1443">
        <v>12</v>
      </c>
      <c r="C1443">
        <v>11</v>
      </c>
      <c r="D1443">
        <v>53</v>
      </c>
      <c r="E1443">
        <v>35</v>
      </c>
      <c r="F1443">
        <v>1</v>
      </c>
      <c r="T1443"/>
    </row>
    <row r="1444" spans="1:20" x14ac:dyDescent="0.25">
      <c r="A1444">
        <v>1964</v>
      </c>
      <c r="B1444">
        <v>12</v>
      </c>
      <c r="C1444">
        <v>12</v>
      </c>
      <c r="D1444">
        <v>53</v>
      </c>
      <c r="E1444">
        <v>44</v>
      </c>
      <c r="F1444">
        <v>79</v>
      </c>
      <c r="T1444"/>
    </row>
    <row r="1445" spans="1:20" x14ac:dyDescent="0.25">
      <c r="A1445">
        <v>1964</v>
      </c>
      <c r="B1445">
        <v>12</v>
      </c>
      <c r="C1445">
        <v>13</v>
      </c>
      <c r="D1445">
        <v>49</v>
      </c>
      <c r="E1445">
        <v>42</v>
      </c>
      <c r="F1445">
        <v>0</v>
      </c>
      <c r="T1445"/>
    </row>
    <row r="1446" spans="1:20" x14ac:dyDescent="0.25">
      <c r="A1446">
        <v>1964</v>
      </c>
      <c r="B1446">
        <v>12</v>
      </c>
      <c r="C1446">
        <v>14</v>
      </c>
      <c r="D1446">
        <v>48</v>
      </c>
      <c r="E1446">
        <v>36</v>
      </c>
      <c r="F1446">
        <v>1</v>
      </c>
      <c r="T1446"/>
    </row>
    <row r="1447" spans="1:20" x14ac:dyDescent="0.25">
      <c r="A1447">
        <v>1964</v>
      </c>
      <c r="B1447">
        <v>12</v>
      </c>
      <c r="C1447">
        <v>15</v>
      </c>
      <c r="D1447">
        <v>36</v>
      </c>
      <c r="E1447">
        <v>24</v>
      </c>
      <c r="F1447">
        <v>0</v>
      </c>
      <c r="T1447"/>
    </row>
    <row r="1448" spans="1:20" x14ac:dyDescent="0.25">
      <c r="A1448">
        <v>1964</v>
      </c>
      <c r="B1448">
        <v>12</v>
      </c>
      <c r="C1448">
        <v>16</v>
      </c>
      <c r="D1448">
        <v>36</v>
      </c>
      <c r="E1448">
        <v>23</v>
      </c>
      <c r="F1448">
        <v>0</v>
      </c>
      <c r="T1448"/>
    </row>
    <row r="1449" spans="1:20" x14ac:dyDescent="0.25">
      <c r="A1449">
        <v>1964</v>
      </c>
      <c r="B1449">
        <v>12</v>
      </c>
      <c r="C1449">
        <v>17</v>
      </c>
      <c r="D1449">
        <v>49</v>
      </c>
      <c r="E1449">
        <v>36</v>
      </c>
      <c r="F1449">
        <v>2</v>
      </c>
      <c r="T1449"/>
    </row>
    <row r="1450" spans="1:20" x14ac:dyDescent="0.25">
      <c r="A1450">
        <v>1964</v>
      </c>
      <c r="B1450">
        <v>12</v>
      </c>
      <c r="C1450">
        <v>18</v>
      </c>
      <c r="D1450">
        <v>46</v>
      </c>
      <c r="E1450">
        <v>18</v>
      </c>
      <c r="F1450">
        <v>3</v>
      </c>
      <c r="T1450"/>
    </row>
    <row r="1451" spans="1:20" x14ac:dyDescent="0.25">
      <c r="A1451">
        <v>1964</v>
      </c>
      <c r="B1451">
        <v>12</v>
      </c>
      <c r="C1451">
        <v>19</v>
      </c>
      <c r="D1451">
        <v>32</v>
      </c>
      <c r="E1451">
        <v>17</v>
      </c>
      <c r="F1451">
        <v>0</v>
      </c>
      <c r="T1451"/>
    </row>
    <row r="1452" spans="1:20" x14ac:dyDescent="0.25">
      <c r="A1452">
        <v>1964</v>
      </c>
      <c r="B1452">
        <v>12</v>
      </c>
      <c r="C1452">
        <v>20</v>
      </c>
      <c r="D1452">
        <v>34</v>
      </c>
      <c r="E1452">
        <v>27</v>
      </c>
      <c r="F1452">
        <v>26</v>
      </c>
      <c r="T1452"/>
    </row>
    <row r="1453" spans="1:20" x14ac:dyDescent="0.25">
      <c r="A1453">
        <v>1964</v>
      </c>
      <c r="B1453">
        <v>12</v>
      </c>
      <c r="C1453">
        <v>21</v>
      </c>
      <c r="D1453">
        <v>33</v>
      </c>
      <c r="E1453">
        <v>25</v>
      </c>
      <c r="F1453">
        <v>0</v>
      </c>
      <c r="T1453"/>
    </row>
    <row r="1454" spans="1:20" x14ac:dyDescent="0.25">
      <c r="A1454">
        <v>1964</v>
      </c>
      <c r="B1454">
        <v>12</v>
      </c>
      <c r="C1454">
        <v>22</v>
      </c>
      <c r="D1454">
        <v>37</v>
      </c>
      <c r="E1454">
        <v>30</v>
      </c>
      <c r="F1454">
        <v>2</v>
      </c>
      <c r="T1454"/>
    </row>
    <row r="1455" spans="1:20" x14ac:dyDescent="0.25">
      <c r="A1455">
        <v>1964</v>
      </c>
      <c r="B1455">
        <v>12</v>
      </c>
      <c r="C1455">
        <v>23</v>
      </c>
      <c r="D1455">
        <v>42</v>
      </c>
      <c r="E1455">
        <v>32</v>
      </c>
      <c r="F1455">
        <v>0</v>
      </c>
      <c r="T1455"/>
    </row>
    <row r="1456" spans="1:20" x14ac:dyDescent="0.25">
      <c r="A1456">
        <v>1964</v>
      </c>
      <c r="B1456">
        <v>12</v>
      </c>
      <c r="C1456">
        <v>24</v>
      </c>
      <c r="D1456">
        <v>49</v>
      </c>
      <c r="E1456">
        <v>39</v>
      </c>
      <c r="F1456">
        <v>1</v>
      </c>
      <c r="T1456"/>
    </row>
    <row r="1457" spans="1:20" x14ac:dyDescent="0.25">
      <c r="A1457">
        <v>1964</v>
      </c>
      <c r="B1457">
        <v>12</v>
      </c>
      <c r="C1457">
        <v>25</v>
      </c>
      <c r="D1457">
        <v>60</v>
      </c>
      <c r="E1457">
        <v>49</v>
      </c>
      <c r="F1457">
        <v>0</v>
      </c>
      <c r="T1457"/>
    </row>
    <row r="1458" spans="1:20" x14ac:dyDescent="0.25">
      <c r="A1458">
        <v>1964</v>
      </c>
      <c r="B1458">
        <v>12</v>
      </c>
      <c r="C1458">
        <v>26</v>
      </c>
      <c r="D1458">
        <v>60</v>
      </c>
      <c r="E1458">
        <v>50</v>
      </c>
      <c r="F1458">
        <v>18</v>
      </c>
      <c r="T1458"/>
    </row>
    <row r="1459" spans="1:20" x14ac:dyDescent="0.25">
      <c r="A1459">
        <v>1964</v>
      </c>
      <c r="B1459">
        <v>12</v>
      </c>
      <c r="C1459">
        <v>27</v>
      </c>
      <c r="D1459">
        <v>60</v>
      </c>
      <c r="E1459">
        <v>36</v>
      </c>
      <c r="F1459">
        <v>72</v>
      </c>
      <c r="T1459"/>
    </row>
    <row r="1460" spans="1:20" x14ac:dyDescent="0.25">
      <c r="A1460">
        <v>1964</v>
      </c>
      <c r="B1460">
        <v>12</v>
      </c>
      <c r="C1460">
        <v>28</v>
      </c>
      <c r="D1460">
        <v>36</v>
      </c>
      <c r="E1460">
        <v>29</v>
      </c>
      <c r="F1460">
        <v>1</v>
      </c>
      <c r="T1460"/>
    </row>
    <row r="1461" spans="1:20" x14ac:dyDescent="0.25">
      <c r="A1461">
        <v>1964</v>
      </c>
      <c r="B1461">
        <v>12</v>
      </c>
      <c r="C1461">
        <v>29</v>
      </c>
      <c r="D1461">
        <v>32</v>
      </c>
      <c r="E1461">
        <v>24</v>
      </c>
      <c r="F1461">
        <v>0</v>
      </c>
      <c r="T1461"/>
    </row>
    <row r="1462" spans="1:20" x14ac:dyDescent="0.25">
      <c r="A1462">
        <v>1964</v>
      </c>
      <c r="B1462">
        <v>12</v>
      </c>
      <c r="C1462">
        <v>30</v>
      </c>
      <c r="D1462">
        <v>48</v>
      </c>
      <c r="E1462">
        <v>32</v>
      </c>
      <c r="F1462">
        <v>0</v>
      </c>
      <c r="T1462"/>
    </row>
    <row r="1463" spans="1:20" x14ac:dyDescent="0.25">
      <c r="A1463">
        <v>1964</v>
      </c>
      <c r="B1463">
        <v>12</v>
      </c>
      <c r="C1463">
        <v>31</v>
      </c>
      <c r="D1463">
        <v>47</v>
      </c>
      <c r="E1463">
        <v>34</v>
      </c>
      <c r="F1463">
        <v>0</v>
      </c>
      <c r="T1463"/>
    </row>
    <row r="1464" spans="1:20" x14ac:dyDescent="0.25">
      <c r="A1464">
        <v>1965</v>
      </c>
      <c r="B1464">
        <v>1</v>
      </c>
      <c r="C1464">
        <v>1</v>
      </c>
      <c r="D1464">
        <v>35</v>
      </c>
      <c r="E1464">
        <v>27</v>
      </c>
      <c r="F1464">
        <v>0</v>
      </c>
      <c r="T1464"/>
    </row>
    <row r="1465" spans="1:20" x14ac:dyDescent="0.25">
      <c r="A1465">
        <v>1965</v>
      </c>
      <c r="B1465">
        <v>1</v>
      </c>
      <c r="C1465">
        <v>2</v>
      </c>
      <c r="D1465">
        <v>29</v>
      </c>
      <c r="E1465">
        <v>25</v>
      </c>
      <c r="F1465">
        <v>28</v>
      </c>
      <c r="T1465"/>
    </row>
    <row r="1466" spans="1:20" x14ac:dyDescent="0.25">
      <c r="A1466">
        <v>1965</v>
      </c>
      <c r="B1466">
        <v>1</v>
      </c>
      <c r="C1466">
        <v>3</v>
      </c>
      <c r="D1466">
        <v>32</v>
      </c>
      <c r="E1466">
        <v>23</v>
      </c>
      <c r="F1466">
        <v>1</v>
      </c>
      <c r="T1466"/>
    </row>
    <row r="1467" spans="1:20" x14ac:dyDescent="0.25">
      <c r="A1467">
        <v>1965</v>
      </c>
      <c r="B1467">
        <v>1</v>
      </c>
      <c r="C1467">
        <v>4</v>
      </c>
      <c r="D1467">
        <v>39</v>
      </c>
      <c r="E1467">
        <v>26</v>
      </c>
      <c r="F1467">
        <v>0</v>
      </c>
      <c r="T1467"/>
    </row>
    <row r="1468" spans="1:20" x14ac:dyDescent="0.25">
      <c r="A1468">
        <v>1965</v>
      </c>
      <c r="B1468">
        <v>1</v>
      </c>
      <c r="C1468">
        <v>5</v>
      </c>
      <c r="D1468">
        <v>43</v>
      </c>
      <c r="E1468">
        <v>31</v>
      </c>
      <c r="F1468">
        <v>0</v>
      </c>
      <c r="T1468"/>
    </row>
    <row r="1469" spans="1:20" x14ac:dyDescent="0.25">
      <c r="A1469">
        <v>1965</v>
      </c>
      <c r="B1469">
        <v>1</v>
      </c>
      <c r="C1469">
        <v>6</v>
      </c>
      <c r="D1469">
        <v>44</v>
      </c>
      <c r="E1469">
        <v>36</v>
      </c>
      <c r="F1469">
        <v>0</v>
      </c>
      <c r="T1469"/>
    </row>
    <row r="1470" spans="1:20" x14ac:dyDescent="0.25">
      <c r="A1470">
        <v>1965</v>
      </c>
      <c r="B1470">
        <v>1</v>
      </c>
      <c r="C1470">
        <v>7</v>
      </c>
      <c r="D1470">
        <v>44</v>
      </c>
      <c r="E1470">
        <v>31</v>
      </c>
      <c r="F1470">
        <v>0</v>
      </c>
      <c r="T1470"/>
    </row>
    <row r="1471" spans="1:20" x14ac:dyDescent="0.25">
      <c r="A1471">
        <v>1965</v>
      </c>
      <c r="B1471">
        <v>1</v>
      </c>
      <c r="C1471">
        <v>8</v>
      </c>
      <c r="D1471">
        <v>49</v>
      </c>
      <c r="E1471">
        <v>41</v>
      </c>
      <c r="F1471">
        <v>58</v>
      </c>
      <c r="T1471"/>
    </row>
    <row r="1472" spans="1:20" x14ac:dyDescent="0.25">
      <c r="A1472">
        <v>1965</v>
      </c>
      <c r="B1472">
        <v>1</v>
      </c>
      <c r="C1472">
        <v>9</v>
      </c>
      <c r="D1472">
        <v>55</v>
      </c>
      <c r="E1472">
        <v>40</v>
      </c>
      <c r="F1472">
        <v>5</v>
      </c>
      <c r="T1472"/>
    </row>
    <row r="1473" spans="1:20" x14ac:dyDescent="0.25">
      <c r="A1473">
        <v>1965</v>
      </c>
      <c r="B1473">
        <v>1</v>
      </c>
      <c r="C1473">
        <v>10</v>
      </c>
      <c r="D1473">
        <v>40</v>
      </c>
      <c r="E1473">
        <v>27</v>
      </c>
      <c r="F1473">
        <v>61</v>
      </c>
      <c r="T1473"/>
    </row>
    <row r="1474" spans="1:20" x14ac:dyDescent="0.25">
      <c r="A1474">
        <v>1965</v>
      </c>
      <c r="B1474">
        <v>1</v>
      </c>
      <c r="C1474">
        <v>11</v>
      </c>
      <c r="D1474">
        <v>35</v>
      </c>
      <c r="E1474">
        <v>24</v>
      </c>
      <c r="F1474">
        <v>0</v>
      </c>
      <c r="T1474"/>
    </row>
    <row r="1475" spans="1:20" x14ac:dyDescent="0.25">
      <c r="A1475">
        <v>1965</v>
      </c>
      <c r="B1475">
        <v>1</v>
      </c>
      <c r="C1475">
        <v>12</v>
      </c>
      <c r="D1475">
        <v>36</v>
      </c>
      <c r="E1475">
        <v>28</v>
      </c>
      <c r="F1475">
        <v>0</v>
      </c>
      <c r="T1475"/>
    </row>
    <row r="1476" spans="1:20" x14ac:dyDescent="0.25">
      <c r="A1476">
        <v>1965</v>
      </c>
      <c r="B1476">
        <v>1</v>
      </c>
      <c r="C1476">
        <v>13</v>
      </c>
      <c r="D1476">
        <v>41</v>
      </c>
      <c r="E1476">
        <v>32</v>
      </c>
      <c r="F1476">
        <v>0</v>
      </c>
      <c r="T1476"/>
    </row>
    <row r="1477" spans="1:20" x14ac:dyDescent="0.25">
      <c r="A1477">
        <v>1965</v>
      </c>
      <c r="B1477">
        <v>1</v>
      </c>
      <c r="C1477">
        <v>14</v>
      </c>
      <c r="D1477">
        <v>37</v>
      </c>
      <c r="E1477">
        <v>12</v>
      </c>
      <c r="F1477">
        <v>0</v>
      </c>
      <c r="T1477"/>
    </row>
    <row r="1478" spans="1:20" x14ac:dyDescent="0.25">
      <c r="A1478">
        <v>1965</v>
      </c>
      <c r="B1478">
        <v>1</v>
      </c>
      <c r="C1478">
        <v>15</v>
      </c>
      <c r="D1478">
        <v>19</v>
      </c>
      <c r="E1478">
        <v>10</v>
      </c>
      <c r="F1478">
        <v>0</v>
      </c>
      <c r="T1478"/>
    </row>
    <row r="1479" spans="1:20" x14ac:dyDescent="0.25">
      <c r="A1479">
        <v>1965</v>
      </c>
      <c r="B1479">
        <v>1</v>
      </c>
      <c r="C1479">
        <v>16</v>
      </c>
      <c r="D1479">
        <v>17</v>
      </c>
      <c r="E1479">
        <v>12</v>
      </c>
      <c r="F1479">
        <v>35</v>
      </c>
      <c r="T1479"/>
    </row>
    <row r="1480" spans="1:20" x14ac:dyDescent="0.25">
      <c r="A1480">
        <v>1965</v>
      </c>
      <c r="B1480">
        <v>1</v>
      </c>
      <c r="C1480">
        <v>17</v>
      </c>
      <c r="D1480">
        <v>16</v>
      </c>
      <c r="E1480">
        <v>9</v>
      </c>
      <c r="F1480">
        <v>0</v>
      </c>
      <c r="T1480"/>
    </row>
    <row r="1481" spans="1:20" x14ac:dyDescent="0.25">
      <c r="A1481">
        <v>1965</v>
      </c>
      <c r="B1481">
        <v>1</v>
      </c>
      <c r="C1481">
        <v>18</v>
      </c>
      <c r="D1481">
        <v>25</v>
      </c>
      <c r="E1481">
        <v>12</v>
      </c>
      <c r="F1481">
        <v>0</v>
      </c>
      <c r="T1481"/>
    </row>
    <row r="1482" spans="1:20" x14ac:dyDescent="0.25">
      <c r="A1482">
        <v>1965</v>
      </c>
      <c r="B1482">
        <v>1</v>
      </c>
      <c r="C1482">
        <v>19</v>
      </c>
      <c r="D1482">
        <v>25</v>
      </c>
      <c r="E1482">
        <v>17</v>
      </c>
      <c r="F1482">
        <v>0</v>
      </c>
      <c r="T1482"/>
    </row>
    <row r="1483" spans="1:20" x14ac:dyDescent="0.25">
      <c r="A1483">
        <v>1965</v>
      </c>
      <c r="B1483">
        <v>1</v>
      </c>
      <c r="C1483">
        <v>20</v>
      </c>
      <c r="D1483">
        <v>38</v>
      </c>
      <c r="E1483">
        <v>22</v>
      </c>
      <c r="F1483">
        <v>0</v>
      </c>
      <c r="T1483"/>
    </row>
    <row r="1484" spans="1:20" x14ac:dyDescent="0.25">
      <c r="A1484">
        <v>1965</v>
      </c>
      <c r="B1484">
        <v>1</v>
      </c>
      <c r="C1484">
        <v>21</v>
      </c>
      <c r="D1484">
        <v>36</v>
      </c>
      <c r="E1484">
        <v>25</v>
      </c>
      <c r="F1484">
        <v>0</v>
      </c>
      <c r="T1484"/>
    </row>
    <row r="1485" spans="1:20" x14ac:dyDescent="0.25">
      <c r="A1485">
        <v>1965</v>
      </c>
      <c r="B1485">
        <v>1</v>
      </c>
      <c r="C1485">
        <v>22</v>
      </c>
      <c r="D1485">
        <v>50</v>
      </c>
      <c r="E1485">
        <v>30</v>
      </c>
      <c r="F1485">
        <v>0</v>
      </c>
      <c r="T1485"/>
    </row>
    <row r="1486" spans="1:20" x14ac:dyDescent="0.25">
      <c r="A1486">
        <v>1965</v>
      </c>
      <c r="B1486">
        <v>1</v>
      </c>
      <c r="C1486">
        <v>23</v>
      </c>
      <c r="D1486">
        <v>47</v>
      </c>
      <c r="E1486">
        <v>24</v>
      </c>
      <c r="F1486">
        <v>64</v>
      </c>
      <c r="T1486"/>
    </row>
    <row r="1487" spans="1:20" x14ac:dyDescent="0.25">
      <c r="A1487">
        <v>1965</v>
      </c>
      <c r="B1487">
        <v>1</v>
      </c>
      <c r="C1487">
        <v>24</v>
      </c>
      <c r="D1487">
        <v>32</v>
      </c>
      <c r="E1487">
        <v>24</v>
      </c>
      <c r="F1487">
        <v>51</v>
      </c>
      <c r="T1487"/>
    </row>
    <row r="1488" spans="1:20" x14ac:dyDescent="0.25">
      <c r="A1488">
        <v>1965</v>
      </c>
      <c r="B1488">
        <v>1</v>
      </c>
      <c r="C1488">
        <v>25</v>
      </c>
      <c r="D1488">
        <v>38</v>
      </c>
      <c r="E1488">
        <v>30</v>
      </c>
      <c r="F1488">
        <v>0</v>
      </c>
      <c r="T1488"/>
    </row>
    <row r="1489" spans="1:20" x14ac:dyDescent="0.25">
      <c r="A1489">
        <v>1965</v>
      </c>
      <c r="B1489">
        <v>1</v>
      </c>
      <c r="C1489">
        <v>26</v>
      </c>
      <c r="D1489">
        <v>44</v>
      </c>
      <c r="E1489">
        <v>30</v>
      </c>
      <c r="F1489">
        <v>6</v>
      </c>
      <c r="T1489"/>
    </row>
    <row r="1490" spans="1:20" x14ac:dyDescent="0.25">
      <c r="A1490">
        <v>1965</v>
      </c>
      <c r="B1490">
        <v>1</v>
      </c>
      <c r="C1490">
        <v>27</v>
      </c>
      <c r="D1490">
        <v>42</v>
      </c>
      <c r="E1490">
        <v>25</v>
      </c>
      <c r="F1490">
        <v>0</v>
      </c>
      <c r="T1490"/>
    </row>
    <row r="1491" spans="1:20" x14ac:dyDescent="0.25">
      <c r="A1491">
        <v>1965</v>
      </c>
      <c r="B1491">
        <v>1</v>
      </c>
      <c r="C1491">
        <v>28</v>
      </c>
      <c r="D1491">
        <v>38</v>
      </c>
      <c r="E1491">
        <v>21</v>
      </c>
      <c r="F1491">
        <v>0</v>
      </c>
      <c r="T1491"/>
    </row>
    <row r="1492" spans="1:20" x14ac:dyDescent="0.25">
      <c r="A1492">
        <v>1965</v>
      </c>
      <c r="B1492">
        <v>1</v>
      </c>
      <c r="C1492">
        <v>29</v>
      </c>
      <c r="D1492">
        <v>27</v>
      </c>
      <c r="E1492">
        <v>15</v>
      </c>
      <c r="F1492">
        <v>0</v>
      </c>
      <c r="T1492"/>
    </row>
    <row r="1493" spans="1:20" x14ac:dyDescent="0.25">
      <c r="A1493">
        <v>1965</v>
      </c>
      <c r="B1493">
        <v>1</v>
      </c>
      <c r="C1493">
        <v>30</v>
      </c>
      <c r="D1493">
        <v>20</v>
      </c>
      <c r="E1493">
        <v>12</v>
      </c>
      <c r="F1493">
        <v>0</v>
      </c>
      <c r="T1493"/>
    </row>
    <row r="1494" spans="1:20" x14ac:dyDescent="0.25">
      <c r="A1494">
        <v>1965</v>
      </c>
      <c r="B1494">
        <v>1</v>
      </c>
      <c r="C1494">
        <v>31</v>
      </c>
      <c r="D1494">
        <v>30</v>
      </c>
      <c r="E1494">
        <v>14</v>
      </c>
      <c r="F1494">
        <v>0</v>
      </c>
      <c r="T1494"/>
    </row>
    <row r="1495" spans="1:20" x14ac:dyDescent="0.25">
      <c r="A1495">
        <v>1965</v>
      </c>
      <c r="B1495">
        <v>2</v>
      </c>
      <c r="C1495">
        <v>1</v>
      </c>
      <c r="D1495">
        <v>31</v>
      </c>
      <c r="E1495">
        <v>18</v>
      </c>
      <c r="F1495">
        <v>5</v>
      </c>
      <c r="T1495"/>
    </row>
    <row r="1496" spans="1:20" x14ac:dyDescent="0.25">
      <c r="A1496">
        <v>1965</v>
      </c>
      <c r="B1496">
        <v>2</v>
      </c>
      <c r="C1496">
        <v>2</v>
      </c>
      <c r="D1496">
        <v>34</v>
      </c>
      <c r="E1496">
        <v>24</v>
      </c>
      <c r="F1496">
        <v>0</v>
      </c>
      <c r="T1496"/>
    </row>
    <row r="1497" spans="1:20" x14ac:dyDescent="0.25">
      <c r="A1497">
        <v>1965</v>
      </c>
      <c r="B1497">
        <v>2</v>
      </c>
      <c r="C1497">
        <v>3</v>
      </c>
      <c r="D1497">
        <v>24</v>
      </c>
      <c r="E1497">
        <v>15</v>
      </c>
      <c r="F1497">
        <v>0</v>
      </c>
      <c r="T1497"/>
    </row>
    <row r="1498" spans="1:20" x14ac:dyDescent="0.25">
      <c r="A1498">
        <v>1965</v>
      </c>
      <c r="B1498">
        <v>2</v>
      </c>
      <c r="C1498">
        <v>4</v>
      </c>
      <c r="D1498">
        <v>23</v>
      </c>
      <c r="E1498">
        <v>15</v>
      </c>
      <c r="F1498">
        <v>0</v>
      </c>
      <c r="T1498"/>
    </row>
    <row r="1499" spans="1:20" x14ac:dyDescent="0.25">
      <c r="A1499">
        <v>1965</v>
      </c>
      <c r="B1499">
        <v>2</v>
      </c>
      <c r="C1499">
        <v>5</v>
      </c>
      <c r="D1499">
        <v>33</v>
      </c>
      <c r="E1499">
        <v>13</v>
      </c>
      <c r="F1499">
        <v>0</v>
      </c>
      <c r="T1499"/>
    </row>
    <row r="1500" spans="1:20" x14ac:dyDescent="0.25">
      <c r="A1500">
        <v>1965</v>
      </c>
      <c r="B1500">
        <v>2</v>
      </c>
      <c r="C1500">
        <v>6</v>
      </c>
      <c r="D1500">
        <v>50</v>
      </c>
      <c r="E1500">
        <v>33</v>
      </c>
      <c r="F1500">
        <v>0</v>
      </c>
      <c r="T1500"/>
    </row>
    <row r="1501" spans="1:20" x14ac:dyDescent="0.25">
      <c r="A1501">
        <v>1965</v>
      </c>
      <c r="B1501">
        <v>2</v>
      </c>
      <c r="C1501">
        <v>7</v>
      </c>
      <c r="D1501">
        <v>52</v>
      </c>
      <c r="E1501">
        <v>37</v>
      </c>
      <c r="F1501">
        <v>135</v>
      </c>
      <c r="T1501"/>
    </row>
    <row r="1502" spans="1:20" x14ac:dyDescent="0.25">
      <c r="A1502">
        <v>1965</v>
      </c>
      <c r="B1502">
        <v>2</v>
      </c>
      <c r="C1502">
        <v>8</v>
      </c>
      <c r="D1502">
        <v>61</v>
      </c>
      <c r="E1502">
        <v>48</v>
      </c>
      <c r="F1502">
        <v>44</v>
      </c>
      <c r="T1502"/>
    </row>
    <row r="1503" spans="1:20" x14ac:dyDescent="0.25">
      <c r="A1503">
        <v>1965</v>
      </c>
      <c r="B1503">
        <v>2</v>
      </c>
      <c r="C1503">
        <v>9</v>
      </c>
      <c r="D1503">
        <v>50</v>
      </c>
      <c r="E1503">
        <v>38</v>
      </c>
      <c r="F1503">
        <v>0</v>
      </c>
      <c r="T1503"/>
    </row>
    <row r="1504" spans="1:20" x14ac:dyDescent="0.25">
      <c r="A1504">
        <v>1965</v>
      </c>
      <c r="B1504">
        <v>2</v>
      </c>
      <c r="C1504">
        <v>10</v>
      </c>
      <c r="D1504">
        <v>38</v>
      </c>
      <c r="E1504">
        <v>36</v>
      </c>
      <c r="F1504">
        <v>21</v>
      </c>
      <c r="T1504"/>
    </row>
    <row r="1505" spans="1:20" x14ac:dyDescent="0.25">
      <c r="A1505">
        <v>1965</v>
      </c>
      <c r="B1505">
        <v>2</v>
      </c>
      <c r="C1505">
        <v>11</v>
      </c>
      <c r="D1505">
        <v>49</v>
      </c>
      <c r="E1505">
        <v>37</v>
      </c>
      <c r="F1505">
        <v>0</v>
      </c>
      <c r="T1505"/>
    </row>
    <row r="1506" spans="1:20" x14ac:dyDescent="0.25">
      <c r="A1506">
        <v>1965</v>
      </c>
      <c r="B1506">
        <v>2</v>
      </c>
      <c r="C1506">
        <v>12</v>
      </c>
      <c r="D1506">
        <v>44</v>
      </c>
      <c r="E1506">
        <v>40</v>
      </c>
      <c r="F1506">
        <v>14</v>
      </c>
      <c r="T1506"/>
    </row>
    <row r="1507" spans="1:20" x14ac:dyDescent="0.25">
      <c r="A1507">
        <v>1965</v>
      </c>
      <c r="B1507">
        <v>2</v>
      </c>
      <c r="C1507">
        <v>13</v>
      </c>
      <c r="D1507">
        <v>44</v>
      </c>
      <c r="E1507">
        <v>31</v>
      </c>
      <c r="F1507">
        <v>0</v>
      </c>
      <c r="T1507"/>
    </row>
    <row r="1508" spans="1:20" x14ac:dyDescent="0.25">
      <c r="A1508">
        <v>1965</v>
      </c>
      <c r="B1508">
        <v>2</v>
      </c>
      <c r="C1508">
        <v>14</v>
      </c>
      <c r="D1508">
        <v>31</v>
      </c>
      <c r="E1508">
        <v>25</v>
      </c>
      <c r="F1508">
        <v>8</v>
      </c>
      <c r="T1508"/>
    </row>
    <row r="1509" spans="1:20" x14ac:dyDescent="0.25">
      <c r="A1509">
        <v>1965</v>
      </c>
      <c r="B1509">
        <v>2</v>
      </c>
      <c r="C1509">
        <v>15</v>
      </c>
      <c r="D1509">
        <v>41</v>
      </c>
      <c r="E1509">
        <v>24</v>
      </c>
      <c r="F1509">
        <v>1</v>
      </c>
      <c r="T1509"/>
    </row>
    <row r="1510" spans="1:20" x14ac:dyDescent="0.25">
      <c r="A1510">
        <v>1965</v>
      </c>
      <c r="B1510">
        <v>2</v>
      </c>
      <c r="C1510">
        <v>16</v>
      </c>
      <c r="D1510">
        <v>48</v>
      </c>
      <c r="E1510">
        <v>31</v>
      </c>
      <c r="F1510">
        <v>0</v>
      </c>
      <c r="T1510"/>
    </row>
    <row r="1511" spans="1:20" x14ac:dyDescent="0.25">
      <c r="A1511">
        <v>1965</v>
      </c>
      <c r="B1511">
        <v>2</v>
      </c>
      <c r="C1511">
        <v>17</v>
      </c>
      <c r="D1511">
        <v>42</v>
      </c>
      <c r="E1511">
        <v>30</v>
      </c>
      <c r="F1511">
        <v>0</v>
      </c>
      <c r="T1511"/>
    </row>
    <row r="1512" spans="1:20" x14ac:dyDescent="0.25">
      <c r="A1512">
        <v>1965</v>
      </c>
      <c r="B1512">
        <v>2</v>
      </c>
      <c r="C1512">
        <v>18</v>
      </c>
      <c r="D1512">
        <v>50</v>
      </c>
      <c r="E1512">
        <v>34</v>
      </c>
      <c r="F1512">
        <v>0</v>
      </c>
      <c r="T1512"/>
    </row>
    <row r="1513" spans="1:20" x14ac:dyDescent="0.25">
      <c r="A1513">
        <v>1965</v>
      </c>
      <c r="B1513">
        <v>2</v>
      </c>
      <c r="C1513">
        <v>19</v>
      </c>
      <c r="D1513">
        <v>34</v>
      </c>
      <c r="E1513">
        <v>16</v>
      </c>
      <c r="F1513">
        <v>0</v>
      </c>
      <c r="T1513"/>
    </row>
    <row r="1514" spans="1:20" x14ac:dyDescent="0.25">
      <c r="A1514">
        <v>1965</v>
      </c>
      <c r="B1514">
        <v>2</v>
      </c>
      <c r="C1514">
        <v>20</v>
      </c>
      <c r="D1514">
        <v>30</v>
      </c>
      <c r="E1514">
        <v>14</v>
      </c>
      <c r="F1514">
        <v>0</v>
      </c>
      <c r="T1514"/>
    </row>
    <row r="1515" spans="1:20" x14ac:dyDescent="0.25">
      <c r="A1515">
        <v>1965</v>
      </c>
      <c r="B1515">
        <v>2</v>
      </c>
      <c r="C1515">
        <v>21</v>
      </c>
      <c r="D1515">
        <v>50</v>
      </c>
      <c r="E1515">
        <v>28</v>
      </c>
      <c r="F1515">
        <v>0</v>
      </c>
      <c r="T1515"/>
    </row>
    <row r="1516" spans="1:20" x14ac:dyDescent="0.25">
      <c r="A1516">
        <v>1965</v>
      </c>
      <c r="B1516">
        <v>2</v>
      </c>
      <c r="C1516">
        <v>22</v>
      </c>
      <c r="D1516">
        <v>45</v>
      </c>
      <c r="E1516">
        <v>19</v>
      </c>
      <c r="F1516">
        <v>4</v>
      </c>
      <c r="T1516"/>
    </row>
    <row r="1517" spans="1:20" x14ac:dyDescent="0.25">
      <c r="A1517">
        <v>1965</v>
      </c>
      <c r="B1517">
        <v>2</v>
      </c>
      <c r="C1517">
        <v>23</v>
      </c>
      <c r="D1517">
        <v>28</v>
      </c>
      <c r="E1517">
        <v>15</v>
      </c>
      <c r="F1517">
        <v>0</v>
      </c>
      <c r="T1517"/>
    </row>
    <row r="1518" spans="1:20" x14ac:dyDescent="0.25">
      <c r="A1518">
        <v>1965</v>
      </c>
      <c r="B1518">
        <v>2</v>
      </c>
      <c r="C1518">
        <v>24</v>
      </c>
      <c r="D1518">
        <v>39</v>
      </c>
      <c r="E1518">
        <v>23</v>
      </c>
      <c r="F1518">
        <v>0</v>
      </c>
      <c r="T1518"/>
    </row>
    <row r="1519" spans="1:20" x14ac:dyDescent="0.25">
      <c r="A1519">
        <v>1965</v>
      </c>
      <c r="B1519">
        <v>2</v>
      </c>
      <c r="C1519">
        <v>25</v>
      </c>
      <c r="D1519">
        <v>52</v>
      </c>
      <c r="E1519">
        <v>32</v>
      </c>
      <c r="F1519">
        <v>134</v>
      </c>
      <c r="T1519"/>
    </row>
    <row r="1520" spans="1:20" x14ac:dyDescent="0.25">
      <c r="A1520">
        <v>1965</v>
      </c>
      <c r="B1520">
        <v>2</v>
      </c>
      <c r="C1520">
        <v>26</v>
      </c>
      <c r="D1520">
        <v>35</v>
      </c>
      <c r="E1520">
        <v>24</v>
      </c>
      <c r="F1520">
        <v>0</v>
      </c>
      <c r="T1520"/>
    </row>
    <row r="1521" spans="1:20" x14ac:dyDescent="0.25">
      <c r="A1521">
        <v>1965</v>
      </c>
      <c r="B1521">
        <v>2</v>
      </c>
      <c r="C1521">
        <v>27</v>
      </c>
      <c r="D1521">
        <v>35</v>
      </c>
      <c r="E1521">
        <v>21</v>
      </c>
      <c r="F1521">
        <v>0</v>
      </c>
      <c r="T1521"/>
    </row>
    <row r="1522" spans="1:20" x14ac:dyDescent="0.25">
      <c r="A1522">
        <v>1965</v>
      </c>
      <c r="B1522">
        <v>2</v>
      </c>
      <c r="C1522">
        <v>28</v>
      </c>
      <c r="D1522">
        <v>49</v>
      </c>
      <c r="E1522">
        <v>33</v>
      </c>
      <c r="F1522">
        <v>0</v>
      </c>
      <c r="T1522"/>
    </row>
    <row r="1523" spans="1:20" x14ac:dyDescent="0.25">
      <c r="A1523">
        <v>1965</v>
      </c>
      <c r="B1523">
        <v>3</v>
      </c>
      <c r="C1523">
        <v>1</v>
      </c>
      <c r="D1523">
        <v>46</v>
      </c>
      <c r="E1523">
        <v>28</v>
      </c>
      <c r="F1523">
        <v>0</v>
      </c>
      <c r="T1523"/>
    </row>
    <row r="1524" spans="1:20" x14ac:dyDescent="0.25">
      <c r="A1524">
        <v>1965</v>
      </c>
      <c r="B1524">
        <v>3</v>
      </c>
      <c r="C1524">
        <v>2</v>
      </c>
      <c r="D1524">
        <v>53</v>
      </c>
      <c r="E1524">
        <v>33</v>
      </c>
      <c r="F1524">
        <v>0</v>
      </c>
      <c r="T1524"/>
    </row>
    <row r="1525" spans="1:20" x14ac:dyDescent="0.25">
      <c r="A1525">
        <v>1965</v>
      </c>
      <c r="B1525">
        <v>3</v>
      </c>
      <c r="C1525">
        <v>3</v>
      </c>
      <c r="D1525">
        <v>53</v>
      </c>
      <c r="E1525">
        <v>38</v>
      </c>
      <c r="F1525">
        <v>0</v>
      </c>
      <c r="T1525"/>
    </row>
    <row r="1526" spans="1:20" x14ac:dyDescent="0.25">
      <c r="A1526">
        <v>1965</v>
      </c>
      <c r="B1526">
        <v>3</v>
      </c>
      <c r="C1526">
        <v>4</v>
      </c>
      <c r="D1526">
        <v>61</v>
      </c>
      <c r="E1526">
        <v>41</v>
      </c>
      <c r="F1526">
        <v>0</v>
      </c>
      <c r="T1526"/>
    </row>
    <row r="1527" spans="1:20" x14ac:dyDescent="0.25">
      <c r="A1527">
        <v>1965</v>
      </c>
      <c r="B1527">
        <v>3</v>
      </c>
      <c r="C1527">
        <v>5</v>
      </c>
      <c r="D1527">
        <v>48</v>
      </c>
      <c r="E1527">
        <v>37</v>
      </c>
      <c r="F1527">
        <v>75</v>
      </c>
      <c r="T1527"/>
    </row>
    <row r="1528" spans="1:20" x14ac:dyDescent="0.25">
      <c r="A1528">
        <v>1965</v>
      </c>
      <c r="B1528">
        <v>3</v>
      </c>
      <c r="C1528">
        <v>6</v>
      </c>
      <c r="D1528">
        <v>43</v>
      </c>
      <c r="E1528">
        <v>37</v>
      </c>
      <c r="F1528">
        <v>0</v>
      </c>
      <c r="T1528"/>
    </row>
    <row r="1529" spans="1:20" x14ac:dyDescent="0.25">
      <c r="A1529">
        <v>1965</v>
      </c>
      <c r="B1529">
        <v>3</v>
      </c>
      <c r="C1529">
        <v>7</v>
      </c>
      <c r="D1529">
        <v>53</v>
      </c>
      <c r="E1529">
        <v>41</v>
      </c>
      <c r="F1529">
        <v>0</v>
      </c>
      <c r="T1529"/>
    </row>
    <row r="1530" spans="1:20" x14ac:dyDescent="0.25">
      <c r="A1530">
        <v>1965</v>
      </c>
      <c r="B1530">
        <v>3</v>
      </c>
      <c r="C1530">
        <v>8</v>
      </c>
      <c r="D1530">
        <v>51</v>
      </c>
      <c r="E1530">
        <v>41</v>
      </c>
      <c r="F1530">
        <v>0</v>
      </c>
      <c r="T1530"/>
    </row>
    <row r="1531" spans="1:20" x14ac:dyDescent="0.25">
      <c r="A1531">
        <v>1965</v>
      </c>
      <c r="B1531">
        <v>3</v>
      </c>
      <c r="C1531">
        <v>9</v>
      </c>
      <c r="D1531">
        <v>53</v>
      </c>
      <c r="E1531">
        <v>40</v>
      </c>
      <c r="F1531">
        <v>0</v>
      </c>
      <c r="T1531"/>
    </row>
    <row r="1532" spans="1:20" x14ac:dyDescent="0.25">
      <c r="A1532">
        <v>1965</v>
      </c>
      <c r="B1532">
        <v>3</v>
      </c>
      <c r="C1532">
        <v>10</v>
      </c>
      <c r="D1532">
        <v>47</v>
      </c>
      <c r="E1532">
        <v>38</v>
      </c>
      <c r="F1532">
        <v>5</v>
      </c>
      <c r="T1532"/>
    </row>
    <row r="1533" spans="1:20" x14ac:dyDescent="0.25">
      <c r="A1533">
        <v>1965</v>
      </c>
      <c r="B1533">
        <v>3</v>
      </c>
      <c r="C1533">
        <v>11</v>
      </c>
      <c r="D1533">
        <v>40</v>
      </c>
      <c r="E1533">
        <v>28</v>
      </c>
      <c r="F1533">
        <v>0</v>
      </c>
      <c r="T1533"/>
    </row>
    <row r="1534" spans="1:20" x14ac:dyDescent="0.25">
      <c r="A1534">
        <v>1965</v>
      </c>
      <c r="B1534">
        <v>3</v>
      </c>
      <c r="C1534">
        <v>12</v>
      </c>
      <c r="D1534">
        <v>42</v>
      </c>
      <c r="E1534">
        <v>25</v>
      </c>
      <c r="F1534">
        <v>0</v>
      </c>
      <c r="T1534"/>
    </row>
    <row r="1535" spans="1:20" x14ac:dyDescent="0.25">
      <c r="A1535">
        <v>1965</v>
      </c>
      <c r="B1535">
        <v>3</v>
      </c>
      <c r="C1535">
        <v>13</v>
      </c>
      <c r="D1535">
        <v>47</v>
      </c>
      <c r="E1535">
        <v>26</v>
      </c>
      <c r="F1535">
        <v>0</v>
      </c>
      <c r="T1535"/>
    </row>
    <row r="1536" spans="1:20" x14ac:dyDescent="0.25">
      <c r="A1536">
        <v>1965</v>
      </c>
      <c r="B1536">
        <v>3</v>
      </c>
      <c r="C1536">
        <v>14</v>
      </c>
      <c r="D1536">
        <v>48</v>
      </c>
      <c r="E1536">
        <v>33</v>
      </c>
      <c r="F1536">
        <v>0</v>
      </c>
      <c r="T1536"/>
    </row>
    <row r="1537" spans="1:20" x14ac:dyDescent="0.25">
      <c r="A1537">
        <v>1965</v>
      </c>
      <c r="B1537">
        <v>3</v>
      </c>
      <c r="C1537">
        <v>15</v>
      </c>
      <c r="D1537">
        <v>47</v>
      </c>
      <c r="E1537">
        <v>35</v>
      </c>
      <c r="F1537">
        <v>31</v>
      </c>
      <c r="T1537"/>
    </row>
    <row r="1538" spans="1:20" x14ac:dyDescent="0.25">
      <c r="A1538">
        <v>1965</v>
      </c>
      <c r="B1538">
        <v>3</v>
      </c>
      <c r="C1538">
        <v>16</v>
      </c>
      <c r="D1538">
        <v>50</v>
      </c>
      <c r="E1538">
        <v>37</v>
      </c>
      <c r="F1538">
        <v>0</v>
      </c>
      <c r="T1538"/>
    </row>
    <row r="1539" spans="1:20" x14ac:dyDescent="0.25">
      <c r="A1539">
        <v>1965</v>
      </c>
      <c r="B1539">
        <v>3</v>
      </c>
      <c r="C1539">
        <v>17</v>
      </c>
      <c r="D1539">
        <v>46</v>
      </c>
      <c r="E1539">
        <v>35</v>
      </c>
      <c r="F1539">
        <v>26</v>
      </c>
      <c r="T1539"/>
    </row>
    <row r="1540" spans="1:20" x14ac:dyDescent="0.25">
      <c r="A1540">
        <v>1965</v>
      </c>
      <c r="B1540">
        <v>3</v>
      </c>
      <c r="C1540">
        <v>18</v>
      </c>
      <c r="D1540">
        <v>40</v>
      </c>
      <c r="E1540">
        <v>35</v>
      </c>
      <c r="F1540">
        <v>22</v>
      </c>
      <c r="T1540"/>
    </row>
    <row r="1541" spans="1:20" x14ac:dyDescent="0.25">
      <c r="A1541">
        <v>1965</v>
      </c>
      <c r="B1541">
        <v>3</v>
      </c>
      <c r="C1541">
        <v>19</v>
      </c>
      <c r="D1541">
        <v>50</v>
      </c>
      <c r="E1541">
        <v>37</v>
      </c>
      <c r="F1541">
        <v>3</v>
      </c>
      <c r="T1541"/>
    </row>
    <row r="1542" spans="1:20" x14ac:dyDescent="0.25">
      <c r="A1542">
        <v>1965</v>
      </c>
      <c r="B1542">
        <v>3</v>
      </c>
      <c r="C1542">
        <v>20</v>
      </c>
      <c r="D1542">
        <v>37</v>
      </c>
      <c r="E1542">
        <v>24</v>
      </c>
      <c r="F1542">
        <v>17</v>
      </c>
      <c r="T1542"/>
    </row>
    <row r="1543" spans="1:20" x14ac:dyDescent="0.25">
      <c r="A1543">
        <v>1965</v>
      </c>
      <c r="B1543">
        <v>3</v>
      </c>
      <c r="C1543">
        <v>21</v>
      </c>
      <c r="D1543">
        <v>36</v>
      </c>
      <c r="E1543">
        <v>21</v>
      </c>
      <c r="F1543">
        <v>0</v>
      </c>
      <c r="T1543"/>
    </row>
    <row r="1544" spans="1:20" x14ac:dyDescent="0.25">
      <c r="A1544">
        <v>1965</v>
      </c>
      <c r="B1544">
        <v>3</v>
      </c>
      <c r="C1544">
        <v>22</v>
      </c>
      <c r="D1544">
        <v>42</v>
      </c>
      <c r="E1544">
        <v>23</v>
      </c>
      <c r="F1544">
        <v>0</v>
      </c>
      <c r="T1544"/>
    </row>
    <row r="1545" spans="1:20" x14ac:dyDescent="0.25">
      <c r="A1545">
        <v>1965</v>
      </c>
      <c r="B1545">
        <v>3</v>
      </c>
      <c r="C1545">
        <v>23</v>
      </c>
      <c r="D1545">
        <v>53</v>
      </c>
      <c r="E1545">
        <v>42</v>
      </c>
      <c r="F1545">
        <v>16</v>
      </c>
      <c r="T1545"/>
    </row>
    <row r="1546" spans="1:20" x14ac:dyDescent="0.25">
      <c r="A1546">
        <v>1965</v>
      </c>
      <c r="B1546">
        <v>3</v>
      </c>
      <c r="C1546">
        <v>24</v>
      </c>
      <c r="D1546">
        <v>44</v>
      </c>
      <c r="E1546">
        <v>35</v>
      </c>
      <c r="F1546">
        <v>0</v>
      </c>
      <c r="T1546"/>
    </row>
    <row r="1547" spans="1:20" x14ac:dyDescent="0.25">
      <c r="A1547">
        <v>1965</v>
      </c>
      <c r="B1547">
        <v>3</v>
      </c>
      <c r="C1547">
        <v>25</v>
      </c>
      <c r="D1547">
        <v>42</v>
      </c>
      <c r="E1547">
        <v>36</v>
      </c>
      <c r="F1547">
        <v>0</v>
      </c>
      <c r="T1547"/>
    </row>
    <row r="1548" spans="1:20" x14ac:dyDescent="0.25">
      <c r="A1548">
        <v>1965</v>
      </c>
      <c r="B1548">
        <v>3</v>
      </c>
      <c r="C1548">
        <v>26</v>
      </c>
      <c r="D1548">
        <v>43</v>
      </c>
      <c r="E1548">
        <v>36</v>
      </c>
      <c r="F1548">
        <v>16</v>
      </c>
      <c r="T1548"/>
    </row>
    <row r="1549" spans="1:20" x14ac:dyDescent="0.25">
      <c r="A1549">
        <v>1965</v>
      </c>
      <c r="B1549">
        <v>3</v>
      </c>
      <c r="C1549">
        <v>27</v>
      </c>
      <c r="D1549">
        <v>46</v>
      </c>
      <c r="E1549">
        <v>36</v>
      </c>
      <c r="F1549">
        <v>0</v>
      </c>
      <c r="T1549"/>
    </row>
    <row r="1550" spans="1:20" x14ac:dyDescent="0.25">
      <c r="A1550">
        <v>1965</v>
      </c>
      <c r="B1550">
        <v>3</v>
      </c>
      <c r="C1550">
        <v>28</v>
      </c>
      <c r="D1550">
        <v>50</v>
      </c>
      <c r="E1550">
        <v>33</v>
      </c>
      <c r="F1550">
        <v>0</v>
      </c>
      <c r="T1550"/>
    </row>
    <row r="1551" spans="1:20" x14ac:dyDescent="0.25">
      <c r="A1551">
        <v>1965</v>
      </c>
      <c r="B1551">
        <v>3</v>
      </c>
      <c r="C1551">
        <v>29</v>
      </c>
      <c r="D1551">
        <v>40</v>
      </c>
      <c r="E1551">
        <v>35</v>
      </c>
      <c r="F1551">
        <v>38</v>
      </c>
      <c r="T1551"/>
    </row>
    <row r="1552" spans="1:20" x14ac:dyDescent="0.25">
      <c r="A1552">
        <v>1965</v>
      </c>
      <c r="B1552">
        <v>3</v>
      </c>
      <c r="C1552">
        <v>30</v>
      </c>
      <c r="D1552">
        <v>42</v>
      </c>
      <c r="E1552">
        <v>31</v>
      </c>
      <c r="F1552">
        <v>0</v>
      </c>
      <c r="T1552"/>
    </row>
    <row r="1553" spans="1:20" x14ac:dyDescent="0.25">
      <c r="A1553">
        <v>1965</v>
      </c>
      <c r="B1553">
        <v>3</v>
      </c>
      <c r="C1553">
        <v>31</v>
      </c>
      <c r="D1553">
        <v>43</v>
      </c>
      <c r="E1553">
        <v>26</v>
      </c>
      <c r="F1553">
        <v>0</v>
      </c>
      <c r="T1553"/>
    </row>
    <row r="1554" spans="1:20" x14ac:dyDescent="0.25">
      <c r="A1554">
        <v>1965</v>
      </c>
      <c r="B1554">
        <v>4</v>
      </c>
      <c r="C1554">
        <v>1</v>
      </c>
      <c r="D1554">
        <v>48</v>
      </c>
      <c r="E1554">
        <v>29</v>
      </c>
      <c r="F1554">
        <v>0</v>
      </c>
      <c r="T1554"/>
    </row>
    <row r="1555" spans="1:20" x14ac:dyDescent="0.25">
      <c r="A1555">
        <v>1965</v>
      </c>
      <c r="B1555">
        <v>4</v>
      </c>
      <c r="C1555">
        <v>2</v>
      </c>
      <c r="D1555">
        <v>47</v>
      </c>
      <c r="E1555">
        <v>34</v>
      </c>
      <c r="F1555">
        <v>24</v>
      </c>
      <c r="T1555"/>
    </row>
    <row r="1556" spans="1:20" x14ac:dyDescent="0.25">
      <c r="A1556">
        <v>1965</v>
      </c>
      <c r="B1556">
        <v>4</v>
      </c>
      <c r="C1556">
        <v>3</v>
      </c>
      <c r="D1556">
        <v>51</v>
      </c>
      <c r="E1556">
        <v>33</v>
      </c>
      <c r="F1556">
        <v>0</v>
      </c>
      <c r="T1556"/>
    </row>
    <row r="1557" spans="1:20" x14ac:dyDescent="0.25">
      <c r="A1557">
        <v>1965</v>
      </c>
      <c r="B1557">
        <v>4</v>
      </c>
      <c r="C1557">
        <v>4</v>
      </c>
      <c r="D1557">
        <v>57</v>
      </c>
      <c r="E1557">
        <v>34</v>
      </c>
      <c r="F1557">
        <v>0</v>
      </c>
      <c r="T1557"/>
    </row>
    <row r="1558" spans="1:20" x14ac:dyDescent="0.25">
      <c r="A1558">
        <v>1965</v>
      </c>
      <c r="B1558">
        <v>4</v>
      </c>
      <c r="C1558">
        <v>5</v>
      </c>
      <c r="D1558">
        <v>66</v>
      </c>
      <c r="E1558">
        <v>39</v>
      </c>
      <c r="F1558">
        <v>0</v>
      </c>
      <c r="T1558"/>
    </row>
    <row r="1559" spans="1:20" x14ac:dyDescent="0.25">
      <c r="A1559">
        <v>1965</v>
      </c>
      <c r="B1559">
        <v>4</v>
      </c>
      <c r="C1559">
        <v>6</v>
      </c>
      <c r="D1559">
        <v>64</v>
      </c>
      <c r="E1559">
        <v>44</v>
      </c>
      <c r="F1559">
        <v>0</v>
      </c>
      <c r="T1559"/>
    </row>
    <row r="1560" spans="1:20" x14ac:dyDescent="0.25">
      <c r="A1560">
        <v>1965</v>
      </c>
      <c r="B1560">
        <v>4</v>
      </c>
      <c r="C1560">
        <v>7</v>
      </c>
      <c r="D1560">
        <v>47</v>
      </c>
      <c r="E1560">
        <v>41</v>
      </c>
      <c r="F1560">
        <v>20</v>
      </c>
      <c r="T1560"/>
    </row>
    <row r="1561" spans="1:20" x14ac:dyDescent="0.25">
      <c r="A1561">
        <v>1965</v>
      </c>
      <c r="B1561">
        <v>4</v>
      </c>
      <c r="C1561">
        <v>8</v>
      </c>
      <c r="D1561">
        <v>63</v>
      </c>
      <c r="E1561">
        <v>42</v>
      </c>
      <c r="F1561">
        <v>0</v>
      </c>
      <c r="T1561"/>
    </row>
    <row r="1562" spans="1:20" x14ac:dyDescent="0.25">
      <c r="A1562">
        <v>1965</v>
      </c>
      <c r="B1562">
        <v>4</v>
      </c>
      <c r="C1562">
        <v>9</v>
      </c>
      <c r="D1562">
        <v>58</v>
      </c>
      <c r="E1562">
        <v>42</v>
      </c>
      <c r="F1562">
        <v>36</v>
      </c>
      <c r="T1562"/>
    </row>
    <row r="1563" spans="1:20" x14ac:dyDescent="0.25">
      <c r="A1563">
        <v>1965</v>
      </c>
      <c r="B1563">
        <v>4</v>
      </c>
      <c r="C1563">
        <v>10</v>
      </c>
      <c r="D1563">
        <v>65</v>
      </c>
      <c r="E1563">
        <v>44</v>
      </c>
      <c r="F1563">
        <v>0</v>
      </c>
      <c r="T1563"/>
    </row>
    <row r="1564" spans="1:20" x14ac:dyDescent="0.25">
      <c r="A1564">
        <v>1965</v>
      </c>
      <c r="B1564">
        <v>4</v>
      </c>
      <c r="C1564">
        <v>11</v>
      </c>
      <c r="D1564">
        <v>60</v>
      </c>
      <c r="E1564">
        <v>46</v>
      </c>
      <c r="F1564">
        <v>0</v>
      </c>
      <c r="T1564"/>
    </row>
    <row r="1565" spans="1:20" x14ac:dyDescent="0.25">
      <c r="A1565">
        <v>1965</v>
      </c>
      <c r="B1565">
        <v>4</v>
      </c>
      <c r="C1565">
        <v>12</v>
      </c>
      <c r="D1565">
        <v>74</v>
      </c>
      <c r="E1565">
        <v>45</v>
      </c>
      <c r="F1565">
        <v>7</v>
      </c>
      <c r="T1565"/>
    </row>
    <row r="1566" spans="1:20" x14ac:dyDescent="0.25">
      <c r="A1566">
        <v>1965</v>
      </c>
      <c r="B1566">
        <v>4</v>
      </c>
      <c r="C1566">
        <v>13</v>
      </c>
      <c r="D1566">
        <v>53</v>
      </c>
      <c r="E1566">
        <v>43</v>
      </c>
      <c r="F1566">
        <v>0</v>
      </c>
      <c r="T1566"/>
    </row>
    <row r="1567" spans="1:20" x14ac:dyDescent="0.25">
      <c r="A1567">
        <v>1965</v>
      </c>
      <c r="B1567">
        <v>4</v>
      </c>
      <c r="C1567">
        <v>14</v>
      </c>
      <c r="D1567">
        <v>63</v>
      </c>
      <c r="E1567">
        <v>42</v>
      </c>
      <c r="F1567">
        <v>0</v>
      </c>
      <c r="T1567"/>
    </row>
    <row r="1568" spans="1:20" x14ac:dyDescent="0.25">
      <c r="A1568">
        <v>1965</v>
      </c>
      <c r="B1568">
        <v>4</v>
      </c>
      <c r="C1568">
        <v>15</v>
      </c>
      <c r="D1568">
        <v>56</v>
      </c>
      <c r="E1568">
        <v>45</v>
      </c>
      <c r="F1568">
        <v>25</v>
      </c>
      <c r="T1568"/>
    </row>
    <row r="1569" spans="1:20" x14ac:dyDescent="0.25">
      <c r="A1569">
        <v>1965</v>
      </c>
      <c r="B1569">
        <v>4</v>
      </c>
      <c r="C1569">
        <v>16</v>
      </c>
      <c r="D1569">
        <v>62</v>
      </c>
      <c r="E1569">
        <v>45</v>
      </c>
      <c r="F1569">
        <v>63</v>
      </c>
      <c r="T1569"/>
    </row>
    <row r="1570" spans="1:20" x14ac:dyDescent="0.25">
      <c r="A1570">
        <v>1965</v>
      </c>
      <c r="B1570">
        <v>4</v>
      </c>
      <c r="C1570">
        <v>17</v>
      </c>
      <c r="D1570">
        <v>60</v>
      </c>
      <c r="E1570">
        <v>41</v>
      </c>
      <c r="F1570">
        <v>0</v>
      </c>
      <c r="T1570"/>
    </row>
    <row r="1571" spans="1:20" x14ac:dyDescent="0.25">
      <c r="A1571">
        <v>1965</v>
      </c>
      <c r="B1571">
        <v>4</v>
      </c>
      <c r="C1571">
        <v>18</v>
      </c>
      <c r="D1571">
        <v>53</v>
      </c>
      <c r="E1571">
        <v>39</v>
      </c>
      <c r="F1571">
        <v>9</v>
      </c>
      <c r="T1571"/>
    </row>
    <row r="1572" spans="1:20" x14ac:dyDescent="0.25">
      <c r="A1572">
        <v>1965</v>
      </c>
      <c r="B1572">
        <v>4</v>
      </c>
      <c r="C1572">
        <v>19</v>
      </c>
      <c r="D1572">
        <v>48</v>
      </c>
      <c r="E1572">
        <v>40</v>
      </c>
      <c r="F1572">
        <v>0</v>
      </c>
      <c r="T1572"/>
    </row>
    <row r="1573" spans="1:20" x14ac:dyDescent="0.25">
      <c r="A1573">
        <v>1965</v>
      </c>
      <c r="B1573">
        <v>4</v>
      </c>
      <c r="C1573">
        <v>20</v>
      </c>
      <c r="D1573">
        <v>56</v>
      </c>
      <c r="E1573">
        <v>40</v>
      </c>
      <c r="F1573">
        <v>0</v>
      </c>
      <c r="T1573"/>
    </row>
    <row r="1574" spans="1:20" x14ac:dyDescent="0.25">
      <c r="A1574">
        <v>1965</v>
      </c>
      <c r="B1574">
        <v>4</v>
      </c>
      <c r="C1574">
        <v>21</v>
      </c>
      <c r="D1574">
        <v>63</v>
      </c>
      <c r="E1574">
        <v>44</v>
      </c>
      <c r="F1574">
        <v>0</v>
      </c>
      <c r="T1574"/>
    </row>
    <row r="1575" spans="1:20" x14ac:dyDescent="0.25">
      <c r="A1575">
        <v>1965</v>
      </c>
      <c r="B1575">
        <v>4</v>
      </c>
      <c r="C1575">
        <v>22</v>
      </c>
      <c r="D1575">
        <v>72</v>
      </c>
      <c r="E1575">
        <v>50</v>
      </c>
      <c r="F1575">
        <v>0</v>
      </c>
      <c r="T1575"/>
    </row>
    <row r="1576" spans="1:20" x14ac:dyDescent="0.25">
      <c r="A1576">
        <v>1965</v>
      </c>
      <c r="B1576">
        <v>4</v>
      </c>
      <c r="C1576">
        <v>23</v>
      </c>
      <c r="D1576">
        <v>55</v>
      </c>
      <c r="E1576">
        <v>44</v>
      </c>
      <c r="F1576">
        <v>27</v>
      </c>
      <c r="T1576"/>
    </row>
    <row r="1577" spans="1:20" x14ac:dyDescent="0.25">
      <c r="A1577">
        <v>1965</v>
      </c>
      <c r="B1577">
        <v>4</v>
      </c>
      <c r="C1577">
        <v>24</v>
      </c>
      <c r="D1577">
        <v>54</v>
      </c>
      <c r="E1577">
        <v>41</v>
      </c>
      <c r="F1577">
        <v>0</v>
      </c>
      <c r="T1577"/>
    </row>
    <row r="1578" spans="1:20" x14ac:dyDescent="0.25">
      <c r="A1578">
        <v>1965</v>
      </c>
      <c r="B1578">
        <v>4</v>
      </c>
      <c r="C1578">
        <v>25</v>
      </c>
      <c r="D1578">
        <v>53</v>
      </c>
      <c r="E1578">
        <v>40</v>
      </c>
      <c r="F1578">
        <v>26</v>
      </c>
      <c r="T1578"/>
    </row>
    <row r="1579" spans="1:20" x14ac:dyDescent="0.25">
      <c r="A1579">
        <v>1965</v>
      </c>
      <c r="B1579">
        <v>4</v>
      </c>
      <c r="C1579">
        <v>26</v>
      </c>
      <c r="D1579">
        <v>52</v>
      </c>
      <c r="E1579">
        <v>40</v>
      </c>
      <c r="F1579">
        <v>47</v>
      </c>
      <c r="T1579"/>
    </row>
    <row r="1580" spans="1:20" x14ac:dyDescent="0.25">
      <c r="A1580">
        <v>1965</v>
      </c>
      <c r="B1580">
        <v>4</v>
      </c>
      <c r="C1580">
        <v>27</v>
      </c>
      <c r="D1580">
        <v>54</v>
      </c>
      <c r="E1580">
        <v>50</v>
      </c>
      <c r="F1580">
        <v>6</v>
      </c>
      <c r="T1580"/>
    </row>
    <row r="1581" spans="1:20" x14ac:dyDescent="0.25">
      <c r="A1581">
        <v>1965</v>
      </c>
      <c r="B1581">
        <v>4</v>
      </c>
      <c r="C1581">
        <v>28</v>
      </c>
      <c r="D1581">
        <v>60</v>
      </c>
      <c r="E1581">
        <v>50</v>
      </c>
      <c r="F1581">
        <v>0</v>
      </c>
      <c r="T1581"/>
    </row>
    <row r="1582" spans="1:20" x14ac:dyDescent="0.25">
      <c r="A1582">
        <v>1965</v>
      </c>
      <c r="B1582">
        <v>4</v>
      </c>
      <c r="C1582">
        <v>29</v>
      </c>
      <c r="D1582">
        <v>72</v>
      </c>
      <c r="E1582">
        <v>50</v>
      </c>
      <c r="F1582">
        <v>0</v>
      </c>
      <c r="T1582"/>
    </row>
    <row r="1583" spans="1:20" x14ac:dyDescent="0.25">
      <c r="A1583">
        <v>1965</v>
      </c>
      <c r="B1583">
        <v>4</v>
      </c>
      <c r="C1583">
        <v>30</v>
      </c>
      <c r="D1583">
        <v>80</v>
      </c>
      <c r="E1583">
        <v>53</v>
      </c>
      <c r="F1583">
        <v>0</v>
      </c>
      <c r="T1583"/>
    </row>
    <row r="1584" spans="1:20" x14ac:dyDescent="0.25">
      <c r="A1584">
        <v>1965</v>
      </c>
      <c r="B1584">
        <v>5</v>
      </c>
      <c r="C1584">
        <v>1</v>
      </c>
      <c r="D1584">
        <v>71</v>
      </c>
      <c r="E1584">
        <v>54</v>
      </c>
      <c r="F1584">
        <v>0</v>
      </c>
      <c r="T1584"/>
    </row>
    <row r="1585" spans="1:20" x14ac:dyDescent="0.25">
      <c r="A1585">
        <v>1965</v>
      </c>
      <c r="B1585">
        <v>5</v>
      </c>
      <c r="C1585">
        <v>2</v>
      </c>
      <c r="D1585">
        <v>77</v>
      </c>
      <c r="E1585">
        <v>53</v>
      </c>
      <c r="F1585">
        <v>70</v>
      </c>
      <c r="T1585"/>
    </row>
    <row r="1586" spans="1:20" x14ac:dyDescent="0.25">
      <c r="A1586">
        <v>1965</v>
      </c>
      <c r="B1586">
        <v>5</v>
      </c>
      <c r="C1586">
        <v>3</v>
      </c>
      <c r="D1586">
        <v>71</v>
      </c>
      <c r="E1586">
        <v>59</v>
      </c>
      <c r="F1586">
        <v>0</v>
      </c>
      <c r="T1586"/>
    </row>
    <row r="1587" spans="1:20" x14ac:dyDescent="0.25">
      <c r="A1587">
        <v>1965</v>
      </c>
      <c r="B1587">
        <v>5</v>
      </c>
      <c r="C1587">
        <v>4</v>
      </c>
      <c r="D1587">
        <v>90</v>
      </c>
      <c r="E1587">
        <v>60</v>
      </c>
      <c r="F1587">
        <v>0</v>
      </c>
      <c r="T1587"/>
    </row>
    <row r="1588" spans="1:20" x14ac:dyDescent="0.25">
      <c r="A1588">
        <v>1965</v>
      </c>
      <c r="B1588">
        <v>5</v>
      </c>
      <c r="C1588">
        <v>5</v>
      </c>
      <c r="D1588">
        <v>62</v>
      </c>
      <c r="E1588">
        <v>50</v>
      </c>
      <c r="F1588">
        <v>9</v>
      </c>
      <c r="T1588"/>
    </row>
    <row r="1589" spans="1:20" x14ac:dyDescent="0.25">
      <c r="A1589">
        <v>1965</v>
      </c>
      <c r="B1589">
        <v>5</v>
      </c>
      <c r="C1589">
        <v>6</v>
      </c>
      <c r="D1589">
        <v>78</v>
      </c>
      <c r="E1589">
        <v>51</v>
      </c>
      <c r="F1589">
        <v>0</v>
      </c>
      <c r="T1589"/>
    </row>
    <row r="1590" spans="1:20" x14ac:dyDescent="0.25">
      <c r="A1590">
        <v>1965</v>
      </c>
      <c r="B1590">
        <v>5</v>
      </c>
      <c r="C1590">
        <v>7</v>
      </c>
      <c r="D1590">
        <v>52</v>
      </c>
      <c r="E1590">
        <v>46</v>
      </c>
      <c r="F1590">
        <v>32</v>
      </c>
      <c r="T1590"/>
    </row>
    <row r="1591" spans="1:20" x14ac:dyDescent="0.25">
      <c r="A1591">
        <v>1965</v>
      </c>
      <c r="B1591">
        <v>5</v>
      </c>
      <c r="C1591">
        <v>8</v>
      </c>
      <c r="D1591">
        <v>60</v>
      </c>
      <c r="E1591">
        <v>47</v>
      </c>
      <c r="F1591">
        <v>0</v>
      </c>
      <c r="T1591"/>
    </row>
    <row r="1592" spans="1:20" x14ac:dyDescent="0.25">
      <c r="A1592">
        <v>1965</v>
      </c>
      <c r="B1592">
        <v>5</v>
      </c>
      <c r="C1592">
        <v>9</v>
      </c>
      <c r="D1592">
        <v>78</v>
      </c>
      <c r="E1592">
        <v>54</v>
      </c>
      <c r="F1592">
        <v>0</v>
      </c>
      <c r="T1592"/>
    </row>
    <row r="1593" spans="1:20" x14ac:dyDescent="0.25">
      <c r="A1593">
        <v>1965</v>
      </c>
      <c r="B1593">
        <v>5</v>
      </c>
      <c r="C1593">
        <v>10</v>
      </c>
      <c r="D1593">
        <v>92</v>
      </c>
      <c r="E1593">
        <v>64</v>
      </c>
      <c r="F1593">
        <v>0</v>
      </c>
      <c r="T1593"/>
    </row>
    <row r="1594" spans="1:20" x14ac:dyDescent="0.25">
      <c r="A1594">
        <v>1965</v>
      </c>
      <c r="B1594">
        <v>5</v>
      </c>
      <c r="C1594">
        <v>11</v>
      </c>
      <c r="D1594">
        <v>88</v>
      </c>
      <c r="E1594">
        <v>63</v>
      </c>
      <c r="F1594">
        <v>0</v>
      </c>
      <c r="T1594"/>
    </row>
    <row r="1595" spans="1:20" x14ac:dyDescent="0.25">
      <c r="A1595">
        <v>1965</v>
      </c>
      <c r="B1595">
        <v>5</v>
      </c>
      <c r="C1595">
        <v>12</v>
      </c>
      <c r="D1595">
        <v>78</v>
      </c>
      <c r="E1595">
        <v>56</v>
      </c>
      <c r="F1595">
        <v>0</v>
      </c>
      <c r="T1595"/>
    </row>
    <row r="1596" spans="1:20" x14ac:dyDescent="0.25">
      <c r="A1596">
        <v>1965</v>
      </c>
      <c r="B1596">
        <v>5</v>
      </c>
      <c r="C1596">
        <v>13</v>
      </c>
      <c r="D1596">
        <v>80</v>
      </c>
      <c r="E1596">
        <v>58</v>
      </c>
      <c r="F1596">
        <v>0</v>
      </c>
      <c r="T1596"/>
    </row>
    <row r="1597" spans="1:20" x14ac:dyDescent="0.25">
      <c r="A1597">
        <v>1965</v>
      </c>
      <c r="B1597">
        <v>5</v>
      </c>
      <c r="C1597">
        <v>14</v>
      </c>
      <c r="D1597">
        <v>74</v>
      </c>
      <c r="E1597">
        <v>51</v>
      </c>
      <c r="F1597">
        <v>0</v>
      </c>
      <c r="T1597"/>
    </row>
    <row r="1598" spans="1:20" x14ac:dyDescent="0.25">
      <c r="A1598">
        <v>1965</v>
      </c>
      <c r="B1598">
        <v>5</v>
      </c>
      <c r="C1598">
        <v>15</v>
      </c>
      <c r="D1598">
        <v>82</v>
      </c>
      <c r="E1598">
        <v>52</v>
      </c>
      <c r="F1598">
        <v>0</v>
      </c>
      <c r="T1598"/>
    </row>
    <row r="1599" spans="1:20" x14ac:dyDescent="0.25">
      <c r="A1599">
        <v>1965</v>
      </c>
      <c r="B1599">
        <v>5</v>
      </c>
      <c r="C1599">
        <v>16</v>
      </c>
      <c r="D1599">
        <v>87</v>
      </c>
      <c r="E1599">
        <v>60</v>
      </c>
      <c r="F1599">
        <v>0</v>
      </c>
      <c r="T1599"/>
    </row>
    <row r="1600" spans="1:20" x14ac:dyDescent="0.25">
      <c r="A1600">
        <v>1965</v>
      </c>
      <c r="B1600">
        <v>5</v>
      </c>
      <c r="C1600">
        <v>17</v>
      </c>
      <c r="D1600">
        <v>83</v>
      </c>
      <c r="E1600">
        <v>64</v>
      </c>
      <c r="F1600">
        <v>0</v>
      </c>
      <c r="T1600"/>
    </row>
    <row r="1601" spans="1:20" x14ac:dyDescent="0.25">
      <c r="A1601">
        <v>1965</v>
      </c>
      <c r="B1601">
        <v>5</v>
      </c>
      <c r="C1601">
        <v>18</v>
      </c>
      <c r="D1601">
        <v>73</v>
      </c>
      <c r="E1601">
        <v>56</v>
      </c>
      <c r="F1601">
        <v>0</v>
      </c>
      <c r="T1601"/>
    </row>
    <row r="1602" spans="1:20" x14ac:dyDescent="0.25">
      <c r="A1602">
        <v>1965</v>
      </c>
      <c r="B1602">
        <v>5</v>
      </c>
      <c r="C1602">
        <v>19</v>
      </c>
      <c r="D1602">
        <v>70</v>
      </c>
      <c r="E1602">
        <v>54</v>
      </c>
      <c r="F1602">
        <v>1</v>
      </c>
      <c r="T1602"/>
    </row>
    <row r="1603" spans="1:20" x14ac:dyDescent="0.25">
      <c r="A1603">
        <v>1965</v>
      </c>
      <c r="B1603">
        <v>5</v>
      </c>
      <c r="C1603">
        <v>20</v>
      </c>
      <c r="D1603">
        <v>80</v>
      </c>
      <c r="E1603">
        <v>53</v>
      </c>
      <c r="F1603">
        <v>0</v>
      </c>
      <c r="T1603"/>
    </row>
    <row r="1604" spans="1:20" x14ac:dyDescent="0.25">
      <c r="A1604">
        <v>1965</v>
      </c>
      <c r="B1604">
        <v>5</v>
      </c>
      <c r="C1604">
        <v>21</v>
      </c>
      <c r="D1604">
        <v>72</v>
      </c>
      <c r="E1604">
        <v>52</v>
      </c>
      <c r="F1604">
        <v>0</v>
      </c>
      <c r="T1604"/>
    </row>
    <row r="1605" spans="1:20" x14ac:dyDescent="0.25">
      <c r="A1605">
        <v>1965</v>
      </c>
      <c r="B1605">
        <v>5</v>
      </c>
      <c r="C1605">
        <v>22</v>
      </c>
      <c r="D1605">
        <v>80</v>
      </c>
      <c r="E1605">
        <v>53</v>
      </c>
      <c r="F1605">
        <v>11</v>
      </c>
      <c r="T1605"/>
    </row>
    <row r="1606" spans="1:20" x14ac:dyDescent="0.25">
      <c r="A1606">
        <v>1965</v>
      </c>
      <c r="B1606">
        <v>5</v>
      </c>
      <c r="C1606">
        <v>23</v>
      </c>
      <c r="D1606">
        <v>79</v>
      </c>
      <c r="E1606">
        <v>60</v>
      </c>
      <c r="F1606">
        <v>0</v>
      </c>
      <c r="T1606"/>
    </row>
    <row r="1607" spans="1:20" x14ac:dyDescent="0.25">
      <c r="A1607">
        <v>1965</v>
      </c>
      <c r="B1607">
        <v>5</v>
      </c>
      <c r="C1607">
        <v>24</v>
      </c>
      <c r="D1607">
        <v>70</v>
      </c>
      <c r="E1607">
        <v>53</v>
      </c>
      <c r="F1607">
        <v>0</v>
      </c>
      <c r="T1607"/>
    </row>
    <row r="1608" spans="1:20" x14ac:dyDescent="0.25">
      <c r="A1608">
        <v>1965</v>
      </c>
      <c r="B1608">
        <v>5</v>
      </c>
      <c r="C1608">
        <v>25</v>
      </c>
      <c r="D1608">
        <v>79</v>
      </c>
      <c r="E1608">
        <v>55</v>
      </c>
      <c r="F1608">
        <v>0</v>
      </c>
      <c r="T1608"/>
    </row>
    <row r="1609" spans="1:20" x14ac:dyDescent="0.25">
      <c r="A1609">
        <v>1965</v>
      </c>
      <c r="B1609">
        <v>5</v>
      </c>
      <c r="C1609">
        <v>26</v>
      </c>
      <c r="D1609">
        <v>94</v>
      </c>
      <c r="E1609">
        <v>67</v>
      </c>
      <c r="F1609">
        <v>0</v>
      </c>
      <c r="T1609"/>
    </row>
    <row r="1610" spans="1:20" x14ac:dyDescent="0.25">
      <c r="A1610">
        <v>1965</v>
      </c>
      <c r="B1610">
        <v>5</v>
      </c>
      <c r="C1610">
        <v>27</v>
      </c>
      <c r="D1610">
        <v>92</v>
      </c>
      <c r="E1610">
        <v>69</v>
      </c>
      <c r="F1610">
        <v>6</v>
      </c>
      <c r="T1610"/>
    </row>
    <row r="1611" spans="1:20" x14ac:dyDescent="0.25">
      <c r="A1611">
        <v>1965</v>
      </c>
      <c r="B1611">
        <v>5</v>
      </c>
      <c r="C1611">
        <v>28</v>
      </c>
      <c r="D1611">
        <v>83</v>
      </c>
      <c r="E1611">
        <v>68</v>
      </c>
      <c r="F1611">
        <v>0</v>
      </c>
      <c r="T1611"/>
    </row>
    <row r="1612" spans="1:20" x14ac:dyDescent="0.25">
      <c r="A1612">
        <v>1965</v>
      </c>
      <c r="B1612">
        <v>5</v>
      </c>
      <c r="C1612">
        <v>29</v>
      </c>
      <c r="D1612">
        <v>68</v>
      </c>
      <c r="E1612">
        <v>52</v>
      </c>
      <c r="F1612">
        <v>29</v>
      </c>
      <c r="T1612"/>
    </row>
    <row r="1613" spans="1:20" x14ac:dyDescent="0.25">
      <c r="A1613">
        <v>1965</v>
      </c>
      <c r="B1613">
        <v>5</v>
      </c>
      <c r="C1613">
        <v>30</v>
      </c>
      <c r="D1613">
        <v>67</v>
      </c>
      <c r="E1613">
        <v>48</v>
      </c>
      <c r="F1613">
        <v>0</v>
      </c>
      <c r="T1613"/>
    </row>
    <row r="1614" spans="1:20" x14ac:dyDescent="0.25">
      <c r="A1614">
        <v>1965</v>
      </c>
      <c r="B1614">
        <v>5</v>
      </c>
      <c r="C1614">
        <v>31</v>
      </c>
      <c r="D1614">
        <v>74</v>
      </c>
      <c r="E1614">
        <v>49</v>
      </c>
      <c r="F1614">
        <v>0</v>
      </c>
      <c r="T1614"/>
    </row>
    <row r="1615" spans="1:20" x14ac:dyDescent="0.25">
      <c r="A1615">
        <v>1965</v>
      </c>
      <c r="B1615">
        <v>6</v>
      </c>
      <c r="C1615">
        <v>1</v>
      </c>
      <c r="D1615">
        <v>77</v>
      </c>
      <c r="E1615">
        <v>57</v>
      </c>
      <c r="F1615">
        <v>47</v>
      </c>
      <c r="T1615"/>
    </row>
    <row r="1616" spans="1:20" x14ac:dyDescent="0.25">
      <c r="A1616">
        <v>1965</v>
      </c>
      <c r="B1616">
        <v>6</v>
      </c>
      <c r="C1616">
        <v>2</v>
      </c>
      <c r="D1616">
        <v>70</v>
      </c>
      <c r="E1616">
        <v>56</v>
      </c>
      <c r="F1616">
        <v>40</v>
      </c>
      <c r="T1616"/>
    </row>
    <row r="1617" spans="1:20" x14ac:dyDescent="0.25">
      <c r="A1617">
        <v>1965</v>
      </c>
      <c r="B1617">
        <v>6</v>
      </c>
      <c r="C1617">
        <v>3</v>
      </c>
      <c r="D1617">
        <v>70</v>
      </c>
      <c r="E1617">
        <v>52</v>
      </c>
      <c r="F1617">
        <v>15</v>
      </c>
      <c r="T1617"/>
    </row>
    <row r="1618" spans="1:20" x14ac:dyDescent="0.25">
      <c r="A1618">
        <v>1965</v>
      </c>
      <c r="B1618">
        <v>6</v>
      </c>
      <c r="C1618">
        <v>4</v>
      </c>
      <c r="D1618">
        <v>74</v>
      </c>
      <c r="E1618">
        <v>52</v>
      </c>
      <c r="F1618">
        <v>0</v>
      </c>
      <c r="T1618"/>
    </row>
    <row r="1619" spans="1:20" x14ac:dyDescent="0.25">
      <c r="A1619">
        <v>1965</v>
      </c>
      <c r="B1619">
        <v>6</v>
      </c>
      <c r="C1619">
        <v>5</v>
      </c>
      <c r="D1619">
        <v>81</v>
      </c>
      <c r="E1619">
        <v>57</v>
      </c>
      <c r="F1619">
        <v>0</v>
      </c>
      <c r="T1619"/>
    </row>
    <row r="1620" spans="1:20" x14ac:dyDescent="0.25">
      <c r="A1620">
        <v>1965</v>
      </c>
      <c r="B1620">
        <v>6</v>
      </c>
      <c r="C1620">
        <v>6</v>
      </c>
      <c r="D1620">
        <v>82</v>
      </c>
      <c r="E1620">
        <v>58</v>
      </c>
      <c r="F1620">
        <v>0</v>
      </c>
      <c r="T1620"/>
    </row>
    <row r="1621" spans="1:20" x14ac:dyDescent="0.25">
      <c r="A1621">
        <v>1965</v>
      </c>
      <c r="B1621">
        <v>6</v>
      </c>
      <c r="C1621">
        <v>7</v>
      </c>
      <c r="D1621">
        <v>88</v>
      </c>
      <c r="E1621">
        <v>65</v>
      </c>
      <c r="F1621">
        <v>0</v>
      </c>
      <c r="T1621"/>
    </row>
    <row r="1622" spans="1:20" x14ac:dyDescent="0.25">
      <c r="A1622">
        <v>1965</v>
      </c>
      <c r="B1622">
        <v>6</v>
      </c>
      <c r="C1622">
        <v>8</v>
      </c>
      <c r="D1622">
        <v>90</v>
      </c>
      <c r="E1622">
        <v>70</v>
      </c>
      <c r="F1622">
        <v>0</v>
      </c>
      <c r="T1622"/>
    </row>
    <row r="1623" spans="1:20" x14ac:dyDescent="0.25">
      <c r="A1623">
        <v>1965</v>
      </c>
      <c r="B1623">
        <v>6</v>
      </c>
      <c r="C1623">
        <v>9</v>
      </c>
      <c r="D1623">
        <v>83</v>
      </c>
      <c r="E1623">
        <v>70</v>
      </c>
      <c r="F1623">
        <v>2</v>
      </c>
      <c r="T1623"/>
    </row>
    <row r="1624" spans="1:20" x14ac:dyDescent="0.25">
      <c r="A1624">
        <v>1965</v>
      </c>
      <c r="B1624">
        <v>6</v>
      </c>
      <c r="C1624">
        <v>10</v>
      </c>
      <c r="D1624">
        <v>88</v>
      </c>
      <c r="E1624">
        <v>70</v>
      </c>
      <c r="F1624">
        <v>0</v>
      </c>
      <c r="T1624"/>
    </row>
    <row r="1625" spans="1:20" x14ac:dyDescent="0.25">
      <c r="A1625">
        <v>1965</v>
      </c>
      <c r="B1625">
        <v>6</v>
      </c>
      <c r="C1625">
        <v>11</v>
      </c>
      <c r="D1625">
        <v>81</v>
      </c>
      <c r="E1625">
        <v>59</v>
      </c>
      <c r="F1625">
        <v>0</v>
      </c>
      <c r="T1625"/>
    </row>
    <row r="1626" spans="1:20" x14ac:dyDescent="0.25">
      <c r="A1626">
        <v>1965</v>
      </c>
      <c r="B1626">
        <v>6</v>
      </c>
      <c r="C1626">
        <v>12</v>
      </c>
      <c r="D1626">
        <v>84</v>
      </c>
      <c r="E1626">
        <v>60</v>
      </c>
      <c r="F1626">
        <v>0</v>
      </c>
      <c r="T1626"/>
    </row>
    <row r="1627" spans="1:20" x14ac:dyDescent="0.25">
      <c r="A1627">
        <v>1965</v>
      </c>
      <c r="B1627">
        <v>6</v>
      </c>
      <c r="C1627">
        <v>13</v>
      </c>
      <c r="D1627">
        <v>68</v>
      </c>
      <c r="E1627">
        <v>57</v>
      </c>
      <c r="F1627">
        <v>0</v>
      </c>
      <c r="T1627"/>
    </row>
    <row r="1628" spans="1:20" x14ac:dyDescent="0.25">
      <c r="A1628">
        <v>1965</v>
      </c>
      <c r="B1628">
        <v>6</v>
      </c>
      <c r="C1628">
        <v>14</v>
      </c>
      <c r="D1628">
        <v>66</v>
      </c>
      <c r="E1628">
        <v>54</v>
      </c>
      <c r="F1628">
        <v>7</v>
      </c>
      <c r="T1628"/>
    </row>
    <row r="1629" spans="1:20" x14ac:dyDescent="0.25">
      <c r="A1629">
        <v>1965</v>
      </c>
      <c r="B1629">
        <v>6</v>
      </c>
      <c r="C1629">
        <v>15</v>
      </c>
      <c r="D1629">
        <v>62</v>
      </c>
      <c r="E1629">
        <v>55</v>
      </c>
      <c r="F1629">
        <v>0</v>
      </c>
      <c r="T1629"/>
    </row>
    <row r="1630" spans="1:20" x14ac:dyDescent="0.25">
      <c r="A1630">
        <v>1965</v>
      </c>
      <c r="B1630">
        <v>6</v>
      </c>
      <c r="C1630">
        <v>16</v>
      </c>
      <c r="D1630">
        <v>62</v>
      </c>
      <c r="E1630">
        <v>53</v>
      </c>
      <c r="F1630">
        <v>5</v>
      </c>
      <c r="T1630"/>
    </row>
    <row r="1631" spans="1:20" x14ac:dyDescent="0.25">
      <c r="A1631">
        <v>1965</v>
      </c>
      <c r="B1631">
        <v>6</v>
      </c>
      <c r="C1631">
        <v>17</v>
      </c>
      <c r="D1631">
        <v>73</v>
      </c>
      <c r="E1631">
        <v>53</v>
      </c>
      <c r="F1631">
        <v>1</v>
      </c>
      <c r="T1631"/>
    </row>
    <row r="1632" spans="1:20" x14ac:dyDescent="0.25">
      <c r="A1632">
        <v>1965</v>
      </c>
      <c r="B1632">
        <v>6</v>
      </c>
      <c r="C1632">
        <v>18</v>
      </c>
      <c r="D1632">
        <v>73</v>
      </c>
      <c r="E1632">
        <v>56</v>
      </c>
      <c r="F1632">
        <v>2</v>
      </c>
      <c r="T1632"/>
    </row>
    <row r="1633" spans="1:20" x14ac:dyDescent="0.25">
      <c r="A1633">
        <v>1965</v>
      </c>
      <c r="B1633">
        <v>6</v>
      </c>
      <c r="C1633">
        <v>19</v>
      </c>
      <c r="D1633">
        <v>80</v>
      </c>
      <c r="E1633">
        <v>55</v>
      </c>
      <c r="F1633">
        <v>5</v>
      </c>
      <c r="T1633"/>
    </row>
    <row r="1634" spans="1:20" x14ac:dyDescent="0.25">
      <c r="A1634">
        <v>1965</v>
      </c>
      <c r="B1634">
        <v>6</v>
      </c>
      <c r="C1634">
        <v>20</v>
      </c>
      <c r="D1634">
        <v>89</v>
      </c>
      <c r="E1634">
        <v>60</v>
      </c>
      <c r="F1634">
        <v>0</v>
      </c>
      <c r="T1634"/>
    </row>
    <row r="1635" spans="1:20" x14ac:dyDescent="0.25">
      <c r="A1635">
        <v>1965</v>
      </c>
      <c r="B1635">
        <v>6</v>
      </c>
      <c r="C1635">
        <v>21</v>
      </c>
      <c r="D1635">
        <v>90</v>
      </c>
      <c r="E1635">
        <v>66</v>
      </c>
      <c r="F1635">
        <v>0</v>
      </c>
      <c r="T1635"/>
    </row>
    <row r="1636" spans="1:20" x14ac:dyDescent="0.25">
      <c r="A1636">
        <v>1965</v>
      </c>
      <c r="B1636">
        <v>6</v>
      </c>
      <c r="C1636">
        <v>22</v>
      </c>
      <c r="D1636">
        <v>91</v>
      </c>
      <c r="E1636">
        <v>68</v>
      </c>
      <c r="F1636">
        <v>0</v>
      </c>
      <c r="T1636"/>
    </row>
    <row r="1637" spans="1:20" x14ac:dyDescent="0.25">
      <c r="A1637">
        <v>1965</v>
      </c>
      <c r="B1637">
        <v>6</v>
      </c>
      <c r="C1637">
        <v>23</v>
      </c>
      <c r="D1637">
        <v>93</v>
      </c>
      <c r="E1637">
        <v>68</v>
      </c>
      <c r="F1637">
        <v>0</v>
      </c>
      <c r="T1637"/>
    </row>
    <row r="1638" spans="1:20" x14ac:dyDescent="0.25">
      <c r="A1638">
        <v>1965</v>
      </c>
      <c r="B1638">
        <v>6</v>
      </c>
      <c r="C1638">
        <v>24</v>
      </c>
      <c r="D1638">
        <v>82</v>
      </c>
      <c r="E1638">
        <v>64</v>
      </c>
      <c r="F1638">
        <v>0</v>
      </c>
      <c r="T1638"/>
    </row>
    <row r="1639" spans="1:20" x14ac:dyDescent="0.25">
      <c r="A1639">
        <v>1965</v>
      </c>
      <c r="B1639">
        <v>6</v>
      </c>
      <c r="C1639">
        <v>25</v>
      </c>
      <c r="D1639">
        <v>79</v>
      </c>
      <c r="E1639">
        <v>58</v>
      </c>
      <c r="F1639">
        <v>0</v>
      </c>
      <c r="T1639"/>
    </row>
    <row r="1640" spans="1:20" x14ac:dyDescent="0.25">
      <c r="A1640">
        <v>1965</v>
      </c>
      <c r="B1640">
        <v>6</v>
      </c>
      <c r="C1640">
        <v>26</v>
      </c>
      <c r="D1640">
        <v>79</v>
      </c>
      <c r="E1640">
        <v>60</v>
      </c>
      <c r="F1640">
        <v>0</v>
      </c>
      <c r="T1640"/>
    </row>
    <row r="1641" spans="1:20" x14ac:dyDescent="0.25">
      <c r="A1641">
        <v>1965</v>
      </c>
      <c r="B1641">
        <v>6</v>
      </c>
      <c r="C1641">
        <v>27</v>
      </c>
      <c r="D1641">
        <v>79</v>
      </c>
      <c r="E1641">
        <v>58</v>
      </c>
      <c r="F1641">
        <v>0</v>
      </c>
      <c r="T1641"/>
    </row>
    <row r="1642" spans="1:20" x14ac:dyDescent="0.25">
      <c r="A1642">
        <v>1965</v>
      </c>
      <c r="B1642">
        <v>6</v>
      </c>
      <c r="C1642">
        <v>28</v>
      </c>
      <c r="D1642">
        <v>88</v>
      </c>
      <c r="E1642">
        <v>61</v>
      </c>
      <c r="F1642">
        <v>0</v>
      </c>
      <c r="T1642"/>
    </row>
    <row r="1643" spans="1:20" x14ac:dyDescent="0.25">
      <c r="A1643">
        <v>1965</v>
      </c>
      <c r="B1643">
        <v>6</v>
      </c>
      <c r="C1643">
        <v>29</v>
      </c>
      <c r="D1643">
        <v>95</v>
      </c>
      <c r="E1643">
        <v>72</v>
      </c>
      <c r="F1643">
        <v>0</v>
      </c>
      <c r="T1643"/>
    </row>
    <row r="1644" spans="1:20" x14ac:dyDescent="0.25">
      <c r="A1644">
        <v>1965</v>
      </c>
      <c r="B1644">
        <v>6</v>
      </c>
      <c r="C1644">
        <v>30</v>
      </c>
      <c r="D1644">
        <v>77</v>
      </c>
      <c r="E1644">
        <v>66</v>
      </c>
      <c r="F1644">
        <v>3</v>
      </c>
      <c r="T1644"/>
    </row>
    <row r="1645" spans="1:20" x14ac:dyDescent="0.25">
      <c r="A1645">
        <v>1965</v>
      </c>
      <c r="B1645">
        <v>7</v>
      </c>
      <c r="C1645">
        <v>1</v>
      </c>
      <c r="D1645">
        <v>84</v>
      </c>
      <c r="E1645">
        <v>61</v>
      </c>
      <c r="F1645">
        <v>0</v>
      </c>
      <c r="T1645"/>
    </row>
    <row r="1646" spans="1:20" x14ac:dyDescent="0.25">
      <c r="A1646">
        <v>1965</v>
      </c>
      <c r="B1646">
        <v>7</v>
      </c>
      <c r="C1646">
        <v>2</v>
      </c>
      <c r="D1646">
        <v>80</v>
      </c>
      <c r="E1646">
        <v>64</v>
      </c>
      <c r="F1646">
        <v>0</v>
      </c>
      <c r="T1646"/>
    </row>
    <row r="1647" spans="1:20" x14ac:dyDescent="0.25">
      <c r="A1647">
        <v>1965</v>
      </c>
      <c r="B1647">
        <v>7</v>
      </c>
      <c r="C1647">
        <v>3</v>
      </c>
      <c r="D1647">
        <v>81</v>
      </c>
      <c r="E1647">
        <v>65</v>
      </c>
      <c r="F1647">
        <v>17</v>
      </c>
      <c r="T1647"/>
    </row>
    <row r="1648" spans="1:20" x14ac:dyDescent="0.25">
      <c r="A1648">
        <v>1965</v>
      </c>
      <c r="B1648">
        <v>7</v>
      </c>
      <c r="C1648">
        <v>4</v>
      </c>
      <c r="D1648">
        <v>90</v>
      </c>
      <c r="E1648">
        <v>65</v>
      </c>
      <c r="F1648">
        <v>0</v>
      </c>
      <c r="T1648"/>
    </row>
    <row r="1649" spans="1:20" x14ac:dyDescent="0.25">
      <c r="A1649">
        <v>1965</v>
      </c>
      <c r="B1649">
        <v>7</v>
      </c>
      <c r="C1649">
        <v>5</v>
      </c>
      <c r="D1649">
        <v>78</v>
      </c>
      <c r="E1649">
        <v>66</v>
      </c>
      <c r="F1649">
        <v>2</v>
      </c>
      <c r="T1649"/>
    </row>
    <row r="1650" spans="1:20" x14ac:dyDescent="0.25">
      <c r="A1650">
        <v>1965</v>
      </c>
      <c r="B1650">
        <v>7</v>
      </c>
      <c r="C1650">
        <v>6</v>
      </c>
      <c r="D1650">
        <v>84</v>
      </c>
      <c r="E1650">
        <v>64</v>
      </c>
      <c r="F1650">
        <v>1</v>
      </c>
      <c r="T1650"/>
    </row>
    <row r="1651" spans="1:20" x14ac:dyDescent="0.25">
      <c r="A1651">
        <v>1965</v>
      </c>
      <c r="B1651">
        <v>7</v>
      </c>
      <c r="C1651">
        <v>7</v>
      </c>
      <c r="D1651">
        <v>76</v>
      </c>
      <c r="E1651">
        <v>61</v>
      </c>
      <c r="F1651">
        <v>0</v>
      </c>
      <c r="T1651"/>
    </row>
    <row r="1652" spans="1:20" x14ac:dyDescent="0.25">
      <c r="A1652">
        <v>1965</v>
      </c>
      <c r="B1652">
        <v>7</v>
      </c>
      <c r="C1652">
        <v>8</v>
      </c>
      <c r="D1652">
        <v>90</v>
      </c>
      <c r="E1652">
        <v>68</v>
      </c>
      <c r="F1652">
        <v>10</v>
      </c>
      <c r="T1652"/>
    </row>
    <row r="1653" spans="1:20" x14ac:dyDescent="0.25">
      <c r="A1653">
        <v>1965</v>
      </c>
      <c r="B1653">
        <v>7</v>
      </c>
      <c r="C1653">
        <v>9</v>
      </c>
      <c r="D1653">
        <v>87</v>
      </c>
      <c r="E1653">
        <v>69</v>
      </c>
      <c r="F1653">
        <v>0</v>
      </c>
      <c r="T1653"/>
    </row>
    <row r="1654" spans="1:20" x14ac:dyDescent="0.25">
      <c r="A1654">
        <v>1965</v>
      </c>
      <c r="B1654">
        <v>7</v>
      </c>
      <c r="C1654">
        <v>10</v>
      </c>
      <c r="D1654">
        <v>84</v>
      </c>
      <c r="E1654">
        <v>73</v>
      </c>
      <c r="F1654">
        <v>0</v>
      </c>
      <c r="T1654"/>
    </row>
    <row r="1655" spans="1:20" x14ac:dyDescent="0.25">
      <c r="A1655">
        <v>1965</v>
      </c>
      <c r="B1655">
        <v>7</v>
      </c>
      <c r="C1655">
        <v>11</v>
      </c>
      <c r="D1655">
        <v>76</v>
      </c>
      <c r="E1655">
        <v>60</v>
      </c>
      <c r="F1655">
        <v>52</v>
      </c>
      <c r="T1655"/>
    </row>
    <row r="1656" spans="1:20" x14ac:dyDescent="0.25">
      <c r="A1656">
        <v>1965</v>
      </c>
      <c r="B1656">
        <v>7</v>
      </c>
      <c r="C1656">
        <v>12</v>
      </c>
      <c r="D1656">
        <v>83</v>
      </c>
      <c r="E1656">
        <v>62</v>
      </c>
      <c r="F1656">
        <v>0</v>
      </c>
      <c r="T1656"/>
    </row>
    <row r="1657" spans="1:20" x14ac:dyDescent="0.25">
      <c r="A1657">
        <v>1965</v>
      </c>
      <c r="B1657">
        <v>7</v>
      </c>
      <c r="C1657">
        <v>13</v>
      </c>
      <c r="D1657">
        <v>82</v>
      </c>
      <c r="E1657">
        <v>63</v>
      </c>
      <c r="F1657">
        <v>0</v>
      </c>
      <c r="T1657"/>
    </row>
    <row r="1658" spans="1:20" x14ac:dyDescent="0.25">
      <c r="A1658">
        <v>1965</v>
      </c>
      <c r="B1658">
        <v>7</v>
      </c>
      <c r="C1658">
        <v>14</v>
      </c>
      <c r="D1658">
        <v>93</v>
      </c>
      <c r="E1658">
        <v>71</v>
      </c>
      <c r="F1658">
        <v>0</v>
      </c>
      <c r="T1658"/>
    </row>
    <row r="1659" spans="1:20" x14ac:dyDescent="0.25">
      <c r="A1659">
        <v>1965</v>
      </c>
      <c r="B1659">
        <v>7</v>
      </c>
      <c r="C1659">
        <v>15</v>
      </c>
      <c r="D1659">
        <v>87</v>
      </c>
      <c r="E1659">
        <v>74</v>
      </c>
      <c r="F1659">
        <v>0</v>
      </c>
      <c r="T1659"/>
    </row>
    <row r="1660" spans="1:20" x14ac:dyDescent="0.25">
      <c r="A1660">
        <v>1965</v>
      </c>
      <c r="B1660">
        <v>7</v>
      </c>
      <c r="C1660">
        <v>16</v>
      </c>
      <c r="D1660">
        <v>86</v>
      </c>
      <c r="E1660">
        <v>65</v>
      </c>
      <c r="F1660">
        <v>0</v>
      </c>
      <c r="T1660"/>
    </row>
    <row r="1661" spans="1:20" x14ac:dyDescent="0.25">
      <c r="A1661">
        <v>1965</v>
      </c>
      <c r="B1661">
        <v>7</v>
      </c>
      <c r="C1661">
        <v>17</v>
      </c>
      <c r="D1661">
        <v>87</v>
      </c>
      <c r="E1661">
        <v>68</v>
      </c>
      <c r="F1661">
        <v>0</v>
      </c>
      <c r="T1661"/>
    </row>
    <row r="1662" spans="1:20" x14ac:dyDescent="0.25">
      <c r="A1662">
        <v>1965</v>
      </c>
      <c r="B1662">
        <v>7</v>
      </c>
      <c r="C1662">
        <v>18</v>
      </c>
      <c r="D1662">
        <v>80</v>
      </c>
      <c r="E1662">
        <v>64</v>
      </c>
      <c r="F1662">
        <v>48</v>
      </c>
      <c r="T1662"/>
    </row>
    <row r="1663" spans="1:20" x14ac:dyDescent="0.25">
      <c r="A1663">
        <v>1965</v>
      </c>
      <c r="B1663">
        <v>7</v>
      </c>
      <c r="C1663">
        <v>19</v>
      </c>
      <c r="D1663">
        <v>82</v>
      </c>
      <c r="E1663">
        <v>62</v>
      </c>
      <c r="F1663">
        <v>0</v>
      </c>
      <c r="T1663"/>
    </row>
    <row r="1664" spans="1:20" x14ac:dyDescent="0.25">
      <c r="A1664">
        <v>1965</v>
      </c>
      <c r="B1664">
        <v>7</v>
      </c>
      <c r="C1664">
        <v>20</v>
      </c>
      <c r="D1664">
        <v>80</v>
      </c>
      <c r="E1664">
        <v>58</v>
      </c>
      <c r="F1664">
        <v>0</v>
      </c>
      <c r="T1664"/>
    </row>
    <row r="1665" spans="1:20" x14ac:dyDescent="0.25">
      <c r="A1665">
        <v>1965</v>
      </c>
      <c r="B1665">
        <v>7</v>
      </c>
      <c r="C1665">
        <v>21</v>
      </c>
      <c r="D1665">
        <v>82</v>
      </c>
      <c r="E1665">
        <v>59</v>
      </c>
      <c r="F1665">
        <v>0</v>
      </c>
      <c r="T1665"/>
    </row>
    <row r="1666" spans="1:20" x14ac:dyDescent="0.25">
      <c r="A1666">
        <v>1965</v>
      </c>
      <c r="B1666">
        <v>7</v>
      </c>
      <c r="C1666">
        <v>22</v>
      </c>
      <c r="D1666">
        <v>75</v>
      </c>
      <c r="E1666">
        <v>64</v>
      </c>
      <c r="F1666">
        <v>1</v>
      </c>
      <c r="T1666"/>
    </row>
    <row r="1667" spans="1:20" x14ac:dyDescent="0.25">
      <c r="A1667">
        <v>1965</v>
      </c>
      <c r="B1667">
        <v>7</v>
      </c>
      <c r="C1667">
        <v>23</v>
      </c>
      <c r="D1667">
        <v>82</v>
      </c>
      <c r="E1667">
        <v>66</v>
      </c>
      <c r="F1667">
        <v>0</v>
      </c>
      <c r="T1667"/>
    </row>
    <row r="1668" spans="1:20" x14ac:dyDescent="0.25">
      <c r="A1668">
        <v>1965</v>
      </c>
      <c r="B1668">
        <v>7</v>
      </c>
      <c r="C1668">
        <v>24</v>
      </c>
      <c r="D1668">
        <v>85</v>
      </c>
      <c r="E1668">
        <v>69</v>
      </c>
      <c r="F1668">
        <v>0</v>
      </c>
      <c r="T1668"/>
    </row>
    <row r="1669" spans="1:20" x14ac:dyDescent="0.25">
      <c r="A1669">
        <v>1965</v>
      </c>
      <c r="B1669">
        <v>7</v>
      </c>
      <c r="C1669">
        <v>25</v>
      </c>
      <c r="D1669">
        <v>91</v>
      </c>
      <c r="E1669">
        <v>77</v>
      </c>
      <c r="F1669">
        <v>0</v>
      </c>
      <c r="T1669"/>
    </row>
    <row r="1670" spans="1:20" x14ac:dyDescent="0.25">
      <c r="A1670">
        <v>1965</v>
      </c>
      <c r="B1670">
        <v>7</v>
      </c>
      <c r="C1670">
        <v>26</v>
      </c>
      <c r="D1670">
        <v>89</v>
      </c>
      <c r="E1670">
        <v>71</v>
      </c>
      <c r="F1670">
        <v>0</v>
      </c>
      <c r="T1670"/>
    </row>
    <row r="1671" spans="1:20" x14ac:dyDescent="0.25">
      <c r="A1671">
        <v>1965</v>
      </c>
      <c r="B1671">
        <v>7</v>
      </c>
      <c r="C1671">
        <v>27</v>
      </c>
      <c r="D1671">
        <v>78</v>
      </c>
      <c r="E1671">
        <v>66</v>
      </c>
      <c r="F1671">
        <v>2</v>
      </c>
      <c r="T1671"/>
    </row>
    <row r="1672" spans="1:20" x14ac:dyDescent="0.25">
      <c r="A1672">
        <v>1965</v>
      </c>
      <c r="B1672">
        <v>7</v>
      </c>
      <c r="C1672">
        <v>28</v>
      </c>
      <c r="D1672">
        <v>83</v>
      </c>
      <c r="E1672">
        <v>62</v>
      </c>
      <c r="F1672">
        <v>0</v>
      </c>
      <c r="T1672"/>
    </row>
    <row r="1673" spans="1:20" x14ac:dyDescent="0.25">
      <c r="A1673">
        <v>1965</v>
      </c>
      <c r="B1673">
        <v>7</v>
      </c>
      <c r="C1673">
        <v>29</v>
      </c>
      <c r="D1673">
        <v>83</v>
      </c>
      <c r="E1673">
        <v>60</v>
      </c>
      <c r="F1673">
        <v>0</v>
      </c>
      <c r="T1673"/>
    </row>
    <row r="1674" spans="1:20" x14ac:dyDescent="0.25">
      <c r="A1674">
        <v>1965</v>
      </c>
      <c r="B1674">
        <v>7</v>
      </c>
      <c r="C1674">
        <v>30</v>
      </c>
      <c r="D1674">
        <v>80</v>
      </c>
      <c r="E1674">
        <v>63</v>
      </c>
      <c r="F1674">
        <v>0</v>
      </c>
      <c r="T1674"/>
    </row>
    <row r="1675" spans="1:20" x14ac:dyDescent="0.25">
      <c r="A1675">
        <v>1965</v>
      </c>
      <c r="B1675">
        <v>7</v>
      </c>
      <c r="C1675">
        <v>31</v>
      </c>
      <c r="D1675">
        <v>83</v>
      </c>
      <c r="E1675">
        <v>65</v>
      </c>
      <c r="F1675">
        <v>0</v>
      </c>
      <c r="T1675"/>
    </row>
    <row r="1676" spans="1:20" x14ac:dyDescent="0.25">
      <c r="A1676">
        <v>1965</v>
      </c>
      <c r="B1676">
        <v>8</v>
      </c>
      <c r="C1676">
        <v>1</v>
      </c>
      <c r="D1676">
        <v>75</v>
      </c>
      <c r="E1676">
        <v>67</v>
      </c>
      <c r="F1676">
        <v>0</v>
      </c>
      <c r="T1676"/>
    </row>
    <row r="1677" spans="1:20" x14ac:dyDescent="0.25">
      <c r="A1677">
        <v>1965</v>
      </c>
      <c r="B1677">
        <v>8</v>
      </c>
      <c r="C1677">
        <v>2</v>
      </c>
      <c r="D1677">
        <v>77</v>
      </c>
      <c r="E1677">
        <v>64</v>
      </c>
      <c r="F1677">
        <v>34</v>
      </c>
      <c r="T1677"/>
    </row>
    <row r="1678" spans="1:20" x14ac:dyDescent="0.25">
      <c r="A1678">
        <v>1965</v>
      </c>
      <c r="B1678">
        <v>8</v>
      </c>
      <c r="C1678">
        <v>3</v>
      </c>
      <c r="D1678">
        <v>77</v>
      </c>
      <c r="E1678">
        <v>63</v>
      </c>
      <c r="F1678">
        <v>0</v>
      </c>
      <c r="T1678"/>
    </row>
    <row r="1679" spans="1:20" x14ac:dyDescent="0.25">
      <c r="A1679">
        <v>1965</v>
      </c>
      <c r="B1679">
        <v>8</v>
      </c>
      <c r="C1679">
        <v>4</v>
      </c>
      <c r="D1679">
        <v>84</v>
      </c>
      <c r="E1679">
        <v>61</v>
      </c>
      <c r="F1679">
        <v>12</v>
      </c>
      <c r="T1679"/>
    </row>
    <row r="1680" spans="1:20" x14ac:dyDescent="0.25">
      <c r="A1680">
        <v>1965</v>
      </c>
      <c r="B1680">
        <v>8</v>
      </c>
      <c r="C1680">
        <v>5</v>
      </c>
      <c r="D1680">
        <v>77</v>
      </c>
      <c r="E1680">
        <v>64</v>
      </c>
      <c r="F1680">
        <v>10</v>
      </c>
      <c r="T1680"/>
    </row>
    <row r="1681" spans="1:20" x14ac:dyDescent="0.25">
      <c r="A1681">
        <v>1965</v>
      </c>
      <c r="B1681">
        <v>8</v>
      </c>
      <c r="C1681">
        <v>6</v>
      </c>
      <c r="D1681">
        <v>82</v>
      </c>
      <c r="E1681">
        <v>64</v>
      </c>
      <c r="F1681">
        <v>0</v>
      </c>
      <c r="T1681"/>
    </row>
    <row r="1682" spans="1:20" x14ac:dyDescent="0.25">
      <c r="A1682">
        <v>1965</v>
      </c>
      <c r="B1682">
        <v>8</v>
      </c>
      <c r="C1682">
        <v>7</v>
      </c>
      <c r="D1682">
        <v>89</v>
      </c>
      <c r="E1682">
        <v>71</v>
      </c>
      <c r="F1682">
        <v>0</v>
      </c>
      <c r="T1682"/>
    </row>
    <row r="1683" spans="1:20" x14ac:dyDescent="0.25">
      <c r="A1683">
        <v>1965</v>
      </c>
      <c r="B1683">
        <v>8</v>
      </c>
      <c r="C1683">
        <v>8</v>
      </c>
      <c r="D1683">
        <v>86</v>
      </c>
      <c r="E1683">
        <v>71</v>
      </c>
      <c r="F1683">
        <v>21</v>
      </c>
      <c r="T1683"/>
    </row>
    <row r="1684" spans="1:20" x14ac:dyDescent="0.25">
      <c r="A1684">
        <v>1965</v>
      </c>
      <c r="B1684">
        <v>8</v>
      </c>
      <c r="C1684">
        <v>9</v>
      </c>
      <c r="D1684">
        <v>83</v>
      </c>
      <c r="E1684">
        <v>70</v>
      </c>
      <c r="F1684">
        <v>83</v>
      </c>
      <c r="T1684"/>
    </row>
    <row r="1685" spans="1:20" x14ac:dyDescent="0.25">
      <c r="A1685">
        <v>1965</v>
      </c>
      <c r="B1685">
        <v>8</v>
      </c>
      <c r="C1685">
        <v>10</v>
      </c>
      <c r="D1685">
        <v>88</v>
      </c>
      <c r="E1685">
        <v>70</v>
      </c>
      <c r="F1685">
        <v>0</v>
      </c>
      <c r="T1685"/>
    </row>
    <row r="1686" spans="1:20" x14ac:dyDescent="0.25">
      <c r="A1686">
        <v>1965</v>
      </c>
      <c r="B1686">
        <v>8</v>
      </c>
      <c r="C1686">
        <v>11</v>
      </c>
      <c r="D1686">
        <v>82</v>
      </c>
      <c r="E1686">
        <v>64</v>
      </c>
      <c r="F1686">
        <v>0</v>
      </c>
      <c r="T1686"/>
    </row>
    <row r="1687" spans="1:20" x14ac:dyDescent="0.25">
      <c r="A1687">
        <v>1965</v>
      </c>
      <c r="B1687">
        <v>8</v>
      </c>
      <c r="C1687">
        <v>12</v>
      </c>
      <c r="D1687">
        <v>88</v>
      </c>
      <c r="E1687">
        <v>66</v>
      </c>
      <c r="F1687">
        <v>0</v>
      </c>
      <c r="T1687"/>
    </row>
    <row r="1688" spans="1:20" x14ac:dyDescent="0.25">
      <c r="A1688">
        <v>1965</v>
      </c>
      <c r="B1688">
        <v>8</v>
      </c>
      <c r="C1688">
        <v>13</v>
      </c>
      <c r="D1688">
        <v>82</v>
      </c>
      <c r="E1688">
        <v>64</v>
      </c>
      <c r="F1688">
        <v>5</v>
      </c>
      <c r="T1688"/>
    </row>
    <row r="1689" spans="1:20" x14ac:dyDescent="0.25">
      <c r="A1689">
        <v>1965</v>
      </c>
      <c r="B1689">
        <v>8</v>
      </c>
      <c r="C1689">
        <v>14</v>
      </c>
      <c r="D1689">
        <v>87</v>
      </c>
      <c r="E1689">
        <v>63</v>
      </c>
      <c r="F1689">
        <v>0</v>
      </c>
      <c r="T1689"/>
    </row>
    <row r="1690" spans="1:20" x14ac:dyDescent="0.25">
      <c r="A1690">
        <v>1965</v>
      </c>
      <c r="B1690">
        <v>8</v>
      </c>
      <c r="C1690">
        <v>15</v>
      </c>
      <c r="D1690">
        <v>87</v>
      </c>
      <c r="E1690">
        <v>68</v>
      </c>
      <c r="F1690">
        <v>0</v>
      </c>
      <c r="T1690"/>
    </row>
    <row r="1691" spans="1:20" x14ac:dyDescent="0.25">
      <c r="A1691">
        <v>1965</v>
      </c>
      <c r="B1691">
        <v>8</v>
      </c>
      <c r="C1691">
        <v>16</v>
      </c>
      <c r="D1691">
        <v>88</v>
      </c>
      <c r="E1691">
        <v>71</v>
      </c>
      <c r="F1691">
        <v>0</v>
      </c>
      <c r="T1691"/>
    </row>
    <row r="1692" spans="1:20" x14ac:dyDescent="0.25">
      <c r="A1692">
        <v>1965</v>
      </c>
      <c r="B1692">
        <v>8</v>
      </c>
      <c r="C1692">
        <v>17</v>
      </c>
      <c r="D1692">
        <v>86</v>
      </c>
      <c r="E1692">
        <v>72</v>
      </c>
      <c r="F1692">
        <v>0</v>
      </c>
      <c r="T1692"/>
    </row>
    <row r="1693" spans="1:20" x14ac:dyDescent="0.25">
      <c r="A1693">
        <v>1965</v>
      </c>
      <c r="B1693">
        <v>8</v>
      </c>
      <c r="C1693">
        <v>18</v>
      </c>
      <c r="D1693">
        <v>86</v>
      </c>
      <c r="E1693">
        <v>72</v>
      </c>
      <c r="F1693">
        <v>0</v>
      </c>
      <c r="T1693"/>
    </row>
    <row r="1694" spans="1:20" x14ac:dyDescent="0.25">
      <c r="A1694">
        <v>1965</v>
      </c>
      <c r="B1694">
        <v>8</v>
      </c>
      <c r="C1694">
        <v>19</v>
      </c>
      <c r="D1694">
        <v>88</v>
      </c>
      <c r="E1694">
        <v>73</v>
      </c>
      <c r="F1694">
        <v>0</v>
      </c>
      <c r="T1694"/>
    </row>
    <row r="1695" spans="1:20" x14ac:dyDescent="0.25">
      <c r="A1695">
        <v>1965</v>
      </c>
      <c r="B1695">
        <v>8</v>
      </c>
      <c r="C1695">
        <v>20</v>
      </c>
      <c r="D1695">
        <v>84</v>
      </c>
      <c r="E1695">
        <v>67</v>
      </c>
      <c r="F1695">
        <v>0</v>
      </c>
      <c r="T1695"/>
    </row>
    <row r="1696" spans="1:20" x14ac:dyDescent="0.25">
      <c r="A1696">
        <v>1965</v>
      </c>
      <c r="B1696">
        <v>8</v>
      </c>
      <c r="C1696">
        <v>21</v>
      </c>
      <c r="D1696">
        <v>80</v>
      </c>
      <c r="E1696">
        <v>62</v>
      </c>
      <c r="F1696">
        <v>0</v>
      </c>
      <c r="T1696"/>
    </row>
    <row r="1697" spans="1:20" x14ac:dyDescent="0.25">
      <c r="A1697">
        <v>1965</v>
      </c>
      <c r="B1697">
        <v>8</v>
      </c>
      <c r="C1697">
        <v>22</v>
      </c>
      <c r="D1697">
        <v>68</v>
      </c>
      <c r="E1697">
        <v>61</v>
      </c>
      <c r="F1697">
        <v>17</v>
      </c>
      <c r="T1697"/>
    </row>
    <row r="1698" spans="1:20" x14ac:dyDescent="0.25">
      <c r="A1698">
        <v>1965</v>
      </c>
      <c r="B1698">
        <v>8</v>
      </c>
      <c r="C1698">
        <v>23</v>
      </c>
      <c r="D1698">
        <v>83</v>
      </c>
      <c r="E1698">
        <v>64</v>
      </c>
      <c r="F1698">
        <v>3</v>
      </c>
      <c r="T1698"/>
    </row>
    <row r="1699" spans="1:20" x14ac:dyDescent="0.25">
      <c r="A1699">
        <v>1965</v>
      </c>
      <c r="B1699">
        <v>8</v>
      </c>
      <c r="C1699">
        <v>24</v>
      </c>
      <c r="D1699">
        <v>82</v>
      </c>
      <c r="E1699">
        <v>62</v>
      </c>
      <c r="F1699">
        <v>0</v>
      </c>
      <c r="T1699"/>
    </row>
    <row r="1700" spans="1:20" x14ac:dyDescent="0.25">
      <c r="A1700">
        <v>1965</v>
      </c>
      <c r="B1700">
        <v>8</v>
      </c>
      <c r="C1700">
        <v>25</v>
      </c>
      <c r="D1700">
        <v>82</v>
      </c>
      <c r="E1700">
        <v>63</v>
      </c>
      <c r="F1700">
        <v>0</v>
      </c>
      <c r="T1700"/>
    </row>
    <row r="1701" spans="1:20" x14ac:dyDescent="0.25">
      <c r="A1701">
        <v>1965</v>
      </c>
      <c r="B1701">
        <v>8</v>
      </c>
      <c r="C1701">
        <v>26</v>
      </c>
      <c r="D1701">
        <v>75</v>
      </c>
      <c r="E1701">
        <v>65</v>
      </c>
      <c r="F1701">
        <v>87</v>
      </c>
      <c r="T1701"/>
    </row>
    <row r="1702" spans="1:20" x14ac:dyDescent="0.25">
      <c r="A1702">
        <v>1965</v>
      </c>
      <c r="B1702">
        <v>8</v>
      </c>
      <c r="C1702">
        <v>27</v>
      </c>
      <c r="D1702">
        <v>91</v>
      </c>
      <c r="E1702">
        <v>69</v>
      </c>
      <c r="F1702">
        <v>0</v>
      </c>
      <c r="T1702"/>
    </row>
    <row r="1703" spans="1:20" x14ac:dyDescent="0.25">
      <c r="A1703">
        <v>1965</v>
      </c>
      <c r="B1703">
        <v>8</v>
      </c>
      <c r="C1703">
        <v>28</v>
      </c>
      <c r="D1703">
        <v>86</v>
      </c>
      <c r="E1703">
        <v>57</v>
      </c>
      <c r="F1703">
        <v>0</v>
      </c>
      <c r="T1703"/>
    </row>
    <row r="1704" spans="1:20" x14ac:dyDescent="0.25">
      <c r="A1704">
        <v>1965</v>
      </c>
      <c r="B1704">
        <v>8</v>
      </c>
      <c r="C1704">
        <v>29</v>
      </c>
      <c r="D1704">
        <v>70</v>
      </c>
      <c r="E1704">
        <v>50</v>
      </c>
      <c r="F1704">
        <v>0</v>
      </c>
      <c r="T1704"/>
    </row>
    <row r="1705" spans="1:20" x14ac:dyDescent="0.25">
      <c r="A1705">
        <v>1965</v>
      </c>
      <c r="B1705">
        <v>8</v>
      </c>
      <c r="C1705">
        <v>30</v>
      </c>
      <c r="D1705">
        <v>70</v>
      </c>
      <c r="E1705">
        <v>50</v>
      </c>
      <c r="F1705">
        <v>0</v>
      </c>
      <c r="T1705"/>
    </row>
    <row r="1706" spans="1:20" x14ac:dyDescent="0.25">
      <c r="A1706">
        <v>1965</v>
      </c>
      <c r="B1706">
        <v>8</v>
      </c>
      <c r="C1706">
        <v>31</v>
      </c>
      <c r="D1706">
        <v>72</v>
      </c>
      <c r="E1706">
        <v>51</v>
      </c>
      <c r="F1706">
        <v>1</v>
      </c>
      <c r="T1706"/>
    </row>
    <row r="1707" spans="1:20" x14ac:dyDescent="0.25">
      <c r="A1707">
        <v>1965</v>
      </c>
      <c r="B1707">
        <v>9</v>
      </c>
      <c r="C1707">
        <v>1</v>
      </c>
      <c r="D1707">
        <v>75</v>
      </c>
      <c r="E1707">
        <v>61</v>
      </c>
      <c r="F1707">
        <v>58</v>
      </c>
      <c r="T1707"/>
    </row>
    <row r="1708" spans="1:20" x14ac:dyDescent="0.25">
      <c r="A1708">
        <v>1965</v>
      </c>
      <c r="B1708">
        <v>9</v>
      </c>
      <c r="C1708">
        <v>2</v>
      </c>
      <c r="D1708">
        <v>78</v>
      </c>
      <c r="E1708">
        <v>60</v>
      </c>
      <c r="F1708">
        <v>0</v>
      </c>
      <c r="T1708"/>
    </row>
    <row r="1709" spans="1:20" x14ac:dyDescent="0.25">
      <c r="A1709">
        <v>1965</v>
      </c>
      <c r="B1709">
        <v>9</v>
      </c>
      <c r="C1709">
        <v>3</v>
      </c>
      <c r="D1709">
        <v>76</v>
      </c>
      <c r="E1709">
        <v>58</v>
      </c>
      <c r="F1709">
        <v>0</v>
      </c>
      <c r="T1709"/>
    </row>
    <row r="1710" spans="1:20" x14ac:dyDescent="0.25">
      <c r="A1710">
        <v>1965</v>
      </c>
      <c r="B1710">
        <v>9</v>
      </c>
      <c r="C1710">
        <v>4</v>
      </c>
      <c r="D1710">
        <v>75</v>
      </c>
      <c r="E1710">
        <v>58</v>
      </c>
      <c r="F1710">
        <v>0</v>
      </c>
      <c r="T1710"/>
    </row>
    <row r="1711" spans="1:20" x14ac:dyDescent="0.25">
      <c r="A1711">
        <v>1965</v>
      </c>
      <c r="B1711">
        <v>9</v>
      </c>
      <c r="C1711">
        <v>5</v>
      </c>
      <c r="D1711">
        <v>74</v>
      </c>
      <c r="E1711">
        <v>57</v>
      </c>
      <c r="F1711">
        <v>0</v>
      </c>
      <c r="T1711"/>
    </row>
    <row r="1712" spans="1:20" x14ac:dyDescent="0.25">
      <c r="A1712">
        <v>1965</v>
      </c>
      <c r="B1712">
        <v>9</v>
      </c>
      <c r="C1712">
        <v>6</v>
      </c>
      <c r="D1712">
        <v>80</v>
      </c>
      <c r="E1712">
        <v>55</v>
      </c>
      <c r="F1712">
        <v>0</v>
      </c>
      <c r="T1712"/>
    </row>
    <row r="1713" spans="1:20" x14ac:dyDescent="0.25">
      <c r="A1713">
        <v>1965</v>
      </c>
      <c r="B1713">
        <v>9</v>
      </c>
      <c r="C1713">
        <v>7</v>
      </c>
      <c r="D1713">
        <v>82</v>
      </c>
      <c r="E1713">
        <v>64</v>
      </c>
      <c r="F1713">
        <v>0</v>
      </c>
      <c r="T1713"/>
    </row>
    <row r="1714" spans="1:20" x14ac:dyDescent="0.25">
      <c r="A1714">
        <v>1965</v>
      </c>
      <c r="B1714">
        <v>9</v>
      </c>
      <c r="C1714">
        <v>8</v>
      </c>
      <c r="D1714">
        <v>84</v>
      </c>
      <c r="E1714">
        <v>64</v>
      </c>
      <c r="F1714">
        <v>0</v>
      </c>
      <c r="T1714"/>
    </row>
    <row r="1715" spans="1:20" x14ac:dyDescent="0.25">
      <c r="A1715">
        <v>1965</v>
      </c>
      <c r="B1715">
        <v>9</v>
      </c>
      <c r="C1715">
        <v>9</v>
      </c>
      <c r="D1715">
        <v>74</v>
      </c>
      <c r="E1715">
        <v>67</v>
      </c>
      <c r="F1715">
        <v>0</v>
      </c>
      <c r="T1715"/>
    </row>
    <row r="1716" spans="1:20" x14ac:dyDescent="0.25">
      <c r="A1716">
        <v>1965</v>
      </c>
      <c r="B1716">
        <v>9</v>
      </c>
      <c r="C1716">
        <v>10</v>
      </c>
      <c r="D1716">
        <v>92</v>
      </c>
      <c r="E1716">
        <v>68</v>
      </c>
      <c r="F1716">
        <v>0</v>
      </c>
      <c r="T1716"/>
    </row>
    <row r="1717" spans="1:20" x14ac:dyDescent="0.25">
      <c r="A1717">
        <v>1965</v>
      </c>
      <c r="B1717">
        <v>9</v>
      </c>
      <c r="C1717">
        <v>11</v>
      </c>
      <c r="D1717">
        <v>78</v>
      </c>
      <c r="E1717">
        <v>65</v>
      </c>
      <c r="F1717">
        <v>0</v>
      </c>
      <c r="T1717"/>
    </row>
    <row r="1718" spans="1:20" x14ac:dyDescent="0.25">
      <c r="A1718">
        <v>1965</v>
      </c>
      <c r="B1718">
        <v>9</v>
      </c>
      <c r="C1718">
        <v>12</v>
      </c>
      <c r="D1718">
        <v>65</v>
      </c>
      <c r="E1718">
        <v>59</v>
      </c>
      <c r="F1718">
        <v>0</v>
      </c>
      <c r="T1718"/>
    </row>
    <row r="1719" spans="1:20" x14ac:dyDescent="0.25">
      <c r="A1719">
        <v>1965</v>
      </c>
      <c r="B1719">
        <v>9</v>
      </c>
      <c r="C1719">
        <v>13</v>
      </c>
      <c r="D1719">
        <v>59</v>
      </c>
      <c r="E1719">
        <v>55</v>
      </c>
      <c r="F1719">
        <v>25</v>
      </c>
      <c r="T1719"/>
    </row>
    <row r="1720" spans="1:20" x14ac:dyDescent="0.25">
      <c r="A1720">
        <v>1965</v>
      </c>
      <c r="B1720">
        <v>9</v>
      </c>
      <c r="C1720">
        <v>14</v>
      </c>
      <c r="D1720">
        <v>73</v>
      </c>
      <c r="E1720">
        <v>54</v>
      </c>
      <c r="F1720">
        <v>0</v>
      </c>
      <c r="T1720"/>
    </row>
    <row r="1721" spans="1:20" x14ac:dyDescent="0.25">
      <c r="A1721">
        <v>1965</v>
      </c>
      <c r="B1721">
        <v>9</v>
      </c>
      <c r="C1721">
        <v>15</v>
      </c>
      <c r="D1721">
        <v>72</v>
      </c>
      <c r="E1721">
        <v>62</v>
      </c>
      <c r="F1721">
        <v>0</v>
      </c>
      <c r="T1721"/>
    </row>
    <row r="1722" spans="1:20" x14ac:dyDescent="0.25">
      <c r="A1722">
        <v>1965</v>
      </c>
      <c r="B1722">
        <v>9</v>
      </c>
      <c r="C1722">
        <v>16</v>
      </c>
      <c r="D1722">
        <v>76</v>
      </c>
      <c r="E1722">
        <v>63</v>
      </c>
      <c r="F1722">
        <v>0</v>
      </c>
      <c r="T1722"/>
    </row>
    <row r="1723" spans="1:20" x14ac:dyDescent="0.25">
      <c r="A1723">
        <v>1965</v>
      </c>
      <c r="B1723">
        <v>9</v>
      </c>
      <c r="C1723">
        <v>17</v>
      </c>
      <c r="D1723">
        <v>68</v>
      </c>
      <c r="E1723">
        <v>61</v>
      </c>
      <c r="F1723">
        <v>0</v>
      </c>
      <c r="T1723"/>
    </row>
    <row r="1724" spans="1:20" x14ac:dyDescent="0.25">
      <c r="A1724">
        <v>1965</v>
      </c>
      <c r="B1724">
        <v>9</v>
      </c>
      <c r="C1724">
        <v>18</v>
      </c>
      <c r="D1724">
        <v>88</v>
      </c>
      <c r="E1724">
        <v>62</v>
      </c>
      <c r="F1724">
        <v>0</v>
      </c>
      <c r="T1724"/>
    </row>
    <row r="1725" spans="1:20" x14ac:dyDescent="0.25">
      <c r="A1725">
        <v>1965</v>
      </c>
      <c r="B1725">
        <v>9</v>
      </c>
      <c r="C1725">
        <v>19</v>
      </c>
      <c r="D1725">
        <v>73</v>
      </c>
      <c r="E1725">
        <v>65</v>
      </c>
      <c r="F1725">
        <v>0</v>
      </c>
      <c r="T1725"/>
    </row>
    <row r="1726" spans="1:20" x14ac:dyDescent="0.25">
      <c r="A1726">
        <v>1965</v>
      </c>
      <c r="B1726">
        <v>9</v>
      </c>
      <c r="C1726">
        <v>20</v>
      </c>
      <c r="D1726">
        <v>83</v>
      </c>
      <c r="E1726">
        <v>65</v>
      </c>
      <c r="F1726">
        <v>0</v>
      </c>
      <c r="T1726"/>
    </row>
    <row r="1727" spans="1:20" x14ac:dyDescent="0.25">
      <c r="A1727">
        <v>1965</v>
      </c>
      <c r="B1727">
        <v>9</v>
      </c>
      <c r="C1727">
        <v>21</v>
      </c>
      <c r="D1727">
        <v>88</v>
      </c>
      <c r="E1727">
        <v>70</v>
      </c>
      <c r="F1727">
        <v>0</v>
      </c>
      <c r="T1727"/>
    </row>
    <row r="1728" spans="1:20" x14ac:dyDescent="0.25">
      <c r="A1728">
        <v>1965</v>
      </c>
      <c r="B1728">
        <v>9</v>
      </c>
      <c r="C1728">
        <v>22</v>
      </c>
      <c r="D1728">
        <v>87</v>
      </c>
      <c r="E1728">
        <v>71</v>
      </c>
      <c r="F1728">
        <v>0</v>
      </c>
      <c r="T1728"/>
    </row>
    <row r="1729" spans="1:20" x14ac:dyDescent="0.25">
      <c r="A1729">
        <v>1965</v>
      </c>
      <c r="B1729">
        <v>9</v>
      </c>
      <c r="C1729">
        <v>23</v>
      </c>
      <c r="D1729">
        <v>86</v>
      </c>
      <c r="E1729">
        <v>70</v>
      </c>
      <c r="F1729">
        <v>0</v>
      </c>
      <c r="T1729"/>
    </row>
    <row r="1730" spans="1:20" x14ac:dyDescent="0.25">
      <c r="A1730">
        <v>1965</v>
      </c>
      <c r="B1730">
        <v>9</v>
      </c>
      <c r="C1730">
        <v>24</v>
      </c>
      <c r="D1730">
        <v>77</v>
      </c>
      <c r="E1730">
        <v>60</v>
      </c>
      <c r="F1730">
        <v>86</v>
      </c>
      <c r="T1730"/>
    </row>
    <row r="1731" spans="1:20" x14ac:dyDescent="0.25">
      <c r="A1731">
        <v>1965</v>
      </c>
      <c r="B1731">
        <v>9</v>
      </c>
      <c r="C1731">
        <v>25</v>
      </c>
      <c r="D1731">
        <v>68</v>
      </c>
      <c r="E1731">
        <v>53</v>
      </c>
      <c r="F1731">
        <v>1</v>
      </c>
      <c r="T1731"/>
    </row>
    <row r="1732" spans="1:20" x14ac:dyDescent="0.25">
      <c r="A1732">
        <v>1965</v>
      </c>
      <c r="B1732">
        <v>9</v>
      </c>
      <c r="C1732">
        <v>26</v>
      </c>
      <c r="D1732">
        <v>71</v>
      </c>
      <c r="E1732">
        <v>50</v>
      </c>
      <c r="F1732">
        <v>0</v>
      </c>
      <c r="T1732"/>
    </row>
    <row r="1733" spans="1:20" x14ac:dyDescent="0.25">
      <c r="A1733">
        <v>1965</v>
      </c>
      <c r="B1733">
        <v>9</v>
      </c>
      <c r="C1733">
        <v>27</v>
      </c>
      <c r="D1733">
        <v>59</v>
      </c>
      <c r="E1733">
        <v>48</v>
      </c>
      <c r="F1733">
        <v>0</v>
      </c>
      <c r="T1733"/>
    </row>
    <row r="1734" spans="1:20" x14ac:dyDescent="0.25">
      <c r="A1734">
        <v>1965</v>
      </c>
      <c r="B1734">
        <v>9</v>
      </c>
      <c r="C1734">
        <v>28</v>
      </c>
      <c r="D1734">
        <v>61</v>
      </c>
      <c r="E1734">
        <v>44</v>
      </c>
      <c r="F1734">
        <v>0</v>
      </c>
      <c r="T1734"/>
    </row>
    <row r="1735" spans="1:20" x14ac:dyDescent="0.25">
      <c r="A1735">
        <v>1965</v>
      </c>
      <c r="B1735">
        <v>9</v>
      </c>
      <c r="C1735">
        <v>29</v>
      </c>
      <c r="D1735">
        <v>71</v>
      </c>
      <c r="E1735">
        <v>50</v>
      </c>
      <c r="F1735">
        <v>0</v>
      </c>
      <c r="T1735"/>
    </row>
    <row r="1736" spans="1:20" x14ac:dyDescent="0.25">
      <c r="A1736">
        <v>1965</v>
      </c>
      <c r="B1736">
        <v>9</v>
      </c>
      <c r="C1736">
        <v>30</v>
      </c>
      <c r="D1736">
        <v>61</v>
      </c>
      <c r="E1736">
        <v>54</v>
      </c>
      <c r="F1736">
        <v>0</v>
      </c>
      <c r="T1736"/>
    </row>
    <row r="1737" spans="1:20" x14ac:dyDescent="0.25">
      <c r="A1737">
        <v>1965</v>
      </c>
      <c r="B1737">
        <v>10</v>
      </c>
      <c r="C1737">
        <v>1</v>
      </c>
      <c r="D1737">
        <v>72</v>
      </c>
      <c r="E1737">
        <v>56</v>
      </c>
      <c r="F1737">
        <v>56</v>
      </c>
      <c r="T1737"/>
    </row>
    <row r="1738" spans="1:20" x14ac:dyDescent="0.25">
      <c r="A1738">
        <v>1965</v>
      </c>
      <c r="B1738">
        <v>10</v>
      </c>
      <c r="C1738">
        <v>2</v>
      </c>
      <c r="D1738">
        <v>69</v>
      </c>
      <c r="E1738">
        <v>54</v>
      </c>
      <c r="F1738">
        <v>0</v>
      </c>
      <c r="T1738"/>
    </row>
    <row r="1739" spans="1:20" x14ac:dyDescent="0.25">
      <c r="A1739">
        <v>1965</v>
      </c>
      <c r="B1739">
        <v>10</v>
      </c>
      <c r="C1739">
        <v>3</v>
      </c>
      <c r="D1739">
        <v>72</v>
      </c>
      <c r="E1739">
        <v>51</v>
      </c>
      <c r="F1739">
        <v>0</v>
      </c>
      <c r="T1739"/>
    </row>
    <row r="1740" spans="1:20" x14ac:dyDescent="0.25">
      <c r="A1740">
        <v>1965</v>
      </c>
      <c r="B1740">
        <v>10</v>
      </c>
      <c r="C1740">
        <v>4</v>
      </c>
      <c r="D1740">
        <v>52</v>
      </c>
      <c r="E1740">
        <v>41</v>
      </c>
      <c r="F1740">
        <v>0</v>
      </c>
      <c r="T1740"/>
    </row>
    <row r="1741" spans="1:20" x14ac:dyDescent="0.25">
      <c r="A1741">
        <v>1965</v>
      </c>
      <c r="B1741">
        <v>10</v>
      </c>
      <c r="C1741">
        <v>5</v>
      </c>
      <c r="D1741">
        <v>52</v>
      </c>
      <c r="E1741">
        <v>38</v>
      </c>
      <c r="F1741">
        <v>0</v>
      </c>
      <c r="T1741"/>
    </row>
    <row r="1742" spans="1:20" x14ac:dyDescent="0.25">
      <c r="A1742">
        <v>1965</v>
      </c>
      <c r="B1742">
        <v>10</v>
      </c>
      <c r="C1742">
        <v>6</v>
      </c>
      <c r="D1742">
        <v>55</v>
      </c>
      <c r="E1742">
        <v>40</v>
      </c>
      <c r="F1742">
        <v>0</v>
      </c>
      <c r="T1742"/>
    </row>
    <row r="1743" spans="1:20" x14ac:dyDescent="0.25">
      <c r="A1743">
        <v>1965</v>
      </c>
      <c r="B1743">
        <v>10</v>
      </c>
      <c r="C1743">
        <v>7</v>
      </c>
      <c r="D1743">
        <v>65</v>
      </c>
      <c r="E1743">
        <v>48</v>
      </c>
      <c r="F1743">
        <v>115</v>
      </c>
      <c r="T1743"/>
    </row>
    <row r="1744" spans="1:20" x14ac:dyDescent="0.25">
      <c r="A1744">
        <v>1965</v>
      </c>
      <c r="B1744">
        <v>10</v>
      </c>
      <c r="C1744">
        <v>8</v>
      </c>
      <c r="D1744">
        <v>73</v>
      </c>
      <c r="E1744">
        <v>55</v>
      </c>
      <c r="F1744">
        <v>7</v>
      </c>
      <c r="T1744"/>
    </row>
    <row r="1745" spans="1:20" x14ac:dyDescent="0.25">
      <c r="A1745">
        <v>1965</v>
      </c>
      <c r="B1745">
        <v>10</v>
      </c>
      <c r="C1745">
        <v>9</v>
      </c>
      <c r="D1745">
        <v>68</v>
      </c>
      <c r="E1745">
        <v>53</v>
      </c>
      <c r="F1745">
        <v>0</v>
      </c>
      <c r="T1745"/>
    </row>
    <row r="1746" spans="1:20" x14ac:dyDescent="0.25">
      <c r="A1746">
        <v>1965</v>
      </c>
      <c r="B1746">
        <v>10</v>
      </c>
      <c r="C1746">
        <v>10</v>
      </c>
      <c r="D1746">
        <v>70</v>
      </c>
      <c r="E1746">
        <v>52</v>
      </c>
      <c r="F1746">
        <v>0</v>
      </c>
      <c r="T1746"/>
    </row>
    <row r="1747" spans="1:20" x14ac:dyDescent="0.25">
      <c r="A1747">
        <v>1965</v>
      </c>
      <c r="B1747">
        <v>10</v>
      </c>
      <c r="C1747">
        <v>11</v>
      </c>
      <c r="D1747">
        <v>68</v>
      </c>
      <c r="E1747">
        <v>50</v>
      </c>
      <c r="F1747">
        <v>0</v>
      </c>
      <c r="T1747"/>
    </row>
    <row r="1748" spans="1:20" x14ac:dyDescent="0.25">
      <c r="A1748">
        <v>1965</v>
      </c>
      <c r="B1748">
        <v>10</v>
      </c>
      <c r="C1748">
        <v>12</v>
      </c>
      <c r="D1748">
        <v>68</v>
      </c>
      <c r="E1748">
        <v>55</v>
      </c>
      <c r="F1748">
        <v>25</v>
      </c>
      <c r="T1748"/>
    </row>
    <row r="1749" spans="1:20" x14ac:dyDescent="0.25">
      <c r="A1749">
        <v>1965</v>
      </c>
      <c r="B1749">
        <v>10</v>
      </c>
      <c r="C1749">
        <v>13</v>
      </c>
      <c r="D1749">
        <v>66</v>
      </c>
      <c r="E1749">
        <v>47</v>
      </c>
      <c r="F1749">
        <v>0</v>
      </c>
      <c r="T1749"/>
    </row>
    <row r="1750" spans="1:20" x14ac:dyDescent="0.25">
      <c r="A1750">
        <v>1965</v>
      </c>
      <c r="B1750">
        <v>10</v>
      </c>
      <c r="C1750">
        <v>14</v>
      </c>
      <c r="D1750">
        <v>69</v>
      </c>
      <c r="E1750">
        <v>52</v>
      </c>
      <c r="F1750">
        <v>0</v>
      </c>
      <c r="T1750"/>
    </row>
    <row r="1751" spans="1:20" x14ac:dyDescent="0.25">
      <c r="A1751">
        <v>1965</v>
      </c>
      <c r="B1751">
        <v>10</v>
      </c>
      <c r="C1751">
        <v>15</v>
      </c>
      <c r="D1751">
        <v>80</v>
      </c>
      <c r="E1751">
        <v>61</v>
      </c>
      <c r="F1751">
        <v>2</v>
      </c>
      <c r="T1751"/>
    </row>
    <row r="1752" spans="1:20" x14ac:dyDescent="0.25">
      <c r="A1752">
        <v>1965</v>
      </c>
      <c r="B1752">
        <v>10</v>
      </c>
      <c r="C1752">
        <v>16</v>
      </c>
      <c r="D1752">
        <v>70</v>
      </c>
      <c r="E1752">
        <v>51</v>
      </c>
      <c r="F1752">
        <v>0</v>
      </c>
      <c r="T1752"/>
    </row>
    <row r="1753" spans="1:20" x14ac:dyDescent="0.25">
      <c r="A1753">
        <v>1965</v>
      </c>
      <c r="B1753">
        <v>10</v>
      </c>
      <c r="C1753">
        <v>17</v>
      </c>
      <c r="D1753">
        <v>61</v>
      </c>
      <c r="E1753">
        <v>46</v>
      </c>
      <c r="F1753">
        <v>0</v>
      </c>
      <c r="T1753"/>
    </row>
    <row r="1754" spans="1:20" x14ac:dyDescent="0.25">
      <c r="A1754">
        <v>1965</v>
      </c>
      <c r="B1754">
        <v>10</v>
      </c>
      <c r="C1754">
        <v>18</v>
      </c>
      <c r="D1754">
        <v>66</v>
      </c>
      <c r="E1754">
        <v>46</v>
      </c>
      <c r="F1754">
        <v>0</v>
      </c>
      <c r="T1754"/>
    </row>
    <row r="1755" spans="1:20" x14ac:dyDescent="0.25">
      <c r="A1755">
        <v>1965</v>
      </c>
      <c r="B1755">
        <v>10</v>
      </c>
      <c r="C1755">
        <v>19</v>
      </c>
      <c r="D1755">
        <v>81</v>
      </c>
      <c r="E1755">
        <v>50</v>
      </c>
      <c r="F1755">
        <v>0</v>
      </c>
      <c r="T1755"/>
    </row>
    <row r="1756" spans="1:20" x14ac:dyDescent="0.25">
      <c r="A1756">
        <v>1965</v>
      </c>
      <c r="B1756">
        <v>10</v>
      </c>
      <c r="C1756">
        <v>20</v>
      </c>
      <c r="D1756">
        <v>79</v>
      </c>
      <c r="E1756">
        <v>55</v>
      </c>
      <c r="F1756">
        <v>0</v>
      </c>
      <c r="T1756"/>
    </row>
    <row r="1757" spans="1:20" x14ac:dyDescent="0.25">
      <c r="A1757">
        <v>1965</v>
      </c>
      <c r="B1757">
        <v>10</v>
      </c>
      <c r="C1757">
        <v>21</v>
      </c>
      <c r="D1757">
        <v>74</v>
      </c>
      <c r="E1757">
        <v>57</v>
      </c>
      <c r="F1757">
        <v>0</v>
      </c>
      <c r="T1757"/>
    </row>
    <row r="1758" spans="1:20" x14ac:dyDescent="0.25">
      <c r="A1758">
        <v>1965</v>
      </c>
      <c r="B1758">
        <v>10</v>
      </c>
      <c r="C1758">
        <v>22</v>
      </c>
      <c r="D1758">
        <v>67</v>
      </c>
      <c r="E1758">
        <v>57</v>
      </c>
      <c r="F1758">
        <v>10</v>
      </c>
      <c r="T1758"/>
    </row>
    <row r="1759" spans="1:20" x14ac:dyDescent="0.25">
      <c r="A1759">
        <v>1965</v>
      </c>
      <c r="B1759">
        <v>10</v>
      </c>
      <c r="C1759">
        <v>23</v>
      </c>
      <c r="D1759">
        <v>71</v>
      </c>
      <c r="E1759">
        <v>56</v>
      </c>
      <c r="F1759">
        <v>1</v>
      </c>
      <c r="T1759"/>
    </row>
    <row r="1760" spans="1:20" x14ac:dyDescent="0.25">
      <c r="A1760">
        <v>1965</v>
      </c>
      <c r="B1760">
        <v>10</v>
      </c>
      <c r="C1760">
        <v>24</v>
      </c>
      <c r="D1760">
        <v>62</v>
      </c>
      <c r="E1760">
        <v>45</v>
      </c>
      <c r="F1760">
        <v>0</v>
      </c>
      <c r="T1760"/>
    </row>
    <row r="1761" spans="1:20" x14ac:dyDescent="0.25">
      <c r="A1761">
        <v>1965</v>
      </c>
      <c r="B1761">
        <v>10</v>
      </c>
      <c r="C1761">
        <v>25</v>
      </c>
      <c r="D1761">
        <v>55</v>
      </c>
      <c r="E1761">
        <v>41</v>
      </c>
      <c r="F1761">
        <v>0</v>
      </c>
      <c r="T1761"/>
    </row>
    <row r="1762" spans="1:20" x14ac:dyDescent="0.25">
      <c r="A1762">
        <v>1965</v>
      </c>
      <c r="B1762">
        <v>10</v>
      </c>
      <c r="C1762">
        <v>26</v>
      </c>
      <c r="D1762">
        <v>64</v>
      </c>
      <c r="E1762">
        <v>45</v>
      </c>
      <c r="F1762">
        <v>0</v>
      </c>
      <c r="T1762"/>
    </row>
    <row r="1763" spans="1:20" x14ac:dyDescent="0.25">
      <c r="A1763">
        <v>1965</v>
      </c>
      <c r="B1763">
        <v>10</v>
      </c>
      <c r="C1763">
        <v>27</v>
      </c>
      <c r="D1763">
        <v>61</v>
      </c>
      <c r="E1763">
        <v>49</v>
      </c>
      <c r="F1763">
        <v>0</v>
      </c>
      <c r="T1763"/>
    </row>
    <row r="1764" spans="1:20" x14ac:dyDescent="0.25">
      <c r="A1764">
        <v>1965</v>
      </c>
      <c r="B1764">
        <v>10</v>
      </c>
      <c r="C1764">
        <v>28</v>
      </c>
      <c r="D1764">
        <v>53</v>
      </c>
      <c r="E1764">
        <v>38</v>
      </c>
      <c r="F1764">
        <v>0</v>
      </c>
      <c r="T1764"/>
    </row>
    <row r="1765" spans="1:20" x14ac:dyDescent="0.25">
      <c r="A1765">
        <v>1965</v>
      </c>
      <c r="B1765">
        <v>10</v>
      </c>
      <c r="C1765">
        <v>29</v>
      </c>
      <c r="D1765">
        <v>48</v>
      </c>
      <c r="E1765">
        <v>32</v>
      </c>
      <c r="F1765">
        <v>0</v>
      </c>
      <c r="T1765"/>
    </row>
    <row r="1766" spans="1:20" x14ac:dyDescent="0.25">
      <c r="A1766">
        <v>1965</v>
      </c>
      <c r="B1766">
        <v>10</v>
      </c>
      <c r="C1766">
        <v>30</v>
      </c>
      <c r="D1766">
        <v>63</v>
      </c>
      <c r="E1766">
        <v>38</v>
      </c>
      <c r="F1766">
        <v>0</v>
      </c>
      <c r="T1766"/>
    </row>
    <row r="1767" spans="1:20" x14ac:dyDescent="0.25">
      <c r="A1767">
        <v>1965</v>
      </c>
      <c r="B1767">
        <v>10</v>
      </c>
      <c r="C1767">
        <v>31</v>
      </c>
      <c r="D1767">
        <v>72</v>
      </c>
      <c r="E1767">
        <v>47</v>
      </c>
      <c r="F1767">
        <v>0</v>
      </c>
      <c r="T1767"/>
    </row>
    <row r="1768" spans="1:20" x14ac:dyDescent="0.25">
      <c r="A1768">
        <v>1965</v>
      </c>
      <c r="B1768">
        <v>11</v>
      </c>
      <c r="C1768">
        <v>1</v>
      </c>
      <c r="D1768">
        <v>55</v>
      </c>
      <c r="E1768">
        <v>41</v>
      </c>
      <c r="F1768">
        <v>4</v>
      </c>
      <c r="T1768"/>
    </row>
    <row r="1769" spans="1:20" x14ac:dyDescent="0.25">
      <c r="A1769">
        <v>1965</v>
      </c>
      <c r="B1769">
        <v>11</v>
      </c>
      <c r="C1769">
        <v>2</v>
      </c>
      <c r="D1769">
        <v>46</v>
      </c>
      <c r="E1769">
        <v>31</v>
      </c>
      <c r="F1769">
        <v>0</v>
      </c>
      <c r="T1769"/>
    </row>
    <row r="1770" spans="1:20" x14ac:dyDescent="0.25">
      <c r="A1770">
        <v>1965</v>
      </c>
      <c r="B1770">
        <v>11</v>
      </c>
      <c r="C1770">
        <v>3</v>
      </c>
      <c r="D1770">
        <v>63</v>
      </c>
      <c r="E1770">
        <v>41</v>
      </c>
      <c r="F1770">
        <v>0</v>
      </c>
      <c r="T1770"/>
    </row>
    <row r="1771" spans="1:20" x14ac:dyDescent="0.25">
      <c r="A1771">
        <v>1965</v>
      </c>
      <c r="B1771">
        <v>11</v>
      </c>
      <c r="C1771">
        <v>4</v>
      </c>
      <c r="D1771">
        <v>71</v>
      </c>
      <c r="E1771">
        <v>45</v>
      </c>
      <c r="F1771">
        <v>0</v>
      </c>
      <c r="T1771"/>
    </row>
    <row r="1772" spans="1:20" x14ac:dyDescent="0.25">
      <c r="A1772">
        <v>1965</v>
      </c>
      <c r="B1772">
        <v>11</v>
      </c>
      <c r="C1772">
        <v>5</v>
      </c>
      <c r="D1772">
        <v>51</v>
      </c>
      <c r="E1772">
        <v>38</v>
      </c>
      <c r="F1772">
        <v>0</v>
      </c>
      <c r="T1772"/>
    </row>
    <row r="1773" spans="1:20" x14ac:dyDescent="0.25">
      <c r="A1773">
        <v>1965</v>
      </c>
      <c r="B1773">
        <v>11</v>
      </c>
      <c r="C1773">
        <v>6</v>
      </c>
      <c r="D1773">
        <v>62</v>
      </c>
      <c r="E1773">
        <v>42</v>
      </c>
      <c r="F1773">
        <v>0</v>
      </c>
      <c r="T1773"/>
    </row>
    <row r="1774" spans="1:20" x14ac:dyDescent="0.25">
      <c r="A1774">
        <v>1965</v>
      </c>
      <c r="B1774">
        <v>11</v>
      </c>
      <c r="C1774">
        <v>7</v>
      </c>
      <c r="D1774">
        <v>70</v>
      </c>
      <c r="E1774">
        <v>54</v>
      </c>
      <c r="F1774">
        <v>2</v>
      </c>
      <c r="T1774"/>
    </row>
    <row r="1775" spans="1:20" x14ac:dyDescent="0.25">
      <c r="A1775">
        <v>1965</v>
      </c>
      <c r="B1775">
        <v>11</v>
      </c>
      <c r="C1775">
        <v>8</v>
      </c>
      <c r="D1775">
        <v>56</v>
      </c>
      <c r="E1775">
        <v>50</v>
      </c>
      <c r="F1775">
        <v>21</v>
      </c>
      <c r="T1775"/>
    </row>
    <row r="1776" spans="1:20" x14ac:dyDescent="0.25">
      <c r="A1776">
        <v>1965</v>
      </c>
      <c r="B1776">
        <v>11</v>
      </c>
      <c r="C1776">
        <v>9</v>
      </c>
      <c r="D1776">
        <v>57</v>
      </c>
      <c r="E1776">
        <v>38</v>
      </c>
      <c r="F1776">
        <v>0</v>
      </c>
      <c r="T1776"/>
    </row>
    <row r="1777" spans="1:20" x14ac:dyDescent="0.25">
      <c r="A1777">
        <v>1965</v>
      </c>
      <c r="B1777">
        <v>11</v>
      </c>
      <c r="C1777">
        <v>10</v>
      </c>
      <c r="D1777">
        <v>47</v>
      </c>
      <c r="E1777">
        <v>34</v>
      </c>
      <c r="F1777">
        <v>0</v>
      </c>
      <c r="T1777"/>
    </row>
    <row r="1778" spans="1:20" x14ac:dyDescent="0.25">
      <c r="A1778">
        <v>1965</v>
      </c>
      <c r="B1778">
        <v>11</v>
      </c>
      <c r="C1778">
        <v>11</v>
      </c>
      <c r="D1778">
        <v>49</v>
      </c>
      <c r="E1778">
        <v>44</v>
      </c>
      <c r="F1778">
        <v>0</v>
      </c>
      <c r="T1778"/>
    </row>
    <row r="1779" spans="1:20" x14ac:dyDescent="0.25">
      <c r="A1779">
        <v>1965</v>
      </c>
      <c r="B1779">
        <v>11</v>
      </c>
      <c r="C1779">
        <v>12</v>
      </c>
      <c r="D1779">
        <v>51</v>
      </c>
      <c r="E1779">
        <v>45</v>
      </c>
      <c r="F1779">
        <v>3</v>
      </c>
      <c r="T1779"/>
    </row>
    <row r="1780" spans="1:20" x14ac:dyDescent="0.25">
      <c r="A1780">
        <v>1965</v>
      </c>
      <c r="B1780">
        <v>11</v>
      </c>
      <c r="C1780">
        <v>13</v>
      </c>
      <c r="D1780">
        <v>57</v>
      </c>
      <c r="E1780">
        <v>48</v>
      </c>
      <c r="F1780">
        <v>5</v>
      </c>
      <c r="T1780"/>
    </row>
    <row r="1781" spans="1:20" x14ac:dyDescent="0.25">
      <c r="A1781">
        <v>1965</v>
      </c>
      <c r="B1781">
        <v>11</v>
      </c>
      <c r="C1781">
        <v>14</v>
      </c>
      <c r="D1781">
        <v>52</v>
      </c>
      <c r="E1781">
        <v>38</v>
      </c>
      <c r="F1781">
        <v>0</v>
      </c>
      <c r="T1781"/>
    </row>
    <row r="1782" spans="1:20" x14ac:dyDescent="0.25">
      <c r="A1782">
        <v>1965</v>
      </c>
      <c r="B1782">
        <v>11</v>
      </c>
      <c r="C1782">
        <v>15</v>
      </c>
      <c r="D1782">
        <v>45</v>
      </c>
      <c r="E1782">
        <v>34</v>
      </c>
      <c r="F1782">
        <v>0</v>
      </c>
      <c r="T1782"/>
    </row>
    <row r="1783" spans="1:20" x14ac:dyDescent="0.25">
      <c r="A1783">
        <v>1965</v>
      </c>
      <c r="B1783">
        <v>11</v>
      </c>
      <c r="C1783">
        <v>16</v>
      </c>
      <c r="D1783">
        <v>56</v>
      </c>
      <c r="E1783">
        <v>45</v>
      </c>
      <c r="F1783">
        <v>19</v>
      </c>
      <c r="T1783"/>
    </row>
    <row r="1784" spans="1:20" x14ac:dyDescent="0.25">
      <c r="A1784">
        <v>1965</v>
      </c>
      <c r="B1784">
        <v>11</v>
      </c>
      <c r="C1784">
        <v>17</v>
      </c>
      <c r="D1784">
        <v>55</v>
      </c>
      <c r="E1784">
        <v>33</v>
      </c>
      <c r="F1784">
        <v>2</v>
      </c>
      <c r="T1784"/>
    </row>
    <row r="1785" spans="1:20" x14ac:dyDescent="0.25">
      <c r="A1785">
        <v>1965</v>
      </c>
      <c r="B1785">
        <v>11</v>
      </c>
      <c r="C1785">
        <v>18</v>
      </c>
      <c r="D1785">
        <v>46</v>
      </c>
      <c r="E1785">
        <v>33</v>
      </c>
      <c r="F1785">
        <v>0</v>
      </c>
      <c r="T1785"/>
    </row>
    <row r="1786" spans="1:20" x14ac:dyDescent="0.25">
      <c r="A1786">
        <v>1965</v>
      </c>
      <c r="B1786">
        <v>11</v>
      </c>
      <c r="C1786">
        <v>19</v>
      </c>
      <c r="D1786">
        <v>50</v>
      </c>
      <c r="E1786">
        <v>38</v>
      </c>
      <c r="F1786">
        <v>0</v>
      </c>
      <c r="T1786"/>
    </row>
    <row r="1787" spans="1:20" x14ac:dyDescent="0.25">
      <c r="A1787">
        <v>1965</v>
      </c>
      <c r="B1787">
        <v>11</v>
      </c>
      <c r="C1787">
        <v>20</v>
      </c>
      <c r="D1787">
        <v>52</v>
      </c>
      <c r="E1787">
        <v>39</v>
      </c>
      <c r="F1787">
        <v>0</v>
      </c>
      <c r="T1787"/>
    </row>
    <row r="1788" spans="1:20" x14ac:dyDescent="0.25">
      <c r="A1788">
        <v>1965</v>
      </c>
      <c r="B1788">
        <v>11</v>
      </c>
      <c r="C1788">
        <v>21</v>
      </c>
      <c r="D1788">
        <v>53</v>
      </c>
      <c r="E1788">
        <v>46</v>
      </c>
      <c r="F1788">
        <v>8</v>
      </c>
      <c r="T1788"/>
    </row>
    <row r="1789" spans="1:20" x14ac:dyDescent="0.25">
      <c r="A1789">
        <v>1965</v>
      </c>
      <c r="B1789">
        <v>11</v>
      </c>
      <c r="C1789">
        <v>22</v>
      </c>
      <c r="D1789">
        <v>47</v>
      </c>
      <c r="E1789">
        <v>44</v>
      </c>
      <c r="F1789">
        <v>51</v>
      </c>
      <c r="T1789"/>
    </row>
    <row r="1790" spans="1:20" x14ac:dyDescent="0.25">
      <c r="A1790">
        <v>1965</v>
      </c>
      <c r="B1790">
        <v>11</v>
      </c>
      <c r="C1790">
        <v>23</v>
      </c>
      <c r="D1790">
        <v>49</v>
      </c>
      <c r="E1790">
        <v>42</v>
      </c>
      <c r="F1790">
        <v>3</v>
      </c>
      <c r="T1790"/>
    </row>
    <row r="1791" spans="1:20" x14ac:dyDescent="0.25">
      <c r="A1791">
        <v>1965</v>
      </c>
      <c r="B1791">
        <v>11</v>
      </c>
      <c r="C1791">
        <v>24</v>
      </c>
      <c r="D1791">
        <v>50</v>
      </c>
      <c r="E1791">
        <v>38</v>
      </c>
      <c r="F1791">
        <v>0</v>
      </c>
      <c r="T1791"/>
    </row>
    <row r="1792" spans="1:20" x14ac:dyDescent="0.25">
      <c r="A1792">
        <v>1965</v>
      </c>
      <c r="B1792">
        <v>11</v>
      </c>
      <c r="C1792">
        <v>25</v>
      </c>
      <c r="D1792">
        <v>49</v>
      </c>
      <c r="E1792">
        <v>36</v>
      </c>
      <c r="F1792">
        <v>0</v>
      </c>
      <c r="T1792"/>
    </row>
    <row r="1793" spans="1:20" x14ac:dyDescent="0.25">
      <c r="A1793">
        <v>1965</v>
      </c>
      <c r="B1793">
        <v>11</v>
      </c>
      <c r="C1793">
        <v>26</v>
      </c>
      <c r="D1793">
        <v>55</v>
      </c>
      <c r="E1793">
        <v>44</v>
      </c>
      <c r="F1793">
        <v>1</v>
      </c>
      <c r="T1793"/>
    </row>
    <row r="1794" spans="1:20" x14ac:dyDescent="0.25">
      <c r="A1794">
        <v>1965</v>
      </c>
      <c r="B1794">
        <v>11</v>
      </c>
      <c r="C1794">
        <v>27</v>
      </c>
      <c r="D1794">
        <v>63</v>
      </c>
      <c r="E1794">
        <v>46</v>
      </c>
      <c r="F1794">
        <v>27</v>
      </c>
      <c r="T1794"/>
    </row>
    <row r="1795" spans="1:20" x14ac:dyDescent="0.25">
      <c r="A1795">
        <v>1965</v>
      </c>
      <c r="B1795">
        <v>11</v>
      </c>
      <c r="C1795">
        <v>28</v>
      </c>
      <c r="D1795">
        <v>56</v>
      </c>
      <c r="E1795">
        <v>41</v>
      </c>
      <c r="F1795">
        <v>0</v>
      </c>
      <c r="T1795"/>
    </row>
    <row r="1796" spans="1:20" x14ac:dyDescent="0.25">
      <c r="A1796">
        <v>1965</v>
      </c>
      <c r="B1796">
        <v>11</v>
      </c>
      <c r="C1796">
        <v>29</v>
      </c>
      <c r="D1796">
        <v>42</v>
      </c>
      <c r="E1796">
        <v>31</v>
      </c>
      <c r="F1796">
        <v>0</v>
      </c>
      <c r="T1796"/>
    </row>
    <row r="1797" spans="1:20" x14ac:dyDescent="0.25">
      <c r="A1797">
        <v>1965</v>
      </c>
      <c r="B1797">
        <v>11</v>
      </c>
      <c r="C1797">
        <v>30</v>
      </c>
      <c r="D1797">
        <v>40</v>
      </c>
      <c r="E1797">
        <v>31</v>
      </c>
      <c r="F1797">
        <v>0</v>
      </c>
      <c r="T1797"/>
    </row>
    <row r="1798" spans="1:20" x14ac:dyDescent="0.25">
      <c r="A1798">
        <v>1965</v>
      </c>
      <c r="B1798">
        <v>12</v>
      </c>
      <c r="C1798">
        <v>1</v>
      </c>
      <c r="D1798">
        <v>43</v>
      </c>
      <c r="E1798">
        <v>30</v>
      </c>
      <c r="F1798">
        <v>0</v>
      </c>
      <c r="T1798"/>
    </row>
    <row r="1799" spans="1:20" x14ac:dyDescent="0.25">
      <c r="A1799">
        <v>1965</v>
      </c>
      <c r="B1799">
        <v>12</v>
      </c>
      <c r="C1799">
        <v>2</v>
      </c>
      <c r="D1799">
        <v>50</v>
      </c>
      <c r="E1799">
        <v>34</v>
      </c>
      <c r="F1799">
        <v>0</v>
      </c>
      <c r="T1799"/>
    </row>
    <row r="1800" spans="1:20" x14ac:dyDescent="0.25">
      <c r="A1800">
        <v>1965</v>
      </c>
      <c r="B1800">
        <v>12</v>
      </c>
      <c r="C1800">
        <v>3</v>
      </c>
      <c r="D1800">
        <v>51</v>
      </c>
      <c r="E1800">
        <v>41</v>
      </c>
      <c r="F1800">
        <v>0</v>
      </c>
      <c r="T1800"/>
    </row>
    <row r="1801" spans="1:20" x14ac:dyDescent="0.25">
      <c r="A1801">
        <v>1965</v>
      </c>
      <c r="B1801">
        <v>12</v>
      </c>
      <c r="C1801">
        <v>4</v>
      </c>
      <c r="D1801">
        <v>53</v>
      </c>
      <c r="E1801">
        <v>37</v>
      </c>
      <c r="F1801">
        <v>2</v>
      </c>
      <c r="T1801"/>
    </row>
    <row r="1802" spans="1:20" x14ac:dyDescent="0.25">
      <c r="A1802">
        <v>1965</v>
      </c>
      <c r="B1802">
        <v>12</v>
      </c>
      <c r="C1802">
        <v>5</v>
      </c>
      <c r="D1802">
        <v>47</v>
      </c>
      <c r="E1802">
        <v>36</v>
      </c>
      <c r="F1802">
        <v>0</v>
      </c>
      <c r="T1802"/>
    </row>
    <row r="1803" spans="1:20" x14ac:dyDescent="0.25">
      <c r="A1803">
        <v>1965</v>
      </c>
      <c r="B1803">
        <v>12</v>
      </c>
      <c r="C1803">
        <v>6</v>
      </c>
      <c r="D1803">
        <v>50</v>
      </c>
      <c r="E1803">
        <v>34</v>
      </c>
      <c r="F1803">
        <v>0</v>
      </c>
      <c r="T1803"/>
    </row>
    <row r="1804" spans="1:20" x14ac:dyDescent="0.25">
      <c r="A1804">
        <v>1965</v>
      </c>
      <c r="B1804">
        <v>12</v>
      </c>
      <c r="C1804">
        <v>7</v>
      </c>
      <c r="D1804">
        <v>40</v>
      </c>
      <c r="E1804">
        <v>29</v>
      </c>
      <c r="F1804">
        <v>0</v>
      </c>
      <c r="T1804"/>
    </row>
    <row r="1805" spans="1:20" x14ac:dyDescent="0.25">
      <c r="A1805">
        <v>1965</v>
      </c>
      <c r="B1805">
        <v>12</v>
      </c>
      <c r="C1805">
        <v>8</v>
      </c>
      <c r="D1805">
        <v>43</v>
      </c>
      <c r="E1805">
        <v>30</v>
      </c>
      <c r="F1805">
        <v>0</v>
      </c>
      <c r="T1805"/>
    </row>
    <row r="1806" spans="1:20" x14ac:dyDescent="0.25">
      <c r="A1806">
        <v>1965</v>
      </c>
      <c r="B1806">
        <v>12</v>
      </c>
      <c r="C1806">
        <v>9</v>
      </c>
      <c r="D1806">
        <v>47</v>
      </c>
      <c r="E1806">
        <v>33</v>
      </c>
      <c r="F1806">
        <v>0</v>
      </c>
      <c r="T1806"/>
    </row>
    <row r="1807" spans="1:20" x14ac:dyDescent="0.25">
      <c r="A1807">
        <v>1965</v>
      </c>
      <c r="B1807">
        <v>12</v>
      </c>
      <c r="C1807">
        <v>10</v>
      </c>
      <c r="D1807">
        <v>53</v>
      </c>
      <c r="E1807">
        <v>37</v>
      </c>
      <c r="F1807">
        <v>0</v>
      </c>
      <c r="T1807"/>
    </row>
    <row r="1808" spans="1:20" x14ac:dyDescent="0.25">
      <c r="A1808">
        <v>1965</v>
      </c>
      <c r="B1808">
        <v>12</v>
      </c>
      <c r="C1808">
        <v>11</v>
      </c>
      <c r="D1808">
        <v>42</v>
      </c>
      <c r="E1808">
        <v>39</v>
      </c>
      <c r="F1808">
        <v>13</v>
      </c>
      <c r="T1808"/>
    </row>
    <row r="1809" spans="1:20" x14ac:dyDescent="0.25">
      <c r="A1809">
        <v>1965</v>
      </c>
      <c r="B1809">
        <v>12</v>
      </c>
      <c r="C1809">
        <v>12</v>
      </c>
      <c r="D1809">
        <v>42</v>
      </c>
      <c r="E1809">
        <v>37</v>
      </c>
      <c r="F1809">
        <v>17</v>
      </c>
      <c r="T1809"/>
    </row>
    <row r="1810" spans="1:20" x14ac:dyDescent="0.25">
      <c r="A1810">
        <v>1965</v>
      </c>
      <c r="B1810">
        <v>12</v>
      </c>
      <c r="C1810">
        <v>13</v>
      </c>
      <c r="D1810">
        <v>46</v>
      </c>
      <c r="E1810">
        <v>42</v>
      </c>
      <c r="F1810">
        <v>74</v>
      </c>
      <c r="T1810"/>
    </row>
    <row r="1811" spans="1:20" x14ac:dyDescent="0.25">
      <c r="A1811">
        <v>1965</v>
      </c>
      <c r="B1811">
        <v>12</v>
      </c>
      <c r="C1811">
        <v>14</v>
      </c>
      <c r="D1811">
        <v>50</v>
      </c>
      <c r="E1811">
        <v>43</v>
      </c>
      <c r="F1811">
        <v>0</v>
      </c>
      <c r="T1811"/>
    </row>
    <row r="1812" spans="1:20" x14ac:dyDescent="0.25">
      <c r="A1812">
        <v>1965</v>
      </c>
      <c r="B1812">
        <v>12</v>
      </c>
      <c r="C1812">
        <v>15</v>
      </c>
      <c r="D1812">
        <v>48</v>
      </c>
      <c r="E1812">
        <v>42</v>
      </c>
      <c r="F1812">
        <v>0</v>
      </c>
      <c r="T1812"/>
    </row>
    <row r="1813" spans="1:20" x14ac:dyDescent="0.25">
      <c r="A1813">
        <v>1965</v>
      </c>
      <c r="B1813">
        <v>12</v>
      </c>
      <c r="C1813">
        <v>16</v>
      </c>
      <c r="D1813">
        <v>47</v>
      </c>
      <c r="E1813">
        <v>41</v>
      </c>
      <c r="F1813">
        <v>0</v>
      </c>
      <c r="T1813"/>
    </row>
    <row r="1814" spans="1:20" x14ac:dyDescent="0.25">
      <c r="A1814">
        <v>1965</v>
      </c>
      <c r="B1814">
        <v>12</v>
      </c>
      <c r="C1814">
        <v>17</v>
      </c>
      <c r="D1814">
        <v>47</v>
      </c>
      <c r="E1814">
        <v>36</v>
      </c>
      <c r="F1814">
        <v>1</v>
      </c>
      <c r="T1814"/>
    </row>
    <row r="1815" spans="1:20" x14ac:dyDescent="0.25">
      <c r="A1815">
        <v>1965</v>
      </c>
      <c r="B1815">
        <v>12</v>
      </c>
      <c r="C1815">
        <v>18</v>
      </c>
      <c r="D1815">
        <v>42</v>
      </c>
      <c r="E1815">
        <v>33</v>
      </c>
      <c r="F1815">
        <v>0</v>
      </c>
      <c r="T1815"/>
    </row>
    <row r="1816" spans="1:20" x14ac:dyDescent="0.25">
      <c r="A1816">
        <v>1965</v>
      </c>
      <c r="B1816">
        <v>12</v>
      </c>
      <c r="C1816">
        <v>19</v>
      </c>
      <c r="D1816">
        <v>39</v>
      </c>
      <c r="E1816">
        <v>26</v>
      </c>
      <c r="F1816">
        <v>0</v>
      </c>
      <c r="T1816"/>
    </row>
    <row r="1817" spans="1:20" x14ac:dyDescent="0.25">
      <c r="A1817">
        <v>1965</v>
      </c>
      <c r="B1817">
        <v>12</v>
      </c>
      <c r="C1817">
        <v>20</v>
      </c>
      <c r="D1817">
        <v>32</v>
      </c>
      <c r="E1817">
        <v>22</v>
      </c>
      <c r="F1817">
        <v>0</v>
      </c>
      <c r="T1817"/>
    </row>
    <row r="1818" spans="1:20" x14ac:dyDescent="0.25">
      <c r="A1818">
        <v>1965</v>
      </c>
      <c r="B1818">
        <v>12</v>
      </c>
      <c r="C1818">
        <v>21</v>
      </c>
      <c r="D1818">
        <v>37</v>
      </c>
      <c r="E1818">
        <v>25</v>
      </c>
      <c r="F1818">
        <v>0</v>
      </c>
      <c r="T1818"/>
    </row>
    <row r="1819" spans="1:20" x14ac:dyDescent="0.25">
      <c r="A1819">
        <v>1965</v>
      </c>
      <c r="B1819">
        <v>12</v>
      </c>
      <c r="C1819">
        <v>22</v>
      </c>
      <c r="D1819">
        <v>42</v>
      </c>
      <c r="E1819">
        <v>28</v>
      </c>
      <c r="F1819">
        <v>0</v>
      </c>
      <c r="T1819"/>
    </row>
    <row r="1820" spans="1:20" x14ac:dyDescent="0.25">
      <c r="A1820">
        <v>1965</v>
      </c>
      <c r="B1820">
        <v>12</v>
      </c>
      <c r="C1820">
        <v>23</v>
      </c>
      <c r="D1820">
        <v>52</v>
      </c>
      <c r="E1820">
        <v>36</v>
      </c>
      <c r="F1820">
        <v>0</v>
      </c>
      <c r="T1820"/>
    </row>
    <row r="1821" spans="1:20" x14ac:dyDescent="0.25">
      <c r="A1821">
        <v>1965</v>
      </c>
      <c r="B1821">
        <v>12</v>
      </c>
      <c r="C1821">
        <v>24</v>
      </c>
      <c r="D1821">
        <v>53</v>
      </c>
      <c r="E1821">
        <v>46</v>
      </c>
      <c r="F1821">
        <v>0</v>
      </c>
      <c r="T1821"/>
    </row>
    <row r="1822" spans="1:20" x14ac:dyDescent="0.25">
      <c r="A1822">
        <v>1965</v>
      </c>
      <c r="B1822">
        <v>12</v>
      </c>
      <c r="C1822">
        <v>25</v>
      </c>
      <c r="D1822">
        <v>59</v>
      </c>
      <c r="E1822">
        <v>47</v>
      </c>
      <c r="F1822">
        <v>65</v>
      </c>
      <c r="T1822"/>
    </row>
    <row r="1823" spans="1:20" x14ac:dyDescent="0.25">
      <c r="A1823">
        <v>1965</v>
      </c>
      <c r="B1823">
        <v>12</v>
      </c>
      <c r="C1823">
        <v>26</v>
      </c>
      <c r="D1823">
        <v>47</v>
      </c>
      <c r="E1823">
        <v>19</v>
      </c>
      <c r="F1823">
        <v>0</v>
      </c>
      <c r="T1823"/>
    </row>
    <row r="1824" spans="1:20" x14ac:dyDescent="0.25">
      <c r="A1824">
        <v>1965</v>
      </c>
      <c r="B1824">
        <v>12</v>
      </c>
      <c r="C1824">
        <v>27</v>
      </c>
      <c r="D1824">
        <v>32</v>
      </c>
      <c r="E1824">
        <v>18</v>
      </c>
      <c r="F1824">
        <v>0</v>
      </c>
      <c r="T1824"/>
    </row>
    <row r="1825" spans="1:20" x14ac:dyDescent="0.25">
      <c r="A1825">
        <v>1965</v>
      </c>
      <c r="B1825">
        <v>12</v>
      </c>
      <c r="C1825">
        <v>28</v>
      </c>
      <c r="D1825">
        <v>42</v>
      </c>
      <c r="E1825">
        <v>28</v>
      </c>
      <c r="F1825">
        <v>0</v>
      </c>
      <c r="T1825"/>
    </row>
    <row r="1826" spans="1:20" x14ac:dyDescent="0.25">
      <c r="A1826">
        <v>1965</v>
      </c>
      <c r="B1826">
        <v>12</v>
      </c>
      <c r="C1826">
        <v>29</v>
      </c>
      <c r="D1826">
        <v>43</v>
      </c>
      <c r="E1826">
        <v>36</v>
      </c>
      <c r="F1826">
        <v>0</v>
      </c>
      <c r="T1826"/>
    </row>
    <row r="1827" spans="1:20" x14ac:dyDescent="0.25">
      <c r="A1827">
        <v>1965</v>
      </c>
      <c r="B1827">
        <v>12</v>
      </c>
      <c r="C1827">
        <v>30</v>
      </c>
      <c r="D1827">
        <v>52</v>
      </c>
      <c r="E1827">
        <v>38</v>
      </c>
      <c r="F1827">
        <v>0</v>
      </c>
      <c r="T1827"/>
    </row>
    <row r="1828" spans="1:20" x14ac:dyDescent="0.25">
      <c r="A1828">
        <v>1965</v>
      </c>
      <c r="B1828">
        <v>12</v>
      </c>
      <c r="C1828">
        <v>31</v>
      </c>
      <c r="D1828">
        <v>63</v>
      </c>
      <c r="E1828">
        <v>51</v>
      </c>
      <c r="F1828">
        <v>0</v>
      </c>
      <c r="T1828"/>
    </row>
    <row r="1829" spans="1:20" x14ac:dyDescent="0.25">
      <c r="A1829">
        <v>1966</v>
      </c>
      <c r="B1829">
        <v>1</v>
      </c>
      <c r="C1829">
        <v>1</v>
      </c>
      <c r="D1829">
        <v>62</v>
      </c>
      <c r="E1829">
        <v>52</v>
      </c>
      <c r="F1829">
        <v>0</v>
      </c>
      <c r="T1829"/>
    </row>
    <row r="1830" spans="1:20" x14ac:dyDescent="0.25">
      <c r="A1830">
        <v>1966</v>
      </c>
      <c r="B1830">
        <v>1</v>
      </c>
      <c r="C1830">
        <v>2</v>
      </c>
      <c r="D1830">
        <v>52</v>
      </c>
      <c r="E1830">
        <v>37</v>
      </c>
      <c r="F1830">
        <v>58</v>
      </c>
      <c r="T1830"/>
    </row>
    <row r="1831" spans="1:20" x14ac:dyDescent="0.25">
      <c r="A1831">
        <v>1966</v>
      </c>
      <c r="B1831">
        <v>1</v>
      </c>
      <c r="C1831">
        <v>3</v>
      </c>
      <c r="D1831">
        <v>46</v>
      </c>
      <c r="E1831">
        <v>39</v>
      </c>
      <c r="F1831">
        <v>3</v>
      </c>
      <c r="T1831"/>
    </row>
    <row r="1832" spans="1:20" x14ac:dyDescent="0.25">
      <c r="A1832">
        <v>1966</v>
      </c>
      <c r="B1832">
        <v>1</v>
      </c>
      <c r="C1832">
        <v>4</v>
      </c>
      <c r="D1832">
        <v>45</v>
      </c>
      <c r="E1832">
        <v>33</v>
      </c>
      <c r="F1832">
        <v>0</v>
      </c>
      <c r="T1832"/>
    </row>
    <row r="1833" spans="1:20" x14ac:dyDescent="0.25">
      <c r="A1833">
        <v>1966</v>
      </c>
      <c r="B1833">
        <v>1</v>
      </c>
      <c r="C1833">
        <v>5</v>
      </c>
      <c r="D1833">
        <v>53</v>
      </c>
      <c r="E1833">
        <v>34</v>
      </c>
      <c r="F1833">
        <v>0</v>
      </c>
      <c r="T1833"/>
    </row>
    <row r="1834" spans="1:20" x14ac:dyDescent="0.25">
      <c r="A1834">
        <v>1966</v>
      </c>
      <c r="B1834">
        <v>1</v>
      </c>
      <c r="C1834">
        <v>6</v>
      </c>
      <c r="D1834">
        <v>47</v>
      </c>
      <c r="E1834">
        <v>41</v>
      </c>
      <c r="F1834">
        <v>47</v>
      </c>
      <c r="T1834"/>
    </row>
    <row r="1835" spans="1:20" x14ac:dyDescent="0.25">
      <c r="A1835">
        <v>1966</v>
      </c>
      <c r="B1835">
        <v>1</v>
      </c>
      <c r="C1835">
        <v>7</v>
      </c>
      <c r="D1835">
        <v>47</v>
      </c>
      <c r="E1835">
        <v>40</v>
      </c>
      <c r="F1835">
        <v>0</v>
      </c>
      <c r="T1835"/>
    </row>
    <row r="1836" spans="1:20" x14ac:dyDescent="0.25">
      <c r="A1836">
        <v>1966</v>
      </c>
      <c r="B1836">
        <v>1</v>
      </c>
      <c r="C1836">
        <v>8</v>
      </c>
      <c r="D1836">
        <v>44</v>
      </c>
      <c r="E1836">
        <v>17</v>
      </c>
      <c r="F1836">
        <v>2</v>
      </c>
      <c r="T1836"/>
    </row>
    <row r="1837" spans="1:20" x14ac:dyDescent="0.25">
      <c r="A1837">
        <v>1966</v>
      </c>
      <c r="B1837">
        <v>1</v>
      </c>
      <c r="C1837">
        <v>9</v>
      </c>
      <c r="D1837">
        <v>30</v>
      </c>
      <c r="E1837">
        <v>15</v>
      </c>
      <c r="F1837">
        <v>0</v>
      </c>
      <c r="T1837"/>
    </row>
    <row r="1838" spans="1:20" x14ac:dyDescent="0.25">
      <c r="A1838">
        <v>1966</v>
      </c>
      <c r="B1838">
        <v>1</v>
      </c>
      <c r="C1838">
        <v>10</v>
      </c>
      <c r="D1838">
        <v>48</v>
      </c>
      <c r="E1838">
        <v>29</v>
      </c>
      <c r="F1838">
        <v>0</v>
      </c>
      <c r="T1838"/>
    </row>
    <row r="1839" spans="1:20" x14ac:dyDescent="0.25">
      <c r="A1839">
        <v>1966</v>
      </c>
      <c r="B1839">
        <v>1</v>
      </c>
      <c r="C1839">
        <v>11</v>
      </c>
      <c r="D1839">
        <v>42</v>
      </c>
      <c r="E1839">
        <v>20</v>
      </c>
      <c r="F1839">
        <v>0</v>
      </c>
      <c r="T1839"/>
    </row>
    <row r="1840" spans="1:20" x14ac:dyDescent="0.25">
      <c r="A1840">
        <v>1966</v>
      </c>
      <c r="B1840">
        <v>1</v>
      </c>
      <c r="C1840">
        <v>12</v>
      </c>
      <c r="D1840">
        <v>27</v>
      </c>
      <c r="E1840">
        <v>15</v>
      </c>
      <c r="F1840">
        <v>0</v>
      </c>
      <c r="T1840"/>
    </row>
    <row r="1841" spans="1:20" x14ac:dyDescent="0.25">
      <c r="A1841">
        <v>1966</v>
      </c>
      <c r="B1841">
        <v>1</v>
      </c>
      <c r="C1841">
        <v>13</v>
      </c>
      <c r="D1841">
        <v>32</v>
      </c>
      <c r="E1841">
        <v>14</v>
      </c>
      <c r="F1841">
        <v>0</v>
      </c>
      <c r="T1841"/>
    </row>
    <row r="1842" spans="1:20" x14ac:dyDescent="0.25">
      <c r="A1842">
        <v>1966</v>
      </c>
      <c r="B1842">
        <v>1</v>
      </c>
      <c r="C1842">
        <v>14</v>
      </c>
      <c r="D1842">
        <v>42</v>
      </c>
      <c r="E1842">
        <v>31</v>
      </c>
      <c r="F1842">
        <v>0</v>
      </c>
      <c r="T1842"/>
    </row>
    <row r="1843" spans="1:20" x14ac:dyDescent="0.25">
      <c r="A1843">
        <v>1966</v>
      </c>
      <c r="B1843">
        <v>1</v>
      </c>
      <c r="C1843">
        <v>15</v>
      </c>
      <c r="D1843">
        <v>41</v>
      </c>
      <c r="E1843">
        <v>25</v>
      </c>
      <c r="F1843">
        <v>0</v>
      </c>
      <c r="T1843"/>
    </row>
    <row r="1844" spans="1:20" x14ac:dyDescent="0.25">
      <c r="A1844">
        <v>1966</v>
      </c>
      <c r="B1844">
        <v>1</v>
      </c>
      <c r="C1844">
        <v>16</v>
      </c>
      <c r="D1844">
        <v>26</v>
      </c>
      <c r="E1844">
        <v>11</v>
      </c>
      <c r="F1844">
        <v>0</v>
      </c>
      <c r="T1844"/>
    </row>
    <row r="1845" spans="1:20" x14ac:dyDescent="0.25">
      <c r="A1845">
        <v>1966</v>
      </c>
      <c r="B1845">
        <v>1</v>
      </c>
      <c r="C1845">
        <v>17</v>
      </c>
      <c r="D1845">
        <v>39</v>
      </c>
      <c r="E1845">
        <v>20</v>
      </c>
      <c r="F1845">
        <v>0</v>
      </c>
      <c r="T1845"/>
    </row>
    <row r="1846" spans="1:20" x14ac:dyDescent="0.25">
      <c r="A1846">
        <v>1966</v>
      </c>
      <c r="B1846">
        <v>1</v>
      </c>
      <c r="C1846">
        <v>18</v>
      </c>
      <c r="D1846">
        <v>38</v>
      </c>
      <c r="E1846">
        <v>31</v>
      </c>
      <c r="F1846">
        <v>0</v>
      </c>
      <c r="T1846"/>
    </row>
    <row r="1847" spans="1:20" x14ac:dyDescent="0.25">
      <c r="A1847">
        <v>1966</v>
      </c>
      <c r="B1847">
        <v>1</v>
      </c>
      <c r="C1847">
        <v>19</v>
      </c>
      <c r="D1847">
        <v>35</v>
      </c>
      <c r="E1847">
        <v>30</v>
      </c>
      <c r="F1847">
        <v>0</v>
      </c>
      <c r="T1847"/>
    </row>
    <row r="1848" spans="1:20" x14ac:dyDescent="0.25">
      <c r="A1848">
        <v>1966</v>
      </c>
      <c r="B1848">
        <v>1</v>
      </c>
      <c r="C1848">
        <v>20</v>
      </c>
      <c r="D1848">
        <v>44</v>
      </c>
      <c r="E1848">
        <v>30</v>
      </c>
      <c r="F1848">
        <v>2</v>
      </c>
      <c r="T1848"/>
    </row>
    <row r="1849" spans="1:20" x14ac:dyDescent="0.25">
      <c r="A1849">
        <v>1966</v>
      </c>
      <c r="B1849">
        <v>1</v>
      </c>
      <c r="C1849">
        <v>21</v>
      </c>
      <c r="D1849">
        <v>42</v>
      </c>
      <c r="E1849">
        <v>35</v>
      </c>
      <c r="F1849">
        <v>0</v>
      </c>
      <c r="T1849"/>
    </row>
    <row r="1850" spans="1:20" x14ac:dyDescent="0.25">
      <c r="A1850">
        <v>1966</v>
      </c>
      <c r="B1850">
        <v>1</v>
      </c>
      <c r="C1850">
        <v>22</v>
      </c>
      <c r="D1850">
        <v>39</v>
      </c>
      <c r="E1850">
        <v>32</v>
      </c>
      <c r="F1850">
        <v>1</v>
      </c>
      <c r="T1850"/>
    </row>
    <row r="1851" spans="1:20" x14ac:dyDescent="0.25">
      <c r="A1851">
        <v>1966</v>
      </c>
      <c r="B1851">
        <v>1</v>
      </c>
      <c r="C1851">
        <v>23</v>
      </c>
      <c r="D1851">
        <v>37</v>
      </c>
      <c r="E1851">
        <v>34</v>
      </c>
      <c r="F1851">
        <v>72</v>
      </c>
      <c r="T1851"/>
    </row>
    <row r="1852" spans="1:20" x14ac:dyDescent="0.25">
      <c r="A1852">
        <v>1966</v>
      </c>
      <c r="B1852">
        <v>1</v>
      </c>
      <c r="C1852">
        <v>24</v>
      </c>
      <c r="D1852">
        <v>38</v>
      </c>
      <c r="E1852">
        <v>26</v>
      </c>
      <c r="F1852">
        <v>0</v>
      </c>
      <c r="T1852"/>
    </row>
    <row r="1853" spans="1:20" x14ac:dyDescent="0.25">
      <c r="A1853">
        <v>1966</v>
      </c>
      <c r="B1853">
        <v>1</v>
      </c>
      <c r="C1853">
        <v>25</v>
      </c>
      <c r="D1853">
        <v>32</v>
      </c>
      <c r="E1853">
        <v>21</v>
      </c>
      <c r="F1853">
        <v>0</v>
      </c>
      <c r="T1853"/>
    </row>
    <row r="1854" spans="1:20" x14ac:dyDescent="0.25">
      <c r="A1854">
        <v>1966</v>
      </c>
      <c r="B1854">
        <v>1</v>
      </c>
      <c r="C1854">
        <v>26</v>
      </c>
      <c r="D1854">
        <v>26</v>
      </c>
      <c r="E1854">
        <v>18</v>
      </c>
      <c r="F1854">
        <v>4</v>
      </c>
      <c r="T1854"/>
    </row>
    <row r="1855" spans="1:20" x14ac:dyDescent="0.25">
      <c r="A1855">
        <v>1966</v>
      </c>
      <c r="B1855">
        <v>1</v>
      </c>
      <c r="C1855">
        <v>27</v>
      </c>
      <c r="D1855">
        <v>36</v>
      </c>
      <c r="E1855">
        <v>17</v>
      </c>
      <c r="F1855">
        <v>8</v>
      </c>
      <c r="T1855"/>
    </row>
    <row r="1856" spans="1:20" x14ac:dyDescent="0.25">
      <c r="A1856">
        <v>1966</v>
      </c>
      <c r="B1856">
        <v>1</v>
      </c>
      <c r="C1856">
        <v>28</v>
      </c>
      <c r="D1856">
        <v>19</v>
      </c>
      <c r="E1856">
        <v>8</v>
      </c>
      <c r="F1856">
        <v>0</v>
      </c>
      <c r="T1856"/>
    </row>
    <row r="1857" spans="1:20" x14ac:dyDescent="0.25">
      <c r="A1857">
        <v>1966</v>
      </c>
      <c r="B1857">
        <v>1</v>
      </c>
      <c r="C1857">
        <v>29</v>
      </c>
      <c r="D1857">
        <v>23</v>
      </c>
      <c r="E1857">
        <v>10</v>
      </c>
      <c r="F1857">
        <v>9</v>
      </c>
      <c r="T1857"/>
    </row>
    <row r="1858" spans="1:20" x14ac:dyDescent="0.25">
      <c r="A1858">
        <v>1966</v>
      </c>
      <c r="B1858">
        <v>1</v>
      </c>
      <c r="C1858">
        <v>30</v>
      </c>
      <c r="D1858">
        <v>38</v>
      </c>
      <c r="E1858">
        <v>19</v>
      </c>
      <c r="F1858">
        <v>57</v>
      </c>
      <c r="T1858"/>
    </row>
    <row r="1859" spans="1:20" x14ac:dyDescent="0.25">
      <c r="A1859">
        <v>1966</v>
      </c>
      <c r="B1859">
        <v>1</v>
      </c>
      <c r="C1859">
        <v>31</v>
      </c>
      <c r="D1859">
        <v>28</v>
      </c>
      <c r="E1859">
        <v>14</v>
      </c>
      <c r="F1859">
        <v>0</v>
      </c>
      <c r="T1859"/>
    </row>
    <row r="1860" spans="1:20" x14ac:dyDescent="0.25">
      <c r="A1860">
        <v>1966</v>
      </c>
      <c r="B1860">
        <v>2</v>
      </c>
      <c r="C1860">
        <v>1</v>
      </c>
      <c r="D1860">
        <v>34</v>
      </c>
      <c r="E1860">
        <v>19</v>
      </c>
      <c r="F1860">
        <v>0</v>
      </c>
      <c r="T1860"/>
    </row>
    <row r="1861" spans="1:20" x14ac:dyDescent="0.25">
      <c r="A1861">
        <v>1966</v>
      </c>
      <c r="B1861">
        <v>2</v>
      </c>
      <c r="C1861">
        <v>2</v>
      </c>
      <c r="D1861">
        <v>33</v>
      </c>
      <c r="E1861">
        <v>28</v>
      </c>
      <c r="F1861">
        <v>17</v>
      </c>
      <c r="T1861"/>
    </row>
    <row r="1862" spans="1:20" x14ac:dyDescent="0.25">
      <c r="A1862">
        <v>1966</v>
      </c>
      <c r="B1862">
        <v>2</v>
      </c>
      <c r="C1862">
        <v>3</v>
      </c>
      <c r="D1862">
        <v>37</v>
      </c>
      <c r="E1862">
        <v>30</v>
      </c>
      <c r="F1862">
        <v>3</v>
      </c>
      <c r="T1862"/>
    </row>
    <row r="1863" spans="1:20" x14ac:dyDescent="0.25">
      <c r="A1863">
        <v>1966</v>
      </c>
      <c r="B1863">
        <v>2</v>
      </c>
      <c r="C1863">
        <v>4</v>
      </c>
      <c r="D1863">
        <v>35</v>
      </c>
      <c r="E1863">
        <v>28</v>
      </c>
      <c r="F1863">
        <v>0</v>
      </c>
      <c r="T1863"/>
    </row>
    <row r="1864" spans="1:20" x14ac:dyDescent="0.25">
      <c r="A1864">
        <v>1966</v>
      </c>
      <c r="B1864">
        <v>2</v>
      </c>
      <c r="C1864">
        <v>5</v>
      </c>
      <c r="D1864">
        <v>35</v>
      </c>
      <c r="E1864">
        <v>21</v>
      </c>
      <c r="F1864">
        <v>0</v>
      </c>
      <c r="T1864"/>
    </row>
    <row r="1865" spans="1:20" x14ac:dyDescent="0.25">
      <c r="A1865">
        <v>1966</v>
      </c>
      <c r="B1865">
        <v>2</v>
      </c>
      <c r="C1865">
        <v>6</v>
      </c>
      <c r="D1865">
        <v>31</v>
      </c>
      <c r="E1865">
        <v>17</v>
      </c>
      <c r="F1865">
        <v>0</v>
      </c>
      <c r="T1865"/>
    </row>
    <row r="1866" spans="1:20" x14ac:dyDescent="0.25">
      <c r="A1866">
        <v>1966</v>
      </c>
      <c r="B1866">
        <v>2</v>
      </c>
      <c r="C1866">
        <v>7</v>
      </c>
      <c r="D1866">
        <v>34</v>
      </c>
      <c r="E1866">
        <v>19</v>
      </c>
      <c r="F1866">
        <v>0</v>
      </c>
      <c r="T1866"/>
    </row>
    <row r="1867" spans="1:20" x14ac:dyDescent="0.25">
      <c r="A1867">
        <v>1966</v>
      </c>
      <c r="B1867">
        <v>2</v>
      </c>
      <c r="C1867">
        <v>8</v>
      </c>
      <c r="D1867">
        <v>41</v>
      </c>
      <c r="E1867">
        <v>23</v>
      </c>
      <c r="F1867">
        <v>0</v>
      </c>
      <c r="T1867"/>
    </row>
    <row r="1868" spans="1:20" x14ac:dyDescent="0.25">
      <c r="A1868">
        <v>1966</v>
      </c>
      <c r="B1868">
        <v>2</v>
      </c>
      <c r="C1868">
        <v>9</v>
      </c>
      <c r="D1868">
        <v>44</v>
      </c>
      <c r="E1868">
        <v>29</v>
      </c>
      <c r="F1868">
        <v>0</v>
      </c>
      <c r="T1868"/>
    </row>
    <row r="1869" spans="1:20" x14ac:dyDescent="0.25">
      <c r="A1869">
        <v>1966</v>
      </c>
      <c r="B1869">
        <v>2</v>
      </c>
      <c r="C1869">
        <v>10</v>
      </c>
      <c r="D1869">
        <v>52</v>
      </c>
      <c r="E1869">
        <v>37</v>
      </c>
      <c r="F1869">
        <v>0</v>
      </c>
      <c r="T1869"/>
    </row>
    <row r="1870" spans="1:20" x14ac:dyDescent="0.25">
      <c r="A1870">
        <v>1966</v>
      </c>
      <c r="B1870">
        <v>2</v>
      </c>
      <c r="C1870">
        <v>11</v>
      </c>
      <c r="D1870">
        <v>57</v>
      </c>
      <c r="E1870">
        <v>50</v>
      </c>
      <c r="F1870">
        <v>2</v>
      </c>
      <c r="T1870"/>
    </row>
    <row r="1871" spans="1:20" x14ac:dyDescent="0.25">
      <c r="A1871">
        <v>1966</v>
      </c>
      <c r="B1871">
        <v>2</v>
      </c>
      <c r="C1871">
        <v>12</v>
      </c>
      <c r="D1871">
        <v>58</v>
      </c>
      <c r="E1871">
        <v>45</v>
      </c>
      <c r="F1871">
        <v>0</v>
      </c>
      <c r="T1871"/>
    </row>
    <row r="1872" spans="1:20" x14ac:dyDescent="0.25">
      <c r="A1872">
        <v>1966</v>
      </c>
      <c r="B1872">
        <v>2</v>
      </c>
      <c r="C1872">
        <v>13</v>
      </c>
      <c r="D1872">
        <v>54</v>
      </c>
      <c r="E1872">
        <v>37</v>
      </c>
      <c r="F1872">
        <v>242</v>
      </c>
      <c r="T1872"/>
    </row>
    <row r="1873" spans="1:20" x14ac:dyDescent="0.25">
      <c r="A1873">
        <v>1966</v>
      </c>
      <c r="B1873">
        <v>2</v>
      </c>
      <c r="C1873">
        <v>14</v>
      </c>
      <c r="D1873">
        <v>55</v>
      </c>
      <c r="E1873">
        <v>42</v>
      </c>
      <c r="F1873">
        <v>0</v>
      </c>
      <c r="T1873"/>
    </row>
    <row r="1874" spans="1:20" x14ac:dyDescent="0.25">
      <c r="A1874">
        <v>1966</v>
      </c>
      <c r="B1874">
        <v>2</v>
      </c>
      <c r="C1874">
        <v>15</v>
      </c>
      <c r="D1874">
        <v>47</v>
      </c>
      <c r="E1874">
        <v>35</v>
      </c>
      <c r="F1874">
        <v>0</v>
      </c>
      <c r="T1874"/>
    </row>
    <row r="1875" spans="1:20" x14ac:dyDescent="0.25">
      <c r="A1875">
        <v>1966</v>
      </c>
      <c r="B1875">
        <v>2</v>
      </c>
      <c r="C1875">
        <v>16</v>
      </c>
      <c r="D1875">
        <v>38</v>
      </c>
      <c r="E1875">
        <v>32</v>
      </c>
      <c r="F1875">
        <v>29</v>
      </c>
      <c r="T1875"/>
    </row>
    <row r="1876" spans="1:20" x14ac:dyDescent="0.25">
      <c r="A1876">
        <v>1966</v>
      </c>
      <c r="B1876">
        <v>2</v>
      </c>
      <c r="C1876">
        <v>17</v>
      </c>
      <c r="D1876">
        <v>39</v>
      </c>
      <c r="E1876">
        <v>28</v>
      </c>
      <c r="F1876">
        <v>0</v>
      </c>
      <c r="T1876"/>
    </row>
    <row r="1877" spans="1:20" x14ac:dyDescent="0.25">
      <c r="A1877">
        <v>1966</v>
      </c>
      <c r="B1877">
        <v>2</v>
      </c>
      <c r="C1877">
        <v>18</v>
      </c>
      <c r="D1877">
        <v>43</v>
      </c>
      <c r="E1877">
        <v>27</v>
      </c>
      <c r="F1877">
        <v>0</v>
      </c>
      <c r="T1877"/>
    </row>
    <row r="1878" spans="1:20" x14ac:dyDescent="0.25">
      <c r="A1878">
        <v>1966</v>
      </c>
      <c r="B1878">
        <v>2</v>
      </c>
      <c r="C1878">
        <v>19</v>
      </c>
      <c r="D1878">
        <v>37</v>
      </c>
      <c r="E1878">
        <v>19</v>
      </c>
      <c r="F1878">
        <v>0</v>
      </c>
      <c r="T1878"/>
    </row>
    <row r="1879" spans="1:20" x14ac:dyDescent="0.25">
      <c r="A1879">
        <v>1966</v>
      </c>
      <c r="B1879">
        <v>2</v>
      </c>
      <c r="C1879">
        <v>20</v>
      </c>
      <c r="D1879">
        <v>23</v>
      </c>
      <c r="E1879">
        <v>8</v>
      </c>
      <c r="F1879">
        <v>0</v>
      </c>
      <c r="T1879"/>
    </row>
    <row r="1880" spans="1:20" x14ac:dyDescent="0.25">
      <c r="A1880">
        <v>1966</v>
      </c>
      <c r="B1880">
        <v>2</v>
      </c>
      <c r="C1880">
        <v>21</v>
      </c>
      <c r="D1880">
        <v>32</v>
      </c>
      <c r="E1880">
        <v>17</v>
      </c>
      <c r="F1880">
        <v>0</v>
      </c>
      <c r="T1880"/>
    </row>
    <row r="1881" spans="1:20" x14ac:dyDescent="0.25">
      <c r="A1881">
        <v>1966</v>
      </c>
      <c r="B1881">
        <v>2</v>
      </c>
      <c r="C1881">
        <v>22</v>
      </c>
      <c r="D1881">
        <v>40</v>
      </c>
      <c r="E1881">
        <v>24</v>
      </c>
      <c r="F1881">
        <v>0</v>
      </c>
      <c r="T1881"/>
    </row>
    <row r="1882" spans="1:20" x14ac:dyDescent="0.25">
      <c r="A1882">
        <v>1966</v>
      </c>
      <c r="B1882">
        <v>2</v>
      </c>
      <c r="C1882">
        <v>23</v>
      </c>
      <c r="D1882">
        <v>41</v>
      </c>
      <c r="E1882">
        <v>26</v>
      </c>
      <c r="F1882">
        <v>0</v>
      </c>
      <c r="T1882"/>
    </row>
    <row r="1883" spans="1:20" x14ac:dyDescent="0.25">
      <c r="A1883">
        <v>1966</v>
      </c>
      <c r="B1883">
        <v>2</v>
      </c>
      <c r="C1883">
        <v>24</v>
      </c>
      <c r="D1883">
        <v>37</v>
      </c>
      <c r="E1883">
        <v>32</v>
      </c>
      <c r="F1883">
        <v>46</v>
      </c>
      <c r="T1883"/>
    </row>
    <row r="1884" spans="1:20" x14ac:dyDescent="0.25">
      <c r="A1884">
        <v>1966</v>
      </c>
      <c r="B1884">
        <v>2</v>
      </c>
      <c r="C1884">
        <v>25</v>
      </c>
      <c r="D1884">
        <v>39</v>
      </c>
      <c r="E1884">
        <v>32</v>
      </c>
      <c r="F1884">
        <v>69</v>
      </c>
      <c r="T1884"/>
    </row>
    <row r="1885" spans="1:20" x14ac:dyDescent="0.25">
      <c r="A1885">
        <v>1966</v>
      </c>
      <c r="B1885">
        <v>2</v>
      </c>
      <c r="C1885">
        <v>26</v>
      </c>
      <c r="D1885">
        <v>44</v>
      </c>
      <c r="E1885">
        <v>32</v>
      </c>
      <c r="F1885">
        <v>0</v>
      </c>
      <c r="T1885"/>
    </row>
    <row r="1886" spans="1:20" x14ac:dyDescent="0.25">
      <c r="A1886">
        <v>1966</v>
      </c>
      <c r="B1886">
        <v>2</v>
      </c>
      <c r="C1886">
        <v>27</v>
      </c>
      <c r="D1886">
        <v>46</v>
      </c>
      <c r="E1886">
        <v>31</v>
      </c>
      <c r="F1886">
        <v>0</v>
      </c>
      <c r="T1886"/>
    </row>
    <row r="1887" spans="1:20" x14ac:dyDescent="0.25">
      <c r="A1887">
        <v>1966</v>
      </c>
      <c r="B1887">
        <v>2</v>
      </c>
      <c r="C1887">
        <v>28</v>
      </c>
      <c r="D1887">
        <v>50</v>
      </c>
      <c r="E1887">
        <v>38</v>
      </c>
      <c r="F1887">
        <v>88</v>
      </c>
      <c r="T1887"/>
    </row>
    <row r="1888" spans="1:20" x14ac:dyDescent="0.25">
      <c r="A1888">
        <v>1966</v>
      </c>
      <c r="B1888">
        <v>3</v>
      </c>
      <c r="C1888">
        <v>1</v>
      </c>
      <c r="D1888">
        <v>54</v>
      </c>
      <c r="E1888">
        <v>41</v>
      </c>
      <c r="F1888">
        <v>16</v>
      </c>
      <c r="T1888"/>
    </row>
    <row r="1889" spans="1:20" x14ac:dyDescent="0.25">
      <c r="A1889">
        <v>1966</v>
      </c>
      <c r="B1889">
        <v>3</v>
      </c>
      <c r="C1889">
        <v>2</v>
      </c>
      <c r="D1889">
        <v>55</v>
      </c>
      <c r="E1889">
        <v>40</v>
      </c>
      <c r="F1889">
        <v>0</v>
      </c>
      <c r="T1889"/>
    </row>
    <row r="1890" spans="1:20" x14ac:dyDescent="0.25">
      <c r="A1890">
        <v>1966</v>
      </c>
      <c r="B1890">
        <v>3</v>
      </c>
      <c r="C1890">
        <v>3</v>
      </c>
      <c r="D1890">
        <v>58</v>
      </c>
      <c r="E1890">
        <v>44</v>
      </c>
      <c r="F1890">
        <v>0</v>
      </c>
      <c r="T1890"/>
    </row>
    <row r="1891" spans="1:20" x14ac:dyDescent="0.25">
      <c r="A1891">
        <v>1966</v>
      </c>
      <c r="B1891">
        <v>3</v>
      </c>
      <c r="C1891">
        <v>4</v>
      </c>
      <c r="D1891">
        <v>45</v>
      </c>
      <c r="E1891">
        <v>41</v>
      </c>
      <c r="F1891">
        <v>7</v>
      </c>
      <c r="T1891"/>
    </row>
    <row r="1892" spans="1:20" x14ac:dyDescent="0.25">
      <c r="A1892">
        <v>1966</v>
      </c>
      <c r="B1892">
        <v>3</v>
      </c>
      <c r="C1892">
        <v>5</v>
      </c>
      <c r="D1892">
        <v>45</v>
      </c>
      <c r="E1892">
        <v>39</v>
      </c>
      <c r="F1892">
        <v>3</v>
      </c>
      <c r="T1892"/>
    </row>
    <row r="1893" spans="1:20" x14ac:dyDescent="0.25">
      <c r="A1893">
        <v>1966</v>
      </c>
      <c r="B1893">
        <v>3</v>
      </c>
      <c r="C1893">
        <v>6</v>
      </c>
      <c r="D1893">
        <v>43</v>
      </c>
      <c r="E1893">
        <v>32</v>
      </c>
      <c r="F1893">
        <v>3</v>
      </c>
      <c r="T1893"/>
    </row>
    <row r="1894" spans="1:20" x14ac:dyDescent="0.25">
      <c r="A1894">
        <v>1966</v>
      </c>
      <c r="B1894">
        <v>3</v>
      </c>
      <c r="C1894">
        <v>7</v>
      </c>
      <c r="D1894">
        <v>42</v>
      </c>
      <c r="E1894">
        <v>30</v>
      </c>
      <c r="F1894">
        <v>0</v>
      </c>
      <c r="T1894"/>
    </row>
    <row r="1895" spans="1:20" x14ac:dyDescent="0.25">
      <c r="A1895">
        <v>1966</v>
      </c>
      <c r="B1895">
        <v>3</v>
      </c>
      <c r="C1895">
        <v>8</v>
      </c>
      <c r="D1895">
        <v>40</v>
      </c>
      <c r="E1895">
        <v>26</v>
      </c>
      <c r="F1895">
        <v>0</v>
      </c>
      <c r="T1895"/>
    </row>
    <row r="1896" spans="1:20" x14ac:dyDescent="0.25">
      <c r="A1896">
        <v>1966</v>
      </c>
      <c r="B1896">
        <v>3</v>
      </c>
      <c r="C1896">
        <v>9</v>
      </c>
      <c r="D1896">
        <v>45</v>
      </c>
      <c r="E1896">
        <v>27</v>
      </c>
      <c r="F1896">
        <v>0</v>
      </c>
      <c r="T1896"/>
    </row>
    <row r="1897" spans="1:20" x14ac:dyDescent="0.25">
      <c r="A1897">
        <v>1966</v>
      </c>
      <c r="B1897">
        <v>3</v>
      </c>
      <c r="C1897">
        <v>10</v>
      </c>
      <c r="D1897">
        <v>59</v>
      </c>
      <c r="E1897">
        <v>33</v>
      </c>
      <c r="F1897">
        <v>0</v>
      </c>
      <c r="T1897"/>
    </row>
    <row r="1898" spans="1:20" x14ac:dyDescent="0.25">
      <c r="A1898">
        <v>1966</v>
      </c>
      <c r="B1898">
        <v>3</v>
      </c>
      <c r="C1898">
        <v>11</v>
      </c>
      <c r="D1898">
        <v>50</v>
      </c>
      <c r="E1898">
        <v>41</v>
      </c>
      <c r="F1898">
        <v>2</v>
      </c>
      <c r="T1898"/>
    </row>
    <row r="1899" spans="1:20" x14ac:dyDescent="0.25">
      <c r="A1899">
        <v>1966</v>
      </c>
      <c r="B1899">
        <v>3</v>
      </c>
      <c r="C1899">
        <v>12</v>
      </c>
      <c r="D1899">
        <v>41</v>
      </c>
      <c r="E1899">
        <v>36</v>
      </c>
      <c r="F1899">
        <v>20</v>
      </c>
      <c r="T1899"/>
    </row>
    <row r="1900" spans="1:20" x14ac:dyDescent="0.25">
      <c r="A1900">
        <v>1966</v>
      </c>
      <c r="B1900">
        <v>3</v>
      </c>
      <c r="C1900">
        <v>13</v>
      </c>
      <c r="D1900">
        <v>42</v>
      </c>
      <c r="E1900">
        <v>34</v>
      </c>
      <c r="F1900">
        <v>5</v>
      </c>
      <c r="T1900"/>
    </row>
    <row r="1901" spans="1:20" x14ac:dyDescent="0.25">
      <c r="A1901">
        <v>1966</v>
      </c>
      <c r="B1901">
        <v>3</v>
      </c>
      <c r="C1901">
        <v>14</v>
      </c>
      <c r="D1901">
        <v>51</v>
      </c>
      <c r="E1901">
        <v>33</v>
      </c>
      <c r="F1901">
        <v>0</v>
      </c>
      <c r="T1901"/>
    </row>
    <row r="1902" spans="1:20" x14ac:dyDescent="0.25">
      <c r="A1902">
        <v>1966</v>
      </c>
      <c r="B1902">
        <v>3</v>
      </c>
      <c r="C1902">
        <v>15</v>
      </c>
      <c r="D1902">
        <v>55</v>
      </c>
      <c r="E1902">
        <v>34</v>
      </c>
      <c r="F1902">
        <v>0</v>
      </c>
      <c r="T1902"/>
    </row>
    <row r="1903" spans="1:20" x14ac:dyDescent="0.25">
      <c r="A1903">
        <v>1966</v>
      </c>
      <c r="B1903">
        <v>3</v>
      </c>
      <c r="C1903">
        <v>16</v>
      </c>
      <c r="D1903">
        <v>49</v>
      </c>
      <c r="E1903">
        <v>28</v>
      </c>
      <c r="F1903">
        <v>0</v>
      </c>
      <c r="T1903"/>
    </row>
    <row r="1904" spans="1:20" x14ac:dyDescent="0.25">
      <c r="A1904">
        <v>1966</v>
      </c>
      <c r="B1904">
        <v>3</v>
      </c>
      <c r="C1904">
        <v>17</v>
      </c>
      <c r="D1904">
        <v>54</v>
      </c>
      <c r="E1904">
        <v>33</v>
      </c>
      <c r="F1904">
        <v>0</v>
      </c>
      <c r="T1904"/>
    </row>
    <row r="1905" spans="1:20" x14ac:dyDescent="0.25">
      <c r="A1905">
        <v>1966</v>
      </c>
      <c r="B1905">
        <v>3</v>
      </c>
      <c r="C1905">
        <v>18</v>
      </c>
      <c r="D1905">
        <v>67</v>
      </c>
      <c r="E1905">
        <v>37</v>
      </c>
      <c r="F1905">
        <v>0</v>
      </c>
      <c r="T1905"/>
    </row>
    <row r="1906" spans="1:20" x14ac:dyDescent="0.25">
      <c r="A1906">
        <v>1966</v>
      </c>
      <c r="B1906">
        <v>3</v>
      </c>
      <c r="C1906">
        <v>19</v>
      </c>
      <c r="D1906">
        <v>54</v>
      </c>
      <c r="E1906">
        <v>44</v>
      </c>
      <c r="F1906">
        <v>4</v>
      </c>
      <c r="T1906"/>
    </row>
    <row r="1907" spans="1:20" x14ac:dyDescent="0.25">
      <c r="A1907">
        <v>1966</v>
      </c>
      <c r="B1907">
        <v>3</v>
      </c>
      <c r="C1907">
        <v>20</v>
      </c>
      <c r="D1907">
        <v>55</v>
      </c>
      <c r="E1907">
        <v>42</v>
      </c>
      <c r="F1907">
        <v>0</v>
      </c>
      <c r="T1907"/>
    </row>
    <row r="1908" spans="1:20" x14ac:dyDescent="0.25">
      <c r="A1908">
        <v>1966</v>
      </c>
      <c r="B1908">
        <v>3</v>
      </c>
      <c r="C1908">
        <v>21</v>
      </c>
      <c r="D1908">
        <v>59</v>
      </c>
      <c r="E1908">
        <v>39</v>
      </c>
      <c r="F1908">
        <v>0</v>
      </c>
      <c r="T1908"/>
    </row>
    <row r="1909" spans="1:20" x14ac:dyDescent="0.25">
      <c r="A1909">
        <v>1966</v>
      </c>
      <c r="B1909">
        <v>3</v>
      </c>
      <c r="C1909">
        <v>22</v>
      </c>
      <c r="D1909">
        <v>58</v>
      </c>
      <c r="E1909">
        <v>41</v>
      </c>
      <c r="F1909">
        <v>0</v>
      </c>
      <c r="T1909"/>
    </row>
    <row r="1910" spans="1:20" x14ac:dyDescent="0.25">
      <c r="A1910">
        <v>1966</v>
      </c>
      <c r="B1910">
        <v>3</v>
      </c>
      <c r="C1910">
        <v>23</v>
      </c>
      <c r="D1910">
        <v>51</v>
      </c>
      <c r="E1910">
        <v>41</v>
      </c>
      <c r="F1910">
        <v>2</v>
      </c>
      <c r="T1910"/>
    </row>
    <row r="1911" spans="1:20" x14ac:dyDescent="0.25">
      <c r="A1911">
        <v>1966</v>
      </c>
      <c r="B1911">
        <v>3</v>
      </c>
      <c r="C1911">
        <v>24</v>
      </c>
      <c r="D1911">
        <v>58</v>
      </c>
      <c r="E1911">
        <v>40</v>
      </c>
      <c r="F1911">
        <v>32</v>
      </c>
      <c r="T1911"/>
    </row>
    <row r="1912" spans="1:20" x14ac:dyDescent="0.25">
      <c r="A1912">
        <v>1966</v>
      </c>
      <c r="B1912">
        <v>3</v>
      </c>
      <c r="C1912">
        <v>25</v>
      </c>
      <c r="D1912">
        <v>42</v>
      </c>
      <c r="E1912">
        <v>31</v>
      </c>
      <c r="F1912">
        <v>0</v>
      </c>
      <c r="T1912"/>
    </row>
    <row r="1913" spans="1:20" x14ac:dyDescent="0.25">
      <c r="A1913">
        <v>1966</v>
      </c>
      <c r="B1913">
        <v>3</v>
      </c>
      <c r="C1913">
        <v>26</v>
      </c>
      <c r="D1913">
        <v>48</v>
      </c>
      <c r="E1913">
        <v>31</v>
      </c>
      <c r="F1913">
        <v>0</v>
      </c>
      <c r="T1913"/>
    </row>
    <row r="1914" spans="1:20" x14ac:dyDescent="0.25">
      <c r="A1914">
        <v>1966</v>
      </c>
      <c r="B1914">
        <v>3</v>
      </c>
      <c r="C1914">
        <v>27</v>
      </c>
      <c r="D1914">
        <v>44</v>
      </c>
      <c r="E1914">
        <v>25</v>
      </c>
      <c r="F1914">
        <v>0</v>
      </c>
      <c r="T1914"/>
    </row>
    <row r="1915" spans="1:20" x14ac:dyDescent="0.25">
      <c r="A1915">
        <v>1966</v>
      </c>
      <c r="B1915">
        <v>3</v>
      </c>
      <c r="C1915">
        <v>28</v>
      </c>
      <c r="D1915">
        <v>37</v>
      </c>
      <c r="E1915">
        <v>24</v>
      </c>
      <c r="F1915">
        <v>0</v>
      </c>
      <c r="T1915"/>
    </row>
    <row r="1916" spans="1:20" x14ac:dyDescent="0.25">
      <c r="A1916">
        <v>1966</v>
      </c>
      <c r="B1916">
        <v>3</v>
      </c>
      <c r="C1916">
        <v>29</v>
      </c>
      <c r="D1916">
        <v>48</v>
      </c>
      <c r="E1916">
        <v>27</v>
      </c>
      <c r="F1916">
        <v>0</v>
      </c>
      <c r="T1916"/>
    </row>
    <row r="1917" spans="1:20" x14ac:dyDescent="0.25">
      <c r="A1917">
        <v>1966</v>
      </c>
      <c r="B1917">
        <v>3</v>
      </c>
      <c r="C1917">
        <v>30</v>
      </c>
      <c r="D1917">
        <v>53</v>
      </c>
      <c r="E1917">
        <v>38</v>
      </c>
      <c r="F1917">
        <v>0</v>
      </c>
      <c r="T1917"/>
    </row>
    <row r="1918" spans="1:20" x14ac:dyDescent="0.25">
      <c r="A1918">
        <v>1966</v>
      </c>
      <c r="B1918">
        <v>3</v>
      </c>
      <c r="C1918">
        <v>31</v>
      </c>
      <c r="D1918">
        <v>54</v>
      </c>
      <c r="E1918">
        <v>36</v>
      </c>
      <c r="F1918">
        <v>0</v>
      </c>
      <c r="T1918"/>
    </row>
    <row r="1919" spans="1:20" x14ac:dyDescent="0.25">
      <c r="A1919">
        <v>1966</v>
      </c>
      <c r="B1919">
        <v>4</v>
      </c>
      <c r="C1919">
        <v>1</v>
      </c>
      <c r="D1919">
        <v>49</v>
      </c>
      <c r="E1919">
        <v>34</v>
      </c>
      <c r="F1919">
        <v>0</v>
      </c>
      <c r="T1919"/>
    </row>
    <row r="1920" spans="1:20" x14ac:dyDescent="0.25">
      <c r="A1920">
        <v>1966</v>
      </c>
      <c r="B1920">
        <v>4</v>
      </c>
      <c r="C1920">
        <v>2</v>
      </c>
      <c r="D1920">
        <v>49</v>
      </c>
      <c r="E1920">
        <v>41</v>
      </c>
      <c r="F1920">
        <v>0</v>
      </c>
      <c r="T1920"/>
    </row>
    <row r="1921" spans="1:20" x14ac:dyDescent="0.25">
      <c r="A1921">
        <v>1966</v>
      </c>
      <c r="B1921">
        <v>4</v>
      </c>
      <c r="C1921">
        <v>3</v>
      </c>
      <c r="D1921">
        <v>56</v>
      </c>
      <c r="E1921">
        <v>37</v>
      </c>
      <c r="F1921">
        <v>2</v>
      </c>
      <c r="T1921"/>
    </row>
    <row r="1922" spans="1:20" x14ac:dyDescent="0.25">
      <c r="A1922">
        <v>1966</v>
      </c>
      <c r="B1922">
        <v>4</v>
      </c>
      <c r="C1922">
        <v>4</v>
      </c>
      <c r="D1922">
        <v>53</v>
      </c>
      <c r="E1922">
        <v>38</v>
      </c>
      <c r="F1922">
        <v>6</v>
      </c>
      <c r="T1922"/>
    </row>
    <row r="1923" spans="1:20" x14ac:dyDescent="0.25">
      <c r="A1923">
        <v>1966</v>
      </c>
      <c r="B1923">
        <v>4</v>
      </c>
      <c r="C1923">
        <v>5</v>
      </c>
      <c r="D1923">
        <v>54</v>
      </c>
      <c r="E1923">
        <v>35</v>
      </c>
      <c r="F1923">
        <v>0</v>
      </c>
      <c r="T1923"/>
    </row>
    <row r="1924" spans="1:20" x14ac:dyDescent="0.25">
      <c r="A1924">
        <v>1966</v>
      </c>
      <c r="B1924">
        <v>4</v>
      </c>
      <c r="C1924">
        <v>6</v>
      </c>
      <c r="D1924">
        <v>55</v>
      </c>
      <c r="E1924">
        <v>39</v>
      </c>
      <c r="F1924">
        <v>0</v>
      </c>
      <c r="T1924"/>
    </row>
    <row r="1925" spans="1:20" x14ac:dyDescent="0.25">
      <c r="A1925">
        <v>1966</v>
      </c>
      <c r="B1925">
        <v>4</v>
      </c>
      <c r="C1925">
        <v>7</v>
      </c>
      <c r="D1925">
        <v>57</v>
      </c>
      <c r="E1925">
        <v>42</v>
      </c>
      <c r="F1925">
        <v>4</v>
      </c>
      <c r="T1925"/>
    </row>
    <row r="1926" spans="1:20" x14ac:dyDescent="0.25">
      <c r="A1926">
        <v>1966</v>
      </c>
      <c r="B1926">
        <v>4</v>
      </c>
      <c r="C1926">
        <v>8</v>
      </c>
      <c r="D1926">
        <v>52</v>
      </c>
      <c r="E1926">
        <v>39</v>
      </c>
      <c r="F1926">
        <v>0</v>
      </c>
      <c r="T1926"/>
    </row>
    <row r="1927" spans="1:20" x14ac:dyDescent="0.25">
      <c r="A1927">
        <v>1966</v>
      </c>
      <c r="B1927">
        <v>4</v>
      </c>
      <c r="C1927">
        <v>9</v>
      </c>
      <c r="D1927">
        <v>53</v>
      </c>
      <c r="E1927">
        <v>40</v>
      </c>
      <c r="F1927">
        <v>0</v>
      </c>
      <c r="T1927"/>
    </row>
    <row r="1928" spans="1:20" x14ac:dyDescent="0.25">
      <c r="A1928">
        <v>1966</v>
      </c>
      <c r="B1928">
        <v>4</v>
      </c>
      <c r="C1928">
        <v>10</v>
      </c>
      <c r="D1928">
        <v>55</v>
      </c>
      <c r="E1928">
        <v>37</v>
      </c>
      <c r="F1928">
        <v>0</v>
      </c>
      <c r="T1928"/>
    </row>
    <row r="1929" spans="1:20" x14ac:dyDescent="0.25">
      <c r="A1929">
        <v>1966</v>
      </c>
      <c r="B1929">
        <v>4</v>
      </c>
      <c r="C1929">
        <v>11</v>
      </c>
      <c r="D1929">
        <v>57</v>
      </c>
      <c r="E1929">
        <v>39</v>
      </c>
      <c r="F1929">
        <v>0</v>
      </c>
      <c r="T1929"/>
    </row>
    <row r="1930" spans="1:20" x14ac:dyDescent="0.25">
      <c r="A1930">
        <v>1966</v>
      </c>
      <c r="B1930">
        <v>4</v>
      </c>
      <c r="C1930">
        <v>12</v>
      </c>
      <c r="D1930">
        <v>59</v>
      </c>
      <c r="E1930">
        <v>39</v>
      </c>
      <c r="F1930">
        <v>0</v>
      </c>
      <c r="T1930"/>
    </row>
    <row r="1931" spans="1:20" x14ac:dyDescent="0.25">
      <c r="A1931">
        <v>1966</v>
      </c>
      <c r="B1931">
        <v>4</v>
      </c>
      <c r="C1931">
        <v>13</v>
      </c>
      <c r="D1931">
        <v>44</v>
      </c>
      <c r="E1931">
        <v>39</v>
      </c>
      <c r="F1931">
        <v>6</v>
      </c>
      <c r="T1931"/>
    </row>
    <row r="1932" spans="1:20" x14ac:dyDescent="0.25">
      <c r="A1932">
        <v>1966</v>
      </c>
      <c r="B1932">
        <v>4</v>
      </c>
      <c r="C1932">
        <v>14</v>
      </c>
      <c r="D1932">
        <v>60</v>
      </c>
      <c r="E1932">
        <v>39</v>
      </c>
      <c r="F1932">
        <v>0</v>
      </c>
      <c r="T1932"/>
    </row>
    <row r="1933" spans="1:20" x14ac:dyDescent="0.25">
      <c r="A1933">
        <v>1966</v>
      </c>
      <c r="B1933">
        <v>4</v>
      </c>
      <c r="C1933">
        <v>15</v>
      </c>
      <c r="D1933">
        <v>66</v>
      </c>
      <c r="E1933">
        <v>41</v>
      </c>
      <c r="F1933">
        <v>0</v>
      </c>
      <c r="T1933"/>
    </row>
    <row r="1934" spans="1:20" x14ac:dyDescent="0.25">
      <c r="A1934">
        <v>1966</v>
      </c>
      <c r="B1934">
        <v>4</v>
      </c>
      <c r="C1934">
        <v>16</v>
      </c>
      <c r="D1934">
        <v>62</v>
      </c>
      <c r="E1934">
        <v>46</v>
      </c>
      <c r="F1934">
        <v>0</v>
      </c>
      <c r="T1934"/>
    </row>
    <row r="1935" spans="1:20" x14ac:dyDescent="0.25">
      <c r="A1935">
        <v>1966</v>
      </c>
      <c r="B1935">
        <v>4</v>
      </c>
      <c r="C1935">
        <v>17</v>
      </c>
      <c r="D1935">
        <v>63</v>
      </c>
      <c r="E1935">
        <v>42</v>
      </c>
      <c r="F1935">
        <v>0</v>
      </c>
      <c r="T1935"/>
    </row>
    <row r="1936" spans="1:20" x14ac:dyDescent="0.25">
      <c r="A1936">
        <v>1966</v>
      </c>
      <c r="B1936">
        <v>4</v>
      </c>
      <c r="C1936">
        <v>18</v>
      </c>
      <c r="D1936">
        <v>66</v>
      </c>
      <c r="E1936">
        <v>45</v>
      </c>
      <c r="F1936">
        <v>0</v>
      </c>
      <c r="T1936"/>
    </row>
    <row r="1937" spans="1:20" x14ac:dyDescent="0.25">
      <c r="A1937">
        <v>1966</v>
      </c>
      <c r="B1937">
        <v>4</v>
      </c>
      <c r="C1937">
        <v>19</v>
      </c>
      <c r="D1937">
        <v>57</v>
      </c>
      <c r="E1937">
        <v>44</v>
      </c>
      <c r="F1937">
        <v>0</v>
      </c>
      <c r="T1937"/>
    </row>
    <row r="1938" spans="1:20" x14ac:dyDescent="0.25">
      <c r="A1938">
        <v>1966</v>
      </c>
      <c r="B1938">
        <v>4</v>
      </c>
      <c r="C1938">
        <v>20</v>
      </c>
      <c r="D1938">
        <v>47</v>
      </c>
      <c r="E1938">
        <v>42</v>
      </c>
      <c r="F1938">
        <v>6</v>
      </c>
      <c r="T1938"/>
    </row>
    <row r="1939" spans="1:20" x14ac:dyDescent="0.25">
      <c r="A1939">
        <v>1966</v>
      </c>
      <c r="B1939">
        <v>4</v>
      </c>
      <c r="C1939">
        <v>21</v>
      </c>
      <c r="D1939">
        <v>69</v>
      </c>
      <c r="E1939">
        <v>43</v>
      </c>
      <c r="F1939">
        <v>16</v>
      </c>
      <c r="T1939"/>
    </row>
    <row r="1940" spans="1:20" x14ac:dyDescent="0.25">
      <c r="A1940">
        <v>1966</v>
      </c>
      <c r="B1940">
        <v>4</v>
      </c>
      <c r="C1940">
        <v>22</v>
      </c>
      <c r="D1940">
        <v>64</v>
      </c>
      <c r="E1940">
        <v>53</v>
      </c>
      <c r="F1940">
        <v>9</v>
      </c>
      <c r="T1940"/>
    </row>
    <row r="1941" spans="1:20" x14ac:dyDescent="0.25">
      <c r="A1941">
        <v>1966</v>
      </c>
      <c r="B1941">
        <v>4</v>
      </c>
      <c r="C1941">
        <v>23</v>
      </c>
      <c r="D1941">
        <v>68</v>
      </c>
      <c r="E1941">
        <v>47</v>
      </c>
      <c r="F1941">
        <v>14</v>
      </c>
      <c r="T1941"/>
    </row>
    <row r="1942" spans="1:20" x14ac:dyDescent="0.25">
      <c r="A1942">
        <v>1966</v>
      </c>
      <c r="B1942">
        <v>4</v>
      </c>
      <c r="C1942">
        <v>24</v>
      </c>
      <c r="D1942">
        <v>55</v>
      </c>
      <c r="E1942">
        <v>46</v>
      </c>
      <c r="F1942">
        <v>41</v>
      </c>
      <c r="T1942"/>
    </row>
    <row r="1943" spans="1:20" x14ac:dyDescent="0.25">
      <c r="A1943">
        <v>1966</v>
      </c>
      <c r="B1943">
        <v>4</v>
      </c>
      <c r="C1943">
        <v>25</v>
      </c>
      <c r="D1943">
        <v>73</v>
      </c>
      <c r="E1943">
        <v>53</v>
      </c>
      <c r="F1943">
        <v>5</v>
      </c>
      <c r="T1943"/>
    </row>
    <row r="1944" spans="1:20" x14ac:dyDescent="0.25">
      <c r="A1944">
        <v>1966</v>
      </c>
      <c r="B1944">
        <v>4</v>
      </c>
      <c r="C1944">
        <v>26</v>
      </c>
      <c r="D1944">
        <v>73</v>
      </c>
      <c r="E1944">
        <v>49</v>
      </c>
      <c r="F1944">
        <v>0</v>
      </c>
      <c r="T1944"/>
    </row>
    <row r="1945" spans="1:20" x14ac:dyDescent="0.25">
      <c r="A1945">
        <v>1966</v>
      </c>
      <c r="B1945">
        <v>4</v>
      </c>
      <c r="C1945">
        <v>27</v>
      </c>
      <c r="D1945">
        <v>52</v>
      </c>
      <c r="E1945">
        <v>40</v>
      </c>
      <c r="F1945">
        <v>27</v>
      </c>
      <c r="T1945"/>
    </row>
    <row r="1946" spans="1:20" x14ac:dyDescent="0.25">
      <c r="A1946">
        <v>1966</v>
      </c>
      <c r="B1946">
        <v>4</v>
      </c>
      <c r="C1946">
        <v>28</v>
      </c>
      <c r="D1946">
        <v>42</v>
      </c>
      <c r="E1946">
        <v>39</v>
      </c>
      <c r="F1946">
        <v>53</v>
      </c>
      <c r="T1946"/>
    </row>
    <row r="1947" spans="1:20" x14ac:dyDescent="0.25">
      <c r="A1947">
        <v>1966</v>
      </c>
      <c r="B1947">
        <v>4</v>
      </c>
      <c r="C1947">
        <v>29</v>
      </c>
      <c r="D1947">
        <v>60</v>
      </c>
      <c r="E1947">
        <v>40</v>
      </c>
      <c r="F1947">
        <v>0</v>
      </c>
      <c r="T1947"/>
    </row>
    <row r="1948" spans="1:20" x14ac:dyDescent="0.25">
      <c r="A1948">
        <v>1966</v>
      </c>
      <c r="B1948">
        <v>4</v>
      </c>
      <c r="C1948">
        <v>30</v>
      </c>
      <c r="D1948">
        <v>55</v>
      </c>
      <c r="E1948">
        <v>46</v>
      </c>
      <c r="F1948">
        <v>80</v>
      </c>
      <c r="T1948"/>
    </row>
    <row r="1949" spans="1:20" x14ac:dyDescent="0.25">
      <c r="A1949">
        <v>1966</v>
      </c>
      <c r="B1949">
        <v>5</v>
      </c>
      <c r="C1949">
        <v>1</v>
      </c>
      <c r="D1949">
        <v>66</v>
      </c>
      <c r="E1949">
        <v>48</v>
      </c>
      <c r="F1949">
        <v>24</v>
      </c>
      <c r="T1949"/>
    </row>
    <row r="1950" spans="1:20" x14ac:dyDescent="0.25">
      <c r="A1950">
        <v>1966</v>
      </c>
      <c r="B1950">
        <v>5</v>
      </c>
      <c r="C1950">
        <v>2</v>
      </c>
      <c r="D1950">
        <v>60</v>
      </c>
      <c r="E1950">
        <v>48</v>
      </c>
      <c r="F1950">
        <v>0</v>
      </c>
      <c r="T1950"/>
    </row>
    <row r="1951" spans="1:20" x14ac:dyDescent="0.25">
      <c r="A1951">
        <v>1966</v>
      </c>
      <c r="B1951">
        <v>5</v>
      </c>
      <c r="C1951">
        <v>3</v>
      </c>
      <c r="D1951">
        <v>68</v>
      </c>
      <c r="E1951">
        <v>45</v>
      </c>
      <c r="F1951">
        <v>6</v>
      </c>
      <c r="T1951"/>
    </row>
    <row r="1952" spans="1:20" x14ac:dyDescent="0.25">
      <c r="A1952">
        <v>1966</v>
      </c>
      <c r="B1952">
        <v>5</v>
      </c>
      <c r="C1952">
        <v>4</v>
      </c>
      <c r="D1952">
        <v>59</v>
      </c>
      <c r="E1952">
        <v>45</v>
      </c>
      <c r="F1952">
        <v>0</v>
      </c>
      <c r="T1952"/>
    </row>
    <row r="1953" spans="1:20" x14ac:dyDescent="0.25">
      <c r="A1953">
        <v>1966</v>
      </c>
      <c r="B1953">
        <v>5</v>
      </c>
      <c r="C1953">
        <v>5</v>
      </c>
      <c r="D1953">
        <v>70</v>
      </c>
      <c r="E1953">
        <v>44</v>
      </c>
      <c r="F1953">
        <v>0</v>
      </c>
      <c r="T1953"/>
    </row>
    <row r="1954" spans="1:20" x14ac:dyDescent="0.25">
      <c r="A1954">
        <v>1966</v>
      </c>
      <c r="B1954">
        <v>5</v>
      </c>
      <c r="C1954">
        <v>6</v>
      </c>
      <c r="D1954">
        <v>83</v>
      </c>
      <c r="E1954">
        <v>55</v>
      </c>
      <c r="F1954">
        <v>0</v>
      </c>
      <c r="T1954"/>
    </row>
    <row r="1955" spans="1:20" x14ac:dyDescent="0.25">
      <c r="A1955">
        <v>1966</v>
      </c>
      <c r="B1955">
        <v>5</v>
      </c>
      <c r="C1955">
        <v>7</v>
      </c>
      <c r="D1955">
        <v>66</v>
      </c>
      <c r="E1955">
        <v>43</v>
      </c>
      <c r="F1955">
        <v>0</v>
      </c>
      <c r="T1955"/>
    </row>
    <row r="1956" spans="1:20" x14ac:dyDescent="0.25">
      <c r="A1956">
        <v>1966</v>
      </c>
      <c r="B1956">
        <v>5</v>
      </c>
      <c r="C1956">
        <v>8</v>
      </c>
      <c r="D1956">
        <v>61</v>
      </c>
      <c r="E1956">
        <v>51</v>
      </c>
      <c r="F1956">
        <v>43</v>
      </c>
      <c r="T1956"/>
    </row>
    <row r="1957" spans="1:20" x14ac:dyDescent="0.25">
      <c r="A1957">
        <v>1966</v>
      </c>
      <c r="B1957">
        <v>5</v>
      </c>
      <c r="C1957">
        <v>9</v>
      </c>
      <c r="D1957">
        <v>52</v>
      </c>
      <c r="E1957">
        <v>40</v>
      </c>
      <c r="F1957">
        <v>8</v>
      </c>
      <c r="T1957"/>
    </row>
    <row r="1958" spans="1:20" x14ac:dyDescent="0.25">
      <c r="A1958">
        <v>1966</v>
      </c>
      <c r="B1958">
        <v>5</v>
      </c>
      <c r="C1958">
        <v>10</v>
      </c>
      <c r="D1958">
        <v>57</v>
      </c>
      <c r="E1958">
        <v>36</v>
      </c>
      <c r="F1958">
        <v>0</v>
      </c>
      <c r="T1958"/>
    </row>
    <row r="1959" spans="1:20" x14ac:dyDescent="0.25">
      <c r="A1959">
        <v>1966</v>
      </c>
      <c r="B1959">
        <v>5</v>
      </c>
      <c r="C1959">
        <v>11</v>
      </c>
      <c r="D1959">
        <v>63</v>
      </c>
      <c r="E1959">
        <v>42</v>
      </c>
      <c r="F1959">
        <v>0</v>
      </c>
      <c r="T1959"/>
    </row>
    <row r="1960" spans="1:20" x14ac:dyDescent="0.25">
      <c r="A1960">
        <v>1966</v>
      </c>
      <c r="B1960">
        <v>5</v>
      </c>
      <c r="C1960">
        <v>12</v>
      </c>
      <c r="D1960">
        <v>57</v>
      </c>
      <c r="E1960">
        <v>53</v>
      </c>
      <c r="F1960">
        <v>11</v>
      </c>
      <c r="T1960"/>
    </row>
    <row r="1961" spans="1:20" x14ac:dyDescent="0.25">
      <c r="A1961">
        <v>1966</v>
      </c>
      <c r="B1961">
        <v>5</v>
      </c>
      <c r="C1961">
        <v>13</v>
      </c>
      <c r="D1961">
        <v>67</v>
      </c>
      <c r="E1961">
        <v>52</v>
      </c>
      <c r="F1961">
        <v>6</v>
      </c>
      <c r="T1961"/>
    </row>
    <row r="1962" spans="1:20" x14ac:dyDescent="0.25">
      <c r="A1962">
        <v>1966</v>
      </c>
      <c r="B1962">
        <v>5</v>
      </c>
      <c r="C1962">
        <v>14</v>
      </c>
      <c r="D1962">
        <v>64</v>
      </c>
      <c r="E1962">
        <v>49</v>
      </c>
      <c r="F1962">
        <v>0</v>
      </c>
      <c r="T1962"/>
    </row>
    <row r="1963" spans="1:20" x14ac:dyDescent="0.25">
      <c r="A1963">
        <v>1966</v>
      </c>
      <c r="B1963">
        <v>5</v>
      </c>
      <c r="C1963">
        <v>15</v>
      </c>
      <c r="D1963">
        <v>74</v>
      </c>
      <c r="E1963">
        <v>49</v>
      </c>
      <c r="F1963">
        <v>0</v>
      </c>
      <c r="T1963"/>
    </row>
    <row r="1964" spans="1:20" x14ac:dyDescent="0.25">
      <c r="A1964">
        <v>1966</v>
      </c>
      <c r="B1964">
        <v>5</v>
      </c>
      <c r="C1964">
        <v>16</v>
      </c>
      <c r="D1964">
        <v>71</v>
      </c>
      <c r="E1964">
        <v>52</v>
      </c>
      <c r="F1964">
        <v>1</v>
      </c>
      <c r="T1964"/>
    </row>
    <row r="1965" spans="1:20" x14ac:dyDescent="0.25">
      <c r="A1965">
        <v>1966</v>
      </c>
      <c r="B1965">
        <v>5</v>
      </c>
      <c r="C1965">
        <v>17</v>
      </c>
      <c r="D1965">
        <v>68</v>
      </c>
      <c r="E1965">
        <v>50</v>
      </c>
      <c r="F1965">
        <v>0</v>
      </c>
      <c r="T1965"/>
    </row>
    <row r="1966" spans="1:20" x14ac:dyDescent="0.25">
      <c r="A1966">
        <v>1966</v>
      </c>
      <c r="B1966">
        <v>5</v>
      </c>
      <c r="C1966">
        <v>18</v>
      </c>
      <c r="D1966">
        <v>66</v>
      </c>
      <c r="E1966">
        <v>53</v>
      </c>
      <c r="F1966">
        <v>0</v>
      </c>
      <c r="T1966"/>
    </row>
    <row r="1967" spans="1:20" x14ac:dyDescent="0.25">
      <c r="A1967">
        <v>1966</v>
      </c>
      <c r="B1967">
        <v>5</v>
      </c>
      <c r="C1967">
        <v>19</v>
      </c>
      <c r="D1967">
        <v>64</v>
      </c>
      <c r="E1967">
        <v>56</v>
      </c>
      <c r="F1967">
        <v>197</v>
      </c>
      <c r="T1967"/>
    </row>
    <row r="1968" spans="1:20" x14ac:dyDescent="0.25">
      <c r="A1968">
        <v>1966</v>
      </c>
      <c r="B1968">
        <v>5</v>
      </c>
      <c r="C1968">
        <v>20</v>
      </c>
      <c r="D1968">
        <v>84</v>
      </c>
      <c r="E1968">
        <v>59</v>
      </c>
      <c r="F1968">
        <v>1</v>
      </c>
      <c r="T1968"/>
    </row>
    <row r="1969" spans="1:20" x14ac:dyDescent="0.25">
      <c r="A1969">
        <v>1966</v>
      </c>
      <c r="B1969">
        <v>5</v>
      </c>
      <c r="C1969">
        <v>21</v>
      </c>
      <c r="D1969">
        <v>85</v>
      </c>
      <c r="E1969">
        <v>64</v>
      </c>
      <c r="F1969">
        <v>0</v>
      </c>
      <c r="T1969"/>
    </row>
    <row r="1970" spans="1:20" x14ac:dyDescent="0.25">
      <c r="A1970">
        <v>1966</v>
      </c>
      <c r="B1970">
        <v>5</v>
      </c>
      <c r="C1970">
        <v>22</v>
      </c>
      <c r="D1970">
        <v>75</v>
      </c>
      <c r="E1970">
        <v>60</v>
      </c>
      <c r="F1970">
        <v>30</v>
      </c>
      <c r="T1970"/>
    </row>
    <row r="1971" spans="1:20" x14ac:dyDescent="0.25">
      <c r="A1971">
        <v>1966</v>
      </c>
      <c r="B1971">
        <v>5</v>
      </c>
      <c r="C1971">
        <v>23</v>
      </c>
      <c r="D1971">
        <v>85</v>
      </c>
      <c r="E1971">
        <v>58</v>
      </c>
      <c r="F1971">
        <v>0</v>
      </c>
      <c r="T1971"/>
    </row>
    <row r="1972" spans="1:20" x14ac:dyDescent="0.25">
      <c r="A1972">
        <v>1966</v>
      </c>
      <c r="B1972">
        <v>5</v>
      </c>
      <c r="C1972">
        <v>24</v>
      </c>
      <c r="D1972">
        <v>80</v>
      </c>
      <c r="E1972">
        <v>60</v>
      </c>
      <c r="F1972">
        <v>0</v>
      </c>
      <c r="T1972"/>
    </row>
    <row r="1973" spans="1:20" x14ac:dyDescent="0.25">
      <c r="A1973">
        <v>1966</v>
      </c>
      <c r="B1973">
        <v>5</v>
      </c>
      <c r="C1973">
        <v>25</v>
      </c>
      <c r="D1973">
        <v>76</v>
      </c>
      <c r="E1973">
        <v>63</v>
      </c>
      <c r="F1973">
        <v>10</v>
      </c>
      <c r="T1973"/>
    </row>
    <row r="1974" spans="1:20" x14ac:dyDescent="0.25">
      <c r="A1974">
        <v>1966</v>
      </c>
      <c r="B1974">
        <v>5</v>
      </c>
      <c r="C1974">
        <v>26</v>
      </c>
      <c r="D1974">
        <v>84</v>
      </c>
      <c r="E1974">
        <v>65</v>
      </c>
      <c r="F1974">
        <v>0</v>
      </c>
      <c r="T1974"/>
    </row>
    <row r="1975" spans="1:20" x14ac:dyDescent="0.25">
      <c r="A1975">
        <v>1966</v>
      </c>
      <c r="B1975">
        <v>5</v>
      </c>
      <c r="C1975">
        <v>27</v>
      </c>
      <c r="D1975">
        <v>82</v>
      </c>
      <c r="E1975">
        <v>65</v>
      </c>
      <c r="F1975">
        <v>18</v>
      </c>
      <c r="T1975"/>
    </row>
    <row r="1976" spans="1:20" x14ac:dyDescent="0.25">
      <c r="A1976">
        <v>1966</v>
      </c>
      <c r="B1976">
        <v>5</v>
      </c>
      <c r="C1976">
        <v>28</v>
      </c>
      <c r="D1976">
        <v>73</v>
      </c>
      <c r="E1976">
        <v>63</v>
      </c>
      <c r="F1976">
        <v>71</v>
      </c>
      <c r="T1976"/>
    </row>
    <row r="1977" spans="1:20" x14ac:dyDescent="0.25">
      <c r="A1977">
        <v>1966</v>
      </c>
      <c r="B1977">
        <v>5</v>
      </c>
      <c r="C1977">
        <v>29</v>
      </c>
      <c r="D1977">
        <v>82</v>
      </c>
      <c r="E1977">
        <v>58</v>
      </c>
      <c r="F1977">
        <v>0</v>
      </c>
      <c r="T1977"/>
    </row>
    <row r="1978" spans="1:20" x14ac:dyDescent="0.25">
      <c r="A1978">
        <v>1966</v>
      </c>
      <c r="B1978">
        <v>5</v>
      </c>
      <c r="C1978">
        <v>30</v>
      </c>
      <c r="D1978">
        <v>73</v>
      </c>
      <c r="E1978">
        <v>54</v>
      </c>
      <c r="F1978">
        <v>0</v>
      </c>
      <c r="T1978"/>
    </row>
    <row r="1979" spans="1:20" x14ac:dyDescent="0.25">
      <c r="A1979">
        <v>1966</v>
      </c>
      <c r="B1979">
        <v>5</v>
      </c>
      <c r="C1979">
        <v>31</v>
      </c>
      <c r="D1979">
        <v>68</v>
      </c>
      <c r="E1979">
        <v>53</v>
      </c>
      <c r="F1979">
        <v>0</v>
      </c>
      <c r="T1979"/>
    </row>
    <row r="1980" spans="1:20" x14ac:dyDescent="0.25">
      <c r="A1980">
        <v>1966</v>
      </c>
      <c r="B1980">
        <v>6</v>
      </c>
      <c r="C1980">
        <v>1</v>
      </c>
      <c r="D1980">
        <v>70</v>
      </c>
      <c r="E1980">
        <v>52</v>
      </c>
      <c r="F1980">
        <v>0</v>
      </c>
      <c r="T1980"/>
    </row>
    <row r="1981" spans="1:20" x14ac:dyDescent="0.25">
      <c r="A1981">
        <v>1966</v>
      </c>
      <c r="B1981">
        <v>6</v>
      </c>
      <c r="C1981">
        <v>2</v>
      </c>
      <c r="D1981">
        <v>74</v>
      </c>
      <c r="E1981">
        <v>52</v>
      </c>
      <c r="F1981">
        <v>0</v>
      </c>
      <c r="T1981"/>
    </row>
    <row r="1982" spans="1:20" x14ac:dyDescent="0.25">
      <c r="A1982">
        <v>1966</v>
      </c>
      <c r="B1982">
        <v>6</v>
      </c>
      <c r="C1982">
        <v>3</v>
      </c>
      <c r="D1982">
        <v>84</v>
      </c>
      <c r="E1982">
        <v>56</v>
      </c>
      <c r="F1982">
        <v>0</v>
      </c>
      <c r="T1982"/>
    </row>
    <row r="1983" spans="1:20" x14ac:dyDescent="0.25">
      <c r="A1983">
        <v>1966</v>
      </c>
      <c r="B1983">
        <v>6</v>
      </c>
      <c r="C1983">
        <v>4</v>
      </c>
      <c r="D1983">
        <v>90</v>
      </c>
      <c r="E1983">
        <v>63</v>
      </c>
      <c r="F1983">
        <v>0</v>
      </c>
      <c r="T1983"/>
    </row>
    <row r="1984" spans="1:20" x14ac:dyDescent="0.25">
      <c r="A1984">
        <v>1966</v>
      </c>
      <c r="B1984">
        <v>6</v>
      </c>
      <c r="C1984">
        <v>5</v>
      </c>
      <c r="D1984">
        <v>95</v>
      </c>
      <c r="E1984">
        <v>71</v>
      </c>
      <c r="F1984">
        <v>0</v>
      </c>
      <c r="T1984"/>
    </row>
    <row r="1985" spans="1:20" x14ac:dyDescent="0.25">
      <c r="A1985">
        <v>1966</v>
      </c>
      <c r="B1985">
        <v>6</v>
      </c>
      <c r="C1985">
        <v>6</v>
      </c>
      <c r="D1985">
        <v>90</v>
      </c>
      <c r="E1985">
        <v>72</v>
      </c>
      <c r="F1985">
        <v>0</v>
      </c>
      <c r="T1985"/>
    </row>
    <row r="1986" spans="1:20" x14ac:dyDescent="0.25">
      <c r="A1986">
        <v>1966</v>
      </c>
      <c r="B1986">
        <v>6</v>
      </c>
      <c r="C1986">
        <v>7</v>
      </c>
      <c r="D1986">
        <v>86</v>
      </c>
      <c r="E1986">
        <v>70</v>
      </c>
      <c r="F1986">
        <v>36</v>
      </c>
      <c r="T1986"/>
    </row>
    <row r="1987" spans="1:20" x14ac:dyDescent="0.25">
      <c r="A1987">
        <v>1966</v>
      </c>
      <c r="B1987">
        <v>6</v>
      </c>
      <c r="C1987">
        <v>8</v>
      </c>
      <c r="D1987">
        <v>87</v>
      </c>
      <c r="E1987">
        <v>70</v>
      </c>
      <c r="F1987">
        <v>0</v>
      </c>
      <c r="T1987"/>
    </row>
    <row r="1988" spans="1:20" x14ac:dyDescent="0.25">
      <c r="A1988">
        <v>1966</v>
      </c>
      <c r="B1988">
        <v>6</v>
      </c>
      <c r="C1988">
        <v>9</v>
      </c>
      <c r="D1988">
        <v>86</v>
      </c>
      <c r="E1988">
        <v>69</v>
      </c>
      <c r="F1988">
        <v>0</v>
      </c>
      <c r="T1988"/>
    </row>
    <row r="1989" spans="1:20" x14ac:dyDescent="0.25">
      <c r="A1989">
        <v>1966</v>
      </c>
      <c r="B1989">
        <v>6</v>
      </c>
      <c r="C1989">
        <v>10</v>
      </c>
      <c r="D1989">
        <v>82</v>
      </c>
      <c r="E1989">
        <v>58</v>
      </c>
      <c r="F1989">
        <v>60</v>
      </c>
      <c r="T1989"/>
    </row>
    <row r="1990" spans="1:20" x14ac:dyDescent="0.25">
      <c r="A1990">
        <v>1966</v>
      </c>
      <c r="B1990">
        <v>6</v>
      </c>
      <c r="C1990">
        <v>11</v>
      </c>
      <c r="D1990">
        <v>72</v>
      </c>
      <c r="E1990">
        <v>53</v>
      </c>
      <c r="F1990">
        <v>0</v>
      </c>
      <c r="T1990"/>
    </row>
    <row r="1991" spans="1:20" x14ac:dyDescent="0.25">
      <c r="A1991">
        <v>1966</v>
      </c>
      <c r="B1991">
        <v>6</v>
      </c>
      <c r="C1991">
        <v>12</v>
      </c>
      <c r="D1991">
        <v>70</v>
      </c>
      <c r="E1991">
        <v>57</v>
      </c>
      <c r="F1991">
        <v>2</v>
      </c>
      <c r="T1991"/>
    </row>
    <row r="1992" spans="1:20" x14ac:dyDescent="0.25">
      <c r="A1992">
        <v>1966</v>
      </c>
      <c r="B1992">
        <v>6</v>
      </c>
      <c r="C1992">
        <v>13</v>
      </c>
      <c r="D1992">
        <v>74</v>
      </c>
      <c r="E1992">
        <v>58</v>
      </c>
      <c r="F1992">
        <v>0</v>
      </c>
      <c r="T1992"/>
    </row>
    <row r="1993" spans="1:20" x14ac:dyDescent="0.25">
      <c r="A1993">
        <v>1966</v>
      </c>
      <c r="B1993">
        <v>6</v>
      </c>
      <c r="C1993">
        <v>14</v>
      </c>
      <c r="D1993">
        <v>89</v>
      </c>
      <c r="E1993">
        <v>68</v>
      </c>
      <c r="F1993">
        <v>1</v>
      </c>
      <c r="T1993"/>
    </row>
    <row r="1994" spans="1:20" x14ac:dyDescent="0.25">
      <c r="A1994">
        <v>1966</v>
      </c>
      <c r="B1994">
        <v>6</v>
      </c>
      <c r="C1994">
        <v>15</v>
      </c>
      <c r="D1994">
        <v>86</v>
      </c>
      <c r="E1994">
        <v>67</v>
      </c>
      <c r="F1994">
        <v>0</v>
      </c>
      <c r="T1994"/>
    </row>
    <row r="1995" spans="1:20" x14ac:dyDescent="0.25">
      <c r="A1995">
        <v>1966</v>
      </c>
      <c r="B1995">
        <v>6</v>
      </c>
      <c r="C1995">
        <v>16</v>
      </c>
      <c r="D1995">
        <v>85</v>
      </c>
      <c r="E1995">
        <v>68</v>
      </c>
      <c r="F1995">
        <v>0</v>
      </c>
      <c r="T1995"/>
    </row>
    <row r="1996" spans="1:20" x14ac:dyDescent="0.25">
      <c r="A1996">
        <v>1966</v>
      </c>
      <c r="B1996">
        <v>6</v>
      </c>
      <c r="C1996">
        <v>17</v>
      </c>
      <c r="D1996">
        <v>83</v>
      </c>
      <c r="E1996">
        <v>63</v>
      </c>
      <c r="F1996">
        <v>14</v>
      </c>
      <c r="T1996"/>
    </row>
    <row r="1997" spans="1:20" x14ac:dyDescent="0.25">
      <c r="A1997">
        <v>1966</v>
      </c>
      <c r="B1997">
        <v>6</v>
      </c>
      <c r="C1997">
        <v>18</v>
      </c>
      <c r="D1997">
        <v>84</v>
      </c>
      <c r="E1997">
        <v>63</v>
      </c>
      <c r="F1997">
        <v>0</v>
      </c>
      <c r="T1997"/>
    </row>
    <row r="1998" spans="1:20" x14ac:dyDescent="0.25">
      <c r="A1998">
        <v>1966</v>
      </c>
      <c r="B1998">
        <v>6</v>
      </c>
      <c r="C1998">
        <v>19</v>
      </c>
      <c r="D1998">
        <v>77</v>
      </c>
      <c r="E1998">
        <v>65</v>
      </c>
      <c r="F1998">
        <v>0</v>
      </c>
      <c r="T1998"/>
    </row>
    <row r="1999" spans="1:20" x14ac:dyDescent="0.25">
      <c r="A1999">
        <v>1966</v>
      </c>
      <c r="B1999">
        <v>6</v>
      </c>
      <c r="C1999">
        <v>20</v>
      </c>
      <c r="D1999">
        <v>88</v>
      </c>
      <c r="E1999">
        <v>64</v>
      </c>
      <c r="F1999">
        <v>0</v>
      </c>
      <c r="T1999"/>
    </row>
    <row r="2000" spans="1:20" x14ac:dyDescent="0.25">
      <c r="A2000">
        <v>1966</v>
      </c>
      <c r="B2000">
        <v>6</v>
      </c>
      <c r="C2000">
        <v>21</v>
      </c>
      <c r="D2000">
        <v>93</v>
      </c>
      <c r="E2000">
        <v>68</v>
      </c>
      <c r="F2000">
        <v>0</v>
      </c>
      <c r="T2000"/>
    </row>
    <row r="2001" spans="1:20" x14ac:dyDescent="0.25">
      <c r="A2001">
        <v>1966</v>
      </c>
      <c r="B2001">
        <v>6</v>
      </c>
      <c r="C2001">
        <v>22</v>
      </c>
      <c r="D2001">
        <v>86</v>
      </c>
      <c r="E2001">
        <v>68</v>
      </c>
      <c r="F2001">
        <v>0</v>
      </c>
      <c r="T2001"/>
    </row>
    <row r="2002" spans="1:20" x14ac:dyDescent="0.25">
      <c r="A2002">
        <v>1966</v>
      </c>
      <c r="B2002">
        <v>6</v>
      </c>
      <c r="C2002">
        <v>23</v>
      </c>
      <c r="D2002">
        <v>94</v>
      </c>
      <c r="E2002">
        <v>65</v>
      </c>
      <c r="F2002">
        <v>0</v>
      </c>
      <c r="T2002"/>
    </row>
    <row r="2003" spans="1:20" x14ac:dyDescent="0.25">
      <c r="A2003">
        <v>1966</v>
      </c>
      <c r="B2003">
        <v>6</v>
      </c>
      <c r="C2003">
        <v>24</v>
      </c>
      <c r="D2003">
        <v>94</v>
      </c>
      <c r="E2003">
        <v>75</v>
      </c>
      <c r="F2003">
        <v>0</v>
      </c>
      <c r="T2003"/>
    </row>
    <row r="2004" spans="1:20" x14ac:dyDescent="0.25">
      <c r="A2004">
        <v>1966</v>
      </c>
      <c r="B2004">
        <v>6</v>
      </c>
      <c r="C2004">
        <v>25</v>
      </c>
      <c r="D2004">
        <v>88</v>
      </c>
      <c r="E2004">
        <v>64</v>
      </c>
      <c r="F2004">
        <v>0</v>
      </c>
      <c r="T2004"/>
    </row>
    <row r="2005" spans="1:20" x14ac:dyDescent="0.25">
      <c r="A2005">
        <v>1966</v>
      </c>
      <c r="B2005">
        <v>6</v>
      </c>
      <c r="C2005">
        <v>26</v>
      </c>
      <c r="D2005">
        <v>82</v>
      </c>
      <c r="E2005">
        <v>64</v>
      </c>
      <c r="F2005">
        <v>0</v>
      </c>
      <c r="T2005"/>
    </row>
    <row r="2006" spans="1:20" x14ac:dyDescent="0.25">
      <c r="A2006">
        <v>1966</v>
      </c>
      <c r="B2006">
        <v>6</v>
      </c>
      <c r="C2006">
        <v>27</v>
      </c>
      <c r="D2006">
        <v>101</v>
      </c>
      <c r="E2006">
        <v>70</v>
      </c>
      <c r="F2006">
        <v>0</v>
      </c>
      <c r="T2006"/>
    </row>
    <row r="2007" spans="1:20" x14ac:dyDescent="0.25">
      <c r="A2007">
        <v>1966</v>
      </c>
      <c r="B2007">
        <v>6</v>
      </c>
      <c r="C2007">
        <v>28</v>
      </c>
      <c r="D2007">
        <v>93</v>
      </c>
      <c r="E2007">
        <v>76</v>
      </c>
      <c r="F2007">
        <v>0</v>
      </c>
      <c r="T2007"/>
    </row>
    <row r="2008" spans="1:20" x14ac:dyDescent="0.25">
      <c r="A2008">
        <v>1966</v>
      </c>
      <c r="B2008">
        <v>6</v>
      </c>
      <c r="C2008">
        <v>29</v>
      </c>
      <c r="D2008">
        <v>92</v>
      </c>
      <c r="E2008">
        <v>73</v>
      </c>
      <c r="F2008">
        <v>4</v>
      </c>
      <c r="T2008"/>
    </row>
    <row r="2009" spans="1:20" x14ac:dyDescent="0.25">
      <c r="A2009">
        <v>1966</v>
      </c>
      <c r="B2009">
        <v>6</v>
      </c>
      <c r="C2009">
        <v>30</v>
      </c>
      <c r="D2009">
        <v>94</v>
      </c>
      <c r="E2009">
        <v>73</v>
      </c>
      <c r="F2009">
        <v>0</v>
      </c>
      <c r="T2009"/>
    </row>
    <row r="2010" spans="1:20" x14ac:dyDescent="0.25">
      <c r="A2010">
        <v>1966</v>
      </c>
      <c r="B2010">
        <v>7</v>
      </c>
      <c r="C2010">
        <v>1</v>
      </c>
      <c r="D2010">
        <v>87</v>
      </c>
      <c r="E2010">
        <v>73</v>
      </c>
      <c r="F2010">
        <v>0</v>
      </c>
      <c r="T2010"/>
    </row>
    <row r="2011" spans="1:20" x14ac:dyDescent="0.25">
      <c r="A2011">
        <v>1966</v>
      </c>
      <c r="B2011">
        <v>7</v>
      </c>
      <c r="C2011">
        <v>2</v>
      </c>
      <c r="D2011">
        <v>100</v>
      </c>
      <c r="E2011">
        <v>72</v>
      </c>
      <c r="F2011">
        <v>0</v>
      </c>
      <c r="T2011"/>
    </row>
    <row r="2012" spans="1:20" x14ac:dyDescent="0.25">
      <c r="A2012">
        <v>1966</v>
      </c>
      <c r="B2012">
        <v>7</v>
      </c>
      <c r="C2012">
        <v>3</v>
      </c>
      <c r="D2012">
        <v>103</v>
      </c>
      <c r="E2012">
        <v>76</v>
      </c>
      <c r="F2012">
        <v>0</v>
      </c>
      <c r="T2012"/>
    </row>
    <row r="2013" spans="1:20" x14ac:dyDescent="0.25">
      <c r="A2013">
        <v>1966</v>
      </c>
      <c r="B2013">
        <v>7</v>
      </c>
      <c r="C2013">
        <v>4</v>
      </c>
      <c r="D2013">
        <v>98</v>
      </c>
      <c r="E2013">
        <v>77</v>
      </c>
      <c r="F2013">
        <v>0</v>
      </c>
      <c r="T2013"/>
    </row>
    <row r="2014" spans="1:20" x14ac:dyDescent="0.25">
      <c r="A2014">
        <v>1966</v>
      </c>
      <c r="B2014">
        <v>7</v>
      </c>
      <c r="C2014">
        <v>5</v>
      </c>
      <c r="D2014">
        <v>88</v>
      </c>
      <c r="E2014">
        <v>71</v>
      </c>
      <c r="F2014">
        <v>0</v>
      </c>
      <c r="T2014"/>
    </row>
    <row r="2015" spans="1:20" x14ac:dyDescent="0.25">
      <c r="A2015">
        <v>1966</v>
      </c>
      <c r="B2015">
        <v>7</v>
      </c>
      <c r="C2015">
        <v>6</v>
      </c>
      <c r="D2015">
        <v>91</v>
      </c>
      <c r="E2015">
        <v>71</v>
      </c>
      <c r="F2015">
        <v>0</v>
      </c>
      <c r="T2015"/>
    </row>
    <row r="2016" spans="1:20" x14ac:dyDescent="0.25">
      <c r="A2016">
        <v>1966</v>
      </c>
      <c r="B2016">
        <v>7</v>
      </c>
      <c r="C2016">
        <v>7</v>
      </c>
      <c r="D2016">
        <v>93</v>
      </c>
      <c r="E2016">
        <v>74</v>
      </c>
      <c r="F2016">
        <v>0</v>
      </c>
      <c r="T2016"/>
    </row>
    <row r="2017" spans="1:20" x14ac:dyDescent="0.25">
      <c r="A2017">
        <v>1966</v>
      </c>
      <c r="B2017">
        <v>7</v>
      </c>
      <c r="C2017">
        <v>8</v>
      </c>
      <c r="D2017">
        <v>91</v>
      </c>
      <c r="E2017">
        <v>68</v>
      </c>
      <c r="F2017">
        <v>4</v>
      </c>
      <c r="T2017"/>
    </row>
    <row r="2018" spans="1:20" x14ac:dyDescent="0.25">
      <c r="A2018">
        <v>1966</v>
      </c>
      <c r="B2018">
        <v>7</v>
      </c>
      <c r="C2018">
        <v>9</v>
      </c>
      <c r="D2018">
        <v>91</v>
      </c>
      <c r="E2018">
        <v>66</v>
      </c>
      <c r="F2018">
        <v>0</v>
      </c>
      <c r="T2018"/>
    </row>
    <row r="2019" spans="1:20" x14ac:dyDescent="0.25">
      <c r="A2019">
        <v>1966</v>
      </c>
      <c r="B2019">
        <v>7</v>
      </c>
      <c r="C2019">
        <v>10</v>
      </c>
      <c r="D2019">
        <v>91</v>
      </c>
      <c r="E2019">
        <v>71</v>
      </c>
      <c r="F2019">
        <v>0</v>
      </c>
      <c r="T2019"/>
    </row>
    <row r="2020" spans="1:20" x14ac:dyDescent="0.25">
      <c r="A2020">
        <v>1966</v>
      </c>
      <c r="B2020">
        <v>7</v>
      </c>
      <c r="C2020">
        <v>11</v>
      </c>
      <c r="D2020">
        <v>94</v>
      </c>
      <c r="E2020">
        <v>74</v>
      </c>
      <c r="F2020">
        <v>0</v>
      </c>
      <c r="T2020"/>
    </row>
    <row r="2021" spans="1:20" x14ac:dyDescent="0.25">
      <c r="A2021">
        <v>1966</v>
      </c>
      <c r="B2021">
        <v>7</v>
      </c>
      <c r="C2021">
        <v>12</v>
      </c>
      <c r="D2021">
        <v>99</v>
      </c>
      <c r="E2021">
        <v>74</v>
      </c>
      <c r="F2021">
        <v>0</v>
      </c>
      <c r="T2021"/>
    </row>
    <row r="2022" spans="1:20" x14ac:dyDescent="0.25">
      <c r="A2022">
        <v>1966</v>
      </c>
      <c r="B2022">
        <v>7</v>
      </c>
      <c r="C2022">
        <v>13</v>
      </c>
      <c r="D2022">
        <v>101</v>
      </c>
      <c r="E2022">
        <v>78</v>
      </c>
      <c r="F2022">
        <v>0</v>
      </c>
      <c r="T2022"/>
    </row>
    <row r="2023" spans="1:20" x14ac:dyDescent="0.25">
      <c r="A2023">
        <v>1966</v>
      </c>
      <c r="B2023">
        <v>7</v>
      </c>
      <c r="C2023">
        <v>14</v>
      </c>
      <c r="D2023">
        <v>95</v>
      </c>
      <c r="E2023">
        <v>77</v>
      </c>
      <c r="F2023">
        <v>0</v>
      </c>
      <c r="T2023"/>
    </row>
    <row r="2024" spans="1:20" x14ac:dyDescent="0.25">
      <c r="A2024">
        <v>1966</v>
      </c>
      <c r="B2024">
        <v>7</v>
      </c>
      <c r="C2024">
        <v>15</v>
      </c>
      <c r="D2024">
        <v>88</v>
      </c>
      <c r="E2024">
        <v>66</v>
      </c>
      <c r="F2024">
        <v>1</v>
      </c>
      <c r="T2024"/>
    </row>
    <row r="2025" spans="1:20" x14ac:dyDescent="0.25">
      <c r="A2025">
        <v>1966</v>
      </c>
      <c r="B2025">
        <v>7</v>
      </c>
      <c r="C2025">
        <v>16</v>
      </c>
      <c r="D2025">
        <v>83</v>
      </c>
      <c r="E2025">
        <v>63</v>
      </c>
      <c r="F2025">
        <v>0</v>
      </c>
      <c r="T2025"/>
    </row>
    <row r="2026" spans="1:20" x14ac:dyDescent="0.25">
      <c r="A2026">
        <v>1966</v>
      </c>
      <c r="B2026">
        <v>7</v>
      </c>
      <c r="C2026">
        <v>17</v>
      </c>
      <c r="D2026">
        <v>85</v>
      </c>
      <c r="E2026">
        <v>64</v>
      </c>
      <c r="F2026">
        <v>0</v>
      </c>
      <c r="T2026"/>
    </row>
    <row r="2027" spans="1:20" x14ac:dyDescent="0.25">
      <c r="A2027">
        <v>1966</v>
      </c>
      <c r="B2027">
        <v>7</v>
      </c>
      <c r="C2027">
        <v>18</v>
      </c>
      <c r="D2027">
        <v>95</v>
      </c>
      <c r="E2027">
        <v>66</v>
      </c>
      <c r="F2027">
        <v>0</v>
      </c>
      <c r="T2027"/>
    </row>
    <row r="2028" spans="1:20" x14ac:dyDescent="0.25">
      <c r="A2028">
        <v>1966</v>
      </c>
      <c r="B2028">
        <v>7</v>
      </c>
      <c r="C2028">
        <v>19</v>
      </c>
      <c r="D2028">
        <v>92</v>
      </c>
      <c r="E2028">
        <v>67</v>
      </c>
      <c r="F2028">
        <v>56</v>
      </c>
      <c r="T2028"/>
    </row>
    <row r="2029" spans="1:20" x14ac:dyDescent="0.25">
      <c r="A2029">
        <v>1966</v>
      </c>
      <c r="B2029">
        <v>7</v>
      </c>
      <c r="C2029">
        <v>20</v>
      </c>
      <c r="D2029">
        <v>81</v>
      </c>
      <c r="E2029">
        <v>62</v>
      </c>
      <c r="F2029">
        <v>0</v>
      </c>
      <c r="T2029"/>
    </row>
    <row r="2030" spans="1:20" x14ac:dyDescent="0.25">
      <c r="A2030">
        <v>1966</v>
      </c>
      <c r="B2030">
        <v>7</v>
      </c>
      <c r="C2030">
        <v>21</v>
      </c>
      <c r="D2030">
        <v>85</v>
      </c>
      <c r="E2030">
        <v>61</v>
      </c>
      <c r="F2030">
        <v>0</v>
      </c>
      <c r="T2030"/>
    </row>
    <row r="2031" spans="1:20" x14ac:dyDescent="0.25">
      <c r="A2031">
        <v>1966</v>
      </c>
      <c r="B2031">
        <v>7</v>
      </c>
      <c r="C2031">
        <v>22</v>
      </c>
      <c r="D2031">
        <v>90</v>
      </c>
      <c r="E2031">
        <v>63</v>
      </c>
      <c r="F2031">
        <v>0</v>
      </c>
      <c r="T2031"/>
    </row>
    <row r="2032" spans="1:20" x14ac:dyDescent="0.25">
      <c r="A2032">
        <v>1966</v>
      </c>
      <c r="B2032">
        <v>7</v>
      </c>
      <c r="C2032">
        <v>23</v>
      </c>
      <c r="D2032">
        <v>88</v>
      </c>
      <c r="E2032">
        <v>67</v>
      </c>
      <c r="F2032">
        <v>0</v>
      </c>
      <c r="T2032"/>
    </row>
    <row r="2033" spans="1:20" x14ac:dyDescent="0.25">
      <c r="A2033">
        <v>1966</v>
      </c>
      <c r="B2033">
        <v>7</v>
      </c>
      <c r="C2033">
        <v>24</v>
      </c>
      <c r="D2033">
        <v>87</v>
      </c>
      <c r="E2033">
        <v>66</v>
      </c>
      <c r="F2033">
        <v>0</v>
      </c>
      <c r="T2033"/>
    </row>
    <row r="2034" spans="1:20" x14ac:dyDescent="0.25">
      <c r="A2034">
        <v>1966</v>
      </c>
      <c r="B2034">
        <v>7</v>
      </c>
      <c r="C2034">
        <v>25</v>
      </c>
      <c r="D2034">
        <v>88</v>
      </c>
      <c r="E2034">
        <v>67</v>
      </c>
      <c r="F2034">
        <v>0</v>
      </c>
      <c r="T2034"/>
    </row>
    <row r="2035" spans="1:20" x14ac:dyDescent="0.25">
      <c r="A2035">
        <v>1966</v>
      </c>
      <c r="B2035">
        <v>7</v>
      </c>
      <c r="C2035">
        <v>26</v>
      </c>
      <c r="D2035">
        <v>97</v>
      </c>
      <c r="E2035">
        <v>70</v>
      </c>
      <c r="F2035">
        <v>0</v>
      </c>
      <c r="T2035"/>
    </row>
    <row r="2036" spans="1:20" x14ac:dyDescent="0.25">
      <c r="A2036">
        <v>1966</v>
      </c>
      <c r="B2036">
        <v>7</v>
      </c>
      <c r="C2036">
        <v>27</v>
      </c>
      <c r="D2036">
        <v>85</v>
      </c>
      <c r="E2036">
        <v>67</v>
      </c>
      <c r="F2036">
        <v>10</v>
      </c>
      <c r="T2036"/>
    </row>
    <row r="2037" spans="1:20" x14ac:dyDescent="0.25">
      <c r="A2037">
        <v>1966</v>
      </c>
      <c r="B2037">
        <v>7</v>
      </c>
      <c r="C2037">
        <v>28</v>
      </c>
      <c r="D2037">
        <v>81</v>
      </c>
      <c r="E2037">
        <v>71</v>
      </c>
      <c r="F2037">
        <v>5</v>
      </c>
      <c r="T2037"/>
    </row>
    <row r="2038" spans="1:20" x14ac:dyDescent="0.25">
      <c r="A2038">
        <v>1966</v>
      </c>
      <c r="B2038">
        <v>7</v>
      </c>
      <c r="C2038">
        <v>29</v>
      </c>
      <c r="D2038">
        <v>89</v>
      </c>
      <c r="E2038">
        <v>70</v>
      </c>
      <c r="F2038">
        <v>49</v>
      </c>
      <c r="T2038"/>
    </row>
    <row r="2039" spans="1:20" x14ac:dyDescent="0.25">
      <c r="A2039">
        <v>1966</v>
      </c>
      <c r="B2039">
        <v>7</v>
      </c>
      <c r="C2039">
        <v>30</v>
      </c>
      <c r="D2039">
        <v>77</v>
      </c>
      <c r="E2039">
        <v>65</v>
      </c>
      <c r="F2039">
        <v>0</v>
      </c>
      <c r="T2039"/>
    </row>
    <row r="2040" spans="1:20" x14ac:dyDescent="0.25">
      <c r="A2040">
        <v>1966</v>
      </c>
      <c r="B2040">
        <v>7</v>
      </c>
      <c r="C2040">
        <v>31</v>
      </c>
      <c r="D2040">
        <v>85</v>
      </c>
      <c r="E2040">
        <v>64</v>
      </c>
      <c r="F2040">
        <v>0</v>
      </c>
      <c r="T2040"/>
    </row>
    <row r="2041" spans="1:20" x14ac:dyDescent="0.25">
      <c r="A2041">
        <v>1966</v>
      </c>
      <c r="B2041">
        <v>8</v>
      </c>
      <c r="C2041">
        <v>1</v>
      </c>
      <c r="D2041">
        <v>93</v>
      </c>
      <c r="E2041">
        <v>65</v>
      </c>
      <c r="F2041">
        <v>0</v>
      </c>
      <c r="T2041"/>
    </row>
    <row r="2042" spans="1:20" x14ac:dyDescent="0.25">
      <c r="A2042">
        <v>1966</v>
      </c>
      <c r="B2042">
        <v>8</v>
      </c>
      <c r="C2042">
        <v>2</v>
      </c>
      <c r="D2042">
        <v>82</v>
      </c>
      <c r="E2042">
        <v>71</v>
      </c>
      <c r="F2042">
        <v>14</v>
      </c>
      <c r="T2042"/>
    </row>
    <row r="2043" spans="1:20" x14ac:dyDescent="0.25">
      <c r="A2043">
        <v>1966</v>
      </c>
      <c r="B2043">
        <v>8</v>
      </c>
      <c r="C2043">
        <v>3</v>
      </c>
      <c r="D2043">
        <v>84</v>
      </c>
      <c r="E2043">
        <v>62</v>
      </c>
      <c r="F2043">
        <v>0</v>
      </c>
      <c r="T2043"/>
    </row>
    <row r="2044" spans="1:20" x14ac:dyDescent="0.25">
      <c r="A2044">
        <v>1966</v>
      </c>
      <c r="B2044">
        <v>8</v>
      </c>
      <c r="C2044">
        <v>4</v>
      </c>
      <c r="D2044">
        <v>82</v>
      </c>
      <c r="E2044">
        <v>63</v>
      </c>
      <c r="F2044">
        <v>0</v>
      </c>
      <c r="T2044"/>
    </row>
    <row r="2045" spans="1:20" x14ac:dyDescent="0.25">
      <c r="A2045">
        <v>1966</v>
      </c>
      <c r="B2045">
        <v>8</v>
      </c>
      <c r="C2045">
        <v>5</v>
      </c>
      <c r="D2045">
        <v>88</v>
      </c>
      <c r="E2045">
        <v>67</v>
      </c>
      <c r="F2045">
        <v>0</v>
      </c>
      <c r="T2045"/>
    </row>
    <row r="2046" spans="1:20" x14ac:dyDescent="0.25">
      <c r="A2046">
        <v>1966</v>
      </c>
      <c r="B2046">
        <v>8</v>
      </c>
      <c r="C2046">
        <v>6</v>
      </c>
      <c r="D2046">
        <v>92</v>
      </c>
      <c r="E2046">
        <v>65</v>
      </c>
      <c r="F2046">
        <v>0</v>
      </c>
      <c r="T2046"/>
    </row>
    <row r="2047" spans="1:20" x14ac:dyDescent="0.25">
      <c r="A2047">
        <v>1966</v>
      </c>
      <c r="B2047">
        <v>8</v>
      </c>
      <c r="C2047">
        <v>7</v>
      </c>
      <c r="D2047">
        <v>88</v>
      </c>
      <c r="E2047">
        <v>70</v>
      </c>
      <c r="F2047">
        <v>0</v>
      </c>
      <c r="T2047"/>
    </row>
    <row r="2048" spans="1:20" x14ac:dyDescent="0.25">
      <c r="A2048">
        <v>1966</v>
      </c>
      <c r="B2048">
        <v>8</v>
      </c>
      <c r="C2048">
        <v>8</v>
      </c>
      <c r="D2048">
        <v>87</v>
      </c>
      <c r="E2048">
        <v>68</v>
      </c>
      <c r="F2048">
        <v>0</v>
      </c>
      <c r="T2048"/>
    </row>
    <row r="2049" spans="1:20" x14ac:dyDescent="0.25">
      <c r="A2049">
        <v>1966</v>
      </c>
      <c r="B2049">
        <v>8</v>
      </c>
      <c r="C2049">
        <v>9</v>
      </c>
      <c r="D2049">
        <v>76</v>
      </c>
      <c r="E2049">
        <v>70</v>
      </c>
      <c r="F2049">
        <v>0</v>
      </c>
      <c r="T2049"/>
    </row>
    <row r="2050" spans="1:20" x14ac:dyDescent="0.25">
      <c r="A2050">
        <v>1966</v>
      </c>
      <c r="B2050">
        <v>8</v>
      </c>
      <c r="C2050">
        <v>10</v>
      </c>
      <c r="D2050">
        <v>90</v>
      </c>
      <c r="E2050">
        <v>71</v>
      </c>
      <c r="F2050">
        <v>0</v>
      </c>
      <c r="T2050"/>
    </row>
    <row r="2051" spans="1:20" x14ac:dyDescent="0.25">
      <c r="A2051">
        <v>1966</v>
      </c>
      <c r="B2051">
        <v>8</v>
      </c>
      <c r="C2051">
        <v>11</v>
      </c>
      <c r="D2051">
        <v>92</v>
      </c>
      <c r="E2051">
        <v>71</v>
      </c>
      <c r="F2051">
        <v>43</v>
      </c>
      <c r="T2051"/>
    </row>
    <row r="2052" spans="1:20" x14ac:dyDescent="0.25">
      <c r="A2052">
        <v>1966</v>
      </c>
      <c r="B2052">
        <v>8</v>
      </c>
      <c r="C2052">
        <v>12</v>
      </c>
      <c r="D2052">
        <v>86</v>
      </c>
      <c r="E2052">
        <v>70</v>
      </c>
      <c r="F2052">
        <v>3</v>
      </c>
      <c r="T2052"/>
    </row>
    <row r="2053" spans="1:20" x14ac:dyDescent="0.25">
      <c r="A2053">
        <v>1966</v>
      </c>
      <c r="B2053">
        <v>8</v>
      </c>
      <c r="C2053">
        <v>13</v>
      </c>
      <c r="D2053">
        <v>85</v>
      </c>
      <c r="E2053">
        <v>61</v>
      </c>
      <c r="F2053">
        <v>0</v>
      </c>
      <c r="T2053"/>
    </row>
    <row r="2054" spans="1:20" x14ac:dyDescent="0.25">
      <c r="A2054">
        <v>1966</v>
      </c>
      <c r="B2054">
        <v>8</v>
      </c>
      <c r="C2054">
        <v>14</v>
      </c>
      <c r="D2054">
        <v>83</v>
      </c>
      <c r="E2054">
        <v>61</v>
      </c>
      <c r="F2054">
        <v>28</v>
      </c>
      <c r="T2054"/>
    </row>
    <row r="2055" spans="1:20" x14ac:dyDescent="0.25">
      <c r="A2055">
        <v>1966</v>
      </c>
      <c r="B2055">
        <v>8</v>
      </c>
      <c r="C2055">
        <v>15</v>
      </c>
      <c r="D2055">
        <v>77</v>
      </c>
      <c r="E2055">
        <v>61</v>
      </c>
      <c r="F2055">
        <v>21</v>
      </c>
      <c r="T2055"/>
    </row>
    <row r="2056" spans="1:20" x14ac:dyDescent="0.25">
      <c r="A2056">
        <v>1966</v>
      </c>
      <c r="B2056">
        <v>8</v>
      </c>
      <c r="C2056">
        <v>16</v>
      </c>
      <c r="D2056">
        <v>78</v>
      </c>
      <c r="E2056">
        <v>69</v>
      </c>
      <c r="F2056">
        <v>63</v>
      </c>
      <c r="T2056"/>
    </row>
    <row r="2057" spans="1:20" x14ac:dyDescent="0.25">
      <c r="A2057">
        <v>1966</v>
      </c>
      <c r="B2057">
        <v>8</v>
      </c>
      <c r="C2057">
        <v>17</v>
      </c>
      <c r="D2057">
        <v>87</v>
      </c>
      <c r="E2057">
        <v>68</v>
      </c>
      <c r="F2057">
        <v>0</v>
      </c>
      <c r="T2057"/>
    </row>
    <row r="2058" spans="1:20" x14ac:dyDescent="0.25">
      <c r="A2058">
        <v>1966</v>
      </c>
      <c r="B2058">
        <v>8</v>
      </c>
      <c r="C2058">
        <v>18</v>
      </c>
      <c r="D2058">
        <v>91</v>
      </c>
      <c r="E2058">
        <v>66</v>
      </c>
      <c r="F2058">
        <v>0</v>
      </c>
      <c r="T2058"/>
    </row>
    <row r="2059" spans="1:20" x14ac:dyDescent="0.25">
      <c r="A2059">
        <v>1966</v>
      </c>
      <c r="B2059">
        <v>8</v>
      </c>
      <c r="C2059">
        <v>19</v>
      </c>
      <c r="D2059">
        <v>94</v>
      </c>
      <c r="E2059">
        <v>72</v>
      </c>
      <c r="F2059">
        <v>0</v>
      </c>
      <c r="T2059"/>
    </row>
    <row r="2060" spans="1:20" x14ac:dyDescent="0.25">
      <c r="A2060">
        <v>1966</v>
      </c>
      <c r="B2060">
        <v>8</v>
      </c>
      <c r="C2060">
        <v>20</v>
      </c>
      <c r="D2060">
        <v>86</v>
      </c>
      <c r="E2060">
        <v>70</v>
      </c>
      <c r="F2060">
        <v>0</v>
      </c>
      <c r="T2060"/>
    </row>
    <row r="2061" spans="1:20" x14ac:dyDescent="0.25">
      <c r="A2061">
        <v>1966</v>
      </c>
      <c r="B2061">
        <v>8</v>
      </c>
      <c r="C2061">
        <v>21</v>
      </c>
      <c r="D2061">
        <v>83</v>
      </c>
      <c r="E2061">
        <v>66</v>
      </c>
      <c r="F2061">
        <v>0</v>
      </c>
      <c r="T2061"/>
    </row>
    <row r="2062" spans="1:20" x14ac:dyDescent="0.25">
      <c r="A2062">
        <v>1966</v>
      </c>
      <c r="B2062">
        <v>8</v>
      </c>
      <c r="C2062">
        <v>22</v>
      </c>
      <c r="D2062">
        <v>87</v>
      </c>
      <c r="E2062">
        <v>71</v>
      </c>
      <c r="F2062">
        <v>0</v>
      </c>
      <c r="T2062"/>
    </row>
    <row r="2063" spans="1:20" x14ac:dyDescent="0.25">
      <c r="A2063">
        <v>1966</v>
      </c>
      <c r="B2063">
        <v>8</v>
      </c>
      <c r="C2063">
        <v>23</v>
      </c>
      <c r="D2063">
        <v>85</v>
      </c>
      <c r="E2063">
        <v>73</v>
      </c>
      <c r="F2063">
        <v>15</v>
      </c>
      <c r="T2063"/>
    </row>
    <row r="2064" spans="1:20" x14ac:dyDescent="0.25">
      <c r="A2064">
        <v>1966</v>
      </c>
      <c r="B2064">
        <v>8</v>
      </c>
      <c r="C2064">
        <v>24</v>
      </c>
      <c r="D2064">
        <v>81</v>
      </c>
      <c r="E2064">
        <v>65</v>
      </c>
      <c r="F2064">
        <v>0</v>
      </c>
      <c r="T2064"/>
    </row>
    <row r="2065" spans="1:20" x14ac:dyDescent="0.25">
      <c r="A2065">
        <v>1966</v>
      </c>
      <c r="B2065">
        <v>8</v>
      </c>
      <c r="C2065">
        <v>25</v>
      </c>
      <c r="D2065">
        <v>80</v>
      </c>
      <c r="E2065">
        <v>64</v>
      </c>
      <c r="F2065">
        <v>0</v>
      </c>
      <c r="T2065"/>
    </row>
    <row r="2066" spans="1:20" x14ac:dyDescent="0.25">
      <c r="A2066">
        <v>1966</v>
      </c>
      <c r="B2066">
        <v>8</v>
      </c>
      <c r="C2066">
        <v>26</v>
      </c>
      <c r="D2066">
        <v>85</v>
      </c>
      <c r="E2066">
        <v>65</v>
      </c>
      <c r="F2066">
        <v>0</v>
      </c>
      <c r="T2066"/>
    </row>
    <row r="2067" spans="1:20" x14ac:dyDescent="0.25">
      <c r="A2067">
        <v>1966</v>
      </c>
      <c r="B2067">
        <v>8</v>
      </c>
      <c r="C2067">
        <v>27</v>
      </c>
      <c r="D2067">
        <v>89</v>
      </c>
      <c r="E2067">
        <v>65</v>
      </c>
      <c r="F2067">
        <v>0</v>
      </c>
      <c r="T2067"/>
    </row>
    <row r="2068" spans="1:20" x14ac:dyDescent="0.25">
      <c r="A2068">
        <v>1966</v>
      </c>
      <c r="B2068">
        <v>8</v>
      </c>
      <c r="C2068">
        <v>28</v>
      </c>
      <c r="D2068">
        <v>88</v>
      </c>
      <c r="E2068">
        <v>70</v>
      </c>
      <c r="F2068">
        <v>0</v>
      </c>
      <c r="T2068"/>
    </row>
    <row r="2069" spans="1:20" x14ac:dyDescent="0.25">
      <c r="A2069">
        <v>1966</v>
      </c>
      <c r="B2069">
        <v>8</v>
      </c>
      <c r="C2069">
        <v>29</v>
      </c>
      <c r="D2069">
        <v>87</v>
      </c>
      <c r="E2069">
        <v>71</v>
      </c>
      <c r="F2069">
        <v>0</v>
      </c>
      <c r="T2069"/>
    </row>
    <row r="2070" spans="1:20" x14ac:dyDescent="0.25">
      <c r="A2070">
        <v>1966</v>
      </c>
      <c r="B2070">
        <v>8</v>
      </c>
      <c r="C2070">
        <v>30</v>
      </c>
      <c r="D2070">
        <v>92</v>
      </c>
      <c r="E2070">
        <v>73</v>
      </c>
      <c r="F2070">
        <v>0</v>
      </c>
      <c r="T2070"/>
    </row>
    <row r="2071" spans="1:20" x14ac:dyDescent="0.25">
      <c r="A2071">
        <v>1966</v>
      </c>
      <c r="B2071">
        <v>8</v>
      </c>
      <c r="C2071">
        <v>31</v>
      </c>
      <c r="D2071">
        <v>91</v>
      </c>
      <c r="E2071">
        <v>72</v>
      </c>
      <c r="F2071">
        <v>2</v>
      </c>
      <c r="T2071"/>
    </row>
    <row r="2072" spans="1:20" x14ac:dyDescent="0.25">
      <c r="A2072">
        <v>1966</v>
      </c>
      <c r="B2072">
        <v>9</v>
      </c>
      <c r="C2072">
        <v>1</v>
      </c>
      <c r="D2072">
        <v>87</v>
      </c>
      <c r="E2072">
        <v>69</v>
      </c>
      <c r="F2072">
        <v>0</v>
      </c>
      <c r="T2072"/>
    </row>
    <row r="2073" spans="1:20" x14ac:dyDescent="0.25">
      <c r="A2073">
        <v>1966</v>
      </c>
      <c r="B2073">
        <v>9</v>
      </c>
      <c r="C2073">
        <v>2</v>
      </c>
      <c r="D2073">
        <v>91</v>
      </c>
      <c r="E2073">
        <v>70</v>
      </c>
      <c r="F2073">
        <v>0</v>
      </c>
      <c r="T2073"/>
    </row>
    <row r="2074" spans="1:20" x14ac:dyDescent="0.25">
      <c r="A2074">
        <v>1966</v>
      </c>
      <c r="B2074">
        <v>9</v>
      </c>
      <c r="C2074">
        <v>3</v>
      </c>
      <c r="D2074">
        <v>82</v>
      </c>
      <c r="E2074">
        <v>66</v>
      </c>
      <c r="F2074">
        <v>1</v>
      </c>
      <c r="T2074"/>
    </row>
    <row r="2075" spans="1:20" x14ac:dyDescent="0.25">
      <c r="A2075">
        <v>1966</v>
      </c>
      <c r="B2075">
        <v>9</v>
      </c>
      <c r="C2075">
        <v>4</v>
      </c>
      <c r="D2075">
        <v>76</v>
      </c>
      <c r="E2075">
        <v>64</v>
      </c>
      <c r="F2075">
        <v>45</v>
      </c>
      <c r="T2075"/>
    </row>
    <row r="2076" spans="1:20" x14ac:dyDescent="0.25">
      <c r="A2076">
        <v>1966</v>
      </c>
      <c r="B2076">
        <v>9</v>
      </c>
      <c r="C2076">
        <v>5</v>
      </c>
      <c r="D2076">
        <v>84</v>
      </c>
      <c r="E2076">
        <v>70</v>
      </c>
      <c r="F2076">
        <v>0</v>
      </c>
      <c r="T2076"/>
    </row>
    <row r="2077" spans="1:20" x14ac:dyDescent="0.25">
      <c r="A2077">
        <v>1966</v>
      </c>
      <c r="B2077">
        <v>9</v>
      </c>
      <c r="C2077">
        <v>6</v>
      </c>
      <c r="D2077">
        <v>83</v>
      </c>
      <c r="E2077">
        <v>66</v>
      </c>
      <c r="F2077">
        <v>0</v>
      </c>
      <c r="T2077"/>
    </row>
    <row r="2078" spans="1:20" x14ac:dyDescent="0.25">
      <c r="A2078">
        <v>1966</v>
      </c>
      <c r="B2078">
        <v>9</v>
      </c>
      <c r="C2078">
        <v>7</v>
      </c>
      <c r="D2078">
        <v>78</v>
      </c>
      <c r="E2078">
        <v>61</v>
      </c>
      <c r="F2078">
        <v>0</v>
      </c>
      <c r="T2078"/>
    </row>
    <row r="2079" spans="1:20" x14ac:dyDescent="0.25">
      <c r="A2079">
        <v>1966</v>
      </c>
      <c r="B2079">
        <v>9</v>
      </c>
      <c r="C2079">
        <v>8</v>
      </c>
      <c r="D2079">
        <v>78</v>
      </c>
      <c r="E2079">
        <v>64</v>
      </c>
      <c r="F2079">
        <v>0</v>
      </c>
      <c r="T2079"/>
    </row>
    <row r="2080" spans="1:20" x14ac:dyDescent="0.25">
      <c r="A2080">
        <v>1966</v>
      </c>
      <c r="B2080">
        <v>9</v>
      </c>
      <c r="C2080">
        <v>9</v>
      </c>
      <c r="D2080">
        <v>80</v>
      </c>
      <c r="E2080">
        <v>63</v>
      </c>
      <c r="F2080">
        <v>0</v>
      </c>
      <c r="T2080"/>
    </row>
    <row r="2081" spans="1:20" x14ac:dyDescent="0.25">
      <c r="A2081">
        <v>1966</v>
      </c>
      <c r="B2081">
        <v>9</v>
      </c>
      <c r="C2081">
        <v>10</v>
      </c>
      <c r="D2081">
        <v>84</v>
      </c>
      <c r="E2081">
        <v>61</v>
      </c>
      <c r="F2081">
        <v>0</v>
      </c>
      <c r="T2081"/>
    </row>
    <row r="2082" spans="1:20" x14ac:dyDescent="0.25">
      <c r="A2082">
        <v>1966</v>
      </c>
      <c r="B2082">
        <v>9</v>
      </c>
      <c r="C2082">
        <v>11</v>
      </c>
      <c r="D2082">
        <v>82</v>
      </c>
      <c r="E2082">
        <v>65</v>
      </c>
      <c r="F2082">
        <v>0</v>
      </c>
      <c r="T2082"/>
    </row>
    <row r="2083" spans="1:20" x14ac:dyDescent="0.25">
      <c r="A2083">
        <v>1966</v>
      </c>
      <c r="B2083">
        <v>9</v>
      </c>
      <c r="C2083">
        <v>12</v>
      </c>
      <c r="D2083">
        <v>73</v>
      </c>
      <c r="E2083">
        <v>60</v>
      </c>
      <c r="F2083">
        <v>0</v>
      </c>
      <c r="T2083"/>
    </row>
    <row r="2084" spans="1:20" x14ac:dyDescent="0.25">
      <c r="A2084">
        <v>1966</v>
      </c>
      <c r="B2084">
        <v>9</v>
      </c>
      <c r="C2084">
        <v>13</v>
      </c>
      <c r="D2084">
        <v>74</v>
      </c>
      <c r="E2084">
        <v>62</v>
      </c>
      <c r="F2084">
        <v>0</v>
      </c>
      <c r="T2084"/>
    </row>
    <row r="2085" spans="1:20" x14ac:dyDescent="0.25">
      <c r="A2085">
        <v>1966</v>
      </c>
      <c r="B2085">
        <v>9</v>
      </c>
      <c r="C2085">
        <v>14</v>
      </c>
      <c r="D2085">
        <v>70</v>
      </c>
      <c r="E2085">
        <v>64</v>
      </c>
      <c r="F2085">
        <v>194</v>
      </c>
      <c r="T2085"/>
    </row>
    <row r="2086" spans="1:20" x14ac:dyDescent="0.25">
      <c r="A2086">
        <v>1966</v>
      </c>
      <c r="B2086">
        <v>9</v>
      </c>
      <c r="C2086">
        <v>15</v>
      </c>
      <c r="D2086">
        <v>75</v>
      </c>
      <c r="E2086">
        <v>51</v>
      </c>
      <c r="F2086">
        <v>24</v>
      </c>
      <c r="T2086"/>
    </row>
    <row r="2087" spans="1:20" x14ac:dyDescent="0.25">
      <c r="A2087">
        <v>1966</v>
      </c>
      <c r="B2087">
        <v>9</v>
      </c>
      <c r="C2087">
        <v>16</v>
      </c>
      <c r="D2087">
        <v>70</v>
      </c>
      <c r="E2087">
        <v>47</v>
      </c>
      <c r="F2087">
        <v>0</v>
      </c>
      <c r="T2087"/>
    </row>
    <row r="2088" spans="1:20" x14ac:dyDescent="0.25">
      <c r="A2088">
        <v>1966</v>
      </c>
      <c r="B2088">
        <v>9</v>
      </c>
      <c r="C2088">
        <v>17</v>
      </c>
      <c r="D2088">
        <v>75</v>
      </c>
      <c r="E2088">
        <v>52</v>
      </c>
      <c r="F2088">
        <v>0</v>
      </c>
      <c r="T2088"/>
    </row>
    <row r="2089" spans="1:20" x14ac:dyDescent="0.25">
      <c r="A2089">
        <v>1966</v>
      </c>
      <c r="B2089">
        <v>9</v>
      </c>
      <c r="C2089">
        <v>18</v>
      </c>
      <c r="D2089">
        <v>79</v>
      </c>
      <c r="E2089">
        <v>58</v>
      </c>
      <c r="F2089">
        <v>0</v>
      </c>
      <c r="T2089"/>
    </row>
    <row r="2090" spans="1:20" x14ac:dyDescent="0.25">
      <c r="A2090">
        <v>1966</v>
      </c>
      <c r="B2090">
        <v>9</v>
      </c>
      <c r="C2090">
        <v>19</v>
      </c>
      <c r="D2090">
        <v>77</v>
      </c>
      <c r="E2090">
        <v>61</v>
      </c>
      <c r="F2090">
        <v>0</v>
      </c>
      <c r="T2090"/>
    </row>
    <row r="2091" spans="1:20" x14ac:dyDescent="0.25">
      <c r="A2091">
        <v>1966</v>
      </c>
      <c r="B2091">
        <v>9</v>
      </c>
      <c r="C2091">
        <v>20</v>
      </c>
      <c r="D2091">
        <v>66</v>
      </c>
      <c r="E2091">
        <v>58</v>
      </c>
      <c r="F2091">
        <v>2</v>
      </c>
      <c r="T2091"/>
    </row>
    <row r="2092" spans="1:20" x14ac:dyDescent="0.25">
      <c r="A2092">
        <v>1966</v>
      </c>
      <c r="B2092">
        <v>9</v>
      </c>
      <c r="C2092">
        <v>21</v>
      </c>
      <c r="D2092">
        <v>68</v>
      </c>
      <c r="E2092">
        <v>57</v>
      </c>
      <c r="F2092">
        <v>554</v>
      </c>
      <c r="T2092"/>
    </row>
    <row r="2093" spans="1:20" x14ac:dyDescent="0.25">
      <c r="A2093">
        <v>1966</v>
      </c>
      <c r="B2093">
        <v>9</v>
      </c>
      <c r="C2093">
        <v>22</v>
      </c>
      <c r="D2093">
        <v>67</v>
      </c>
      <c r="E2093">
        <v>59</v>
      </c>
      <c r="F2093">
        <v>10</v>
      </c>
      <c r="T2093"/>
    </row>
    <row r="2094" spans="1:20" x14ac:dyDescent="0.25">
      <c r="A2094">
        <v>1966</v>
      </c>
      <c r="B2094">
        <v>9</v>
      </c>
      <c r="C2094">
        <v>23</v>
      </c>
      <c r="D2094">
        <v>70</v>
      </c>
      <c r="E2094">
        <v>55</v>
      </c>
      <c r="F2094">
        <v>0</v>
      </c>
      <c r="T2094"/>
    </row>
    <row r="2095" spans="1:20" x14ac:dyDescent="0.25">
      <c r="A2095">
        <v>1966</v>
      </c>
      <c r="B2095">
        <v>9</v>
      </c>
      <c r="C2095">
        <v>24</v>
      </c>
      <c r="D2095">
        <v>63</v>
      </c>
      <c r="E2095">
        <v>50</v>
      </c>
      <c r="F2095">
        <v>0</v>
      </c>
      <c r="T2095"/>
    </row>
    <row r="2096" spans="1:20" x14ac:dyDescent="0.25">
      <c r="A2096">
        <v>1966</v>
      </c>
      <c r="B2096">
        <v>9</v>
      </c>
      <c r="C2096">
        <v>25</v>
      </c>
      <c r="D2096">
        <v>67</v>
      </c>
      <c r="E2096">
        <v>54</v>
      </c>
      <c r="F2096">
        <v>0</v>
      </c>
      <c r="T2096"/>
    </row>
    <row r="2097" spans="1:20" x14ac:dyDescent="0.25">
      <c r="A2097">
        <v>1966</v>
      </c>
      <c r="B2097">
        <v>9</v>
      </c>
      <c r="C2097">
        <v>26</v>
      </c>
      <c r="D2097">
        <v>66</v>
      </c>
      <c r="E2097">
        <v>46</v>
      </c>
      <c r="F2097">
        <v>0</v>
      </c>
      <c r="T2097"/>
    </row>
    <row r="2098" spans="1:20" x14ac:dyDescent="0.25">
      <c r="A2098">
        <v>1966</v>
      </c>
      <c r="B2098">
        <v>9</v>
      </c>
      <c r="C2098">
        <v>27</v>
      </c>
      <c r="D2098">
        <v>59</v>
      </c>
      <c r="E2098">
        <v>49</v>
      </c>
      <c r="F2098">
        <v>12</v>
      </c>
      <c r="T2098"/>
    </row>
    <row r="2099" spans="1:20" x14ac:dyDescent="0.25">
      <c r="A2099">
        <v>1966</v>
      </c>
      <c r="B2099">
        <v>9</v>
      </c>
      <c r="C2099">
        <v>28</v>
      </c>
      <c r="D2099">
        <v>62</v>
      </c>
      <c r="E2099">
        <v>54</v>
      </c>
      <c r="F2099">
        <v>0</v>
      </c>
      <c r="T2099"/>
    </row>
    <row r="2100" spans="1:20" x14ac:dyDescent="0.25">
      <c r="A2100">
        <v>1966</v>
      </c>
      <c r="B2100">
        <v>9</v>
      </c>
      <c r="C2100">
        <v>29</v>
      </c>
      <c r="D2100">
        <v>62</v>
      </c>
      <c r="E2100">
        <v>58</v>
      </c>
      <c r="F2100">
        <v>40</v>
      </c>
      <c r="T2100"/>
    </row>
    <row r="2101" spans="1:20" x14ac:dyDescent="0.25">
      <c r="A2101">
        <v>1966</v>
      </c>
      <c r="B2101">
        <v>9</v>
      </c>
      <c r="C2101">
        <v>30</v>
      </c>
      <c r="D2101">
        <v>70</v>
      </c>
      <c r="E2101">
        <v>58</v>
      </c>
      <c r="F2101">
        <v>0</v>
      </c>
      <c r="T2101"/>
    </row>
    <row r="2102" spans="1:20" x14ac:dyDescent="0.25">
      <c r="A2102">
        <v>1966</v>
      </c>
      <c r="B2102">
        <v>10</v>
      </c>
      <c r="C2102">
        <v>1</v>
      </c>
      <c r="D2102">
        <v>58</v>
      </c>
      <c r="E2102">
        <v>44</v>
      </c>
      <c r="F2102">
        <v>113</v>
      </c>
      <c r="T2102"/>
    </row>
    <row r="2103" spans="1:20" x14ac:dyDescent="0.25">
      <c r="A2103">
        <v>1966</v>
      </c>
      <c r="B2103">
        <v>10</v>
      </c>
      <c r="C2103">
        <v>2</v>
      </c>
      <c r="D2103">
        <v>64</v>
      </c>
      <c r="E2103">
        <v>43</v>
      </c>
      <c r="F2103">
        <v>0</v>
      </c>
      <c r="T2103"/>
    </row>
    <row r="2104" spans="1:20" x14ac:dyDescent="0.25">
      <c r="A2104">
        <v>1966</v>
      </c>
      <c r="B2104">
        <v>10</v>
      </c>
      <c r="C2104">
        <v>3</v>
      </c>
      <c r="D2104">
        <v>66</v>
      </c>
      <c r="E2104">
        <v>46</v>
      </c>
      <c r="F2104">
        <v>0</v>
      </c>
      <c r="T2104"/>
    </row>
    <row r="2105" spans="1:20" x14ac:dyDescent="0.25">
      <c r="A2105">
        <v>1966</v>
      </c>
      <c r="B2105">
        <v>10</v>
      </c>
      <c r="C2105">
        <v>4</v>
      </c>
      <c r="D2105">
        <v>72</v>
      </c>
      <c r="E2105">
        <v>56</v>
      </c>
      <c r="F2105">
        <v>0</v>
      </c>
      <c r="T2105"/>
    </row>
    <row r="2106" spans="1:20" x14ac:dyDescent="0.25">
      <c r="A2106">
        <v>1966</v>
      </c>
      <c r="B2106">
        <v>10</v>
      </c>
      <c r="C2106">
        <v>5</v>
      </c>
      <c r="D2106">
        <v>68</v>
      </c>
      <c r="E2106">
        <v>51</v>
      </c>
      <c r="F2106">
        <v>2</v>
      </c>
      <c r="T2106"/>
    </row>
    <row r="2107" spans="1:20" x14ac:dyDescent="0.25">
      <c r="A2107">
        <v>1966</v>
      </c>
      <c r="B2107">
        <v>10</v>
      </c>
      <c r="C2107">
        <v>6</v>
      </c>
      <c r="D2107">
        <v>59</v>
      </c>
      <c r="E2107">
        <v>46</v>
      </c>
      <c r="F2107">
        <v>0</v>
      </c>
      <c r="T2107"/>
    </row>
    <row r="2108" spans="1:20" x14ac:dyDescent="0.25">
      <c r="A2108">
        <v>1966</v>
      </c>
      <c r="B2108">
        <v>10</v>
      </c>
      <c r="C2108">
        <v>7</v>
      </c>
      <c r="D2108">
        <v>70</v>
      </c>
      <c r="E2108">
        <v>47</v>
      </c>
      <c r="F2108">
        <v>0</v>
      </c>
      <c r="T2108"/>
    </row>
    <row r="2109" spans="1:20" x14ac:dyDescent="0.25">
      <c r="A2109">
        <v>1966</v>
      </c>
      <c r="B2109">
        <v>10</v>
      </c>
      <c r="C2109">
        <v>8</v>
      </c>
      <c r="D2109">
        <v>76</v>
      </c>
      <c r="E2109">
        <v>51</v>
      </c>
      <c r="F2109">
        <v>0</v>
      </c>
      <c r="T2109"/>
    </row>
    <row r="2110" spans="1:20" x14ac:dyDescent="0.25">
      <c r="A2110">
        <v>1966</v>
      </c>
      <c r="B2110">
        <v>10</v>
      </c>
      <c r="C2110">
        <v>9</v>
      </c>
      <c r="D2110">
        <v>79</v>
      </c>
      <c r="E2110">
        <v>57</v>
      </c>
      <c r="F2110">
        <v>0</v>
      </c>
      <c r="T2110"/>
    </row>
    <row r="2111" spans="1:20" x14ac:dyDescent="0.25">
      <c r="A2111">
        <v>1966</v>
      </c>
      <c r="B2111">
        <v>10</v>
      </c>
      <c r="C2111">
        <v>10</v>
      </c>
      <c r="D2111">
        <v>70</v>
      </c>
      <c r="E2111">
        <v>56</v>
      </c>
      <c r="F2111">
        <v>4</v>
      </c>
      <c r="T2111"/>
    </row>
    <row r="2112" spans="1:20" x14ac:dyDescent="0.25">
      <c r="A2112">
        <v>1966</v>
      </c>
      <c r="B2112">
        <v>10</v>
      </c>
      <c r="C2112">
        <v>11</v>
      </c>
      <c r="D2112">
        <v>67</v>
      </c>
      <c r="E2112">
        <v>52</v>
      </c>
      <c r="F2112">
        <v>0</v>
      </c>
      <c r="T2112"/>
    </row>
    <row r="2113" spans="1:20" x14ac:dyDescent="0.25">
      <c r="A2113">
        <v>1966</v>
      </c>
      <c r="B2113">
        <v>10</v>
      </c>
      <c r="C2113">
        <v>12</v>
      </c>
      <c r="D2113">
        <v>60</v>
      </c>
      <c r="E2113">
        <v>48</v>
      </c>
      <c r="F2113">
        <v>0</v>
      </c>
      <c r="T2113"/>
    </row>
    <row r="2114" spans="1:20" x14ac:dyDescent="0.25">
      <c r="A2114">
        <v>1966</v>
      </c>
      <c r="B2114">
        <v>10</v>
      </c>
      <c r="C2114">
        <v>13</v>
      </c>
      <c r="D2114">
        <v>64</v>
      </c>
      <c r="E2114">
        <v>46</v>
      </c>
      <c r="F2114">
        <v>0</v>
      </c>
      <c r="T2114"/>
    </row>
    <row r="2115" spans="1:20" x14ac:dyDescent="0.25">
      <c r="A2115">
        <v>1966</v>
      </c>
      <c r="B2115">
        <v>10</v>
      </c>
      <c r="C2115">
        <v>14</v>
      </c>
      <c r="D2115">
        <v>67</v>
      </c>
      <c r="E2115">
        <v>52</v>
      </c>
      <c r="F2115">
        <v>0</v>
      </c>
      <c r="T2115"/>
    </row>
    <row r="2116" spans="1:20" x14ac:dyDescent="0.25">
      <c r="A2116">
        <v>1966</v>
      </c>
      <c r="B2116">
        <v>10</v>
      </c>
      <c r="C2116">
        <v>15</v>
      </c>
      <c r="D2116">
        <v>67</v>
      </c>
      <c r="E2116">
        <v>52</v>
      </c>
      <c r="F2116">
        <v>0</v>
      </c>
      <c r="T2116"/>
    </row>
    <row r="2117" spans="1:20" x14ac:dyDescent="0.25">
      <c r="A2117">
        <v>1966</v>
      </c>
      <c r="B2117">
        <v>10</v>
      </c>
      <c r="C2117">
        <v>16</v>
      </c>
      <c r="D2117">
        <v>73</v>
      </c>
      <c r="E2117">
        <v>51</v>
      </c>
      <c r="F2117">
        <v>26</v>
      </c>
      <c r="T2117"/>
    </row>
    <row r="2118" spans="1:20" x14ac:dyDescent="0.25">
      <c r="A2118">
        <v>1966</v>
      </c>
      <c r="B2118">
        <v>10</v>
      </c>
      <c r="C2118">
        <v>17</v>
      </c>
      <c r="D2118">
        <v>54</v>
      </c>
      <c r="E2118">
        <v>46</v>
      </c>
      <c r="F2118">
        <v>0</v>
      </c>
      <c r="T2118"/>
    </row>
    <row r="2119" spans="1:20" x14ac:dyDescent="0.25">
      <c r="A2119">
        <v>1966</v>
      </c>
      <c r="B2119">
        <v>10</v>
      </c>
      <c r="C2119">
        <v>18</v>
      </c>
      <c r="D2119">
        <v>56</v>
      </c>
      <c r="E2119">
        <v>41</v>
      </c>
      <c r="F2119">
        <v>4</v>
      </c>
      <c r="T2119"/>
    </row>
    <row r="2120" spans="1:20" x14ac:dyDescent="0.25">
      <c r="A2120">
        <v>1966</v>
      </c>
      <c r="B2120">
        <v>10</v>
      </c>
      <c r="C2120">
        <v>19</v>
      </c>
      <c r="D2120">
        <v>63</v>
      </c>
      <c r="E2120">
        <v>50</v>
      </c>
      <c r="F2120">
        <v>312</v>
      </c>
      <c r="T2120"/>
    </row>
    <row r="2121" spans="1:20" x14ac:dyDescent="0.25">
      <c r="A2121">
        <v>1966</v>
      </c>
      <c r="B2121">
        <v>10</v>
      </c>
      <c r="C2121">
        <v>20</v>
      </c>
      <c r="D2121">
        <v>55</v>
      </c>
      <c r="E2121">
        <v>47</v>
      </c>
      <c r="F2121">
        <v>3</v>
      </c>
      <c r="T2121"/>
    </row>
    <row r="2122" spans="1:20" x14ac:dyDescent="0.25">
      <c r="A2122">
        <v>1966</v>
      </c>
      <c r="B2122">
        <v>10</v>
      </c>
      <c r="C2122">
        <v>21</v>
      </c>
      <c r="D2122">
        <v>61</v>
      </c>
      <c r="E2122">
        <v>43</v>
      </c>
      <c r="F2122">
        <v>0</v>
      </c>
      <c r="T2122"/>
    </row>
    <row r="2123" spans="1:20" x14ac:dyDescent="0.25">
      <c r="A2123">
        <v>1966</v>
      </c>
      <c r="B2123">
        <v>10</v>
      </c>
      <c r="C2123">
        <v>22</v>
      </c>
      <c r="D2123">
        <v>65</v>
      </c>
      <c r="E2123">
        <v>46</v>
      </c>
      <c r="F2123">
        <v>0</v>
      </c>
      <c r="T2123"/>
    </row>
    <row r="2124" spans="1:20" x14ac:dyDescent="0.25">
      <c r="A2124">
        <v>1966</v>
      </c>
      <c r="B2124">
        <v>10</v>
      </c>
      <c r="C2124">
        <v>23</v>
      </c>
      <c r="D2124">
        <v>68</v>
      </c>
      <c r="E2124">
        <v>53</v>
      </c>
      <c r="F2124">
        <v>0</v>
      </c>
      <c r="T2124"/>
    </row>
    <row r="2125" spans="1:20" x14ac:dyDescent="0.25">
      <c r="A2125">
        <v>1966</v>
      </c>
      <c r="B2125">
        <v>10</v>
      </c>
      <c r="C2125">
        <v>24</v>
      </c>
      <c r="D2125">
        <v>64</v>
      </c>
      <c r="E2125">
        <v>55</v>
      </c>
      <c r="F2125">
        <v>0</v>
      </c>
      <c r="T2125"/>
    </row>
    <row r="2126" spans="1:20" x14ac:dyDescent="0.25">
      <c r="A2126">
        <v>1966</v>
      </c>
      <c r="B2126">
        <v>10</v>
      </c>
      <c r="C2126">
        <v>25</v>
      </c>
      <c r="D2126">
        <v>62</v>
      </c>
      <c r="E2126">
        <v>51</v>
      </c>
      <c r="F2126">
        <v>0</v>
      </c>
      <c r="T2126"/>
    </row>
    <row r="2127" spans="1:20" x14ac:dyDescent="0.25">
      <c r="A2127">
        <v>1966</v>
      </c>
      <c r="B2127">
        <v>10</v>
      </c>
      <c r="C2127">
        <v>26</v>
      </c>
      <c r="D2127">
        <v>63</v>
      </c>
      <c r="E2127">
        <v>49</v>
      </c>
      <c r="F2127">
        <v>0</v>
      </c>
      <c r="T2127"/>
    </row>
    <row r="2128" spans="1:20" x14ac:dyDescent="0.25">
      <c r="A2128">
        <v>1966</v>
      </c>
      <c r="B2128">
        <v>10</v>
      </c>
      <c r="C2128">
        <v>27</v>
      </c>
      <c r="D2128">
        <v>62</v>
      </c>
      <c r="E2128">
        <v>43</v>
      </c>
      <c r="F2128">
        <v>0</v>
      </c>
      <c r="T2128"/>
    </row>
    <row r="2129" spans="1:20" x14ac:dyDescent="0.25">
      <c r="A2129">
        <v>1966</v>
      </c>
      <c r="B2129">
        <v>10</v>
      </c>
      <c r="C2129">
        <v>28</v>
      </c>
      <c r="D2129">
        <v>70</v>
      </c>
      <c r="E2129">
        <v>46</v>
      </c>
      <c r="F2129">
        <v>0</v>
      </c>
      <c r="T2129"/>
    </row>
    <row r="2130" spans="1:20" x14ac:dyDescent="0.25">
      <c r="A2130">
        <v>1966</v>
      </c>
      <c r="B2130">
        <v>10</v>
      </c>
      <c r="C2130">
        <v>29</v>
      </c>
      <c r="D2130">
        <v>71</v>
      </c>
      <c r="E2130">
        <v>42</v>
      </c>
      <c r="F2130">
        <v>0</v>
      </c>
      <c r="T2130"/>
    </row>
    <row r="2131" spans="1:20" x14ac:dyDescent="0.25">
      <c r="A2131">
        <v>1966</v>
      </c>
      <c r="B2131">
        <v>10</v>
      </c>
      <c r="C2131">
        <v>30</v>
      </c>
      <c r="D2131">
        <v>47</v>
      </c>
      <c r="E2131">
        <v>34</v>
      </c>
      <c r="F2131">
        <v>0</v>
      </c>
      <c r="T2131"/>
    </row>
    <row r="2132" spans="1:20" x14ac:dyDescent="0.25">
      <c r="A2132">
        <v>1966</v>
      </c>
      <c r="B2132">
        <v>10</v>
      </c>
      <c r="C2132">
        <v>31</v>
      </c>
      <c r="D2132">
        <v>57</v>
      </c>
      <c r="E2132">
        <v>37</v>
      </c>
      <c r="F2132">
        <v>0</v>
      </c>
      <c r="T2132"/>
    </row>
    <row r="2133" spans="1:20" x14ac:dyDescent="0.25">
      <c r="A2133">
        <v>1966</v>
      </c>
      <c r="B2133">
        <v>11</v>
      </c>
      <c r="C2133">
        <v>1</v>
      </c>
      <c r="D2133">
        <v>68</v>
      </c>
      <c r="E2133">
        <v>50</v>
      </c>
      <c r="F2133">
        <v>0</v>
      </c>
      <c r="T2133"/>
    </row>
    <row r="2134" spans="1:20" x14ac:dyDescent="0.25">
      <c r="A2134">
        <v>1966</v>
      </c>
      <c r="B2134">
        <v>11</v>
      </c>
      <c r="C2134">
        <v>2</v>
      </c>
      <c r="D2134">
        <v>66</v>
      </c>
      <c r="E2134">
        <v>58</v>
      </c>
      <c r="F2134">
        <v>30</v>
      </c>
      <c r="T2134"/>
    </row>
    <row r="2135" spans="1:20" x14ac:dyDescent="0.25">
      <c r="A2135">
        <v>1966</v>
      </c>
      <c r="B2135">
        <v>11</v>
      </c>
      <c r="C2135">
        <v>3</v>
      </c>
      <c r="D2135">
        <v>65</v>
      </c>
      <c r="E2135">
        <v>38</v>
      </c>
      <c r="F2135">
        <v>109</v>
      </c>
      <c r="T2135"/>
    </row>
    <row r="2136" spans="1:20" x14ac:dyDescent="0.25">
      <c r="A2136">
        <v>1966</v>
      </c>
      <c r="B2136">
        <v>11</v>
      </c>
      <c r="C2136">
        <v>4</v>
      </c>
      <c r="D2136">
        <v>45</v>
      </c>
      <c r="E2136">
        <v>32</v>
      </c>
      <c r="F2136">
        <v>0</v>
      </c>
      <c r="T2136"/>
    </row>
    <row r="2137" spans="1:20" x14ac:dyDescent="0.25">
      <c r="A2137">
        <v>1966</v>
      </c>
      <c r="B2137">
        <v>11</v>
      </c>
      <c r="C2137">
        <v>5</v>
      </c>
      <c r="D2137">
        <v>55</v>
      </c>
      <c r="E2137">
        <v>36</v>
      </c>
      <c r="F2137">
        <v>5</v>
      </c>
      <c r="T2137"/>
    </row>
    <row r="2138" spans="1:20" x14ac:dyDescent="0.25">
      <c r="A2138">
        <v>1966</v>
      </c>
      <c r="B2138">
        <v>11</v>
      </c>
      <c r="C2138">
        <v>6</v>
      </c>
      <c r="D2138">
        <v>50</v>
      </c>
      <c r="E2138">
        <v>41</v>
      </c>
      <c r="F2138">
        <v>25</v>
      </c>
      <c r="T2138"/>
    </row>
    <row r="2139" spans="1:20" x14ac:dyDescent="0.25">
      <c r="A2139">
        <v>1966</v>
      </c>
      <c r="B2139">
        <v>11</v>
      </c>
      <c r="C2139">
        <v>7</v>
      </c>
      <c r="D2139">
        <v>49</v>
      </c>
      <c r="E2139">
        <v>39</v>
      </c>
      <c r="F2139">
        <v>0</v>
      </c>
      <c r="T2139"/>
    </row>
    <row r="2140" spans="1:20" x14ac:dyDescent="0.25">
      <c r="A2140">
        <v>1966</v>
      </c>
      <c r="B2140">
        <v>11</v>
      </c>
      <c r="C2140">
        <v>8</v>
      </c>
      <c r="D2140">
        <v>62</v>
      </c>
      <c r="E2140">
        <v>48</v>
      </c>
      <c r="F2140">
        <v>0</v>
      </c>
      <c r="T2140"/>
    </row>
    <row r="2141" spans="1:20" x14ac:dyDescent="0.25">
      <c r="A2141">
        <v>1966</v>
      </c>
      <c r="B2141">
        <v>11</v>
      </c>
      <c r="C2141">
        <v>9</v>
      </c>
      <c r="D2141">
        <v>67</v>
      </c>
      <c r="E2141">
        <v>53</v>
      </c>
      <c r="F2141">
        <v>2</v>
      </c>
      <c r="T2141"/>
    </row>
    <row r="2142" spans="1:20" x14ac:dyDescent="0.25">
      <c r="A2142">
        <v>1966</v>
      </c>
      <c r="B2142">
        <v>11</v>
      </c>
      <c r="C2142">
        <v>10</v>
      </c>
      <c r="D2142">
        <v>70</v>
      </c>
      <c r="E2142">
        <v>58</v>
      </c>
      <c r="F2142">
        <v>13</v>
      </c>
      <c r="T2142"/>
    </row>
    <row r="2143" spans="1:20" x14ac:dyDescent="0.25">
      <c r="A2143">
        <v>1966</v>
      </c>
      <c r="B2143">
        <v>11</v>
      </c>
      <c r="C2143">
        <v>11</v>
      </c>
      <c r="D2143">
        <v>64</v>
      </c>
      <c r="E2143">
        <v>54</v>
      </c>
      <c r="F2143">
        <v>12</v>
      </c>
      <c r="T2143"/>
    </row>
    <row r="2144" spans="1:20" x14ac:dyDescent="0.25">
      <c r="A2144">
        <v>1966</v>
      </c>
      <c r="B2144">
        <v>11</v>
      </c>
      <c r="C2144">
        <v>12</v>
      </c>
      <c r="D2144">
        <v>55</v>
      </c>
      <c r="E2144">
        <v>44</v>
      </c>
      <c r="F2144">
        <v>8</v>
      </c>
      <c r="T2144"/>
    </row>
    <row r="2145" spans="1:20" x14ac:dyDescent="0.25">
      <c r="A2145">
        <v>1966</v>
      </c>
      <c r="B2145">
        <v>11</v>
      </c>
      <c r="C2145">
        <v>13</v>
      </c>
      <c r="D2145">
        <v>50</v>
      </c>
      <c r="E2145">
        <v>38</v>
      </c>
      <c r="F2145">
        <v>0</v>
      </c>
      <c r="T2145"/>
    </row>
    <row r="2146" spans="1:20" x14ac:dyDescent="0.25">
      <c r="A2146">
        <v>1966</v>
      </c>
      <c r="B2146">
        <v>11</v>
      </c>
      <c r="C2146">
        <v>14</v>
      </c>
      <c r="D2146">
        <v>48</v>
      </c>
      <c r="E2146">
        <v>33</v>
      </c>
      <c r="F2146">
        <v>0</v>
      </c>
      <c r="T2146"/>
    </row>
    <row r="2147" spans="1:20" x14ac:dyDescent="0.25">
      <c r="A2147">
        <v>1966</v>
      </c>
      <c r="B2147">
        <v>11</v>
      </c>
      <c r="C2147">
        <v>15</v>
      </c>
      <c r="D2147">
        <v>50</v>
      </c>
      <c r="E2147">
        <v>36</v>
      </c>
      <c r="F2147">
        <v>0</v>
      </c>
      <c r="T2147"/>
    </row>
    <row r="2148" spans="1:20" x14ac:dyDescent="0.25">
      <c r="A2148">
        <v>1966</v>
      </c>
      <c r="B2148">
        <v>11</v>
      </c>
      <c r="C2148">
        <v>16</v>
      </c>
      <c r="D2148">
        <v>51</v>
      </c>
      <c r="E2148">
        <v>34</v>
      </c>
      <c r="F2148">
        <v>0</v>
      </c>
      <c r="T2148"/>
    </row>
    <row r="2149" spans="1:20" x14ac:dyDescent="0.25">
      <c r="A2149">
        <v>1966</v>
      </c>
      <c r="B2149">
        <v>11</v>
      </c>
      <c r="C2149">
        <v>17</v>
      </c>
      <c r="D2149">
        <v>61</v>
      </c>
      <c r="E2149">
        <v>47</v>
      </c>
      <c r="F2149">
        <v>0</v>
      </c>
      <c r="T2149"/>
    </row>
    <row r="2150" spans="1:20" x14ac:dyDescent="0.25">
      <c r="A2150">
        <v>1966</v>
      </c>
      <c r="B2150">
        <v>11</v>
      </c>
      <c r="C2150">
        <v>18</v>
      </c>
      <c r="D2150">
        <v>60</v>
      </c>
      <c r="E2150">
        <v>52</v>
      </c>
      <c r="F2150">
        <v>21</v>
      </c>
      <c r="T2150"/>
    </row>
    <row r="2151" spans="1:20" x14ac:dyDescent="0.25">
      <c r="A2151">
        <v>1966</v>
      </c>
      <c r="B2151">
        <v>11</v>
      </c>
      <c r="C2151">
        <v>19</v>
      </c>
      <c r="D2151">
        <v>58</v>
      </c>
      <c r="E2151">
        <v>33</v>
      </c>
      <c r="F2151">
        <v>0</v>
      </c>
      <c r="T2151"/>
    </row>
    <row r="2152" spans="1:20" x14ac:dyDescent="0.25">
      <c r="A2152">
        <v>1966</v>
      </c>
      <c r="B2152">
        <v>11</v>
      </c>
      <c r="C2152">
        <v>20</v>
      </c>
      <c r="D2152">
        <v>42</v>
      </c>
      <c r="E2152">
        <v>29</v>
      </c>
      <c r="F2152">
        <v>0</v>
      </c>
      <c r="T2152"/>
    </row>
    <row r="2153" spans="1:20" x14ac:dyDescent="0.25">
      <c r="A2153">
        <v>1966</v>
      </c>
      <c r="B2153">
        <v>11</v>
      </c>
      <c r="C2153">
        <v>21</v>
      </c>
      <c r="D2153">
        <v>49</v>
      </c>
      <c r="E2153">
        <v>33</v>
      </c>
      <c r="F2153">
        <v>0</v>
      </c>
      <c r="T2153"/>
    </row>
    <row r="2154" spans="1:20" x14ac:dyDescent="0.25">
      <c r="A2154">
        <v>1966</v>
      </c>
      <c r="B2154">
        <v>11</v>
      </c>
      <c r="C2154">
        <v>22</v>
      </c>
      <c r="D2154">
        <v>48</v>
      </c>
      <c r="E2154">
        <v>35</v>
      </c>
      <c r="F2154">
        <v>0</v>
      </c>
      <c r="T2154"/>
    </row>
    <row r="2155" spans="1:20" x14ac:dyDescent="0.25">
      <c r="A2155">
        <v>1966</v>
      </c>
      <c r="B2155">
        <v>11</v>
      </c>
      <c r="C2155">
        <v>23</v>
      </c>
      <c r="D2155">
        <v>55</v>
      </c>
      <c r="E2155">
        <v>34</v>
      </c>
      <c r="F2155">
        <v>0</v>
      </c>
      <c r="T2155"/>
    </row>
    <row r="2156" spans="1:20" x14ac:dyDescent="0.25">
      <c r="A2156">
        <v>1966</v>
      </c>
      <c r="B2156">
        <v>11</v>
      </c>
      <c r="C2156">
        <v>24</v>
      </c>
      <c r="D2156">
        <v>65</v>
      </c>
      <c r="E2156">
        <v>40</v>
      </c>
      <c r="F2156">
        <v>0</v>
      </c>
      <c r="T2156"/>
    </row>
    <row r="2157" spans="1:20" x14ac:dyDescent="0.25">
      <c r="A2157">
        <v>1966</v>
      </c>
      <c r="B2157">
        <v>11</v>
      </c>
      <c r="C2157">
        <v>25</v>
      </c>
      <c r="D2157">
        <v>64</v>
      </c>
      <c r="E2157">
        <v>49</v>
      </c>
      <c r="F2157">
        <v>6</v>
      </c>
      <c r="T2157"/>
    </row>
    <row r="2158" spans="1:20" x14ac:dyDescent="0.25">
      <c r="A2158">
        <v>1966</v>
      </c>
      <c r="B2158">
        <v>11</v>
      </c>
      <c r="C2158">
        <v>26</v>
      </c>
      <c r="D2158">
        <v>57</v>
      </c>
      <c r="E2158">
        <v>46</v>
      </c>
      <c r="F2158">
        <v>26</v>
      </c>
      <c r="T2158"/>
    </row>
    <row r="2159" spans="1:20" x14ac:dyDescent="0.25">
      <c r="A2159">
        <v>1966</v>
      </c>
      <c r="B2159">
        <v>11</v>
      </c>
      <c r="C2159">
        <v>27</v>
      </c>
      <c r="D2159">
        <v>55</v>
      </c>
      <c r="E2159">
        <v>44</v>
      </c>
      <c r="F2159">
        <v>0</v>
      </c>
      <c r="T2159"/>
    </row>
    <row r="2160" spans="1:20" x14ac:dyDescent="0.25">
      <c r="A2160">
        <v>1966</v>
      </c>
      <c r="B2160">
        <v>11</v>
      </c>
      <c r="C2160">
        <v>28</v>
      </c>
      <c r="D2160">
        <v>57</v>
      </c>
      <c r="E2160">
        <v>48</v>
      </c>
      <c r="F2160">
        <v>90</v>
      </c>
      <c r="T2160"/>
    </row>
    <row r="2161" spans="1:20" x14ac:dyDescent="0.25">
      <c r="A2161">
        <v>1966</v>
      </c>
      <c r="B2161">
        <v>11</v>
      </c>
      <c r="C2161">
        <v>29</v>
      </c>
      <c r="D2161">
        <v>49</v>
      </c>
      <c r="E2161">
        <v>37</v>
      </c>
      <c r="F2161">
        <v>0</v>
      </c>
      <c r="T2161"/>
    </row>
    <row r="2162" spans="1:20" x14ac:dyDescent="0.25">
      <c r="A2162">
        <v>1966</v>
      </c>
      <c r="B2162">
        <v>11</v>
      </c>
      <c r="C2162">
        <v>30</v>
      </c>
      <c r="D2162">
        <v>44</v>
      </c>
      <c r="E2162">
        <v>35</v>
      </c>
      <c r="F2162">
        <v>0</v>
      </c>
      <c r="T2162"/>
    </row>
    <row r="2163" spans="1:20" x14ac:dyDescent="0.25">
      <c r="A2163">
        <v>1966</v>
      </c>
      <c r="B2163">
        <v>12</v>
      </c>
      <c r="C2163">
        <v>1</v>
      </c>
      <c r="D2163">
        <v>45</v>
      </c>
      <c r="E2163">
        <v>35</v>
      </c>
      <c r="F2163">
        <v>0</v>
      </c>
      <c r="T2163"/>
    </row>
    <row r="2164" spans="1:20" x14ac:dyDescent="0.25">
      <c r="A2164">
        <v>1966</v>
      </c>
      <c r="B2164">
        <v>12</v>
      </c>
      <c r="C2164">
        <v>2</v>
      </c>
      <c r="D2164">
        <v>43</v>
      </c>
      <c r="E2164">
        <v>23</v>
      </c>
      <c r="F2164">
        <v>0</v>
      </c>
      <c r="T2164"/>
    </row>
    <row r="2165" spans="1:20" x14ac:dyDescent="0.25">
      <c r="A2165">
        <v>1966</v>
      </c>
      <c r="B2165">
        <v>12</v>
      </c>
      <c r="C2165">
        <v>3</v>
      </c>
      <c r="D2165">
        <v>25</v>
      </c>
      <c r="E2165">
        <v>15</v>
      </c>
      <c r="F2165">
        <v>0</v>
      </c>
      <c r="T2165"/>
    </row>
    <row r="2166" spans="1:20" x14ac:dyDescent="0.25">
      <c r="A2166">
        <v>1966</v>
      </c>
      <c r="B2166">
        <v>12</v>
      </c>
      <c r="C2166">
        <v>4</v>
      </c>
      <c r="D2166">
        <v>28</v>
      </c>
      <c r="E2166">
        <v>14</v>
      </c>
      <c r="F2166">
        <v>0</v>
      </c>
      <c r="T2166"/>
    </row>
    <row r="2167" spans="1:20" x14ac:dyDescent="0.25">
      <c r="A2167">
        <v>1966</v>
      </c>
      <c r="B2167">
        <v>12</v>
      </c>
      <c r="C2167">
        <v>5</v>
      </c>
      <c r="D2167">
        <v>38</v>
      </c>
      <c r="E2167">
        <v>23</v>
      </c>
      <c r="F2167">
        <v>3</v>
      </c>
      <c r="T2167"/>
    </row>
    <row r="2168" spans="1:20" x14ac:dyDescent="0.25">
      <c r="A2168">
        <v>1966</v>
      </c>
      <c r="B2168">
        <v>12</v>
      </c>
      <c r="C2168">
        <v>6</v>
      </c>
      <c r="D2168">
        <v>46</v>
      </c>
      <c r="E2168">
        <v>35</v>
      </c>
      <c r="F2168">
        <v>2</v>
      </c>
      <c r="T2168"/>
    </row>
    <row r="2169" spans="1:20" x14ac:dyDescent="0.25">
      <c r="A2169">
        <v>1966</v>
      </c>
      <c r="B2169">
        <v>12</v>
      </c>
      <c r="C2169">
        <v>7</v>
      </c>
      <c r="D2169">
        <v>51</v>
      </c>
      <c r="E2169">
        <v>40</v>
      </c>
      <c r="F2169">
        <v>1</v>
      </c>
      <c r="T2169"/>
    </row>
    <row r="2170" spans="1:20" x14ac:dyDescent="0.25">
      <c r="A2170">
        <v>1966</v>
      </c>
      <c r="B2170">
        <v>12</v>
      </c>
      <c r="C2170">
        <v>8</v>
      </c>
      <c r="D2170">
        <v>62</v>
      </c>
      <c r="E2170">
        <v>50</v>
      </c>
      <c r="F2170">
        <v>1</v>
      </c>
      <c r="T2170"/>
    </row>
    <row r="2171" spans="1:20" x14ac:dyDescent="0.25">
      <c r="A2171">
        <v>1966</v>
      </c>
      <c r="B2171">
        <v>12</v>
      </c>
      <c r="C2171">
        <v>9</v>
      </c>
      <c r="D2171">
        <v>66</v>
      </c>
      <c r="E2171">
        <v>54</v>
      </c>
      <c r="F2171">
        <v>0</v>
      </c>
      <c r="T2171"/>
    </row>
    <row r="2172" spans="1:20" x14ac:dyDescent="0.25">
      <c r="A2172">
        <v>1966</v>
      </c>
      <c r="B2172">
        <v>12</v>
      </c>
      <c r="C2172">
        <v>10</v>
      </c>
      <c r="D2172">
        <v>62</v>
      </c>
      <c r="E2172">
        <v>54</v>
      </c>
      <c r="F2172">
        <v>0</v>
      </c>
      <c r="T2172"/>
    </row>
    <row r="2173" spans="1:20" x14ac:dyDescent="0.25">
      <c r="A2173">
        <v>1966</v>
      </c>
      <c r="B2173">
        <v>12</v>
      </c>
      <c r="C2173">
        <v>11</v>
      </c>
      <c r="D2173">
        <v>60</v>
      </c>
      <c r="E2173">
        <v>35</v>
      </c>
      <c r="F2173">
        <v>3</v>
      </c>
      <c r="T2173"/>
    </row>
    <row r="2174" spans="1:20" x14ac:dyDescent="0.25">
      <c r="A2174">
        <v>1966</v>
      </c>
      <c r="B2174">
        <v>12</v>
      </c>
      <c r="C2174">
        <v>12</v>
      </c>
      <c r="D2174">
        <v>43</v>
      </c>
      <c r="E2174">
        <v>32</v>
      </c>
      <c r="F2174">
        <v>0</v>
      </c>
      <c r="T2174"/>
    </row>
    <row r="2175" spans="1:20" x14ac:dyDescent="0.25">
      <c r="A2175">
        <v>1966</v>
      </c>
      <c r="B2175">
        <v>12</v>
      </c>
      <c r="C2175">
        <v>13</v>
      </c>
      <c r="D2175">
        <v>37</v>
      </c>
      <c r="E2175">
        <v>31</v>
      </c>
      <c r="F2175">
        <v>44</v>
      </c>
      <c r="T2175"/>
    </row>
    <row r="2176" spans="1:20" x14ac:dyDescent="0.25">
      <c r="A2176">
        <v>1966</v>
      </c>
      <c r="B2176">
        <v>12</v>
      </c>
      <c r="C2176">
        <v>14</v>
      </c>
      <c r="D2176">
        <v>37</v>
      </c>
      <c r="E2176">
        <v>32</v>
      </c>
      <c r="F2176">
        <v>20</v>
      </c>
      <c r="T2176"/>
    </row>
    <row r="2177" spans="1:20" x14ac:dyDescent="0.25">
      <c r="A2177">
        <v>1966</v>
      </c>
      <c r="B2177">
        <v>12</v>
      </c>
      <c r="C2177">
        <v>15</v>
      </c>
      <c r="D2177">
        <v>38</v>
      </c>
      <c r="E2177">
        <v>31</v>
      </c>
      <c r="F2177">
        <v>0</v>
      </c>
      <c r="T2177"/>
    </row>
    <row r="2178" spans="1:20" x14ac:dyDescent="0.25">
      <c r="A2178">
        <v>1966</v>
      </c>
      <c r="B2178">
        <v>12</v>
      </c>
      <c r="C2178">
        <v>16</v>
      </c>
      <c r="D2178">
        <v>40</v>
      </c>
      <c r="E2178">
        <v>28</v>
      </c>
      <c r="F2178">
        <v>0</v>
      </c>
      <c r="T2178"/>
    </row>
    <row r="2179" spans="1:20" x14ac:dyDescent="0.25">
      <c r="A2179">
        <v>1966</v>
      </c>
      <c r="B2179">
        <v>12</v>
      </c>
      <c r="C2179">
        <v>17</v>
      </c>
      <c r="D2179">
        <v>52</v>
      </c>
      <c r="E2179">
        <v>34</v>
      </c>
      <c r="F2179">
        <v>0</v>
      </c>
      <c r="T2179"/>
    </row>
    <row r="2180" spans="1:20" x14ac:dyDescent="0.25">
      <c r="A2180">
        <v>1966</v>
      </c>
      <c r="B2180">
        <v>12</v>
      </c>
      <c r="C2180">
        <v>18</v>
      </c>
      <c r="D2180">
        <v>56</v>
      </c>
      <c r="E2180">
        <v>42</v>
      </c>
      <c r="F2180">
        <v>0</v>
      </c>
      <c r="T2180"/>
    </row>
    <row r="2181" spans="1:20" x14ac:dyDescent="0.25">
      <c r="A2181">
        <v>1966</v>
      </c>
      <c r="B2181">
        <v>12</v>
      </c>
      <c r="C2181">
        <v>19</v>
      </c>
      <c r="D2181">
        <v>42</v>
      </c>
      <c r="E2181">
        <v>24</v>
      </c>
      <c r="F2181">
        <v>0</v>
      </c>
      <c r="T2181"/>
    </row>
    <row r="2182" spans="1:20" x14ac:dyDescent="0.25">
      <c r="A2182">
        <v>1966</v>
      </c>
      <c r="B2182">
        <v>12</v>
      </c>
      <c r="C2182">
        <v>20</v>
      </c>
      <c r="D2182">
        <v>37</v>
      </c>
      <c r="E2182">
        <v>24</v>
      </c>
      <c r="F2182">
        <v>20</v>
      </c>
      <c r="T2182"/>
    </row>
    <row r="2183" spans="1:20" x14ac:dyDescent="0.25">
      <c r="A2183">
        <v>1966</v>
      </c>
      <c r="B2183">
        <v>12</v>
      </c>
      <c r="C2183">
        <v>21</v>
      </c>
      <c r="D2183">
        <v>34</v>
      </c>
      <c r="E2183">
        <v>28</v>
      </c>
      <c r="F2183">
        <v>15</v>
      </c>
      <c r="T2183"/>
    </row>
    <row r="2184" spans="1:20" x14ac:dyDescent="0.25">
      <c r="A2184">
        <v>1966</v>
      </c>
      <c r="B2184">
        <v>12</v>
      </c>
      <c r="C2184">
        <v>22</v>
      </c>
      <c r="D2184">
        <v>36</v>
      </c>
      <c r="E2184">
        <v>27</v>
      </c>
      <c r="F2184">
        <v>0</v>
      </c>
      <c r="T2184"/>
    </row>
    <row r="2185" spans="1:20" x14ac:dyDescent="0.25">
      <c r="A2185">
        <v>1966</v>
      </c>
      <c r="B2185">
        <v>12</v>
      </c>
      <c r="C2185">
        <v>23</v>
      </c>
      <c r="D2185">
        <v>31</v>
      </c>
      <c r="E2185">
        <v>26</v>
      </c>
      <c r="F2185">
        <v>0</v>
      </c>
      <c r="T2185"/>
    </row>
    <row r="2186" spans="1:20" x14ac:dyDescent="0.25">
      <c r="A2186">
        <v>1966</v>
      </c>
      <c r="B2186">
        <v>12</v>
      </c>
      <c r="C2186">
        <v>24</v>
      </c>
      <c r="D2186">
        <v>26</v>
      </c>
      <c r="E2186">
        <v>22</v>
      </c>
      <c r="F2186">
        <v>74</v>
      </c>
      <c r="T2186"/>
    </row>
    <row r="2187" spans="1:20" x14ac:dyDescent="0.25">
      <c r="A2187">
        <v>1966</v>
      </c>
      <c r="B2187">
        <v>12</v>
      </c>
      <c r="C2187">
        <v>25</v>
      </c>
      <c r="D2187">
        <v>32</v>
      </c>
      <c r="E2187">
        <v>23</v>
      </c>
      <c r="F2187">
        <v>5</v>
      </c>
      <c r="T2187"/>
    </row>
    <row r="2188" spans="1:20" x14ac:dyDescent="0.25">
      <c r="A2188">
        <v>1966</v>
      </c>
      <c r="B2188">
        <v>12</v>
      </c>
      <c r="C2188">
        <v>26</v>
      </c>
      <c r="D2188">
        <v>31</v>
      </c>
      <c r="E2188">
        <v>24</v>
      </c>
      <c r="F2188">
        <v>0</v>
      </c>
      <c r="T2188"/>
    </row>
    <row r="2189" spans="1:20" x14ac:dyDescent="0.25">
      <c r="A2189">
        <v>1966</v>
      </c>
      <c r="B2189">
        <v>12</v>
      </c>
      <c r="C2189">
        <v>27</v>
      </c>
      <c r="D2189">
        <v>33</v>
      </c>
      <c r="E2189">
        <v>26</v>
      </c>
      <c r="F2189">
        <v>0</v>
      </c>
      <c r="T2189"/>
    </row>
    <row r="2190" spans="1:20" x14ac:dyDescent="0.25">
      <c r="A2190">
        <v>1966</v>
      </c>
      <c r="B2190">
        <v>12</v>
      </c>
      <c r="C2190">
        <v>28</v>
      </c>
      <c r="D2190">
        <v>29</v>
      </c>
      <c r="E2190">
        <v>22</v>
      </c>
      <c r="F2190">
        <v>5</v>
      </c>
      <c r="T2190"/>
    </row>
    <row r="2191" spans="1:20" x14ac:dyDescent="0.25">
      <c r="A2191">
        <v>1966</v>
      </c>
      <c r="B2191">
        <v>12</v>
      </c>
      <c r="C2191">
        <v>29</v>
      </c>
      <c r="D2191">
        <v>48</v>
      </c>
      <c r="E2191">
        <v>28</v>
      </c>
      <c r="F2191">
        <v>125</v>
      </c>
      <c r="T2191"/>
    </row>
    <row r="2192" spans="1:20" x14ac:dyDescent="0.25">
      <c r="A2192">
        <v>1966</v>
      </c>
      <c r="B2192">
        <v>12</v>
      </c>
      <c r="C2192">
        <v>30</v>
      </c>
      <c r="D2192">
        <v>34</v>
      </c>
      <c r="E2192">
        <v>28</v>
      </c>
      <c r="F2192">
        <v>0</v>
      </c>
      <c r="T2192"/>
    </row>
    <row r="2193" spans="1:20" x14ac:dyDescent="0.25">
      <c r="A2193">
        <v>1966</v>
      </c>
      <c r="B2193">
        <v>12</v>
      </c>
      <c r="C2193">
        <v>31</v>
      </c>
      <c r="D2193">
        <v>34</v>
      </c>
      <c r="E2193">
        <v>27</v>
      </c>
      <c r="F2193">
        <v>0</v>
      </c>
      <c r="T2193"/>
    </row>
    <row r="2194" spans="1:20" x14ac:dyDescent="0.25">
      <c r="A2194">
        <v>1967</v>
      </c>
      <c r="B2194">
        <v>1</v>
      </c>
      <c r="C2194">
        <v>1</v>
      </c>
      <c r="D2194">
        <v>38</v>
      </c>
      <c r="E2194">
        <v>31</v>
      </c>
      <c r="F2194">
        <v>0</v>
      </c>
      <c r="T2194"/>
    </row>
    <row r="2195" spans="1:20" x14ac:dyDescent="0.25">
      <c r="A2195">
        <v>1967</v>
      </c>
      <c r="B2195">
        <v>1</v>
      </c>
      <c r="C2195">
        <v>2</v>
      </c>
      <c r="D2195">
        <v>44</v>
      </c>
      <c r="E2195">
        <v>33</v>
      </c>
      <c r="F2195">
        <v>0</v>
      </c>
      <c r="T2195"/>
    </row>
    <row r="2196" spans="1:20" x14ac:dyDescent="0.25">
      <c r="A2196">
        <v>1967</v>
      </c>
      <c r="B2196">
        <v>1</v>
      </c>
      <c r="C2196">
        <v>3</v>
      </c>
      <c r="D2196">
        <v>44</v>
      </c>
      <c r="E2196">
        <v>33</v>
      </c>
      <c r="F2196">
        <v>0</v>
      </c>
      <c r="T2196"/>
    </row>
    <row r="2197" spans="1:20" x14ac:dyDescent="0.25">
      <c r="A2197">
        <v>1967</v>
      </c>
      <c r="B2197">
        <v>1</v>
      </c>
      <c r="C2197">
        <v>4</v>
      </c>
      <c r="D2197">
        <v>39</v>
      </c>
      <c r="E2197">
        <v>36</v>
      </c>
      <c r="F2197">
        <v>0</v>
      </c>
      <c r="T2197"/>
    </row>
    <row r="2198" spans="1:20" x14ac:dyDescent="0.25">
      <c r="A2198">
        <v>1967</v>
      </c>
      <c r="B2198">
        <v>1</v>
      </c>
      <c r="C2198">
        <v>5</v>
      </c>
      <c r="D2198">
        <v>36</v>
      </c>
      <c r="E2198">
        <v>30</v>
      </c>
      <c r="F2198">
        <v>17</v>
      </c>
      <c r="T2198"/>
    </row>
    <row r="2199" spans="1:20" x14ac:dyDescent="0.25">
      <c r="A2199">
        <v>1967</v>
      </c>
      <c r="B2199">
        <v>1</v>
      </c>
      <c r="C2199">
        <v>6</v>
      </c>
      <c r="D2199">
        <v>34</v>
      </c>
      <c r="E2199">
        <v>26</v>
      </c>
      <c r="F2199">
        <v>0</v>
      </c>
      <c r="T2199"/>
    </row>
    <row r="2200" spans="1:20" x14ac:dyDescent="0.25">
      <c r="A2200">
        <v>1967</v>
      </c>
      <c r="B2200">
        <v>1</v>
      </c>
      <c r="C2200">
        <v>7</v>
      </c>
      <c r="D2200">
        <v>51</v>
      </c>
      <c r="E2200">
        <v>28</v>
      </c>
      <c r="F2200">
        <v>2</v>
      </c>
      <c r="T2200"/>
    </row>
    <row r="2201" spans="1:20" x14ac:dyDescent="0.25">
      <c r="A2201">
        <v>1967</v>
      </c>
      <c r="B2201">
        <v>1</v>
      </c>
      <c r="C2201">
        <v>8</v>
      </c>
      <c r="D2201">
        <v>53</v>
      </c>
      <c r="E2201">
        <v>40</v>
      </c>
      <c r="F2201">
        <v>24</v>
      </c>
      <c r="T2201"/>
    </row>
    <row r="2202" spans="1:20" x14ac:dyDescent="0.25">
      <c r="A2202">
        <v>1967</v>
      </c>
      <c r="B2202">
        <v>1</v>
      </c>
      <c r="C2202">
        <v>9</v>
      </c>
      <c r="D2202">
        <v>40</v>
      </c>
      <c r="E2202">
        <v>32</v>
      </c>
      <c r="F2202">
        <v>0</v>
      </c>
      <c r="T2202"/>
    </row>
    <row r="2203" spans="1:20" x14ac:dyDescent="0.25">
      <c r="A2203">
        <v>1967</v>
      </c>
      <c r="B2203">
        <v>1</v>
      </c>
      <c r="C2203">
        <v>10</v>
      </c>
      <c r="D2203">
        <v>37</v>
      </c>
      <c r="E2203">
        <v>31</v>
      </c>
      <c r="F2203">
        <v>0</v>
      </c>
      <c r="T2203"/>
    </row>
    <row r="2204" spans="1:20" x14ac:dyDescent="0.25">
      <c r="A2204">
        <v>1967</v>
      </c>
      <c r="B2204">
        <v>1</v>
      </c>
      <c r="C2204">
        <v>11</v>
      </c>
      <c r="D2204">
        <v>39</v>
      </c>
      <c r="E2204">
        <v>28</v>
      </c>
      <c r="F2204">
        <v>0</v>
      </c>
      <c r="T2204"/>
    </row>
    <row r="2205" spans="1:20" x14ac:dyDescent="0.25">
      <c r="A2205">
        <v>1967</v>
      </c>
      <c r="B2205">
        <v>1</v>
      </c>
      <c r="C2205">
        <v>12</v>
      </c>
      <c r="D2205">
        <v>33</v>
      </c>
      <c r="E2205">
        <v>26</v>
      </c>
      <c r="F2205">
        <v>0</v>
      </c>
      <c r="T2205"/>
    </row>
    <row r="2206" spans="1:20" x14ac:dyDescent="0.25">
      <c r="A2206">
        <v>1967</v>
      </c>
      <c r="B2206">
        <v>1</v>
      </c>
      <c r="C2206">
        <v>13</v>
      </c>
      <c r="D2206">
        <v>46</v>
      </c>
      <c r="E2206">
        <v>31</v>
      </c>
      <c r="F2206">
        <v>0</v>
      </c>
      <c r="T2206"/>
    </row>
    <row r="2207" spans="1:20" x14ac:dyDescent="0.25">
      <c r="A2207">
        <v>1967</v>
      </c>
      <c r="B2207">
        <v>1</v>
      </c>
      <c r="C2207">
        <v>14</v>
      </c>
      <c r="D2207">
        <v>44</v>
      </c>
      <c r="E2207">
        <v>39</v>
      </c>
      <c r="F2207">
        <v>4</v>
      </c>
      <c r="T2207"/>
    </row>
    <row r="2208" spans="1:20" x14ac:dyDescent="0.25">
      <c r="A2208">
        <v>1967</v>
      </c>
      <c r="B2208">
        <v>1</v>
      </c>
      <c r="C2208">
        <v>15</v>
      </c>
      <c r="D2208">
        <v>49</v>
      </c>
      <c r="E2208">
        <v>37</v>
      </c>
      <c r="F2208">
        <v>0</v>
      </c>
      <c r="T2208"/>
    </row>
    <row r="2209" spans="1:20" x14ac:dyDescent="0.25">
      <c r="A2209">
        <v>1967</v>
      </c>
      <c r="B2209">
        <v>1</v>
      </c>
      <c r="C2209">
        <v>16</v>
      </c>
      <c r="D2209">
        <v>37</v>
      </c>
      <c r="E2209">
        <v>29</v>
      </c>
      <c r="F2209">
        <v>0</v>
      </c>
      <c r="T2209"/>
    </row>
    <row r="2210" spans="1:20" x14ac:dyDescent="0.25">
      <c r="A2210">
        <v>1967</v>
      </c>
      <c r="B2210">
        <v>1</v>
      </c>
      <c r="C2210">
        <v>17</v>
      </c>
      <c r="D2210">
        <v>44</v>
      </c>
      <c r="E2210">
        <v>30</v>
      </c>
      <c r="F2210">
        <v>0</v>
      </c>
      <c r="T2210"/>
    </row>
    <row r="2211" spans="1:20" x14ac:dyDescent="0.25">
      <c r="A2211">
        <v>1967</v>
      </c>
      <c r="B2211">
        <v>1</v>
      </c>
      <c r="C2211">
        <v>18</v>
      </c>
      <c r="D2211">
        <v>38</v>
      </c>
      <c r="E2211">
        <v>15</v>
      </c>
      <c r="F2211">
        <v>0</v>
      </c>
      <c r="T2211"/>
    </row>
    <row r="2212" spans="1:20" x14ac:dyDescent="0.25">
      <c r="A2212">
        <v>1967</v>
      </c>
      <c r="B2212">
        <v>1</v>
      </c>
      <c r="C2212">
        <v>19</v>
      </c>
      <c r="D2212">
        <v>25</v>
      </c>
      <c r="E2212">
        <v>13</v>
      </c>
      <c r="F2212">
        <v>1</v>
      </c>
      <c r="T2212"/>
    </row>
    <row r="2213" spans="1:20" x14ac:dyDescent="0.25">
      <c r="A2213">
        <v>1967</v>
      </c>
      <c r="B2213">
        <v>1</v>
      </c>
      <c r="C2213">
        <v>20</v>
      </c>
      <c r="D2213">
        <v>38</v>
      </c>
      <c r="E2213">
        <v>21</v>
      </c>
      <c r="F2213">
        <v>0</v>
      </c>
      <c r="T2213"/>
    </row>
    <row r="2214" spans="1:20" x14ac:dyDescent="0.25">
      <c r="A2214">
        <v>1967</v>
      </c>
      <c r="B2214">
        <v>1</v>
      </c>
      <c r="C2214">
        <v>21</v>
      </c>
      <c r="D2214">
        <v>44</v>
      </c>
      <c r="E2214">
        <v>31</v>
      </c>
      <c r="F2214">
        <v>0</v>
      </c>
      <c r="T2214"/>
    </row>
    <row r="2215" spans="1:20" x14ac:dyDescent="0.25">
      <c r="A2215">
        <v>1967</v>
      </c>
      <c r="B2215">
        <v>1</v>
      </c>
      <c r="C2215">
        <v>22</v>
      </c>
      <c r="D2215">
        <v>56</v>
      </c>
      <c r="E2215">
        <v>37</v>
      </c>
      <c r="F2215">
        <v>0</v>
      </c>
      <c r="T2215"/>
    </row>
    <row r="2216" spans="1:20" x14ac:dyDescent="0.25">
      <c r="A2216">
        <v>1967</v>
      </c>
      <c r="B2216">
        <v>1</v>
      </c>
      <c r="C2216">
        <v>23</v>
      </c>
      <c r="D2216">
        <v>61</v>
      </c>
      <c r="E2216">
        <v>45</v>
      </c>
      <c r="F2216">
        <v>0</v>
      </c>
      <c r="T2216"/>
    </row>
    <row r="2217" spans="1:20" x14ac:dyDescent="0.25">
      <c r="A2217">
        <v>1967</v>
      </c>
      <c r="B2217">
        <v>1</v>
      </c>
      <c r="C2217">
        <v>24</v>
      </c>
      <c r="D2217">
        <v>68</v>
      </c>
      <c r="E2217">
        <v>54</v>
      </c>
      <c r="F2217">
        <v>0</v>
      </c>
      <c r="T2217"/>
    </row>
    <row r="2218" spans="1:20" x14ac:dyDescent="0.25">
      <c r="A2218">
        <v>1967</v>
      </c>
      <c r="B2218">
        <v>1</v>
      </c>
      <c r="C2218">
        <v>25</v>
      </c>
      <c r="D2218">
        <v>60</v>
      </c>
      <c r="E2218">
        <v>43</v>
      </c>
      <c r="F2218">
        <v>0</v>
      </c>
      <c r="T2218"/>
    </row>
    <row r="2219" spans="1:20" x14ac:dyDescent="0.25">
      <c r="A2219">
        <v>1967</v>
      </c>
      <c r="B2219">
        <v>1</v>
      </c>
      <c r="C2219">
        <v>26</v>
      </c>
      <c r="D2219">
        <v>58</v>
      </c>
      <c r="E2219">
        <v>44</v>
      </c>
      <c r="F2219">
        <v>0</v>
      </c>
      <c r="T2219"/>
    </row>
    <row r="2220" spans="1:20" x14ac:dyDescent="0.25">
      <c r="A2220">
        <v>1967</v>
      </c>
      <c r="B2220">
        <v>1</v>
      </c>
      <c r="C2220">
        <v>27</v>
      </c>
      <c r="D2220">
        <v>44</v>
      </c>
      <c r="E2220">
        <v>37</v>
      </c>
      <c r="F2220">
        <v>82</v>
      </c>
      <c r="T2220"/>
    </row>
    <row r="2221" spans="1:20" x14ac:dyDescent="0.25">
      <c r="A2221">
        <v>1967</v>
      </c>
      <c r="B2221">
        <v>1</v>
      </c>
      <c r="C2221">
        <v>28</v>
      </c>
      <c r="D2221">
        <v>39</v>
      </c>
      <c r="E2221">
        <v>29</v>
      </c>
      <c r="F2221">
        <v>3</v>
      </c>
      <c r="T2221"/>
    </row>
    <row r="2222" spans="1:20" x14ac:dyDescent="0.25">
      <c r="A2222">
        <v>1967</v>
      </c>
      <c r="B2222">
        <v>1</v>
      </c>
      <c r="C2222">
        <v>29</v>
      </c>
      <c r="D2222">
        <v>29</v>
      </c>
      <c r="E2222">
        <v>24</v>
      </c>
      <c r="F2222">
        <v>1</v>
      </c>
      <c r="T2222"/>
    </row>
    <row r="2223" spans="1:20" x14ac:dyDescent="0.25">
      <c r="A2223">
        <v>1967</v>
      </c>
      <c r="B2223">
        <v>1</v>
      </c>
      <c r="C2223">
        <v>30</v>
      </c>
      <c r="D2223">
        <v>35</v>
      </c>
      <c r="E2223">
        <v>23</v>
      </c>
      <c r="F2223">
        <v>0</v>
      </c>
      <c r="T2223"/>
    </row>
    <row r="2224" spans="1:20" x14ac:dyDescent="0.25">
      <c r="A2224">
        <v>1967</v>
      </c>
      <c r="B2224">
        <v>1</v>
      </c>
      <c r="C2224">
        <v>31</v>
      </c>
      <c r="D2224">
        <v>36</v>
      </c>
      <c r="E2224">
        <v>20</v>
      </c>
      <c r="F2224">
        <v>5</v>
      </c>
      <c r="T2224"/>
    </row>
    <row r="2225" spans="1:20" x14ac:dyDescent="0.25">
      <c r="A2225">
        <v>1967</v>
      </c>
      <c r="B2225">
        <v>2</v>
      </c>
      <c r="C2225">
        <v>1</v>
      </c>
      <c r="D2225">
        <v>43</v>
      </c>
      <c r="E2225">
        <v>31</v>
      </c>
      <c r="F2225">
        <v>0</v>
      </c>
      <c r="T2225"/>
    </row>
    <row r="2226" spans="1:20" x14ac:dyDescent="0.25">
      <c r="A2226">
        <v>1967</v>
      </c>
      <c r="B2226">
        <v>2</v>
      </c>
      <c r="C2226">
        <v>2</v>
      </c>
      <c r="D2226">
        <v>58</v>
      </c>
      <c r="E2226">
        <v>34</v>
      </c>
      <c r="F2226">
        <v>37</v>
      </c>
      <c r="T2226"/>
    </row>
    <row r="2227" spans="1:20" x14ac:dyDescent="0.25">
      <c r="A2227">
        <v>1967</v>
      </c>
      <c r="B2227">
        <v>2</v>
      </c>
      <c r="C2227">
        <v>3</v>
      </c>
      <c r="D2227">
        <v>34</v>
      </c>
      <c r="E2227">
        <v>20</v>
      </c>
      <c r="F2227">
        <v>0</v>
      </c>
      <c r="T2227"/>
    </row>
    <row r="2228" spans="1:20" x14ac:dyDescent="0.25">
      <c r="A2228">
        <v>1967</v>
      </c>
      <c r="B2228">
        <v>2</v>
      </c>
      <c r="C2228">
        <v>4</v>
      </c>
      <c r="D2228">
        <v>41</v>
      </c>
      <c r="E2228">
        <v>26</v>
      </c>
      <c r="F2228">
        <v>0</v>
      </c>
      <c r="T2228"/>
    </row>
    <row r="2229" spans="1:20" x14ac:dyDescent="0.25">
      <c r="A2229">
        <v>1967</v>
      </c>
      <c r="B2229">
        <v>2</v>
      </c>
      <c r="C2229">
        <v>5</v>
      </c>
      <c r="D2229">
        <v>48</v>
      </c>
      <c r="E2229">
        <v>35</v>
      </c>
      <c r="F2229">
        <v>0</v>
      </c>
      <c r="T2229"/>
    </row>
    <row r="2230" spans="1:20" x14ac:dyDescent="0.25">
      <c r="A2230">
        <v>1967</v>
      </c>
      <c r="B2230">
        <v>2</v>
      </c>
      <c r="C2230">
        <v>6</v>
      </c>
      <c r="D2230">
        <v>38</v>
      </c>
      <c r="E2230">
        <v>14</v>
      </c>
      <c r="F2230">
        <v>27</v>
      </c>
      <c r="T2230"/>
    </row>
    <row r="2231" spans="1:20" x14ac:dyDescent="0.25">
      <c r="A2231">
        <v>1967</v>
      </c>
      <c r="B2231">
        <v>2</v>
      </c>
      <c r="C2231">
        <v>7</v>
      </c>
      <c r="D2231">
        <v>16</v>
      </c>
      <c r="E2231">
        <v>9</v>
      </c>
      <c r="F2231">
        <v>106</v>
      </c>
      <c r="T2231"/>
    </row>
    <row r="2232" spans="1:20" x14ac:dyDescent="0.25">
      <c r="A2232">
        <v>1967</v>
      </c>
      <c r="B2232">
        <v>2</v>
      </c>
      <c r="C2232">
        <v>8</v>
      </c>
      <c r="D2232">
        <v>26</v>
      </c>
      <c r="E2232">
        <v>6</v>
      </c>
      <c r="F2232">
        <v>0</v>
      </c>
      <c r="T2232"/>
    </row>
    <row r="2233" spans="1:20" x14ac:dyDescent="0.25">
      <c r="A2233">
        <v>1967</v>
      </c>
      <c r="B2233">
        <v>2</v>
      </c>
      <c r="C2233">
        <v>9</v>
      </c>
      <c r="D2233">
        <v>34</v>
      </c>
      <c r="E2233">
        <v>16</v>
      </c>
      <c r="F2233">
        <v>0</v>
      </c>
      <c r="T2233"/>
    </row>
    <row r="2234" spans="1:20" x14ac:dyDescent="0.25">
      <c r="A2234">
        <v>1967</v>
      </c>
      <c r="B2234">
        <v>2</v>
      </c>
      <c r="C2234">
        <v>10</v>
      </c>
      <c r="D2234">
        <v>35</v>
      </c>
      <c r="E2234">
        <v>26</v>
      </c>
      <c r="F2234">
        <v>18</v>
      </c>
      <c r="T2234"/>
    </row>
    <row r="2235" spans="1:20" x14ac:dyDescent="0.25">
      <c r="A2235">
        <v>1967</v>
      </c>
      <c r="B2235">
        <v>2</v>
      </c>
      <c r="C2235">
        <v>11</v>
      </c>
      <c r="D2235">
        <v>46</v>
      </c>
      <c r="E2235">
        <v>27</v>
      </c>
      <c r="F2235">
        <v>0</v>
      </c>
      <c r="T2235"/>
    </row>
    <row r="2236" spans="1:20" x14ac:dyDescent="0.25">
      <c r="A2236">
        <v>1967</v>
      </c>
      <c r="B2236">
        <v>2</v>
      </c>
      <c r="C2236">
        <v>12</v>
      </c>
      <c r="D2236">
        <v>27</v>
      </c>
      <c r="E2236">
        <v>7</v>
      </c>
      <c r="F2236">
        <v>0</v>
      </c>
      <c r="T2236"/>
    </row>
    <row r="2237" spans="1:20" x14ac:dyDescent="0.25">
      <c r="A2237">
        <v>1967</v>
      </c>
      <c r="B2237">
        <v>2</v>
      </c>
      <c r="C2237">
        <v>13</v>
      </c>
      <c r="D2237">
        <v>23</v>
      </c>
      <c r="E2237">
        <v>4</v>
      </c>
      <c r="F2237">
        <v>0</v>
      </c>
      <c r="T2237"/>
    </row>
    <row r="2238" spans="1:20" x14ac:dyDescent="0.25">
      <c r="A2238">
        <v>1967</v>
      </c>
      <c r="B2238">
        <v>2</v>
      </c>
      <c r="C2238">
        <v>14</v>
      </c>
      <c r="D2238">
        <v>46</v>
      </c>
      <c r="E2238">
        <v>22</v>
      </c>
      <c r="F2238">
        <v>0</v>
      </c>
      <c r="T2238"/>
    </row>
    <row r="2239" spans="1:20" x14ac:dyDescent="0.25">
      <c r="A2239">
        <v>1967</v>
      </c>
      <c r="B2239">
        <v>2</v>
      </c>
      <c r="C2239">
        <v>15</v>
      </c>
      <c r="D2239">
        <v>60</v>
      </c>
      <c r="E2239">
        <v>42</v>
      </c>
      <c r="F2239">
        <v>0</v>
      </c>
      <c r="T2239"/>
    </row>
    <row r="2240" spans="1:20" x14ac:dyDescent="0.25">
      <c r="A2240">
        <v>1967</v>
      </c>
      <c r="B2240">
        <v>2</v>
      </c>
      <c r="C2240">
        <v>16</v>
      </c>
      <c r="D2240">
        <v>54</v>
      </c>
      <c r="E2240">
        <v>25</v>
      </c>
      <c r="F2240">
        <v>0</v>
      </c>
      <c r="T2240"/>
    </row>
    <row r="2241" spans="1:20" x14ac:dyDescent="0.25">
      <c r="A2241">
        <v>1967</v>
      </c>
      <c r="B2241">
        <v>2</v>
      </c>
      <c r="C2241">
        <v>17</v>
      </c>
      <c r="D2241">
        <v>27</v>
      </c>
      <c r="E2241">
        <v>23</v>
      </c>
      <c r="F2241">
        <v>0</v>
      </c>
      <c r="T2241"/>
    </row>
    <row r="2242" spans="1:20" x14ac:dyDescent="0.25">
      <c r="A2242">
        <v>1967</v>
      </c>
      <c r="B2242">
        <v>2</v>
      </c>
      <c r="C2242">
        <v>18</v>
      </c>
      <c r="D2242">
        <v>27</v>
      </c>
      <c r="E2242">
        <v>21</v>
      </c>
      <c r="F2242">
        <v>13</v>
      </c>
      <c r="T2242"/>
    </row>
    <row r="2243" spans="1:20" x14ac:dyDescent="0.25">
      <c r="A2243">
        <v>1967</v>
      </c>
      <c r="B2243">
        <v>2</v>
      </c>
      <c r="C2243">
        <v>19</v>
      </c>
      <c r="D2243">
        <v>35</v>
      </c>
      <c r="E2243">
        <v>23</v>
      </c>
      <c r="F2243">
        <v>0</v>
      </c>
      <c r="T2243"/>
    </row>
    <row r="2244" spans="1:20" x14ac:dyDescent="0.25">
      <c r="A2244">
        <v>1967</v>
      </c>
      <c r="B2244">
        <v>2</v>
      </c>
      <c r="C2244">
        <v>20</v>
      </c>
      <c r="D2244">
        <v>42</v>
      </c>
      <c r="E2244">
        <v>31</v>
      </c>
      <c r="F2244">
        <v>6</v>
      </c>
      <c r="T2244"/>
    </row>
    <row r="2245" spans="1:20" x14ac:dyDescent="0.25">
      <c r="A2245">
        <v>1967</v>
      </c>
      <c r="B2245">
        <v>2</v>
      </c>
      <c r="C2245">
        <v>21</v>
      </c>
      <c r="D2245">
        <v>35</v>
      </c>
      <c r="E2245">
        <v>25</v>
      </c>
      <c r="F2245">
        <v>5</v>
      </c>
      <c r="T2245"/>
    </row>
    <row r="2246" spans="1:20" x14ac:dyDescent="0.25">
      <c r="A2246">
        <v>1967</v>
      </c>
      <c r="B2246">
        <v>2</v>
      </c>
      <c r="C2246">
        <v>22</v>
      </c>
      <c r="D2246">
        <v>36</v>
      </c>
      <c r="E2246">
        <v>22</v>
      </c>
      <c r="F2246">
        <v>0</v>
      </c>
      <c r="T2246"/>
    </row>
    <row r="2247" spans="1:20" x14ac:dyDescent="0.25">
      <c r="A2247">
        <v>1967</v>
      </c>
      <c r="B2247">
        <v>2</v>
      </c>
      <c r="C2247">
        <v>23</v>
      </c>
      <c r="D2247">
        <v>38</v>
      </c>
      <c r="E2247">
        <v>24</v>
      </c>
      <c r="F2247">
        <v>41</v>
      </c>
      <c r="T2247"/>
    </row>
    <row r="2248" spans="1:20" x14ac:dyDescent="0.25">
      <c r="A2248">
        <v>1967</v>
      </c>
      <c r="B2248">
        <v>2</v>
      </c>
      <c r="C2248">
        <v>24</v>
      </c>
      <c r="D2248">
        <v>27</v>
      </c>
      <c r="E2248">
        <v>19</v>
      </c>
      <c r="F2248">
        <v>0</v>
      </c>
      <c r="T2248"/>
    </row>
    <row r="2249" spans="1:20" x14ac:dyDescent="0.25">
      <c r="A2249">
        <v>1967</v>
      </c>
      <c r="B2249">
        <v>2</v>
      </c>
      <c r="C2249">
        <v>25</v>
      </c>
      <c r="D2249">
        <v>20</v>
      </c>
      <c r="E2249">
        <v>12</v>
      </c>
      <c r="F2249">
        <v>0</v>
      </c>
      <c r="T2249"/>
    </row>
    <row r="2250" spans="1:20" x14ac:dyDescent="0.25">
      <c r="A2250">
        <v>1967</v>
      </c>
      <c r="B2250">
        <v>2</v>
      </c>
      <c r="C2250">
        <v>26</v>
      </c>
      <c r="D2250">
        <v>30</v>
      </c>
      <c r="E2250">
        <v>16</v>
      </c>
      <c r="F2250">
        <v>0</v>
      </c>
      <c r="T2250"/>
    </row>
    <row r="2251" spans="1:20" x14ac:dyDescent="0.25">
      <c r="A2251">
        <v>1967</v>
      </c>
      <c r="B2251">
        <v>2</v>
      </c>
      <c r="C2251">
        <v>27</v>
      </c>
      <c r="D2251">
        <v>37</v>
      </c>
      <c r="E2251">
        <v>21</v>
      </c>
      <c r="F2251">
        <v>1</v>
      </c>
      <c r="T2251"/>
    </row>
    <row r="2252" spans="1:20" x14ac:dyDescent="0.25">
      <c r="A2252">
        <v>1967</v>
      </c>
      <c r="B2252">
        <v>2</v>
      </c>
      <c r="C2252">
        <v>28</v>
      </c>
      <c r="D2252">
        <v>44</v>
      </c>
      <c r="E2252">
        <v>25</v>
      </c>
      <c r="F2252">
        <v>14</v>
      </c>
      <c r="T2252"/>
    </row>
    <row r="2253" spans="1:20" x14ac:dyDescent="0.25">
      <c r="A2253">
        <v>1967</v>
      </c>
      <c r="B2253">
        <v>3</v>
      </c>
      <c r="C2253">
        <v>1</v>
      </c>
      <c r="D2253">
        <v>27</v>
      </c>
      <c r="E2253">
        <v>16</v>
      </c>
      <c r="F2253">
        <v>0</v>
      </c>
      <c r="T2253"/>
    </row>
    <row r="2254" spans="1:20" x14ac:dyDescent="0.25">
      <c r="A2254">
        <v>1967</v>
      </c>
      <c r="B2254">
        <v>3</v>
      </c>
      <c r="C2254">
        <v>2</v>
      </c>
      <c r="D2254">
        <v>41</v>
      </c>
      <c r="E2254">
        <v>17</v>
      </c>
      <c r="F2254">
        <v>0</v>
      </c>
      <c r="T2254"/>
    </row>
    <row r="2255" spans="1:20" x14ac:dyDescent="0.25">
      <c r="A2255">
        <v>1967</v>
      </c>
      <c r="B2255">
        <v>3</v>
      </c>
      <c r="C2255">
        <v>3</v>
      </c>
      <c r="D2255">
        <v>64</v>
      </c>
      <c r="E2255">
        <v>39</v>
      </c>
      <c r="F2255">
        <v>0</v>
      </c>
      <c r="T2255"/>
    </row>
    <row r="2256" spans="1:20" x14ac:dyDescent="0.25">
      <c r="A2256">
        <v>1967</v>
      </c>
      <c r="B2256">
        <v>3</v>
      </c>
      <c r="C2256">
        <v>4</v>
      </c>
      <c r="D2256">
        <v>44</v>
      </c>
      <c r="E2256">
        <v>36</v>
      </c>
      <c r="F2256">
        <v>0</v>
      </c>
      <c r="T2256"/>
    </row>
    <row r="2257" spans="1:20" x14ac:dyDescent="0.25">
      <c r="A2257">
        <v>1967</v>
      </c>
      <c r="B2257">
        <v>3</v>
      </c>
      <c r="C2257">
        <v>5</v>
      </c>
      <c r="D2257">
        <v>38</v>
      </c>
      <c r="E2257">
        <v>31</v>
      </c>
      <c r="F2257">
        <v>42</v>
      </c>
      <c r="T2257"/>
    </row>
    <row r="2258" spans="1:20" x14ac:dyDescent="0.25">
      <c r="A2258">
        <v>1967</v>
      </c>
      <c r="B2258">
        <v>3</v>
      </c>
      <c r="C2258">
        <v>6</v>
      </c>
      <c r="D2258">
        <v>38</v>
      </c>
      <c r="E2258">
        <v>33</v>
      </c>
      <c r="F2258">
        <v>120</v>
      </c>
      <c r="T2258"/>
    </row>
    <row r="2259" spans="1:20" x14ac:dyDescent="0.25">
      <c r="A2259">
        <v>1967</v>
      </c>
      <c r="B2259">
        <v>3</v>
      </c>
      <c r="C2259">
        <v>7</v>
      </c>
      <c r="D2259">
        <v>35</v>
      </c>
      <c r="E2259">
        <v>30</v>
      </c>
      <c r="F2259">
        <v>187</v>
      </c>
      <c r="T2259"/>
    </row>
    <row r="2260" spans="1:20" x14ac:dyDescent="0.25">
      <c r="A2260">
        <v>1967</v>
      </c>
      <c r="B2260">
        <v>3</v>
      </c>
      <c r="C2260">
        <v>8</v>
      </c>
      <c r="D2260">
        <v>39</v>
      </c>
      <c r="E2260">
        <v>28</v>
      </c>
      <c r="F2260">
        <v>0</v>
      </c>
      <c r="T2260"/>
    </row>
    <row r="2261" spans="1:20" x14ac:dyDescent="0.25">
      <c r="A2261">
        <v>1967</v>
      </c>
      <c r="B2261">
        <v>3</v>
      </c>
      <c r="C2261">
        <v>9</v>
      </c>
      <c r="D2261">
        <v>52</v>
      </c>
      <c r="E2261">
        <v>34</v>
      </c>
      <c r="F2261">
        <v>0</v>
      </c>
      <c r="T2261"/>
    </row>
    <row r="2262" spans="1:20" x14ac:dyDescent="0.25">
      <c r="A2262">
        <v>1967</v>
      </c>
      <c r="B2262">
        <v>3</v>
      </c>
      <c r="C2262">
        <v>10</v>
      </c>
      <c r="D2262">
        <v>67</v>
      </c>
      <c r="E2262">
        <v>41</v>
      </c>
      <c r="F2262">
        <v>0</v>
      </c>
      <c r="T2262"/>
    </row>
    <row r="2263" spans="1:20" x14ac:dyDescent="0.25">
      <c r="A2263">
        <v>1967</v>
      </c>
      <c r="B2263">
        <v>3</v>
      </c>
      <c r="C2263">
        <v>11</v>
      </c>
      <c r="D2263">
        <v>72</v>
      </c>
      <c r="E2263">
        <v>50</v>
      </c>
      <c r="F2263">
        <v>0</v>
      </c>
      <c r="T2263"/>
    </row>
    <row r="2264" spans="1:20" x14ac:dyDescent="0.25">
      <c r="A2264">
        <v>1967</v>
      </c>
      <c r="B2264">
        <v>3</v>
      </c>
      <c r="C2264">
        <v>12</v>
      </c>
      <c r="D2264">
        <v>53</v>
      </c>
      <c r="E2264">
        <v>36</v>
      </c>
      <c r="F2264">
        <v>0</v>
      </c>
      <c r="T2264"/>
    </row>
    <row r="2265" spans="1:20" x14ac:dyDescent="0.25">
      <c r="A2265">
        <v>1967</v>
      </c>
      <c r="B2265">
        <v>3</v>
      </c>
      <c r="C2265">
        <v>13</v>
      </c>
      <c r="D2265">
        <v>40</v>
      </c>
      <c r="E2265">
        <v>33</v>
      </c>
      <c r="F2265">
        <v>14</v>
      </c>
      <c r="T2265"/>
    </row>
    <row r="2266" spans="1:20" x14ac:dyDescent="0.25">
      <c r="A2266">
        <v>1967</v>
      </c>
      <c r="B2266">
        <v>3</v>
      </c>
      <c r="C2266">
        <v>14</v>
      </c>
      <c r="D2266">
        <v>63</v>
      </c>
      <c r="E2266">
        <v>37</v>
      </c>
      <c r="F2266">
        <v>0</v>
      </c>
      <c r="T2266"/>
    </row>
    <row r="2267" spans="1:20" x14ac:dyDescent="0.25">
      <c r="A2267">
        <v>1967</v>
      </c>
      <c r="B2267">
        <v>3</v>
      </c>
      <c r="C2267">
        <v>15</v>
      </c>
      <c r="D2267">
        <v>45</v>
      </c>
      <c r="E2267">
        <v>29</v>
      </c>
      <c r="F2267">
        <v>39</v>
      </c>
      <c r="T2267"/>
    </row>
    <row r="2268" spans="1:20" x14ac:dyDescent="0.25">
      <c r="A2268">
        <v>1967</v>
      </c>
      <c r="B2268">
        <v>3</v>
      </c>
      <c r="C2268">
        <v>16</v>
      </c>
      <c r="D2268">
        <v>32</v>
      </c>
      <c r="E2268">
        <v>21</v>
      </c>
      <c r="F2268">
        <v>14</v>
      </c>
      <c r="T2268"/>
    </row>
    <row r="2269" spans="1:20" x14ac:dyDescent="0.25">
      <c r="A2269">
        <v>1967</v>
      </c>
      <c r="B2269">
        <v>3</v>
      </c>
      <c r="C2269">
        <v>17</v>
      </c>
      <c r="D2269">
        <v>26</v>
      </c>
      <c r="E2269">
        <v>13</v>
      </c>
      <c r="F2269">
        <v>28</v>
      </c>
      <c r="T2269"/>
    </row>
    <row r="2270" spans="1:20" x14ac:dyDescent="0.25">
      <c r="A2270">
        <v>1967</v>
      </c>
      <c r="B2270">
        <v>3</v>
      </c>
      <c r="C2270">
        <v>18</v>
      </c>
      <c r="D2270">
        <v>20</v>
      </c>
      <c r="E2270">
        <v>10</v>
      </c>
      <c r="F2270">
        <v>0</v>
      </c>
      <c r="T2270"/>
    </row>
    <row r="2271" spans="1:20" x14ac:dyDescent="0.25">
      <c r="A2271">
        <v>1967</v>
      </c>
      <c r="B2271">
        <v>3</v>
      </c>
      <c r="C2271">
        <v>19</v>
      </c>
      <c r="D2271">
        <v>28</v>
      </c>
      <c r="E2271">
        <v>8</v>
      </c>
      <c r="F2271">
        <v>0</v>
      </c>
      <c r="T2271"/>
    </row>
    <row r="2272" spans="1:20" x14ac:dyDescent="0.25">
      <c r="A2272">
        <v>1967</v>
      </c>
      <c r="B2272">
        <v>3</v>
      </c>
      <c r="C2272">
        <v>20</v>
      </c>
      <c r="D2272">
        <v>40</v>
      </c>
      <c r="E2272">
        <v>23</v>
      </c>
      <c r="F2272">
        <v>0</v>
      </c>
      <c r="T2272"/>
    </row>
    <row r="2273" spans="1:20" x14ac:dyDescent="0.25">
      <c r="A2273">
        <v>1967</v>
      </c>
      <c r="B2273">
        <v>3</v>
      </c>
      <c r="C2273">
        <v>21</v>
      </c>
      <c r="D2273">
        <v>35</v>
      </c>
      <c r="E2273">
        <v>31</v>
      </c>
      <c r="F2273">
        <v>14</v>
      </c>
      <c r="T2273"/>
    </row>
    <row r="2274" spans="1:20" x14ac:dyDescent="0.25">
      <c r="A2274">
        <v>1967</v>
      </c>
      <c r="B2274">
        <v>3</v>
      </c>
      <c r="C2274">
        <v>22</v>
      </c>
      <c r="D2274">
        <v>32</v>
      </c>
      <c r="E2274">
        <v>29</v>
      </c>
      <c r="F2274">
        <v>78</v>
      </c>
      <c r="T2274"/>
    </row>
    <row r="2275" spans="1:20" x14ac:dyDescent="0.25">
      <c r="A2275">
        <v>1967</v>
      </c>
      <c r="B2275">
        <v>3</v>
      </c>
      <c r="C2275">
        <v>23</v>
      </c>
      <c r="D2275">
        <v>35</v>
      </c>
      <c r="E2275">
        <v>28</v>
      </c>
      <c r="F2275">
        <v>0</v>
      </c>
      <c r="T2275"/>
    </row>
    <row r="2276" spans="1:20" x14ac:dyDescent="0.25">
      <c r="A2276">
        <v>1967</v>
      </c>
      <c r="B2276">
        <v>3</v>
      </c>
      <c r="C2276">
        <v>24</v>
      </c>
      <c r="D2276">
        <v>44</v>
      </c>
      <c r="E2276">
        <v>30</v>
      </c>
      <c r="F2276">
        <v>0</v>
      </c>
      <c r="T2276"/>
    </row>
    <row r="2277" spans="1:20" x14ac:dyDescent="0.25">
      <c r="A2277">
        <v>1967</v>
      </c>
      <c r="B2277">
        <v>3</v>
      </c>
      <c r="C2277">
        <v>25</v>
      </c>
      <c r="D2277">
        <v>53</v>
      </c>
      <c r="E2277">
        <v>32</v>
      </c>
      <c r="F2277">
        <v>0</v>
      </c>
      <c r="T2277"/>
    </row>
    <row r="2278" spans="1:20" x14ac:dyDescent="0.25">
      <c r="A2278">
        <v>1967</v>
      </c>
      <c r="B2278">
        <v>3</v>
      </c>
      <c r="C2278">
        <v>26</v>
      </c>
      <c r="D2278">
        <v>55</v>
      </c>
      <c r="E2278">
        <v>36</v>
      </c>
      <c r="F2278">
        <v>0</v>
      </c>
      <c r="T2278"/>
    </row>
    <row r="2279" spans="1:20" x14ac:dyDescent="0.25">
      <c r="A2279">
        <v>1967</v>
      </c>
      <c r="B2279">
        <v>3</v>
      </c>
      <c r="C2279">
        <v>27</v>
      </c>
      <c r="D2279">
        <v>43</v>
      </c>
      <c r="E2279">
        <v>36</v>
      </c>
      <c r="F2279">
        <v>0</v>
      </c>
      <c r="T2279"/>
    </row>
    <row r="2280" spans="1:20" x14ac:dyDescent="0.25">
      <c r="A2280">
        <v>1967</v>
      </c>
      <c r="B2280">
        <v>3</v>
      </c>
      <c r="C2280">
        <v>28</v>
      </c>
      <c r="D2280">
        <v>53</v>
      </c>
      <c r="E2280">
        <v>36</v>
      </c>
      <c r="F2280">
        <v>2</v>
      </c>
      <c r="T2280"/>
    </row>
    <row r="2281" spans="1:20" x14ac:dyDescent="0.25">
      <c r="A2281">
        <v>1967</v>
      </c>
      <c r="B2281">
        <v>3</v>
      </c>
      <c r="C2281">
        <v>29</v>
      </c>
      <c r="D2281">
        <v>53</v>
      </c>
      <c r="E2281">
        <v>41</v>
      </c>
      <c r="F2281">
        <v>59</v>
      </c>
      <c r="T2281"/>
    </row>
    <row r="2282" spans="1:20" x14ac:dyDescent="0.25">
      <c r="A2282">
        <v>1967</v>
      </c>
      <c r="B2282">
        <v>3</v>
      </c>
      <c r="C2282">
        <v>30</v>
      </c>
      <c r="D2282">
        <v>61</v>
      </c>
      <c r="E2282">
        <v>41</v>
      </c>
      <c r="F2282">
        <v>0</v>
      </c>
      <c r="T2282"/>
    </row>
    <row r="2283" spans="1:20" x14ac:dyDescent="0.25">
      <c r="A2283">
        <v>1967</v>
      </c>
      <c r="B2283">
        <v>3</v>
      </c>
      <c r="C2283">
        <v>31</v>
      </c>
      <c r="D2283">
        <v>54</v>
      </c>
      <c r="E2283">
        <v>39</v>
      </c>
      <c r="F2283">
        <v>0</v>
      </c>
      <c r="T2283"/>
    </row>
    <row r="2284" spans="1:20" x14ac:dyDescent="0.25">
      <c r="A2284">
        <v>1967</v>
      </c>
      <c r="B2284">
        <v>4</v>
      </c>
      <c r="C2284">
        <v>1</v>
      </c>
      <c r="D2284">
        <v>74</v>
      </c>
      <c r="E2284">
        <v>44</v>
      </c>
      <c r="F2284">
        <v>0</v>
      </c>
      <c r="T2284"/>
    </row>
    <row r="2285" spans="1:20" x14ac:dyDescent="0.25">
      <c r="A2285">
        <v>1967</v>
      </c>
      <c r="B2285">
        <v>4</v>
      </c>
      <c r="C2285">
        <v>2</v>
      </c>
      <c r="D2285">
        <v>81</v>
      </c>
      <c r="E2285">
        <v>61</v>
      </c>
      <c r="F2285">
        <v>0</v>
      </c>
      <c r="T2285"/>
    </row>
    <row r="2286" spans="1:20" x14ac:dyDescent="0.25">
      <c r="A2286">
        <v>1967</v>
      </c>
      <c r="B2286">
        <v>4</v>
      </c>
      <c r="C2286">
        <v>3</v>
      </c>
      <c r="D2286">
        <v>76</v>
      </c>
      <c r="E2286">
        <v>36</v>
      </c>
      <c r="F2286">
        <v>0</v>
      </c>
      <c r="T2286"/>
    </row>
    <row r="2287" spans="1:20" x14ac:dyDescent="0.25">
      <c r="A2287">
        <v>1967</v>
      </c>
      <c r="B2287">
        <v>4</v>
      </c>
      <c r="C2287">
        <v>4</v>
      </c>
      <c r="D2287">
        <v>50</v>
      </c>
      <c r="E2287">
        <v>32</v>
      </c>
      <c r="F2287">
        <v>0</v>
      </c>
      <c r="T2287"/>
    </row>
    <row r="2288" spans="1:20" x14ac:dyDescent="0.25">
      <c r="A2288">
        <v>1967</v>
      </c>
      <c r="B2288">
        <v>4</v>
      </c>
      <c r="C2288">
        <v>5</v>
      </c>
      <c r="D2288">
        <v>63</v>
      </c>
      <c r="E2288">
        <v>37</v>
      </c>
      <c r="F2288">
        <v>2</v>
      </c>
      <c r="T2288"/>
    </row>
    <row r="2289" spans="1:20" x14ac:dyDescent="0.25">
      <c r="A2289">
        <v>1967</v>
      </c>
      <c r="B2289">
        <v>4</v>
      </c>
      <c r="C2289">
        <v>6</v>
      </c>
      <c r="D2289">
        <v>53</v>
      </c>
      <c r="E2289">
        <v>40</v>
      </c>
      <c r="F2289">
        <v>40</v>
      </c>
      <c r="T2289"/>
    </row>
    <row r="2290" spans="1:20" x14ac:dyDescent="0.25">
      <c r="A2290">
        <v>1967</v>
      </c>
      <c r="B2290">
        <v>4</v>
      </c>
      <c r="C2290">
        <v>7</v>
      </c>
      <c r="D2290">
        <v>40</v>
      </c>
      <c r="E2290">
        <v>35</v>
      </c>
      <c r="F2290">
        <v>0</v>
      </c>
      <c r="T2290"/>
    </row>
    <row r="2291" spans="1:20" x14ac:dyDescent="0.25">
      <c r="A2291">
        <v>1967</v>
      </c>
      <c r="B2291">
        <v>4</v>
      </c>
      <c r="C2291">
        <v>8</v>
      </c>
      <c r="D2291">
        <v>54</v>
      </c>
      <c r="E2291">
        <v>35</v>
      </c>
      <c r="F2291">
        <v>0</v>
      </c>
      <c r="T2291"/>
    </row>
    <row r="2292" spans="1:20" x14ac:dyDescent="0.25">
      <c r="A2292">
        <v>1967</v>
      </c>
      <c r="B2292">
        <v>4</v>
      </c>
      <c r="C2292">
        <v>9</v>
      </c>
      <c r="D2292">
        <v>59</v>
      </c>
      <c r="E2292">
        <v>38</v>
      </c>
      <c r="F2292">
        <v>0</v>
      </c>
      <c r="T2292"/>
    </row>
    <row r="2293" spans="1:20" x14ac:dyDescent="0.25">
      <c r="A2293">
        <v>1967</v>
      </c>
      <c r="B2293">
        <v>4</v>
      </c>
      <c r="C2293">
        <v>10</v>
      </c>
      <c r="D2293">
        <v>70</v>
      </c>
      <c r="E2293">
        <v>39</v>
      </c>
      <c r="F2293">
        <v>4</v>
      </c>
      <c r="T2293"/>
    </row>
    <row r="2294" spans="1:20" x14ac:dyDescent="0.25">
      <c r="A2294">
        <v>1967</v>
      </c>
      <c r="B2294">
        <v>4</v>
      </c>
      <c r="C2294">
        <v>11</v>
      </c>
      <c r="D2294">
        <v>48</v>
      </c>
      <c r="E2294">
        <v>32</v>
      </c>
      <c r="F2294">
        <v>0</v>
      </c>
      <c r="T2294"/>
    </row>
    <row r="2295" spans="1:20" x14ac:dyDescent="0.25">
      <c r="A2295">
        <v>1967</v>
      </c>
      <c r="B2295">
        <v>4</v>
      </c>
      <c r="C2295">
        <v>12</v>
      </c>
      <c r="D2295">
        <v>51</v>
      </c>
      <c r="E2295">
        <v>29</v>
      </c>
      <c r="F2295">
        <v>0</v>
      </c>
      <c r="T2295"/>
    </row>
    <row r="2296" spans="1:20" x14ac:dyDescent="0.25">
      <c r="A2296">
        <v>1967</v>
      </c>
      <c r="B2296">
        <v>4</v>
      </c>
      <c r="C2296">
        <v>13</v>
      </c>
      <c r="D2296">
        <v>55</v>
      </c>
      <c r="E2296">
        <v>37</v>
      </c>
      <c r="F2296">
        <v>0</v>
      </c>
      <c r="T2296"/>
    </row>
    <row r="2297" spans="1:20" x14ac:dyDescent="0.25">
      <c r="A2297">
        <v>1967</v>
      </c>
      <c r="B2297">
        <v>4</v>
      </c>
      <c r="C2297">
        <v>14</v>
      </c>
      <c r="D2297">
        <v>65</v>
      </c>
      <c r="E2297">
        <v>46</v>
      </c>
      <c r="F2297">
        <v>0</v>
      </c>
      <c r="T2297"/>
    </row>
    <row r="2298" spans="1:20" x14ac:dyDescent="0.25">
      <c r="A2298">
        <v>1967</v>
      </c>
      <c r="B2298">
        <v>4</v>
      </c>
      <c r="C2298">
        <v>15</v>
      </c>
      <c r="D2298">
        <v>56</v>
      </c>
      <c r="E2298">
        <v>41</v>
      </c>
      <c r="F2298">
        <v>32</v>
      </c>
      <c r="T2298"/>
    </row>
    <row r="2299" spans="1:20" x14ac:dyDescent="0.25">
      <c r="A2299">
        <v>1967</v>
      </c>
      <c r="B2299">
        <v>4</v>
      </c>
      <c r="C2299">
        <v>16</v>
      </c>
      <c r="D2299">
        <v>62</v>
      </c>
      <c r="E2299">
        <v>41</v>
      </c>
      <c r="F2299">
        <v>0</v>
      </c>
      <c r="T2299"/>
    </row>
    <row r="2300" spans="1:20" x14ac:dyDescent="0.25">
      <c r="A2300">
        <v>1967</v>
      </c>
      <c r="B2300">
        <v>4</v>
      </c>
      <c r="C2300">
        <v>17</v>
      </c>
      <c r="D2300">
        <v>44</v>
      </c>
      <c r="E2300">
        <v>39</v>
      </c>
      <c r="F2300">
        <v>67</v>
      </c>
      <c r="T2300"/>
    </row>
    <row r="2301" spans="1:20" x14ac:dyDescent="0.25">
      <c r="A2301">
        <v>1967</v>
      </c>
      <c r="B2301">
        <v>4</v>
      </c>
      <c r="C2301">
        <v>18</v>
      </c>
      <c r="D2301">
        <v>55</v>
      </c>
      <c r="E2301">
        <v>43</v>
      </c>
      <c r="F2301">
        <v>13</v>
      </c>
      <c r="T2301"/>
    </row>
    <row r="2302" spans="1:20" x14ac:dyDescent="0.25">
      <c r="A2302">
        <v>1967</v>
      </c>
      <c r="B2302">
        <v>4</v>
      </c>
      <c r="C2302">
        <v>19</v>
      </c>
      <c r="D2302">
        <v>51</v>
      </c>
      <c r="E2302">
        <v>40</v>
      </c>
      <c r="F2302">
        <v>1</v>
      </c>
      <c r="T2302"/>
    </row>
    <row r="2303" spans="1:20" x14ac:dyDescent="0.25">
      <c r="A2303">
        <v>1967</v>
      </c>
      <c r="B2303">
        <v>4</v>
      </c>
      <c r="C2303">
        <v>20</v>
      </c>
      <c r="D2303">
        <v>65</v>
      </c>
      <c r="E2303">
        <v>43</v>
      </c>
      <c r="F2303">
        <v>0</v>
      </c>
      <c r="T2303"/>
    </row>
    <row r="2304" spans="1:20" x14ac:dyDescent="0.25">
      <c r="A2304">
        <v>1967</v>
      </c>
      <c r="B2304">
        <v>4</v>
      </c>
      <c r="C2304">
        <v>21</v>
      </c>
      <c r="D2304">
        <v>55</v>
      </c>
      <c r="E2304">
        <v>46</v>
      </c>
      <c r="F2304">
        <v>0</v>
      </c>
      <c r="T2304"/>
    </row>
    <row r="2305" spans="1:20" x14ac:dyDescent="0.25">
      <c r="A2305">
        <v>1967</v>
      </c>
      <c r="B2305">
        <v>4</v>
      </c>
      <c r="C2305">
        <v>22</v>
      </c>
      <c r="D2305">
        <v>76</v>
      </c>
      <c r="E2305">
        <v>46</v>
      </c>
      <c r="F2305">
        <v>15</v>
      </c>
      <c r="T2305"/>
    </row>
    <row r="2306" spans="1:20" x14ac:dyDescent="0.25">
      <c r="A2306">
        <v>1967</v>
      </c>
      <c r="B2306">
        <v>4</v>
      </c>
      <c r="C2306">
        <v>23</v>
      </c>
      <c r="D2306">
        <v>56</v>
      </c>
      <c r="E2306">
        <v>45</v>
      </c>
      <c r="F2306">
        <v>0</v>
      </c>
      <c r="T2306"/>
    </row>
    <row r="2307" spans="1:20" x14ac:dyDescent="0.25">
      <c r="A2307">
        <v>1967</v>
      </c>
      <c r="B2307">
        <v>4</v>
      </c>
      <c r="C2307">
        <v>24</v>
      </c>
      <c r="D2307">
        <v>45</v>
      </c>
      <c r="E2307">
        <v>35</v>
      </c>
      <c r="F2307">
        <v>35</v>
      </c>
      <c r="T2307"/>
    </row>
    <row r="2308" spans="1:20" x14ac:dyDescent="0.25">
      <c r="A2308">
        <v>1967</v>
      </c>
      <c r="B2308">
        <v>4</v>
      </c>
      <c r="C2308">
        <v>25</v>
      </c>
      <c r="D2308">
        <v>53</v>
      </c>
      <c r="E2308">
        <v>37</v>
      </c>
      <c r="F2308">
        <v>0</v>
      </c>
      <c r="T2308"/>
    </row>
    <row r="2309" spans="1:20" x14ac:dyDescent="0.25">
      <c r="A2309">
        <v>1967</v>
      </c>
      <c r="B2309">
        <v>4</v>
      </c>
      <c r="C2309">
        <v>26</v>
      </c>
      <c r="D2309">
        <v>56</v>
      </c>
      <c r="E2309">
        <v>39</v>
      </c>
      <c r="F2309">
        <v>28</v>
      </c>
      <c r="T2309"/>
    </row>
    <row r="2310" spans="1:20" x14ac:dyDescent="0.25">
      <c r="A2310">
        <v>1967</v>
      </c>
      <c r="B2310">
        <v>4</v>
      </c>
      <c r="C2310">
        <v>27</v>
      </c>
      <c r="D2310">
        <v>51</v>
      </c>
      <c r="E2310">
        <v>37</v>
      </c>
      <c r="F2310">
        <v>108</v>
      </c>
      <c r="T2310"/>
    </row>
    <row r="2311" spans="1:20" x14ac:dyDescent="0.25">
      <c r="A2311">
        <v>1967</v>
      </c>
      <c r="B2311">
        <v>4</v>
      </c>
      <c r="C2311">
        <v>28</v>
      </c>
      <c r="D2311">
        <v>61</v>
      </c>
      <c r="E2311">
        <v>46</v>
      </c>
      <c r="F2311">
        <v>0</v>
      </c>
      <c r="T2311"/>
    </row>
    <row r="2312" spans="1:20" x14ac:dyDescent="0.25">
      <c r="A2312">
        <v>1967</v>
      </c>
      <c r="B2312">
        <v>4</v>
      </c>
      <c r="C2312">
        <v>29</v>
      </c>
      <c r="D2312">
        <v>68</v>
      </c>
      <c r="E2312">
        <v>43</v>
      </c>
      <c r="F2312">
        <v>0</v>
      </c>
      <c r="T2312"/>
    </row>
    <row r="2313" spans="1:20" x14ac:dyDescent="0.25">
      <c r="A2313">
        <v>1967</v>
      </c>
      <c r="B2313">
        <v>4</v>
      </c>
      <c r="C2313">
        <v>30</v>
      </c>
      <c r="D2313">
        <v>71</v>
      </c>
      <c r="E2313">
        <v>47</v>
      </c>
      <c r="F2313">
        <v>0</v>
      </c>
      <c r="T2313"/>
    </row>
    <row r="2314" spans="1:20" x14ac:dyDescent="0.25">
      <c r="A2314">
        <v>1967</v>
      </c>
      <c r="B2314">
        <v>5</v>
      </c>
      <c r="C2314">
        <v>1</v>
      </c>
      <c r="D2314">
        <v>71</v>
      </c>
      <c r="E2314">
        <v>48</v>
      </c>
      <c r="F2314">
        <v>0</v>
      </c>
      <c r="T2314"/>
    </row>
    <row r="2315" spans="1:20" x14ac:dyDescent="0.25">
      <c r="A2315">
        <v>1967</v>
      </c>
      <c r="B2315">
        <v>5</v>
      </c>
      <c r="C2315">
        <v>2</v>
      </c>
      <c r="D2315">
        <v>54</v>
      </c>
      <c r="E2315">
        <v>48</v>
      </c>
      <c r="F2315">
        <v>22</v>
      </c>
      <c r="T2315"/>
    </row>
    <row r="2316" spans="1:20" x14ac:dyDescent="0.25">
      <c r="A2316">
        <v>1967</v>
      </c>
      <c r="B2316">
        <v>5</v>
      </c>
      <c r="C2316">
        <v>3</v>
      </c>
      <c r="D2316">
        <v>61</v>
      </c>
      <c r="E2316">
        <v>48</v>
      </c>
      <c r="F2316">
        <v>22</v>
      </c>
      <c r="T2316"/>
    </row>
    <row r="2317" spans="1:20" x14ac:dyDescent="0.25">
      <c r="A2317">
        <v>1967</v>
      </c>
      <c r="B2317">
        <v>5</v>
      </c>
      <c r="C2317">
        <v>4</v>
      </c>
      <c r="D2317">
        <v>60</v>
      </c>
      <c r="E2317">
        <v>45</v>
      </c>
      <c r="F2317">
        <v>0</v>
      </c>
      <c r="T2317"/>
    </row>
    <row r="2318" spans="1:20" x14ac:dyDescent="0.25">
      <c r="A2318">
        <v>1967</v>
      </c>
      <c r="B2318">
        <v>5</v>
      </c>
      <c r="C2318">
        <v>5</v>
      </c>
      <c r="D2318">
        <v>68</v>
      </c>
      <c r="E2318">
        <v>48</v>
      </c>
      <c r="F2318">
        <v>17</v>
      </c>
      <c r="T2318"/>
    </row>
    <row r="2319" spans="1:20" x14ac:dyDescent="0.25">
      <c r="A2319">
        <v>1967</v>
      </c>
      <c r="B2319">
        <v>5</v>
      </c>
      <c r="C2319">
        <v>6</v>
      </c>
      <c r="D2319">
        <v>55</v>
      </c>
      <c r="E2319">
        <v>39</v>
      </c>
      <c r="F2319">
        <v>65</v>
      </c>
      <c r="T2319"/>
    </row>
    <row r="2320" spans="1:20" x14ac:dyDescent="0.25">
      <c r="A2320">
        <v>1967</v>
      </c>
      <c r="B2320">
        <v>5</v>
      </c>
      <c r="C2320">
        <v>7</v>
      </c>
      <c r="D2320">
        <v>44</v>
      </c>
      <c r="E2320">
        <v>41</v>
      </c>
      <c r="F2320">
        <v>117</v>
      </c>
      <c r="T2320"/>
    </row>
    <row r="2321" spans="1:20" x14ac:dyDescent="0.25">
      <c r="A2321">
        <v>1967</v>
      </c>
      <c r="B2321">
        <v>5</v>
      </c>
      <c r="C2321">
        <v>8</v>
      </c>
      <c r="D2321">
        <v>59</v>
      </c>
      <c r="E2321">
        <v>40</v>
      </c>
      <c r="F2321">
        <v>1</v>
      </c>
      <c r="T2321"/>
    </row>
    <row r="2322" spans="1:20" x14ac:dyDescent="0.25">
      <c r="A2322">
        <v>1967</v>
      </c>
      <c r="B2322">
        <v>5</v>
      </c>
      <c r="C2322">
        <v>9</v>
      </c>
      <c r="D2322">
        <v>59</v>
      </c>
      <c r="E2322">
        <v>45</v>
      </c>
      <c r="F2322">
        <v>0</v>
      </c>
      <c r="T2322"/>
    </row>
    <row r="2323" spans="1:20" x14ac:dyDescent="0.25">
      <c r="A2323">
        <v>1967</v>
      </c>
      <c r="B2323">
        <v>5</v>
      </c>
      <c r="C2323">
        <v>10</v>
      </c>
      <c r="D2323">
        <v>58</v>
      </c>
      <c r="E2323">
        <v>44</v>
      </c>
      <c r="F2323">
        <v>0</v>
      </c>
      <c r="T2323"/>
    </row>
    <row r="2324" spans="1:20" x14ac:dyDescent="0.25">
      <c r="A2324">
        <v>1967</v>
      </c>
      <c r="B2324">
        <v>5</v>
      </c>
      <c r="C2324">
        <v>11</v>
      </c>
      <c r="D2324">
        <v>52</v>
      </c>
      <c r="E2324">
        <v>42</v>
      </c>
      <c r="F2324">
        <v>78</v>
      </c>
      <c r="T2324"/>
    </row>
    <row r="2325" spans="1:20" x14ac:dyDescent="0.25">
      <c r="A2325">
        <v>1967</v>
      </c>
      <c r="B2325">
        <v>5</v>
      </c>
      <c r="C2325">
        <v>12</v>
      </c>
      <c r="D2325">
        <v>61</v>
      </c>
      <c r="E2325">
        <v>46</v>
      </c>
      <c r="F2325">
        <v>0</v>
      </c>
      <c r="T2325"/>
    </row>
    <row r="2326" spans="1:20" x14ac:dyDescent="0.25">
      <c r="A2326">
        <v>1967</v>
      </c>
      <c r="B2326">
        <v>5</v>
      </c>
      <c r="C2326">
        <v>13</v>
      </c>
      <c r="D2326">
        <v>67</v>
      </c>
      <c r="E2326">
        <v>44</v>
      </c>
      <c r="F2326">
        <v>0</v>
      </c>
      <c r="T2326"/>
    </row>
    <row r="2327" spans="1:20" x14ac:dyDescent="0.25">
      <c r="A2327">
        <v>1967</v>
      </c>
      <c r="B2327">
        <v>5</v>
      </c>
      <c r="C2327">
        <v>14</v>
      </c>
      <c r="D2327">
        <v>64</v>
      </c>
      <c r="E2327">
        <v>48</v>
      </c>
      <c r="F2327">
        <v>7</v>
      </c>
      <c r="T2327"/>
    </row>
    <row r="2328" spans="1:20" x14ac:dyDescent="0.25">
      <c r="A2328">
        <v>1967</v>
      </c>
      <c r="B2328">
        <v>5</v>
      </c>
      <c r="C2328">
        <v>15</v>
      </c>
      <c r="D2328">
        <v>58</v>
      </c>
      <c r="E2328">
        <v>48</v>
      </c>
      <c r="F2328">
        <v>8</v>
      </c>
      <c r="T2328"/>
    </row>
    <row r="2329" spans="1:20" x14ac:dyDescent="0.25">
      <c r="A2329">
        <v>1967</v>
      </c>
      <c r="B2329">
        <v>5</v>
      </c>
      <c r="C2329">
        <v>16</v>
      </c>
      <c r="D2329">
        <v>64</v>
      </c>
      <c r="E2329">
        <v>47</v>
      </c>
      <c r="F2329">
        <v>0</v>
      </c>
      <c r="T2329"/>
    </row>
    <row r="2330" spans="1:20" x14ac:dyDescent="0.25">
      <c r="A2330">
        <v>1967</v>
      </c>
      <c r="B2330">
        <v>5</v>
      </c>
      <c r="C2330">
        <v>17</v>
      </c>
      <c r="D2330">
        <v>68</v>
      </c>
      <c r="E2330">
        <v>48</v>
      </c>
      <c r="F2330">
        <v>0</v>
      </c>
      <c r="T2330"/>
    </row>
    <row r="2331" spans="1:20" x14ac:dyDescent="0.25">
      <c r="A2331">
        <v>1967</v>
      </c>
      <c r="B2331">
        <v>5</v>
      </c>
      <c r="C2331">
        <v>18</v>
      </c>
      <c r="D2331">
        <v>77</v>
      </c>
      <c r="E2331">
        <v>48</v>
      </c>
      <c r="F2331">
        <v>0</v>
      </c>
      <c r="T2331"/>
    </row>
    <row r="2332" spans="1:20" x14ac:dyDescent="0.25">
      <c r="A2332">
        <v>1967</v>
      </c>
      <c r="B2332">
        <v>5</v>
      </c>
      <c r="C2332">
        <v>19</v>
      </c>
      <c r="D2332">
        <v>81</v>
      </c>
      <c r="E2332">
        <v>59</v>
      </c>
      <c r="F2332">
        <v>1</v>
      </c>
      <c r="T2332"/>
    </row>
    <row r="2333" spans="1:20" x14ac:dyDescent="0.25">
      <c r="A2333">
        <v>1967</v>
      </c>
      <c r="B2333">
        <v>5</v>
      </c>
      <c r="C2333">
        <v>20</v>
      </c>
      <c r="D2333">
        <v>76</v>
      </c>
      <c r="E2333">
        <v>51</v>
      </c>
      <c r="F2333">
        <v>0</v>
      </c>
      <c r="T2333"/>
    </row>
    <row r="2334" spans="1:20" x14ac:dyDescent="0.25">
      <c r="A2334">
        <v>1967</v>
      </c>
      <c r="B2334">
        <v>5</v>
      </c>
      <c r="C2334">
        <v>21</v>
      </c>
      <c r="D2334">
        <v>56</v>
      </c>
      <c r="E2334">
        <v>47</v>
      </c>
      <c r="F2334">
        <v>0</v>
      </c>
      <c r="T2334"/>
    </row>
    <row r="2335" spans="1:20" x14ac:dyDescent="0.25">
      <c r="A2335">
        <v>1967</v>
      </c>
      <c r="B2335">
        <v>5</v>
      </c>
      <c r="C2335">
        <v>22</v>
      </c>
      <c r="D2335">
        <v>63</v>
      </c>
      <c r="E2335">
        <v>51</v>
      </c>
      <c r="F2335">
        <v>0</v>
      </c>
      <c r="T2335"/>
    </row>
    <row r="2336" spans="1:20" x14ac:dyDescent="0.25">
      <c r="A2336">
        <v>1967</v>
      </c>
      <c r="B2336">
        <v>5</v>
      </c>
      <c r="C2336">
        <v>23</v>
      </c>
      <c r="D2336">
        <v>67</v>
      </c>
      <c r="E2336">
        <v>48</v>
      </c>
      <c r="F2336">
        <v>0</v>
      </c>
      <c r="T2336"/>
    </row>
    <row r="2337" spans="1:20" x14ac:dyDescent="0.25">
      <c r="A2337">
        <v>1967</v>
      </c>
      <c r="B2337">
        <v>5</v>
      </c>
      <c r="C2337">
        <v>24</v>
      </c>
      <c r="D2337">
        <v>60</v>
      </c>
      <c r="E2337">
        <v>45</v>
      </c>
      <c r="F2337">
        <v>3</v>
      </c>
      <c r="T2337"/>
    </row>
    <row r="2338" spans="1:20" x14ac:dyDescent="0.25">
      <c r="A2338">
        <v>1967</v>
      </c>
      <c r="B2338">
        <v>5</v>
      </c>
      <c r="C2338">
        <v>25</v>
      </c>
      <c r="D2338">
        <v>46</v>
      </c>
      <c r="E2338">
        <v>42</v>
      </c>
      <c r="F2338">
        <v>32</v>
      </c>
      <c r="T2338"/>
    </row>
    <row r="2339" spans="1:20" x14ac:dyDescent="0.25">
      <c r="A2339">
        <v>1967</v>
      </c>
      <c r="B2339">
        <v>5</v>
      </c>
      <c r="C2339">
        <v>26</v>
      </c>
      <c r="D2339">
        <v>55</v>
      </c>
      <c r="E2339">
        <v>42</v>
      </c>
      <c r="F2339">
        <v>6</v>
      </c>
      <c r="T2339"/>
    </row>
    <row r="2340" spans="1:20" x14ac:dyDescent="0.25">
      <c r="A2340">
        <v>1967</v>
      </c>
      <c r="B2340">
        <v>5</v>
      </c>
      <c r="C2340">
        <v>27</v>
      </c>
      <c r="D2340">
        <v>76</v>
      </c>
      <c r="E2340">
        <v>46</v>
      </c>
      <c r="F2340">
        <v>0</v>
      </c>
      <c r="T2340"/>
    </row>
    <row r="2341" spans="1:20" x14ac:dyDescent="0.25">
      <c r="A2341">
        <v>1967</v>
      </c>
      <c r="B2341">
        <v>5</v>
      </c>
      <c r="C2341">
        <v>28</v>
      </c>
      <c r="D2341">
        <v>80</v>
      </c>
      <c r="E2341">
        <v>56</v>
      </c>
      <c r="F2341">
        <v>0</v>
      </c>
      <c r="T2341"/>
    </row>
    <row r="2342" spans="1:20" x14ac:dyDescent="0.25">
      <c r="A2342">
        <v>1967</v>
      </c>
      <c r="B2342">
        <v>5</v>
      </c>
      <c r="C2342">
        <v>29</v>
      </c>
      <c r="D2342">
        <v>61</v>
      </c>
      <c r="E2342">
        <v>52</v>
      </c>
      <c r="F2342">
        <v>29</v>
      </c>
      <c r="T2342"/>
    </row>
    <row r="2343" spans="1:20" x14ac:dyDescent="0.25">
      <c r="A2343">
        <v>1967</v>
      </c>
      <c r="B2343">
        <v>5</v>
      </c>
      <c r="C2343">
        <v>30</v>
      </c>
      <c r="D2343">
        <v>74</v>
      </c>
      <c r="E2343">
        <v>48</v>
      </c>
      <c r="F2343">
        <v>0</v>
      </c>
      <c r="T2343"/>
    </row>
    <row r="2344" spans="1:20" x14ac:dyDescent="0.25">
      <c r="A2344">
        <v>1967</v>
      </c>
      <c r="B2344">
        <v>5</v>
      </c>
      <c r="C2344">
        <v>31</v>
      </c>
      <c r="D2344">
        <v>72</v>
      </c>
      <c r="E2344">
        <v>50</v>
      </c>
      <c r="F2344">
        <v>0</v>
      </c>
      <c r="T2344"/>
    </row>
    <row r="2345" spans="1:20" x14ac:dyDescent="0.25">
      <c r="A2345">
        <v>1967</v>
      </c>
      <c r="B2345">
        <v>6</v>
      </c>
      <c r="C2345">
        <v>1</v>
      </c>
      <c r="D2345">
        <v>78</v>
      </c>
      <c r="E2345">
        <v>48</v>
      </c>
      <c r="F2345">
        <v>0</v>
      </c>
      <c r="T2345"/>
    </row>
    <row r="2346" spans="1:20" x14ac:dyDescent="0.25">
      <c r="A2346">
        <v>1967</v>
      </c>
      <c r="B2346">
        <v>6</v>
      </c>
      <c r="C2346">
        <v>2</v>
      </c>
      <c r="D2346">
        <v>88</v>
      </c>
      <c r="E2346">
        <v>58</v>
      </c>
      <c r="F2346">
        <v>0</v>
      </c>
      <c r="T2346"/>
    </row>
    <row r="2347" spans="1:20" x14ac:dyDescent="0.25">
      <c r="A2347">
        <v>1967</v>
      </c>
      <c r="B2347">
        <v>6</v>
      </c>
      <c r="C2347">
        <v>3</v>
      </c>
      <c r="D2347">
        <v>83</v>
      </c>
      <c r="E2347">
        <v>64</v>
      </c>
      <c r="F2347">
        <v>0</v>
      </c>
      <c r="T2347"/>
    </row>
    <row r="2348" spans="1:20" x14ac:dyDescent="0.25">
      <c r="A2348">
        <v>1967</v>
      </c>
      <c r="B2348">
        <v>6</v>
      </c>
      <c r="C2348">
        <v>4</v>
      </c>
      <c r="D2348">
        <v>85</v>
      </c>
      <c r="E2348">
        <v>61</v>
      </c>
      <c r="F2348">
        <v>0</v>
      </c>
      <c r="T2348"/>
    </row>
    <row r="2349" spans="1:20" x14ac:dyDescent="0.25">
      <c r="A2349">
        <v>1967</v>
      </c>
      <c r="B2349">
        <v>6</v>
      </c>
      <c r="C2349">
        <v>5</v>
      </c>
      <c r="D2349">
        <v>81</v>
      </c>
      <c r="E2349">
        <v>62</v>
      </c>
      <c r="F2349">
        <v>0</v>
      </c>
      <c r="T2349"/>
    </row>
    <row r="2350" spans="1:20" x14ac:dyDescent="0.25">
      <c r="A2350">
        <v>1967</v>
      </c>
      <c r="B2350">
        <v>6</v>
      </c>
      <c r="C2350">
        <v>6</v>
      </c>
      <c r="D2350">
        <v>82</v>
      </c>
      <c r="E2350">
        <v>62</v>
      </c>
      <c r="F2350">
        <v>0</v>
      </c>
      <c r="T2350"/>
    </row>
    <row r="2351" spans="1:20" x14ac:dyDescent="0.25">
      <c r="A2351">
        <v>1967</v>
      </c>
      <c r="B2351">
        <v>6</v>
      </c>
      <c r="C2351">
        <v>7</v>
      </c>
      <c r="D2351">
        <v>81</v>
      </c>
      <c r="E2351">
        <v>62</v>
      </c>
      <c r="F2351">
        <v>0</v>
      </c>
      <c r="T2351"/>
    </row>
    <row r="2352" spans="1:20" x14ac:dyDescent="0.25">
      <c r="A2352">
        <v>1967</v>
      </c>
      <c r="B2352">
        <v>6</v>
      </c>
      <c r="C2352">
        <v>8</v>
      </c>
      <c r="D2352">
        <v>85</v>
      </c>
      <c r="E2352">
        <v>64</v>
      </c>
      <c r="F2352">
        <v>0</v>
      </c>
      <c r="T2352"/>
    </row>
    <row r="2353" spans="1:20" x14ac:dyDescent="0.25">
      <c r="A2353">
        <v>1967</v>
      </c>
      <c r="B2353">
        <v>6</v>
      </c>
      <c r="C2353">
        <v>9</v>
      </c>
      <c r="D2353">
        <v>83</v>
      </c>
      <c r="E2353">
        <v>63</v>
      </c>
      <c r="F2353">
        <v>0</v>
      </c>
      <c r="T2353"/>
    </row>
    <row r="2354" spans="1:20" x14ac:dyDescent="0.25">
      <c r="A2354">
        <v>1967</v>
      </c>
      <c r="B2354">
        <v>6</v>
      </c>
      <c r="C2354">
        <v>10</v>
      </c>
      <c r="D2354">
        <v>91</v>
      </c>
      <c r="E2354">
        <v>66</v>
      </c>
      <c r="F2354">
        <v>0</v>
      </c>
      <c r="T2354"/>
    </row>
    <row r="2355" spans="1:20" x14ac:dyDescent="0.25">
      <c r="A2355">
        <v>1967</v>
      </c>
      <c r="B2355">
        <v>6</v>
      </c>
      <c r="C2355">
        <v>11</v>
      </c>
      <c r="D2355">
        <v>90</v>
      </c>
      <c r="E2355">
        <v>71</v>
      </c>
      <c r="F2355">
        <v>0</v>
      </c>
      <c r="T2355"/>
    </row>
    <row r="2356" spans="1:20" x14ac:dyDescent="0.25">
      <c r="A2356">
        <v>1967</v>
      </c>
      <c r="B2356">
        <v>6</v>
      </c>
      <c r="C2356">
        <v>12</v>
      </c>
      <c r="D2356">
        <v>92</v>
      </c>
      <c r="E2356">
        <v>68</v>
      </c>
      <c r="F2356">
        <v>0</v>
      </c>
      <c r="T2356"/>
    </row>
    <row r="2357" spans="1:20" x14ac:dyDescent="0.25">
      <c r="A2357">
        <v>1967</v>
      </c>
      <c r="B2357">
        <v>6</v>
      </c>
      <c r="C2357">
        <v>13</v>
      </c>
      <c r="D2357">
        <v>77</v>
      </c>
      <c r="E2357">
        <v>61</v>
      </c>
      <c r="F2357">
        <v>0</v>
      </c>
      <c r="T2357"/>
    </row>
    <row r="2358" spans="1:20" x14ac:dyDescent="0.25">
      <c r="A2358">
        <v>1967</v>
      </c>
      <c r="B2358">
        <v>6</v>
      </c>
      <c r="C2358">
        <v>14</v>
      </c>
      <c r="D2358">
        <v>74</v>
      </c>
      <c r="E2358">
        <v>59</v>
      </c>
      <c r="F2358">
        <v>0</v>
      </c>
      <c r="T2358"/>
    </row>
    <row r="2359" spans="1:20" x14ac:dyDescent="0.25">
      <c r="A2359">
        <v>1967</v>
      </c>
      <c r="B2359">
        <v>6</v>
      </c>
      <c r="C2359">
        <v>15</v>
      </c>
      <c r="D2359">
        <v>83</v>
      </c>
      <c r="E2359">
        <v>61</v>
      </c>
      <c r="F2359">
        <v>8</v>
      </c>
      <c r="T2359"/>
    </row>
    <row r="2360" spans="1:20" x14ac:dyDescent="0.25">
      <c r="A2360">
        <v>1967</v>
      </c>
      <c r="B2360">
        <v>6</v>
      </c>
      <c r="C2360">
        <v>16</v>
      </c>
      <c r="D2360">
        <v>96</v>
      </c>
      <c r="E2360">
        <v>71</v>
      </c>
      <c r="F2360">
        <v>0</v>
      </c>
      <c r="T2360"/>
    </row>
    <row r="2361" spans="1:20" x14ac:dyDescent="0.25">
      <c r="A2361">
        <v>1967</v>
      </c>
      <c r="B2361">
        <v>6</v>
      </c>
      <c r="C2361">
        <v>17</v>
      </c>
      <c r="D2361">
        <v>89</v>
      </c>
      <c r="E2361">
        <v>74</v>
      </c>
      <c r="F2361">
        <v>0</v>
      </c>
      <c r="T2361"/>
    </row>
    <row r="2362" spans="1:20" x14ac:dyDescent="0.25">
      <c r="A2362">
        <v>1967</v>
      </c>
      <c r="B2362">
        <v>6</v>
      </c>
      <c r="C2362">
        <v>18</v>
      </c>
      <c r="D2362">
        <v>84</v>
      </c>
      <c r="E2362">
        <v>68</v>
      </c>
      <c r="F2362">
        <v>215</v>
      </c>
      <c r="T2362"/>
    </row>
    <row r="2363" spans="1:20" x14ac:dyDescent="0.25">
      <c r="A2363">
        <v>1967</v>
      </c>
      <c r="B2363">
        <v>6</v>
      </c>
      <c r="C2363">
        <v>19</v>
      </c>
      <c r="D2363">
        <v>68</v>
      </c>
      <c r="E2363">
        <v>60</v>
      </c>
      <c r="F2363">
        <v>103</v>
      </c>
      <c r="T2363"/>
    </row>
    <row r="2364" spans="1:20" x14ac:dyDescent="0.25">
      <c r="A2364">
        <v>1967</v>
      </c>
      <c r="B2364">
        <v>6</v>
      </c>
      <c r="C2364">
        <v>20</v>
      </c>
      <c r="D2364">
        <v>68</v>
      </c>
      <c r="E2364">
        <v>61</v>
      </c>
      <c r="F2364">
        <v>3</v>
      </c>
      <c r="T2364"/>
    </row>
    <row r="2365" spans="1:20" x14ac:dyDescent="0.25">
      <c r="A2365">
        <v>1967</v>
      </c>
      <c r="B2365">
        <v>6</v>
      </c>
      <c r="C2365">
        <v>21</v>
      </c>
      <c r="D2365">
        <v>85</v>
      </c>
      <c r="E2365">
        <v>62</v>
      </c>
      <c r="F2365">
        <v>0</v>
      </c>
      <c r="T2365"/>
    </row>
    <row r="2366" spans="1:20" x14ac:dyDescent="0.25">
      <c r="A2366">
        <v>1967</v>
      </c>
      <c r="B2366">
        <v>6</v>
      </c>
      <c r="C2366">
        <v>22</v>
      </c>
      <c r="D2366">
        <v>84</v>
      </c>
      <c r="E2366">
        <v>63</v>
      </c>
      <c r="F2366">
        <v>20</v>
      </c>
      <c r="T2366"/>
    </row>
    <row r="2367" spans="1:20" x14ac:dyDescent="0.25">
      <c r="A2367">
        <v>1967</v>
      </c>
      <c r="B2367">
        <v>6</v>
      </c>
      <c r="C2367">
        <v>23</v>
      </c>
      <c r="D2367">
        <v>81</v>
      </c>
      <c r="E2367">
        <v>67</v>
      </c>
      <c r="F2367">
        <v>41</v>
      </c>
      <c r="T2367"/>
    </row>
    <row r="2368" spans="1:20" x14ac:dyDescent="0.25">
      <c r="A2368">
        <v>1967</v>
      </c>
      <c r="B2368">
        <v>6</v>
      </c>
      <c r="C2368">
        <v>24</v>
      </c>
      <c r="D2368">
        <v>85</v>
      </c>
      <c r="E2368">
        <v>67</v>
      </c>
      <c r="F2368">
        <v>0</v>
      </c>
      <c r="T2368"/>
    </row>
    <row r="2369" spans="1:20" x14ac:dyDescent="0.25">
      <c r="A2369">
        <v>1967</v>
      </c>
      <c r="B2369">
        <v>6</v>
      </c>
      <c r="C2369">
        <v>25</v>
      </c>
      <c r="D2369">
        <v>90</v>
      </c>
      <c r="E2369">
        <v>65</v>
      </c>
      <c r="F2369">
        <v>23</v>
      </c>
      <c r="T2369"/>
    </row>
    <row r="2370" spans="1:20" x14ac:dyDescent="0.25">
      <c r="A2370">
        <v>1967</v>
      </c>
      <c r="B2370">
        <v>6</v>
      </c>
      <c r="C2370">
        <v>26</v>
      </c>
      <c r="D2370">
        <v>81</v>
      </c>
      <c r="E2370">
        <v>61</v>
      </c>
      <c r="F2370">
        <v>0</v>
      </c>
      <c r="T2370"/>
    </row>
    <row r="2371" spans="1:20" x14ac:dyDescent="0.25">
      <c r="A2371">
        <v>1967</v>
      </c>
      <c r="B2371">
        <v>6</v>
      </c>
      <c r="C2371">
        <v>27</v>
      </c>
      <c r="D2371">
        <v>83</v>
      </c>
      <c r="E2371">
        <v>62</v>
      </c>
      <c r="F2371">
        <v>0</v>
      </c>
      <c r="T2371"/>
    </row>
    <row r="2372" spans="1:20" x14ac:dyDescent="0.25">
      <c r="A2372">
        <v>1967</v>
      </c>
      <c r="B2372">
        <v>6</v>
      </c>
      <c r="C2372">
        <v>28</v>
      </c>
      <c r="D2372">
        <v>79</v>
      </c>
      <c r="E2372">
        <v>64</v>
      </c>
      <c r="F2372">
        <v>0</v>
      </c>
      <c r="T2372"/>
    </row>
    <row r="2373" spans="1:20" x14ac:dyDescent="0.25">
      <c r="A2373">
        <v>1967</v>
      </c>
      <c r="B2373">
        <v>6</v>
      </c>
      <c r="C2373">
        <v>29</v>
      </c>
      <c r="D2373">
        <v>79</v>
      </c>
      <c r="E2373">
        <v>61</v>
      </c>
      <c r="F2373">
        <v>0</v>
      </c>
      <c r="T2373"/>
    </row>
    <row r="2374" spans="1:20" x14ac:dyDescent="0.25">
      <c r="A2374">
        <v>1967</v>
      </c>
      <c r="B2374">
        <v>6</v>
      </c>
      <c r="C2374">
        <v>30</v>
      </c>
      <c r="D2374">
        <v>65</v>
      </c>
      <c r="E2374">
        <v>61</v>
      </c>
      <c r="F2374">
        <v>51</v>
      </c>
      <c r="T2374"/>
    </row>
    <row r="2375" spans="1:20" x14ac:dyDescent="0.25">
      <c r="A2375">
        <v>1967</v>
      </c>
      <c r="B2375">
        <v>7</v>
      </c>
      <c r="C2375">
        <v>1</v>
      </c>
      <c r="D2375">
        <v>79</v>
      </c>
      <c r="E2375">
        <v>64</v>
      </c>
      <c r="F2375">
        <v>0</v>
      </c>
      <c r="T2375"/>
    </row>
    <row r="2376" spans="1:20" x14ac:dyDescent="0.25">
      <c r="A2376">
        <v>1967</v>
      </c>
      <c r="B2376">
        <v>7</v>
      </c>
      <c r="C2376">
        <v>2</v>
      </c>
      <c r="D2376">
        <v>83</v>
      </c>
      <c r="E2376">
        <v>66</v>
      </c>
      <c r="F2376">
        <v>0</v>
      </c>
      <c r="T2376"/>
    </row>
    <row r="2377" spans="1:20" x14ac:dyDescent="0.25">
      <c r="A2377">
        <v>1967</v>
      </c>
      <c r="B2377">
        <v>7</v>
      </c>
      <c r="C2377">
        <v>3</v>
      </c>
      <c r="D2377">
        <v>86</v>
      </c>
      <c r="E2377">
        <v>66</v>
      </c>
      <c r="F2377">
        <v>208</v>
      </c>
      <c r="T2377"/>
    </row>
    <row r="2378" spans="1:20" x14ac:dyDescent="0.25">
      <c r="A2378">
        <v>1967</v>
      </c>
      <c r="B2378">
        <v>7</v>
      </c>
      <c r="C2378">
        <v>4</v>
      </c>
      <c r="D2378">
        <v>81</v>
      </c>
      <c r="E2378">
        <v>62</v>
      </c>
      <c r="F2378">
        <v>111</v>
      </c>
      <c r="T2378"/>
    </row>
    <row r="2379" spans="1:20" x14ac:dyDescent="0.25">
      <c r="A2379">
        <v>1967</v>
      </c>
      <c r="B2379">
        <v>7</v>
      </c>
      <c r="C2379">
        <v>5</v>
      </c>
      <c r="D2379">
        <v>76</v>
      </c>
      <c r="E2379">
        <v>60</v>
      </c>
      <c r="F2379">
        <v>0</v>
      </c>
      <c r="T2379"/>
    </row>
    <row r="2380" spans="1:20" x14ac:dyDescent="0.25">
      <c r="A2380">
        <v>1967</v>
      </c>
      <c r="B2380">
        <v>7</v>
      </c>
      <c r="C2380">
        <v>6</v>
      </c>
      <c r="D2380">
        <v>77</v>
      </c>
      <c r="E2380">
        <v>60</v>
      </c>
      <c r="F2380">
        <v>0</v>
      </c>
      <c r="T2380"/>
    </row>
    <row r="2381" spans="1:20" x14ac:dyDescent="0.25">
      <c r="A2381">
        <v>1967</v>
      </c>
      <c r="B2381">
        <v>7</v>
      </c>
      <c r="C2381">
        <v>7</v>
      </c>
      <c r="D2381">
        <v>79</v>
      </c>
      <c r="E2381">
        <v>66</v>
      </c>
      <c r="F2381">
        <v>0</v>
      </c>
      <c r="T2381"/>
    </row>
    <row r="2382" spans="1:20" x14ac:dyDescent="0.25">
      <c r="A2382">
        <v>1967</v>
      </c>
      <c r="B2382">
        <v>7</v>
      </c>
      <c r="C2382">
        <v>8</v>
      </c>
      <c r="D2382">
        <v>82</v>
      </c>
      <c r="E2382">
        <v>64</v>
      </c>
      <c r="F2382">
        <v>0</v>
      </c>
      <c r="T2382"/>
    </row>
    <row r="2383" spans="1:20" x14ac:dyDescent="0.25">
      <c r="A2383">
        <v>1967</v>
      </c>
      <c r="B2383">
        <v>7</v>
      </c>
      <c r="C2383">
        <v>9</v>
      </c>
      <c r="D2383">
        <v>85</v>
      </c>
      <c r="E2383">
        <v>69</v>
      </c>
      <c r="F2383">
        <v>0</v>
      </c>
      <c r="T2383"/>
    </row>
    <row r="2384" spans="1:20" x14ac:dyDescent="0.25">
      <c r="A2384">
        <v>1967</v>
      </c>
      <c r="B2384">
        <v>7</v>
      </c>
      <c r="C2384">
        <v>10</v>
      </c>
      <c r="D2384">
        <v>90</v>
      </c>
      <c r="E2384">
        <v>70</v>
      </c>
      <c r="F2384">
        <v>76</v>
      </c>
      <c r="T2384"/>
    </row>
    <row r="2385" spans="1:20" x14ac:dyDescent="0.25">
      <c r="A2385">
        <v>1967</v>
      </c>
      <c r="B2385">
        <v>7</v>
      </c>
      <c r="C2385">
        <v>11</v>
      </c>
      <c r="D2385">
        <v>84</v>
      </c>
      <c r="E2385">
        <v>70</v>
      </c>
      <c r="F2385">
        <v>36</v>
      </c>
      <c r="T2385"/>
    </row>
    <row r="2386" spans="1:20" x14ac:dyDescent="0.25">
      <c r="A2386">
        <v>1967</v>
      </c>
      <c r="B2386">
        <v>7</v>
      </c>
      <c r="C2386">
        <v>12</v>
      </c>
      <c r="D2386">
        <v>90</v>
      </c>
      <c r="E2386">
        <v>70</v>
      </c>
      <c r="F2386">
        <v>0</v>
      </c>
      <c r="T2386"/>
    </row>
    <row r="2387" spans="1:20" x14ac:dyDescent="0.25">
      <c r="A2387">
        <v>1967</v>
      </c>
      <c r="B2387">
        <v>7</v>
      </c>
      <c r="C2387">
        <v>13</v>
      </c>
      <c r="D2387">
        <v>85</v>
      </c>
      <c r="E2387">
        <v>73</v>
      </c>
      <c r="F2387">
        <v>0</v>
      </c>
      <c r="T2387"/>
    </row>
    <row r="2388" spans="1:20" x14ac:dyDescent="0.25">
      <c r="A2388">
        <v>1967</v>
      </c>
      <c r="B2388">
        <v>7</v>
      </c>
      <c r="C2388">
        <v>14</v>
      </c>
      <c r="D2388">
        <v>82</v>
      </c>
      <c r="E2388">
        <v>70</v>
      </c>
      <c r="F2388">
        <v>10</v>
      </c>
      <c r="T2388"/>
    </row>
    <row r="2389" spans="1:20" x14ac:dyDescent="0.25">
      <c r="A2389">
        <v>1967</v>
      </c>
      <c r="B2389">
        <v>7</v>
      </c>
      <c r="C2389">
        <v>15</v>
      </c>
      <c r="D2389">
        <v>78</v>
      </c>
      <c r="E2389">
        <v>68</v>
      </c>
      <c r="F2389">
        <v>19</v>
      </c>
      <c r="T2389"/>
    </row>
    <row r="2390" spans="1:20" x14ac:dyDescent="0.25">
      <c r="A2390">
        <v>1967</v>
      </c>
      <c r="B2390">
        <v>7</v>
      </c>
      <c r="C2390">
        <v>16</v>
      </c>
      <c r="D2390">
        <v>80</v>
      </c>
      <c r="E2390">
        <v>65</v>
      </c>
      <c r="F2390">
        <v>28</v>
      </c>
      <c r="T2390"/>
    </row>
    <row r="2391" spans="1:20" x14ac:dyDescent="0.25">
      <c r="A2391">
        <v>1967</v>
      </c>
      <c r="B2391">
        <v>7</v>
      </c>
      <c r="C2391">
        <v>17</v>
      </c>
      <c r="D2391">
        <v>83</v>
      </c>
      <c r="E2391">
        <v>66</v>
      </c>
      <c r="F2391">
        <v>0</v>
      </c>
      <c r="T2391"/>
    </row>
    <row r="2392" spans="1:20" x14ac:dyDescent="0.25">
      <c r="A2392">
        <v>1967</v>
      </c>
      <c r="B2392">
        <v>7</v>
      </c>
      <c r="C2392">
        <v>18</v>
      </c>
      <c r="D2392">
        <v>82</v>
      </c>
      <c r="E2392">
        <v>69</v>
      </c>
      <c r="F2392">
        <v>0</v>
      </c>
      <c r="T2392"/>
    </row>
    <row r="2393" spans="1:20" x14ac:dyDescent="0.25">
      <c r="A2393">
        <v>1967</v>
      </c>
      <c r="B2393">
        <v>7</v>
      </c>
      <c r="C2393">
        <v>19</v>
      </c>
      <c r="D2393">
        <v>82</v>
      </c>
      <c r="E2393">
        <v>69</v>
      </c>
      <c r="F2393">
        <v>0</v>
      </c>
      <c r="T2393"/>
    </row>
    <row r="2394" spans="1:20" x14ac:dyDescent="0.25">
      <c r="A2394">
        <v>1967</v>
      </c>
      <c r="B2394">
        <v>7</v>
      </c>
      <c r="C2394">
        <v>20</v>
      </c>
      <c r="D2394">
        <v>84</v>
      </c>
      <c r="E2394">
        <v>67</v>
      </c>
      <c r="F2394">
        <v>0</v>
      </c>
      <c r="T2394"/>
    </row>
    <row r="2395" spans="1:20" x14ac:dyDescent="0.25">
      <c r="A2395">
        <v>1967</v>
      </c>
      <c r="B2395">
        <v>7</v>
      </c>
      <c r="C2395">
        <v>21</v>
      </c>
      <c r="D2395">
        <v>80</v>
      </c>
      <c r="E2395">
        <v>65</v>
      </c>
      <c r="F2395">
        <v>9</v>
      </c>
      <c r="T2395"/>
    </row>
    <row r="2396" spans="1:20" x14ac:dyDescent="0.25">
      <c r="A2396">
        <v>1967</v>
      </c>
      <c r="B2396">
        <v>7</v>
      </c>
      <c r="C2396">
        <v>22</v>
      </c>
      <c r="D2396">
        <v>81</v>
      </c>
      <c r="E2396">
        <v>65</v>
      </c>
      <c r="F2396">
        <v>6</v>
      </c>
      <c r="T2396"/>
    </row>
    <row r="2397" spans="1:20" x14ac:dyDescent="0.25">
      <c r="A2397">
        <v>1967</v>
      </c>
      <c r="B2397">
        <v>7</v>
      </c>
      <c r="C2397">
        <v>23</v>
      </c>
      <c r="D2397">
        <v>87</v>
      </c>
      <c r="E2397">
        <v>70</v>
      </c>
      <c r="F2397">
        <v>61</v>
      </c>
      <c r="T2397"/>
    </row>
    <row r="2398" spans="1:20" x14ac:dyDescent="0.25">
      <c r="A2398">
        <v>1967</v>
      </c>
      <c r="B2398">
        <v>7</v>
      </c>
      <c r="C2398">
        <v>24</v>
      </c>
      <c r="D2398">
        <v>90</v>
      </c>
      <c r="E2398">
        <v>75</v>
      </c>
      <c r="F2398">
        <v>0</v>
      </c>
      <c r="T2398"/>
    </row>
    <row r="2399" spans="1:20" x14ac:dyDescent="0.25">
      <c r="A2399">
        <v>1967</v>
      </c>
      <c r="B2399">
        <v>7</v>
      </c>
      <c r="C2399">
        <v>25</v>
      </c>
      <c r="D2399">
        <v>88</v>
      </c>
      <c r="E2399">
        <v>70</v>
      </c>
      <c r="F2399">
        <v>88</v>
      </c>
      <c r="T2399"/>
    </row>
    <row r="2400" spans="1:20" x14ac:dyDescent="0.25">
      <c r="A2400">
        <v>1967</v>
      </c>
      <c r="B2400">
        <v>7</v>
      </c>
      <c r="C2400">
        <v>26</v>
      </c>
      <c r="D2400">
        <v>86</v>
      </c>
      <c r="E2400">
        <v>69</v>
      </c>
      <c r="F2400">
        <v>0</v>
      </c>
      <c r="T2400"/>
    </row>
    <row r="2401" spans="1:20" x14ac:dyDescent="0.25">
      <c r="A2401">
        <v>1967</v>
      </c>
      <c r="B2401">
        <v>7</v>
      </c>
      <c r="C2401">
        <v>27</v>
      </c>
      <c r="D2401">
        <v>85</v>
      </c>
      <c r="E2401">
        <v>72</v>
      </c>
      <c r="F2401">
        <v>0</v>
      </c>
      <c r="T2401"/>
    </row>
    <row r="2402" spans="1:20" x14ac:dyDescent="0.25">
      <c r="A2402">
        <v>1967</v>
      </c>
      <c r="B2402">
        <v>7</v>
      </c>
      <c r="C2402">
        <v>28</v>
      </c>
      <c r="D2402">
        <v>80</v>
      </c>
      <c r="E2402">
        <v>68</v>
      </c>
      <c r="F2402">
        <v>14</v>
      </c>
      <c r="T2402"/>
    </row>
    <row r="2403" spans="1:20" x14ac:dyDescent="0.25">
      <c r="A2403">
        <v>1967</v>
      </c>
      <c r="B2403">
        <v>7</v>
      </c>
      <c r="C2403">
        <v>29</v>
      </c>
      <c r="D2403">
        <v>83</v>
      </c>
      <c r="E2403">
        <v>67</v>
      </c>
      <c r="F2403">
        <v>9</v>
      </c>
      <c r="T2403"/>
    </row>
    <row r="2404" spans="1:20" x14ac:dyDescent="0.25">
      <c r="A2404">
        <v>1967</v>
      </c>
      <c r="B2404">
        <v>7</v>
      </c>
      <c r="C2404">
        <v>30</v>
      </c>
      <c r="D2404">
        <v>82</v>
      </c>
      <c r="E2404">
        <v>69</v>
      </c>
      <c r="F2404">
        <v>24</v>
      </c>
      <c r="T2404"/>
    </row>
    <row r="2405" spans="1:20" x14ac:dyDescent="0.25">
      <c r="A2405">
        <v>1967</v>
      </c>
      <c r="B2405">
        <v>7</v>
      </c>
      <c r="C2405">
        <v>31</v>
      </c>
      <c r="D2405">
        <v>86</v>
      </c>
      <c r="E2405">
        <v>70</v>
      </c>
      <c r="F2405">
        <v>0</v>
      </c>
      <c r="T2405"/>
    </row>
    <row r="2406" spans="1:20" x14ac:dyDescent="0.25">
      <c r="A2406">
        <v>1967</v>
      </c>
      <c r="B2406">
        <v>8</v>
      </c>
      <c r="C2406">
        <v>1</v>
      </c>
      <c r="D2406">
        <v>87</v>
      </c>
      <c r="E2406">
        <v>69</v>
      </c>
      <c r="F2406">
        <v>0</v>
      </c>
      <c r="T2406"/>
    </row>
    <row r="2407" spans="1:20" x14ac:dyDescent="0.25">
      <c r="A2407">
        <v>1967</v>
      </c>
      <c r="B2407">
        <v>8</v>
      </c>
      <c r="C2407">
        <v>2</v>
      </c>
      <c r="D2407">
        <v>84</v>
      </c>
      <c r="E2407">
        <v>69</v>
      </c>
      <c r="F2407">
        <v>0</v>
      </c>
      <c r="T2407"/>
    </row>
    <row r="2408" spans="1:20" x14ac:dyDescent="0.25">
      <c r="A2408">
        <v>1967</v>
      </c>
      <c r="B2408">
        <v>8</v>
      </c>
      <c r="C2408">
        <v>3</v>
      </c>
      <c r="D2408">
        <v>81</v>
      </c>
      <c r="E2408">
        <v>69</v>
      </c>
      <c r="F2408">
        <v>45</v>
      </c>
      <c r="T2408"/>
    </row>
    <row r="2409" spans="1:20" x14ac:dyDescent="0.25">
      <c r="A2409">
        <v>1967</v>
      </c>
      <c r="B2409">
        <v>8</v>
      </c>
      <c r="C2409">
        <v>4</v>
      </c>
      <c r="D2409">
        <v>78</v>
      </c>
      <c r="E2409">
        <v>68</v>
      </c>
      <c r="F2409">
        <v>14</v>
      </c>
      <c r="T2409"/>
    </row>
    <row r="2410" spans="1:20" x14ac:dyDescent="0.25">
      <c r="A2410">
        <v>1967</v>
      </c>
      <c r="B2410">
        <v>8</v>
      </c>
      <c r="C2410">
        <v>5</v>
      </c>
      <c r="D2410">
        <v>86</v>
      </c>
      <c r="E2410">
        <v>67</v>
      </c>
      <c r="F2410">
        <v>79</v>
      </c>
      <c r="T2410"/>
    </row>
    <row r="2411" spans="1:20" x14ac:dyDescent="0.25">
      <c r="A2411">
        <v>1967</v>
      </c>
      <c r="B2411">
        <v>8</v>
      </c>
      <c r="C2411">
        <v>6</v>
      </c>
      <c r="D2411">
        <v>87</v>
      </c>
      <c r="E2411">
        <v>67</v>
      </c>
      <c r="F2411">
        <v>0</v>
      </c>
      <c r="T2411"/>
    </row>
    <row r="2412" spans="1:20" x14ac:dyDescent="0.25">
      <c r="A2412">
        <v>1967</v>
      </c>
      <c r="B2412">
        <v>8</v>
      </c>
      <c r="C2412">
        <v>7</v>
      </c>
      <c r="D2412">
        <v>82</v>
      </c>
      <c r="E2412">
        <v>66</v>
      </c>
      <c r="F2412">
        <v>0</v>
      </c>
      <c r="T2412"/>
    </row>
    <row r="2413" spans="1:20" x14ac:dyDescent="0.25">
      <c r="A2413">
        <v>1967</v>
      </c>
      <c r="B2413">
        <v>8</v>
      </c>
      <c r="C2413">
        <v>8</v>
      </c>
      <c r="D2413">
        <v>81</v>
      </c>
      <c r="E2413">
        <v>68</v>
      </c>
      <c r="F2413">
        <v>0</v>
      </c>
      <c r="T2413"/>
    </row>
    <row r="2414" spans="1:20" x14ac:dyDescent="0.25">
      <c r="A2414">
        <v>1967</v>
      </c>
      <c r="B2414">
        <v>8</v>
      </c>
      <c r="C2414">
        <v>9</v>
      </c>
      <c r="D2414">
        <v>82</v>
      </c>
      <c r="E2414">
        <v>67</v>
      </c>
      <c r="F2414">
        <v>45</v>
      </c>
      <c r="T2414"/>
    </row>
    <row r="2415" spans="1:20" x14ac:dyDescent="0.25">
      <c r="A2415">
        <v>1967</v>
      </c>
      <c r="B2415">
        <v>8</v>
      </c>
      <c r="C2415">
        <v>10</v>
      </c>
      <c r="D2415">
        <v>87</v>
      </c>
      <c r="E2415">
        <v>70</v>
      </c>
      <c r="F2415">
        <v>9</v>
      </c>
      <c r="T2415"/>
    </row>
    <row r="2416" spans="1:20" x14ac:dyDescent="0.25">
      <c r="A2416">
        <v>1967</v>
      </c>
      <c r="B2416">
        <v>8</v>
      </c>
      <c r="C2416">
        <v>11</v>
      </c>
      <c r="D2416">
        <v>81</v>
      </c>
      <c r="E2416">
        <v>64</v>
      </c>
      <c r="F2416">
        <v>0</v>
      </c>
      <c r="T2416"/>
    </row>
    <row r="2417" spans="1:20" x14ac:dyDescent="0.25">
      <c r="A2417">
        <v>1967</v>
      </c>
      <c r="B2417">
        <v>8</v>
      </c>
      <c r="C2417">
        <v>12</v>
      </c>
      <c r="D2417">
        <v>78</v>
      </c>
      <c r="E2417">
        <v>64</v>
      </c>
      <c r="F2417">
        <v>0</v>
      </c>
      <c r="T2417"/>
    </row>
    <row r="2418" spans="1:20" x14ac:dyDescent="0.25">
      <c r="A2418">
        <v>1967</v>
      </c>
      <c r="B2418">
        <v>8</v>
      </c>
      <c r="C2418">
        <v>13</v>
      </c>
      <c r="D2418">
        <v>69</v>
      </c>
      <c r="E2418">
        <v>65</v>
      </c>
      <c r="F2418">
        <v>13</v>
      </c>
      <c r="T2418"/>
    </row>
    <row r="2419" spans="1:20" x14ac:dyDescent="0.25">
      <c r="A2419">
        <v>1967</v>
      </c>
      <c r="B2419">
        <v>8</v>
      </c>
      <c r="C2419">
        <v>14</v>
      </c>
      <c r="D2419">
        <v>86</v>
      </c>
      <c r="E2419">
        <v>62</v>
      </c>
      <c r="F2419">
        <v>0</v>
      </c>
      <c r="T2419"/>
    </row>
    <row r="2420" spans="1:20" x14ac:dyDescent="0.25">
      <c r="A2420">
        <v>1967</v>
      </c>
      <c r="B2420">
        <v>8</v>
      </c>
      <c r="C2420">
        <v>15</v>
      </c>
      <c r="D2420">
        <v>84</v>
      </c>
      <c r="E2420">
        <v>64</v>
      </c>
      <c r="F2420">
        <v>0</v>
      </c>
      <c r="T2420"/>
    </row>
    <row r="2421" spans="1:20" x14ac:dyDescent="0.25">
      <c r="A2421">
        <v>1967</v>
      </c>
      <c r="B2421">
        <v>8</v>
      </c>
      <c r="C2421">
        <v>16</v>
      </c>
      <c r="D2421">
        <v>85</v>
      </c>
      <c r="E2421">
        <v>68</v>
      </c>
      <c r="F2421">
        <v>0</v>
      </c>
      <c r="T2421"/>
    </row>
    <row r="2422" spans="1:20" x14ac:dyDescent="0.25">
      <c r="A2422">
        <v>1967</v>
      </c>
      <c r="B2422">
        <v>8</v>
      </c>
      <c r="C2422">
        <v>17</v>
      </c>
      <c r="D2422">
        <v>87</v>
      </c>
      <c r="E2422">
        <v>68</v>
      </c>
      <c r="F2422">
        <v>0</v>
      </c>
      <c r="T2422"/>
    </row>
    <row r="2423" spans="1:20" x14ac:dyDescent="0.25">
      <c r="A2423">
        <v>1967</v>
      </c>
      <c r="B2423">
        <v>8</v>
      </c>
      <c r="C2423">
        <v>18</v>
      </c>
      <c r="D2423">
        <v>88</v>
      </c>
      <c r="E2423">
        <v>72</v>
      </c>
      <c r="F2423">
        <v>0</v>
      </c>
      <c r="T2423"/>
    </row>
    <row r="2424" spans="1:20" x14ac:dyDescent="0.25">
      <c r="A2424">
        <v>1967</v>
      </c>
      <c r="B2424">
        <v>8</v>
      </c>
      <c r="C2424">
        <v>19</v>
      </c>
      <c r="D2424">
        <v>90</v>
      </c>
      <c r="E2424">
        <v>72</v>
      </c>
      <c r="F2424">
        <v>13</v>
      </c>
      <c r="T2424"/>
    </row>
    <row r="2425" spans="1:20" x14ac:dyDescent="0.25">
      <c r="A2425">
        <v>1967</v>
      </c>
      <c r="B2425">
        <v>8</v>
      </c>
      <c r="C2425">
        <v>20</v>
      </c>
      <c r="D2425">
        <v>81</v>
      </c>
      <c r="E2425">
        <v>72</v>
      </c>
      <c r="F2425">
        <v>8</v>
      </c>
      <c r="T2425"/>
    </row>
    <row r="2426" spans="1:20" x14ac:dyDescent="0.25">
      <c r="A2426">
        <v>1967</v>
      </c>
      <c r="B2426">
        <v>8</v>
      </c>
      <c r="C2426">
        <v>21</v>
      </c>
      <c r="D2426">
        <v>82</v>
      </c>
      <c r="E2426">
        <v>69</v>
      </c>
      <c r="F2426">
        <v>1</v>
      </c>
      <c r="T2426"/>
    </row>
    <row r="2427" spans="1:20" x14ac:dyDescent="0.25">
      <c r="A2427">
        <v>1967</v>
      </c>
      <c r="B2427">
        <v>8</v>
      </c>
      <c r="C2427">
        <v>22</v>
      </c>
      <c r="D2427">
        <v>82</v>
      </c>
      <c r="E2427">
        <v>67</v>
      </c>
      <c r="F2427">
        <v>10</v>
      </c>
      <c r="T2427"/>
    </row>
    <row r="2428" spans="1:20" x14ac:dyDescent="0.25">
      <c r="A2428">
        <v>1967</v>
      </c>
      <c r="B2428">
        <v>8</v>
      </c>
      <c r="C2428">
        <v>23</v>
      </c>
      <c r="D2428">
        <v>72</v>
      </c>
      <c r="E2428">
        <v>64</v>
      </c>
      <c r="F2428">
        <v>0</v>
      </c>
      <c r="T2428"/>
    </row>
    <row r="2429" spans="1:20" x14ac:dyDescent="0.25">
      <c r="A2429">
        <v>1967</v>
      </c>
      <c r="B2429">
        <v>8</v>
      </c>
      <c r="C2429">
        <v>24</v>
      </c>
      <c r="D2429">
        <v>70</v>
      </c>
      <c r="E2429">
        <v>58</v>
      </c>
      <c r="F2429">
        <v>14</v>
      </c>
      <c r="T2429"/>
    </row>
    <row r="2430" spans="1:20" x14ac:dyDescent="0.25">
      <c r="A2430">
        <v>1967</v>
      </c>
      <c r="B2430">
        <v>8</v>
      </c>
      <c r="C2430">
        <v>25</v>
      </c>
      <c r="D2430">
        <v>66</v>
      </c>
      <c r="E2430">
        <v>58</v>
      </c>
      <c r="F2430">
        <v>90</v>
      </c>
      <c r="T2430"/>
    </row>
    <row r="2431" spans="1:20" x14ac:dyDescent="0.25">
      <c r="A2431">
        <v>1967</v>
      </c>
      <c r="B2431">
        <v>8</v>
      </c>
      <c r="C2431">
        <v>26</v>
      </c>
      <c r="D2431">
        <v>70</v>
      </c>
      <c r="E2431">
        <v>64</v>
      </c>
      <c r="F2431">
        <v>40</v>
      </c>
      <c r="T2431"/>
    </row>
    <row r="2432" spans="1:20" x14ac:dyDescent="0.25">
      <c r="A2432">
        <v>1967</v>
      </c>
      <c r="B2432">
        <v>8</v>
      </c>
      <c r="C2432">
        <v>27</v>
      </c>
      <c r="D2432">
        <v>85</v>
      </c>
      <c r="E2432">
        <v>69</v>
      </c>
      <c r="F2432">
        <v>213</v>
      </c>
      <c r="T2432"/>
    </row>
    <row r="2433" spans="1:20" x14ac:dyDescent="0.25">
      <c r="A2433">
        <v>1967</v>
      </c>
      <c r="B2433">
        <v>8</v>
      </c>
      <c r="C2433">
        <v>28</v>
      </c>
      <c r="D2433">
        <v>82</v>
      </c>
      <c r="E2433">
        <v>67</v>
      </c>
      <c r="F2433">
        <v>0</v>
      </c>
      <c r="T2433"/>
    </row>
    <row r="2434" spans="1:20" x14ac:dyDescent="0.25">
      <c r="A2434">
        <v>1967</v>
      </c>
      <c r="B2434">
        <v>8</v>
      </c>
      <c r="C2434">
        <v>29</v>
      </c>
      <c r="D2434">
        <v>85</v>
      </c>
      <c r="E2434">
        <v>63</v>
      </c>
      <c r="F2434">
        <v>0</v>
      </c>
      <c r="T2434"/>
    </row>
    <row r="2435" spans="1:20" x14ac:dyDescent="0.25">
      <c r="A2435">
        <v>1967</v>
      </c>
      <c r="B2435">
        <v>8</v>
      </c>
      <c r="C2435">
        <v>30</v>
      </c>
      <c r="D2435">
        <v>86</v>
      </c>
      <c r="E2435">
        <v>66</v>
      </c>
      <c r="F2435">
        <v>0</v>
      </c>
      <c r="T2435"/>
    </row>
    <row r="2436" spans="1:20" x14ac:dyDescent="0.25">
      <c r="A2436">
        <v>1967</v>
      </c>
      <c r="B2436">
        <v>8</v>
      </c>
      <c r="C2436">
        <v>31</v>
      </c>
      <c r="D2436">
        <v>81</v>
      </c>
      <c r="E2436">
        <v>58</v>
      </c>
      <c r="F2436">
        <v>0</v>
      </c>
      <c r="T2436"/>
    </row>
    <row r="2437" spans="1:20" x14ac:dyDescent="0.25">
      <c r="A2437">
        <v>1967</v>
      </c>
      <c r="B2437">
        <v>9</v>
      </c>
      <c r="C2437">
        <v>1</v>
      </c>
      <c r="D2437">
        <v>74</v>
      </c>
      <c r="E2437">
        <v>54</v>
      </c>
      <c r="F2437">
        <v>0</v>
      </c>
      <c r="T2437"/>
    </row>
    <row r="2438" spans="1:20" x14ac:dyDescent="0.25">
      <c r="A2438">
        <v>1967</v>
      </c>
      <c r="B2438">
        <v>9</v>
      </c>
      <c r="C2438">
        <v>2</v>
      </c>
      <c r="D2438">
        <v>72</v>
      </c>
      <c r="E2438">
        <v>55</v>
      </c>
      <c r="F2438">
        <v>0</v>
      </c>
      <c r="T2438"/>
    </row>
    <row r="2439" spans="1:20" x14ac:dyDescent="0.25">
      <c r="A2439">
        <v>1967</v>
      </c>
      <c r="B2439">
        <v>9</v>
      </c>
      <c r="C2439">
        <v>3</v>
      </c>
      <c r="D2439">
        <v>80</v>
      </c>
      <c r="E2439">
        <v>52</v>
      </c>
      <c r="F2439">
        <v>0</v>
      </c>
      <c r="T2439"/>
    </row>
    <row r="2440" spans="1:20" x14ac:dyDescent="0.25">
      <c r="A2440">
        <v>1967</v>
      </c>
      <c r="B2440">
        <v>9</v>
      </c>
      <c r="C2440">
        <v>4</v>
      </c>
      <c r="D2440">
        <v>87</v>
      </c>
      <c r="E2440">
        <v>62</v>
      </c>
      <c r="F2440">
        <v>0</v>
      </c>
      <c r="T2440"/>
    </row>
    <row r="2441" spans="1:20" x14ac:dyDescent="0.25">
      <c r="A2441">
        <v>1967</v>
      </c>
      <c r="B2441">
        <v>9</v>
      </c>
      <c r="C2441">
        <v>5</v>
      </c>
      <c r="D2441">
        <v>83</v>
      </c>
      <c r="E2441">
        <v>63</v>
      </c>
      <c r="F2441">
        <v>0</v>
      </c>
      <c r="T2441"/>
    </row>
    <row r="2442" spans="1:20" x14ac:dyDescent="0.25">
      <c r="A2442">
        <v>1967</v>
      </c>
      <c r="B2442">
        <v>9</v>
      </c>
      <c r="C2442">
        <v>6</v>
      </c>
      <c r="D2442">
        <v>85</v>
      </c>
      <c r="E2442">
        <v>63</v>
      </c>
      <c r="F2442">
        <v>0</v>
      </c>
      <c r="T2442"/>
    </row>
    <row r="2443" spans="1:20" x14ac:dyDescent="0.25">
      <c r="A2443">
        <v>1967</v>
      </c>
      <c r="B2443">
        <v>9</v>
      </c>
      <c r="C2443">
        <v>7</v>
      </c>
      <c r="D2443">
        <v>84</v>
      </c>
      <c r="E2443">
        <v>60</v>
      </c>
      <c r="F2443">
        <v>0</v>
      </c>
      <c r="T2443"/>
    </row>
    <row r="2444" spans="1:20" x14ac:dyDescent="0.25">
      <c r="A2444">
        <v>1967</v>
      </c>
      <c r="B2444">
        <v>9</v>
      </c>
      <c r="C2444">
        <v>8</v>
      </c>
      <c r="D2444">
        <v>86</v>
      </c>
      <c r="E2444">
        <v>62</v>
      </c>
      <c r="F2444">
        <v>0</v>
      </c>
      <c r="T2444"/>
    </row>
    <row r="2445" spans="1:20" x14ac:dyDescent="0.25">
      <c r="A2445">
        <v>1967</v>
      </c>
      <c r="B2445">
        <v>9</v>
      </c>
      <c r="C2445">
        <v>9</v>
      </c>
      <c r="D2445">
        <v>80</v>
      </c>
      <c r="E2445">
        <v>65</v>
      </c>
      <c r="F2445">
        <v>1</v>
      </c>
      <c r="T2445"/>
    </row>
    <row r="2446" spans="1:20" x14ac:dyDescent="0.25">
      <c r="A2446">
        <v>1967</v>
      </c>
      <c r="B2446">
        <v>9</v>
      </c>
      <c r="C2446">
        <v>10</v>
      </c>
      <c r="D2446">
        <v>70</v>
      </c>
      <c r="E2446">
        <v>52</v>
      </c>
      <c r="F2446">
        <v>26</v>
      </c>
      <c r="T2446"/>
    </row>
    <row r="2447" spans="1:20" x14ac:dyDescent="0.25">
      <c r="A2447">
        <v>1967</v>
      </c>
      <c r="B2447">
        <v>9</v>
      </c>
      <c r="C2447">
        <v>11</v>
      </c>
      <c r="D2447">
        <v>72</v>
      </c>
      <c r="E2447">
        <v>49</v>
      </c>
      <c r="F2447">
        <v>0</v>
      </c>
      <c r="T2447"/>
    </row>
    <row r="2448" spans="1:20" x14ac:dyDescent="0.25">
      <c r="A2448">
        <v>1967</v>
      </c>
      <c r="B2448">
        <v>9</v>
      </c>
      <c r="C2448">
        <v>12</v>
      </c>
      <c r="D2448">
        <v>74</v>
      </c>
      <c r="E2448">
        <v>51</v>
      </c>
      <c r="F2448">
        <v>0</v>
      </c>
      <c r="T2448"/>
    </row>
    <row r="2449" spans="1:20" x14ac:dyDescent="0.25">
      <c r="A2449">
        <v>1967</v>
      </c>
      <c r="B2449">
        <v>9</v>
      </c>
      <c r="C2449">
        <v>13</v>
      </c>
      <c r="D2449">
        <v>78</v>
      </c>
      <c r="E2449">
        <v>54</v>
      </c>
      <c r="F2449">
        <v>0</v>
      </c>
      <c r="T2449"/>
    </row>
    <row r="2450" spans="1:20" x14ac:dyDescent="0.25">
      <c r="A2450">
        <v>1967</v>
      </c>
      <c r="B2450">
        <v>9</v>
      </c>
      <c r="C2450">
        <v>14</v>
      </c>
      <c r="D2450">
        <v>79</v>
      </c>
      <c r="E2450">
        <v>58</v>
      </c>
      <c r="F2450">
        <v>0</v>
      </c>
      <c r="T2450"/>
    </row>
    <row r="2451" spans="1:20" x14ac:dyDescent="0.25">
      <c r="A2451">
        <v>1967</v>
      </c>
      <c r="B2451">
        <v>9</v>
      </c>
      <c r="C2451">
        <v>15</v>
      </c>
      <c r="D2451">
        <v>78</v>
      </c>
      <c r="E2451">
        <v>61</v>
      </c>
      <c r="F2451">
        <v>0</v>
      </c>
      <c r="T2451"/>
    </row>
    <row r="2452" spans="1:20" x14ac:dyDescent="0.25">
      <c r="A2452">
        <v>1967</v>
      </c>
      <c r="B2452">
        <v>9</v>
      </c>
      <c r="C2452">
        <v>16</v>
      </c>
      <c r="D2452">
        <v>69</v>
      </c>
      <c r="E2452">
        <v>65</v>
      </c>
      <c r="F2452">
        <v>29</v>
      </c>
      <c r="T2452"/>
    </row>
    <row r="2453" spans="1:20" x14ac:dyDescent="0.25">
      <c r="A2453">
        <v>1967</v>
      </c>
      <c r="B2453">
        <v>9</v>
      </c>
      <c r="C2453">
        <v>17</v>
      </c>
      <c r="D2453">
        <v>83</v>
      </c>
      <c r="E2453">
        <v>61</v>
      </c>
      <c r="F2453">
        <v>0</v>
      </c>
      <c r="T2453"/>
    </row>
    <row r="2454" spans="1:20" x14ac:dyDescent="0.25">
      <c r="A2454">
        <v>1967</v>
      </c>
      <c r="B2454">
        <v>9</v>
      </c>
      <c r="C2454">
        <v>18</v>
      </c>
      <c r="D2454">
        <v>85</v>
      </c>
      <c r="E2454">
        <v>65</v>
      </c>
      <c r="F2454">
        <v>0</v>
      </c>
      <c r="T2454"/>
    </row>
    <row r="2455" spans="1:20" x14ac:dyDescent="0.25">
      <c r="A2455">
        <v>1967</v>
      </c>
      <c r="B2455">
        <v>9</v>
      </c>
      <c r="C2455">
        <v>19</v>
      </c>
      <c r="D2455">
        <v>87</v>
      </c>
      <c r="E2455">
        <v>63</v>
      </c>
      <c r="F2455">
        <v>0</v>
      </c>
      <c r="T2455"/>
    </row>
    <row r="2456" spans="1:20" x14ac:dyDescent="0.25">
      <c r="A2456">
        <v>1967</v>
      </c>
      <c r="B2456">
        <v>9</v>
      </c>
      <c r="C2456">
        <v>20</v>
      </c>
      <c r="D2456">
        <v>79</v>
      </c>
      <c r="E2456">
        <v>64</v>
      </c>
      <c r="F2456">
        <v>0</v>
      </c>
      <c r="T2456"/>
    </row>
    <row r="2457" spans="1:20" x14ac:dyDescent="0.25">
      <c r="A2457">
        <v>1967</v>
      </c>
      <c r="B2457">
        <v>9</v>
      </c>
      <c r="C2457">
        <v>21</v>
      </c>
      <c r="D2457">
        <v>73</v>
      </c>
      <c r="E2457">
        <v>65</v>
      </c>
      <c r="F2457">
        <v>41</v>
      </c>
      <c r="T2457"/>
    </row>
    <row r="2458" spans="1:20" x14ac:dyDescent="0.25">
      <c r="A2458">
        <v>1967</v>
      </c>
      <c r="B2458">
        <v>9</v>
      </c>
      <c r="C2458">
        <v>22</v>
      </c>
      <c r="D2458">
        <v>72</v>
      </c>
      <c r="E2458">
        <v>49</v>
      </c>
      <c r="F2458">
        <v>1</v>
      </c>
      <c r="T2458"/>
    </row>
    <row r="2459" spans="1:20" x14ac:dyDescent="0.25">
      <c r="A2459">
        <v>1967</v>
      </c>
      <c r="B2459">
        <v>9</v>
      </c>
      <c r="C2459">
        <v>23</v>
      </c>
      <c r="D2459">
        <v>59</v>
      </c>
      <c r="E2459">
        <v>46</v>
      </c>
      <c r="F2459">
        <v>0</v>
      </c>
      <c r="T2459"/>
    </row>
    <row r="2460" spans="1:20" x14ac:dyDescent="0.25">
      <c r="A2460">
        <v>1967</v>
      </c>
      <c r="B2460">
        <v>9</v>
      </c>
      <c r="C2460">
        <v>24</v>
      </c>
      <c r="D2460">
        <v>62</v>
      </c>
      <c r="E2460">
        <v>47</v>
      </c>
      <c r="F2460">
        <v>0</v>
      </c>
      <c r="T2460"/>
    </row>
    <row r="2461" spans="1:20" x14ac:dyDescent="0.25">
      <c r="A2461">
        <v>1967</v>
      </c>
      <c r="B2461">
        <v>9</v>
      </c>
      <c r="C2461">
        <v>25</v>
      </c>
      <c r="D2461">
        <v>64</v>
      </c>
      <c r="E2461">
        <v>45</v>
      </c>
      <c r="F2461">
        <v>0</v>
      </c>
      <c r="T2461"/>
    </row>
    <row r="2462" spans="1:20" x14ac:dyDescent="0.25">
      <c r="A2462">
        <v>1967</v>
      </c>
      <c r="B2462">
        <v>9</v>
      </c>
      <c r="C2462">
        <v>26</v>
      </c>
      <c r="D2462">
        <v>73</v>
      </c>
      <c r="E2462">
        <v>50</v>
      </c>
      <c r="F2462">
        <v>0</v>
      </c>
      <c r="T2462"/>
    </row>
    <row r="2463" spans="1:20" x14ac:dyDescent="0.25">
      <c r="A2463">
        <v>1967</v>
      </c>
      <c r="B2463">
        <v>9</v>
      </c>
      <c r="C2463">
        <v>27</v>
      </c>
      <c r="D2463">
        <v>77</v>
      </c>
      <c r="E2463">
        <v>59</v>
      </c>
      <c r="F2463">
        <v>0</v>
      </c>
      <c r="T2463"/>
    </row>
    <row r="2464" spans="1:20" x14ac:dyDescent="0.25">
      <c r="A2464">
        <v>1967</v>
      </c>
      <c r="B2464">
        <v>9</v>
      </c>
      <c r="C2464">
        <v>28</v>
      </c>
      <c r="D2464">
        <v>72</v>
      </c>
      <c r="E2464">
        <v>63</v>
      </c>
      <c r="F2464">
        <v>63</v>
      </c>
      <c r="T2464"/>
    </row>
    <row r="2465" spans="1:20" x14ac:dyDescent="0.25">
      <c r="A2465">
        <v>1967</v>
      </c>
      <c r="B2465">
        <v>9</v>
      </c>
      <c r="C2465">
        <v>29</v>
      </c>
      <c r="D2465">
        <v>73</v>
      </c>
      <c r="E2465">
        <v>67</v>
      </c>
      <c r="F2465">
        <v>23</v>
      </c>
      <c r="T2465"/>
    </row>
    <row r="2466" spans="1:20" x14ac:dyDescent="0.25">
      <c r="A2466">
        <v>1967</v>
      </c>
      <c r="B2466">
        <v>9</v>
      </c>
      <c r="C2466">
        <v>30</v>
      </c>
      <c r="D2466">
        <v>68</v>
      </c>
      <c r="E2466">
        <v>54</v>
      </c>
      <c r="F2466">
        <v>0</v>
      </c>
      <c r="T2466"/>
    </row>
    <row r="2467" spans="1:20" x14ac:dyDescent="0.25">
      <c r="A2467">
        <v>1967</v>
      </c>
      <c r="B2467">
        <v>10</v>
      </c>
      <c r="C2467">
        <v>1</v>
      </c>
      <c r="D2467">
        <v>66</v>
      </c>
      <c r="E2467">
        <v>52</v>
      </c>
      <c r="F2467">
        <v>0</v>
      </c>
      <c r="T2467"/>
    </row>
    <row r="2468" spans="1:20" x14ac:dyDescent="0.25">
      <c r="A2468">
        <v>1967</v>
      </c>
      <c r="B2468">
        <v>10</v>
      </c>
      <c r="C2468">
        <v>2</v>
      </c>
      <c r="D2468">
        <v>73</v>
      </c>
      <c r="E2468">
        <v>50</v>
      </c>
      <c r="F2468">
        <v>0</v>
      </c>
      <c r="T2468"/>
    </row>
    <row r="2469" spans="1:20" x14ac:dyDescent="0.25">
      <c r="A2469">
        <v>1967</v>
      </c>
      <c r="B2469">
        <v>10</v>
      </c>
      <c r="C2469">
        <v>3</v>
      </c>
      <c r="D2469">
        <v>81</v>
      </c>
      <c r="E2469">
        <v>57</v>
      </c>
      <c r="F2469">
        <v>0</v>
      </c>
      <c r="T2469"/>
    </row>
    <row r="2470" spans="1:20" x14ac:dyDescent="0.25">
      <c r="A2470">
        <v>1967</v>
      </c>
      <c r="B2470">
        <v>10</v>
      </c>
      <c r="C2470">
        <v>4</v>
      </c>
      <c r="D2470">
        <v>84</v>
      </c>
      <c r="E2470">
        <v>64</v>
      </c>
      <c r="F2470">
        <v>0</v>
      </c>
      <c r="T2470"/>
    </row>
    <row r="2471" spans="1:20" x14ac:dyDescent="0.25">
      <c r="A2471">
        <v>1967</v>
      </c>
      <c r="B2471">
        <v>10</v>
      </c>
      <c r="C2471">
        <v>5</v>
      </c>
      <c r="D2471">
        <v>86</v>
      </c>
      <c r="E2471">
        <v>66</v>
      </c>
      <c r="F2471">
        <v>0</v>
      </c>
      <c r="T2471"/>
    </row>
    <row r="2472" spans="1:20" x14ac:dyDescent="0.25">
      <c r="A2472">
        <v>1967</v>
      </c>
      <c r="B2472">
        <v>10</v>
      </c>
      <c r="C2472">
        <v>6</v>
      </c>
      <c r="D2472">
        <v>68</v>
      </c>
      <c r="E2472">
        <v>52</v>
      </c>
      <c r="F2472">
        <v>0</v>
      </c>
      <c r="T2472"/>
    </row>
    <row r="2473" spans="1:20" x14ac:dyDescent="0.25">
      <c r="A2473">
        <v>1967</v>
      </c>
      <c r="B2473">
        <v>10</v>
      </c>
      <c r="C2473">
        <v>7</v>
      </c>
      <c r="D2473">
        <v>62</v>
      </c>
      <c r="E2473">
        <v>45</v>
      </c>
      <c r="F2473">
        <v>0</v>
      </c>
      <c r="T2473"/>
    </row>
    <row r="2474" spans="1:20" x14ac:dyDescent="0.25">
      <c r="A2474">
        <v>1967</v>
      </c>
      <c r="B2474">
        <v>10</v>
      </c>
      <c r="C2474">
        <v>8</v>
      </c>
      <c r="D2474">
        <v>60</v>
      </c>
      <c r="E2474">
        <v>49</v>
      </c>
      <c r="F2474">
        <v>0</v>
      </c>
      <c r="T2474"/>
    </row>
    <row r="2475" spans="1:20" x14ac:dyDescent="0.25">
      <c r="A2475">
        <v>1967</v>
      </c>
      <c r="B2475">
        <v>10</v>
      </c>
      <c r="C2475">
        <v>9</v>
      </c>
      <c r="D2475">
        <v>74</v>
      </c>
      <c r="E2475">
        <v>60</v>
      </c>
      <c r="F2475">
        <v>0</v>
      </c>
      <c r="T2475"/>
    </row>
    <row r="2476" spans="1:20" x14ac:dyDescent="0.25">
      <c r="A2476">
        <v>1967</v>
      </c>
      <c r="B2476">
        <v>10</v>
      </c>
      <c r="C2476">
        <v>10</v>
      </c>
      <c r="D2476">
        <v>67</v>
      </c>
      <c r="E2476">
        <v>56</v>
      </c>
      <c r="F2476">
        <v>111</v>
      </c>
      <c r="T2476"/>
    </row>
    <row r="2477" spans="1:20" x14ac:dyDescent="0.25">
      <c r="A2477">
        <v>1967</v>
      </c>
      <c r="B2477">
        <v>10</v>
      </c>
      <c r="C2477">
        <v>11</v>
      </c>
      <c r="D2477">
        <v>64</v>
      </c>
      <c r="E2477">
        <v>50</v>
      </c>
      <c r="F2477">
        <v>0</v>
      </c>
      <c r="T2477"/>
    </row>
    <row r="2478" spans="1:20" x14ac:dyDescent="0.25">
      <c r="A2478">
        <v>1967</v>
      </c>
      <c r="B2478">
        <v>10</v>
      </c>
      <c r="C2478">
        <v>12</v>
      </c>
      <c r="D2478">
        <v>60</v>
      </c>
      <c r="E2478">
        <v>50</v>
      </c>
      <c r="F2478">
        <v>0</v>
      </c>
      <c r="T2478"/>
    </row>
    <row r="2479" spans="1:20" x14ac:dyDescent="0.25">
      <c r="A2479">
        <v>1967</v>
      </c>
      <c r="B2479">
        <v>10</v>
      </c>
      <c r="C2479">
        <v>13</v>
      </c>
      <c r="D2479">
        <v>61</v>
      </c>
      <c r="E2479">
        <v>48</v>
      </c>
      <c r="F2479">
        <v>0</v>
      </c>
      <c r="T2479"/>
    </row>
    <row r="2480" spans="1:20" x14ac:dyDescent="0.25">
      <c r="A2480">
        <v>1967</v>
      </c>
      <c r="B2480">
        <v>10</v>
      </c>
      <c r="C2480">
        <v>14</v>
      </c>
      <c r="D2480">
        <v>60</v>
      </c>
      <c r="E2480">
        <v>47</v>
      </c>
      <c r="F2480">
        <v>0</v>
      </c>
      <c r="T2480"/>
    </row>
    <row r="2481" spans="1:20" x14ac:dyDescent="0.25">
      <c r="A2481">
        <v>1967</v>
      </c>
      <c r="B2481">
        <v>10</v>
      </c>
      <c r="C2481">
        <v>15</v>
      </c>
      <c r="D2481">
        <v>69</v>
      </c>
      <c r="E2481">
        <v>49</v>
      </c>
      <c r="F2481">
        <v>0</v>
      </c>
      <c r="T2481"/>
    </row>
    <row r="2482" spans="1:20" x14ac:dyDescent="0.25">
      <c r="A2482">
        <v>1967</v>
      </c>
      <c r="B2482">
        <v>10</v>
      </c>
      <c r="C2482">
        <v>16</v>
      </c>
      <c r="D2482">
        <v>69</v>
      </c>
      <c r="E2482">
        <v>57</v>
      </c>
      <c r="F2482">
        <v>0</v>
      </c>
      <c r="T2482"/>
    </row>
    <row r="2483" spans="1:20" x14ac:dyDescent="0.25">
      <c r="A2483">
        <v>1967</v>
      </c>
      <c r="B2483">
        <v>10</v>
      </c>
      <c r="C2483">
        <v>17</v>
      </c>
      <c r="D2483">
        <v>76</v>
      </c>
      <c r="E2483">
        <v>57</v>
      </c>
      <c r="F2483">
        <v>0</v>
      </c>
      <c r="T2483"/>
    </row>
    <row r="2484" spans="1:20" x14ac:dyDescent="0.25">
      <c r="A2484">
        <v>1967</v>
      </c>
      <c r="B2484">
        <v>10</v>
      </c>
      <c r="C2484">
        <v>18</v>
      </c>
      <c r="D2484">
        <v>65</v>
      </c>
      <c r="E2484">
        <v>53</v>
      </c>
      <c r="F2484">
        <v>93</v>
      </c>
      <c r="T2484"/>
    </row>
    <row r="2485" spans="1:20" x14ac:dyDescent="0.25">
      <c r="A2485">
        <v>1967</v>
      </c>
      <c r="B2485">
        <v>10</v>
      </c>
      <c r="C2485">
        <v>19</v>
      </c>
      <c r="D2485">
        <v>58</v>
      </c>
      <c r="E2485">
        <v>45</v>
      </c>
      <c r="F2485">
        <v>0</v>
      </c>
      <c r="T2485"/>
    </row>
    <row r="2486" spans="1:20" x14ac:dyDescent="0.25">
      <c r="A2486">
        <v>1967</v>
      </c>
      <c r="B2486">
        <v>10</v>
      </c>
      <c r="C2486">
        <v>20</v>
      </c>
      <c r="D2486">
        <v>58</v>
      </c>
      <c r="E2486">
        <v>41</v>
      </c>
      <c r="F2486">
        <v>0</v>
      </c>
      <c r="T2486"/>
    </row>
    <row r="2487" spans="1:20" x14ac:dyDescent="0.25">
      <c r="A2487">
        <v>1967</v>
      </c>
      <c r="B2487">
        <v>10</v>
      </c>
      <c r="C2487">
        <v>21</v>
      </c>
      <c r="D2487">
        <v>66</v>
      </c>
      <c r="E2487">
        <v>48</v>
      </c>
      <c r="F2487">
        <v>0</v>
      </c>
      <c r="T2487"/>
    </row>
    <row r="2488" spans="1:20" x14ac:dyDescent="0.25">
      <c r="A2488">
        <v>1967</v>
      </c>
      <c r="B2488">
        <v>10</v>
      </c>
      <c r="C2488">
        <v>22</v>
      </c>
      <c r="D2488">
        <v>62</v>
      </c>
      <c r="E2488">
        <v>45</v>
      </c>
      <c r="F2488">
        <v>0</v>
      </c>
      <c r="T2488"/>
    </row>
    <row r="2489" spans="1:20" x14ac:dyDescent="0.25">
      <c r="A2489">
        <v>1967</v>
      </c>
      <c r="B2489">
        <v>10</v>
      </c>
      <c r="C2489">
        <v>23</v>
      </c>
      <c r="D2489">
        <v>63</v>
      </c>
      <c r="E2489">
        <v>44</v>
      </c>
      <c r="F2489">
        <v>0</v>
      </c>
      <c r="T2489"/>
    </row>
    <row r="2490" spans="1:20" x14ac:dyDescent="0.25">
      <c r="A2490">
        <v>1967</v>
      </c>
      <c r="B2490">
        <v>10</v>
      </c>
      <c r="C2490">
        <v>24</v>
      </c>
      <c r="D2490">
        <v>63</v>
      </c>
      <c r="E2490">
        <v>48</v>
      </c>
      <c r="F2490">
        <v>0</v>
      </c>
      <c r="T2490"/>
    </row>
    <row r="2491" spans="1:20" x14ac:dyDescent="0.25">
      <c r="A2491">
        <v>1967</v>
      </c>
      <c r="B2491">
        <v>10</v>
      </c>
      <c r="C2491">
        <v>25</v>
      </c>
      <c r="D2491">
        <v>69</v>
      </c>
      <c r="E2491">
        <v>49</v>
      </c>
      <c r="F2491">
        <v>143</v>
      </c>
      <c r="T2491"/>
    </row>
    <row r="2492" spans="1:20" x14ac:dyDescent="0.25">
      <c r="A2492">
        <v>1967</v>
      </c>
      <c r="B2492">
        <v>10</v>
      </c>
      <c r="C2492">
        <v>26</v>
      </c>
      <c r="D2492">
        <v>56</v>
      </c>
      <c r="E2492">
        <v>43</v>
      </c>
      <c r="F2492">
        <v>0</v>
      </c>
      <c r="T2492"/>
    </row>
    <row r="2493" spans="1:20" x14ac:dyDescent="0.25">
      <c r="A2493">
        <v>1967</v>
      </c>
      <c r="B2493">
        <v>10</v>
      </c>
      <c r="C2493">
        <v>27</v>
      </c>
      <c r="D2493">
        <v>57</v>
      </c>
      <c r="E2493">
        <v>40</v>
      </c>
      <c r="F2493">
        <v>0</v>
      </c>
      <c r="T2493"/>
    </row>
    <row r="2494" spans="1:20" x14ac:dyDescent="0.25">
      <c r="A2494">
        <v>1967</v>
      </c>
      <c r="B2494">
        <v>10</v>
      </c>
      <c r="C2494">
        <v>28</v>
      </c>
      <c r="D2494">
        <v>56</v>
      </c>
      <c r="E2494">
        <v>42</v>
      </c>
      <c r="F2494">
        <v>0</v>
      </c>
      <c r="T2494"/>
    </row>
    <row r="2495" spans="1:20" x14ac:dyDescent="0.25">
      <c r="A2495">
        <v>1967</v>
      </c>
      <c r="B2495">
        <v>10</v>
      </c>
      <c r="C2495">
        <v>29</v>
      </c>
      <c r="D2495">
        <v>53</v>
      </c>
      <c r="E2495">
        <v>37</v>
      </c>
      <c r="F2495">
        <v>0</v>
      </c>
      <c r="T2495"/>
    </row>
    <row r="2496" spans="1:20" x14ac:dyDescent="0.25">
      <c r="A2496">
        <v>1967</v>
      </c>
      <c r="B2496">
        <v>10</v>
      </c>
      <c r="C2496">
        <v>30</v>
      </c>
      <c r="D2496">
        <v>55</v>
      </c>
      <c r="E2496">
        <v>35</v>
      </c>
      <c r="F2496">
        <v>0</v>
      </c>
      <c r="T2496"/>
    </row>
    <row r="2497" spans="1:20" x14ac:dyDescent="0.25">
      <c r="A2497">
        <v>1967</v>
      </c>
      <c r="B2497">
        <v>10</v>
      </c>
      <c r="C2497">
        <v>31</v>
      </c>
      <c r="D2497">
        <v>61</v>
      </c>
      <c r="E2497">
        <v>43</v>
      </c>
      <c r="F2497">
        <v>0</v>
      </c>
      <c r="T2497"/>
    </row>
    <row r="2498" spans="1:20" x14ac:dyDescent="0.25">
      <c r="A2498">
        <v>1967</v>
      </c>
      <c r="B2498">
        <v>11</v>
      </c>
      <c r="C2498">
        <v>1</v>
      </c>
      <c r="D2498">
        <v>61</v>
      </c>
      <c r="E2498">
        <v>48</v>
      </c>
      <c r="F2498">
        <v>0</v>
      </c>
      <c r="T2498"/>
    </row>
    <row r="2499" spans="1:20" x14ac:dyDescent="0.25">
      <c r="A2499">
        <v>1967</v>
      </c>
      <c r="B2499">
        <v>11</v>
      </c>
      <c r="C2499">
        <v>2</v>
      </c>
      <c r="D2499">
        <v>63</v>
      </c>
      <c r="E2499">
        <v>53</v>
      </c>
      <c r="F2499">
        <v>70</v>
      </c>
      <c r="T2499"/>
    </row>
    <row r="2500" spans="1:20" x14ac:dyDescent="0.25">
      <c r="A2500">
        <v>1967</v>
      </c>
      <c r="B2500">
        <v>11</v>
      </c>
      <c r="C2500">
        <v>3</v>
      </c>
      <c r="D2500">
        <v>64</v>
      </c>
      <c r="E2500">
        <v>54</v>
      </c>
      <c r="F2500">
        <v>0</v>
      </c>
      <c r="T2500"/>
    </row>
    <row r="2501" spans="1:20" x14ac:dyDescent="0.25">
      <c r="A2501">
        <v>1967</v>
      </c>
      <c r="B2501">
        <v>11</v>
      </c>
      <c r="C2501">
        <v>4</v>
      </c>
      <c r="D2501">
        <v>60</v>
      </c>
      <c r="E2501">
        <v>43</v>
      </c>
      <c r="F2501">
        <v>12</v>
      </c>
      <c r="T2501"/>
    </row>
    <row r="2502" spans="1:20" x14ac:dyDescent="0.25">
      <c r="A2502">
        <v>1967</v>
      </c>
      <c r="B2502">
        <v>11</v>
      </c>
      <c r="C2502">
        <v>5</v>
      </c>
      <c r="D2502">
        <v>49</v>
      </c>
      <c r="E2502">
        <v>35</v>
      </c>
      <c r="F2502">
        <v>0</v>
      </c>
      <c r="T2502"/>
    </row>
    <row r="2503" spans="1:20" x14ac:dyDescent="0.25">
      <c r="A2503">
        <v>1967</v>
      </c>
      <c r="B2503">
        <v>11</v>
      </c>
      <c r="C2503">
        <v>6</v>
      </c>
      <c r="D2503">
        <v>47</v>
      </c>
      <c r="E2503">
        <v>33</v>
      </c>
      <c r="F2503">
        <v>0</v>
      </c>
      <c r="T2503"/>
    </row>
    <row r="2504" spans="1:20" x14ac:dyDescent="0.25">
      <c r="A2504">
        <v>1967</v>
      </c>
      <c r="B2504">
        <v>11</v>
      </c>
      <c r="C2504">
        <v>7</v>
      </c>
      <c r="D2504">
        <v>42</v>
      </c>
      <c r="E2504">
        <v>36</v>
      </c>
      <c r="F2504">
        <v>0</v>
      </c>
      <c r="T2504"/>
    </row>
    <row r="2505" spans="1:20" x14ac:dyDescent="0.25">
      <c r="A2505">
        <v>1967</v>
      </c>
      <c r="B2505">
        <v>11</v>
      </c>
      <c r="C2505">
        <v>8</v>
      </c>
      <c r="D2505">
        <v>44</v>
      </c>
      <c r="E2505">
        <v>32</v>
      </c>
      <c r="F2505">
        <v>0</v>
      </c>
      <c r="T2505"/>
    </row>
    <row r="2506" spans="1:20" x14ac:dyDescent="0.25">
      <c r="A2506">
        <v>1967</v>
      </c>
      <c r="B2506">
        <v>11</v>
      </c>
      <c r="C2506">
        <v>9</v>
      </c>
      <c r="D2506">
        <v>45</v>
      </c>
      <c r="E2506">
        <v>33</v>
      </c>
      <c r="F2506">
        <v>0</v>
      </c>
      <c r="T2506"/>
    </row>
    <row r="2507" spans="1:20" x14ac:dyDescent="0.25">
      <c r="A2507">
        <v>1967</v>
      </c>
      <c r="B2507">
        <v>11</v>
      </c>
      <c r="C2507">
        <v>10</v>
      </c>
      <c r="D2507">
        <v>57</v>
      </c>
      <c r="E2507">
        <v>45</v>
      </c>
      <c r="F2507">
        <v>0</v>
      </c>
      <c r="T2507"/>
    </row>
    <row r="2508" spans="1:20" x14ac:dyDescent="0.25">
      <c r="A2508">
        <v>1967</v>
      </c>
      <c r="B2508">
        <v>11</v>
      </c>
      <c r="C2508">
        <v>11</v>
      </c>
      <c r="D2508">
        <v>56</v>
      </c>
      <c r="E2508">
        <v>43</v>
      </c>
      <c r="F2508">
        <v>0</v>
      </c>
      <c r="T2508"/>
    </row>
    <row r="2509" spans="1:20" x14ac:dyDescent="0.25">
      <c r="A2509">
        <v>1967</v>
      </c>
      <c r="B2509">
        <v>11</v>
      </c>
      <c r="C2509">
        <v>12</v>
      </c>
      <c r="D2509">
        <v>65</v>
      </c>
      <c r="E2509">
        <v>52</v>
      </c>
      <c r="F2509">
        <v>5</v>
      </c>
      <c r="T2509"/>
    </row>
    <row r="2510" spans="1:20" x14ac:dyDescent="0.25">
      <c r="A2510">
        <v>1967</v>
      </c>
      <c r="B2510">
        <v>11</v>
      </c>
      <c r="C2510">
        <v>13</v>
      </c>
      <c r="D2510">
        <v>52</v>
      </c>
      <c r="E2510">
        <v>40</v>
      </c>
      <c r="F2510">
        <v>0</v>
      </c>
      <c r="T2510"/>
    </row>
    <row r="2511" spans="1:20" x14ac:dyDescent="0.25">
      <c r="A2511">
        <v>1967</v>
      </c>
      <c r="B2511">
        <v>11</v>
      </c>
      <c r="C2511">
        <v>14</v>
      </c>
      <c r="D2511">
        <v>42</v>
      </c>
      <c r="E2511">
        <v>33</v>
      </c>
      <c r="F2511">
        <v>0</v>
      </c>
      <c r="T2511"/>
    </row>
    <row r="2512" spans="1:20" x14ac:dyDescent="0.25">
      <c r="A2512">
        <v>1967</v>
      </c>
      <c r="B2512">
        <v>11</v>
      </c>
      <c r="C2512">
        <v>15</v>
      </c>
      <c r="D2512">
        <v>38</v>
      </c>
      <c r="E2512">
        <v>20</v>
      </c>
      <c r="F2512">
        <v>5</v>
      </c>
      <c r="T2512"/>
    </row>
    <row r="2513" spans="1:20" x14ac:dyDescent="0.25">
      <c r="A2513">
        <v>1967</v>
      </c>
      <c r="B2513">
        <v>11</v>
      </c>
      <c r="C2513">
        <v>16</v>
      </c>
      <c r="D2513">
        <v>35</v>
      </c>
      <c r="E2513">
        <v>20</v>
      </c>
      <c r="F2513">
        <v>0</v>
      </c>
      <c r="T2513"/>
    </row>
    <row r="2514" spans="1:20" x14ac:dyDescent="0.25">
      <c r="A2514">
        <v>1967</v>
      </c>
      <c r="B2514">
        <v>11</v>
      </c>
      <c r="C2514">
        <v>17</v>
      </c>
      <c r="D2514">
        <v>47</v>
      </c>
      <c r="E2514">
        <v>29</v>
      </c>
      <c r="F2514">
        <v>9</v>
      </c>
      <c r="T2514"/>
    </row>
    <row r="2515" spans="1:20" x14ac:dyDescent="0.25">
      <c r="A2515">
        <v>1967</v>
      </c>
      <c r="B2515">
        <v>11</v>
      </c>
      <c r="C2515">
        <v>18</v>
      </c>
      <c r="D2515">
        <v>50</v>
      </c>
      <c r="E2515">
        <v>36</v>
      </c>
      <c r="F2515">
        <v>17</v>
      </c>
      <c r="T2515"/>
    </row>
    <row r="2516" spans="1:20" x14ac:dyDescent="0.25">
      <c r="A2516">
        <v>1967</v>
      </c>
      <c r="B2516">
        <v>11</v>
      </c>
      <c r="C2516">
        <v>19</v>
      </c>
      <c r="D2516">
        <v>44</v>
      </c>
      <c r="E2516">
        <v>38</v>
      </c>
      <c r="F2516">
        <v>0</v>
      </c>
      <c r="T2516"/>
    </row>
    <row r="2517" spans="1:20" x14ac:dyDescent="0.25">
      <c r="A2517">
        <v>1967</v>
      </c>
      <c r="B2517">
        <v>11</v>
      </c>
      <c r="C2517">
        <v>20</v>
      </c>
      <c r="D2517">
        <v>40</v>
      </c>
      <c r="E2517">
        <v>30</v>
      </c>
      <c r="F2517">
        <v>0</v>
      </c>
      <c r="T2517"/>
    </row>
    <row r="2518" spans="1:20" x14ac:dyDescent="0.25">
      <c r="A2518">
        <v>1967</v>
      </c>
      <c r="B2518">
        <v>11</v>
      </c>
      <c r="C2518">
        <v>21</v>
      </c>
      <c r="D2518">
        <v>41</v>
      </c>
      <c r="E2518">
        <v>29</v>
      </c>
      <c r="F2518">
        <v>0</v>
      </c>
      <c r="T2518"/>
    </row>
    <row r="2519" spans="1:20" x14ac:dyDescent="0.25">
      <c r="A2519">
        <v>1967</v>
      </c>
      <c r="B2519">
        <v>11</v>
      </c>
      <c r="C2519">
        <v>22</v>
      </c>
      <c r="D2519">
        <v>47</v>
      </c>
      <c r="E2519">
        <v>38</v>
      </c>
      <c r="F2519">
        <v>10</v>
      </c>
      <c r="T2519"/>
    </row>
    <row r="2520" spans="1:20" x14ac:dyDescent="0.25">
      <c r="A2520">
        <v>1967</v>
      </c>
      <c r="B2520">
        <v>11</v>
      </c>
      <c r="C2520">
        <v>23</v>
      </c>
      <c r="D2520">
        <v>51</v>
      </c>
      <c r="E2520">
        <v>37</v>
      </c>
      <c r="F2520">
        <v>64</v>
      </c>
      <c r="T2520"/>
    </row>
    <row r="2521" spans="1:20" x14ac:dyDescent="0.25">
      <c r="A2521">
        <v>1967</v>
      </c>
      <c r="B2521">
        <v>11</v>
      </c>
      <c r="C2521">
        <v>24</v>
      </c>
      <c r="D2521">
        <v>46</v>
      </c>
      <c r="E2521">
        <v>35</v>
      </c>
      <c r="F2521">
        <v>1</v>
      </c>
      <c r="T2521"/>
    </row>
    <row r="2522" spans="1:20" x14ac:dyDescent="0.25">
      <c r="A2522">
        <v>1967</v>
      </c>
      <c r="B2522">
        <v>11</v>
      </c>
      <c r="C2522">
        <v>25</v>
      </c>
      <c r="D2522">
        <v>47</v>
      </c>
      <c r="E2522">
        <v>41</v>
      </c>
      <c r="F2522">
        <v>34</v>
      </c>
      <c r="T2522"/>
    </row>
    <row r="2523" spans="1:20" x14ac:dyDescent="0.25">
      <c r="A2523">
        <v>1967</v>
      </c>
      <c r="B2523">
        <v>11</v>
      </c>
      <c r="C2523">
        <v>26</v>
      </c>
      <c r="D2523">
        <v>61</v>
      </c>
      <c r="E2523">
        <v>41</v>
      </c>
      <c r="F2523">
        <v>0</v>
      </c>
      <c r="T2523"/>
    </row>
    <row r="2524" spans="1:20" x14ac:dyDescent="0.25">
      <c r="A2524">
        <v>1967</v>
      </c>
      <c r="B2524">
        <v>11</v>
      </c>
      <c r="C2524">
        <v>27</v>
      </c>
      <c r="D2524">
        <v>55</v>
      </c>
      <c r="E2524">
        <v>36</v>
      </c>
      <c r="F2524">
        <v>0</v>
      </c>
      <c r="T2524"/>
    </row>
    <row r="2525" spans="1:20" x14ac:dyDescent="0.25">
      <c r="A2525">
        <v>1967</v>
      </c>
      <c r="B2525">
        <v>11</v>
      </c>
      <c r="C2525">
        <v>28</v>
      </c>
      <c r="D2525">
        <v>36</v>
      </c>
      <c r="E2525">
        <v>28</v>
      </c>
      <c r="F2525">
        <v>0</v>
      </c>
      <c r="T2525"/>
    </row>
    <row r="2526" spans="1:20" x14ac:dyDescent="0.25">
      <c r="A2526">
        <v>1967</v>
      </c>
      <c r="B2526">
        <v>11</v>
      </c>
      <c r="C2526">
        <v>29</v>
      </c>
      <c r="D2526">
        <v>37</v>
      </c>
      <c r="E2526">
        <v>26</v>
      </c>
      <c r="F2526">
        <v>0</v>
      </c>
      <c r="T2526"/>
    </row>
    <row r="2527" spans="1:20" x14ac:dyDescent="0.25">
      <c r="A2527">
        <v>1967</v>
      </c>
      <c r="B2527">
        <v>11</v>
      </c>
      <c r="C2527">
        <v>30</v>
      </c>
      <c r="D2527">
        <v>36</v>
      </c>
      <c r="E2527">
        <v>25</v>
      </c>
      <c r="F2527">
        <v>32</v>
      </c>
      <c r="T2527"/>
    </row>
    <row r="2528" spans="1:20" x14ac:dyDescent="0.25">
      <c r="A2528">
        <v>1967</v>
      </c>
      <c r="B2528">
        <v>12</v>
      </c>
      <c r="C2528">
        <v>1</v>
      </c>
      <c r="D2528">
        <v>32</v>
      </c>
      <c r="E2528">
        <v>20</v>
      </c>
      <c r="F2528">
        <v>0</v>
      </c>
      <c r="T2528"/>
    </row>
    <row r="2529" spans="1:20" x14ac:dyDescent="0.25">
      <c r="A2529">
        <v>1967</v>
      </c>
      <c r="B2529">
        <v>12</v>
      </c>
      <c r="C2529">
        <v>2</v>
      </c>
      <c r="D2529">
        <v>42</v>
      </c>
      <c r="E2529">
        <v>22</v>
      </c>
      <c r="F2529">
        <v>0</v>
      </c>
      <c r="T2529"/>
    </row>
    <row r="2530" spans="1:20" x14ac:dyDescent="0.25">
      <c r="A2530">
        <v>1967</v>
      </c>
      <c r="B2530">
        <v>12</v>
      </c>
      <c r="C2530">
        <v>3</v>
      </c>
      <c r="D2530">
        <v>51</v>
      </c>
      <c r="E2530">
        <v>37</v>
      </c>
      <c r="F2530">
        <v>146</v>
      </c>
      <c r="T2530"/>
    </row>
    <row r="2531" spans="1:20" x14ac:dyDescent="0.25">
      <c r="A2531">
        <v>1967</v>
      </c>
      <c r="B2531">
        <v>12</v>
      </c>
      <c r="C2531">
        <v>4</v>
      </c>
      <c r="D2531">
        <v>47</v>
      </c>
      <c r="E2531">
        <v>33</v>
      </c>
      <c r="F2531">
        <v>0</v>
      </c>
      <c r="T2531"/>
    </row>
    <row r="2532" spans="1:20" x14ac:dyDescent="0.25">
      <c r="A2532">
        <v>1967</v>
      </c>
      <c r="B2532">
        <v>12</v>
      </c>
      <c r="C2532">
        <v>5</v>
      </c>
      <c r="D2532">
        <v>46</v>
      </c>
      <c r="E2532">
        <v>35</v>
      </c>
      <c r="F2532">
        <v>0</v>
      </c>
      <c r="T2532"/>
    </row>
    <row r="2533" spans="1:20" x14ac:dyDescent="0.25">
      <c r="A2533">
        <v>1967</v>
      </c>
      <c r="B2533">
        <v>12</v>
      </c>
      <c r="C2533">
        <v>6</v>
      </c>
      <c r="D2533">
        <v>40</v>
      </c>
      <c r="E2533">
        <v>33</v>
      </c>
      <c r="F2533">
        <v>0</v>
      </c>
      <c r="T2533"/>
    </row>
    <row r="2534" spans="1:20" x14ac:dyDescent="0.25">
      <c r="A2534">
        <v>1967</v>
      </c>
      <c r="B2534">
        <v>12</v>
      </c>
      <c r="C2534">
        <v>7</v>
      </c>
      <c r="D2534">
        <v>47</v>
      </c>
      <c r="E2534">
        <v>39</v>
      </c>
      <c r="F2534">
        <v>2</v>
      </c>
      <c r="T2534"/>
    </row>
    <row r="2535" spans="1:20" x14ac:dyDescent="0.25">
      <c r="A2535">
        <v>1967</v>
      </c>
      <c r="B2535">
        <v>12</v>
      </c>
      <c r="C2535">
        <v>8</v>
      </c>
      <c r="D2535">
        <v>55</v>
      </c>
      <c r="E2535">
        <v>45</v>
      </c>
      <c r="F2535">
        <v>11</v>
      </c>
      <c r="T2535"/>
    </row>
    <row r="2536" spans="1:20" x14ac:dyDescent="0.25">
      <c r="A2536">
        <v>1967</v>
      </c>
      <c r="B2536">
        <v>12</v>
      </c>
      <c r="C2536">
        <v>9</v>
      </c>
      <c r="D2536">
        <v>49</v>
      </c>
      <c r="E2536">
        <v>36</v>
      </c>
      <c r="F2536">
        <v>0</v>
      </c>
      <c r="T2536"/>
    </row>
    <row r="2537" spans="1:20" x14ac:dyDescent="0.25">
      <c r="A2537">
        <v>1967</v>
      </c>
      <c r="B2537">
        <v>12</v>
      </c>
      <c r="C2537">
        <v>10</v>
      </c>
      <c r="D2537">
        <v>36</v>
      </c>
      <c r="E2537">
        <v>31</v>
      </c>
      <c r="F2537">
        <v>29</v>
      </c>
      <c r="T2537"/>
    </row>
    <row r="2538" spans="1:20" x14ac:dyDescent="0.25">
      <c r="A2538">
        <v>1967</v>
      </c>
      <c r="B2538">
        <v>12</v>
      </c>
      <c r="C2538">
        <v>11</v>
      </c>
      <c r="D2538">
        <v>39</v>
      </c>
      <c r="E2538">
        <v>34</v>
      </c>
      <c r="F2538">
        <v>69</v>
      </c>
      <c r="T2538"/>
    </row>
    <row r="2539" spans="1:20" x14ac:dyDescent="0.25">
      <c r="A2539">
        <v>1967</v>
      </c>
      <c r="B2539">
        <v>12</v>
      </c>
      <c r="C2539">
        <v>12</v>
      </c>
      <c r="D2539">
        <v>51</v>
      </c>
      <c r="E2539">
        <v>39</v>
      </c>
      <c r="F2539">
        <v>128</v>
      </c>
      <c r="T2539"/>
    </row>
    <row r="2540" spans="1:20" x14ac:dyDescent="0.25">
      <c r="A2540">
        <v>1967</v>
      </c>
      <c r="B2540">
        <v>12</v>
      </c>
      <c r="C2540">
        <v>13</v>
      </c>
      <c r="D2540">
        <v>58</v>
      </c>
      <c r="E2540">
        <v>43</v>
      </c>
      <c r="F2540">
        <v>0</v>
      </c>
      <c r="T2540"/>
    </row>
    <row r="2541" spans="1:20" x14ac:dyDescent="0.25">
      <c r="A2541">
        <v>1967</v>
      </c>
      <c r="B2541">
        <v>12</v>
      </c>
      <c r="C2541">
        <v>14</v>
      </c>
      <c r="D2541">
        <v>49</v>
      </c>
      <c r="E2541">
        <v>34</v>
      </c>
      <c r="F2541">
        <v>0</v>
      </c>
      <c r="T2541"/>
    </row>
    <row r="2542" spans="1:20" x14ac:dyDescent="0.25">
      <c r="A2542">
        <v>1967</v>
      </c>
      <c r="B2542">
        <v>12</v>
      </c>
      <c r="C2542">
        <v>15</v>
      </c>
      <c r="D2542">
        <v>39</v>
      </c>
      <c r="E2542">
        <v>31</v>
      </c>
      <c r="F2542">
        <v>0</v>
      </c>
      <c r="T2542"/>
    </row>
    <row r="2543" spans="1:20" x14ac:dyDescent="0.25">
      <c r="A2543">
        <v>1967</v>
      </c>
      <c r="B2543">
        <v>12</v>
      </c>
      <c r="C2543">
        <v>16</v>
      </c>
      <c r="D2543">
        <v>38</v>
      </c>
      <c r="E2543">
        <v>31</v>
      </c>
      <c r="F2543">
        <v>0</v>
      </c>
      <c r="T2543"/>
    </row>
    <row r="2544" spans="1:20" x14ac:dyDescent="0.25">
      <c r="A2544">
        <v>1967</v>
      </c>
      <c r="B2544">
        <v>12</v>
      </c>
      <c r="C2544">
        <v>17</v>
      </c>
      <c r="D2544">
        <v>44</v>
      </c>
      <c r="E2544">
        <v>36</v>
      </c>
      <c r="F2544">
        <v>0</v>
      </c>
      <c r="T2544"/>
    </row>
    <row r="2545" spans="1:20" x14ac:dyDescent="0.25">
      <c r="A2545">
        <v>1967</v>
      </c>
      <c r="B2545">
        <v>12</v>
      </c>
      <c r="C2545">
        <v>18</v>
      </c>
      <c r="D2545">
        <v>49</v>
      </c>
      <c r="E2545">
        <v>37</v>
      </c>
      <c r="F2545">
        <v>0</v>
      </c>
      <c r="T2545"/>
    </row>
    <row r="2546" spans="1:20" x14ac:dyDescent="0.25">
      <c r="A2546">
        <v>1967</v>
      </c>
      <c r="B2546">
        <v>12</v>
      </c>
      <c r="C2546">
        <v>19</v>
      </c>
      <c r="D2546">
        <v>56</v>
      </c>
      <c r="E2546">
        <v>44</v>
      </c>
      <c r="F2546">
        <v>0</v>
      </c>
      <c r="T2546"/>
    </row>
    <row r="2547" spans="1:20" x14ac:dyDescent="0.25">
      <c r="A2547">
        <v>1967</v>
      </c>
      <c r="B2547">
        <v>12</v>
      </c>
      <c r="C2547">
        <v>20</v>
      </c>
      <c r="D2547">
        <v>53</v>
      </c>
      <c r="E2547">
        <v>38</v>
      </c>
      <c r="F2547">
        <v>0</v>
      </c>
      <c r="T2547"/>
    </row>
    <row r="2548" spans="1:20" x14ac:dyDescent="0.25">
      <c r="A2548">
        <v>1967</v>
      </c>
      <c r="B2548">
        <v>12</v>
      </c>
      <c r="C2548">
        <v>21</v>
      </c>
      <c r="D2548">
        <v>54</v>
      </c>
      <c r="E2548">
        <v>38</v>
      </c>
      <c r="F2548">
        <v>0</v>
      </c>
      <c r="T2548"/>
    </row>
    <row r="2549" spans="1:20" x14ac:dyDescent="0.25">
      <c r="A2549">
        <v>1967</v>
      </c>
      <c r="B2549">
        <v>12</v>
      </c>
      <c r="C2549">
        <v>22</v>
      </c>
      <c r="D2549">
        <v>62</v>
      </c>
      <c r="E2549">
        <v>38</v>
      </c>
      <c r="F2549">
        <v>30</v>
      </c>
      <c r="T2549"/>
    </row>
    <row r="2550" spans="1:20" x14ac:dyDescent="0.25">
      <c r="A2550">
        <v>1967</v>
      </c>
      <c r="B2550">
        <v>12</v>
      </c>
      <c r="C2550">
        <v>23</v>
      </c>
      <c r="D2550">
        <v>38</v>
      </c>
      <c r="E2550">
        <v>28</v>
      </c>
      <c r="F2550">
        <v>9</v>
      </c>
      <c r="T2550"/>
    </row>
    <row r="2551" spans="1:20" x14ac:dyDescent="0.25">
      <c r="A2551">
        <v>1967</v>
      </c>
      <c r="B2551">
        <v>12</v>
      </c>
      <c r="C2551">
        <v>24</v>
      </c>
      <c r="D2551">
        <v>33</v>
      </c>
      <c r="E2551">
        <v>26</v>
      </c>
      <c r="F2551">
        <v>0</v>
      </c>
      <c r="T2551"/>
    </row>
    <row r="2552" spans="1:20" x14ac:dyDescent="0.25">
      <c r="A2552">
        <v>1967</v>
      </c>
      <c r="B2552">
        <v>12</v>
      </c>
      <c r="C2552">
        <v>25</v>
      </c>
      <c r="D2552">
        <v>43</v>
      </c>
      <c r="E2552">
        <v>27</v>
      </c>
      <c r="F2552">
        <v>12</v>
      </c>
      <c r="T2552"/>
    </row>
    <row r="2553" spans="1:20" x14ac:dyDescent="0.25">
      <c r="A2553">
        <v>1967</v>
      </c>
      <c r="B2553">
        <v>12</v>
      </c>
      <c r="C2553">
        <v>26</v>
      </c>
      <c r="D2553">
        <v>40</v>
      </c>
      <c r="E2553">
        <v>27</v>
      </c>
      <c r="F2553">
        <v>8</v>
      </c>
      <c r="T2553"/>
    </row>
    <row r="2554" spans="1:20" x14ac:dyDescent="0.25">
      <c r="A2554">
        <v>1967</v>
      </c>
      <c r="B2554">
        <v>12</v>
      </c>
      <c r="C2554">
        <v>27</v>
      </c>
      <c r="D2554">
        <v>31</v>
      </c>
      <c r="E2554">
        <v>24</v>
      </c>
      <c r="F2554">
        <v>2</v>
      </c>
      <c r="T2554"/>
    </row>
    <row r="2555" spans="1:20" x14ac:dyDescent="0.25">
      <c r="A2555">
        <v>1967</v>
      </c>
      <c r="B2555">
        <v>12</v>
      </c>
      <c r="C2555">
        <v>28</v>
      </c>
      <c r="D2555">
        <v>36</v>
      </c>
      <c r="E2555">
        <v>31</v>
      </c>
      <c r="F2555">
        <v>129</v>
      </c>
      <c r="T2555"/>
    </row>
    <row r="2556" spans="1:20" x14ac:dyDescent="0.25">
      <c r="A2556">
        <v>1967</v>
      </c>
      <c r="B2556">
        <v>12</v>
      </c>
      <c r="C2556">
        <v>29</v>
      </c>
      <c r="D2556">
        <v>36</v>
      </c>
      <c r="E2556">
        <v>24</v>
      </c>
      <c r="F2556">
        <v>5</v>
      </c>
      <c r="T2556"/>
    </row>
    <row r="2557" spans="1:20" x14ac:dyDescent="0.25">
      <c r="A2557">
        <v>1967</v>
      </c>
      <c r="B2557">
        <v>12</v>
      </c>
      <c r="C2557">
        <v>30</v>
      </c>
      <c r="D2557">
        <v>31</v>
      </c>
      <c r="E2557">
        <v>20</v>
      </c>
      <c r="F2557">
        <v>0</v>
      </c>
      <c r="T2557"/>
    </row>
    <row r="2558" spans="1:20" x14ac:dyDescent="0.25">
      <c r="A2558">
        <v>1967</v>
      </c>
      <c r="B2558">
        <v>12</v>
      </c>
      <c r="C2558">
        <v>31</v>
      </c>
      <c r="D2558">
        <v>34</v>
      </c>
      <c r="E2558">
        <v>26</v>
      </c>
      <c r="F2558">
        <v>28</v>
      </c>
      <c r="T2558"/>
    </row>
    <row r="2559" spans="1:20" x14ac:dyDescent="0.25">
      <c r="A2559">
        <v>1968</v>
      </c>
      <c r="B2559">
        <v>1</v>
      </c>
      <c r="C2559">
        <v>1</v>
      </c>
      <c r="D2559">
        <v>32</v>
      </c>
      <c r="E2559">
        <v>11</v>
      </c>
      <c r="F2559">
        <v>3</v>
      </c>
      <c r="T2559"/>
    </row>
    <row r="2560" spans="1:20" x14ac:dyDescent="0.25">
      <c r="A2560">
        <v>1968</v>
      </c>
      <c r="B2560">
        <v>1</v>
      </c>
      <c r="C2560">
        <v>2</v>
      </c>
      <c r="D2560">
        <v>24</v>
      </c>
      <c r="E2560">
        <v>9</v>
      </c>
      <c r="F2560">
        <v>0</v>
      </c>
      <c r="T2560"/>
    </row>
    <row r="2561" spans="1:20" x14ac:dyDescent="0.25">
      <c r="A2561">
        <v>1968</v>
      </c>
      <c r="B2561">
        <v>1</v>
      </c>
      <c r="C2561">
        <v>3</v>
      </c>
      <c r="D2561">
        <v>34</v>
      </c>
      <c r="E2561">
        <v>24</v>
      </c>
      <c r="F2561">
        <v>7</v>
      </c>
      <c r="T2561"/>
    </row>
    <row r="2562" spans="1:20" x14ac:dyDescent="0.25">
      <c r="A2562">
        <v>1968</v>
      </c>
      <c r="B2562">
        <v>1</v>
      </c>
      <c r="C2562">
        <v>4</v>
      </c>
      <c r="D2562">
        <v>34</v>
      </c>
      <c r="E2562">
        <v>19</v>
      </c>
      <c r="F2562">
        <v>2</v>
      </c>
      <c r="T2562"/>
    </row>
    <row r="2563" spans="1:20" x14ac:dyDescent="0.25">
      <c r="A2563">
        <v>1968</v>
      </c>
      <c r="B2563">
        <v>1</v>
      </c>
      <c r="C2563">
        <v>5</v>
      </c>
      <c r="D2563">
        <v>23</v>
      </c>
      <c r="E2563">
        <v>12</v>
      </c>
      <c r="F2563">
        <v>0</v>
      </c>
      <c r="T2563"/>
    </row>
    <row r="2564" spans="1:20" x14ac:dyDescent="0.25">
      <c r="A2564">
        <v>1968</v>
      </c>
      <c r="B2564">
        <v>1</v>
      </c>
      <c r="C2564">
        <v>6</v>
      </c>
      <c r="D2564">
        <v>30</v>
      </c>
      <c r="E2564">
        <v>14</v>
      </c>
      <c r="F2564">
        <v>15</v>
      </c>
      <c r="T2564"/>
    </row>
    <row r="2565" spans="1:20" x14ac:dyDescent="0.25">
      <c r="A2565">
        <v>1968</v>
      </c>
      <c r="B2565">
        <v>1</v>
      </c>
      <c r="C2565">
        <v>7</v>
      </c>
      <c r="D2565">
        <v>26</v>
      </c>
      <c r="E2565">
        <v>10</v>
      </c>
      <c r="F2565">
        <v>9</v>
      </c>
      <c r="T2565"/>
    </row>
    <row r="2566" spans="1:20" x14ac:dyDescent="0.25">
      <c r="A2566">
        <v>1968</v>
      </c>
      <c r="B2566">
        <v>1</v>
      </c>
      <c r="C2566">
        <v>8</v>
      </c>
      <c r="D2566">
        <v>13</v>
      </c>
      <c r="E2566">
        <v>2</v>
      </c>
      <c r="F2566">
        <v>0</v>
      </c>
      <c r="T2566"/>
    </row>
    <row r="2567" spans="1:20" x14ac:dyDescent="0.25">
      <c r="A2567">
        <v>1968</v>
      </c>
      <c r="B2567">
        <v>1</v>
      </c>
      <c r="C2567">
        <v>9</v>
      </c>
      <c r="D2567">
        <v>14</v>
      </c>
      <c r="E2567">
        <v>-1</v>
      </c>
      <c r="F2567">
        <v>3</v>
      </c>
      <c r="T2567"/>
    </row>
    <row r="2568" spans="1:20" x14ac:dyDescent="0.25">
      <c r="A2568">
        <v>1968</v>
      </c>
      <c r="B2568">
        <v>1</v>
      </c>
      <c r="C2568">
        <v>10</v>
      </c>
      <c r="D2568">
        <v>17</v>
      </c>
      <c r="E2568">
        <v>3</v>
      </c>
      <c r="F2568">
        <v>0</v>
      </c>
      <c r="T2568"/>
    </row>
    <row r="2569" spans="1:20" x14ac:dyDescent="0.25">
      <c r="A2569">
        <v>1968</v>
      </c>
      <c r="B2569">
        <v>1</v>
      </c>
      <c r="C2569">
        <v>11</v>
      </c>
      <c r="D2569">
        <v>16</v>
      </c>
      <c r="E2569">
        <v>3</v>
      </c>
      <c r="F2569">
        <v>0</v>
      </c>
      <c r="T2569"/>
    </row>
    <row r="2570" spans="1:20" x14ac:dyDescent="0.25">
      <c r="A2570">
        <v>1968</v>
      </c>
      <c r="B2570">
        <v>1</v>
      </c>
      <c r="C2570">
        <v>12</v>
      </c>
      <c r="D2570">
        <v>22</v>
      </c>
      <c r="E2570">
        <v>2</v>
      </c>
      <c r="F2570">
        <v>0</v>
      </c>
      <c r="T2570"/>
    </row>
    <row r="2571" spans="1:20" x14ac:dyDescent="0.25">
      <c r="A2571">
        <v>1968</v>
      </c>
      <c r="B2571">
        <v>1</v>
      </c>
      <c r="C2571">
        <v>13</v>
      </c>
      <c r="D2571">
        <v>31</v>
      </c>
      <c r="E2571">
        <v>13</v>
      </c>
      <c r="F2571">
        <v>0</v>
      </c>
      <c r="T2571"/>
    </row>
    <row r="2572" spans="1:20" x14ac:dyDescent="0.25">
      <c r="A2572">
        <v>1968</v>
      </c>
      <c r="B2572">
        <v>1</v>
      </c>
      <c r="C2572">
        <v>14</v>
      </c>
      <c r="D2572">
        <v>39</v>
      </c>
      <c r="E2572">
        <v>28</v>
      </c>
      <c r="F2572">
        <v>130</v>
      </c>
      <c r="T2572"/>
    </row>
    <row r="2573" spans="1:20" x14ac:dyDescent="0.25">
      <c r="A2573">
        <v>1968</v>
      </c>
      <c r="B2573">
        <v>1</v>
      </c>
      <c r="C2573">
        <v>15</v>
      </c>
      <c r="D2573">
        <v>35</v>
      </c>
      <c r="E2573">
        <v>24</v>
      </c>
      <c r="F2573">
        <v>0</v>
      </c>
      <c r="T2573"/>
    </row>
    <row r="2574" spans="1:20" x14ac:dyDescent="0.25">
      <c r="A2574">
        <v>1968</v>
      </c>
      <c r="B2574">
        <v>1</v>
      </c>
      <c r="C2574">
        <v>16</v>
      </c>
      <c r="D2574">
        <v>24</v>
      </c>
      <c r="E2574">
        <v>11</v>
      </c>
      <c r="F2574">
        <v>0</v>
      </c>
      <c r="T2574"/>
    </row>
    <row r="2575" spans="1:20" x14ac:dyDescent="0.25">
      <c r="A2575">
        <v>1968</v>
      </c>
      <c r="B2575">
        <v>1</v>
      </c>
      <c r="C2575">
        <v>17</v>
      </c>
      <c r="D2575">
        <v>33</v>
      </c>
      <c r="E2575">
        <v>16</v>
      </c>
      <c r="F2575">
        <v>0</v>
      </c>
      <c r="T2575"/>
    </row>
    <row r="2576" spans="1:20" x14ac:dyDescent="0.25">
      <c r="A2576">
        <v>1968</v>
      </c>
      <c r="B2576">
        <v>1</v>
      </c>
      <c r="C2576">
        <v>18</v>
      </c>
      <c r="D2576">
        <v>45</v>
      </c>
      <c r="E2576">
        <v>28</v>
      </c>
      <c r="F2576">
        <v>0</v>
      </c>
      <c r="T2576"/>
    </row>
    <row r="2577" spans="1:20" x14ac:dyDescent="0.25">
      <c r="A2577">
        <v>1968</v>
      </c>
      <c r="B2577">
        <v>1</v>
      </c>
      <c r="C2577">
        <v>19</v>
      </c>
      <c r="D2577">
        <v>49</v>
      </c>
      <c r="E2577">
        <v>35</v>
      </c>
      <c r="F2577">
        <v>0</v>
      </c>
      <c r="T2577"/>
    </row>
    <row r="2578" spans="1:20" x14ac:dyDescent="0.25">
      <c r="A2578">
        <v>1968</v>
      </c>
      <c r="B2578">
        <v>1</v>
      </c>
      <c r="C2578">
        <v>20</v>
      </c>
      <c r="D2578">
        <v>49</v>
      </c>
      <c r="E2578">
        <v>35</v>
      </c>
      <c r="F2578">
        <v>0</v>
      </c>
      <c r="T2578"/>
    </row>
    <row r="2579" spans="1:20" x14ac:dyDescent="0.25">
      <c r="A2579">
        <v>1968</v>
      </c>
      <c r="B2579">
        <v>1</v>
      </c>
      <c r="C2579">
        <v>21</v>
      </c>
      <c r="D2579">
        <v>50</v>
      </c>
      <c r="E2579">
        <v>34</v>
      </c>
      <c r="F2579">
        <v>0</v>
      </c>
      <c r="T2579"/>
    </row>
    <row r="2580" spans="1:20" x14ac:dyDescent="0.25">
      <c r="A2580">
        <v>1968</v>
      </c>
      <c r="B2580">
        <v>1</v>
      </c>
      <c r="C2580">
        <v>22</v>
      </c>
      <c r="D2580">
        <v>44</v>
      </c>
      <c r="E2580">
        <v>31</v>
      </c>
      <c r="F2580">
        <v>0</v>
      </c>
      <c r="T2580"/>
    </row>
    <row r="2581" spans="1:20" x14ac:dyDescent="0.25">
      <c r="A2581">
        <v>1968</v>
      </c>
      <c r="B2581">
        <v>1</v>
      </c>
      <c r="C2581">
        <v>23</v>
      </c>
      <c r="D2581">
        <v>41</v>
      </c>
      <c r="E2581">
        <v>31</v>
      </c>
      <c r="F2581">
        <v>18</v>
      </c>
      <c r="T2581"/>
    </row>
    <row r="2582" spans="1:20" x14ac:dyDescent="0.25">
      <c r="A2582">
        <v>1968</v>
      </c>
      <c r="B2582">
        <v>1</v>
      </c>
      <c r="C2582">
        <v>24</v>
      </c>
      <c r="D2582">
        <v>31</v>
      </c>
      <c r="E2582">
        <v>22</v>
      </c>
      <c r="F2582">
        <v>1</v>
      </c>
      <c r="T2582"/>
    </row>
    <row r="2583" spans="1:20" x14ac:dyDescent="0.25">
      <c r="A2583">
        <v>1968</v>
      </c>
      <c r="B2583">
        <v>1</v>
      </c>
      <c r="C2583">
        <v>25</v>
      </c>
      <c r="D2583">
        <v>22</v>
      </c>
      <c r="E2583">
        <v>18</v>
      </c>
      <c r="F2583">
        <v>0</v>
      </c>
      <c r="T2583"/>
    </row>
    <row r="2584" spans="1:20" x14ac:dyDescent="0.25">
      <c r="A2584">
        <v>1968</v>
      </c>
      <c r="B2584">
        <v>1</v>
      </c>
      <c r="C2584">
        <v>26</v>
      </c>
      <c r="D2584">
        <v>39</v>
      </c>
      <c r="E2584">
        <v>17</v>
      </c>
      <c r="F2584">
        <v>0</v>
      </c>
      <c r="T2584"/>
    </row>
    <row r="2585" spans="1:20" x14ac:dyDescent="0.25">
      <c r="A2585">
        <v>1968</v>
      </c>
      <c r="B2585">
        <v>1</v>
      </c>
      <c r="C2585">
        <v>27</v>
      </c>
      <c r="D2585">
        <v>48</v>
      </c>
      <c r="E2585">
        <v>29</v>
      </c>
      <c r="F2585">
        <v>0</v>
      </c>
      <c r="T2585"/>
    </row>
    <row r="2586" spans="1:20" x14ac:dyDescent="0.25">
      <c r="A2586">
        <v>1968</v>
      </c>
      <c r="B2586">
        <v>1</v>
      </c>
      <c r="C2586">
        <v>28</v>
      </c>
      <c r="D2586">
        <v>40</v>
      </c>
      <c r="E2586">
        <v>36</v>
      </c>
      <c r="F2586">
        <v>4</v>
      </c>
      <c r="T2586"/>
    </row>
    <row r="2587" spans="1:20" x14ac:dyDescent="0.25">
      <c r="A2587">
        <v>1968</v>
      </c>
      <c r="B2587">
        <v>1</v>
      </c>
      <c r="C2587">
        <v>29</v>
      </c>
      <c r="D2587">
        <v>39</v>
      </c>
      <c r="E2587">
        <v>36</v>
      </c>
      <c r="F2587">
        <v>4</v>
      </c>
      <c r="T2587"/>
    </row>
    <row r="2588" spans="1:20" x14ac:dyDescent="0.25">
      <c r="A2588">
        <v>1968</v>
      </c>
      <c r="B2588">
        <v>1</v>
      </c>
      <c r="C2588">
        <v>30</v>
      </c>
      <c r="D2588">
        <v>42</v>
      </c>
      <c r="E2588">
        <v>36</v>
      </c>
      <c r="F2588">
        <v>8</v>
      </c>
      <c r="T2588"/>
    </row>
    <row r="2589" spans="1:20" x14ac:dyDescent="0.25">
      <c r="A2589">
        <v>1968</v>
      </c>
      <c r="B2589">
        <v>1</v>
      </c>
      <c r="C2589">
        <v>31</v>
      </c>
      <c r="D2589">
        <v>47</v>
      </c>
      <c r="E2589">
        <v>35</v>
      </c>
      <c r="F2589">
        <v>0</v>
      </c>
      <c r="T2589"/>
    </row>
    <row r="2590" spans="1:20" x14ac:dyDescent="0.25">
      <c r="A2590">
        <v>1968</v>
      </c>
      <c r="B2590">
        <v>2</v>
      </c>
      <c r="C2590">
        <v>1</v>
      </c>
      <c r="D2590">
        <v>36</v>
      </c>
      <c r="E2590">
        <v>32</v>
      </c>
      <c r="F2590">
        <v>0</v>
      </c>
      <c r="T2590"/>
    </row>
    <row r="2591" spans="1:20" x14ac:dyDescent="0.25">
      <c r="A2591">
        <v>1968</v>
      </c>
      <c r="B2591">
        <v>2</v>
      </c>
      <c r="C2591">
        <v>2</v>
      </c>
      <c r="D2591">
        <v>49</v>
      </c>
      <c r="E2591">
        <v>35</v>
      </c>
      <c r="F2591">
        <v>52</v>
      </c>
      <c r="T2591"/>
    </row>
    <row r="2592" spans="1:20" x14ac:dyDescent="0.25">
      <c r="A2592">
        <v>1968</v>
      </c>
      <c r="B2592">
        <v>2</v>
      </c>
      <c r="C2592">
        <v>3</v>
      </c>
      <c r="D2592">
        <v>43</v>
      </c>
      <c r="E2592">
        <v>33</v>
      </c>
      <c r="F2592">
        <v>1</v>
      </c>
      <c r="T2592"/>
    </row>
    <row r="2593" spans="1:20" x14ac:dyDescent="0.25">
      <c r="A2593">
        <v>1968</v>
      </c>
      <c r="B2593">
        <v>2</v>
      </c>
      <c r="C2593">
        <v>4</v>
      </c>
      <c r="D2593">
        <v>37</v>
      </c>
      <c r="E2593">
        <v>25</v>
      </c>
      <c r="F2593">
        <v>0</v>
      </c>
      <c r="T2593"/>
    </row>
    <row r="2594" spans="1:20" x14ac:dyDescent="0.25">
      <c r="A2594">
        <v>1968</v>
      </c>
      <c r="B2594">
        <v>2</v>
      </c>
      <c r="C2594">
        <v>5</v>
      </c>
      <c r="D2594">
        <v>40</v>
      </c>
      <c r="E2594">
        <v>25</v>
      </c>
      <c r="F2594">
        <v>0</v>
      </c>
      <c r="T2594"/>
    </row>
    <row r="2595" spans="1:20" x14ac:dyDescent="0.25">
      <c r="A2595">
        <v>1968</v>
      </c>
      <c r="B2595">
        <v>2</v>
      </c>
      <c r="C2595">
        <v>6</v>
      </c>
      <c r="D2595">
        <v>43</v>
      </c>
      <c r="E2595">
        <v>27</v>
      </c>
      <c r="F2595">
        <v>0</v>
      </c>
      <c r="T2595"/>
    </row>
    <row r="2596" spans="1:20" x14ac:dyDescent="0.25">
      <c r="A2596">
        <v>1968</v>
      </c>
      <c r="B2596">
        <v>2</v>
      </c>
      <c r="C2596">
        <v>7</v>
      </c>
      <c r="D2596">
        <v>40</v>
      </c>
      <c r="E2596">
        <v>28</v>
      </c>
      <c r="F2596">
        <v>0</v>
      </c>
      <c r="T2596"/>
    </row>
    <row r="2597" spans="1:20" x14ac:dyDescent="0.25">
      <c r="A2597">
        <v>1968</v>
      </c>
      <c r="B2597">
        <v>2</v>
      </c>
      <c r="C2597">
        <v>8</v>
      </c>
      <c r="D2597">
        <v>36</v>
      </c>
      <c r="E2597">
        <v>22</v>
      </c>
      <c r="F2597">
        <v>0</v>
      </c>
      <c r="T2597"/>
    </row>
    <row r="2598" spans="1:20" x14ac:dyDescent="0.25">
      <c r="A2598">
        <v>1968</v>
      </c>
      <c r="B2598">
        <v>2</v>
      </c>
      <c r="C2598">
        <v>9</v>
      </c>
      <c r="D2598">
        <v>41</v>
      </c>
      <c r="E2598">
        <v>24</v>
      </c>
      <c r="F2598">
        <v>0</v>
      </c>
      <c r="T2598"/>
    </row>
    <row r="2599" spans="1:20" x14ac:dyDescent="0.25">
      <c r="A2599">
        <v>1968</v>
      </c>
      <c r="B2599">
        <v>2</v>
      </c>
      <c r="C2599">
        <v>10</v>
      </c>
      <c r="D2599">
        <v>33</v>
      </c>
      <c r="E2599">
        <v>12</v>
      </c>
      <c r="F2599">
        <v>0</v>
      </c>
      <c r="T2599"/>
    </row>
    <row r="2600" spans="1:20" x14ac:dyDescent="0.25">
      <c r="A2600">
        <v>1968</v>
      </c>
      <c r="B2600">
        <v>2</v>
      </c>
      <c r="C2600">
        <v>11</v>
      </c>
      <c r="D2600">
        <v>20</v>
      </c>
      <c r="E2600">
        <v>8</v>
      </c>
      <c r="F2600">
        <v>0</v>
      </c>
      <c r="T2600"/>
    </row>
    <row r="2601" spans="1:20" x14ac:dyDescent="0.25">
      <c r="A2601">
        <v>1968</v>
      </c>
      <c r="B2601">
        <v>2</v>
      </c>
      <c r="C2601">
        <v>12</v>
      </c>
      <c r="D2601">
        <v>26</v>
      </c>
      <c r="E2601">
        <v>15</v>
      </c>
      <c r="F2601">
        <v>0</v>
      </c>
      <c r="T2601"/>
    </row>
    <row r="2602" spans="1:20" x14ac:dyDescent="0.25">
      <c r="A2602">
        <v>1968</v>
      </c>
      <c r="B2602">
        <v>2</v>
      </c>
      <c r="C2602">
        <v>13</v>
      </c>
      <c r="D2602">
        <v>21</v>
      </c>
      <c r="E2602">
        <v>14</v>
      </c>
      <c r="F2602">
        <v>0</v>
      </c>
      <c r="T2602"/>
    </row>
    <row r="2603" spans="1:20" x14ac:dyDescent="0.25">
      <c r="A2603">
        <v>1968</v>
      </c>
      <c r="B2603">
        <v>2</v>
      </c>
      <c r="C2603">
        <v>14</v>
      </c>
      <c r="D2603">
        <v>35</v>
      </c>
      <c r="E2603">
        <v>18</v>
      </c>
      <c r="F2603">
        <v>0</v>
      </c>
      <c r="T2603"/>
    </row>
    <row r="2604" spans="1:20" x14ac:dyDescent="0.25">
      <c r="A2604">
        <v>1968</v>
      </c>
      <c r="B2604">
        <v>2</v>
      </c>
      <c r="C2604">
        <v>15</v>
      </c>
      <c r="D2604">
        <v>38</v>
      </c>
      <c r="E2604">
        <v>24</v>
      </c>
      <c r="F2604">
        <v>0</v>
      </c>
      <c r="T2604"/>
    </row>
    <row r="2605" spans="1:20" x14ac:dyDescent="0.25">
      <c r="A2605">
        <v>1968</v>
      </c>
      <c r="B2605">
        <v>2</v>
      </c>
      <c r="C2605">
        <v>16</v>
      </c>
      <c r="D2605">
        <v>36</v>
      </c>
      <c r="E2605">
        <v>20</v>
      </c>
      <c r="F2605">
        <v>0</v>
      </c>
      <c r="T2605"/>
    </row>
    <row r="2606" spans="1:20" x14ac:dyDescent="0.25">
      <c r="A2606">
        <v>1968</v>
      </c>
      <c r="B2606">
        <v>2</v>
      </c>
      <c r="C2606">
        <v>17</v>
      </c>
      <c r="D2606">
        <v>46</v>
      </c>
      <c r="E2606">
        <v>16</v>
      </c>
      <c r="F2606">
        <v>0</v>
      </c>
      <c r="T2606"/>
    </row>
    <row r="2607" spans="1:20" x14ac:dyDescent="0.25">
      <c r="A2607">
        <v>1968</v>
      </c>
      <c r="B2607">
        <v>2</v>
      </c>
      <c r="C2607">
        <v>18</v>
      </c>
      <c r="D2607">
        <v>31</v>
      </c>
      <c r="E2607">
        <v>14</v>
      </c>
      <c r="F2607">
        <v>0</v>
      </c>
      <c r="T2607"/>
    </row>
    <row r="2608" spans="1:20" x14ac:dyDescent="0.25">
      <c r="A2608">
        <v>1968</v>
      </c>
      <c r="B2608">
        <v>2</v>
      </c>
      <c r="C2608">
        <v>19</v>
      </c>
      <c r="D2608">
        <v>34</v>
      </c>
      <c r="E2608">
        <v>20</v>
      </c>
      <c r="F2608">
        <v>0</v>
      </c>
      <c r="T2608"/>
    </row>
    <row r="2609" spans="1:20" x14ac:dyDescent="0.25">
      <c r="A2609">
        <v>1968</v>
      </c>
      <c r="B2609">
        <v>2</v>
      </c>
      <c r="C2609">
        <v>20</v>
      </c>
      <c r="D2609">
        <v>40</v>
      </c>
      <c r="E2609">
        <v>11</v>
      </c>
      <c r="F2609">
        <v>0</v>
      </c>
      <c r="T2609"/>
    </row>
    <row r="2610" spans="1:20" x14ac:dyDescent="0.25">
      <c r="A2610">
        <v>1968</v>
      </c>
      <c r="B2610">
        <v>2</v>
      </c>
      <c r="C2610">
        <v>21</v>
      </c>
      <c r="D2610">
        <v>21</v>
      </c>
      <c r="E2610">
        <v>5</v>
      </c>
      <c r="F2610">
        <v>0</v>
      </c>
      <c r="T2610"/>
    </row>
    <row r="2611" spans="1:20" x14ac:dyDescent="0.25">
      <c r="A2611">
        <v>1968</v>
      </c>
      <c r="B2611">
        <v>2</v>
      </c>
      <c r="C2611">
        <v>22</v>
      </c>
      <c r="D2611">
        <v>31</v>
      </c>
      <c r="E2611">
        <v>10</v>
      </c>
      <c r="F2611">
        <v>0</v>
      </c>
      <c r="T2611"/>
    </row>
    <row r="2612" spans="1:20" x14ac:dyDescent="0.25">
      <c r="A2612">
        <v>1968</v>
      </c>
      <c r="B2612">
        <v>2</v>
      </c>
      <c r="C2612">
        <v>23</v>
      </c>
      <c r="D2612">
        <v>39</v>
      </c>
      <c r="E2612">
        <v>23</v>
      </c>
      <c r="F2612">
        <v>0</v>
      </c>
      <c r="T2612"/>
    </row>
    <row r="2613" spans="1:20" x14ac:dyDescent="0.25">
      <c r="A2613">
        <v>1968</v>
      </c>
      <c r="B2613">
        <v>2</v>
      </c>
      <c r="C2613">
        <v>24</v>
      </c>
      <c r="D2613">
        <v>34</v>
      </c>
      <c r="E2613">
        <v>17</v>
      </c>
      <c r="F2613">
        <v>0</v>
      </c>
      <c r="T2613"/>
    </row>
    <row r="2614" spans="1:20" x14ac:dyDescent="0.25">
      <c r="A2614">
        <v>1968</v>
      </c>
      <c r="B2614">
        <v>2</v>
      </c>
      <c r="C2614">
        <v>25</v>
      </c>
      <c r="D2614">
        <v>40</v>
      </c>
      <c r="E2614">
        <v>19</v>
      </c>
      <c r="F2614">
        <v>0</v>
      </c>
      <c r="T2614"/>
    </row>
    <row r="2615" spans="1:20" x14ac:dyDescent="0.25">
      <c r="A2615">
        <v>1968</v>
      </c>
      <c r="B2615">
        <v>2</v>
      </c>
      <c r="C2615">
        <v>26</v>
      </c>
      <c r="D2615">
        <v>43</v>
      </c>
      <c r="E2615">
        <v>22</v>
      </c>
      <c r="F2615">
        <v>0</v>
      </c>
      <c r="T2615"/>
    </row>
    <row r="2616" spans="1:20" x14ac:dyDescent="0.25">
      <c r="A2616">
        <v>1968</v>
      </c>
      <c r="B2616">
        <v>2</v>
      </c>
      <c r="C2616">
        <v>27</v>
      </c>
      <c r="D2616">
        <v>45</v>
      </c>
      <c r="E2616">
        <v>28</v>
      </c>
      <c r="F2616">
        <v>0</v>
      </c>
      <c r="T2616"/>
    </row>
    <row r="2617" spans="1:20" x14ac:dyDescent="0.25">
      <c r="A2617">
        <v>1968</v>
      </c>
      <c r="B2617">
        <v>2</v>
      </c>
      <c r="C2617">
        <v>28</v>
      </c>
      <c r="D2617">
        <v>45</v>
      </c>
      <c r="E2617">
        <v>31</v>
      </c>
      <c r="F2617">
        <v>0</v>
      </c>
      <c r="T2617"/>
    </row>
    <row r="2618" spans="1:20" x14ac:dyDescent="0.25">
      <c r="A2618">
        <v>1968</v>
      </c>
      <c r="B2618">
        <v>2</v>
      </c>
      <c r="C2618">
        <v>29</v>
      </c>
      <c r="D2618">
        <v>39</v>
      </c>
      <c r="E2618">
        <v>33</v>
      </c>
      <c r="F2618">
        <v>60</v>
      </c>
      <c r="T2618"/>
    </row>
    <row r="2619" spans="1:20" x14ac:dyDescent="0.25">
      <c r="A2619">
        <v>1968</v>
      </c>
      <c r="B2619">
        <v>3</v>
      </c>
      <c r="C2619">
        <v>1</v>
      </c>
      <c r="D2619">
        <v>39</v>
      </c>
      <c r="E2619">
        <v>28</v>
      </c>
      <c r="F2619">
        <v>66</v>
      </c>
      <c r="T2619"/>
    </row>
    <row r="2620" spans="1:20" x14ac:dyDescent="0.25">
      <c r="A2620">
        <v>1968</v>
      </c>
      <c r="B2620">
        <v>3</v>
      </c>
      <c r="C2620">
        <v>2</v>
      </c>
      <c r="D2620">
        <v>40</v>
      </c>
      <c r="E2620">
        <v>28</v>
      </c>
      <c r="F2620">
        <v>0</v>
      </c>
      <c r="T2620"/>
    </row>
    <row r="2621" spans="1:20" x14ac:dyDescent="0.25">
      <c r="A2621">
        <v>1968</v>
      </c>
      <c r="B2621">
        <v>3</v>
      </c>
      <c r="C2621">
        <v>3</v>
      </c>
      <c r="D2621">
        <v>33</v>
      </c>
      <c r="E2621">
        <v>15</v>
      </c>
      <c r="F2621">
        <v>0</v>
      </c>
      <c r="T2621"/>
    </row>
    <row r="2622" spans="1:20" x14ac:dyDescent="0.25">
      <c r="A2622">
        <v>1968</v>
      </c>
      <c r="B2622">
        <v>3</v>
      </c>
      <c r="C2622">
        <v>4</v>
      </c>
      <c r="D2622">
        <v>45</v>
      </c>
      <c r="E2622">
        <v>20</v>
      </c>
      <c r="F2622">
        <v>0</v>
      </c>
      <c r="T2622"/>
    </row>
    <row r="2623" spans="1:20" x14ac:dyDescent="0.25">
      <c r="A2623">
        <v>1968</v>
      </c>
      <c r="B2623">
        <v>3</v>
      </c>
      <c r="C2623">
        <v>5</v>
      </c>
      <c r="D2623">
        <v>48</v>
      </c>
      <c r="E2623">
        <v>34</v>
      </c>
      <c r="F2623">
        <v>0</v>
      </c>
      <c r="T2623"/>
    </row>
    <row r="2624" spans="1:20" x14ac:dyDescent="0.25">
      <c r="A2624">
        <v>1968</v>
      </c>
      <c r="B2624">
        <v>3</v>
      </c>
      <c r="C2624">
        <v>6</v>
      </c>
      <c r="D2624">
        <v>41</v>
      </c>
      <c r="E2624">
        <v>32</v>
      </c>
      <c r="F2624">
        <v>0</v>
      </c>
      <c r="T2624"/>
    </row>
    <row r="2625" spans="1:20" x14ac:dyDescent="0.25">
      <c r="A2625">
        <v>1968</v>
      </c>
      <c r="B2625">
        <v>3</v>
      </c>
      <c r="C2625">
        <v>7</v>
      </c>
      <c r="D2625">
        <v>39</v>
      </c>
      <c r="E2625">
        <v>21</v>
      </c>
      <c r="F2625">
        <v>0</v>
      </c>
      <c r="T2625"/>
    </row>
    <row r="2626" spans="1:20" x14ac:dyDescent="0.25">
      <c r="A2626">
        <v>1968</v>
      </c>
      <c r="B2626">
        <v>3</v>
      </c>
      <c r="C2626">
        <v>8</v>
      </c>
      <c r="D2626">
        <v>57</v>
      </c>
      <c r="E2626">
        <v>31</v>
      </c>
      <c r="F2626">
        <v>0</v>
      </c>
      <c r="T2626"/>
    </row>
    <row r="2627" spans="1:20" x14ac:dyDescent="0.25">
      <c r="A2627">
        <v>1968</v>
      </c>
      <c r="B2627">
        <v>3</v>
      </c>
      <c r="C2627">
        <v>9</v>
      </c>
      <c r="D2627">
        <v>50</v>
      </c>
      <c r="E2627">
        <v>44</v>
      </c>
      <c r="F2627">
        <v>8</v>
      </c>
      <c r="T2627"/>
    </row>
    <row r="2628" spans="1:20" x14ac:dyDescent="0.25">
      <c r="A2628">
        <v>1968</v>
      </c>
      <c r="B2628">
        <v>3</v>
      </c>
      <c r="C2628">
        <v>10</v>
      </c>
      <c r="D2628">
        <v>45</v>
      </c>
      <c r="E2628">
        <v>38</v>
      </c>
      <c r="F2628">
        <v>11</v>
      </c>
      <c r="T2628"/>
    </row>
    <row r="2629" spans="1:20" x14ac:dyDescent="0.25">
      <c r="A2629">
        <v>1968</v>
      </c>
      <c r="B2629">
        <v>3</v>
      </c>
      <c r="C2629">
        <v>11</v>
      </c>
      <c r="D2629">
        <v>53</v>
      </c>
      <c r="E2629">
        <v>38</v>
      </c>
      <c r="F2629">
        <v>0</v>
      </c>
      <c r="T2629"/>
    </row>
    <row r="2630" spans="1:20" x14ac:dyDescent="0.25">
      <c r="A2630">
        <v>1968</v>
      </c>
      <c r="B2630">
        <v>3</v>
      </c>
      <c r="C2630">
        <v>12</v>
      </c>
      <c r="D2630">
        <v>38</v>
      </c>
      <c r="E2630">
        <v>30</v>
      </c>
      <c r="F2630">
        <v>113</v>
      </c>
      <c r="T2630"/>
    </row>
    <row r="2631" spans="1:20" x14ac:dyDescent="0.25">
      <c r="A2631">
        <v>1968</v>
      </c>
      <c r="B2631">
        <v>3</v>
      </c>
      <c r="C2631">
        <v>13</v>
      </c>
      <c r="D2631">
        <v>40</v>
      </c>
      <c r="E2631">
        <v>22</v>
      </c>
      <c r="F2631">
        <v>59</v>
      </c>
      <c r="T2631"/>
    </row>
    <row r="2632" spans="1:20" x14ac:dyDescent="0.25">
      <c r="A2632">
        <v>1968</v>
      </c>
      <c r="B2632">
        <v>3</v>
      </c>
      <c r="C2632">
        <v>14</v>
      </c>
      <c r="D2632">
        <v>39</v>
      </c>
      <c r="E2632">
        <v>21</v>
      </c>
      <c r="F2632">
        <v>0</v>
      </c>
      <c r="T2632"/>
    </row>
    <row r="2633" spans="1:20" x14ac:dyDescent="0.25">
      <c r="A2633">
        <v>1968</v>
      </c>
      <c r="B2633">
        <v>3</v>
      </c>
      <c r="C2633">
        <v>15</v>
      </c>
      <c r="D2633">
        <v>44</v>
      </c>
      <c r="E2633">
        <v>32</v>
      </c>
      <c r="F2633">
        <v>0</v>
      </c>
      <c r="T2633"/>
    </row>
    <row r="2634" spans="1:20" x14ac:dyDescent="0.25">
      <c r="A2634">
        <v>1968</v>
      </c>
      <c r="B2634">
        <v>3</v>
      </c>
      <c r="C2634">
        <v>16</v>
      </c>
      <c r="D2634">
        <v>51</v>
      </c>
      <c r="E2634">
        <v>41</v>
      </c>
      <c r="F2634">
        <v>0</v>
      </c>
      <c r="T2634"/>
    </row>
    <row r="2635" spans="1:20" x14ac:dyDescent="0.25">
      <c r="A2635">
        <v>1968</v>
      </c>
      <c r="B2635">
        <v>3</v>
      </c>
      <c r="C2635">
        <v>17</v>
      </c>
      <c r="D2635">
        <v>49</v>
      </c>
      <c r="E2635">
        <v>43</v>
      </c>
      <c r="F2635">
        <v>142</v>
      </c>
      <c r="T2635"/>
    </row>
    <row r="2636" spans="1:20" x14ac:dyDescent="0.25">
      <c r="A2636">
        <v>1968</v>
      </c>
      <c r="B2636">
        <v>3</v>
      </c>
      <c r="C2636">
        <v>18</v>
      </c>
      <c r="D2636">
        <v>47</v>
      </c>
      <c r="E2636">
        <v>43</v>
      </c>
      <c r="F2636">
        <v>44</v>
      </c>
      <c r="T2636"/>
    </row>
    <row r="2637" spans="1:20" x14ac:dyDescent="0.25">
      <c r="A2637">
        <v>1968</v>
      </c>
      <c r="B2637">
        <v>3</v>
      </c>
      <c r="C2637">
        <v>19</v>
      </c>
      <c r="D2637">
        <v>62</v>
      </c>
      <c r="E2637">
        <v>43</v>
      </c>
      <c r="F2637">
        <v>0</v>
      </c>
      <c r="T2637"/>
    </row>
    <row r="2638" spans="1:20" x14ac:dyDescent="0.25">
      <c r="A2638">
        <v>1968</v>
      </c>
      <c r="B2638">
        <v>3</v>
      </c>
      <c r="C2638">
        <v>20</v>
      </c>
      <c r="D2638">
        <v>61</v>
      </c>
      <c r="E2638">
        <v>47</v>
      </c>
      <c r="F2638">
        <v>0</v>
      </c>
      <c r="T2638"/>
    </row>
    <row r="2639" spans="1:20" x14ac:dyDescent="0.25">
      <c r="A2639">
        <v>1968</v>
      </c>
      <c r="B2639">
        <v>3</v>
      </c>
      <c r="C2639">
        <v>21</v>
      </c>
      <c r="D2639">
        <v>58</v>
      </c>
      <c r="E2639">
        <v>44</v>
      </c>
      <c r="F2639">
        <v>0</v>
      </c>
      <c r="T2639"/>
    </row>
    <row r="2640" spans="1:20" x14ac:dyDescent="0.25">
      <c r="A2640">
        <v>1968</v>
      </c>
      <c r="B2640">
        <v>3</v>
      </c>
      <c r="C2640">
        <v>22</v>
      </c>
      <c r="D2640">
        <v>48</v>
      </c>
      <c r="E2640">
        <v>42</v>
      </c>
      <c r="F2640">
        <v>1</v>
      </c>
      <c r="T2640"/>
    </row>
    <row r="2641" spans="1:20" x14ac:dyDescent="0.25">
      <c r="A2641">
        <v>1968</v>
      </c>
      <c r="B2641">
        <v>3</v>
      </c>
      <c r="C2641">
        <v>23</v>
      </c>
      <c r="D2641">
        <v>57</v>
      </c>
      <c r="E2641">
        <v>34</v>
      </c>
      <c r="F2641">
        <v>33</v>
      </c>
      <c r="T2641"/>
    </row>
    <row r="2642" spans="1:20" x14ac:dyDescent="0.25">
      <c r="A2642">
        <v>1968</v>
      </c>
      <c r="B2642">
        <v>3</v>
      </c>
      <c r="C2642">
        <v>24</v>
      </c>
      <c r="D2642">
        <v>47</v>
      </c>
      <c r="E2642">
        <v>32</v>
      </c>
      <c r="F2642">
        <v>0</v>
      </c>
      <c r="T2642"/>
    </row>
    <row r="2643" spans="1:20" x14ac:dyDescent="0.25">
      <c r="A2643">
        <v>1968</v>
      </c>
      <c r="B2643">
        <v>3</v>
      </c>
      <c r="C2643">
        <v>25</v>
      </c>
      <c r="D2643">
        <v>53</v>
      </c>
      <c r="E2643">
        <v>30</v>
      </c>
      <c r="F2643">
        <v>0</v>
      </c>
      <c r="T2643"/>
    </row>
    <row r="2644" spans="1:20" x14ac:dyDescent="0.25">
      <c r="A2644">
        <v>1968</v>
      </c>
      <c r="B2644">
        <v>3</v>
      </c>
      <c r="C2644">
        <v>26</v>
      </c>
      <c r="D2644">
        <v>53</v>
      </c>
      <c r="E2644">
        <v>38</v>
      </c>
      <c r="F2644">
        <v>0</v>
      </c>
      <c r="T2644"/>
    </row>
    <row r="2645" spans="1:20" x14ac:dyDescent="0.25">
      <c r="A2645">
        <v>1968</v>
      </c>
      <c r="B2645">
        <v>3</v>
      </c>
      <c r="C2645">
        <v>27</v>
      </c>
      <c r="D2645">
        <v>69</v>
      </c>
      <c r="E2645">
        <v>42</v>
      </c>
      <c r="F2645">
        <v>0</v>
      </c>
      <c r="T2645"/>
    </row>
    <row r="2646" spans="1:20" x14ac:dyDescent="0.25">
      <c r="A2646">
        <v>1968</v>
      </c>
      <c r="B2646">
        <v>3</v>
      </c>
      <c r="C2646">
        <v>28</v>
      </c>
      <c r="D2646">
        <v>66</v>
      </c>
      <c r="E2646">
        <v>47</v>
      </c>
      <c r="F2646">
        <v>0</v>
      </c>
      <c r="T2646"/>
    </row>
    <row r="2647" spans="1:20" x14ac:dyDescent="0.25">
      <c r="A2647">
        <v>1968</v>
      </c>
      <c r="B2647">
        <v>3</v>
      </c>
      <c r="C2647">
        <v>29</v>
      </c>
      <c r="D2647">
        <v>76</v>
      </c>
      <c r="E2647">
        <v>44</v>
      </c>
      <c r="F2647">
        <v>2</v>
      </c>
      <c r="T2647"/>
    </row>
    <row r="2648" spans="1:20" x14ac:dyDescent="0.25">
      <c r="A2648">
        <v>1968</v>
      </c>
      <c r="B2648">
        <v>3</v>
      </c>
      <c r="C2648">
        <v>30</v>
      </c>
      <c r="D2648">
        <v>66</v>
      </c>
      <c r="E2648">
        <v>48</v>
      </c>
      <c r="F2648">
        <v>0</v>
      </c>
      <c r="T2648"/>
    </row>
    <row r="2649" spans="1:20" x14ac:dyDescent="0.25">
      <c r="A2649">
        <v>1968</v>
      </c>
      <c r="B2649">
        <v>3</v>
      </c>
      <c r="C2649">
        <v>31</v>
      </c>
      <c r="D2649">
        <v>68</v>
      </c>
      <c r="E2649">
        <v>48</v>
      </c>
      <c r="F2649">
        <v>0</v>
      </c>
      <c r="T2649"/>
    </row>
    <row r="2650" spans="1:20" x14ac:dyDescent="0.25">
      <c r="A2650">
        <v>1968</v>
      </c>
      <c r="B2650">
        <v>4</v>
      </c>
      <c r="C2650">
        <v>1</v>
      </c>
      <c r="D2650">
        <v>63</v>
      </c>
      <c r="E2650">
        <v>39</v>
      </c>
      <c r="F2650">
        <v>10</v>
      </c>
      <c r="T2650"/>
    </row>
    <row r="2651" spans="1:20" x14ac:dyDescent="0.25">
      <c r="A2651">
        <v>1968</v>
      </c>
      <c r="B2651">
        <v>4</v>
      </c>
      <c r="C2651">
        <v>2</v>
      </c>
      <c r="D2651">
        <v>61</v>
      </c>
      <c r="E2651">
        <v>36</v>
      </c>
      <c r="F2651">
        <v>0</v>
      </c>
      <c r="T2651"/>
    </row>
    <row r="2652" spans="1:20" x14ac:dyDescent="0.25">
      <c r="A2652">
        <v>1968</v>
      </c>
      <c r="B2652">
        <v>4</v>
      </c>
      <c r="C2652">
        <v>3</v>
      </c>
      <c r="D2652">
        <v>66</v>
      </c>
      <c r="E2652">
        <v>45</v>
      </c>
      <c r="F2652">
        <v>0</v>
      </c>
      <c r="T2652"/>
    </row>
    <row r="2653" spans="1:20" x14ac:dyDescent="0.25">
      <c r="A2653">
        <v>1968</v>
      </c>
      <c r="B2653">
        <v>4</v>
      </c>
      <c r="C2653">
        <v>4</v>
      </c>
      <c r="D2653">
        <v>73</v>
      </c>
      <c r="E2653">
        <v>52</v>
      </c>
      <c r="F2653">
        <v>0</v>
      </c>
      <c r="T2653"/>
    </row>
    <row r="2654" spans="1:20" x14ac:dyDescent="0.25">
      <c r="A2654">
        <v>1968</v>
      </c>
      <c r="B2654">
        <v>4</v>
      </c>
      <c r="C2654">
        <v>5</v>
      </c>
      <c r="D2654">
        <v>63</v>
      </c>
      <c r="E2654">
        <v>36</v>
      </c>
      <c r="F2654">
        <v>5</v>
      </c>
      <c r="T2654"/>
    </row>
    <row r="2655" spans="1:20" x14ac:dyDescent="0.25">
      <c r="A2655">
        <v>1968</v>
      </c>
      <c r="B2655">
        <v>4</v>
      </c>
      <c r="C2655">
        <v>6</v>
      </c>
      <c r="D2655">
        <v>52</v>
      </c>
      <c r="E2655">
        <v>32</v>
      </c>
      <c r="F2655">
        <v>0</v>
      </c>
      <c r="T2655"/>
    </row>
    <row r="2656" spans="1:20" x14ac:dyDescent="0.25">
      <c r="A2656">
        <v>1968</v>
      </c>
      <c r="B2656">
        <v>4</v>
      </c>
      <c r="C2656">
        <v>7</v>
      </c>
      <c r="D2656">
        <v>56</v>
      </c>
      <c r="E2656">
        <v>37</v>
      </c>
      <c r="F2656">
        <v>0</v>
      </c>
      <c r="T2656"/>
    </row>
    <row r="2657" spans="1:20" x14ac:dyDescent="0.25">
      <c r="A2657">
        <v>1968</v>
      </c>
      <c r="B2657">
        <v>4</v>
      </c>
      <c r="C2657">
        <v>8</v>
      </c>
      <c r="D2657">
        <v>58</v>
      </c>
      <c r="E2657">
        <v>39</v>
      </c>
      <c r="F2657">
        <v>2</v>
      </c>
      <c r="T2657"/>
    </row>
    <row r="2658" spans="1:20" x14ac:dyDescent="0.25">
      <c r="A2658">
        <v>1968</v>
      </c>
      <c r="B2658">
        <v>4</v>
      </c>
      <c r="C2658">
        <v>9</v>
      </c>
      <c r="D2658">
        <v>74</v>
      </c>
      <c r="E2658">
        <v>55</v>
      </c>
      <c r="F2658">
        <v>0</v>
      </c>
      <c r="T2658"/>
    </row>
    <row r="2659" spans="1:20" x14ac:dyDescent="0.25">
      <c r="A2659">
        <v>1968</v>
      </c>
      <c r="B2659">
        <v>4</v>
      </c>
      <c r="C2659">
        <v>10</v>
      </c>
      <c r="D2659">
        <v>66</v>
      </c>
      <c r="E2659">
        <v>50</v>
      </c>
      <c r="F2659">
        <v>0</v>
      </c>
      <c r="T2659"/>
    </row>
    <row r="2660" spans="1:20" x14ac:dyDescent="0.25">
      <c r="A2660">
        <v>1968</v>
      </c>
      <c r="B2660">
        <v>4</v>
      </c>
      <c r="C2660">
        <v>11</v>
      </c>
      <c r="D2660">
        <v>61</v>
      </c>
      <c r="E2660">
        <v>46</v>
      </c>
      <c r="F2660">
        <v>0</v>
      </c>
      <c r="T2660"/>
    </row>
    <row r="2661" spans="1:20" x14ac:dyDescent="0.25">
      <c r="A2661">
        <v>1968</v>
      </c>
      <c r="B2661">
        <v>4</v>
      </c>
      <c r="C2661">
        <v>12</v>
      </c>
      <c r="D2661">
        <v>67</v>
      </c>
      <c r="E2661">
        <v>43</v>
      </c>
      <c r="F2661">
        <v>0</v>
      </c>
      <c r="T2661"/>
    </row>
    <row r="2662" spans="1:20" x14ac:dyDescent="0.25">
      <c r="A2662">
        <v>1968</v>
      </c>
      <c r="B2662">
        <v>4</v>
      </c>
      <c r="C2662">
        <v>13</v>
      </c>
      <c r="D2662">
        <v>82</v>
      </c>
      <c r="E2662">
        <v>49</v>
      </c>
      <c r="F2662">
        <v>0</v>
      </c>
      <c r="T2662"/>
    </row>
    <row r="2663" spans="1:20" x14ac:dyDescent="0.25">
      <c r="A2663">
        <v>1968</v>
      </c>
      <c r="B2663">
        <v>4</v>
      </c>
      <c r="C2663">
        <v>14</v>
      </c>
      <c r="D2663">
        <v>72</v>
      </c>
      <c r="E2663">
        <v>50</v>
      </c>
      <c r="F2663">
        <v>0</v>
      </c>
      <c r="T2663"/>
    </row>
    <row r="2664" spans="1:20" x14ac:dyDescent="0.25">
      <c r="A2664">
        <v>1968</v>
      </c>
      <c r="B2664">
        <v>4</v>
      </c>
      <c r="C2664">
        <v>15</v>
      </c>
      <c r="D2664">
        <v>68</v>
      </c>
      <c r="E2664">
        <v>46</v>
      </c>
      <c r="F2664">
        <v>0</v>
      </c>
      <c r="T2664"/>
    </row>
    <row r="2665" spans="1:20" x14ac:dyDescent="0.25">
      <c r="A2665">
        <v>1968</v>
      </c>
      <c r="B2665">
        <v>4</v>
      </c>
      <c r="C2665">
        <v>16</v>
      </c>
      <c r="D2665">
        <v>66</v>
      </c>
      <c r="E2665">
        <v>43</v>
      </c>
      <c r="F2665">
        <v>0</v>
      </c>
      <c r="T2665"/>
    </row>
    <row r="2666" spans="1:20" x14ac:dyDescent="0.25">
      <c r="A2666">
        <v>1968</v>
      </c>
      <c r="B2666">
        <v>4</v>
      </c>
      <c r="C2666">
        <v>17</v>
      </c>
      <c r="D2666">
        <v>69</v>
      </c>
      <c r="E2666">
        <v>48</v>
      </c>
      <c r="F2666">
        <v>0</v>
      </c>
      <c r="T2666"/>
    </row>
    <row r="2667" spans="1:20" x14ac:dyDescent="0.25">
      <c r="A2667">
        <v>1968</v>
      </c>
      <c r="B2667">
        <v>4</v>
      </c>
      <c r="C2667">
        <v>18</v>
      </c>
      <c r="D2667">
        <v>75</v>
      </c>
      <c r="E2667">
        <v>46</v>
      </c>
      <c r="F2667">
        <v>0</v>
      </c>
      <c r="T2667"/>
    </row>
    <row r="2668" spans="1:20" x14ac:dyDescent="0.25">
      <c r="A2668">
        <v>1968</v>
      </c>
      <c r="B2668">
        <v>4</v>
      </c>
      <c r="C2668">
        <v>19</v>
      </c>
      <c r="D2668">
        <v>70</v>
      </c>
      <c r="E2668">
        <v>45</v>
      </c>
      <c r="F2668">
        <v>0</v>
      </c>
      <c r="T2668"/>
    </row>
    <row r="2669" spans="1:20" x14ac:dyDescent="0.25">
      <c r="A2669">
        <v>1968</v>
      </c>
      <c r="B2669">
        <v>4</v>
      </c>
      <c r="C2669">
        <v>20</v>
      </c>
      <c r="D2669">
        <v>78</v>
      </c>
      <c r="E2669">
        <v>47</v>
      </c>
      <c r="F2669">
        <v>0</v>
      </c>
      <c r="T2669"/>
    </row>
    <row r="2670" spans="1:20" x14ac:dyDescent="0.25">
      <c r="A2670">
        <v>1968</v>
      </c>
      <c r="B2670">
        <v>4</v>
      </c>
      <c r="C2670">
        <v>21</v>
      </c>
      <c r="D2670">
        <v>72</v>
      </c>
      <c r="E2670">
        <v>46</v>
      </c>
      <c r="F2670">
        <v>0</v>
      </c>
      <c r="T2670"/>
    </row>
    <row r="2671" spans="1:20" x14ac:dyDescent="0.25">
      <c r="A2671">
        <v>1968</v>
      </c>
      <c r="B2671">
        <v>4</v>
      </c>
      <c r="C2671">
        <v>22</v>
      </c>
      <c r="D2671">
        <v>58</v>
      </c>
      <c r="E2671">
        <v>46</v>
      </c>
      <c r="F2671">
        <v>1</v>
      </c>
      <c r="T2671"/>
    </row>
    <row r="2672" spans="1:20" x14ac:dyDescent="0.25">
      <c r="A2672">
        <v>1968</v>
      </c>
      <c r="B2672">
        <v>4</v>
      </c>
      <c r="C2672">
        <v>23</v>
      </c>
      <c r="D2672">
        <v>56</v>
      </c>
      <c r="E2672">
        <v>43</v>
      </c>
      <c r="F2672">
        <v>0</v>
      </c>
      <c r="T2672"/>
    </row>
    <row r="2673" spans="1:20" x14ac:dyDescent="0.25">
      <c r="A2673">
        <v>1968</v>
      </c>
      <c r="B2673">
        <v>4</v>
      </c>
      <c r="C2673">
        <v>24</v>
      </c>
      <c r="D2673">
        <v>55</v>
      </c>
      <c r="E2673">
        <v>46</v>
      </c>
      <c r="F2673">
        <v>217</v>
      </c>
      <c r="T2673"/>
    </row>
    <row r="2674" spans="1:20" x14ac:dyDescent="0.25">
      <c r="A2674">
        <v>1968</v>
      </c>
      <c r="B2674">
        <v>4</v>
      </c>
      <c r="C2674">
        <v>25</v>
      </c>
      <c r="D2674">
        <v>55</v>
      </c>
      <c r="E2674">
        <v>46</v>
      </c>
      <c r="F2674">
        <v>3</v>
      </c>
      <c r="T2674"/>
    </row>
    <row r="2675" spans="1:20" x14ac:dyDescent="0.25">
      <c r="A2675">
        <v>1968</v>
      </c>
      <c r="B2675">
        <v>4</v>
      </c>
      <c r="C2675">
        <v>26</v>
      </c>
      <c r="D2675">
        <v>65</v>
      </c>
      <c r="E2675">
        <v>42</v>
      </c>
      <c r="F2675">
        <v>0</v>
      </c>
      <c r="T2675"/>
    </row>
    <row r="2676" spans="1:20" x14ac:dyDescent="0.25">
      <c r="A2676">
        <v>1968</v>
      </c>
      <c r="B2676">
        <v>4</v>
      </c>
      <c r="C2676">
        <v>27</v>
      </c>
      <c r="D2676">
        <v>65</v>
      </c>
      <c r="E2676">
        <v>49</v>
      </c>
      <c r="F2676">
        <v>6</v>
      </c>
      <c r="T2676"/>
    </row>
    <row r="2677" spans="1:20" x14ac:dyDescent="0.25">
      <c r="A2677">
        <v>1968</v>
      </c>
      <c r="B2677">
        <v>4</v>
      </c>
      <c r="C2677">
        <v>28</v>
      </c>
      <c r="D2677">
        <v>66</v>
      </c>
      <c r="E2677">
        <v>45</v>
      </c>
      <c r="F2677">
        <v>0</v>
      </c>
      <c r="T2677"/>
    </row>
    <row r="2678" spans="1:20" x14ac:dyDescent="0.25">
      <c r="A2678">
        <v>1968</v>
      </c>
      <c r="B2678">
        <v>4</v>
      </c>
      <c r="C2678">
        <v>29</v>
      </c>
      <c r="D2678">
        <v>65</v>
      </c>
      <c r="E2678">
        <v>48</v>
      </c>
      <c r="F2678">
        <v>0</v>
      </c>
      <c r="T2678"/>
    </row>
    <row r="2679" spans="1:20" x14ac:dyDescent="0.25">
      <c r="A2679">
        <v>1968</v>
      </c>
      <c r="B2679">
        <v>4</v>
      </c>
      <c r="C2679">
        <v>30</v>
      </c>
      <c r="D2679">
        <v>63</v>
      </c>
      <c r="E2679">
        <v>43</v>
      </c>
      <c r="F2679">
        <v>38</v>
      </c>
      <c r="T2679"/>
    </row>
    <row r="2680" spans="1:20" x14ac:dyDescent="0.25">
      <c r="A2680">
        <v>1968</v>
      </c>
      <c r="B2680">
        <v>5</v>
      </c>
      <c r="C2680">
        <v>1</v>
      </c>
      <c r="D2680">
        <v>58</v>
      </c>
      <c r="E2680">
        <v>42</v>
      </c>
      <c r="F2680">
        <v>0</v>
      </c>
      <c r="T2680"/>
    </row>
    <row r="2681" spans="1:20" x14ac:dyDescent="0.25">
      <c r="A2681">
        <v>1968</v>
      </c>
      <c r="B2681">
        <v>5</v>
      </c>
      <c r="C2681">
        <v>2</v>
      </c>
      <c r="D2681">
        <v>67</v>
      </c>
      <c r="E2681">
        <v>43</v>
      </c>
      <c r="F2681">
        <v>0</v>
      </c>
      <c r="T2681"/>
    </row>
    <row r="2682" spans="1:20" x14ac:dyDescent="0.25">
      <c r="A2682">
        <v>1968</v>
      </c>
      <c r="B2682">
        <v>5</v>
      </c>
      <c r="C2682">
        <v>3</v>
      </c>
      <c r="D2682">
        <v>75</v>
      </c>
      <c r="E2682">
        <v>53</v>
      </c>
      <c r="F2682">
        <v>8</v>
      </c>
      <c r="T2682"/>
    </row>
    <row r="2683" spans="1:20" x14ac:dyDescent="0.25">
      <c r="A2683">
        <v>1968</v>
      </c>
      <c r="B2683">
        <v>5</v>
      </c>
      <c r="C2683">
        <v>4</v>
      </c>
      <c r="D2683">
        <v>69</v>
      </c>
      <c r="E2683">
        <v>55</v>
      </c>
      <c r="F2683">
        <v>0</v>
      </c>
      <c r="T2683"/>
    </row>
    <row r="2684" spans="1:20" x14ac:dyDescent="0.25">
      <c r="A2684">
        <v>1968</v>
      </c>
      <c r="B2684">
        <v>5</v>
      </c>
      <c r="C2684">
        <v>5</v>
      </c>
      <c r="D2684">
        <v>69</v>
      </c>
      <c r="E2684">
        <v>49</v>
      </c>
      <c r="F2684">
        <v>0</v>
      </c>
      <c r="T2684"/>
    </row>
    <row r="2685" spans="1:20" x14ac:dyDescent="0.25">
      <c r="A2685">
        <v>1968</v>
      </c>
      <c r="B2685">
        <v>5</v>
      </c>
      <c r="C2685">
        <v>6</v>
      </c>
      <c r="D2685">
        <v>62</v>
      </c>
      <c r="E2685">
        <v>48</v>
      </c>
      <c r="F2685">
        <v>0</v>
      </c>
      <c r="T2685"/>
    </row>
    <row r="2686" spans="1:20" x14ac:dyDescent="0.25">
      <c r="A2686">
        <v>1968</v>
      </c>
      <c r="B2686">
        <v>5</v>
      </c>
      <c r="C2686">
        <v>7</v>
      </c>
      <c r="D2686">
        <v>68</v>
      </c>
      <c r="E2686">
        <v>44</v>
      </c>
      <c r="F2686">
        <v>0</v>
      </c>
      <c r="T2686"/>
    </row>
    <row r="2687" spans="1:20" x14ac:dyDescent="0.25">
      <c r="A2687">
        <v>1968</v>
      </c>
      <c r="B2687">
        <v>5</v>
      </c>
      <c r="C2687">
        <v>8</v>
      </c>
      <c r="D2687">
        <v>63</v>
      </c>
      <c r="E2687">
        <v>47</v>
      </c>
      <c r="F2687">
        <v>0</v>
      </c>
      <c r="T2687"/>
    </row>
    <row r="2688" spans="1:20" x14ac:dyDescent="0.25">
      <c r="A2688">
        <v>1968</v>
      </c>
      <c r="B2688">
        <v>5</v>
      </c>
      <c r="C2688">
        <v>9</v>
      </c>
      <c r="D2688">
        <v>76</v>
      </c>
      <c r="E2688">
        <v>51</v>
      </c>
      <c r="F2688">
        <v>0</v>
      </c>
      <c r="T2688"/>
    </row>
    <row r="2689" spans="1:20" x14ac:dyDescent="0.25">
      <c r="A2689">
        <v>1968</v>
      </c>
      <c r="B2689">
        <v>5</v>
      </c>
      <c r="C2689">
        <v>10</v>
      </c>
      <c r="D2689">
        <v>75</v>
      </c>
      <c r="E2689">
        <v>60</v>
      </c>
      <c r="F2689">
        <v>0</v>
      </c>
      <c r="T2689"/>
    </row>
    <row r="2690" spans="1:20" x14ac:dyDescent="0.25">
      <c r="A2690">
        <v>1968</v>
      </c>
      <c r="B2690">
        <v>5</v>
      </c>
      <c r="C2690">
        <v>11</v>
      </c>
      <c r="D2690">
        <v>66</v>
      </c>
      <c r="E2690">
        <v>51</v>
      </c>
      <c r="F2690">
        <v>55</v>
      </c>
      <c r="T2690"/>
    </row>
    <row r="2691" spans="1:20" x14ac:dyDescent="0.25">
      <c r="A2691">
        <v>1968</v>
      </c>
      <c r="B2691">
        <v>5</v>
      </c>
      <c r="C2691">
        <v>12</v>
      </c>
      <c r="D2691">
        <v>63</v>
      </c>
      <c r="E2691">
        <v>52</v>
      </c>
      <c r="F2691">
        <v>41</v>
      </c>
      <c r="T2691"/>
    </row>
    <row r="2692" spans="1:20" x14ac:dyDescent="0.25">
      <c r="A2692">
        <v>1968</v>
      </c>
      <c r="B2692">
        <v>5</v>
      </c>
      <c r="C2692">
        <v>13</v>
      </c>
      <c r="D2692">
        <v>65</v>
      </c>
      <c r="E2692">
        <v>48</v>
      </c>
      <c r="F2692">
        <v>0</v>
      </c>
      <c r="T2692"/>
    </row>
    <row r="2693" spans="1:20" x14ac:dyDescent="0.25">
      <c r="A2693">
        <v>1968</v>
      </c>
      <c r="B2693">
        <v>5</v>
      </c>
      <c r="C2693">
        <v>14</v>
      </c>
      <c r="D2693">
        <v>68</v>
      </c>
      <c r="E2693">
        <v>47</v>
      </c>
      <c r="F2693">
        <v>0</v>
      </c>
      <c r="T2693"/>
    </row>
    <row r="2694" spans="1:20" x14ac:dyDescent="0.25">
      <c r="A2694">
        <v>1968</v>
      </c>
      <c r="B2694">
        <v>5</v>
      </c>
      <c r="C2694">
        <v>15</v>
      </c>
      <c r="D2694">
        <v>71</v>
      </c>
      <c r="E2694">
        <v>49</v>
      </c>
      <c r="F2694">
        <v>0</v>
      </c>
      <c r="T2694"/>
    </row>
    <row r="2695" spans="1:20" x14ac:dyDescent="0.25">
      <c r="A2695">
        <v>1968</v>
      </c>
      <c r="B2695">
        <v>5</v>
      </c>
      <c r="C2695">
        <v>16</v>
      </c>
      <c r="D2695">
        <v>65</v>
      </c>
      <c r="E2695">
        <v>58</v>
      </c>
      <c r="F2695">
        <v>1</v>
      </c>
      <c r="T2695"/>
    </row>
    <row r="2696" spans="1:20" x14ac:dyDescent="0.25">
      <c r="A2696">
        <v>1968</v>
      </c>
      <c r="B2696">
        <v>5</v>
      </c>
      <c r="C2696">
        <v>17</v>
      </c>
      <c r="D2696">
        <v>80</v>
      </c>
      <c r="E2696">
        <v>61</v>
      </c>
      <c r="F2696">
        <v>0</v>
      </c>
      <c r="T2696"/>
    </row>
    <row r="2697" spans="1:20" x14ac:dyDescent="0.25">
      <c r="A2697">
        <v>1968</v>
      </c>
      <c r="B2697">
        <v>5</v>
      </c>
      <c r="C2697">
        <v>18</v>
      </c>
      <c r="D2697">
        <v>67</v>
      </c>
      <c r="E2697">
        <v>51</v>
      </c>
      <c r="F2697">
        <v>4</v>
      </c>
      <c r="T2697"/>
    </row>
    <row r="2698" spans="1:20" x14ac:dyDescent="0.25">
      <c r="A2698">
        <v>1968</v>
      </c>
      <c r="B2698">
        <v>5</v>
      </c>
      <c r="C2698">
        <v>19</v>
      </c>
      <c r="D2698">
        <v>73</v>
      </c>
      <c r="E2698">
        <v>52</v>
      </c>
      <c r="F2698">
        <v>20</v>
      </c>
      <c r="T2698"/>
    </row>
    <row r="2699" spans="1:20" x14ac:dyDescent="0.25">
      <c r="A2699">
        <v>1968</v>
      </c>
      <c r="B2699">
        <v>5</v>
      </c>
      <c r="C2699">
        <v>20</v>
      </c>
      <c r="D2699">
        <v>62</v>
      </c>
      <c r="E2699">
        <v>49</v>
      </c>
      <c r="F2699">
        <v>2</v>
      </c>
      <c r="T2699"/>
    </row>
    <row r="2700" spans="1:20" x14ac:dyDescent="0.25">
      <c r="A2700">
        <v>1968</v>
      </c>
      <c r="B2700">
        <v>5</v>
      </c>
      <c r="C2700">
        <v>21</v>
      </c>
      <c r="D2700">
        <v>70</v>
      </c>
      <c r="E2700">
        <v>50</v>
      </c>
      <c r="F2700">
        <v>0</v>
      </c>
      <c r="T2700"/>
    </row>
    <row r="2701" spans="1:20" x14ac:dyDescent="0.25">
      <c r="A2701">
        <v>1968</v>
      </c>
      <c r="B2701">
        <v>5</v>
      </c>
      <c r="C2701">
        <v>22</v>
      </c>
      <c r="D2701">
        <v>73</v>
      </c>
      <c r="E2701">
        <v>51</v>
      </c>
      <c r="F2701">
        <v>3</v>
      </c>
      <c r="T2701"/>
    </row>
    <row r="2702" spans="1:20" x14ac:dyDescent="0.25">
      <c r="A2702">
        <v>1968</v>
      </c>
      <c r="B2702">
        <v>5</v>
      </c>
      <c r="C2702">
        <v>23</v>
      </c>
      <c r="D2702">
        <v>67</v>
      </c>
      <c r="E2702">
        <v>53</v>
      </c>
      <c r="F2702">
        <v>22</v>
      </c>
      <c r="T2702"/>
    </row>
    <row r="2703" spans="1:20" x14ac:dyDescent="0.25">
      <c r="A2703">
        <v>1968</v>
      </c>
      <c r="B2703">
        <v>5</v>
      </c>
      <c r="C2703">
        <v>24</v>
      </c>
      <c r="D2703">
        <v>61</v>
      </c>
      <c r="E2703">
        <v>52</v>
      </c>
      <c r="F2703">
        <v>58</v>
      </c>
      <c r="T2703"/>
    </row>
    <row r="2704" spans="1:20" x14ac:dyDescent="0.25">
      <c r="A2704">
        <v>1968</v>
      </c>
      <c r="B2704">
        <v>5</v>
      </c>
      <c r="C2704">
        <v>25</v>
      </c>
      <c r="D2704">
        <v>75</v>
      </c>
      <c r="E2704">
        <v>52</v>
      </c>
      <c r="F2704">
        <v>0</v>
      </c>
      <c r="T2704"/>
    </row>
    <row r="2705" spans="1:20" x14ac:dyDescent="0.25">
      <c r="A2705">
        <v>1968</v>
      </c>
      <c r="B2705">
        <v>5</v>
      </c>
      <c r="C2705">
        <v>26</v>
      </c>
      <c r="D2705">
        <v>79</v>
      </c>
      <c r="E2705">
        <v>50</v>
      </c>
      <c r="F2705">
        <v>0</v>
      </c>
      <c r="T2705"/>
    </row>
    <row r="2706" spans="1:20" x14ac:dyDescent="0.25">
      <c r="A2706">
        <v>1968</v>
      </c>
      <c r="B2706">
        <v>5</v>
      </c>
      <c r="C2706">
        <v>27</v>
      </c>
      <c r="D2706">
        <v>59</v>
      </c>
      <c r="E2706">
        <v>48</v>
      </c>
      <c r="F2706">
        <v>0</v>
      </c>
      <c r="T2706"/>
    </row>
    <row r="2707" spans="1:20" x14ac:dyDescent="0.25">
      <c r="A2707">
        <v>1968</v>
      </c>
      <c r="B2707">
        <v>5</v>
      </c>
      <c r="C2707">
        <v>28</v>
      </c>
      <c r="D2707">
        <v>56</v>
      </c>
      <c r="E2707">
        <v>50</v>
      </c>
      <c r="F2707">
        <v>89</v>
      </c>
      <c r="T2707"/>
    </row>
    <row r="2708" spans="1:20" x14ac:dyDescent="0.25">
      <c r="A2708">
        <v>1968</v>
      </c>
      <c r="B2708">
        <v>5</v>
      </c>
      <c r="C2708">
        <v>29</v>
      </c>
      <c r="D2708">
        <v>71</v>
      </c>
      <c r="E2708">
        <v>53</v>
      </c>
      <c r="F2708">
        <v>399</v>
      </c>
      <c r="T2708"/>
    </row>
    <row r="2709" spans="1:20" x14ac:dyDescent="0.25">
      <c r="A2709">
        <v>1968</v>
      </c>
      <c r="B2709">
        <v>5</v>
      </c>
      <c r="C2709">
        <v>30</v>
      </c>
      <c r="D2709">
        <v>72</v>
      </c>
      <c r="E2709">
        <v>54</v>
      </c>
      <c r="F2709">
        <v>4</v>
      </c>
      <c r="T2709"/>
    </row>
    <row r="2710" spans="1:20" x14ac:dyDescent="0.25">
      <c r="A2710">
        <v>1968</v>
      </c>
      <c r="B2710">
        <v>5</v>
      </c>
      <c r="C2710">
        <v>31</v>
      </c>
      <c r="D2710">
        <v>68</v>
      </c>
      <c r="E2710">
        <v>57</v>
      </c>
      <c r="F2710">
        <v>0</v>
      </c>
      <c r="T2710"/>
    </row>
    <row r="2711" spans="1:20" x14ac:dyDescent="0.25">
      <c r="A2711">
        <v>1968</v>
      </c>
      <c r="B2711">
        <v>6</v>
      </c>
      <c r="C2711">
        <v>1</v>
      </c>
      <c r="D2711">
        <v>77</v>
      </c>
      <c r="E2711">
        <v>55</v>
      </c>
      <c r="F2711">
        <v>0</v>
      </c>
      <c r="T2711"/>
    </row>
    <row r="2712" spans="1:20" x14ac:dyDescent="0.25">
      <c r="A2712">
        <v>1968</v>
      </c>
      <c r="B2712">
        <v>6</v>
      </c>
      <c r="C2712">
        <v>2</v>
      </c>
      <c r="D2712">
        <v>70</v>
      </c>
      <c r="E2712">
        <v>58</v>
      </c>
      <c r="F2712">
        <v>8</v>
      </c>
      <c r="T2712"/>
    </row>
    <row r="2713" spans="1:20" x14ac:dyDescent="0.25">
      <c r="A2713">
        <v>1968</v>
      </c>
      <c r="B2713">
        <v>6</v>
      </c>
      <c r="C2713">
        <v>3</v>
      </c>
      <c r="D2713">
        <v>81</v>
      </c>
      <c r="E2713">
        <v>59</v>
      </c>
      <c r="F2713">
        <v>31</v>
      </c>
      <c r="T2713"/>
    </row>
    <row r="2714" spans="1:20" x14ac:dyDescent="0.25">
      <c r="A2714">
        <v>1968</v>
      </c>
      <c r="B2714">
        <v>6</v>
      </c>
      <c r="C2714">
        <v>4</v>
      </c>
      <c r="D2714">
        <v>76</v>
      </c>
      <c r="E2714">
        <v>57</v>
      </c>
      <c r="F2714">
        <v>0</v>
      </c>
      <c r="T2714"/>
    </row>
    <row r="2715" spans="1:20" x14ac:dyDescent="0.25">
      <c r="A2715">
        <v>1968</v>
      </c>
      <c r="B2715">
        <v>6</v>
      </c>
      <c r="C2715">
        <v>5</v>
      </c>
      <c r="D2715">
        <v>83</v>
      </c>
      <c r="E2715">
        <v>59</v>
      </c>
      <c r="F2715">
        <v>0</v>
      </c>
      <c r="T2715"/>
    </row>
    <row r="2716" spans="1:20" x14ac:dyDescent="0.25">
      <c r="A2716">
        <v>1968</v>
      </c>
      <c r="B2716">
        <v>6</v>
      </c>
      <c r="C2716">
        <v>6</v>
      </c>
      <c r="D2716">
        <v>93</v>
      </c>
      <c r="E2716">
        <v>68</v>
      </c>
      <c r="F2716">
        <v>0</v>
      </c>
      <c r="T2716"/>
    </row>
    <row r="2717" spans="1:20" x14ac:dyDescent="0.25">
      <c r="A2717">
        <v>1968</v>
      </c>
      <c r="B2717">
        <v>6</v>
      </c>
      <c r="C2717">
        <v>7</v>
      </c>
      <c r="D2717">
        <v>91</v>
      </c>
      <c r="E2717">
        <v>71</v>
      </c>
      <c r="F2717">
        <v>0</v>
      </c>
      <c r="T2717"/>
    </row>
    <row r="2718" spans="1:20" x14ac:dyDescent="0.25">
      <c r="A2718">
        <v>1968</v>
      </c>
      <c r="B2718">
        <v>6</v>
      </c>
      <c r="C2718">
        <v>8</v>
      </c>
      <c r="D2718">
        <v>82</v>
      </c>
      <c r="E2718">
        <v>64</v>
      </c>
      <c r="F2718">
        <v>0</v>
      </c>
      <c r="T2718"/>
    </row>
    <row r="2719" spans="1:20" x14ac:dyDescent="0.25">
      <c r="A2719">
        <v>1968</v>
      </c>
      <c r="B2719">
        <v>6</v>
      </c>
      <c r="C2719">
        <v>9</v>
      </c>
      <c r="D2719">
        <v>88</v>
      </c>
      <c r="E2719">
        <v>65</v>
      </c>
      <c r="F2719">
        <v>0</v>
      </c>
      <c r="T2719"/>
    </row>
    <row r="2720" spans="1:20" x14ac:dyDescent="0.25">
      <c r="A2720">
        <v>1968</v>
      </c>
      <c r="B2720">
        <v>6</v>
      </c>
      <c r="C2720">
        <v>10</v>
      </c>
      <c r="D2720">
        <v>76</v>
      </c>
      <c r="E2720">
        <v>58</v>
      </c>
      <c r="F2720">
        <v>0</v>
      </c>
      <c r="T2720"/>
    </row>
    <row r="2721" spans="1:20" x14ac:dyDescent="0.25">
      <c r="A2721">
        <v>1968</v>
      </c>
      <c r="B2721">
        <v>6</v>
      </c>
      <c r="C2721">
        <v>11</v>
      </c>
      <c r="D2721">
        <v>63</v>
      </c>
      <c r="E2721">
        <v>57</v>
      </c>
      <c r="F2721">
        <v>0</v>
      </c>
      <c r="T2721"/>
    </row>
    <row r="2722" spans="1:20" x14ac:dyDescent="0.25">
      <c r="A2722">
        <v>1968</v>
      </c>
      <c r="B2722">
        <v>6</v>
      </c>
      <c r="C2722">
        <v>12</v>
      </c>
      <c r="D2722">
        <v>69</v>
      </c>
      <c r="E2722">
        <v>61</v>
      </c>
      <c r="F2722">
        <v>190</v>
      </c>
      <c r="T2722"/>
    </row>
    <row r="2723" spans="1:20" x14ac:dyDescent="0.25">
      <c r="A2723">
        <v>1968</v>
      </c>
      <c r="B2723">
        <v>6</v>
      </c>
      <c r="C2723">
        <v>13</v>
      </c>
      <c r="D2723">
        <v>71</v>
      </c>
      <c r="E2723">
        <v>61</v>
      </c>
      <c r="F2723">
        <v>6</v>
      </c>
      <c r="T2723"/>
    </row>
    <row r="2724" spans="1:20" x14ac:dyDescent="0.25">
      <c r="A2724">
        <v>1968</v>
      </c>
      <c r="B2724">
        <v>6</v>
      </c>
      <c r="C2724">
        <v>14</v>
      </c>
      <c r="D2724">
        <v>75</v>
      </c>
      <c r="E2724">
        <v>57</v>
      </c>
      <c r="F2724">
        <v>6</v>
      </c>
      <c r="T2724"/>
    </row>
    <row r="2725" spans="1:20" x14ac:dyDescent="0.25">
      <c r="A2725">
        <v>1968</v>
      </c>
      <c r="B2725">
        <v>6</v>
      </c>
      <c r="C2725">
        <v>15</v>
      </c>
      <c r="D2725">
        <v>85</v>
      </c>
      <c r="E2725">
        <v>61</v>
      </c>
      <c r="F2725">
        <v>0</v>
      </c>
      <c r="T2725"/>
    </row>
    <row r="2726" spans="1:20" x14ac:dyDescent="0.25">
      <c r="A2726">
        <v>1968</v>
      </c>
      <c r="B2726">
        <v>6</v>
      </c>
      <c r="C2726">
        <v>16</v>
      </c>
      <c r="D2726">
        <v>82</v>
      </c>
      <c r="E2726">
        <v>65</v>
      </c>
      <c r="F2726">
        <v>0</v>
      </c>
      <c r="T2726"/>
    </row>
    <row r="2727" spans="1:20" x14ac:dyDescent="0.25">
      <c r="A2727">
        <v>1968</v>
      </c>
      <c r="B2727">
        <v>6</v>
      </c>
      <c r="C2727">
        <v>17</v>
      </c>
      <c r="D2727">
        <v>73</v>
      </c>
      <c r="E2727">
        <v>59</v>
      </c>
      <c r="F2727">
        <v>27</v>
      </c>
      <c r="T2727"/>
    </row>
    <row r="2728" spans="1:20" x14ac:dyDescent="0.25">
      <c r="A2728">
        <v>1968</v>
      </c>
      <c r="B2728">
        <v>6</v>
      </c>
      <c r="C2728">
        <v>18</v>
      </c>
      <c r="D2728">
        <v>78</v>
      </c>
      <c r="E2728">
        <v>59</v>
      </c>
      <c r="F2728">
        <v>12</v>
      </c>
      <c r="T2728"/>
    </row>
    <row r="2729" spans="1:20" x14ac:dyDescent="0.25">
      <c r="A2729">
        <v>1968</v>
      </c>
      <c r="B2729">
        <v>6</v>
      </c>
      <c r="C2729">
        <v>19</v>
      </c>
      <c r="D2729">
        <v>74</v>
      </c>
      <c r="E2729">
        <v>61</v>
      </c>
      <c r="F2729">
        <v>131</v>
      </c>
      <c r="T2729"/>
    </row>
    <row r="2730" spans="1:20" x14ac:dyDescent="0.25">
      <c r="A2730">
        <v>1968</v>
      </c>
      <c r="B2730">
        <v>6</v>
      </c>
      <c r="C2730">
        <v>20</v>
      </c>
      <c r="D2730">
        <v>71</v>
      </c>
      <c r="E2730">
        <v>57</v>
      </c>
      <c r="F2730">
        <v>25</v>
      </c>
      <c r="T2730"/>
    </row>
    <row r="2731" spans="1:20" x14ac:dyDescent="0.25">
      <c r="A2731">
        <v>1968</v>
      </c>
      <c r="B2731">
        <v>6</v>
      </c>
      <c r="C2731">
        <v>21</v>
      </c>
      <c r="D2731">
        <v>76</v>
      </c>
      <c r="E2731">
        <v>53</v>
      </c>
      <c r="F2731">
        <v>0</v>
      </c>
      <c r="T2731"/>
    </row>
    <row r="2732" spans="1:20" x14ac:dyDescent="0.25">
      <c r="A2732">
        <v>1968</v>
      </c>
      <c r="B2732">
        <v>6</v>
      </c>
      <c r="C2732">
        <v>22</v>
      </c>
      <c r="D2732">
        <v>87</v>
      </c>
      <c r="E2732">
        <v>65</v>
      </c>
      <c r="F2732">
        <v>0</v>
      </c>
      <c r="T2732"/>
    </row>
    <row r="2733" spans="1:20" x14ac:dyDescent="0.25">
      <c r="A2733">
        <v>1968</v>
      </c>
      <c r="B2733">
        <v>6</v>
      </c>
      <c r="C2733">
        <v>23</v>
      </c>
      <c r="D2733">
        <v>83</v>
      </c>
      <c r="E2733">
        <v>65</v>
      </c>
      <c r="F2733">
        <v>0</v>
      </c>
      <c r="T2733"/>
    </row>
    <row r="2734" spans="1:20" x14ac:dyDescent="0.25">
      <c r="A2734">
        <v>1968</v>
      </c>
      <c r="B2734">
        <v>6</v>
      </c>
      <c r="C2734">
        <v>24</v>
      </c>
      <c r="D2734">
        <v>76</v>
      </c>
      <c r="E2734">
        <v>65</v>
      </c>
      <c r="F2734">
        <v>6</v>
      </c>
      <c r="T2734"/>
    </row>
    <row r="2735" spans="1:20" x14ac:dyDescent="0.25">
      <c r="A2735">
        <v>1968</v>
      </c>
      <c r="B2735">
        <v>6</v>
      </c>
      <c r="C2735">
        <v>25</v>
      </c>
      <c r="D2735">
        <v>89</v>
      </c>
      <c r="E2735">
        <v>70</v>
      </c>
      <c r="F2735">
        <v>113</v>
      </c>
      <c r="T2735"/>
    </row>
    <row r="2736" spans="1:20" x14ac:dyDescent="0.25">
      <c r="A2736">
        <v>1968</v>
      </c>
      <c r="B2736">
        <v>6</v>
      </c>
      <c r="C2736">
        <v>26</v>
      </c>
      <c r="D2736">
        <v>71</v>
      </c>
      <c r="E2736">
        <v>60</v>
      </c>
      <c r="F2736">
        <v>2</v>
      </c>
      <c r="T2736"/>
    </row>
    <row r="2737" spans="1:20" x14ac:dyDescent="0.25">
      <c r="A2737">
        <v>1968</v>
      </c>
      <c r="B2737">
        <v>6</v>
      </c>
      <c r="C2737">
        <v>27</v>
      </c>
      <c r="D2737">
        <v>61</v>
      </c>
      <c r="E2737">
        <v>57</v>
      </c>
      <c r="F2737">
        <v>53</v>
      </c>
      <c r="T2737"/>
    </row>
    <row r="2738" spans="1:20" x14ac:dyDescent="0.25">
      <c r="A2738">
        <v>1968</v>
      </c>
      <c r="B2738">
        <v>6</v>
      </c>
      <c r="C2738">
        <v>28</v>
      </c>
      <c r="D2738">
        <v>68</v>
      </c>
      <c r="E2738">
        <v>58</v>
      </c>
      <c r="F2738">
        <v>5</v>
      </c>
      <c r="T2738"/>
    </row>
    <row r="2739" spans="1:20" x14ac:dyDescent="0.25">
      <c r="A2739">
        <v>1968</v>
      </c>
      <c r="B2739">
        <v>6</v>
      </c>
      <c r="C2739">
        <v>29</v>
      </c>
      <c r="D2739">
        <v>84</v>
      </c>
      <c r="E2739">
        <v>59</v>
      </c>
      <c r="F2739">
        <v>0</v>
      </c>
      <c r="T2739"/>
    </row>
    <row r="2740" spans="1:20" x14ac:dyDescent="0.25">
      <c r="A2740">
        <v>1968</v>
      </c>
      <c r="B2740">
        <v>6</v>
      </c>
      <c r="C2740">
        <v>30</v>
      </c>
      <c r="D2740">
        <v>94</v>
      </c>
      <c r="E2740">
        <v>72</v>
      </c>
      <c r="F2740">
        <v>0</v>
      </c>
      <c r="T2740"/>
    </row>
    <row r="2741" spans="1:20" x14ac:dyDescent="0.25">
      <c r="A2741">
        <v>1968</v>
      </c>
      <c r="B2741">
        <v>7</v>
      </c>
      <c r="C2741">
        <v>1</v>
      </c>
      <c r="D2741">
        <v>97</v>
      </c>
      <c r="E2741">
        <v>77</v>
      </c>
      <c r="F2741">
        <v>0</v>
      </c>
      <c r="T2741"/>
    </row>
    <row r="2742" spans="1:20" x14ac:dyDescent="0.25">
      <c r="A2742">
        <v>1968</v>
      </c>
      <c r="B2742">
        <v>7</v>
      </c>
      <c r="C2742">
        <v>2</v>
      </c>
      <c r="D2742">
        <v>92</v>
      </c>
      <c r="E2742">
        <v>76</v>
      </c>
      <c r="F2742">
        <v>0</v>
      </c>
      <c r="T2742"/>
    </row>
    <row r="2743" spans="1:20" x14ac:dyDescent="0.25">
      <c r="A2743">
        <v>1968</v>
      </c>
      <c r="B2743">
        <v>7</v>
      </c>
      <c r="C2743">
        <v>3</v>
      </c>
      <c r="D2743">
        <v>80</v>
      </c>
      <c r="E2743">
        <v>69</v>
      </c>
      <c r="F2743">
        <v>4</v>
      </c>
      <c r="T2743"/>
    </row>
    <row r="2744" spans="1:20" x14ac:dyDescent="0.25">
      <c r="A2744">
        <v>1968</v>
      </c>
      <c r="B2744">
        <v>7</v>
      </c>
      <c r="C2744">
        <v>4</v>
      </c>
      <c r="D2744">
        <v>75</v>
      </c>
      <c r="E2744">
        <v>63</v>
      </c>
      <c r="F2744">
        <v>0</v>
      </c>
      <c r="T2744"/>
    </row>
    <row r="2745" spans="1:20" x14ac:dyDescent="0.25">
      <c r="A2745">
        <v>1968</v>
      </c>
      <c r="B2745">
        <v>7</v>
      </c>
      <c r="C2745">
        <v>5</v>
      </c>
      <c r="D2745">
        <v>82</v>
      </c>
      <c r="E2745">
        <v>63</v>
      </c>
      <c r="F2745">
        <v>0</v>
      </c>
      <c r="T2745"/>
    </row>
    <row r="2746" spans="1:20" x14ac:dyDescent="0.25">
      <c r="A2746">
        <v>1968</v>
      </c>
      <c r="B2746">
        <v>7</v>
      </c>
      <c r="C2746">
        <v>6</v>
      </c>
      <c r="D2746">
        <v>80</v>
      </c>
      <c r="E2746">
        <v>64</v>
      </c>
      <c r="F2746">
        <v>0</v>
      </c>
      <c r="T2746"/>
    </row>
    <row r="2747" spans="1:20" x14ac:dyDescent="0.25">
      <c r="A2747">
        <v>1968</v>
      </c>
      <c r="B2747">
        <v>7</v>
      </c>
      <c r="C2747">
        <v>7</v>
      </c>
      <c r="D2747">
        <v>82</v>
      </c>
      <c r="E2747">
        <v>61</v>
      </c>
      <c r="F2747">
        <v>0</v>
      </c>
      <c r="T2747"/>
    </row>
    <row r="2748" spans="1:20" x14ac:dyDescent="0.25">
      <c r="A2748">
        <v>1968</v>
      </c>
      <c r="B2748">
        <v>7</v>
      </c>
      <c r="C2748">
        <v>8</v>
      </c>
      <c r="D2748">
        <v>86</v>
      </c>
      <c r="E2748">
        <v>65</v>
      </c>
      <c r="F2748">
        <v>0</v>
      </c>
      <c r="T2748"/>
    </row>
    <row r="2749" spans="1:20" x14ac:dyDescent="0.25">
      <c r="A2749">
        <v>1968</v>
      </c>
      <c r="B2749">
        <v>7</v>
      </c>
      <c r="C2749">
        <v>9</v>
      </c>
      <c r="D2749">
        <v>84</v>
      </c>
      <c r="E2749">
        <v>69</v>
      </c>
      <c r="F2749">
        <v>0</v>
      </c>
      <c r="T2749"/>
    </row>
    <row r="2750" spans="1:20" x14ac:dyDescent="0.25">
      <c r="A2750">
        <v>1968</v>
      </c>
      <c r="B2750">
        <v>7</v>
      </c>
      <c r="C2750">
        <v>10</v>
      </c>
      <c r="D2750">
        <v>82</v>
      </c>
      <c r="E2750">
        <v>69</v>
      </c>
      <c r="F2750">
        <v>0</v>
      </c>
      <c r="T2750"/>
    </row>
    <row r="2751" spans="1:20" x14ac:dyDescent="0.25">
      <c r="A2751">
        <v>1968</v>
      </c>
      <c r="B2751">
        <v>7</v>
      </c>
      <c r="C2751">
        <v>11</v>
      </c>
      <c r="D2751">
        <v>78</v>
      </c>
      <c r="E2751">
        <v>67</v>
      </c>
      <c r="F2751">
        <v>0</v>
      </c>
      <c r="T2751"/>
    </row>
    <row r="2752" spans="1:20" x14ac:dyDescent="0.25">
      <c r="A2752">
        <v>1968</v>
      </c>
      <c r="B2752">
        <v>7</v>
      </c>
      <c r="C2752">
        <v>12</v>
      </c>
      <c r="D2752">
        <v>84</v>
      </c>
      <c r="E2752">
        <v>68</v>
      </c>
      <c r="F2752">
        <v>0</v>
      </c>
      <c r="T2752"/>
    </row>
    <row r="2753" spans="1:20" x14ac:dyDescent="0.25">
      <c r="A2753">
        <v>1968</v>
      </c>
      <c r="B2753">
        <v>7</v>
      </c>
      <c r="C2753">
        <v>13</v>
      </c>
      <c r="D2753">
        <v>88</v>
      </c>
      <c r="E2753">
        <v>69</v>
      </c>
      <c r="F2753">
        <v>0</v>
      </c>
      <c r="T2753"/>
    </row>
    <row r="2754" spans="1:20" x14ac:dyDescent="0.25">
      <c r="A2754">
        <v>1968</v>
      </c>
      <c r="B2754">
        <v>7</v>
      </c>
      <c r="C2754">
        <v>14</v>
      </c>
      <c r="D2754">
        <v>86</v>
      </c>
      <c r="E2754">
        <v>70</v>
      </c>
      <c r="F2754">
        <v>0</v>
      </c>
      <c r="T2754"/>
    </row>
    <row r="2755" spans="1:20" x14ac:dyDescent="0.25">
      <c r="A2755">
        <v>1968</v>
      </c>
      <c r="B2755">
        <v>7</v>
      </c>
      <c r="C2755">
        <v>15</v>
      </c>
      <c r="D2755">
        <v>88</v>
      </c>
      <c r="E2755">
        <v>72</v>
      </c>
      <c r="F2755">
        <v>0</v>
      </c>
      <c r="T2755"/>
    </row>
    <row r="2756" spans="1:20" x14ac:dyDescent="0.25">
      <c r="A2756">
        <v>1968</v>
      </c>
      <c r="B2756">
        <v>7</v>
      </c>
      <c r="C2756">
        <v>16</v>
      </c>
      <c r="D2756">
        <v>97</v>
      </c>
      <c r="E2756">
        <v>75</v>
      </c>
      <c r="F2756">
        <v>0</v>
      </c>
      <c r="T2756"/>
    </row>
    <row r="2757" spans="1:20" x14ac:dyDescent="0.25">
      <c r="A2757">
        <v>1968</v>
      </c>
      <c r="B2757">
        <v>7</v>
      </c>
      <c r="C2757">
        <v>17</v>
      </c>
      <c r="D2757">
        <v>98</v>
      </c>
      <c r="E2757">
        <v>78</v>
      </c>
      <c r="F2757">
        <v>0</v>
      </c>
      <c r="T2757"/>
    </row>
    <row r="2758" spans="1:20" x14ac:dyDescent="0.25">
      <c r="A2758">
        <v>1968</v>
      </c>
      <c r="B2758">
        <v>7</v>
      </c>
      <c r="C2758">
        <v>18</v>
      </c>
      <c r="D2758">
        <v>91</v>
      </c>
      <c r="E2758">
        <v>75</v>
      </c>
      <c r="F2758">
        <v>0</v>
      </c>
      <c r="T2758"/>
    </row>
    <row r="2759" spans="1:20" x14ac:dyDescent="0.25">
      <c r="A2759">
        <v>1968</v>
      </c>
      <c r="B2759">
        <v>7</v>
      </c>
      <c r="C2759">
        <v>19</v>
      </c>
      <c r="D2759">
        <v>89</v>
      </c>
      <c r="E2759">
        <v>72</v>
      </c>
      <c r="F2759">
        <v>57</v>
      </c>
      <c r="T2759"/>
    </row>
    <row r="2760" spans="1:20" x14ac:dyDescent="0.25">
      <c r="A2760">
        <v>1968</v>
      </c>
      <c r="B2760">
        <v>7</v>
      </c>
      <c r="C2760">
        <v>20</v>
      </c>
      <c r="D2760">
        <v>85</v>
      </c>
      <c r="E2760">
        <v>68</v>
      </c>
      <c r="F2760">
        <v>0</v>
      </c>
      <c r="T2760"/>
    </row>
    <row r="2761" spans="1:20" x14ac:dyDescent="0.25">
      <c r="A2761">
        <v>1968</v>
      </c>
      <c r="B2761">
        <v>7</v>
      </c>
      <c r="C2761">
        <v>21</v>
      </c>
      <c r="D2761">
        <v>89</v>
      </c>
      <c r="E2761">
        <v>64</v>
      </c>
      <c r="F2761">
        <v>0</v>
      </c>
      <c r="T2761"/>
    </row>
    <row r="2762" spans="1:20" x14ac:dyDescent="0.25">
      <c r="A2762">
        <v>1968</v>
      </c>
      <c r="B2762">
        <v>7</v>
      </c>
      <c r="C2762">
        <v>22</v>
      </c>
      <c r="D2762">
        <v>86</v>
      </c>
      <c r="E2762">
        <v>70</v>
      </c>
      <c r="F2762">
        <v>0</v>
      </c>
      <c r="T2762"/>
    </row>
    <row r="2763" spans="1:20" x14ac:dyDescent="0.25">
      <c r="A2763">
        <v>1968</v>
      </c>
      <c r="B2763">
        <v>7</v>
      </c>
      <c r="C2763">
        <v>23</v>
      </c>
      <c r="D2763">
        <v>93</v>
      </c>
      <c r="E2763">
        <v>73</v>
      </c>
      <c r="F2763">
        <v>0</v>
      </c>
      <c r="T2763"/>
    </row>
    <row r="2764" spans="1:20" x14ac:dyDescent="0.25">
      <c r="A2764">
        <v>1968</v>
      </c>
      <c r="B2764">
        <v>7</v>
      </c>
      <c r="C2764">
        <v>24</v>
      </c>
      <c r="D2764">
        <v>87</v>
      </c>
      <c r="E2764">
        <v>71</v>
      </c>
      <c r="F2764">
        <v>202</v>
      </c>
      <c r="T2764"/>
    </row>
    <row r="2765" spans="1:20" x14ac:dyDescent="0.25">
      <c r="A2765">
        <v>1968</v>
      </c>
      <c r="B2765">
        <v>7</v>
      </c>
      <c r="C2765">
        <v>25</v>
      </c>
      <c r="D2765">
        <v>84</v>
      </c>
      <c r="E2765">
        <v>72</v>
      </c>
      <c r="F2765">
        <v>0</v>
      </c>
      <c r="T2765"/>
    </row>
    <row r="2766" spans="1:20" x14ac:dyDescent="0.25">
      <c r="A2766">
        <v>1968</v>
      </c>
      <c r="B2766">
        <v>7</v>
      </c>
      <c r="C2766">
        <v>26</v>
      </c>
      <c r="D2766">
        <v>85</v>
      </c>
      <c r="E2766">
        <v>68</v>
      </c>
      <c r="F2766">
        <v>0</v>
      </c>
      <c r="T2766"/>
    </row>
    <row r="2767" spans="1:20" x14ac:dyDescent="0.25">
      <c r="A2767">
        <v>1968</v>
      </c>
      <c r="B2767">
        <v>7</v>
      </c>
      <c r="C2767">
        <v>27</v>
      </c>
      <c r="D2767">
        <v>82</v>
      </c>
      <c r="E2767">
        <v>67</v>
      </c>
      <c r="F2767">
        <v>0</v>
      </c>
      <c r="T2767"/>
    </row>
    <row r="2768" spans="1:20" x14ac:dyDescent="0.25">
      <c r="A2768">
        <v>1968</v>
      </c>
      <c r="B2768">
        <v>7</v>
      </c>
      <c r="C2768">
        <v>28</v>
      </c>
      <c r="D2768">
        <v>87</v>
      </c>
      <c r="E2768">
        <v>68</v>
      </c>
      <c r="F2768">
        <v>0</v>
      </c>
      <c r="T2768"/>
    </row>
    <row r="2769" spans="1:20" x14ac:dyDescent="0.25">
      <c r="A2769">
        <v>1968</v>
      </c>
      <c r="B2769">
        <v>7</v>
      </c>
      <c r="C2769">
        <v>29</v>
      </c>
      <c r="D2769">
        <v>82</v>
      </c>
      <c r="E2769">
        <v>61</v>
      </c>
      <c r="F2769">
        <v>0</v>
      </c>
      <c r="T2769"/>
    </row>
    <row r="2770" spans="1:20" x14ac:dyDescent="0.25">
      <c r="A2770">
        <v>1968</v>
      </c>
      <c r="B2770">
        <v>7</v>
      </c>
      <c r="C2770">
        <v>30</v>
      </c>
      <c r="D2770">
        <v>80</v>
      </c>
      <c r="E2770">
        <v>60</v>
      </c>
      <c r="F2770">
        <v>0</v>
      </c>
      <c r="T2770"/>
    </row>
    <row r="2771" spans="1:20" x14ac:dyDescent="0.25">
      <c r="A2771">
        <v>1968</v>
      </c>
      <c r="B2771">
        <v>7</v>
      </c>
      <c r="C2771">
        <v>31</v>
      </c>
      <c r="D2771">
        <v>82</v>
      </c>
      <c r="E2771">
        <v>67</v>
      </c>
      <c r="F2771">
        <v>0</v>
      </c>
      <c r="T2771"/>
    </row>
    <row r="2772" spans="1:20" x14ac:dyDescent="0.25">
      <c r="A2772">
        <v>1968</v>
      </c>
      <c r="B2772">
        <v>8</v>
      </c>
      <c r="C2772">
        <v>1</v>
      </c>
      <c r="D2772">
        <v>92</v>
      </c>
      <c r="E2772">
        <v>70</v>
      </c>
      <c r="F2772">
        <v>69</v>
      </c>
      <c r="T2772"/>
    </row>
    <row r="2773" spans="1:20" x14ac:dyDescent="0.25">
      <c r="A2773">
        <v>1968</v>
      </c>
      <c r="B2773">
        <v>8</v>
      </c>
      <c r="C2773">
        <v>2</v>
      </c>
      <c r="D2773">
        <v>85</v>
      </c>
      <c r="E2773">
        <v>70</v>
      </c>
      <c r="F2773">
        <v>1</v>
      </c>
      <c r="T2773"/>
    </row>
    <row r="2774" spans="1:20" x14ac:dyDescent="0.25">
      <c r="A2774">
        <v>1968</v>
      </c>
      <c r="B2774">
        <v>8</v>
      </c>
      <c r="C2774">
        <v>3</v>
      </c>
      <c r="D2774">
        <v>87</v>
      </c>
      <c r="E2774">
        <v>71</v>
      </c>
      <c r="F2774">
        <v>22</v>
      </c>
      <c r="T2774"/>
    </row>
    <row r="2775" spans="1:20" x14ac:dyDescent="0.25">
      <c r="A2775">
        <v>1968</v>
      </c>
      <c r="B2775">
        <v>8</v>
      </c>
      <c r="C2775">
        <v>4</v>
      </c>
      <c r="D2775">
        <v>87</v>
      </c>
      <c r="E2775">
        <v>73</v>
      </c>
      <c r="F2775">
        <v>1</v>
      </c>
      <c r="T2775"/>
    </row>
    <row r="2776" spans="1:20" x14ac:dyDescent="0.25">
      <c r="A2776">
        <v>1968</v>
      </c>
      <c r="B2776">
        <v>8</v>
      </c>
      <c r="C2776">
        <v>5</v>
      </c>
      <c r="D2776">
        <v>88</v>
      </c>
      <c r="E2776">
        <v>70</v>
      </c>
      <c r="F2776">
        <v>0</v>
      </c>
      <c r="T2776"/>
    </row>
    <row r="2777" spans="1:20" x14ac:dyDescent="0.25">
      <c r="A2777">
        <v>1968</v>
      </c>
      <c r="B2777">
        <v>8</v>
      </c>
      <c r="C2777">
        <v>6</v>
      </c>
      <c r="D2777">
        <v>80</v>
      </c>
      <c r="E2777">
        <v>67</v>
      </c>
      <c r="F2777">
        <v>0</v>
      </c>
      <c r="T2777"/>
    </row>
    <row r="2778" spans="1:20" x14ac:dyDescent="0.25">
      <c r="A2778">
        <v>1968</v>
      </c>
      <c r="B2778">
        <v>8</v>
      </c>
      <c r="C2778">
        <v>7</v>
      </c>
      <c r="D2778">
        <v>94</v>
      </c>
      <c r="E2778">
        <v>74</v>
      </c>
      <c r="F2778">
        <v>45</v>
      </c>
      <c r="T2778"/>
    </row>
    <row r="2779" spans="1:20" x14ac:dyDescent="0.25">
      <c r="A2779">
        <v>1968</v>
      </c>
      <c r="B2779">
        <v>8</v>
      </c>
      <c r="C2779">
        <v>8</v>
      </c>
      <c r="D2779">
        <v>91</v>
      </c>
      <c r="E2779">
        <v>73</v>
      </c>
      <c r="F2779">
        <v>0</v>
      </c>
      <c r="T2779"/>
    </row>
    <row r="2780" spans="1:20" x14ac:dyDescent="0.25">
      <c r="A2780">
        <v>1968</v>
      </c>
      <c r="B2780">
        <v>8</v>
      </c>
      <c r="C2780">
        <v>9</v>
      </c>
      <c r="D2780">
        <v>91</v>
      </c>
      <c r="E2780">
        <v>76</v>
      </c>
      <c r="F2780">
        <v>0</v>
      </c>
      <c r="T2780"/>
    </row>
    <row r="2781" spans="1:20" x14ac:dyDescent="0.25">
      <c r="A2781">
        <v>1968</v>
      </c>
      <c r="B2781">
        <v>8</v>
      </c>
      <c r="C2781">
        <v>10</v>
      </c>
      <c r="D2781">
        <v>88</v>
      </c>
      <c r="E2781">
        <v>71</v>
      </c>
      <c r="F2781">
        <v>0</v>
      </c>
      <c r="T2781"/>
    </row>
    <row r="2782" spans="1:20" x14ac:dyDescent="0.25">
      <c r="A2782">
        <v>1968</v>
      </c>
      <c r="B2782">
        <v>8</v>
      </c>
      <c r="C2782">
        <v>11</v>
      </c>
      <c r="D2782">
        <v>78</v>
      </c>
      <c r="E2782">
        <v>61</v>
      </c>
      <c r="F2782">
        <v>0</v>
      </c>
      <c r="T2782"/>
    </row>
    <row r="2783" spans="1:20" x14ac:dyDescent="0.25">
      <c r="A2783">
        <v>1968</v>
      </c>
      <c r="B2783">
        <v>8</v>
      </c>
      <c r="C2783">
        <v>12</v>
      </c>
      <c r="D2783">
        <v>82</v>
      </c>
      <c r="E2783">
        <v>60</v>
      </c>
      <c r="F2783">
        <v>0</v>
      </c>
      <c r="T2783"/>
    </row>
    <row r="2784" spans="1:20" x14ac:dyDescent="0.25">
      <c r="A2784">
        <v>1968</v>
      </c>
      <c r="B2784">
        <v>8</v>
      </c>
      <c r="C2784">
        <v>13</v>
      </c>
      <c r="D2784">
        <v>82</v>
      </c>
      <c r="E2784">
        <v>64</v>
      </c>
      <c r="F2784">
        <v>0</v>
      </c>
      <c r="T2784"/>
    </row>
    <row r="2785" spans="1:20" x14ac:dyDescent="0.25">
      <c r="A2785">
        <v>1968</v>
      </c>
      <c r="B2785">
        <v>8</v>
      </c>
      <c r="C2785">
        <v>14</v>
      </c>
      <c r="D2785">
        <v>85</v>
      </c>
      <c r="E2785">
        <v>69</v>
      </c>
      <c r="F2785">
        <v>0</v>
      </c>
      <c r="T2785"/>
    </row>
    <row r="2786" spans="1:20" x14ac:dyDescent="0.25">
      <c r="A2786">
        <v>1968</v>
      </c>
      <c r="B2786">
        <v>8</v>
      </c>
      <c r="C2786">
        <v>15</v>
      </c>
      <c r="D2786">
        <v>86</v>
      </c>
      <c r="E2786">
        <v>66</v>
      </c>
      <c r="F2786">
        <v>0</v>
      </c>
      <c r="T2786"/>
    </row>
    <row r="2787" spans="1:20" x14ac:dyDescent="0.25">
      <c r="A2787">
        <v>1968</v>
      </c>
      <c r="B2787">
        <v>8</v>
      </c>
      <c r="C2787">
        <v>16</v>
      </c>
      <c r="D2787">
        <v>79</v>
      </c>
      <c r="E2787">
        <v>62</v>
      </c>
      <c r="F2787">
        <v>31</v>
      </c>
      <c r="T2787"/>
    </row>
    <row r="2788" spans="1:20" x14ac:dyDescent="0.25">
      <c r="A2788">
        <v>1968</v>
      </c>
      <c r="B2788">
        <v>8</v>
      </c>
      <c r="C2788">
        <v>17</v>
      </c>
      <c r="D2788">
        <v>91</v>
      </c>
      <c r="E2788">
        <v>73</v>
      </c>
      <c r="F2788">
        <v>0</v>
      </c>
      <c r="T2788"/>
    </row>
    <row r="2789" spans="1:20" x14ac:dyDescent="0.25">
      <c r="A2789">
        <v>1968</v>
      </c>
      <c r="B2789">
        <v>8</v>
      </c>
      <c r="C2789">
        <v>18</v>
      </c>
      <c r="D2789">
        <v>83</v>
      </c>
      <c r="E2789">
        <v>67</v>
      </c>
      <c r="F2789">
        <v>0</v>
      </c>
      <c r="T2789"/>
    </row>
    <row r="2790" spans="1:20" x14ac:dyDescent="0.25">
      <c r="A2790">
        <v>1968</v>
      </c>
      <c r="B2790">
        <v>8</v>
      </c>
      <c r="C2790">
        <v>19</v>
      </c>
      <c r="D2790">
        <v>76</v>
      </c>
      <c r="E2790">
        <v>65</v>
      </c>
      <c r="F2790">
        <v>0</v>
      </c>
      <c r="T2790"/>
    </row>
    <row r="2791" spans="1:20" x14ac:dyDescent="0.25">
      <c r="A2791">
        <v>1968</v>
      </c>
      <c r="B2791">
        <v>8</v>
      </c>
      <c r="C2791">
        <v>20</v>
      </c>
      <c r="D2791">
        <v>91</v>
      </c>
      <c r="E2791">
        <v>72</v>
      </c>
      <c r="F2791">
        <v>0</v>
      </c>
      <c r="T2791"/>
    </row>
    <row r="2792" spans="1:20" x14ac:dyDescent="0.25">
      <c r="A2792">
        <v>1968</v>
      </c>
      <c r="B2792">
        <v>8</v>
      </c>
      <c r="C2792">
        <v>21</v>
      </c>
      <c r="D2792">
        <v>91</v>
      </c>
      <c r="E2792">
        <v>74</v>
      </c>
      <c r="F2792">
        <v>0</v>
      </c>
      <c r="T2792"/>
    </row>
    <row r="2793" spans="1:20" x14ac:dyDescent="0.25">
      <c r="A2793">
        <v>1968</v>
      </c>
      <c r="B2793">
        <v>8</v>
      </c>
      <c r="C2793">
        <v>22</v>
      </c>
      <c r="D2793">
        <v>89</v>
      </c>
      <c r="E2793">
        <v>68</v>
      </c>
      <c r="F2793">
        <v>19</v>
      </c>
      <c r="T2793"/>
    </row>
    <row r="2794" spans="1:20" x14ac:dyDescent="0.25">
      <c r="A2794">
        <v>1968</v>
      </c>
      <c r="B2794">
        <v>8</v>
      </c>
      <c r="C2794">
        <v>23</v>
      </c>
      <c r="D2794">
        <v>82</v>
      </c>
      <c r="E2794">
        <v>69</v>
      </c>
      <c r="F2794">
        <v>43</v>
      </c>
      <c r="T2794"/>
    </row>
    <row r="2795" spans="1:20" x14ac:dyDescent="0.25">
      <c r="A2795">
        <v>1968</v>
      </c>
      <c r="B2795">
        <v>8</v>
      </c>
      <c r="C2795">
        <v>24</v>
      </c>
      <c r="D2795">
        <v>86</v>
      </c>
      <c r="E2795">
        <v>70</v>
      </c>
      <c r="F2795">
        <v>0</v>
      </c>
      <c r="T2795"/>
    </row>
    <row r="2796" spans="1:20" x14ac:dyDescent="0.25">
      <c r="A2796">
        <v>1968</v>
      </c>
      <c r="B2796">
        <v>8</v>
      </c>
      <c r="C2796">
        <v>25</v>
      </c>
      <c r="D2796">
        <v>93</v>
      </c>
      <c r="E2796">
        <v>73</v>
      </c>
      <c r="F2796">
        <v>57</v>
      </c>
      <c r="T2796"/>
    </row>
    <row r="2797" spans="1:20" x14ac:dyDescent="0.25">
      <c r="A2797">
        <v>1968</v>
      </c>
      <c r="B2797">
        <v>8</v>
      </c>
      <c r="C2797">
        <v>26</v>
      </c>
      <c r="D2797">
        <v>81</v>
      </c>
      <c r="E2797">
        <v>61</v>
      </c>
      <c r="F2797">
        <v>0</v>
      </c>
      <c r="T2797"/>
    </row>
    <row r="2798" spans="1:20" x14ac:dyDescent="0.25">
      <c r="A2798">
        <v>1968</v>
      </c>
      <c r="B2798">
        <v>8</v>
      </c>
      <c r="C2798">
        <v>27</v>
      </c>
      <c r="D2798">
        <v>76</v>
      </c>
      <c r="E2798">
        <v>59</v>
      </c>
      <c r="F2798">
        <v>0</v>
      </c>
      <c r="T2798"/>
    </row>
    <row r="2799" spans="1:20" x14ac:dyDescent="0.25">
      <c r="A2799">
        <v>1968</v>
      </c>
      <c r="B2799">
        <v>8</v>
      </c>
      <c r="C2799">
        <v>28</v>
      </c>
      <c r="D2799">
        <v>75</v>
      </c>
      <c r="E2799">
        <v>57</v>
      </c>
      <c r="F2799">
        <v>0</v>
      </c>
      <c r="T2799"/>
    </row>
    <row r="2800" spans="1:20" x14ac:dyDescent="0.25">
      <c r="A2800">
        <v>1968</v>
      </c>
      <c r="B2800">
        <v>8</v>
      </c>
      <c r="C2800">
        <v>29</v>
      </c>
      <c r="D2800">
        <v>77</v>
      </c>
      <c r="E2800">
        <v>61</v>
      </c>
      <c r="F2800">
        <v>0</v>
      </c>
      <c r="T2800"/>
    </row>
    <row r="2801" spans="1:20" x14ac:dyDescent="0.25">
      <c r="A2801">
        <v>1968</v>
      </c>
      <c r="B2801">
        <v>8</v>
      </c>
      <c r="C2801">
        <v>30</v>
      </c>
      <c r="D2801">
        <v>80</v>
      </c>
      <c r="E2801">
        <v>60</v>
      </c>
      <c r="F2801">
        <v>0</v>
      </c>
      <c r="T2801"/>
    </row>
    <row r="2802" spans="1:20" x14ac:dyDescent="0.25">
      <c r="A2802">
        <v>1968</v>
      </c>
      <c r="B2802">
        <v>8</v>
      </c>
      <c r="C2802">
        <v>31</v>
      </c>
      <c r="D2802">
        <v>82</v>
      </c>
      <c r="E2802">
        <v>58</v>
      </c>
      <c r="F2802">
        <v>0</v>
      </c>
      <c r="T2802"/>
    </row>
    <row r="2803" spans="1:20" x14ac:dyDescent="0.25">
      <c r="A2803">
        <v>1968</v>
      </c>
      <c r="B2803">
        <v>9</v>
      </c>
      <c r="C2803">
        <v>1</v>
      </c>
      <c r="D2803">
        <v>75</v>
      </c>
      <c r="E2803">
        <v>63</v>
      </c>
      <c r="F2803">
        <v>0</v>
      </c>
      <c r="T2803"/>
    </row>
    <row r="2804" spans="1:20" x14ac:dyDescent="0.25">
      <c r="A2804">
        <v>1968</v>
      </c>
      <c r="B2804">
        <v>9</v>
      </c>
      <c r="C2804">
        <v>2</v>
      </c>
      <c r="D2804">
        <v>82</v>
      </c>
      <c r="E2804">
        <v>63</v>
      </c>
      <c r="F2804">
        <v>80</v>
      </c>
      <c r="T2804"/>
    </row>
    <row r="2805" spans="1:20" x14ac:dyDescent="0.25">
      <c r="A2805">
        <v>1968</v>
      </c>
      <c r="B2805">
        <v>9</v>
      </c>
      <c r="C2805">
        <v>3</v>
      </c>
      <c r="D2805">
        <v>82</v>
      </c>
      <c r="E2805">
        <v>59</v>
      </c>
      <c r="F2805">
        <v>0</v>
      </c>
      <c r="T2805"/>
    </row>
    <row r="2806" spans="1:20" x14ac:dyDescent="0.25">
      <c r="A2806">
        <v>1968</v>
      </c>
      <c r="B2806">
        <v>9</v>
      </c>
      <c r="C2806">
        <v>4</v>
      </c>
      <c r="D2806">
        <v>82</v>
      </c>
      <c r="E2806">
        <v>65</v>
      </c>
      <c r="F2806">
        <v>0</v>
      </c>
      <c r="T2806"/>
    </row>
    <row r="2807" spans="1:20" x14ac:dyDescent="0.25">
      <c r="A2807">
        <v>1968</v>
      </c>
      <c r="B2807">
        <v>9</v>
      </c>
      <c r="C2807">
        <v>5</v>
      </c>
      <c r="D2807">
        <v>72</v>
      </c>
      <c r="E2807">
        <v>66</v>
      </c>
      <c r="F2807">
        <v>0</v>
      </c>
      <c r="T2807"/>
    </row>
    <row r="2808" spans="1:20" x14ac:dyDescent="0.25">
      <c r="A2808">
        <v>1968</v>
      </c>
      <c r="B2808">
        <v>9</v>
      </c>
      <c r="C2808">
        <v>6</v>
      </c>
      <c r="D2808">
        <v>70</v>
      </c>
      <c r="E2808">
        <v>66</v>
      </c>
      <c r="F2808">
        <v>46</v>
      </c>
      <c r="T2808"/>
    </row>
    <row r="2809" spans="1:20" x14ac:dyDescent="0.25">
      <c r="A2809">
        <v>1968</v>
      </c>
      <c r="B2809">
        <v>9</v>
      </c>
      <c r="C2809">
        <v>7</v>
      </c>
      <c r="D2809">
        <v>82</v>
      </c>
      <c r="E2809">
        <v>63</v>
      </c>
      <c r="F2809">
        <v>0</v>
      </c>
      <c r="T2809"/>
    </row>
    <row r="2810" spans="1:20" x14ac:dyDescent="0.25">
      <c r="A2810">
        <v>1968</v>
      </c>
      <c r="B2810">
        <v>9</v>
      </c>
      <c r="C2810">
        <v>8</v>
      </c>
      <c r="D2810">
        <v>81</v>
      </c>
      <c r="E2810">
        <v>61</v>
      </c>
      <c r="F2810">
        <v>0</v>
      </c>
      <c r="T2810"/>
    </row>
    <row r="2811" spans="1:20" x14ac:dyDescent="0.25">
      <c r="A2811">
        <v>1968</v>
      </c>
      <c r="B2811">
        <v>9</v>
      </c>
      <c r="C2811">
        <v>9</v>
      </c>
      <c r="D2811">
        <v>79</v>
      </c>
      <c r="E2811">
        <v>64</v>
      </c>
      <c r="F2811">
        <v>0</v>
      </c>
      <c r="T2811"/>
    </row>
    <row r="2812" spans="1:20" x14ac:dyDescent="0.25">
      <c r="A2812">
        <v>1968</v>
      </c>
      <c r="B2812">
        <v>9</v>
      </c>
      <c r="C2812">
        <v>10</v>
      </c>
      <c r="D2812">
        <v>79</v>
      </c>
      <c r="E2812">
        <v>64</v>
      </c>
      <c r="F2812">
        <v>12</v>
      </c>
      <c r="T2812"/>
    </row>
    <row r="2813" spans="1:20" x14ac:dyDescent="0.25">
      <c r="A2813">
        <v>1968</v>
      </c>
      <c r="B2813">
        <v>9</v>
      </c>
      <c r="C2813">
        <v>11</v>
      </c>
      <c r="D2813">
        <v>80</v>
      </c>
      <c r="E2813">
        <v>65</v>
      </c>
      <c r="F2813">
        <v>55</v>
      </c>
      <c r="T2813"/>
    </row>
    <row r="2814" spans="1:20" x14ac:dyDescent="0.25">
      <c r="A2814">
        <v>1968</v>
      </c>
      <c r="B2814">
        <v>9</v>
      </c>
      <c r="C2814">
        <v>12</v>
      </c>
      <c r="D2814">
        <v>73</v>
      </c>
      <c r="E2814">
        <v>61</v>
      </c>
      <c r="F2814">
        <v>0</v>
      </c>
      <c r="T2814"/>
    </row>
    <row r="2815" spans="1:20" x14ac:dyDescent="0.25">
      <c r="A2815">
        <v>1968</v>
      </c>
      <c r="B2815">
        <v>9</v>
      </c>
      <c r="C2815">
        <v>13</v>
      </c>
      <c r="D2815">
        <v>79</v>
      </c>
      <c r="E2815">
        <v>56</v>
      </c>
      <c r="F2815">
        <v>0</v>
      </c>
      <c r="T2815"/>
    </row>
    <row r="2816" spans="1:20" x14ac:dyDescent="0.25">
      <c r="A2816">
        <v>1968</v>
      </c>
      <c r="B2816">
        <v>9</v>
      </c>
      <c r="C2816">
        <v>14</v>
      </c>
      <c r="D2816">
        <v>81</v>
      </c>
      <c r="E2816">
        <v>56</v>
      </c>
      <c r="F2816">
        <v>0</v>
      </c>
      <c r="T2816"/>
    </row>
    <row r="2817" spans="1:20" x14ac:dyDescent="0.25">
      <c r="A2817">
        <v>1968</v>
      </c>
      <c r="B2817">
        <v>9</v>
      </c>
      <c r="C2817">
        <v>15</v>
      </c>
      <c r="D2817">
        <v>77</v>
      </c>
      <c r="E2817">
        <v>58</v>
      </c>
      <c r="F2817">
        <v>0</v>
      </c>
      <c r="T2817"/>
    </row>
    <row r="2818" spans="1:20" x14ac:dyDescent="0.25">
      <c r="A2818">
        <v>1968</v>
      </c>
      <c r="B2818">
        <v>9</v>
      </c>
      <c r="C2818">
        <v>16</v>
      </c>
      <c r="D2818">
        <v>79</v>
      </c>
      <c r="E2818">
        <v>60</v>
      </c>
      <c r="F2818">
        <v>0</v>
      </c>
      <c r="T2818"/>
    </row>
    <row r="2819" spans="1:20" x14ac:dyDescent="0.25">
      <c r="A2819">
        <v>1968</v>
      </c>
      <c r="B2819">
        <v>9</v>
      </c>
      <c r="C2819">
        <v>17</v>
      </c>
      <c r="D2819">
        <v>80</v>
      </c>
      <c r="E2819">
        <v>62</v>
      </c>
      <c r="F2819">
        <v>0</v>
      </c>
      <c r="T2819"/>
    </row>
    <row r="2820" spans="1:20" x14ac:dyDescent="0.25">
      <c r="A2820">
        <v>1968</v>
      </c>
      <c r="B2820">
        <v>9</v>
      </c>
      <c r="C2820">
        <v>18</v>
      </c>
      <c r="D2820">
        <v>81</v>
      </c>
      <c r="E2820">
        <v>58</v>
      </c>
      <c r="F2820">
        <v>0</v>
      </c>
      <c r="T2820"/>
    </row>
    <row r="2821" spans="1:20" x14ac:dyDescent="0.25">
      <c r="A2821">
        <v>1968</v>
      </c>
      <c r="B2821">
        <v>9</v>
      </c>
      <c r="C2821">
        <v>19</v>
      </c>
      <c r="D2821">
        <v>81</v>
      </c>
      <c r="E2821">
        <v>56</v>
      </c>
      <c r="F2821">
        <v>0</v>
      </c>
      <c r="T2821"/>
    </row>
    <row r="2822" spans="1:20" x14ac:dyDescent="0.25">
      <c r="A2822">
        <v>1968</v>
      </c>
      <c r="B2822">
        <v>9</v>
      </c>
      <c r="C2822">
        <v>20</v>
      </c>
      <c r="D2822">
        <v>85</v>
      </c>
      <c r="E2822">
        <v>60</v>
      </c>
      <c r="F2822">
        <v>0</v>
      </c>
      <c r="T2822"/>
    </row>
    <row r="2823" spans="1:20" x14ac:dyDescent="0.25">
      <c r="A2823">
        <v>1968</v>
      </c>
      <c r="B2823">
        <v>9</v>
      </c>
      <c r="C2823">
        <v>21</v>
      </c>
      <c r="D2823">
        <v>80</v>
      </c>
      <c r="E2823">
        <v>64</v>
      </c>
      <c r="F2823">
        <v>0</v>
      </c>
      <c r="T2823"/>
    </row>
    <row r="2824" spans="1:20" x14ac:dyDescent="0.25">
      <c r="A2824">
        <v>1968</v>
      </c>
      <c r="B2824">
        <v>9</v>
      </c>
      <c r="C2824">
        <v>22</v>
      </c>
      <c r="D2824">
        <v>87</v>
      </c>
      <c r="E2824">
        <v>63</v>
      </c>
      <c r="F2824">
        <v>0</v>
      </c>
      <c r="T2824"/>
    </row>
    <row r="2825" spans="1:20" x14ac:dyDescent="0.25">
      <c r="A2825">
        <v>1968</v>
      </c>
      <c r="B2825">
        <v>9</v>
      </c>
      <c r="C2825">
        <v>23</v>
      </c>
      <c r="D2825">
        <v>83</v>
      </c>
      <c r="E2825">
        <v>69</v>
      </c>
      <c r="F2825">
        <v>0</v>
      </c>
      <c r="T2825"/>
    </row>
    <row r="2826" spans="1:20" x14ac:dyDescent="0.25">
      <c r="A2826">
        <v>1968</v>
      </c>
      <c r="B2826">
        <v>9</v>
      </c>
      <c r="C2826">
        <v>24</v>
      </c>
      <c r="D2826">
        <v>81</v>
      </c>
      <c r="E2826">
        <v>69</v>
      </c>
      <c r="F2826">
        <v>4</v>
      </c>
      <c r="T2826"/>
    </row>
    <row r="2827" spans="1:20" x14ac:dyDescent="0.25">
      <c r="A2827">
        <v>1968</v>
      </c>
      <c r="B2827">
        <v>9</v>
      </c>
      <c r="C2827">
        <v>25</v>
      </c>
      <c r="D2827">
        <v>87</v>
      </c>
      <c r="E2827">
        <v>69</v>
      </c>
      <c r="F2827">
        <v>0</v>
      </c>
      <c r="T2827"/>
    </row>
    <row r="2828" spans="1:20" x14ac:dyDescent="0.25">
      <c r="A2828">
        <v>1968</v>
      </c>
      <c r="B2828">
        <v>9</v>
      </c>
      <c r="C2828">
        <v>26</v>
      </c>
      <c r="D2828">
        <v>82</v>
      </c>
      <c r="E2828">
        <v>67</v>
      </c>
      <c r="F2828">
        <v>0</v>
      </c>
      <c r="T2828"/>
    </row>
    <row r="2829" spans="1:20" x14ac:dyDescent="0.25">
      <c r="A2829">
        <v>1968</v>
      </c>
      <c r="B2829">
        <v>9</v>
      </c>
      <c r="C2829">
        <v>27</v>
      </c>
      <c r="D2829">
        <v>77</v>
      </c>
      <c r="E2829">
        <v>62</v>
      </c>
      <c r="F2829">
        <v>0</v>
      </c>
      <c r="T2829"/>
    </row>
    <row r="2830" spans="1:20" x14ac:dyDescent="0.25">
      <c r="A2830">
        <v>1968</v>
      </c>
      <c r="B2830">
        <v>9</v>
      </c>
      <c r="C2830">
        <v>28</v>
      </c>
      <c r="D2830">
        <v>78</v>
      </c>
      <c r="E2830">
        <v>58</v>
      </c>
      <c r="F2830">
        <v>0</v>
      </c>
      <c r="T2830"/>
    </row>
    <row r="2831" spans="1:20" x14ac:dyDescent="0.25">
      <c r="A2831">
        <v>1968</v>
      </c>
      <c r="B2831">
        <v>9</v>
      </c>
      <c r="C2831">
        <v>29</v>
      </c>
      <c r="D2831">
        <v>70</v>
      </c>
      <c r="E2831">
        <v>53</v>
      </c>
      <c r="F2831">
        <v>0</v>
      </c>
      <c r="T2831"/>
    </row>
    <row r="2832" spans="1:20" x14ac:dyDescent="0.25">
      <c r="A2832">
        <v>1968</v>
      </c>
      <c r="B2832">
        <v>9</v>
      </c>
      <c r="C2832">
        <v>30</v>
      </c>
      <c r="D2832">
        <v>76</v>
      </c>
      <c r="E2832">
        <v>54</v>
      </c>
      <c r="F2832">
        <v>0</v>
      </c>
      <c r="T2832"/>
    </row>
    <row r="2833" spans="1:20" x14ac:dyDescent="0.25">
      <c r="A2833">
        <v>1968</v>
      </c>
      <c r="B2833">
        <v>10</v>
      </c>
      <c r="C2833">
        <v>1</v>
      </c>
      <c r="D2833">
        <v>84</v>
      </c>
      <c r="E2833">
        <v>61</v>
      </c>
      <c r="F2833">
        <v>0</v>
      </c>
      <c r="T2833"/>
    </row>
    <row r="2834" spans="1:20" x14ac:dyDescent="0.25">
      <c r="A2834">
        <v>1968</v>
      </c>
      <c r="B2834">
        <v>10</v>
      </c>
      <c r="C2834">
        <v>2</v>
      </c>
      <c r="D2834">
        <v>85</v>
      </c>
      <c r="E2834">
        <v>66</v>
      </c>
      <c r="F2834">
        <v>0</v>
      </c>
      <c r="T2834"/>
    </row>
    <row r="2835" spans="1:20" x14ac:dyDescent="0.25">
      <c r="A2835">
        <v>1968</v>
      </c>
      <c r="B2835">
        <v>10</v>
      </c>
      <c r="C2835">
        <v>3</v>
      </c>
      <c r="D2835">
        <v>84</v>
      </c>
      <c r="E2835">
        <v>65</v>
      </c>
      <c r="F2835">
        <v>3</v>
      </c>
      <c r="T2835"/>
    </row>
    <row r="2836" spans="1:20" x14ac:dyDescent="0.25">
      <c r="A2836">
        <v>1968</v>
      </c>
      <c r="B2836">
        <v>10</v>
      </c>
      <c r="C2836">
        <v>4</v>
      </c>
      <c r="D2836">
        <v>65</v>
      </c>
      <c r="E2836">
        <v>49</v>
      </c>
      <c r="F2836">
        <v>0</v>
      </c>
      <c r="T2836"/>
    </row>
    <row r="2837" spans="1:20" x14ac:dyDescent="0.25">
      <c r="A2837">
        <v>1968</v>
      </c>
      <c r="B2837">
        <v>10</v>
      </c>
      <c r="C2837">
        <v>5</v>
      </c>
      <c r="D2837">
        <v>63</v>
      </c>
      <c r="E2837">
        <v>44</v>
      </c>
      <c r="F2837">
        <v>0</v>
      </c>
      <c r="T2837"/>
    </row>
    <row r="2838" spans="1:20" x14ac:dyDescent="0.25">
      <c r="A2838">
        <v>1968</v>
      </c>
      <c r="B2838">
        <v>10</v>
      </c>
      <c r="C2838">
        <v>6</v>
      </c>
      <c r="D2838">
        <v>62</v>
      </c>
      <c r="E2838">
        <v>45</v>
      </c>
      <c r="F2838">
        <v>11</v>
      </c>
      <c r="T2838"/>
    </row>
    <row r="2839" spans="1:20" x14ac:dyDescent="0.25">
      <c r="A2839">
        <v>1968</v>
      </c>
      <c r="B2839">
        <v>10</v>
      </c>
      <c r="C2839">
        <v>7</v>
      </c>
      <c r="D2839">
        <v>68</v>
      </c>
      <c r="E2839">
        <v>56</v>
      </c>
      <c r="F2839">
        <v>90</v>
      </c>
      <c r="T2839"/>
    </row>
    <row r="2840" spans="1:20" x14ac:dyDescent="0.25">
      <c r="A2840">
        <v>1968</v>
      </c>
      <c r="B2840">
        <v>10</v>
      </c>
      <c r="C2840">
        <v>8</v>
      </c>
      <c r="D2840">
        <v>64</v>
      </c>
      <c r="E2840">
        <v>52</v>
      </c>
      <c r="F2840">
        <v>0</v>
      </c>
      <c r="T2840"/>
    </row>
    <row r="2841" spans="1:20" x14ac:dyDescent="0.25">
      <c r="A2841">
        <v>1968</v>
      </c>
      <c r="B2841">
        <v>10</v>
      </c>
      <c r="C2841">
        <v>9</v>
      </c>
      <c r="D2841">
        <v>64</v>
      </c>
      <c r="E2841">
        <v>51</v>
      </c>
      <c r="F2841">
        <v>0</v>
      </c>
      <c r="T2841"/>
    </row>
    <row r="2842" spans="1:20" x14ac:dyDescent="0.25">
      <c r="A2842">
        <v>1968</v>
      </c>
      <c r="B2842">
        <v>10</v>
      </c>
      <c r="C2842">
        <v>10</v>
      </c>
      <c r="D2842">
        <v>61</v>
      </c>
      <c r="E2842">
        <v>50</v>
      </c>
      <c r="F2842">
        <v>0</v>
      </c>
      <c r="T2842"/>
    </row>
    <row r="2843" spans="1:20" x14ac:dyDescent="0.25">
      <c r="A2843">
        <v>1968</v>
      </c>
      <c r="B2843">
        <v>10</v>
      </c>
      <c r="C2843">
        <v>11</v>
      </c>
      <c r="D2843">
        <v>61</v>
      </c>
      <c r="E2843">
        <v>57</v>
      </c>
      <c r="F2843">
        <v>1</v>
      </c>
      <c r="T2843"/>
    </row>
    <row r="2844" spans="1:20" x14ac:dyDescent="0.25">
      <c r="A2844">
        <v>1968</v>
      </c>
      <c r="B2844">
        <v>10</v>
      </c>
      <c r="C2844">
        <v>12</v>
      </c>
      <c r="D2844">
        <v>70</v>
      </c>
      <c r="E2844">
        <v>56</v>
      </c>
      <c r="F2844">
        <v>0</v>
      </c>
      <c r="T2844"/>
    </row>
    <row r="2845" spans="1:20" x14ac:dyDescent="0.25">
      <c r="A2845">
        <v>1968</v>
      </c>
      <c r="B2845">
        <v>10</v>
      </c>
      <c r="C2845">
        <v>13</v>
      </c>
      <c r="D2845">
        <v>75</v>
      </c>
      <c r="E2845">
        <v>60</v>
      </c>
      <c r="F2845">
        <v>0</v>
      </c>
      <c r="T2845"/>
    </row>
    <row r="2846" spans="1:20" x14ac:dyDescent="0.25">
      <c r="A2846">
        <v>1968</v>
      </c>
      <c r="B2846">
        <v>10</v>
      </c>
      <c r="C2846">
        <v>14</v>
      </c>
      <c r="D2846">
        <v>70</v>
      </c>
      <c r="E2846">
        <v>56</v>
      </c>
      <c r="F2846">
        <v>0</v>
      </c>
      <c r="T2846"/>
    </row>
    <row r="2847" spans="1:20" x14ac:dyDescent="0.25">
      <c r="A2847">
        <v>1968</v>
      </c>
      <c r="B2847">
        <v>10</v>
      </c>
      <c r="C2847">
        <v>15</v>
      </c>
      <c r="D2847">
        <v>71</v>
      </c>
      <c r="E2847">
        <v>59</v>
      </c>
      <c r="F2847">
        <v>0</v>
      </c>
      <c r="T2847"/>
    </row>
    <row r="2848" spans="1:20" x14ac:dyDescent="0.25">
      <c r="A2848">
        <v>1968</v>
      </c>
      <c r="B2848">
        <v>10</v>
      </c>
      <c r="C2848">
        <v>16</v>
      </c>
      <c r="D2848">
        <v>80</v>
      </c>
      <c r="E2848">
        <v>60</v>
      </c>
      <c r="F2848">
        <v>0</v>
      </c>
      <c r="T2848"/>
    </row>
    <row r="2849" spans="1:20" x14ac:dyDescent="0.25">
      <c r="A2849">
        <v>1968</v>
      </c>
      <c r="B2849">
        <v>10</v>
      </c>
      <c r="C2849">
        <v>17</v>
      </c>
      <c r="D2849">
        <v>81</v>
      </c>
      <c r="E2849">
        <v>62</v>
      </c>
      <c r="F2849">
        <v>0</v>
      </c>
      <c r="T2849"/>
    </row>
    <row r="2850" spans="1:20" x14ac:dyDescent="0.25">
      <c r="A2850">
        <v>1968</v>
      </c>
      <c r="B2850">
        <v>10</v>
      </c>
      <c r="C2850">
        <v>18</v>
      </c>
      <c r="D2850">
        <v>78</v>
      </c>
      <c r="E2850">
        <v>64</v>
      </c>
      <c r="F2850">
        <v>0</v>
      </c>
      <c r="T2850"/>
    </row>
    <row r="2851" spans="1:20" x14ac:dyDescent="0.25">
      <c r="A2851">
        <v>1968</v>
      </c>
      <c r="B2851">
        <v>10</v>
      </c>
      <c r="C2851">
        <v>19</v>
      </c>
      <c r="D2851">
        <v>72</v>
      </c>
      <c r="E2851">
        <v>60</v>
      </c>
      <c r="F2851">
        <v>62</v>
      </c>
      <c r="T2851"/>
    </row>
    <row r="2852" spans="1:20" x14ac:dyDescent="0.25">
      <c r="A2852">
        <v>1968</v>
      </c>
      <c r="B2852">
        <v>10</v>
      </c>
      <c r="C2852">
        <v>20</v>
      </c>
      <c r="D2852">
        <v>70</v>
      </c>
      <c r="E2852">
        <v>55</v>
      </c>
      <c r="F2852">
        <v>0</v>
      </c>
      <c r="T2852"/>
    </row>
    <row r="2853" spans="1:20" x14ac:dyDescent="0.25">
      <c r="A2853">
        <v>1968</v>
      </c>
      <c r="B2853">
        <v>10</v>
      </c>
      <c r="C2853">
        <v>21</v>
      </c>
      <c r="D2853">
        <v>64</v>
      </c>
      <c r="E2853">
        <v>53</v>
      </c>
      <c r="F2853">
        <v>0</v>
      </c>
      <c r="T2853"/>
    </row>
    <row r="2854" spans="1:20" x14ac:dyDescent="0.25">
      <c r="A2854">
        <v>1968</v>
      </c>
      <c r="B2854">
        <v>10</v>
      </c>
      <c r="C2854">
        <v>22</v>
      </c>
      <c r="D2854">
        <v>68</v>
      </c>
      <c r="E2854">
        <v>49</v>
      </c>
      <c r="F2854">
        <v>0</v>
      </c>
      <c r="T2854"/>
    </row>
    <row r="2855" spans="1:20" x14ac:dyDescent="0.25">
      <c r="A2855">
        <v>1968</v>
      </c>
      <c r="B2855">
        <v>10</v>
      </c>
      <c r="C2855">
        <v>23</v>
      </c>
      <c r="D2855">
        <v>73</v>
      </c>
      <c r="E2855">
        <v>58</v>
      </c>
      <c r="F2855">
        <v>0</v>
      </c>
      <c r="T2855"/>
    </row>
    <row r="2856" spans="1:20" x14ac:dyDescent="0.25">
      <c r="A2856">
        <v>1968</v>
      </c>
      <c r="B2856">
        <v>10</v>
      </c>
      <c r="C2856">
        <v>24</v>
      </c>
      <c r="D2856">
        <v>65</v>
      </c>
      <c r="E2856">
        <v>55</v>
      </c>
      <c r="F2856">
        <v>0</v>
      </c>
      <c r="T2856"/>
    </row>
    <row r="2857" spans="1:20" x14ac:dyDescent="0.25">
      <c r="A2857">
        <v>1968</v>
      </c>
      <c r="B2857">
        <v>10</v>
      </c>
      <c r="C2857">
        <v>25</v>
      </c>
      <c r="D2857">
        <v>63</v>
      </c>
      <c r="E2857">
        <v>50</v>
      </c>
      <c r="F2857">
        <v>52</v>
      </c>
      <c r="T2857"/>
    </row>
    <row r="2858" spans="1:20" x14ac:dyDescent="0.25">
      <c r="A2858">
        <v>1968</v>
      </c>
      <c r="B2858">
        <v>10</v>
      </c>
      <c r="C2858">
        <v>26</v>
      </c>
      <c r="D2858">
        <v>58</v>
      </c>
      <c r="E2858">
        <v>45</v>
      </c>
      <c r="F2858">
        <v>0</v>
      </c>
      <c r="T2858"/>
    </row>
    <row r="2859" spans="1:20" x14ac:dyDescent="0.25">
      <c r="A2859">
        <v>1968</v>
      </c>
      <c r="B2859">
        <v>10</v>
      </c>
      <c r="C2859">
        <v>27</v>
      </c>
      <c r="D2859">
        <v>64</v>
      </c>
      <c r="E2859">
        <v>42</v>
      </c>
      <c r="F2859">
        <v>0</v>
      </c>
      <c r="T2859"/>
    </row>
    <row r="2860" spans="1:20" x14ac:dyDescent="0.25">
      <c r="A2860">
        <v>1968</v>
      </c>
      <c r="B2860">
        <v>10</v>
      </c>
      <c r="C2860">
        <v>28</v>
      </c>
      <c r="D2860">
        <v>60</v>
      </c>
      <c r="E2860">
        <v>50</v>
      </c>
      <c r="F2860">
        <v>1</v>
      </c>
      <c r="T2860"/>
    </row>
    <row r="2861" spans="1:20" x14ac:dyDescent="0.25">
      <c r="A2861">
        <v>1968</v>
      </c>
      <c r="B2861">
        <v>10</v>
      </c>
      <c r="C2861">
        <v>29</v>
      </c>
      <c r="D2861">
        <v>54</v>
      </c>
      <c r="E2861">
        <v>42</v>
      </c>
      <c r="F2861">
        <v>0</v>
      </c>
      <c r="T2861"/>
    </row>
    <row r="2862" spans="1:20" x14ac:dyDescent="0.25">
      <c r="A2862">
        <v>1968</v>
      </c>
      <c r="B2862">
        <v>10</v>
      </c>
      <c r="C2862">
        <v>30</v>
      </c>
      <c r="D2862">
        <v>53</v>
      </c>
      <c r="E2862">
        <v>38</v>
      </c>
      <c r="F2862">
        <v>0</v>
      </c>
      <c r="T2862"/>
    </row>
    <row r="2863" spans="1:20" x14ac:dyDescent="0.25">
      <c r="A2863">
        <v>1968</v>
      </c>
      <c r="B2863">
        <v>10</v>
      </c>
      <c r="C2863">
        <v>31</v>
      </c>
      <c r="D2863">
        <v>55</v>
      </c>
      <c r="E2863">
        <v>36</v>
      </c>
      <c r="F2863">
        <v>0</v>
      </c>
      <c r="T2863"/>
    </row>
    <row r="2864" spans="1:20" x14ac:dyDescent="0.25">
      <c r="A2864">
        <v>1968</v>
      </c>
      <c r="B2864">
        <v>11</v>
      </c>
      <c r="C2864">
        <v>1</v>
      </c>
      <c r="D2864">
        <v>64</v>
      </c>
      <c r="E2864">
        <v>42</v>
      </c>
      <c r="F2864">
        <v>0</v>
      </c>
      <c r="T2864"/>
    </row>
    <row r="2865" spans="1:20" x14ac:dyDescent="0.25">
      <c r="A2865">
        <v>1968</v>
      </c>
      <c r="B2865">
        <v>11</v>
      </c>
      <c r="C2865">
        <v>2</v>
      </c>
      <c r="D2865">
        <v>77</v>
      </c>
      <c r="E2865">
        <v>55</v>
      </c>
      <c r="F2865">
        <v>0</v>
      </c>
      <c r="T2865"/>
    </row>
    <row r="2866" spans="1:20" x14ac:dyDescent="0.25">
      <c r="A2866">
        <v>1968</v>
      </c>
      <c r="B2866">
        <v>11</v>
      </c>
      <c r="C2866">
        <v>3</v>
      </c>
      <c r="D2866">
        <v>58</v>
      </c>
      <c r="E2866">
        <v>50</v>
      </c>
      <c r="F2866">
        <v>4</v>
      </c>
      <c r="T2866"/>
    </row>
    <row r="2867" spans="1:20" x14ac:dyDescent="0.25">
      <c r="A2867">
        <v>1968</v>
      </c>
      <c r="B2867">
        <v>11</v>
      </c>
      <c r="C2867">
        <v>4</v>
      </c>
      <c r="D2867">
        <v>56</v>
      </c>
      <c r="E2867">
        <v>47</v>
      </c>
      <c r="F2867">
        <v>0</v>
      </c>
      <c r="T2867"/>
    </row>
    <row r="2868" spans="1:20" x14ac:dyDescent="0.25">
      <c r="A2868">
        <v>1968</v>
      </c>
      <c r="B2868">
        <v>11</v>
      </c>
      <c r="C2868">
        <v>5</v>
      </c>
      <c r="D2868">
        <v>57</v>
      </c>
      <c r="E2868">
        <v>49</v>
      </c>
      <c r="F2868">
        <v>0</v>
      </c>
      <c r="T2868"/>
    </row>
    <row r="2869" spans="1:20" x14ac:dyDescent="0.25">
      <c r="A2869">
        <v>1968</v>
      </c>
      <c r="B2869">
        <v>11</v>
      </c>
      <c r="C2869">
        <v>6</v>
      </c>
      <c r="D2869">
        <v>54</v>
      </c>
      <c r="E2869">
        <v>45</v>
      </c>
      <c r="F2869">
        <v>0</v>
      </c>
      <c r="T2869"/>
    </row>
    <row r="2870" spans="1:20" x14ac:dyDescent="0.25">
      <c r="A2870">
        <v>1968</v>
      </c>
      <c r="B2870">
        <v>11</v>
      </c>
      <c r="C2870">
        <v>7</v>
      </c>
      <c r="D2870">
        <v>53</v>
      </c>
      <c r="E2870">
        <v>46</v>
      </c>
      <c r="F2870">
        <v>138</v>
      </c>
      <c r="T2870"/>
    </row>
    <row r="2871" spans="1:20" x14ac:dyDescent="0.25">
      <c r="A2871">
        <v>1968</v>
      </c>
      <c r="B2871">
        <v>11</v>
      </c>
      <c r="C2871">
        <v>8</v>
      </c>
      <c r="D2871">
        <v>50</v>
      </c>
      <c r="E2871">
        <v>44</v>
      </c>
      <c r="F2871">
        <v>2</v>
      </c>
      <c r="T2871"/>
    </row>
    <row r="2872" spans="1:20" x14ac:dyDescent="0.25">
      <c r="A2872">
        <v>1968</v>
      </c>
      <c r="B2872">
        <v>11</v>
      </c>
      <c r="C2872">
        <v>9</v>
      </c>
      <c r="D2872">
        <v>51</v>
      </c>
      <c r="E2872">
        <v>43</v>
      </c>
      <c r="F2872">
        <v>22</v>
      </c>
      <c r="T2872"/>
    </row>
    <row r="2873" spans="1:20" x14ac:dyDescent="0.25">
      <c r="A2873">
        <v>1968</v>
      </c>
      <c r="B2873">
        <v>11</v>
      </c>
      <c r="C2873">
        <v>10</v>
      </c>
      <c r="D2873">
        <v>43</v>
      </c>
      <c r="E2873">
        <v>38</v>
      </c>
      <c r="F2873">
        <v>122</v>
      </c>
      <c r="T2873"/>
    </row>
    <row r="2874" spans="1:20" x14ac:dyDescent="0.25">
      <c r="A2874">
        <v>1968</v>
      </c>
      <c r="B2874">
        <v>11</v>
      </c>
      <c r="C2874">
        <v>11</v>
      </c>
      <c r="D2874">
        <v>50</v>
      </c>
      <c r="E2874">
        <v>40</v>
      </c>
      <c r="F2874">
        <v>0</v>
      </c>
      <c r="T2874"/>
    </row>
    <row r="2875" spans="1:20" x14ac:dyDescent="0.25">
      <c r="A2875">
        <v>1968</v>
      </c>
      <c r="B2875">
        <v>11</v>
      </c>
      <c r="C2875">
        <v>12</v>
      </c>
      <c r="D2875">
        <v>41</v>
      </c>
      <c r="E2875">
        <v>34</v>
      </c>
      <c r="F2875">
        <v>127</v>
      </c>
      <c r="T2875"/>
    </row>
    <row r="2876" spans="1:20" x14ac:dyDescent="0.25">
      <c r="A2876">
        <v>1968</v>
      </c>
      <c r="B2876">
        <v>11</v>
      </c>
      <c r="C2876">
        <v>13</v>
      </c>
      <c r="D2876">
        <v>40</v>
      </c>
      <c r="E2876">
        <v>33</v>
      </c>
      <c r="F2876">
        <v>0</v>
      </c>
      <c r="T2876"/>
    </row>
    <row r="2877" spans="1:20" x14ac:dyDescent="0.25">
      <c r="A2877">
        <v>1968</v>
      </c>
      <c r="B2877">
        <v>11</v>
      </c>
      <c r="C2877">
        <v>14</v>
      </c>
      <c r="D2877">
        <v>48</v>
      </c>
      <c r="E2877">
        <v>36</v>
      </c>
      <c r="F2877">
        <v>0</v>
      </c>
      <c r="T2877"/>
    </row>
    <row r="2878" spans="1:20" x14ac:dyDescent="0.25">
      <c r="A2878">
        <v>1968</v>
      </c>
      <c r="B2878">
        <v>11</v>
      </c>
      <c r="C2878">
        <v>15</v>
      </c>
      <c r="D2878">
        <v>52</v>
      </c>
      <c r="E2878">
        <v>43</v>
      </c>
      <c r="F2878">
        <v>1</v>
      </c>
      <c r="T2878"/>
    </row>
    <row r="2879" spans="1:20" x14ac:dyDescent="0.25">
      <c r="A2879">
        <v>1968</v>
      </c>
      <c r="B2879">
        <v>11</v>
      </c>
      <c r="C2879">
        <v>16</v>
      </c>
      <c r="D2879">
        <v>54</v>
      </c>
      <c r="E2879">
        <v>41</v>
      </c>
      <c r="F2879">
        <v>5</v>
      </c>
      <c r="T2879"/>
    </row>
    <row r="2880" spans="1:20" x14ac:dyDescent="0.25">
      <c r="A2880">
        <v>1968</v>
      </c>
      <c r="B2880">
        <v>11</v>
      </c>
      <c r="C2880">
        <v>17</v>
      </c>
      <c r="D2880">
        <v>45</v>
      </c>
      <c r="E2880">
        <v>38</v>
      </c>
      <c r="F2880">
        <v>5</v>
      </c>
      <c r="T2880"/>
    </row>
    <row r="2881" spans="1:20" x14ac:dyDescent="0.25">
      <c r="A2881">
        <v>1968</v>
      </c>
      <c r="B2881">
        <v>11</v>
      </c>
      <c r="C2881">
        <v>18</v>
      </c>
      <c r="D2881">
        <v>59</v>
      </c>
      <c r="E2881">
        <v>45</v>
      </c>
      <c r="F2881">
        <v>109</v>
      </c>
      <c r="T2881"/>
    </row>
    <row r="2882" spans="1:20" x14ac:dyDescent="0.25">
      <c r="A2882">
        <v>1968</v>
      </c>
      <c r="B2882">
        <v>11</v>
      </c>
      <c r="C2882">
        <v>19</v>
      </c>
      <c r="D2882">
        <v>50</v>
      </c>
      <c r="E2882">
        <v>38</v>
      </c>
      <c r="F2882">
        <v>5</v>
      </c>
      <c r="T2882"/>
    </row>
    <row r="2883" spans="1:20" x14ac:dyDescent="0.25">
      <c r="A2883">
        <v>1968</v>
      </c>
      <c r="B2883">
        <v>11</v>
      </c>
      <c r="C2883">
        <v>20</v>
      </c>
      <c r="D2883">
        <v>43</v>
      </c>
      <c r="E2883">
        <v>35</v>
      </c>
      <c r="F2883">
        <v>0</v>
      </c>
      <c r="T2883"/>
    </row>
    <row r="2884" spans="1:20" x14ac:dyDescent="0.25">
      <c r="A2884">
        <v>1968</v>
      </c>
      <c r="B2884">
        <v>11</v>
      </c>
      <c r="C2884">
        <v>21</v>
      </c>
      <c r="D2884">
        <v>45</v>
      </c>
      <c r="E2884">
        <v>32</v>
      </c>
      <c r="F2884">
        <v>0</v>
      </c>
      <c r="T2884"/>
    </row>
    <row r="2885" spans="1:20" x14ac:dyDescent="0.25">
      <c r="A2885">
        <v>1968</v>
      </c>
      <c r="B2885">
        <v>11</v>
      </c>
      <c r="C2885">
        <v>22</v>
      </c>
      <c r="D2885">
        <v>54</v>
      </c>
      <c r="E2885">
        <v>38</v>
      </c>
      <c r="F2885">
        <v>0</v>
      </c>
      <c r="T2885"/>
    </row>
    <row r="2886" spans="1:20" x14ac:dyDescent="0.25">
      <c r="A2886">
        <v>1968</v>
      </c>
      <c r="B2886">
        <v>11</v>
      </c>
      <c r="C2886">
        <v>23</v>
      </c>
      <c r="D2886">
        <v>53</v>
      </c>
      <c r="E2886">
        <v>40</v>
      </c>
      <c r="F2886">
        <v>0</v>
      </c>
      <c r="T2886"/>
    </row>
    <row r="2887" spans="1:20" x14ac:dyDescent="0.25">
      <c r="A2887">
        <v>1968</v>
      </c>
      <c r="B2887">
        <v>11</v>
      </c>
      <c r="C2887">
        <v>24</v>
      </c>
      <c r="D2887">
        <v>61</v>
      </c>
      <c r="E2887">
        <v>47</v>
      </c>
      <c r="F2887">
        <v>13</v>
      </c>
      <c r="T2887"/>
    </row>
    <row r="2888" spans="1:20" x14ac:dyDescent="0.25">
      <c r="A2888">
        <v>1968</v>
      </c>
      <c r="B2888">
        <v>11</v>
      </c>
      <c r="C2888">
        <v>25</v>
      </c>
      <c r="D2888">
        <v>49</v>
      </c>
      <c r="E2888">
        <v>39</v>
      </c>
      <c r="F2888">
        <v>3</v>
      </c>
      <c r="T2888"/>
    </row>
    <row r="2889" spans="1:20" x14ac:dyDescent="0.25">
      <c r="A2889">
        <v>1968</v>
      </c>
      <c r="B2889">
        <v>11</v>
      </c>
      <c r="C2889">
        <v>26</v>
      </c>
      <c r="D2889">
        <v>48</v>
      </c>
      <c r="E2889">
        <v>36</v>
      </c>
      <c r="F2889">
        <v>0</v>
      </c>
      <c r="T2889"/>
    </row>
    <row r="2890" spans="1:20" x14ac:dyDescent="0.25">
      <c r="A2890">
        <v>1968</v>
      </c>
      <c r="B2890">
        <v>11</v>
      </c>
      <c r="C2890">
        <v>27</v>
      </c>
      <c r="D2890">
        <v>53</v>
      </c>
      <c r="E2890">
        <v>43</v>
      </c>
      <c r="F2890">
        <v>0</v>
      </c>
      <c r="T2890"/>
    </row>
    <row r="2891" spans="1:20" x14ac:dyDescent="0.25">
      <c r="A2891">
        <v>1968</v>
      </c>
      <c r="B2891">
        <v>11</v>
      </c>
      <c r="C2891">
        <v>28</v>
      </c>
      <c r="D2891">
        <v>62</v>
      </c>
      <c r="E2891">
        <v>42</v>
      </c>
      <c r="F2891">
        <v>8</v>
      </c>
      <c r="T2891"/>
    </row>
    <row r="2892" spans="1:20" x14ac:dyDescent="0.25">
      <c r="A2892">
        <v>1968</v>
      </c>
      <c r="B2892">
        <v>11</v>
      </c>
      <c r="C2892">
        <v>29</v>
      </c>
      <c r="D2892">
        <v>67</v>
      </c>
      <c r="E2892">
        <v>41</v>
      </c>
      <c r="F2892">
        <v>11</v>
      </c>
      <c r="T2892"/>
    </row>
    <row r="2893" spans="1:20" x14ac:dyDescent="0.25">
      <c r="A2893">
        <v>1968</v>
      </c>
      <c r="B2893">
        <v>11</v>
      </c>
      <c r="C2893">
        <v>30</v>
      </c>
      <c r="D2893">
        <v>41</v>
      </c>
      <c r="E2893">
        <v>36</v>
      </c>
      <c r="F2893">
        <v>0</v>
      </c>
      <c r="T2893"/>
    </row>
    <row r="2894" spans="1:20" x14ac:dyDescent="0.25">
      <c r="A2894">
        <v>1968</v>
      </c>
      <c r="B2894">
        <v>12</v>
      </c>
      <c r="C2894">
        <v>1</v>
      </c>
      <c r="D2894">
        <v>47</v>
      </c>
      <c r="E2894">
        <v>32</v>
      </c>
      <c r="F2894">
        <v>7</v>
      </c>
      <c r="T2894"/>
    </row>
    <row r="2895" spans="1:20" x14ac:dyDescent="0.25">
      <c r="A2895">
        <v>1968</v>
      </c>
      <c r="B2895">
        <v>12</v>
      </c>
      <c r="C2895">
        <v>2</v>
      </c>
      <c r="D2895">
        <v>60</v>
      </c>
      <c r="E2895">
        <v>47</v>
      </c>
      <c r="F2895">
        <v>23</v>
      </c>
      <c r="T2895"/>
    </row>
    <row r="2896" spans="1:20" x14ac:dyDescent="0.25">
      <c r="A2896">
        <v>1968</v>
      </c>
      <c r="B2896">
        <v>12</v>
      </c>
      <c r="C2896">
        <v>3</v>
      </c>
      <c r="D2896">
        <v>54</v>
      </c>
      <c r="E2896">
        <v>45</v>
      </c>
      <c r="F2896">
        <v>0</v>
      </c>
      <c r="T2896"/>
    </row>
    <row r="2897" spans="1:20" x14ac:dyDescent="0.25">
      <c r="A2897">
        <v>1968</v>
      </c>
      <c r="B2897">
        <v>12</v>
      </c>
      <c r="C2897">
        <v>4</v>
      </c>
      <c r="D2897">
        <v>57</v>
      </c>
      <c r="E2897">
        <v>45</v>
      </c>
      <c r="F2897">
        <v>178</v>
      </c>
      <c r="T2897"/>
    </row>
    <row r="2898" spans="1:20" x14ac:dyDescent="0.25">
      <c r="A2898">
        <v>1968</v>
      </c>
      <c r="B2898">
        <v>12</v>
      </c>
      <c r="C2898">
        <v>5</v>
      </c>
      <c r="D2898">
        <v>45</v>
      </c>
      <c r="E2898">
        <v>34</v>
      </c>
      <c r="F2898">
        <v>0</v>
      </c>
      <c r="T2898"/>
    </row>
    <row r="2899" spans="1:20" x14ac:dyDescent="0.25">
      <c r="A2899">
        <v>1968</v>
      </c>
      <c r="B2899">
        <v>12</v>
      </c>
      <c r="C2899">
        <v>6</v>
      </c>
      <c r="D2899">
        <v>39</v>
      </c>
      <c r="E2899">
        <v>32</v>
      </c>
      <c r="F2899">
        <v>0</v>
      </c>
      <c r="T2899"/>
    </row>
    <row r="2900" spans="1:20" x14ac:dyDescent="0.25">
      <c r="A2900">
        <v>1968</v>
      </c>
      <c r="B2900">
        <v>12</v>
      </c>
      <c r="C2900">
        <v>7</v>
      </c>
      <c r="D2900">
        <v>40</v>
      </c>
      <c r="E2900">
        <v>30</v>
      </c>
      <c r="F2900">
        <v>0</v>
      </c>
      <c r="T2900"/>
    </row>
    <row r="2901" spans="1:20" x14ac:dyDescent="0.25">
      <c r="A2901">
        <v>1968</v>
      </c>
      <c r="B2901">
        <v>12</v>
      </c>
      <c r="C2901">
        <v>8</v>
      </c>
      <c r="D2901">
        <v>36</v>
      </c>
      <c r="E2901">
        <v>26</v>
      </c>
      <c r="F2901">
        <v>0</v>
      </c>
      <c r="T2901"/>
    </row>
    <row r="2902" spans="1:20" x14ac:dyDescent="0.25">
      <c r="A2902">
        <v>1968</v>
      </c>
      <c r="B2902">
        <v>12</v>
      </c>
      <c r="C2902">
        <v>9</v>
      </c>
      <c r="D2902">
        <v>27</v>
      </c>
      <c r="E2902">
        <v>13</v>
      </c>
      <c r="F2902">
        <v>0</v>
      </c>
      <c r="T2902"/>
    </row>
    <row r="2903" spans="1:20" x14ac:dyDescent="0.25">
      <c r="A2903">
        <v>1968</v>
      </c>
      <c r="B2903">
        <v>12</v>
      </c>
      <c r="C2903">
        <v>10</v>
      </c>
      <c r="D2903">
        <v>24</v>
      </c>
      <c r="E2903">
        <v>9</v>
      </c>
      <c r="F2903">
        <v>0</v>
      </c>
      <c r="T2903"/>
    </row>
    <row r="2904" spans="1:20" x14ac:dyDescent="0.25">
      <c r="A2904">
        <v>1968</v>
      </c>
      <c r="B2904">
        <v>12</v>
      </c>
      <c r="C2904">
        <v>11</v>
      </c>
      <c r="D2904">
        <v>34</v>
      </c>
      <c r="E2904">
        <v>15</v>
      </c>
      <c r="F2904">
        <v>0</v>
      </c>
      <c r="T2904"/>
    </row>
    <row r="2905" spans="1:20" x14ac:dyDescent="0.25">
      <c r="A2905">
        <v>1968</v>
      </c>
      <c r="B2905">
        <v>12</v>
      </c>
      <c r="C2905">
        <v>12</v>
      </c>
      <c r="D2905">
        <v>41</v>
      </c>
      <c r="E2905">
        <v>29</v>
      </c>
      <c r="F2905">
        <v>0</v>
      </c>
      <c r="T2905"/>
    </row>
    <row r="2906" spans="1:20" x14ac:dyDescent="0.25">
      <c r="A2906">
        <v>1968</v>
      </c>
      <c r="B2906">
        <v>12</v>
      </c>
      <c r="C2906">
        <v>13</v>
      </c>
      <c r="D2906">
        <v>60</v>
      </c>
      <c r="E2906">
        <v>36</v>
      </c>
      <c r="F2906">
        <v>0</v>
      </c>
      <c r="T2906"/>
    </row>
    <row r="2907" spans="1:20" x14ac:dyDescent="0.25">
      <c r="A2907">
        <v>1968</v>
      </c>
      <c r="B2907">
        <v>12</v>
      </c>
      <c r="C2907">
        <v>14</v>
      </c>
      <c r="D2907">
        <v>56</v>
      </c>
      <c r="E2907">
        <v>34</v>
      </c>
      <c r="F2907">
        <v>51</v>
      </c>
      <c r="T2907"/>
    </row>
    <row r="2908" spans="1:20" x14ac:dyDescent="0.25">
      <c r="A2908">
        <v>1968</v>
      </c>
      <c r="B2908">
        <v>12</v>
      </c>
      <c r="C2908">
        <v>15</v>
      </c>
      <c r="D2908">
        <v>34</v>
      </c>
      <c r="E2908">
        <v>19</v>
      </c>
      <c r="F2908">
        <v>47</v>
      </c>
      <c r="T2908"/>
    </row>
    <row r="2909" spans="1:20" x14ac:dyDescent="0.25">
      <c r="A2909">
        <v>1968</v>
      </c>
      <c r="B2909">
        <v>12</v>
      </c>
      <c r="C2909">
        <v>16</v>
      </c>
      <c r="D2909">
        <v>29</v>
      </c>
      <c r="E2909">
        <v>17</v>
      </c>
      <c r="F2909">
        <v>0</v>
      </c>
      <c r="T2909"/>
    </row>
    <row r="2910" spans="1:20" x14ac:dyDescent="0.25">
      <c r="A2910">
        <v>1968</v>
      </c>
      <c r="B2910">
        <v>12</v>
      </c>
      <c r="C2910">
        <v>17</v>
      </c>
      <c r="D2910">
        <v>39</v>
      </c>
      <c r="E2910">
        <v>28</v>
      </c>
      <c r="F2910">
        <v>0</v>
      </c>
      <c r="T2910"/>
    </row>
    <row r="2911" spans="1:20" x14ac:dyDescent="0.25">
      <c r="A2911">
        <v>1968</v>
      </c>
      <c r="B2911">
        <v>12</v>
      </c>
      <c r="C2911">
        <v>18</v>
      </c>
      <c r="D2911">
        <v>38</v>
      </c>
      <c r="E2911">
        <v>28</v>
      </c>
      <c r="F2911">
        <v>0</v>
      </c>
      <c r="T2911"/>
    </row>
    <row r="2912" spans="1:20" x14ac:dyDescent="0.25">
      <c r="A2912">
        <v>1968</v>
      </c>
      <c r="B2912">
        <v>12</v>
      </c>
      <c r="C2912">
        <v>19</v>
      </c>
      <c r="D2912">
        <v>38</v>
      </c>
      <c r="E2912">
        <v>35</v>
      </c>
      <c r="F2912">
        <v>0</v>
      </c>
      <c r="T2912"/>
    </row>
    <row r="2913" spans="1:20" x14ac:dyDescent="0.25">
      <c r="A2913">
        <v>1968</v>
      </c>
      <c r="B2913">
        <v>12</v>
      </c>
      <c r="C2913">
        <v>20</v>
      </c>
      <c r="D2913">
        <v>46</v>
      </c>
      <c r="E2913">
        <v>34</v>
      </c>
      <c r="F2913">
        <v>0</v>
      </c>
      <c r="T2913"/>
    </row>
    <row r="2914" spans="1:20" x14ac:dyDescent="0.25">
      <c r="A2914">
        <v>1968</v>
      </c>
      <c r="B2914">
        <v>12</v>
      </c>
      <c r="C2914">
        <v>21</v>
      </c>
      <c r="D2914">
        <v>40</v>
      </c>
      <c r="E2914">
        <v>33</v>
      </c>
      <c r="F2914">
        <v>0</v>
      </c>
      <c r="T2914"/>
    </row>
    <row r="2915" spans="1:20" x14ac:dyDescent="0.25">
      <c r="A2915">
        <v>1968</v>
      </c>
      <c r="B2915">
        <v>12</v>
      </c>
      <c r="C2915">
        <v>22</v>
      </c>
      <c r="D2915">
        <v>37</v>
      </c>
      <c r="E2915">
        <v>32</v>
      </c>
      <c r="F2915">
        <v>29</v>
      </c>
      <c r="T2915"/>
    </row>
    <row r="2916" spans="1:20" x14ac:dyDescent="0.25">
      <c r="A2916">
        <v>1968</v>
      </c>
      <c r="B2916">
        <v>12</v>
      </c>
      <c r="C2916">
        <v>23</v>
      </c>
      <c r="D2916">
        <v>49</v>
      </c>
      <c r="E2916">
        <v>32</v>
      </c>
      <c r="F2916">
        <v>39</v>
      </c>
      <c r="T2916"/>
    </row>
    <row r="2917" spans="1:20" x14ac:dyDescent="0.25">
      <c r="A2917">
        <v>1968</v>
      </c>
      <c r="B2917">
        <v>12</v>
      </c>
      <c r="C2917">
        <v>24</v>
      </c>
      <c r="D2917">
        <v>34</v>
      </c>
      <c r="E2917">
        <v>23</v>
      </c>
      <c r="F2917">
        <v>0</v>
      </c>
      <c r="T2917"/>
    </row>
    <row r="2918" spans="1:20" x14ac:dyDescent="0.25">
      <c r="A2918">
        <v>1968</v>
      </c>
      <c r="B2918">
        <v>12</v>
      </c>
      <c r="C2918">
        <v>25</v>
      </c>
      <c r="D2918">
        <v>23</v>
      </c>
      <c r="E2918">
        <v>13</v>
      </c>
      <c r="F2918">
        <v>0</v>
      </c>
      <c r="T2918"/>
    </row>
    <row r="2919" spans="1:20" x14ac:dyDescent="0.25">
      <c r="A2919">
        <v>1968</v>
      </c>
      <c r="B2919">
        <v>12</v>
      </c>
      <c r="C2919">
        <v>26</v>
      </c>
      <c r="D2919">
        <v>22</v>
      </c>
      <c r="E2919">
        <v>11</v>
      </c>
      <c r="F2919">
        <v>0</v>
      </c>
      <c r="T2919"/>
    </row>
    <row r="2920" spans="1:20" x14ac:dyDescent="0.25">
      <c r="A2920">
        <v>1968</v>
      </c>
      <c r="B2920">
        <v>12</v>
      </c>
      <c r="C2920">
        <v>27</v>
      </c>
      <c r="D2920">
        <v>28</v>
      </c>
      <c r="E2920">
        <v>21</v>
      </c>
      <c r="F2920">
        <v>12</v>
      </c>
      <c r="T2920"/>
    </row>
    <row r="2921" spans="1:20" x14ac:dyDescent="0.25">
      <c r="A2921">
        <v>1968</v>
      </c>
      <c r="B2921">
        <v>12</v>
      </c>
      <c r="C2921">
        <v>28</v>
      </c>
      <c r="D2921">
        <v>56</v>
      </c>
      <c r="E2921">
        <v>28</v>
      </c>
      <c r="F2921">
        <v>14</v>
      </c>
      <c r="T2921"/>
    </row>
    <row r="2922" spans="1:20" x14ac:dyDescent="0.25">
      <c r="A2922">
        <v>1968</v>
      </c>
      <c r="B2922">
        <v>12</v>
      </c>
      <c r="C2922">
        <v>29</v>
      </c>
      <c r="D2922">
        <v>47</v>
      </c>
      <c r="E2922">
        <v>28</v>
      </c>
      <c r="F2922">
        <v>0</v>
      </c>
      <c r="T2922"/>
    </row>
    <row r="2923" spans="1:20" x14ac:dyDescent="0.25">
      <c r="A2923">
        <v>1968</v>
      </c>
      <c r="B2923">
        <v>12</v>
      </c>
      <c r="C2923">
        <v>30</v>
      </c>
      <c r="D2923">
        <v>36</v>
      </c>
      <c r="E2923">
        <v>25</v>
      </c>
      <c r="F2923">
        <v>0</v>
      </c>
      <c r="T2923"/>
    </row>
    <row r="2924" spans="1:20" x14ac:dyDescent="0.25">
      <c r="A2924">
        <v>1968</v>
      </c>
      <c r="B2924">
        <v>12</v>
      </c>
      <c r="C2924">
        <v>31</v>
      </c>
      <c r="D2924">
        <v>42</v>
      </c>
      <c r="E2924">
        <v>31</v>
      </c>
      <c r="F2924">
        <v>15</v>
      </c>
      <c r="T2924"/>
    </row>
    <row r="2925" spans="1:20" x14ac:dyDescent="0.25">
      <c r="A2925">
        <v>1969</v>
      </c>
      <c r="B2925">
        <v>1</v>
      </c>
      <c r="C2925">
        <v>1</v>
      </c>
      <c r="D2925">
        <v>37</v>
      </c>
      <c r="E2925">
        <v>13</v>
      </c>
      <c r="F2925">
        <v>0</v>
      </c>
      <c r="T2925"/>
    </row>
    <row r="2926" spans="1:20" x14ac:dyDescent="0.25">
      <c r="A2926">
        <v>1969</v>
      </c>
      <c r="B2926">
        <v>1</v>
      </c>
      <c r="C2926">
        <v>2</v>
      </c>
      <c r="D2926">
        <v>28</v>
      </c>
      <c r="E2926">
        <v>15</v>
      </c>
      <c r="F2926">
        <v>0</v>
      </c>
      <c r="T2926"/>
    </row>
    <row r="2927" spans="1:20" x14ac:dyDescent="0.25">
      <c r="A2927">
        <v>1969</v>
      </c>
      <c r="B2927">
        <v>1</v>
      </c>
      <c r="C2927">
        <v>3</v>
      </c>
      <c r="D2927">
        <v>33</v>
      </c>
      <c r="E2927">
        <v>20</v>
      </c>
      <c r="F2927">
        <v>0</v>
      </c>
      <c r="T2927"/>
    </row>
    <row r="2928" spans="1:20" x14ac:dyDescent="0.25">
      <c r="A2928">
        <v>1969</v>
      </c>
      <c r="B2928">
        <v>1</v>
      </c>
      <c r="C2928">
        <v>4</v>
      </c>
      <c r="D2928">
        <v>31</v>
      </c>
      <c r="E2928">
        <v>21</v>
      </c>
      <c r="F2928">
        <v>0</v>
      </c>
      <c r="T2928"/>
    </row>
    <row r="2929" spans="1:20" x14ac:dyDescent="0.25">
      <c r="A2929">
        <v>1969</v>
      </c>
      <c r="B2929">
        <v>1</v>
      </c>
      <c r="C2929">
        <v>5</v>
      </c>
      <c r="D2929">
        <v>28</v>
      </c>
      <c r="E2929">
        <v>17</v>
      </c>
      <c r="F2929">
        <v>0</v>
      </c>
      <c r="T2929"/>
    </row>
    <row r="2930" spans="1:20" x14ac:dyDescent="0.25">
      <c r="A2930">
        <v>1969</v>
      </c>
      <c r="B2930">
        <v>1</v>
      </c>
      <c r="C2930">
        <v>6</v>
      </c>
      <c r="D2930">
        <v>42</v>
      </c>
      <c r="E2930">
        <v>23</v>
      </c>
      <c r="F2930">
        <v>9</v>
      </c>
      <c r="T2930"/>
    </row>
    <row r="2931" spans="1:20" x14ac:dyDescent="0.25">
      <c r="A2931">
        <v>1969</v>
      </c>
      <c r="B2931">
        <v>1</v>
      </c>
      <c r="C2931">
        <v>7</v>
      </c>
      <c r="D2931">
        <v>34</v>
      </c>
      <c r="E2931">
        <v>26</v>
      </c>
      <c r="F2931">
        <v>9</v>
      </c>
      <c r="T2931"/>
    </row>
    <row r="2932" spans="1:20" x14ac:dyDescent="0.25">
      <c r="A2932">
        <v>1969</v>
      </c>
      <c r="B2932">
        <v>1</v>
      </c>
      <c r="C2932">
        <v>8</v>
      </c>
      <c r="D2932">
        <v>31</v>
      </c>
      <c r="E2932">
        <v>26</v>
      </c>
      <c r="F2932">
        <v>0</v>
      </c>
      <c r="T2932"/>
    </row>
    <row r="2933" spans="1:20" x14ac:dyDescent="0.25">
      <c r="A2933">
        <v>1969</v>
      </c>
      <c r="B2933">
        <v>1</v>
      </c>
      <c r="C2933">
        <v>9</v>
      </c>
      <c r="D2933">
        <v>38</v>
      </c>
      <c r="E2933">
        <v>27</v>
      </c>
      <c r="F2933">
        <v>0</v>
      </c>
      <c r="T2933"/>
    </row>
    <row r="2934" spans="1:20" x14ac:dyDescent="0.25">
      <c r="A2934">
        <v>1969</v>
      </c>
      <c r="B2934">
        <v>1</v>
      </c>
      <c r="C2934">
        <v>10</v>
      </c>
      <c r="D2934">
        <v>33</v>
      </c>
      <c r="E2934">
        <v>21</v>
      </c>
      <c r="F2934">
        <v>0</v>
      </c>
      <c r="T2934"/>
    </row>
    <row r="2935" spans="1:20" x14ac:dyDescent="0.25">
      <c r="A2935">
        <v>1969</v>
      </c>
      <c r="B2935">
        <v>1</v>
      </c>
      <c r="C2935">
        <v>11</v>
      </c>
      <c r="D2935">
        <v>30</v>
      </c>
      <c r="E2935">
        <v>20</v>
      </c>
      <c r="F2935">
        <v>0</v>
      </c>
      <c r="T2935"/>
    </row>
    <row r="2936" spans="1:20" x14ac:dyDescent="0.25">
      <c r="A2936">
        <v>1969</v>
      </c>
      <c r="B2936">
        <v>1</v>
      </c>
      <c r="C2936">
        <v>12</v>
      </c>
      <c r="D2936">
        <v>34</v>
      </c>
      <c r="E2936">
        <v>20</v>
      </c>
      <c r="F2936">
        <v>0</v>
      </c>
      <c r="T2936"/>
    </row>
    <row r="2937" spans="1:20" x14ac:dyDescent="0.25">
      <c r="A2937">
        <v>1969</v>
      </c>
      <c r="B2937">
        <v>1</v>
      </c>
      <c r="C2937">
        <v>13</v>
      </c>
      <c r="D2937">
        <v>35</v>
      </c>
      <c r="E2937">
        <v>25</v>
      </c>
      <c r="F2937">
        <v>0</v>
      </c>
      <c r="T2937"/>
    </row>
    <row r="2938" spans="1:20" x14ac:dyDescent="0.25">
      <c r="A2938">
        <v>1969</v>
      </c>
      <c r="B2938">
        <v>1</v>
      </c>
      <c r="C2938">
        <v>14</v>
      </c>
      <c r="D2938">
        <v>40</v>
      </c>
      <c r="E2938">
        <v>28</v>
      </c>
      <c r="F2938">
        <v>0</v>
      </c>
      <c r="T2938"/>
    </row>
    <row r="2939" spans="1:20" x14ac:dyDescent="0.25">
      <c r="A2939">
        <v>1969</v>
      </c>
      <c r="B2939">
        <v>1</v>
      </c>
      <c r="C2939">
        <v>15</v>
      </c>
      <c r="D2939">
        <v>38</v>
      </c>
      <c r="E2939">
        <v>26</v>
      </c>
      <c r="F2939">
        <v>0</v>
      </c>
      <c r="T2939"/>
    </row>
    <row r="2940" spans="1:20" x14ac:dyDescent="0.25">
      <c r="A2940">
        <v>1969</v>
      </c>
      <c r="B2940">
        <v>1</v>
      </c>
      <c r="C2940">
        <v>16</v>
      </c>
      <c r="D2940">
        <v>37</v>
      </c>
      <c r="E2940">
        <v>22</v>
      </c>
      <c r="F2940">
        <v>0</v>
      </c>
      <c r="T2940"/>
    </row>
    <row r="2941" spans="1:20" x14ac:dyDescent="0.25">
      <c r="A2941">
        <v>1969</v>
      </c>
      <c r="B2941">
        <v>1</v>
      </c>
      <c r="C2941">
        <v>17</v>
      </c>
      <c r="D2941">
        <v>42</v>
      </c>
      <c r="E2941">
        <v>30</v>
      </c>
      <c r="F2941">
        <v>0</v>
      </c>
      <c r="T2941"/>
    </row>
    <row r="2942" spans="1:20" x14ac:dyDescent="0.25">
      <c r="A2942">
        <v>1969</v>
      </c>
      <c r="B2942">
        <v>1</v>
      </c>
      <c r="C2942">
        <v>18</v>
      </c>
      <c r="D2942">
        <v>48</v>
      </c>
      <c r="E2942">
        <v>42</v>
      </c>
      <c r="F2942">
        <v>1</v>
      </c>
      <c r="T2942"/>
    </row>
    <row r="2943" spans="1:20" x14ac:dyDescent="0.25">
      <c r="A2943">
        <v>1969</v>
      </c>
      <c r="B2943">
        <v>1</v>
      </c>
      <c r="C2943">
        <v>19</v>
      </c>
      <c r="D2943">
        <v>48</v>
      </c>
      <c r="E2943">
        <v>35</v>
      </c>
      <c r="F2943">
        <v>0</v>
      </c>
      <c r="T2943"/>
    </row>
    <row r="2944" spans="1:20" x14ac:dyDescent="0.25">
      <c r="A2944">
        <v>1969</v>
      </c>
      <c r="B2944">
        <v>1</v>
      </c>
      <c r="C2944">
        <v>20</v>
      </c>
      <c r="D2944">
        <v>41</v>
      </c>
      <c r="E2944">
        <v>33</v>
      </c>
      <c r="F2944">
        <v>0</v>
      </c>
      <c r="T2944"/>
    </row>
    <row r="2945" spans="1:20" x14ac:dyDescent="0.25">
      <c r="A2945">
        <v>1969</v>
      </c>
      <c r="B2945">
        <v>1</v>
      </c>
      <c r="C2945">
        <v>21</v>
      </c>
      <c r="D2945">
        <v>40</v>
      </c>
      <c r="E2945">
        <v>33</v>
      </c>
      <c r="F2945">
        <v>0</v>
      </c>
      <c r="T2945"/>
    </row>
    <row r="2946" spans="1:20" x14ac:dyDescent="0.25">
      <c r="A2946">
        <v>1969</v>
      </c>
      <c r="B2946">
        <v>1</v>
      </c>
      <c r="C2946">
        <v>22</v>
      </c>
      <c r="D2946">
        <v>46</v>
      </c>
      <c r="E2946">
        <v>35</v>
      </c>
      <c r="F2946">
        <v>0</v>
      </c>
      <c r="T2946"/>
    </row>
    <row r="2947" spans="1:20" x14ac:dyDescent="0.25">
      <c r="A2947">
        <v>1969</v>
      </c>
      <c r="B2947">
        <v>1</v>
      </c>
      <c r="C2947">
        <v>23</v>
      </c>
      <c r="D2947">
        <v>47</v>
      </c>
      <c r="E2947">
        <v>41</v>
      </c>
      <c r="F2947">
        <v>22</v>
      </c>
      <c r="T2947"/>
    </row>
    <row r="2948" spans="1:20" x14ac:dyDescent="0.25">
      <c r="A2948">
        <v>1969</v>
      </c>
      <c r="B2948">
        <v>1</v>
      </c>
      <c r="C2948">
        <v>24</v>
      </c>
      <c r="D2948">
        <v>46</v>
      </c>
      <c r="E2948">
        <v>42</v>
      </c>
      <c r="F2948">
        <v>12</v>
      </c>
      <c r="T2948"/>
    </row>
    <row r="2949" spans="1:20" x14ac:dyDescent="0.25">
      <c r="A2949">
        <v>1969</v>
      </c>
      <c r="B2949">
        <v>1</v>
      </c>
      <c r="C2949">
        <v>25</v>
      </c>
      <c r="D2949">
        <v>46</v>
      </c>
      <c r="E2949">
        <v>32</v>
      </c>
      <c r="F2949">
        <v>0</v>
      </c>
      <c r="T2949"/>
    </row>
    <row r="2950" spans="1:20" x14ac:dyDescent="0.25">
      <c r="A2950">
        <v>1969</v>
      </c>
      <c r="B2950">
        <v>1</v>
      </c>
      <c r="C2950">
        <v>26</v>
      </c>
      <c r="D2950">
        <v>32</v>
      </c>
      <c r="E2950">
        <v>21</v>
      </c>
      <c r="F2950">
        <v>0</v>
      </c>
      <c r="T2950"/>
    </row>
    <row r="2951" spans="1:20" x14ac:dyDescent="0.25">
      <c r="A2951">
        <v>1969</v>
      </c>
      <c r="B2951">
        <v>1</v>
      </c>
      <c r="C2951">
        <v>27</v>
      </c>
      <c r="D2951">
        <v>24</v>
      </c>
      <c r="E2951">
        <v>14</v>
      </c>
      <c r="F2951">
        <v>0</v>
      </c>
      <c r="T2951"/>
    </row>
    <row r="2952" spans="1:20" x14ac:dyDescent="0.25">
      <c r="A2952">
        <v>1969</v>
      </c>
      <c r="B2952">
        <v>1</v>
      </c>
      <c r="C2952">
        <v>28</v>
      </c>
      <c r="D2952">
        <v>26</v>
      </c>
      <c r="E2952">
        <v>11</v>
      </c>
      <c r="F2952">
        <v>0</v>
      </c>
      <c r="T2952"/>
    </row>
    <row r="2953" spans="1:20" x14ac:dyDescent="0.25">
      <c r="A2953">
        <v>1969</v>
      </c>
      <c r="B2953">
        <v>1</v>
      </c>
      <c r="C2953">
        <v>29</v>
      </c>
      <c r="D2953">
        <v>34</v>
      </c>
      <c r="E2953">
        <v>26</v>
      </c>
      <c r="F2953">
        <v>12</v>
      </c>
      <c r="T2953"/>
    </row>
    <row r="2954" spans="1:20" x14ac:dyDescent="0.25">
      <c r="A2954">
        <v>1969</v>
      </c>
      <c r="B2954">
        <v>1</v>
      </c>
      <c r="C2954">
        <v>30</v>
      </c>
      <c r="D2954">
        <v>41</v>
      </c>
      <c r="E2954">
        <v>33</v>
      </c>
      <c r="F2954">
        <v>43</v>
      </c>
      <c r="T2954"/>
    </row>
    <row r="2955" spans="1:20" x14ac:dyDescent="0.25">
      <c r="A2955">
        <v>1969</v>
      </c>
      <c r="B2955">
        <v>1</v>
      </c>
      <c r="C2955">
        <v>31</v>
      </c>
      <c r="D2955">
        <v>47</v>
      </c>
      <c r="E2955">
        <v>36</v>
      </c>
      <c r="F2955">
        <v>2</v>
      </c>
      <c r="T2955"/>
    </row>
    <row r="2956" spans="1:20" x14ac:dyDescent="0.25">
      <c r="A2956">
        <v>1969</v>
      </c>
      <c r="B2956">
        <v>2</v>
      </c>
      <c r="C2956">
        <v>1</v>
      </c>
      <c r="D2956">
        <v>41</v>
      </c>
      <c r="E2956">
        <v>35</v>
      </c>
      <c r="F2956">
        <v>6</v>
      </c>
      <c r="T2956"/>
    </row>
    <row r="2957" spans="1:20" x14ac:dyDescent="0.25">
      <c r="A2957">
        <v>1969</v>
      </c>
      <c r="B2957">
        <v>2</v>
      </c>
      <c r="C2957">
        <v>2</v>
      </c>
      <c r="D2957">
        <v>41</v>
      </c>
      <c r="E2957">
        <v>35</v>
      </c>
      <c r="F2957">
        <v>0</v>
      </c>
      <c r="T2957"/>
    </row>
    <row r="2958" spans="1:20" x14ac:dyDescent="0.25">
      <c r="A2958">
        <v>1969</v>
      </c>
      <c r="B2958">
        <v>2</v>
      </c>
      <c r="C2958">
        <v>3</v>
      </c>
      <c r="D2958">
        <v>38</v>
      </c>
      <c r="E2958">
        <v>30</v>
      </c>
      <c r="F2958">
        <v>45</v>
      </c>
      <c r="T2958"/>
    </row>
    <row r="2959" spans="1:20" x14ac:dyDescent="0.25">
      <c r="A2959">
        <v>1969</v>
      </c>
      <c r="B2959">
        <v>2</v>
      </c>
      <c r="C2959">
        <v>4</v>
      </c>
      <c r="D2959">
        <v>30</v>
      </c>
      <c r="E2959">
        <v>24</v>
      </c>
      <c r="F2959">
        <v>0</v>
      </c>
      <c r="T2959"/>
    </row>
    <row r="2960" spans="1:20" x14ac:dyDescent="0.25">
      <c r="A2960">
        <v>1969</v>
      </c>
      <c r="B2960">
        <v>2</v>
      </c>
      <c r="C2960">
        <v>5</v>
      </c>
      <c r="D2960">
        <v>32</v>
      </c>
      <c r="E2960">
        <v>23</v>
      </c>
      <c r="F2960">
        <v>0</v>
      </c>
      <c r="T2960"/>
    </row>
    <row r="2961" spans="1:20" x14ac:dyDescent="0.25">
      <c r="A2961">
        <v>1969</v>
      </c>
      <c r="B2961">
        <v>2</v>
      </c>
      <c r="C2961">
        <v>6</v>
      </c>
      <c r="D2961">
        <v>41</v>
      </c>
      <c r="E2961">
        <v>22</v>
      </c>
      <c r="F2961">
        <v>0</v>
      </c>
      <c r="T2961"/>
    </row>
    <row r="2962" spans="1:20" x14ac:dyDescent="0.25">
      <c r="A2962">
        <v>1969</v>
      </c>
      <c r="B2962">
        <v>2</v>
      </c>
      <c r="C2962">
        <v>7</v>
      </c>
      <c r="D2962">
        <v>38</v>
      </c>
      <c r="E2962">
        <v>26</v>
      </c>
      <c r="F2962">
        <v>0</v>
      </c>
      <c r="T2962"/>
    </row>
    <row r="2963" spans="1:20" x14ac:dyDescent="0.25">
      <c r="A2963">
        <v>1969</v>
      </c>
      <c r="B2963">
        <v>2</v>
      </c>
      <c r="C2963">
        <v>8</v>
      </c>
      <c r="D2963">
        <v>39</v>
      </c>
      <c r="E2963">
        <v>27</v>
      </c>
      <c r="F2963">
        <v>0</v>
      </c>
      <c r="T2963"/>
    </row>
    <row r="2964" spans="1:20" x14ac:dyDescent="0.25">
      <c r="A2964">
        <v>1969</v>
      </c>
      <c r="B2964">
        <v>2</v>
      </c>
      <c r="C2964">
        <v>9</v>
      </c>
      <c r="D2964">
        <v>36</v>
      </c>
      <c r="E2964">
        <v>26</v>
      </c>
      <c r="F2964">
        <v>164</v>
      </c>
      <c r="T2964"/>
    </row>
    <row r="2965" spans="1:20" x14ac:dyDescent="0.25">
      <c r="A2965">
        <v>1969</v>
      </c>
      <c r="B2965">
        <v>2</v>
      </c>
      <c r="C2965">
        <v>10</v>
      </c>
      <c r="D2965">
        <v>36</v>
      </c>
      <c r="E2965">
        <v>24</v>
      </c>
      <c r="F2965">
        <v>18</v>
      </c>
      <c r="T2965"/>
    </row>
    <row r="2966" spans="1:20" x14ac:dyDescent="0.25">
      <c r="A2966">
        <v>1969</v>
      </c>
      <c r="B2966">
        <v>2</v>
      </c>
      <c r="C2966">
        <v>11</v>
      </c>
      <c r="D2966">
        <v>38</v>
      </c>
      <c r="E2966">
        <v>22</v>
      </c>
      <c r="F2966">
        <v>0</v>
      </c>
      <c r="T2966"/>
    </row>
    <row r="2967" spans="1:20" x14ac:dyDescent="0.25">
      <c r="A2967">
        <v>1969</v>
      </c>
      <c r="B2967">
        <v>2</v>
      </c>
      <c r="C2967">
        <v>12</v>
      </c>
      <c r="D2967">
        <v>42</v>
      </c>
      <c r="E2967">
        <v>31</v>
      </c>
      <c r="F2967">
        <v>0</v>
      </c>
      <c r="T2967"/>
    </row>
    <row r="2968" spans="1:20" x14ac:dyDescent="0.25">
      <c r="A2968">
        <v>1969</v>
      </c>
      <c r="B2968">
        <v>2</v>
      </c>
      <c r="C2968">
        <v>13</v>
      </c>
      <c r="D2968">
        <v>34</v>
      </c>
      <c r="E2968">
        <v>21</v>
      </c>
      <c r="F2968">
        <v>0</v>
      </c>
      <c r="T2968"/>
    </row>
    <row r="2969" spans="1:20" x14ac:dyDescent="0.25">
      <c r="A2969">
        <v>1969</v>
      </c>
      <c r="B2969">
        <v>2</v>
      </c>
      <c r="C2969">
        <v>14</v>
      </c>
      <c r="D2969">
        <v>29</v>
      </c>
      <c r="E2969">
        <v>17</v>
      </c>
      <c r="F2969">
        <v>0</v>
      </c>
      <c r="T2969"/>
    </row>
    <row r="2970" spans="1:20" x14ac:dyDescent="0.25">
      <c r="A2970">
        <v>1969</v>
      </c>
      <c r="B2970">
        <v>2</v>
      </c>
      <c r="C2970">
        <v>15</v>
      </c>
      <c r="D2970">
        <v>36</v>
      </c>
      <c r="E2970">
        <v>19</v>
      </c>
      <c r="F2970">
        <v>0</v>
      </c>
      <c r="T2970"/>
    </row>
    <row r="2971" spans="1:20" x14ac:dyDescent="0.25">
      <c r="A2971">
        <v>1969</v>
      </c>
      <c r="B2971">
        <v>2</v>
      </c>
      <c r="C2971">
        <v>16</v>
      </c>
      <c r="D2971">
        <v>37</v>
      </c>
      <c r="E2971">
        <v>21</v>
      </c>
      <c r="F2971">
        <v>0</v>
      </c>
      <c r="T2971"/>
    </row>
    <row r="2972" spans="1:20" x14ac:dyDescent="0.25">
      <c r="A2972">
        <v>1969</v>
      </c>
      <c r="B2972">
        <v>2</v>
      </c>
      <c r="C2972">
        <v>17</v>
      </c>
      <c r="D2972">
        <v>36</v>
      </c>
      <c r="E2972">
        <v>26</v>
      </c>
      <c r="F2972">
        <v>0</v>
      </c>
      <c r="T2972"/>
    </row>
    <row r="2973" spans="1:20" x14ac:dyDescent="0.25">
      <c r="A2973">
        <v>1969</v>
      </c>
      <c r="B2973">
        <v>2</v>
      </c>
      <c r="C2973">
        <v>18</v>
      </c>
      <c r="D2973">
        <v>36</v>
      </c>
      <c r="E2973">
        <v>30</v>
      </c>
      <c r="F2973">
        <v>0</v>
      </c>
      <c r="T2973"/>
    </row>
    <row r="2974" spans="1:20" x14ac:dyDescent="0.25">
      <c r="A2974">
        <v>1969</v>
      </c>
      <c r="B2974">
        <v>2</v>
      </c>
      <c r="C2974">
        <v>19</v>
      </c>
      <c r="D2974">
        <v>36</v>
      </c>
      <c r="E2974">
        <v>32</v>
      </c>
      <c r="F2974">
        <v>18</v>
      </c>
      <c r="T2974"/>
    </row>
    <row r="2975" spans="1:20" x14ac:dyDescent="0.25">
      <c r="A2975">
        <v>1969</v>
      </c>
      <c r="B2975">
        <v>2</v>
      </c>
      <c r="C2975">
        <v>20</v>
      </c>
      <c r="D2975">
        <v>38</v>
      </c>
      <c r="E2975">
        <v>34</v>
      </c>
      <c r="F2975">
        <v>6</v>
      </c>
      <c r="T2975"/>
    </row>
    <row r="2976" spans="1:20" x14ac:dyDescent="0.25">
      <c r="A2976">
        <v>1969</v>
      </c>
      <c r="B2976">
        <v>2</v>
      </c>
      <c r="C2976">
        <v>21</v>
      </c>
      <c r="D2976">
        <v>43</v>
      </c>
      <c r="E2976">
        <v>35</v>
      </c>
      <c r="F2976">
        <v>0</v>
      </c>
      <c r="T2976"/>
    </row>
    <row r="2977" spans="1:20" x14ac:dyDescent="0.25">
      <c r="A2977">
        <v>1969</v>
      </c>
      <c r="B2977">
        <v>2</v>
      </c>
      <c r="C2977">
        <v>22</v>
      </c>
      <c r="D2977">
        <v>36</v>
      </c>
      <c r="E2977">
        <v>31</v>
      </c>
      <c r="F2977">
        <v>0</v>
      </c>
      <c r="T2977"/>
    </row>
    <row r="2978" spans="1:20" x14ac:dyDescent="0.25">
      <c r="A2978">
        <v>1969</v>
      </c>
      <c r="B2978">
        <v>2</v>
      </c>
      <c r="C2978">
        <v>23</v>
      </c>
      <c r="D2978">
        <v>35</v>
      </c>
      <c r="E2978">
        <v>34</v>
      </c>
      <c r="F2978">
        <v>41</v>
      </c>
      <c r="T2978"/>
    </row>
    <row r="2979" spans="1:20" x14ac:dyDescent="0.25">
      <c r="A2979">
        <v>1969</v>
      </c>
      <c r="B2979">
        <v>2</v>
      </c>
      <c r="C2979">
        <v>24</v>
      </c>
      <c r="D2979">
        <v>41</v>
      </c>
      <c r="E2979">
        <v>34</v>
      </c>
      <c r="F2979">
        <v>7</v>
      </c>
      <c r="T2979"/>
    </row>
    <row r="2980" spans="1:20" x14ac:dyDescent="0.25">
      <c r="A2980">
        <v>1969</v>
      </c>
      <c r="B2980">
        <v>2</v>
      </c>
      <c r="C2980">
        <v>25</v>
      </c>
      <c r="D2980">
        <v>44</v>
      </c>
      <c r="E2980">
        <v>34</v>
      </c>
      <c r="F2980">
        <v>0</v>
      </c>
      <c r="T2980"/>
    </row>
    <row r="2981" spans="1:20" x14ac:dyDescent="0.25">
      <c r="A2981">
        <v>1969</v>
      </c>
      <c r="B2981">
        <v>2</v>
      </c>
      <c r="C2981">
        <v>26</v>
      </c>
      <c r="D2981">
        <v>35</v>
      </c>
      <c r="E2981">
        <v>30</v>
      </c>
      <c r="F2981">
        <v>0</v>
      </c>
      <c r="T2981"/>
    </row>
    <row r="2982" spans="1:20" x14ac:dyDescent="0.25">
      <c r="A2982">
        <v>1969</v>
      </c>
      <c r="B2982">
        <v>2</v>
      </c>
      <c r="C2982">
        <v>27</v>
      </c>
      <c r="D2982">
        <v>36</v>
      </c>
      <c r="E2982">
        <v>28</v>
      </c>
      <c r="F2982">
        <v>0</v>
      </c>
      <c r="T2982"/>
    </row>
    <row r="2983" spans="1:20" x14ac:dyDescent="0.25">
      <c r="A2983">
        <v>1969</v>
      </c>
      <c r="B2983">
        <v>2</v>
      </c>
      <c r="C2983">
        <v>28</v>
      </c>
      <c r="D2983">
        <v>41</v>
      </c>
      <c r="E2983">
        <v>30</v>
      </c>
      <c r="F2983">
        <v>0</v>
      </c>
      <c r="T2983"/>
    </row>
    <row r="2984" spans="1:20" x14ac:dyDescent="0.25">
      <c r="A2984">
        <v>1969</v>
      </c>
      <c r="B2984">
        <v>3</v>
      </c>
      <c r="C2984">
        <v>1</v>
      </c>
      <c r="D2984">
        <v>37</v>
      </c>
      <c r="E2984">
        <v>30</v>
      </c>
      <c r="F2984">
        <v>0</v>
      </c>
      <c r="T2984"/>
    </row>
    <row r="2985" spans="1:20" x14ac:dyDescent="0.25">
      <c r="A2985">
        <v>1969</v>
      </c>
      <c r="B2985">
        <v>3</v>
      </c>
      <c r="C2985">
        <v>2</v>
      </c>
      <c r="D2985">
        <v>37</v>
      </c>
      <c r="E2985">
        <v>31</v>
      </c>
      <c r="F2985">
        <v>13</v>
      </c>
      <c r="T2985"/>
    </row>
    <row r="2986" spans="1:20" x14ac:dyDescent="0.25">
      <c r="A2986">
        <v>1969</v>
      </c>
      <c r="B2986">
        <v>3</v>
      </c>
      <c r="C2986">
        <v>3</v>
      </c>
      <c r="D2986">
        <v>43</v>
      </c>
      <c r="E2986">
        <v>31</v>
      </c>
      <c r="F2986">
        <v>13</v>
      </c>
      <c r="T2986"/>
    </row>
    <row r="2987" spans="1:20" x14ac:dyDescent="0.25">
      <c r="A2987">
        <v>1969</v>
      </c>
      <c r="B2987">
        <v>3</v>
      </c>
      <c r="C2987">
        <v>4</v>
      </c>
      <c r="D2987">
        <v>45</v>
      </c>
      <c r="E2987">
        <v>27</v>
      </c>
      <c r="F2987">
        <v>0</v>
      </c>
      <c r="T2987"/>
    </row>
    <row r="2988" spans="1:20" x14ac:dyDescent="0.25">
      <c r="A2988">
        <v>1969</v>
      </c>
      <c r="B2988">
        <v>3</v>
      </c>
      <c r="C2988">
        <v>5</v>
      </c>
      <c r="D2988">
        <v>36</v>
      </c>
      <c r="E2988">
        <v>22</v>
      </c>
      <c r="F2988">
        <v>0</v>
      </c>
      <c r="T2988"/>
    </row>
    <row r="2989" spans="1:20" x14ac:dyDescent="0.25">
      <c r="A2989">
        <v>1969</v>
      </c>
      <c r="B2989">
        <v>3</v>
      </c>
      <c r="C2989">
        <v>6</v>
      </c>
      <c r="D2989">
        <v>45</v>
      </c>
      <c r="E2989">
        <v>28</v>
      </c>
      <c r="F2989">
        <v>0</v>
      </c>
      <c r="T2989"/>
    </row>
    <row r="2990" spans="1:20" x14ac:dyDescent="0.25">
      <c r="A2990">
        <v>1969</v>
      </c>
      <c r="B2990">
        <v>3</v>
      </c>
      <c r="C2990">
        <v>7</v>
      </c>
      <c r="D2990">
        <v>39</v>
      </c>
      <c r="E2990">
        <v>26</v>
      </c>
      <c r="F2990">
        <v>31</v>
      </c>
      <c r="T2990"/>
    </row>
    <row r="2991" spans="1:20" x14ac:dyDescent="0.25">
      <c r="A2991">
        <v>1969</v>
      </c>
      <c r="B2991">
        <v>3</v>
      </c>
      <c r="C2991">
        <v>8</v>
      </c>
      <c r="D2991">
        <v>42</v>
      </c>
      <c r="E2991">
        <v>27</v>
      </c>
      <c r="F2991">
        <v>0</v>
      </c>
      <c r="T2991"/>
    </row>
    <row r="2992" spans="1:20" x14ac:dyDescent="0.25">
      <c r="A2992">
        <v>1969</v>
      </c>
      <c r="B2992">
        <v>3</v>
      </c>
      <c r="C2992">
        <v>9</v>
      </c>
      <c r="D2992">
        <v>40</v>
      </c>
      <c r="E2992">
        <v>30</v>
      </c>
      <c r="F2992">
        <v>0</v>
      </c>
      <c r="T2992"/>
    </row>
    <row r="2993" spans="1:20" x14ac:dyDescent="0.25">
      <c r="A2993">
        <v>1969</v>
      </c>
      <c r="B2993">
        <v>3</v>
      </c>
      <c r="C2993">
        <v>10</v>
      </c>
      <c r="D2993">
        <v>42</v>
      </c>
      <c r="E2993">
        <v>28</v>
      </c>
      <c r="F2993">
        <v>0</v>
      </c>
      <c r="T2993"/>
    </row>
    <row r="2994" spans="1:20" x14ac:dyDescent="0.25">
      <c r="A2994">
        <v>1969</v>
      </c>
      <c r="B2994">
        <v>3</v>
      </c>
      <c r="C2994">
        <v>11</v>
      </c>
      <c r="D2994">
        <v>32</v>
      </c>
      <c r="E2994">
        <v>22</v>
      </c>
      <c r="F2994">
        <v>0</v>
      </c>
      <c r="T2994"/>
    </row>
    <row r="2995" spans="1:20" x14ac:dyDescent="0.25">
      <c r="A2995">
        <v>1969</v>
      </c>
      <c r="B2995">
        <v>3</v>
      </c>
      <c r="C2995">
        <v>12</v>
      </c>
      <c r="D2995">
        <v>39</v>
      </c>
      <c r="E2995">
        <v>19</v>
      </c>
      <c r="F2995">
        <v>0</v>
      </c>
      <c r="T2995"/>
    </row>
    <row r="2996" spans="1:20" x14ac:dyDescent="0.25">
      <c r="A2996">
        <v>1969</v>
      </c>
      <c r="B2996">
        <v>3</v>
      </c>
      <c r="C2996">
        <v>13</v>
      </c>
      <c r="D2996">
        <v>44</v>
      </c>
      <c r="E2996">
        <v>29</v>
      </c>
      <c r="F2996">
        <v>0</v>
      </c>
      <c r="T2996"/>
    </row>
    <row r="2997" spans="1:20" x14ac:dyDescent="0.25">
      <c r="A2997">
        <v>1969</v>
      </c>
      <c r="B2997">
        <v>3</v>
      </c>
      <c r="C2997">
        <v>14</v>
      </c>
      <c r="D2997">
        <v>45</v>
      </c>
      <c r="E2997">
        <v>35</v>
      </c>
      <c r="F2997">
        <v>0</v>
      </c>
      <c r="T2997"/>
    </row>
    <row r="2998" spans="1:20" x14ac:dyDescent="0.25">
      <c r="A2998">
        <v>1969</v>
      </c>
      <c r="B2998">
        <v>3</v>
      </c>
      <c r="C2998">
        <v>15</v>
      </c>
      <c r="D2998">
        <v>44</v>
      </c>
      <c r="E2998">
        <v>33</v>
      </c>
      <c r="F2998">
        <v>0</v>
      </c>
      <c r="T2998"/>
    </row>
    <row r="2999" spans="1:20" x14ac:dyDescent="0.25">
      <c r="A2999">
        <v>1969</v>
      </c>
      <c r="B2999">
        <v>3</v>
      </c>
      <c r="C2999">
        <v>16</v>
      </c>
      <c r="D2999">
        <v>50</v>
      </c>
      <c r="E2999">
        <v>33</v>
      </c>
      <c r="F2999">
        <v>0</v>
      </c>
      <c r="T2999"/>
    </row>
    <row r="3000" spans="1:20" x14ac:dyDescent="0.25">
      <c r="A3000">
        <v>1969</v>
      </c>
      <c r="B3000">
        <v>3</v>
      </c>
      <c r="C3000">
        <v>17</v>
      </c>
      <c r="D3000">
        <v>59</v>
      </c>
      <c r="E3000">
        <v>35</v>
      </c>
      <c r="F3000">
        <v>0</v>
      </c>
      <c r="T3000"/>
    </row>
    <row r="3001" spans="1:20" x14ac:dyDescent="0.25">
      <c r="A3001">
        <v>1969</v>
      </c>
      <c r="B3001">
        <v>3</v>
      </c>
      <c r="C3001">
        <v>18</v>
      </c>
      <c r="D3001">
        <v>70</v>
      </c>
      <c r="E3001">
        <v>44</v>
      </c>
      <c r="F3001">
        <v>0</v>
      </c>
      <c r="T3001"/>
    </row>
    <row r="3002" spans="1:20" x14ac:dyDescent="0.25">
      <c r="A3002">
        <v>1969</v>
      </c>
      <c r="B3002">
        <v>3</v>
      </c>
      <c r="C3002">
        <v>19</v>
      </c>
      <c r="D3002">
        <v>57</v>
      </c>
      <c r="E3002">
        <v>37</v>
      </c>
      <c r="F3002">
        <v>0</v>
      </c>
      <c r="T3002"/>
    </row>
    <row r="3003" spans="1:20" x14ac:dyDescent="0.25">
      <c r="A3003">
        <v>1969</v>
      </c>
      <c r="B3003">
        <v>3</v>
      </c>
      <c r="C3003">
        <v>20</v>
      </c>
      <c r="D3003">
        <v>50</v>
      </c>
      <c r="E3003">
        <v>40</v>
      </c>
      <c r="F3003">
        <v>0</v>
      </c>
      <c r="T3003"/>
    </row>
    <row r="3004" spans="1:20" x14ac:dyDescent="0.25">
      <c r="A3004">
        <v>1969</v>
      </c>
      <c r="B3004">
        <v>3</v>
      </c>
      <c r="C3004">
        <v>21</v>
      </c>
      <c r="D3004">
        <v>62</v>
      </c>
      <c r="E3004">
        <v>44</v>
      </c>
      <c r="F3004">
        <v>15</v>
      </c>
      <c r="T3004"/>
    </row>
    <row r="3005" spans="1:20" x14ac:dyDescent="0.25">
      <c r="A3005">
        <v>1969</v>
      </c>
      <c r="B3005">
        <v>3</v>
      </c>
      <c r="C3005">
        <v>22</v>
      </c>
      <c r="D3005">
        <v>48</v>
      </c>
      <c r="E3005">
        <v>40</v>
      </c>
      <c r="F3005">
        <v>0</v>
      </c>
      <c r="T3005"/>
    </row>
    <row r="3006" spans="1:20" x14ac:dyDescent="0.25">
      <c r="A3006">
        <v>1969</v>
      </c>
      <c r="B3006">
        <v>3</v>
      </c>
      <c r="C3006">
        <v>23</v>
      </c>
      <c r="D3006">
        <v>59</v>
      </c>
      <c r="E3006">
        <v>36</v>
      </c>
      <c r="F3006">
        <v>0</v>
      </c>
      <c r="T3006"/>
    </row>
    <row r="3007" spans="1:20" x14ac:dyDescent="0.25">
      <c r="A3007">
        <v>1969</v>
      </c>
      <c r="B3007">
        <v>3</v>
      </c>
      <c r="C3007">
        <v>24</v>
      </c>
      <c r="D3007">
        <v>49</v>
      </c>
      <c r="E3007">
        <v>42</v>
      </c>
      <c r="F3007">
        <v>117</v>
      </c>
      <c r="T3007"/>
    </row>
    <row r="3008" spans="1:20" x14ac:dyDescent="0.25">
      <c r="A3008">
        <v>1969</v>
      </c>
      <c r="B3008">
        <v>3</v>
      </c>
      <c r="C3008">
        <v>25</v>
      </c>
      <c r="D3008">
        <v>54</v>
      </c>
      <c r="E3008">
        <v>43</v>
      </c>
      <c r="F3008">
        <v>163</v>
      </c>
      <c r="T3008"/>
    </row>
    <row r="3009" spans="1:20" x14ac:dyDescent="0.25">
      <c r="A3009">
        <v>1969</v>
      </c>
      <c r="B3009">
        <v>3</v>
      </c>
      <c r="C3009">
        <v>26</v>
      </c>
      <c r="D3009">
        <v>50</v>
      </c>
      <c r="E3009">
        <v>39</v>
      </c>
      <c r="F3009">
        <v>0</v>
      </c>
      <c r="T3009"/>
    </row>
    <row r="3010" spans="1:20" x14ac:dyDescent="0.25">
      <c r="A3010">
        <v>1969</v>
      </c>
      <c r="B3010">
        <v>3</v>
      </c>
      <c r="C3010">
        <v>27</v>
      </c>
      <c r="D3010">
        <v>50</v>
      </c>
      <c r="E3010">
        <v>36</v>
      </c>
      <c r="F3010">
        <v>0</v>
      </c>
      <c r="T3010"/>
    </row>
    <row r="3011" spans="1:20" x14ac:dyDescent="0.25">
      <c r="A3011">
        <v>1969</v>
      </c>
      <c r="B3011">
        <v>3</v>
      </c>
      <c r="C3011">
        <v>28</v>
      </c>
      <c r="D3011">
        <v>52</v>
      </c>
      <c r="E3011">
        <v>33</v>
      </c>
      <c r="F3011">
        <v>0</v>
      </c>
      <c r="T3011"/>
    </row>
    <row r="3012" spans="1:20" x14ac:dyDescent="0.25">
      <c r="A3012">
        <v>1969</v>
      </c>
      <c r="B3012">
        <v>3</v>
      </c>
      <c r="C3012">
        <v>29</v>
      </c>
      <c r="D3012">
        <v>62</v>
      </c>
      <c r="E3012">
        <v>38</v>
      </c>
      <c r="F3012">
        <v>12</v>
      </c>
      <c r="T3012"/>
    </row>
    <row r="3013" spans="1:20" x14ac:dyDescent="0.25">
      <c r="A3013">
        <v>1969</v>
      </c>
      <c r="B3013">
        <v>3</v>
      </c>
      <c r="C3013">
        <v>30</v>
      </c>
      <c r="D3013">
        <v>45</v>
      </c>
      <c r="E3013">
        <v>31</v>
      </c>
      <c r="F3013">
        <v>9</v>
      </c>
      <c r="T3013"/>
    </row>
    <row r="3014" spans="1:20" x14ac:dyDescent="0.25">
      <c r="A3014">
        <v>1969</v>
      </c>
      <c r="B3014">
        <v>3</v>
      </c>
      <c r="C3014">
        <v>31</v>
      </c>
      <c r="D3014">
        <v>38</v>
      </c>
      <c r="E3014">
        <v>28</v>
      </c>
      <c r="F3014">
        <v>0</v>
      </c>
      <c r="T3014"/>
    </row>
    <row r="3015" spans="1:20" x14ac:dyDescent="0.25">
      <c r="A3015">
        <v>1969</v>
      </c>
      <c r="B3015">
        <v>4</v>
      </c>
      <c r="C3015">
        <v>1</v>
      </c>
      <c r="D3015">
        <v>49</v>
      </c>
      <c r="E3015">
        <v>29</v>
      </c>
      <c r="F3015">
        <v>0</v>
      </c>
      <c r="T3015"/>
    </row>
    <row r="3016" spans="1:20" x14ac:dyDescent="0.25">
      <c r="A3016">
        <v>1969</v>
      </c>
      <c r="B3016">
        <v>4</v>
      </c>
      <c r="C3016">
        <v>2</v>
      </c>
      <c r="D3016">
        <v>62</v>
      </c>
      <c r="E3016">
        <v>42</v>
      </c>
      <c r="F3016">
        <v>2</v>
      </c>
      <c r="T3016"/>
    </row>
    <row r="3017" spans="1:20" x14ac:dyDescent="0.25">
      <c r="A3017">
        <v>1969</v>
      </c>
      <c r="B3017">
        <v>4</v>
      </c>
      <c r="C3017">
        <v>3</v>
      </c>
      <c r="D3017">
        <v>54</v>
      </c>
      <c r="E3017">
        <v>35</v>
      </c>
      <c r="F3017">
        <v>0</v>
      </c>
      <c r="T3017"/>
    </row>
    <row r="3018" spans="1:20" x14ac:dyDescent="0.25">
      <c r="A3018">
        <v>1969</v>
      </c>
      <c r="B3018">
        <v>4</v>
      </c>
      <c r="C3018">
        <v>4</v>
      </c>
      <c r="D3018">
        <v>61</v>
      </c>
      <c r="E3018">
        <v>38</v>
      </c>
      <c r="F3018">
        <v>1</v>
      </c>
      <c r="T3018"/>
    </row>
    <row r="3019" spans="1:20" x14ac:dyDescent="0.25">
      <c r="A3019">
        <v>1969</v>
      </c>
      <c r="B3019">
        <v>4</v>
      </c>
      <c r="C3019">
        <v>5</v>
      </c>
      <c r="D3019">
        <v>64</v>
      </c>
      <c r="E3019">
        <v>50</v>
      </c>
      <c r="F3019">
        <v>36</v>
      </c>
      <c r="T3019"/>
    </row>
    <row r="3020" spans="1:20" x14ac:dyDescent="0.25">
      <c r="A3020">
        <v>1969</v>
      </c>
      <c r="B3020">
        <v>4</v>
      </c>
      <c r="C3020">
        <v>6</v>
      </c>
      <c r="D3020">
        <v>59</v>
      </c>
      <c r="E3020">
        <v>46</v>
      </c>
      <c r="F3020">
        <v>0</v>
      </c>
      <c r="T3020"/>
    </row>
    <row r="3021" spans="1:20" x14ac:dyDescent="0.25">
      <c r="A3021">
        <v>1969</v>
      </c>
      <c r="B3021">
        <v>4</v>
      </c>
      <c r="C3021">
        <v>7</v>
      </c>
      <c r="D3021">
        <v>68</v>
      </c>
      <c r="E3021">
        <v>42</v>
      </c>
      <c r="F3021">
        <v>0</v>
      </c>
      <c r="T3021"/>
    </row>
    <row r="3022" spans="1:20" x14ac:dyDescent="0.25">
      <c r="A3022">
        <v>1969</v>
      </c>
      <c r="B3022">
        <v>4</v>
      </c>
      <c r="C3022">
        <v>8</v>
      </c>
      <c r="D3022">
        <v>67</v>
      </c>
      <c r="E3022">
        <v>45</v>
      </c>
      <c r="F3022">
        <v>0</v>
      </c>
      <c r="T3022"/>
    </row>
    <row r="3023" spans="1:20" x14ac:dyDescent="0.25">
      <c r="A3023">
        <v>1969</v>
      </c>
      <c r="B3023">
        <v>4</v>
      </c>
      <c r="C3023">
        <v>9</v>
      </c>
      <c r="D3023">
        <v>64</v>
      </c>
      <c r="E3023">
        <v>41</v>
      </c>
      <c r="F3023">
        <v>0</v>
      </c>
      <c r="T3023"/>
    </row>
    <row r="3024" spans="1:20" x14ac:dyDescent="0.25">
      <c r="A3024">
        <v>1969</v>
      </c>
      <c r="B3024">
        <v>4</v>
      </c>
      <c r="C3024">
        <v>10</v>
      </c>
      <c r="D3024">
        <v>72</v>
      </c>
      <c r="E3024">
        <v>54</v>
      </c>
      <c r="F3024">
        <v>31</v>
      </c>
      <c r="T3024"/>
    </row>
    <row r="3025" spans="1:20" x14ac:dyDescent="0.25">
      <c r="A3025">
        <v>1969</v>
      </c>
      <c r="B3025">
        <v>4</v>
      </c>
      <c r="C3025">
        <v>11</v>
      </c>
      <c r="D3025">
        <v>64</v>
      </c>
      <c r="E3025">
        <v>48</v>
      </c>
      <c r="F3025">
        <v>0</v>
      </c>
      <c r="T3025"/>
    </row>
    <row r="3026" spans="1:20" x14ac:dyDescent="0.25">
      <c r="A3026">
        <v>1969</v>
      </c>
      <c r="B3026">
        <v>4</v>
      </c>
      <c r="C3026">
        <v>12</v>
      </c>
      <c r="D3026">
        <v>61</v>
      </c>
      <c r="E3026">
        <v>42</v>
      </c>
      <c r="F3026">
        <v>0</v>
      </c>
      <c r="T3026"/>
    </row>
    <row r="3027" spans="1:20" x14ac:dyDescent="0.25">
      <c r="A3027">
        <v>1969</v>
      </c>
      <c r="B3027">
        <v>4</v>
      </c>
      <c r="C3027">
        <v>13</v>
      </c>
      <c r="D3027">
        <v>63</v>
      </c>
      <c r="E3027">
        <v>45</v>
      </c>
      <c r="F3027">
        <v>0</v>
      </c>
      <c r="T3027"/>
    </row>
    <row r="3028" spans="1:20" x14ac:dyDescent="0.25">
      <c r="A3028">
        <v>1969</v>
      </c>
      <c r="B3028">
        <v>4</v>
      </c>
      <c r="C3028">
        <v>14</v>
      </c>
      <c r="D3028">
        <v>69</v>
      </c>
      <c r="E3028">
        <v>45</v>
      </c>
      <c r="F3028">
        <v>0</v>
      </c>
      <c r="T3028"/>
    </row>
    <row r="3029" spans="1:20" x14ac:dyDescent="0.25">
      <c r="A3029">
        <v>1969</v>
      </c>
      <c r="B3029">
        <v>4</v>
      </c>
      <c r="C3029">
        <v>15</v>
      </c>
      <c r="D3029">
        <v>69</v>
      </c>
      <c r="E3029">
        <v>50</v>
      </c>
      <c r="F3029">
        <v>0</v>
      </c>
      <c r="T3029"/>
    </row>
    <row r="3030" spans="1:20" x14ac:dyDescent="0.25">
      <c r="A3030">
        <v>1969</v>
      </c>
      <c r="B3030">
        <v>4</v>
      </c>
      <c r="C3030">
        <v>16</v>
      </c>
      <c r="D3030">
        <v>64</v>
      </c>
      <c r="E3030">
        <v>59</v>
      </c>
      <c r="F3030">
        <v>34</v>
      </c>
      <c r="T3030"/>
    </row>
    <row r="3031" spans="1:20" x14ac:dyDescent="0.25">
      <c r="A3031">
        <v>1969</v>
      </c>
      <c r="B3031">
        <v>4</v>
      </c>
      <c r="C3031">
        <v>17</v>
      </c>
      <c r="D3031">
        <v>76</v>
      </c>
      <c r="E3031">
        <v>60</v>
      </c>
      <c r="F3031">
        <v>0</v>
      </c>
      <c r="T3031"/>
    </row>
    <row r="3032" spans="1:20" x14ac:dyDescent="0.25">
      <c r="A3032">
        <v>1969</v>
      </c>
      <c r="B3032">
        <v>4</v>
      </c>
      <c r="C3032">
        <v>18</v>
      </c>
      <c r="D3032">
        <v>64</v>
      </c>
      <c r="E3032">
        <v>58</v>
      </c>
      <c r="F3032">
        <v>23</v>
      </c>
      <c r="T3032"/>
    </row>
    <row r="3033" spans="1:20" x14ac:dyDescent="0.25">
      <c r="A3033">
        <v>1969</v>
      </c>
      <c r="B3033">
        <v>4</v>
      </c>
      <c r="C3033">
        <v>19</v>
      </c>
      <c r="D3033">
        <v>65</v>
      </c>
      <c r="E3033">
        <v>42</v>
      </c>
      <c r="F3033">
        <v>77</v>
      </c>
      <c r="T3033"/>
    </row>
    <row r="3034" spans="1:20" x14ac:dyDescent="0.25">
      <c r="A3034">
        <v>1969</v>
      </c>
      <c r="B3034">
        <v>4</v>
      </c>
      <c r="C3034">
        <v>20</v>
      </c>
      <c r="D3034">
        <v>60</v>
      </c>
      <c r="E3034">
        <v>39</v>
      </c>
      <c r="F3034">
        <v>0</v>
      </c>
      <c r="T3034"/>
    </row>
    <row r="3035" spans="1:20" x14ac:dyDescent="0.25">
      <c r="A3035">
        <v>1969</v>
      </c>
      <c r="B3035">
        <v>4</v>
      </c>
      <c r="C3035">
        <v>21</v>
      </c>
      <c r="D3035">
        <v>57</v>
      </c>
      <c r="E3035">
        <v>42</v>
      </c>
      <c r="F3035">
        <v>0</v>
      </c>
      <c r="T3035"/>
    </row>
    <row r="3036" spans="1:20" x14ac:dyDescent="0.25">
      <c r="A3036">
        <v>1969</v>
      </c>
      <c r="B3036">
        <v>4</v>
      </c>
      <c r="C3036">
        <v>22</v>
      </c>
      <c r="D3036">
        <v>50</v>
      </c>
      <c r="E3036">
        <v>46</v>
      </c>
      <c r="F3036">
        <v>180</v>
      </c>
      <c r="T3036"/>
    </row>
    <row r="3037" spans="1:20" x14ac:dyDescent="0.25">
      <c r="A3037">
        <v>1969</v>
      </c>
      <c r="B3037">
        <v>4</v>
      </c>
      <c r="C3037">
        <v>23</v>
      </c>
      <c r="D3037">
        <v>61</v>
      </c>
      <c r="E3037">
        <v>44</v>
      </c>
      <c r="F3037">
        <v>5</v>
      </c>
      <c r="T3037"/>
    </row>
    <row r="3038" spans="1:20" x14ac:dyDescent="0.25">
      <c r="A3038">
        <v>1969</v>
      </c>
      <c r="B3038">
        <v>4</v>
      </c>
      <c r="C3038">
        <v>24</v>
      </c>
      <c r="D3038">
        <v>51</v>
      </c>
      <c r="E3038">
        <v>45</v>
      </c>
      <c r="F3038">
        <v>8</v>
      </c>
      <c r="T3038"/>
    </row>
    <row r="3039" spans="1:20" x14ac:dyDescent="0.25">
      <c r="A3039">
        <v>1969</v>
      </c>
      <c r="B3039">
        <v>4</v>
      </c>
      <c r="C3039">
        <v>25</v>
      </c>
      <c r="D3039">
        <v>71</v>
      </c>
      <c r="E3039">
        <v>42</v>
      </c>
      <c r="F3039">
        <v>0</v>
      </c>
      <c r="T3039"/>
    </row>
    <row r="3040" spans="1:20" x14ac:dyDescent="0.25">
      <c r="A3040">
        <v>1969</v>
      </c>
      <c r="B3040">
        <v>4</v>
      </c>
      <c r="C3040">
        <v>26</v>
      </c>
      <c r="D3040">
        <v>80</v>
      </c>
      <c r="E3040">
        <v>56</v>
      </c>
      <c r="F3040">
        <v>0</v>
      </c>
      <c r="T3040"/>
    </row>
    <row r="3041" spans="1:20" x14ac:dyDescent="0.25">
      <c r="A3041">
        <v>1969</v>
      </c>
      <c r="B3041">
        <v>4</v>
      </c>
      <c r="C3041">
        <v>27</v>
      </c>
      <c r="D3041">
        <v>84</v>
      </c>
      <c r="E3041">
        <v>55</v>
      </c>
      <c r="F3041">
        <v>0</v>
      </c>
      <c r="T3041"/>
    </row>
    <row r="3042" spans="1:20" x14ac:dyDescent="0.25">
      <c r="A3042">
        <v>1969</v>
      </c>
      <c r="B3042">
        <v>4</v>
      </c>
      <c r="C3042">
        <v>28</v>
      </c>
      <c r="D3042">
        <v>86</v>
      </c>
      <c r="E3042">
        <v>61</v>
      </c>
      <c r="F3042">
        <v>1</v>
      </c>
      <c r="T3042"/>
    </row>
    <row r="3043" spans="1:20" x14ac:dyDescent="0.25">
      <c r="A3043">
        <v>1969</v>
      </c>
      <c r="B3043">
        <v>4</v>
      </c>
      <c r="C3043">
        <v>29</v>
      </c>
      <c r="D3043">
        <v>73</v>
      </c>
      <c r="E3043">
        <v>56</v>
      </c>
      <c r="F3043">
        <v>0</v>
      </c>
      <c r="T3043"/>
    </row>
    <row r="3044" spans="1:20" x14ac:dyDescent="0.25">
      <c r="A3044">
        <v>1969</v>
      </c>
      <c r="B3044">
        <v>4</v>
      </c>
      <c r="C3044">
        <v>30</v>
      </c>
      <c r="D3044">
        <v>62</v>
      </c>
      <c r="E3044">
        <v>48</v>
      </c>
      <c r="F3044">
        <v>1</v>
      </c>
      <c r="T3044"/>
    </row>
    <row r="3045" spans="1:20" x14ac:dyDescent="0.25">
      <c r="A3045">
        <v>1969</v>
      </c>
      <c r="B3045">
        <v>5</v>
      </c>
      <c r="C3045">
        <v>1</v>
      </c>
      <c r="D3045">
        <v>70</v>
      </c>
      <c r="E3045">
        <v>48</v>
      </c>
      <c r="F3045">
        <v>0</v>
      </c>
      <c r="T3045"/>
    </row>
    <row r="3046" spans="1:20" x14ac:dyDescent="0.25">
      <c r="A3046">
        <v>1969</v>
      </c>
      <c r="B3046">
        <v>5</v>
      </c>
      <c r="C3046">
        <v>2</v>
      </c>
      <c r="D3046">
        <v>72</v>
      </c>
      <c r="E3046">
        <v>50</v>
      </c>
      <c r="F3046">
        <v>0</v>
      </c>
      <c r="T3046"/>
    </row>
    <row r="3047" spans="1:20" x14ac:dyDescent="0.25">
      <c r="A3047">
        <v>1969</v>
      </c>
      <c r="B3047">
        <v>5</v>
      </c>
      <c r="C3047">
        <v>3</v>
      </c>
      <c r="D3047">
        <v>84</v>
      </c>
      <c r="E3047">
        <v>53</v>
      </c>
      <c r="F3047">
        <v>0</v>
      </c>
      <c r="T3047"/>
    </row>
    <row r="3048" spans="1:20" x14ac:dyDescent="0.25">
      <c r="A3048">
        <v>1969</v>
      </c>
      <c r="B3048">
        <v>5</v>
      </c>
      <c r="C3048">
        <v>4</v>
      </c>
      <c r="D3048">
        <v>81</v>
      </c>
      <c r="E3048">
        <v>60</v>
      </c>
      <c r="F3048">
        <v>0</v>
      </c>
      <c r="T3048"/>
    </row>
    <row r="3049" spans="1:20" x14ac:dyDescent="0.25">
      <c r="A3049">
        <v>1969</v>
      </c>
      <c r="B3049">
        <v>5</v>
      </c>
      <c r="C3049">
        <v>5</v>
      </c>
      <c r="D3049">
        <v>79</v>
      </c>
      <c r="E3049">
        <v>56</v>
      </c>
      <c r="F3049">
        <v>0</v>
      </c>
      <c r="T3049"/>
    </row>
    <row r="3050" spans="1:20" x14ac:dyDescent="0.25">
      <c r="A3050">
        <v>1969</v>
      </c>
      <c r="B3050">
        <v>5</v>
      </c>
      <c r="C3050">
        <v>6</v>
      </c>
      <c r="D3050">
        <v>77</v>
      </c>
      <c r="E3050">
        <v>49</v>
      </c>
      <c r="F3050">
        <v>0</v>
      </c>
      <c r="T3050"/>
    </row>
    <row r="3051" spans="1:20" x14ac:dyDescent="0.25">
      <c r="A3051">
        <v>1969</v>
      </c>
      <c r="B3051">
        <v>5</v>
      </c>
      <c r="C3051">
        <v>7</v>
      </c>
      <c r="D3051">
        <v>63</v>
      </c>
      <c r="E3051">
        <v>51</v>
      </c>
      <c r="F3051">
        <v>0</v>
      </c>
      <c r="T3051"/>
    </row>
    <row r="3052" spans="1:20" x14ac:dyDescent="0.25">
      <c r="A3052">
        <v>1969</v>
      </c>
      <c r="B3052">
        <v>5</v>
      </c>
      <c r="C3052">
        <v>8</v>
      </c>
      <c r="D3052">
        <v>69</v>
      </c>
      <c r="E3052">
        <v>54</v>
      </c>
      <c r="F3052">
        <v>39</v>
      </c>
      <c r="T3052"/>
    </row>
    <row r="3053" spans="1:20" x14ac:dyDescent="0.25">
      <c r="A3053">
        <v>1969</v>
      </c>
      <c r="B3053">
        <v>5</v>
      </c>
      <c r="C3053">
        <v>9</v>
      </c>
      <c r="D3053">
        <v>67</v>
      </c>
      <c r="E3053">
        <v>56</v>
      </c>
      <c r="F3053">
        <v>133</v>
      </c>
      <c r="T3053"/>
    </row>
    <row r="3054" spans="1:20" x14ac:dyDescent="0.25">
      <c r="A3054">
        <v>1969</v>
      </c>
      <c r="B3054">
        <v>5</v>
      </c>
      <c r="C3054">
        <v>10</v>
      </c>
      <c r="D3054">
        <v>67</v>
      </c>
      <c r="E3054">
        <v>51</v>
      </c>
      <c r="F3054">
        <v>0</v>
      </c>
      <c r="T3054"/>
    </row>
    <row r="3055" spans="1:20" x14ac:dyDescent="0.25">
      <c r="A3055">
        <v>1969</v>
      </c>
      <c r="B3055">
        <v>5</v>
      </c>
      <c r="C3055">
        <v>11</v>
      </c>
      <c r="D3055">
        <v>66</v>
      </c>
      <c r="E3055">
        <v>48</v>
      </c>
      <c r="F3055">
        <v>2</v>
      </c>
      <c r="T3055"/>
    </row>
    <row r="3056" spans="1:20" x14ac:dyDescent="0.25">
      <c r="A3056">
        <v>1969</v>
      </c>
      <c r="B3056">
        <v>5</v>
      </c>
      <c r="C3056">
        <v>12</v>
      </c>
      <c r="D3056">
        <v>67</v>
      </c>
      <c r="E3056">
        <v>47</v>
      </c>
      <c r="F3056">
        <v>0</v>
      </c>
      <c r="T3056"/>
    </row>
    <row r="3057" spans="1:20" x14ac:dyDescent="0.25">
      <c r="A3057">
        <v>1969</v>
      </c>
      <c r="B3057">
        <v>5</v>
      </c>
      <c r="C3057">
        <v>13</v>
      </c>
      <c r="D3057">
        <v>69</v>
      </c>
      <c r="E3057">
        <v>48</v>
      </c>
      <c r="F3057">
        <v>0</v>
      </c>
      <c r="T3057"/>
    </row>
    <row r="3058" spans="1:20" x14ac:dyDescent="0.25">
      <c r="A3058">
        <v>1969</v>
      </c>
      <c r="B3058">
        <v>5</v>
      </c>
      <c r="C3058">
        <v>14</v>
      </c>
      <c r="D3058">
        <v>70</v>
      </c>
      <c r="E3058">
        <v>52</v>
      </c>
      <c r="F3058">
        <v>0</v>
      </c>
      <c r="T3058"/>
    </row>
    <row r="3059" spans="1:20" x14ac:dyDescent="0.25">
      <c r="A3059">
        <v>1969</v>
      </c>
      <c r="B3059">
        <v>5</v>
      </c>
      <c r="C3059">
        <v>15</v>
      </c>
      <c r="D3059">
        <v>75</v>
      </c>
      <c r="E3059">
        <v>49</v>
      </c>
      <c r="F3059">
        <v>0</v>
      </c>
      <c r="T3059"/>
    </row>
    <row r="3060" spans="1:20" x14ac:dyDescent="0.25">
      <c r="A3060">
        <v>1969</v>
      </c>
      <c r="B3060">
        <v>5</v>
      </c>
      <c r="C3060">
        <v>16</v>
      </c>
      <c r="D3060">
        <v>75</v>
      </c>
      <c r="E3060">
        <v>53</v>
      </c>
      <c r="F3060">
        <v>0</v>
      </c>
      <c r="T3060"/>
    </row>
    <row r="3061" spans="1:20" x14ac:dyDescent="0.25">
      <c r="A3061">
        <v>1969</v>
      </c>
      <c r="B3061">
        <v>5</v>
      </c>
      <c r="C3061">
        <v>17</v>
      </c>
      <c r="D3061">
        <v>84</v>
      </c>
      <c r="E3061">
        <v>58</v>
      </c>
      <c r="F3061">
        <v>0</v>
      </c>
      <c r="T3061"/>
    </row>
    <row r="3062" spans="1:20" x14ac:dyDescent="0.25">
      <c r="A3062">
        <v>1969</v>
      </c>
      <c r="B3062">
        <v>5</v>
      </c>
      <c r="C3062">
        <v>18</v>
      </c>
      <c r="D3062">
        <v>83</v>
      </c>
      <c r="E3062">
        <v>61</v>
      </c>
      <c r="F3062">
        <v>0</v>
      </c>
      <c r="T3062"/>
    </row>
    <row r="3063" spans="1:20" x14ac:dyDescent="0.25">
      <c r="A3063">
        <v>1969</v>
      </c>
      <c r="B3063">
        <v>5</v>
      </c>
      <c r="C3063">
        <v>19</v>
      </c>
      <c r="D3063">
        <v>76</v>
      </c>
      <c r="E3063">
        <v>62</v>
      </c>
      <c r="F3063">
        <v>1</v>
      </c>
      <c r="T3063"/>
    </row>
    <row r="3064" spans="1:20" x14ac:dyDescent="0.25">
      <c r="A3064">
        <v>1969</v>
      </c>
      <c r="B3064">
        <v>5</v>
      </c>
      <c r="C3064">
        <v>20</v>
      </c>
      <c r="D3064">
        <v>77</v>
      </c>
      <c r="E3064">
        <v>63</v>
      </c>
      <c r="F3064">
        <v>92</v>
      </c>
      <c r="T3064"/>
    </row>
    <row r="3065" spans="1:20" x14ac:dyDescent="0.25">
      <c r="A3065">
        <v>1969</v>
      </c>
      <c r="B3065">
        <v>5</v>
      </c>
      <c r="C3065">
        <v>21</v>
      </c>
      <c r="D3065">
        <v>75</v>
      </c>
      <c r="E3065">
        <v>56</v>
      </c>
      <c r="F3065">
        <v>0</v>
      </c>
      <c r="T3065"/>
    </row>
    <row r="3066" spans="1:20" x14ac:dyDescent="0.25">
      <c r="A3066">
        <v>1969</v>
      </c>
      <c r="B3066">
        <v>5</v>
      </c>
      <c r="C3066">
        <v>22</v>
      </c>
      <c r="D3066">
        <v>75</v>
      </c>
      <c r="E3066">
        <v>54</v>
      </c>
      <c r="F3066">
        <v>0</v>
      </c>
      <c r="T3066"/>
    </row>
    <row r="3067" spans="1:20" x14ac:dyDescent="0.25">
      <c r="A3067">
        <v>1969</v>
      </c>
      <c r="B3067">
        <v>5</v>
      </c>
      <c r="C3067">
        <v>23</v>
      </c>
      <c r="D3067">
        <v>74</v>
      </c>
      <c r="E3067">
        <v>53</v>
      </c>
      <c r="F3067">
        <v>0</v>
      </c>
      <c r="T3067"/>
    </row>
    <row r="3068" spans="1:20" x14ac:dyDescent="0.25">
      <c r="A3068">
        <v>1969</v>
      </c>
      <c r="B3068">
        <v>5</v>
      </c>
      <c r="C3068">
        <v>24</v>
      </c>
      <c r="D3068">
        <v>66</v>
      </c>
      <c r="E3068">
        <v>54</v>
      </c>
      <c r="F3068">
        <v>0</v>
      </c>
      <c r="T3068"/>
    </row>
    <row r="3069" spans="1:20" x14ac:dyDescent="0.25">
      <c r="A3069">
        <v>1969</v>
      </c>
      <c r="B3069">
        <v>5</v>
      </c>
      <c r="C3069">
        <v>25</v>
      </c>
      <c r="D3069">
        <v>73</v>
      </c>
      <c r="E3069">
        <v>56</v>
      </c>
      <c r="F3069">
        <v>0</v>
      </c>
      <c r="T3069"/>
    </row>
    <row r="3070" spans="1:20" x14ac:dyDescent="0.25">
      <c r="A3070">
        <v>1969</v>
      </c>
      <c r="B3070">
        <v>5</v>
      </c>
      <c r="C3070">
        <v>26</v>
      </c>
      <c r="D3070">
        <v>74</v>
      </c>
      <c r="E3070">
        <v>53</v>
      </c>
      <c r="F3070">
        <v>0</v>
      </c>
      <c r="T3070"/>
    </row>
    <row r="3071" spans="1:20" x14ac:dyDescent="0.25">
      <c r="A3071">
        <v>1969</v>
      </c>
      <c r="B3071">
        <v>5</v>
      </c>
      <c r="C3071">
        <v>27</v>
      </c>
      <c r="D3071">
        <v>70</v>
      </c>
      <c r="E3071">
        <v>49</v>
      </c>
      <c r="F3071">
        <v>0</v>
      </c>
      <c r="T3071"/>
    </row>
    <row r="3072" spans="1:20" x14ac:dyDescent="0.25">
      <c r="A3072">
        <v>1969</v>
      </c>
      <c r="B3072">
        <v>5</v>
      </c>
      <c r="C3072">
        <v>28</v>
      </c>
      <c r="D3072">
        <v>84</v>
      </c>
      <c r="E3072">
        <v>54</v>
      </c>
      <c r="F3072">
        <v>0</v>
      </c>
      <c r="T3072"/>
    </row>
    <row r="3073" spans="1:20" x14ac:dyDescent="0.25">
      <c r="A3073">
        <v>1969</v>
      </c>
      <c r="B3073">
        <v>5</v>
      </c>
      <c r="C3073">
        <v>29</v>
      </c>
      <c r="D3073">
        <v>97</v>
      </c>
      <c r="E3073">
        <v>74</v>
      </c>
      <c r="F3073">
        <v>0</v>
      </c>
      <c r="T3073"/>
    </row>
    <row r="3074" spans="1:20" x14ac:dyDescent="0.25">
      <c r="A3074">
        <v>1969</v>
      </c>
      <c r="B3074">
        <v>5</v>
      </c>
      <c r="C3074">
        <v>30</v>
      </c>
      <c r="D3074">
        <v>90</v>
      </c>
      <c r="E3074">
        <v>69</v>
      </c>
      <c r="F3074">
        <v>0</v>
      </c>
      <c r="T3074"/>
    </row>
    <row r="3075" spans="1:20" x14ac:dyDescent="0.25">
      <c r="A3075">
        <v>1969</v>
      </c>
      <c r="B3075">
        <v>5</v>
      </c>
      <c r="C3075">
        <v>31</v>
      </c>
      <c r="D3075">
        <v>87</v>
      </c>
      <c r="E3075">
        <v>66</v>
      </c>
      <c r="F3075">
        <v>0</v>
      </c>
      <c r="T3075"/>
    </row>
    <row r="3076" spans="1:20" x14ac:dyDescent="0.25">
      <c r="A3076">
        <v>1969</v>
      </c>
      <c r="B3076">
        <v>6</v>
      </c>
      <c r="C3076">
        <v>1</v>
      </c>
      <c r="D3076">
        <v>80</v>
      </c>
      <c r="E3076">
        <v>63</v>
      </c>
      <c r="F3076">
        <v>0</v>
      </c>
      <c r="T3076"/>
    </row>
    <row r="3077" spans="1:20" x14ac:dyDescent="0.25">
      <c r="A3077">
        <v>1969</v>
      </c>
      <c r="B3077">
        <v>6</v>
      </c>
      <c r="C3077">
        <v>2</v>
      </c>
      <c r="D3077">
        <v>82</v>
      </c>
      <c r="E3077">
        <v>67</v>
      </c>
      <c r="F3077">
        <v>93</v>
      </c>
      <c r="T3077"/>
    </row>
    <row r="3078" spans="1:20" x14ac:dyDescent="0.25">
      <c r="A3078">
        <v>1969</v>
      </c>
      <c r="B3078">
        <v>6</v>
      </c>
      <c r="C3078">
        <v>3</v>
      </c>
      <c r="D3078">
        <v>82</v>
      </c>
      <c r="E3078">
        <v>59</v>
      </c>
      <c r="F3078">
        <v>10</v>
      </c>
      <c r="T3078"/>
    </row>
    <row r="3079" spans="1:20" x14ac:dyDescent="0.25">
      <c r="A3079">
        <v>1969</v>
      </c>
      <c r="B3079">
        <v>6</v>
      </c>
      <c r="C3079">
        <v>4</v>
      </c>
      <c r="D3079">
        <v>76</v>
      </c>
      <c r="E3079">
        <v>55</v>
      </c>
      <c r="F3079">
        <v>0</v>
      </c>
      <c r="T3079"/>
    </row>
    <row r="3080" spans="1:20" x14ac:dyDescent="0.25">
      <c r="A3080">
        <v>1969</v>
      </c>
      <c r="B3080">
        <v>6</v>
      </c>
      <c r="C3080">
        <v>5</v>
      </c>
      <c r="D3080">
        <v>76</v>
      </c>
      <c r="E3080">
        <v>61</v>
      </c>
      <c r="F3080">
        <v>0</v>
      </c>
      <c r="T3080"/>
    </row>
    <row r="3081" spans="1:20" x14ac:dyDescent="0.25">
      <c r="A3081">
        <v>1969</v>
      </c>
      <c r="B3081">
        <v>6</v>
      </c>
      <c r="C3081">
        <v>6</v>
      </c>
      <c r="D3081">
        <v>75</v>
      </c>
      <c r="E3081">
        <v>61</v>
      </c>
      <c r="F3081">
        <v>1</v>
      </c>
      <c r="T3081"/>
    </row>
    <row r="3082" spans="1:20" x14ac:dyDescent="0.25">
      <c r="A3082">
        <v>1969</v>
      </c>
      <c r="B3082">
        <v>6</v>
      </c>
      <c r="C3082">
        <v>7</v>
      </c>
      <c r="D3082">
        <v>82</v>
      </c>
      <c r="E3082">
        <v>62</v>
      </c>
      <c r="F3082">
        <v>0</v>
      </c>
      <c r="T3082"/>
    </row>
    <row r="3083" spans="1:20" x14ac:dyDescent="0.25">
      <c r="A3083">
        <v>1969</v>
      </c>
      <c r="B3083">
        <v>6</v>
      </c>
      <c r="C3083">
        <v>8</v>
      </c>
      <c r="D3083">
        <v>82</v>
      </c>
      <c r="E3083">
        <v>63</v>
      </c>
      <c r="F3083">
        <v>0</v>
      </c>
      <c r="T3083"/>
    </row>
    <row r="3084" spans="1:20" x14ac:dyDescent="0.25">
      <c r="A3084">
        <v>1969</v>
      </c>
      <c r="B3084">
        <v>6</v>
      </c>
      <c r="C3084">
        <v>9</v>
      </c>
      <c r="D3084">
        <v>80</v>
      </c>
      <c r="E3084">
        <v>58</v>
      </c>
      <c r="F3084">
        <v>47</v>
      </c>
      <c r="T3084"/>
    </row>
    <row r="3085" spans="1:20" x14ac:dyDescent="0.25">
      <c r="A3085">
        <v>1969</v>
      </c>
      <c r="B3085">
        <v>6</v>
      </c>
      <c r="C3085">
        <v>10</v>
      </c>
      <c r="D3085">
        <v>81</v>
      </c>
      <c r="E3085">
        <v>60</v>
      </c>
      <c r="F3085">
        <v>0</v>
      </c>
      <c r="T3085"/>
    </row>
    <row r="3086" spans="1:20" x14ac:dyDescent="0.25">
      <c r="A3086">
        <v>1969</v>
      </c>
      <c r="B3086">
        <v>6</v>
      </c>
      <c r="C3086">
        <v>11</v>
      </c>
      <c r="D3086">
        <v>83</v>
      </c>
      <c r="E3086">
        <v>65</v>
      </c>
      <c r="F3086">
        <v>0</v>
      </c>
      <c r="T3086"/>
    </row>
    <row r="3087" spans="1:20" x14ac:dyDescent="0.25">
      <c r="A3087">
        <v>1969</v>
      </c>
      <c r="B3087">
        <v>6</v>
      </c>
      <c r="C3087">
        <v>12</v>
      </c>
      <c r="D3087">
        <v>85</v>
      </c>
      <c r="E3087">
        <v>68</v>
      </c>
      <c r="F3087">
        <v>0</v>
      </c>
      <c r="T3087"/>
    </row>
    <row r="3088" spans="1:20" x14ac:dyDescent="0.25">
      <c r="A3088">
        <v>1969</v>
      </c>
      <c r="B3088">
        <v>6</v>
      </c>
      <c r="C3088">
        <v>13</v>
      </c>
      <c r="D3088">
        <v>89</v>
      </c>
      <c r="E3088">
        <v>72</v>
      </c>
      <c r="F3088">
        <v>0</v>
      </c>
      <c r="T3088"/>
    </row>
    <row r="3089" spans="1:20" x14ac:dyDescent="0.25">
      <c r="A3089">
        <v>1969</v>
      </c>
      <c r="B3089">
        <v>6</v>
      </c>
      <c r="C3089">
        <v>14</v>
      </c>
      <c r="D3089">
        <v>84</v>
      </c>
      <c r="E3089">
        <v>72</v>
      </c>
      <c r="F3089">
        <v>36</v>
      </c>
      <c r="T3089"/>
    </row>
    <row r="3090" spans="1:20" x14ac:dyDescent="0.25">
      <c r="A3090">
        <v>1969</v>
      </c>
      <c r="B3090">
        <v>6</v>
      </c>
      <c r="C3090">
        <v>15</v>
      </c>
      <c r="D3090">
        <v>85</v>
      </c>
      <c r="E3090">
        <v>70</v>
      </c>
      <c r="F3090">
        <v>79</v>
      </c>
      <c r="T3090"/>
    </row>
    <row r="3091" spans="1:20" x14ac:dyDescent="0.25">
      <c r="A3091">
        <v>1969</v>
      </c>
      <c r="B3091">
        <v>6</v>
      </c>
      <c r="C3091">
        <v>16</v>
      </c>
      <c r="D3091">
        <v>78</v>
      </c>
      <c r="E3091">
        <v>65</v>
      </c>
      <c r="F3091">
        <v>5</v>
      </c>
      <c r="T3091"/>
    </row>
    <row r="3092" spans="1:20" x14ac:dyDescent="0.25">
      <c r="A3092">
        <v>1969</v>
      </c>
      <c r="B3092">
        <v>6</v>
      </c>
      <c r="C3092">
        <v>17</v>
      </c>
      <c r="D3092">
        <v>77</v>
      </c>
      <c r="E3092">
        <v>60</v>
      </c>
      <c r="F3092">
        <v>0</v>
      </c>
      <c r="T3092"/>
    </row>
    <row r="3093" spans="1:20" x14ac:dyDescent="0.25">
      <c r="A3093">
        <v>1969</v>
      </c>
      <c r="B3093">
        <v>6</v>
      </c>
      <c r="C3093">
        <v>18</v>
      </c>
      <c r="D3093">
        <v>75</v>
      </c>
      <c r="E3093">
        <v>63</v>
      </c>
      <c r="F3093">
        <v>0</v>
      </c>
      <c r="T3093"/>
    </row>
    <row r="3094" spans="1:20" x14ac:dyDescent="0.25">
      <c r="A3094">
        <v>1969</v>
      </c>
      <c r="B3094">
        <v>6</v>
      </c>
      <c r="C3094">
        <v>19</v>
      </c>
      <c r="D3094">
        <v>82</v>
      </c>
      <c r="E3094">
        <v>64</v>
      </c>
      <c r="F3094">
        <v>7</v>
      </c>
      <c r="T3094"/>
    </row>
    <row r="3095" spans="1:20" x14ac:dyDescent="0.25">
      <c r="A3095">
        <v>1969</v>
      </c>
      <c r="B3095">
        <v>6</v>
      </c>
      <c r="C3095">
        <v>20</v>
      </c>
      <c r="D3095">
        <v>90</v>
      </c>
      <c r="E3095">
        <v>70</v>
      </c>
      <c r="F3095">
        <v>0</v>
      </c>
      <c r="T3095"/>
    </row>
    <row r="3096" spans="1:20" x14ac:dyDescent="0.25">
      <c r="A3096">
        <v>1969</v>
      </c>
      <c r="B3096">
        <v>6</v>
      </c>
      <c r="C3096">
        <v>21</v>
      </c>
      <c r="D3096">
        <v>72</v>
      </c>
      <c r="E3096">
        <v>64</v>
      </c>
      <c r="F3096">
        <v>0</v>
      </c>
      <c r="T3096"/>
    </row>
    <row r="3097" spans="1:20" x14ac:dyDescent="0.25">
      <c r="A3097">
        <v>1969</v>
      </c>
      <c r="B3097">
        <v>6</v>
      </c>
      <c r="C3097">
        <v>22</v>
      </c>
      <c r="D3097">
        <v>80</v>
      </c>
      <c r="E3097">
        <v>62</v>
      </c>
      <c r="F3097">
        <v>0</v>
      </c>
      <c r="T3097"/>
    </row>
    <row r="3098" spans="1:20" x14ac:dyDescent="0.25">
      <c r="A3098">
        <v>1969</v>
      </c>
      <c r="B3098">
        <v>6</v>
      </c>
      <c r="C3098">
        <v>23</v>
      </c>
      <c r="D3098">
        <v>67</v>
      </c>
      <c r="E3098">
        <v>62</v>
      </c>
      <c r="F3098">
        <v>10</v>
      </c>
      <c r="T3098"/>
    </row>
    <row r="3099" spans="1:20" x14ac:dyDescent="0.25">
      <c r="A3099">
        <v>1969</v>
      </c>
      <c r="B3099">
        <v>6</v>
      </c>
      <c r="C3099">
        <v>24</v>
      </c>
      <c r="D3099">
        <v>80</v>
      </c>
      <c r="E3099">
        <v>62</v>
      </c>
      <c r="F3099">
        <v>0</v>
      </c>
      <c r="T3099"/>
    </row>
    <row r="3100" spans="1:20" x14ac:dyDescent="0.25">
      <c r="A3100">
        <v>1969</v>
      </c>
      <c r="B3100">
        <v>6</v>
      </c>
      <c r="C3100">
        <v>25</v>
      </c>
      <c r="D3100">
        <v>74</v>
      </c>
      <c r="E3100">
        <v>66</v>
      </c>
      <c r="F3100">
        <v>28</v>
      </c>
      <c r="T3100"/>
    </row>
    <row r="3101" spans="1:20" x14ac:dyDescent="0.25">
      <c r="A3101">
        <v>1969</v>
      </c>
      <c r="B3101">
        <v>6</v>
      </c>
      <c r="C3101">
        <v>26</v>
      </c>
      <c r="D3101">
        <v>79</v>
      </c>
      <c r="E3101">
        <v>66</v>
      </c>
      <c r="F3101">
        <v>0</v>
      </c>
      <c r="T3101"/>
    </row>
    <row r="3102" spans="1:20" x14ac:dyDescent="0.25">
      <c r="A3102">
        <v>1969</v>
      </c>
      <c r="B3102">
        <v>6</v>
      </c>
      <c r="C3102">
        <v>27</v>
      </c>
      <c r="D3102">
        <v>88</v>
      </c>
      <c r="E3102">
        <v>69</v>
      </c>
      <c r="F3102">
        <v>0</v>
      </c>
      <c r="T3102"/>
    </row>
    <row r="3103" spans="1:20" x14ac:dyDescent="0.25">
      <c r="A3103">
        <v>1969</v>
      </c>
      <c r="B3103">
        <v>6</v>
      </c>
      <c r="C3103">
        <v>28</v>
      </c>
      <c r="D3103">
        <v>96</v>
      </c>
      <c r="E3103">
        <v>73</v>
      </c>
      <c r="F3103">
        <v>0</v>
      </c>
      <c r="T3103"/>
    </row>
    <row r="3104" spans="1:20" x14ac:dyDescent="0.25">
      <c r="A3104">
        <v>1969</v>
      </c>
      <c r="B3104">
        <v>6</v>
      </c>
      <c r="C3104">
        <v>29</v>
      </c>
      <c r="D3104">
        <v>89</v>
      </c>
      <c r="E3104">
        <v>73</v>
      </c>
      <c r="F3104">
        <v>0</v>
      </c>
      <c r="T3104"/>
    </row>
    <row r="3105" spans="1:20" x14ac:dyDescent="0.25">
      <c r="A3105">
        <v>1969</v>
      </c>
      <c r="B3105">
        <v>6</v>
      </c>
      <c r="C3105">
        <v>30</v>
      </c>
      <c r="D3105">
        <v>91</v>
      </c>
      <c r="E3105">
        <v>68</v>
      </c>
      <c r="F3105">
        <v>0</v>
      </c>
      <c r="T3105"/>
    </row>
    <row r="3106" spans="1:20" x14ac:dyDescent="0.25">
      <c r="A3106">
        <v>1969</v>
      </c>
      <c r="B3106">
        <v>7</v>
      </c>
      <c r="C3106">
        <v>1</v>
      </c>
      <c r="D3106">
        <v>89</v>
      </c>
      <c r="E3106">
        <v>68</v>
      </c>
      <c r="F3106">
        <v>0</v>
      </c>
      <c r="T3106"/>
    </row>
    <row r="3107" spans="1:20" x14ac:dyDescent="0.25">
      <c r="A3107">
        <v>1969</v>
      </c>
      <c r="B3107">
        <v>7</v>
      </c>
      <c r="C3107">
        <v>2</v>
      </c>
      <c r="D3107">
        <v>82</v>
      </c>
      <c r="E3107">
        <v>61</v>
      </c>
      <c r="F3107">
        <v>0</v>
      </c>
      <c r="T3107"/>
    </row>
    <row r="3108" spans="1:20" x14ac:dyDescent="0.25">
      <c r="A3108">
        <v>1969</v>
      </c>
      <c r="B3108">
        <v>7</v>
      </c>
      <c r="C3108">
        <v>3</v>
      </c>
      <c r="D3108">
        <v>84</v>
      </c>
      <c r="E3108">
        <v>62</v>
      </c>
      <c r="F3108">
        <v>70</v>
      </c>
      <c r="T3108"/>
    </row>
    <row r="3109" spans="1:20" x14ac:dyDescent="0.25">
      <c r="A3109">
        <v>1969</v>
      </c>
      <c r="B3109">
        <v>7</v>
      </c>
      <c r="C3109">
        <v>4</v>
      </c>
      <c r="D3109">
        <v>85</v>
      </c>
      <c r="E3109">
        <v>62</v>
      </c>
      <c r="F3109">
        <v>3</v>
      </c>
      <c r="T3109"/>
    </row>
    <row r="3110" spans="1:20" x14ac:dyDescent="0.25">
      <c r="A3110">
        <v>1969</v>
      </c>
      <c r="B3110">
        <v>7</v>
      </c>
      <c r="C3110">
        <v>5</v>
      </c>
      <c r="D3110">
        <v>90</v>
      </c>
      <c r="E3110">
        <v>68</v>
      </c>
      <c r="F3110">
        <v>0</v>
      </c>
      <c r="T3110"/>
    </row>
    <row r="3111" spans="1:20" x14ac:dyDescent="0.25">
      <c r="A3111">
        <v>1969</v>
      </c>
      <c r="B3111">
        <v>7</v>
      </c>
      <c r="C3111">
        <v>6</v>
      </c>
      <c r="D3111">
        <v>84</v>
      </c>
      <c r="E3111">
        <v>71</v>
      </c>
      <c r="F3111">
        <v>0</v>
      </c>
      <c r="T3111"/>
    </row>
    <row r="3112" spans="1:20" x14ac:dyDescent="0.25">
      <c r="A3112">
        <v>1969</v>
      </c>
      <c r="B3112">
        <v>7</v>
      </c>
      <c r="C3112">
        <v>7</v>
      </c>
      <c r="D3112">
        <v>73</v>
      </c>
      <c r="E3112">
        <v>60</v>
      </c>
      <c r="F3112">
        <v>77</v>
      </c>
      <c r="T3112"/>
    </row>
    <row r="3113" spans="1:20" x14ac:dyDescent="0.25">
      <c r="A3113">
        <v>1969</v>
      </c>
      <c r="B3113">
        <v>7</v>
      </c>
      <c r="C3113">
        <v>8</v>
      </c>
      <c r="D3113">
        <v>80</v>
      </c>
      <c r="E3113">
        <v>62</v>
      </c>
      <c r="F3113">
        <v>0</v>
      </c>
      <c r="T3113"/>
    </row>
    <row r="3114" spans="1:20" x14ac:dyDescent="0.25">
      <c r="A3114">
        <v>1969</v>
      </c>
      <c r="B3114">
        <v>7</v>
      </c>
      <c r="C3114">
        <v>9</v>
      </c>
      <c r="D3114">
        <v>83</v>
      </c>
      <c r="E3114">
        <v>63</v>
      </c>
      <c r="F3114">
        <v>0</v>
      </c>
      <c r="T3114"/>
    </row>
    <row r="3115" spans="1:20" x14ac:dyDescent="0.25">
      <c r="A3115">
        <v>1969</v>
      </c>
      <c r="B3115">
        <v>7</v>
      </c>
      <c r="C3115">
        <v>10</v>
      </c>
      <c r="D3115">
        <v>81</v>
      </c>
      <c r="E3115">
        <v>67</v>
      </c>
      <c r="F3115">
        <v>22</v>
      </c>
      <c r="T3115"/>
    </row>
    <row r="3116" spans="1:20" x14ac:dyDescent="0.25">
      <c r="A3116">
        <v>1969</v>
      </c>
      <c r="B3116">
        <v>7</v>
      </c>
      <c r="C3116">
        <v>11</v>
      </c>
      <c r="D3116">
        <v>79</v>
      </c>
      <c r="E3116">
        <v>68</v>
      </c>
      <c r="F3116">
        <v>0</v>
      </c>
      <c r="T3116"/>
    </row>
    <row r="3117" spans="1:20" x14ac:dyDescent="0.25">
      <c r="A3117">
        <v>1969</v>
      </c>
      <c r="B3117">
        <v>7</v>
      </c>
      <c r="C3117">
        <v>12</v>
      </c>
      <c r="D3117">
        <v>80</v>
      </c>
      <c r="E3117">
        <v>68</v>
      </c>
      <c r="F3117">
        <v>90</v>
      </c>
      <c r="T3117"/>
    </row>
    <row r="3118" spans="1:20" x14ac:dyDescent="0.25">
      <c r="A3118">
        <v>1969</v>
      </c>
      <c r="B3118">
        <v>7</v>
      </c>
      <c r="C3118">
        <v>13</v>
      </c>
      <c r="D3118">
        <v>81</v>
      </c>
      <c r="E3118">
        <v>64</v>
      </c>
      <c r="F3118">
        <v>13</v>
      </c>
      <c r="T3118"/>
    </row>
    <row r="3119" spans="1:20" x14ac:dyDescent="0.25">
      <c r="A3119">
        <v>1969</v>
      </c>
      <c r="B3119">
        <v>7</v>
      </c>
      <c r="C3119">
        <v>14</v>
      </c>
      <c r="D3119">
        <v>88</v>
      </c>
      <c r="E3119">
        <v>67</v>
      </c>
      <c r="F3119">
        <v>0</v>
      </c>
      <c r="T3119"/>
    </row>
    <row r="3120" spans="1:20" x14ac:dyDescent="0.25">
      <c r="A3120">
        <v>1969</v>
      </c>
      <c r="B3120">
        <v>7</v>
      </c>
      <c r="C3120">
        <v>15</v>
      </c>
      <c r="D3120">
        <v>90</v>
      </c>
      <c r="E3120">
        <v>69</v>
      </c>
      <c r="F3120">
        <v>0</v>
      </c>
      <c r="T3120"/>
    </row>
    <row r="3121" spans="1:20" x14ac:dyDescent="0.25">
      <c r="A3121">
        <v>1969</v>
      </c>
      <c r="B3121">
        <v>7</v>
      </c>
      <c r="C3121">
        <v>16</v>
      </c>
      <c r="D3121">
        <v>93</v>
      </c>
      <c r="E3121">
        <v>74</v>
      </c>
      <c r="F3121">
        <v>0</v>
      </c>
      <c r="T3121"/>
    </row>
    <row r="3122" spans="1:20" x14ac:dyDescent="0.25">
      <c r="A3122">
        <v>1969</v>
      </c>
      <c r="B3122">
        <v>7</v>
      </c>
      <c r="C3122">
        <v>17</v>
      </c>
      <c r="D3122">
        <v>96</v>
      </c>
      <c r="E3122">
        <v>76</v>
      </c>
      <c r="F3122">
        <v>11</v>
      </c>
      <c r="T3122"/>
    </row>
    <row r="3123" spans="1:20" x14ac:dyDescent="0.25">
      <c r="A3123">
        <v>1969</v>
      </c>
      <c r="B3123">
        <v>7</v>
      </c>
      <c r="C3123">
        <v>18</v>
      </c>
      <c r="D3123">
        <v>94</v>
      </c>
      <c r="E3123">
        <v>77</v>
      </c>
      <c r="F3123">
        <v>88</v>
      </c>
      <c r="T3123"/>
    </row>
    <row r="3124" spans="1:20" x14ac:dyDescent="0.25">
      <c r="A3124">
        <v>1969</v>
      </c>
      <c r="B3124">
        <v>7</v>
      </c>
      <c r="C3124">
        <v>19</v>
      </c>
      <c r="D3124">
        <v>82</v>
      </c>
      <c r="E3124">
        <v>70</v>
      </c>
      <c r="F3124">
        <v>0</v>
      </c>
      <c r="T3124"/>
    </row>
    <row r="3125" spans="1:20" x14ac:dyDescent="0.25">
      <c r="A3125">
        <v>1969</v>
      </c>
      <c r="B3125">
        <v>7</v>
      </c>
      <c r="C3125">
        <v>20</v>
      </c>
      <c r="D3125">
        <v>71</v>
      </c>
      <c r="E3125">
        <v>66</v>
      </c>
      <c r="F3125">
        <v>32</v>
      </c>
      <c r="T3125"/>
    </row>
    <row r="3126" spans="1:20" x14ac:dyDescent="0.25">
      <c r="A3126">
        <v>1969</v>
      </c>
      <c r="B3126">
        <v>7</v>
      </c>
      <c r="C3126">
        <v>21</v>
      </c>
      <c r="D3126">
        <v>79</v>
      </c>
      <c r="E3126">
        <v>68</v>
      </c>
      <c r="F3126">
        <v>12</v>
      </c>
      <c r="T3126"/>
    </row>
    <row r="3127" spans="1:20" x14ac:dyDescent="0.25">
      <c r="A3127">
        <v>1969</v>
      </c>
      <c r="B3127">
        <v>7</v>
      </c>
      <c r="C3127">
        <v>22</v>
      </c>
      <c r="D3127">
        <v>76</v>
      </c>
      <c r="E3127">
        <v>70</v>
      </c>
      <c r="F3127">
        <v>0</v>
      </c>
      <c r="T3127"/>
    </row>
    <row r="3128" spans="1:20" x14ac:dyDescent="0.25">
      <c r="A3128">
        <v>1969</v>
      </c>
      <c r="B3128">
        <v>7</v>
      </c>
      <c r="C3128">
        <v>23</v>
      </c>
      <c r="D3128">
        <v>70</v>
      </c>
      <c r="E3128">
        <v>63</v>
      </c>
      <c r="F3128">
        <v>53</v>
      </c>
      <c r="T3128"/>
    </row>
    <row r="3129" spans="1:20" x14ac:dyDescent="0.25">
      <c r="A3129">
        <v>1969</v>
      </c>
      <c r="B3129">
        <v>7</v>
      </c>
      <c r="C3129">
        <v>24</v>
      </c>
      <c r="D3129">
        <v>73</v>
      </c>
      <c r="E3129">
        <v>63</v>
      </c>
      <c r="F3129">
        <v>0</v>
      </c>
      <c r="T3129"/>
    </row>
    <row r="3130" spans="1:20" x14ac:dyDescent="0.25">
      <c r="A3130">
        <v>1969</v>
      </c>
      <c r="B3130">
        <v>7</v>
      </c>
      <c r="C3130">
        <v>25</v>
      </c>
      <c r="D3130">
        <v>76</v>
      </c>
      <c r="E3130">
        <v>61</v>
      </c>
      <c r="F3130">
        <v>0</v>
      </c>
      <c r="T3130"/>
    </row>
    <row r="3131" spans="1:20" x14ac:dyDescent="0.25">
      <c r="A3131">
        <v>1969</v>
      </c>
      <c r="B3131">
        <v>7</v>
      </c>
      <c r="C3131">
        <v>26</v>
      </c>
      <c r="D3131">
        <v>73</v>
      </c>
      <c r="E3131">
        <v>67</v>
      </c>
      <c r="F3131">
        <v>4</v>
      </c>
      <c r="T3131"/>
    </row>
    <row r="3132" spans="1:20" x14ac:dyDescent="0.25">
      <c r="A3132">
        <v>1969</v>
      </c>
      <c r="B3132">
        <v>7</v>
      </c>
      <c r="C3132">
        <v>27</v>
      </c>
      <c r="D3132">
        <v>84</v>
      </c>
      <c r="E3132">
        <v>68</v>
      </c>
      <c r="F3132">
        <v>30</v>
      </c>
      <c r="T3132"/>
    </row>
    <row r="3133" spans="1:20" x14ac:dyDescent="0.25">
      <c r="A3133">
        <v>1969</v>
      </c>
      <c r="B3133">
        <v>7</v>
      </c>
      <c r="C3133">
        <v>28</v>
      </c>
      <c r="D3133">
        <v>77</v>
      </c>
      <c r="E3133">
        <v>71</v>
      </c>
      <c r="F3133">
        <v>116</v>
      </c>
      <c r="T3133"/>
    </row>
    <row r="3134" spans="1:20" x14ac:dyDescent="0.25">
      <c r="A3134">
        <v>1969</v>
      </c>
      <c r="B3134">
        <v>7</v>
      </c>
      <c r="C3134">
        <v>29</v>
      </c>
      <c r="D3134">
        <v>77</v>
      </c>
      <c r="E3134">
        <v>73</v>
      </c>
      <c r="F3134">
        <v>82</v>
      </c>
      <c r="T3134"/>
    </row>
    <row r="3135" spans="1:20" x14ac:dyDescent="0.25">
      <c r="A3135">
        <v>1969</v>
      </c>
      <c r="B3135">
        <v>7</v>
      </c>
      <c r="C3135">
        <v>30</v>
      </c>
      <c r="D3135">
        <v>88</v>
      </c>
      <c r="E3135">
        <v>74</v>
      </c>
      <c r="F3135">
        <v>0</v>
      </c>
      <c r="T3135"/>
    </row>
    <row r="3136" spans="1:20" x14ac:dyDescent="0.25">
      <c r="A3136">
        <v>1969</v>
      </c>
      <c r="B3136">
        <v>7</v>
      </c>
      <c r="C3136">
        <v>31</v>
      </c>
      <c r="D3136">
        <v>86</v>
      </c>
      <c r="E3136">
        <v>69</v>
      </c>
      <c r="F3136">
        <v>34</v>
      </c>
      <c r="T3136"/>
    </row>
    <row r="3137" spans="1:20" x14ac:dyDescent="0.25">
      <c r="A3137">
        <v>1969</v>
      </c>
      <c r="B3137">
        <v>8</v>
      </c>
      <c r="C3137">
        <v>1</v>
      </c>
      <c r="D3137">
        <v>87</v>
      </c>
      <c r="E3137">
        <v>71</v>
      </c>
      <c r="F3137">
        <v>4</v>
      </c>
      <c r="T3137"/>
    </row>
    <row r="3138" spans="1:20" x14ac:dyDescent="0.25">
      <c r="A3138">
        <v>1969</v>
      </c>
      <c r="B3138">
        <v>8</v>
      </c>
      <c r="C3138">
        <v>2</v>
      </c>
      <c r="D3138">
        <v>85</v>
      </c>
      <c r="E3138">
        <v>71</v>
      </c>
      <c r="F3138">
        <v>9</v>
      </c>
      <c r="T3138"/>
    </row>
    <row r="3139" spans="1:20" x14ac:dyDescent="0.25">
      <c r="A3139">
        <v>1969</v>
      </c>
      <c r="B3139">
        <v>8</v>
      </c>
      <c r="C3139">
        <v>3</v>
      </c>
      <c r="D3139">
        <v>89</v>
      </c>
      <c r="E3139">
        <v>75</v>
      </c>
      <c r="F3139">
        <v>0</v>
      </c>
      <c r="T3139"/>
    </row>
    <row r="3140" spans="1:20" x14ac:dyDescent="0.25">
      <c r="A3140">
        <v>1969</v>
      </c>
      <c r="B3140">
        <v>8</v>
      </c>
      <c r="C3140">
        <v>4</v>
      </c>
      <c r="D3140">
        <v>85</v>
      </c>
      <c r="E3140">
        <v>74</v>
      </c>
      <c r="F3140">
        <v>47</v>
      </c>
      <c r="T3140"/>
    </row>
    <row r="3141" spans="1:20" x14ac:dyDescent="0.25">
      <c r="A3141">
        <v>1969</v>
      </c>
      <c r="B3141">
        <v>8</v>
      </c>
      <c r="C3141">
        <v>5</v>
      </c>
      <c r="D3141">
        <v>79</v>
      </c>
      <c r="E3141">
        <v>69</v>
      </c>
      <c r="F3141">
        <v>49</v>
      </c>
      <c r="T3141"/>
    </row>
    <row r="3142" spans="1:20" x14ac:dyDescent="0.25">
      <c r="A3142">
        <v>1969</v>
      </c>
      <c r="B3142">
        <v>8</v>
      </c>
      <c r="C3142">
        <v>6</v>
      </c>
      <c r="D3142">
        <v>87</v>
      </c>
      <c r="E3142">
        <v>69</v>
      </c>
      <c r="F3142">
        <v>0</v>
      </c>
      <c r="T3142"/>
    </row>
    <row r="3143" spans="1:20" x14ac:dyDescent="0.25">
      <c r="A3143">
        <v>1969</v>
      </c>
      <c r="B3143">
        <v>8</v>
      </c>
      <c r="C3143">
        <v>7</v>
      </c>
      <c r="D3143">
        <v>89</v>
      </c>
      <c r="E3143">
        <v>70</v>
      </c>
      <c r="F3143">
        <v>0</v>
      </c>
      <c r="T3143"/>
    </row>
    <row r="3144" spans="1:20" x14ac:dyDescent="0.25">
      <c r="A3144">
        <v>1969</v>
      </c>
      <c r="B3144">
        <v>8</v>
      </c>
      <c r="C3144">
        <v>8</v>
      </c>
      <c r="D3144">
        <v>90</v>
      </c>
      <c r="E3144">
        <v>74</v>
      </c>
      <c r="F3144">
        <v>0</v>
      </c>
      <c r="T3144"/>
    </row>
    <row r="3145" spans="1:20" x14ac:dyDescent="0.25">
      <c r="A3145">
        <v>1969</v>
      </c>
      <c r="B3145">
        <v>8</v>
      </c>
      <c r="C3145">
        <v>9</v>
      </c>
      <c r="D3145">
        <v>85</v>
      </c>
      <c r="E3145">
        <v>69</v>
      </c>
      <c r="F3145">
        <v>2</v>
      </c>
      <c r="T3145"/>
    </row>
    <row r="3146" spans="1:20" x14ac:dyDescent="0.25">
      <c r="A3146">
        <v>1969</v>
      </c>
      <c r="B3146">
        <v>8</v>
      </c>
      <c r="C3146">
        <v>10</v>
      </c>
      <c r="D3146">
        <v>84</v>
      </c>
      <c r="E3146">
        <v>69</v>
      </c>
      <c r="F3146">
        <v>26</v>
      </c>
      <c r="T3146"/>
    </row>
    <row r="3147" spans="1:20" x14ac:dyDescent="0.25">
      <c r="A3147">
        <v>1969</v>
      </c>
      <c r="B3147">
        <v>8</v>
      </c>
      <c r="C3147">
        <v>11</v>
      </c>
      <c r="D3147">
        <v>83</v>
      </c>
      <c r="E3147">
        <v>67</v>
      </c>
      <c r="F3147">
        <v>0</v>
      </c>
      <c r="T3147"/>
    </row>
    <row r="3148" spans="1:20" x14ac:dyDescent="0.25">
      <c r="A3148">
        <v>1969</v>
      </c>
      <c r="B3148">
        <v>8</v>
      </c>
      <c r="C3148">
        <v>12</v>
      </c>
      <c r="D3148">
        <v>86</v>
      </c>
      <c r="E3148">
        <v>65</v>
      </c>
      <c r="F3148">
        <v>0</v>
      </c>
      <c r="T3148"/>
    </row>
    <row r="3149" spans="1:20" x14ac:dyDescent="0.25">
      <c r="A3149">
        <v>1969</v>
      </c>
      <c r="B3149">
        <v>8</v>
      </c>
      <c r="C3149">
        <v>13</v>
      </c>
      <c r="D3149">
        <v>87</v>
      </c>
      <c r="E3149">
        <v>68</v>
      </c>
      <c r="F3149">
        <v>0</v>
      </c>
      <c r="T3149"/>
    </row>
    <row r="3150" spans="1:20" x14ac:dyDescent="0.25">
      <c r="A3150">
        <v>1969</v>
      </c>
      <c r="B3150">
        <v>8</v>
      </c>
      <c r="C3150">
        <v>14</v>
      </c>
      <c r="D3150">
        <v>88</v>
      </c>
      <c r="E3150">
        <v>70</v>
      </c>
      <c r="F3150">
        <v>0</v>
      </c>
      <c r="T3150"/>
    </row>
    <row r="3151" spans="1:20" x14ac:dyDescent="0.25">
      <c r="A3151">
        <v>1969</v>
      </c>
      <c r="B3151">
        <v>8</v>
      </c>
      <c r="C3151">
        <v>15</v>
      </c>
      <c r="D3151">
        <v>84</v>
      </c>
      <c r="E3151">
        <v>74</v>
      </c>
      <c r="F3151">
        <v>63</v>
      </c>
      <c r="T3151"/>
    </row>
    <row r="3152" spans="1:20" x14ac:dyDescent="0.25">
      <c r="A3152">
        <v>1969</v>
      </c>
      <c r="B3152">
        <v>8</v>
      </c>
      <c r="C3152">
        <v>16</v>
      </c>
      <c r="D3152">
        <v>89</v>
      </c>
      <c r="E3152">
        <v>74</v>
      </c>
      <c r="F3152">
        <v>0</v>
      </c>
      <c r="T3152"/>
    </row>
    <row r="3153" spans="1:20" x14ac:dyDescent="0.25">
      <c r="A3153">
        <v>1969</v>
      </c>
      <c r="B3153">
        <v>8</v>
      </c>
      <c r="C3153">
        <v>17</v>
      </c>
      <c r="D3153">
        <v>90</v>
      </c>
      <c r="E3153">
        <v>73</v>
      </c>
      <c r="F3153">
        <v>6</v>
      </c>
      <c r="T3153"/>
    </row>
    <row r="3154" spans="1:20" x14ac:dyDescent="0.25">
      <c r="A3154">
        <v>1969</v>
      </c>
      <c r="B3154">
        <v>8</v>
      </c>
      <c r="C3154">
        <v>18</v>
      </c>
      <c r="D3154">
        <v>88</v>
      </c>
      <c r="E3154">
        <v>73</v>
      </c>
      <c r="F3154">
        <v>10</v>
      </c>
      <c r="T3154"/>
    </row>
    <row r="3155" spans="1:20" x14ac:dyDescent="0.25">
      <c r="A3155">
        <v>1969</v>
      </c>
      <c r="B3155">
        <v>8</v>
      </c>
      <c r="C3155">
        <v>19</v>
      </c>
      <c r="D3155">
        <v>88</v>
      </c>
      <c r="E3155">
        <v>72</v>
      </c>
      <c r="F3155">
        <v>0</v>
      </c>
      <c r="T3155"/>
    </row>
    <row r="3156" spans="1:20" x14ac:dyDescent="0.25">
      <c r="A3156">
        <v>1969</v>
      </c>
      <c r="B3156">
        <v>8</v>
      </c>
      <c r="C3156">
        <v>20</v>
      </c>
      <c r="D3156">
        <v>80</v>
      </c>
      <c r="E3156">
        <v>64</v>
      </c>
      <c r="F3156">
        <v>0</v>
      </c>
      <c r="T3156"/>
    </row>
    <row r="3157" spans="1:20" x14ac:dyDescent="0.25">
      <c r="A3157">
        <v>1969</v>
      </c>
      <c r="B3157">
        <v>8</v>
      </c>
      <c r="C3157">
        <v>21</v>
      </c>
      <c r="D3157">
        <v>79</v>
      </c>
      <c r="E3157">
        <v>58</v>
      </c>
      <c r="F3157">
        <v>0</v>
      </c>
      <c r="T3157"/>
    </row>
    <row r="3158" spans="1:20" x14ac:dyDescent="0.25">
      <c r="A3158">
        <v>1969</v>
      </c>
      <c r="B3158">
        <v>8</v>
      </c>
      <c r="C3158">
        <v>22</v>
      </c>
      <c r="D3158">
        <v>82</v>
      </c>
      <c r="E3158">
        <v>58</v>
      </c>
      <c r="F3158">
        <v>0</v>
      </c>
      <c r="T3158"/>
    </row>
    <row r="3159" spans="1:20" x14ac:dyDescent="0.25">
      <c r="A3159">
        <v>1969</v>
      </c>
      <c r="B3159">
        <v>8</v>
      </c>
      <c r="C3159">
        <v>23</v>
      </c>
      <c r="D3159">
        <v>87</v>
      </c>
      <c r="E3159">
        <v>64</v>
      </c>
      <c r="F3159">
        <v>0</v>
      </c>
      <c r="T3159"/>
    </row>
    <row r="3160" spans="1:20" x14ac:dyDescent="0.25">
      <c r="A3160">
        <v>1969</v>
      </c>
      <c r="B3160">
        <v>8</v>
      </c>
      <c r="C3160">
        <v>24</v>
      </c>
      <c r="D3160">
        <v>92</v>
      </c>
      <c r="E3160">
        <v>69</v>
      </c>
      <c r="F3160">
        <v>0</v>
      </c>
      <c r="T3160"/>
    </row>
    <row r="3161" spans="1:20" x14ac:dyDescent="0.25">
      <c r="A3161">
        <v>1969</v>
      </c>
      <c r="B3161">
        <v>8</v>
      </c>
      <c r="C3161">
        <v>25</v>
      </c>
      <c r="D3161">
        <v>94</v>
      </c>
      <c r="E3161">
        <v>73</v>
      </c>
      <c r="F3161">
        <v>0</v>
      </c>
      <c r="T3161"/>
    </row>
    <row r="3162" spans="1:20" x14ac:dyDescent="0.25">
      <c r="A3162">
        <v>1969</v>
      </c>
      <c r="B3162">
        <v>8</v>
      </c>
      <c r="C3162">
        <v>26</v>
      </c>
      <c r="D3162">
        <v>85</v>
      </c>
      <c r="E3162">
        <v>66</v>
      </c>
      <c r="F3162">
        <v>37</v>
      </c>
      <c r="T3162"/>
    </row>
    <row r="3163" spans="1:20" x14ac:dyDescent="0.25">
      <c r="A3163">
        <v>1969</v>
      </c>
      <c r="B3163">
        <v>8</v>
      </c>
      <c r="C3163">
        <v>27</v>
      </c>
      <c r="D3163">
        <v>78</v>
      </c>
      <c r="E3163">
        <v>59</v>
      </c>
      <c r="F3163">
        <v>0</v>
      </c>
      <c r="T3163"/>
    </row>
    <row r="3164" spans="1:20" x14ac:dyDescent="0.25">
      <c r="A3164">
        <v>1969</v>
      </c>
      <c r="B3164">
        <v>8</v>
      </c>
      <c r="C3164">
        <v>28</v>
      </c>
      <c r="D3164">
        <v>83</v>
      </c>
      <c r="E3164">
        <v>62</v>
      </c>
      <c r="F3164">
        <v>0</v>
      </c>
      <c r="T3164"/>
    </row>
    <row r="3165" spans="1:20" x14ac:dyDescent="0.25">
      <c r="A3165">
        <v>1969</v>
      </c>
      <c r="B3165">
        <v>8</v>
      </c>
      <c r="C3165">
        <v>29</v>
      </c>
      <c r="D3165">
        <v>87</v>
      </c>
      <c r="E3165">
        <v>65</v>
      </c>
      <c r="F3165">
        <v>0</v>
      </c>
      <c r="T3165"/>
    </row>
    <row r="3166" spans="1:20" x14ac:dyDescent="0.25">
      <c r="A3166">
        <v>1969</v>
      </c>
      <c r="B3166">
        <v>8</v>
      </c>
      <c r="C3166">
        <v>30</v>
      </c>
      <c r="D3166">
        <v>89</v>
      </c>
      <c r="E3166">
        <v>70</v>
      </c>
      <c r="F3166">
        <v>0</v>
      </c>
      <c r="T3166"/>
    </row>
    <row r="3167" spans="1:20" x14ac:dyDescent="0.25">
      <c r="A3167">
        <v>1969</v>
      </c>
      <c r="B3167">
        <v>8</v>
      </c>
      <c r="C3167">
        <v>31</v>
      </c>
      <c r="D3167">
        <v>92</v>
      </c>
      <c r="E3167">
        <v>72</v>
      </c>
      <c r="F3167">
        <v>0</v>
      </c>
      <c r="T3167"/>
    </row>
    <row r="3168" spans="1:20" x14ac:dyDescent="0.25">
      <c r="A3168">
        <v>1969</v>
      </c>
      <c r="B3168">
        <v>9</v>
      </c>
      <c r="C3168">
        <v>1</v>
      </c>
      <c r="D3168">
        <v>93</v>
      </c>
      <c r="E3168">
        <v>74</v>
      </c>
      <c r="F3168">
        <v>0</v>
      </c>
      <c r="T3168"/>
    </row>
    <row r="3169" spans="1:20" x14ac:dyDescent="0.25">
      <c r="A3169">
        <v>1969</v>
      </c>
      <c r="B3169">
        <v>9</v>
      </c>
      <c r="C3169">
        <v>2</v>
      </c>
      <c r="D3169">
        <v>86</v>
      </c>
      <c r="E3169">
        <v>71</v>
      </c>
      <c r="F3169">
        <v>11</v>
      </c>
      <c r="T3169"/>
    </row>
    <row r="3170" spans="1:20" x14ac:dyDescent="0.25">
      <c r="A3170">
        <v>1969</v>
      </c>
      <c r="B3170">
        <v>9</v>
      </c>
      <c r="C3170">
        <v>3</v>
      </c>
      <c r="D3170">
        <v>74</v>
      </c>
      <c r="E3170">
        <v>66</v>
      </c>
      <c r="F3170">
        <v>332</v>
      </c>
      <c r="T3170"/>
    </row>
    <row r="3171" spans="1:20" x14ac:dyDescent="0.25">
      <c r="A3171">
        <v>1969</v>
      </c>
      <c r="B3171">
        <v>9</v>
      </c>
      <c r="C3171">
        <v>4</v>
      </c>
      <c r="D3171">
        <v>70</v>
      </c>
      <c r="E3171">
        <v>66</v>
      </c>
      <c r="F3171">
        <v>296</v>
      </c>
      <c r="T3171"/>
    </row>
    <row r="3172" spans="1:20" x14ac:dyDescent="0.25">
      <c r="A3172">
        <v>1969</v>
      </c>
      <c r="B3172">
        <v>9</v>
      </c>
      <c r="C3172">
        <v>5</v>
      </c>
      <c r="D3172">
        <v>80</v>
      </c>
      <c r="E3172">
        <v>67</v>
      </c>
      <c r="F3172">
        <v>0</v>
      </c>
      <c r="T3172"/>
    </row>
    <row r="3173" spans="1:20" x14ac:dyDescent="0.25">
      <c r="A3173">
        <v>1969</v>
      </c>
      <c r="B3173">
        <v>9</v>
      </c>
      <c r="C3173">
        <v>6</v>
      </c>
      <c r="D3173">
        <v>80</v>
      </c>
      <c r="E3173">
        <v>71</v>
      </c>
      <c r="F3173">
        <v>11</v>
      </c>
      <c r="T3173"/>
    </row>
    <row r="3174" spans="1:20" x14ac:dyDescent="0.25">
      <c r="A3174">
        <v>1969</v>
      </c>
      <c r="B3174">
        <v>9</v>
      </c>
      <c r="C3174">
        <v>7</v>
      </c>
      <c r="D3174">
        <v>89</v>
      </c>
      <c r="E3174">
        <v>74</v>
      </c>
      <c r="F3174">
        <v>0</v>
      </c>
      <c r="T3174"/>
    </row>
    <row r="3175" spans="1:20" x14ac:dyDescent="0.25">
      <c r="A3175">
        <v>1969</v>
      </c>
      <c r="B3175">
        <v>9</v>
      </c>
      <c r="C3175">
        <v>8</v>
      </c>
      <c r="D3175">
        <v>78</v>
      </c>
      <c r="E3175">
        <v>69</v>
      </c>
      <c r="F3175">
        <v>12</v>
      </c>
      <c r="T3175"/>
    </row>
    <row r="3176" spans="1:20" x14ac:dyDescent="0.25">
      <c r="A3176">
        <v>1969</v>
      </c>
      <c r="B3176">
        <v>9</v>
      </c>
      <c r="C3176">
        <v>9</v>
      </c>
      <c r="D3176">
        <v>76</v>
      </c>
      <c r="E3176">
        <v>63</v>
      </c>
      <c r="F3176">
        <v>0</v>
      </c>
      <c r="T3176"/>
    </row>
    <row r="3177" spans="1:20" x14ac:dyDescent="0.25">
      <c r="A3177">
        <v>1969</v>
      </c>
      <c r="B3177">
        <v>9</v>
      </c>
      <c r="C3177">
        <v>10</v>
      </c>
      <c r="D3177">
        <v>73</v>
      </c>
      <c r="E3177">
        <v>57</v>
      </c>
      <c r="F3177">
        <v>0</v>
      </c>
      <c r="T3177"/>
    </row>
    <row r="3178" spans="1:20" x14ac:dyDescent="0.25">
      <c r="A3178">
        <v>1969</v>
      </c>
      <c r="B3178">
        <v>9</v>
      </c>
      <c r="C3178">
        <v>11</v>
      </c>
      <c r="D3178">
        <v>76</v>
      </c>
      <c r="E3178">
        <v>53</v>
      </c>
      <c r="F3178">
        <v>0</v>
      </c>
      <c r="T3178"/>
    </row>
    <row r="3179" spans="1:20" x14ac:dyDescent="0.25">
      <c r="A3179">
        <v>1969</v>
      </c>
      <c r="B3179">
        <v>9</v>
      </c>
      <c r="C3179">
        <v>12</v>
      </c>
      <c r="D3179">
        <v>78</v>
      </c>
      <c r="E3179">
        <v>60</v>
      </c>
      <c r="F3179">
        <v>0</v>
      </c>
      <c r="T3179"/>
    </row>
    <row r="3180" spans="1:20" x14ac:dyDescent="0.25">
      <c r="A3180">
        <v>1969</v>
      </c>
      <c r="B3180">
        <v>9</v>
      </c>
      <c r="C3180">
        <v>13</v>
      </c>
      <c r="D3180">
        <v>85</v>
      </c>
      <c r="E3180">
        <v>62</v>
      </c>
      <c r="F3180">
        <v>0</v>
      </c>
      <c r="T3180"/>
    </row>
    <row r="3181" spans="1:20" x14ac:dyDescent="0.25">
      <c r="A3181">
        <v>1969</v>
      </c>
      <c r="B3181">
        <v>9</v>
      </c>
      <c r="C3181">
        <v>14</v>
      </c>
      <c r="D3181">
        <v>86</v>
      </c>
      <c r="E3181">
        <v>67</v>
      </c>
      <c r="F3181">
        <v>0</v>
      </c>
      <c r="T3181"/>
    </row>
    <row r="3182" spans="1:20" x14ac:dyDescent="0.25">
      <c r="A3182">
        <v>1969</v>
      </c>
      <c r="B3182">
        <v>9</v>
      </c>
      <c r="C3182">
        <v>15</v>
      </c>
      <c r="D3182">
        <v>84</v>
      </c>
      <c r="E3182">
        <v>68</v>
      </c>
      <c r="F3182">
        <v>0</v>
      </c>
      <c r="T3182"/>
    </row>
    <row r="3183" spans="1:20" x14ac:dyDescent="0.25">
      <c r="A3183">
        <v>1969</v>
      </c>
      <c r="B3183">
        <v>9</v>
      </c>
      <c r="C3183">
        <v>16</v>
      </c>
      <c r="D3183">
        <v>83</v>
      </c>
      <c r="E3183">
        <v>68</v>
      </c>
      <c r="F3183">
        <v>0</v>
      </c>
      <c r="T3183"/>
    </row>
    <row r="3184" spans="1:20" x14ac:dyDescent="0.25">
      <c r="A3184">
        <v>1969</v>
      </c>
      <c r="B3184">
        <v>9</v>
      </c>
      <c r="C3184">
        <v>17</v>
      </c>
      <c r="D3184">
        <v>87</v>
      </c>
      <c r="E3184">
        <v>61</v>
      </c>
      <c r="F3184">
        <v>88</v>
      </c>
      <c r="T3184"/>
    </row>
    <row r="3185" spans="1:20" x14ac:dyDescent="0.25">
      <c r="A3185">
        <v>1969</v>
      </c>
      <c r="B3185">
        <v>9</v>
      </c>
      <c r="C3185">
        <v>18</v>
      </c>
      <c r="D3185">
        <v>68</v>
      </c>
      <c r="E3185">
        <v>54</v>
      </c>
      <c r="F3185">
        <v>30</v>
      </c>
      <c r="T3185"/>
    </row>
    <row r="3186" spans="1:20" x14ac:dyDescent="0.25">
      <c r="A3186">
        <v>1969</v>
      </c>
      <c r="B3186">
        <v>9</v>
      </c>
      <c r="C3186">
        <v>19</v>
      </c>
      <c r="D3186">
        <v>68</v>
      </c>
      <c r="E3186">
        <v>51</v>
      </c>
      <c r="F3186">
        <v>0</v>
      </c>
      <c r="T3186"/>
    </row>
    <row r="3187" spans="1:20" x14ac:dyDescent="0.25">
      <c r="A3187">
        <v>1969</v>
      </c>
      <c r="B3187">
        <v>9</v>
      </c>
      <c r="C3187">
        <v>20</v>
      </c>
      <c r="D3187">
        <v>70</v>
      </c>
      <c r="E3187">
        <v>55</v>
      </c>
      <c r="F3187">
        <v>0</v>
      </c>
      <c r="T3187"/>
    </row>
    <row r="3188" spans="1:20" x14ac:dyDescent="0.25">
      <c r="A3188">
        <v>1969</v>
      </c>
      <c r="B3188">
        <v>9</v>
      </c>
      <c r="C3188">
        <v>21</v>
      </c>
      <c r="D3188">
        <v>70</v>
      </c>
      <c r="E3188">
        <v>52</v>
      </c>
      <c r="F3188">
        <v>0</v>
      </c>
      <c r="T3188"/>
    </row>
    <row r="3189" spans="1:20" x14ac:dyDescent="0.25">
      <c r="A3189">
        <v>1969</v>
      </c>
      <c r="B3189">
        <v>9</v>
      </c>
      <c r="C3189">
        <v>22</v>
      </c>
      <c r="D3189">
        <v>75</v>
      </c>
      <c r="E3189">
        <v>53</v>
      </c>
      <c r="F3189">
        <v>0</v>
      </c>
      <c r="T3189"/>
    </row>
    <row r="3190" spans="1:20" x14ac:dyDescent="0.25">
      <c r="A3190">
        <v>1969</v>
      </c>
      <c r="B3190">
        <v>9</v>
      </c>
      <c r="C3190">
        <v>23</v>
      </c>
      <c r="D3190">
        <v>77</v>
      </c>
      <c r="E3190">
        <v>52</v>
      </c>
      <c r="F3190">
        <v>0</v>
      </c>
      <c r="T3190"/>
    </row>
    <row r="3191" spans="1:20" x14ac:dyDescent="0.25">
      <c r="A3191">
        <v>1969</v>
      </c>
      <c r="B3191">
        <v>9</v>
      </c>
      <c r="C3191">
        <v>24</v>
      </c>
      <c r="D3191">
        <v>81</v>
      </c>
      <c r="E3191">
        <v>55</v>
      </c>
      <c r="F3191">
        <v>0</v>
      </c>
      <c r="T3191"/>
    </row>
    <row r="3192" spans="1:20" x14ac:dyDescent="0.25">
      <c r="A3192">
        <v>1969</v>
      </c>
      <c r="B3192">
        <v>9</v>
      </c>
      <c r="C3192">
        <v>25</v>
      </c>
      <c r="D3192">
        <v>70</v>
      </c>
      <c r="E3192">
        <v>61</v>
      </c>
      <c r="F3192">
        <v>0</v>
      </c>
      <c r="T3192"/>
    </row>
    <row r="3193" spans="1:20" x14ac:dyDescent="0.25">
      <c r="A3193">
        <v>1969</v>
      </c>
      <c r="B3193">
        <v>9</v>
      </c>
      <c r="C3193">
        <v>26</v>
      </c>
      <c r="D3193">
        <v>74</v>
      </c>
      <c r="E3193">
        <v>54</v>
      </c>
      <c r="F3193">
        <v>0</v>
      </c>
      <c r="T3193"/>
    </row>
    <row r="3194" spans="1:20" x14ac:dyDescent="0.25">
      <c r="A3194">
        <v>1969</v>
      </c>
      <c r="B3194">
        <v>9</v>
      </c>
      <c r="C3194">
        <v>27</v>
      </c>
      <c r="D3194">
        <v>77</v>
      </c>
      <c r="E3194">
        <v>56</v>
      </c>
      <c r="F3194">
        <v>0</v>
      </c>
      <c r="T3194"/>
    </row>
    <row r="3195" spans="1:20" x14ac:dyDescent="0.25">
      <c r="A3195">
        <v>1969</v>
      </c>
      <c r="B3195">
        <v>9</v>
      </c>
      <c r="C3195">
        <v>28</v>
      </c>
      <c r="D3195">
        <v>70</v>
      </c>
      <c r="E3195">
        <v>56</v>
      </c>
      <c r="F3195">
        <v>52</v>
      </c>
      <c r="T3195"/>
    </row>
    <row r="3196" spans="1:20" x14ac:dyDescent="0.25">
      <c r="A3196">
        <v>1969</v>
      </c>
      <c r="B3196">
        <v>9</v>
      </c>
      <c r="C3196">
        <v>29</v>
      </c>
      <c r="D3196">
        <v>67</v>
      </c>
      <c r="E3196">
        <v>51</v>
      </c>
      <c r="F3196">
        <v>0</v>
      </c>
      <c r="T3196"/>
    </row>
    <row r="3197" spans="1:20" x14ac:dyDescent="0.25">
      <c r="A3197">
        <v>1969</v>
      </c>
      <c r="B3197">
        <v>9</v>
      </c>
      <c r="C3197">
        <v>30</v>
      </c>
      <c r="D3197">
        <v>70</v>
      </c>
      <c r="E3197">
        <v>53</v>
      </c>
      <c r="F3197">
        <v>0</v>
      </c>
      <c r="T3197"/>
    </row>
    <row r="3198" spans="1:20" x14ac:dyDescent="0.25">
      <c r="A3198">
        <v>1969</v>
      </c>
      <c r="B3198">
        <v>10</v>
      </c>
      <c r="C3198">
        <v>1</v>
      </c>
      <c r="D3198">
        <v>76</v>
      </c>
      <c r="E3198">
        <v>56</v>
      </c>
      <c r="F3198">
        <v>0</v>
      </c>
      <c r="T3198"/>
    </row>
    <row r="3199" spans="1:20" x14ac:dyDescent="0.25">
      <c r="A3199">
        <v>1969</v>
      </c>
      <c r="B3199">
        <v>10</v>
      </c>
      <c r="C3199">
        <v>2</v>
      </c>
      <c r="D3199">
        <v>68</v>
      </c>
      <c r="E3199">
        <v>62</v>
      </c>
      <c r="F3199">
        <v>80</v>
      </c>
      <c r="T3199"/>
    </row>
    <row r="3200" spans="1:20" x14ac:dyDescent="0.25">
      <c r="A3200">
        <v>1969</v>
      </c>
      <c r="B3200">
        <v>10</v>
      </c>
      <c r="C3200">
        <v>3</v>
      </c>
      <c r="D3200">
        <v>76</v>
      </c>
      <c r="E3200">
        <v>68</v>
      </c>
      <c r="F3200">
        <v>25</v>
      </c>
      <c r="T3200"/>
    </row>
    <row r="3201" spans="1:20" x14ac:dyDescent="0.25">
      <c r="A3201">
        <v>1969</v>
      </c>
      <c r="B3201">
        <v>10</v>
      </c>
      <c r="C3201">
        <v>4</v>
      </c>
      <c r="D3201">
        <v>68</v>
      </c>
      <c r="E3201">
        <v>52</v>
      </c>
      <c r="F3201">
        <v>0</v>
      </c>
      <c r="T3201"/>
    </row>
    <row r="3202" spans="1:20" x14ac:dyDescent="0.25">
      <c r="A3202">
        <v>1969</v>
      </c>
      <c r="B3202">
        <v>10</v>
      </c>
      <c r="C3202">
        <v>5</v>
      </c>
      <c r="D3202">
        <v>66</v>
      </c>
      <c r="E3202">
        <v>51</v>
      </c>
      <c r="F3202">
        <v>0</v>
      </c>
      <c r="T3202"/>
    </row>
    <row r="3203" spans="1:20" x14ac:dyDescent="0.25">
      <c r="A3203">
        <v>1969</v>
      </c>
      <c r="B3203">
        <v>10</v>
      </c>
      <c r="C3203">
        <v>6</v>
      </c>
      <c r="D3203">
        <v>74</v>
      </c>
      <c r="E3203">
        <v>51</v>
      </c>
      <c r="F3203">
        <v>0</v>
      </c>
      <c r="T3203"/>
    </row>
    <row r="3204" spans="1:20" x14ac:dyDescent="0.25">
      <c r="A3204">
        <v>1969</v>
      </c>
      <c r="B3204">
        <v>10</v>
      </c>
      <c r="C3204">
        <v>7</v>
      </c>
      <c r="D3204">
        <v>72</v>
      </c>
      <c r="E3204">
        <v>56</v>
      </c>
      <c r="F3204">
        <v>0</v>
      </c>
      <c r="T3204"/>
    </row>
    <row r="3205" spans="1:20" x14ac:dyDescent="0.25">
      <c r="A3205">
        <v>1969</v>
      </c>
      <c r="B3205">
        <v>10</v>
      </c>
      <c r="C3205">
        <v>8</v>
      </c>
      <c r="D3205">
        <v>70</v>
      </c>
      <c r="E3205">
        <v>61</v>
      </c>
      <c r="F3205">
        <v>43</v>
      </c>
      <c r="T3205"/>
    </row>
    <row r="3206" spans="1:20" x14ac:dyDescent="0.25">
      <c r="A3206">
        <v>1969</v>
      </c>
      <c r="B3206">
        <v>10</v>
      </c>
      <c r="C3206">
        <v>9</v>
      </c>
      <c r="D3206">
        <v>72</v>
      </c>
      <c r="E3206">
        <v>54</v>
      </c>
      <c r="F3206">
        <v>0</v>
      </c>
      <c r="T3206"/>
    </row>
    <row r="3207" spans="1:20" x14ac:dyDescent="0.25">
      <c r="A3207">
        <v>1969</v>
      </c>
      <c r="B3207">
        <v>10</v>
      </c>
      <c r="C3207">
        <v>10</v>
      </c>
      <c r="D3207">
        <v>72</v>
      </c>
      <c r="E3207">
        <v>55</v>
      </c>
      <c r="F3207">
        <v>0</v>
      </c>
      <c r="T3207"/>
    </row>
    <row r="3208" spans="1:20" x14ac:dyDescent="0.25">
      <c r="A3208">
        <v>1969</v>
      </c>
      <c r="B3208">
        <v>10</v>
      </c>
      <c r="C3208">
        <v>11</v>
      </c>
      <c r="D3208">
        <v>74</v>
      </c>
      <c r="E3208">
        <v>58</v>
      </c>
      <c r="F3208">
        <v>1</v>
      </c>
      <c r="T3208"/>
    </row>
    <row r="3209" spans="1:20" x14ac:dyDescent="0.25">
      <c r="A3209">
        <v>1969</v>
      </c>
      <c r="B3209">
        <v>10</v>
      </c>
      <c r="C3209">
        <v>12</v>
      </c>
      <c r="D3209">
        <v>80</v>
      </c>
      <c r="E3209">
        <v>64</v>
      </c>
      <c r="F3209">
        <v>0</v>
      </c>
      <c r="T3209"/>
    </row>
    <row r="3210" spans="1:20" x14ac:dyDescent="0.25">
      <c r="A3210">
        <v>1969</v>
      </c>
      <c r="B3210">
        <v>10</v>
      </c>
      <c r="C3210">
        <v>13</v>
      </c>
      <c r="D3210">
        <v>68</v>
      </c>
      <c r="E3210">
        <v>62</v>
      </c>
      <c r="F3210">
        <v>2</v>
      </c>
      <c r="T3210"/>
    </row>
    <row r="3211" spans="1:20" x14ac:dyDescent="0.25">
      <c r="A3211">
        <v>1969</v>
      </c>
      <c r="B3211">
        <v>10</v>
      </c>
      <c r="C3211">
        <v>14</v>
      </c>
      <c r="D3211">
        <v>76</v>
      </c>
      <c r="E3211">
        <v>51</v>
      </c>
      <c r="F3211">
        <v>0</v>
      </c>
      <c r="T3211"/>
    </row>
    <row r="3212" spans="1:20" x14ac:dyDescent="0.25">
      <c r="A3212">
        <v>1969</v>
      </c>
      <c r="B3212">
        <v>10</v>
      </c>
      <c r="C3212">
        <v>15</v>
      </c>
      <c r="D3212">
        <v>64</v>
      </c>
      <c r="E3212">
        <v>46</v>
      </c>
      <c r="F3212">
        <v>0</v>
      </c>
      <c r="T3212"/>
    </row>
    <row r="3213" spans="1:20" x14ac:dyDescent="0.25">
      <c r="A3213">
        <v>1969</v>
      </c>
      <c r="B3213">
        <v>10</v>
      </c>
      <c r="C3213">
        <v>16</v>
      </c>
      <c r="D3213">
        <v>64</v>
      </c>
      <c r="E3213">
        <v>47</v>
      </c>
      <c r="F3213">
        <v>0</v>
      </c>
      <c r="T3213"/>
    </row>
    <row r="3214" spans="1:20" x14ac:dyDescent="0.25">
      <c r="A3214">
        <v>1969</v>
      </c>
      <c r="B3214">
        <v>10</v>
      </c>
      <c r="C3214">
        <v>17</v>
      </c>
      <c r="D3214">
        <v>64</v>
      </c>
      <c r="E3214">
        <v>48</v>
      </c>
      <c r="F3214">
        <v>0</v>
      </c>
      <c r="T3214"/>
    </row>
    <row r="3215" spans="1:20" x14ac:dyDescent="0.25">
      <c r="A3215">
        <v>1969</v>
      </c>
      <c r="B3215">
        <v>10</v>
      </c>
      <c r="C3215">
        <v>18</v>
      </c>
      <c r="D3215">
        <v>63</v>
      </c>
      <c r="E3215">
        <v>44</v>
      </c>
      <c r="F3215">
        <v>0</v>
      </c>
      <c r="T3215"/>
    </row>
    <row r="3216" spans="1:20" x14ac:dyDescent="0.25">
      <c r="A3216">
        <v>1969</v>
      </c>
      <c r="B3216">
        <v>10</v>
      </c>
      <c r="C3216">
        <v>19</v>
      </c>
      <c r="D3216">
        <v>69</v>
      </c>
      <c r="E3216">
        <v>48</v>
      </c>
      <c r="F3216">
        <v>0</v>
      </c>
      <c r="T3216"/>
    </row>
    <row r="3217" spans="1:20" x14ac:dyDescent="0.25">
      <c r="A3217">
        <v>1969</v>
      </c>
      <c r="B3217">
        <v>10</v>
      </c>
      <c r="C3217">
        <v>20</v>
      </c>
      <c r="D3217">
        <v>80</v>
      </c>
      <c r="E3217">
        <v>56</v>
      </c>
      <c r="F3217">
        <v>10</v>
      </c>
      <c r="T3217"/>
    </row>
    <row r="3218" spans="1:20" x14ac:dyDescent="0.25">
      <c r="A3218">
        <v>1969</v>
      </c>
      <c r="B3218">
        <v>10</v>
      </c>
      <c r="C3218">
        <v>21</v>
      </c>
      <c r="D3218">
        <v>69</v>
      </c>
      <c r="E3218">
        <v>52</v>
      </c>
      <c r="F3218">
        <v>36</v>
      </c>
      <c r="T3218"/>
    </row>
    <row r="3219" spans="1:20" x14ac:dyDescent="0.25">
      <c r="A3219">
        <v>1969</v>
      </c>
      <c r="B3219">
        <v>10</v>
      </c>
      <c r="C3219">
        <v>22</v>
      </c>
      <c r="D3219">
        <v>64</v>
      </c>
      <c r="E3219">
        <v>35</v>
      </c>
      <c r="F3219">
        <v>0</v>
      </c>
      <c r="T3219"/>
    </row>
    <row r="3220" spans="1:20" x14ac:dyDescent="0.25">
      <c r="A3220">
        <v>1969</v>
      </c>
      <c r="B3220">
        <v>10</v>
      </c>
      <c r="C3220">
        <v>23</v>
      </c>
      <c r="D3220">
        <v>43</v>
      </c>
      <c r="E3220">
        <v>32</v>
      </c>
      <c r="F3220">
        <v>0</v>
      </c>
      <c r="T3220"/>
    </row>
    <row r="3221" spans="1:20" x14ac:dyDescent="0.25">
      <c r="A3221">
        <v>1969</v>
      </c>
      <c r="B3221">
        <v>10</v>
      </c>
      <c r="C3221">
        <v>24</v>
      </c>
      <c r="D3221">
        <v>51</v>
      </c>
      <c r="E3221">
        <v>31</v>
      </c>
      <c r="F3221">
        <v>0</v>
      </c>
      <c r="T3221"/>
    </row>
    <row r="3222" spans="1:20" x14ac:dyDescent="0.25">
      <c r="A3222">
        <v>1969</v>
      </c>
      <c r="B3222">
        <v>10</v>
      </c>
      <c r="C3222">
        <v>25</v>
      </c>
      <c r="D3222">
        <v>54</v>
      </c>
      <c r="E3222">
        <v>41</v>
      </c>
      <c r="F3222">
        <v>0</v>
      </c>
      <c r="T3222"/>
    </row>
    <row r="3223" spans="1:20" x14ac:dyDescent="0.25">
      <c r="A3223">
        <v>1969</v>
      </c>
      <c r="B3223">
        <v>10</v>
      </c>
      <c r="C3223">
        <v>26</v>
      </c>
      <c r="D3223">
        <v>67</v>
      </c>
      <c r="E3223">
        <v>41</v>
      </c>
      <c r="F3223">
        <v>0</v>
      </c>
      <c r="T3223"/>
    </row>
    <row r="3224" spans="1:20" x14ac:dyDescent="0.25">
      <c r="A3224">
        <v>1969</v>
      </c>
      <c r="B3224">
        <v>10</v>
      </c>
      <c r="C3224">
        <v>27</v>
      </c>
      <c r="D3224">
        <v>60</v>
      </c>
      <c r="E3224">
        <v>44</v>
      </c>
      <c r="F3224">
        <v>0</v>
      </c>
      <c r="T3224"/>
    </row>
    <row r="3225" spans="1:20" x14ac:dyDescent="0.25">
      <c r="A3225">
        <v>1969</v>
      </c>
      <c r="B3225">
        <v>10</v>
      </c>
      <c r="C3225">
        <v>28</v>
      </c>
      <c r="D3225">
        <v>53</v>
      </c>
      <c r="E3225">
        <v>40</v>
      </c>
      <c r="F3225">
        <v>0</v>
      </c>
      <c r="T3225"/>
    </row>
    <row r="3226" spans="1:20" x14ac:dyDescent="0.25">
      <c r="A3226">
        <v>1969</v>
      </c>
      <c r="B3226">
        <v>10</v>
      </c>
      <c r="C3226">
        <v>29</v>
      </c>
      <c r="D3226">
        <v>53</v>
      </c>
      <c r="E3226">
        <v>36</v>
      </c>
      <c r="F3226">
        <v>0</v>
      </c>
      <c r="T3226"/>
    </row>
    <row r="3227" spans="1:20" x14ac:dyDescent="0.25">
      <c r="A3227">
        <v>1969</v>
      </c>
      <c r="B3227">
        <v>10</v>
      </c>
      <c r="C3227">
        <v>30</v>
      </c>
      <c r="D3227">
        <v>59</v>
      </c>
      <c r="E3227">
        <v>40</v>
      </c>
      <c r="F3227">
        <v>0</v>
      </c>
      <c r="T3227"/>
    </row>
    <row r="3228" spans="1:20" x14ac:dyDescent="0.25">
      <c r="A3228">
        <v>1969</v>
      </c>
      <c r="B3228">
        <v>10</v>
      </c>
      <c r="C3228">
        <v>31</v>
      </c>
      <c r="D3228">
        <v>58</v>
      </c>
      <c r="E3228">
        <v>45</v>
      </c>
      <c r="F3228">
        <v>0</v>
      </c>
      <c r="T3228"/>
    </row>
    <row r="3229" spans="1:20" x14ac:dyDescent="0.25">
      <c r="A3229">
        <v>1969</v>
      </c>
      <c r="B3229">
        <v>11</v>
      </c>
      <c r="C3229">
        <v>1</v>
      </c>
      <c r="D3229">
        <v>59</v>
      </c>
      <c r="E3229">
        <v>49</v>
      </c>
      <c r="F3229">
        <v>0</v>
      </c>
      <c r="T3229"/>
    </row>
    <row r="3230" spans="1:20" x14ac:dyDescent="0.25">
      <c r="A3230">
        <v>1969</v>
      </c>
      <c r="B3230">
        <v>11</v>
      </c>
      <c r="C3230">
        <v>2</v>
      </c>
      <c r="D3230">
        <v>61</v>
      </c>
      <c r="E3230">
        <v>52</v>
      </c>
      <c r="F3230">
        <v>60</v>
      </c>
      <c r="T3230"/>
    </row>
    <row r="3231" spans="1:20" x14ac:dyDescent="0.25">
      <c r="A3231">
        <v>1969</v>
      </c>
      <c r="B3231">
        <v>11</v>
      </c>
      <c r="C3231">
        <v>3</v>
      </c>
      <c r="D3231">
        <v>67</v>
      </c>
      <c r="E3231">
        <v>57</v>
      </c>
      <c r="F3231">
        <v>7</v>
      </c>
      <c r="T3231"/>
    </row>
    <row r="3232" spans="1:20" x14ac:dyDescent="0.25">
      <c r="A3232">
        <v>1969</v>
      </c>
      <c r="B3232">
        <v>11</v>
      </c>
      <c r="C3232">
        <v>4</v>
      </c>
      <c r="D3232">
        <v>65</v>
      </c>
      <c r="E3232">
        <v>51</v>
      </c>
      <c r="F3232">
        <v>0</v>
      </c>
      <c r="T3232"/>
    </row>
    <row r="3233" spans="1:20" x14ac:dyDescent="0.25">
      <c r="A3233">
        <v>1969</v>
      </c>
      <c r="B3233">
        <v>11</v>
      </c>
      <c r="C3233">
        <v>5</v>
      </c>
      <c r="D3233">
        <v>51</v>
      </c>
      <c r="E3233">
        <v>38</v>
      </c>
      <c r="F3233">
        <v>121</v>
      </c>
      <c r="T3233"/>
    </row>
    <row r="3234" spans="1:20" x14ac:dyDescent="0.25">
      <c r="A3234">
        <v>1969</v>
      </c>
      <c r="B3234">
        <v>11</v>
      </c>
      <c r="C3234">
        <v>6</v>
      </c>
      <c r="D3234">
        <v>43</v>
      </c>
      <c r="E3234">
        <v>38</v>
      </c>
      <c r="F3234">
        <v>23</v>
      </c>
      <c r="T3234"/>
    </row>
    <row r="3235" spans="1:20" x14ac:dyDescent="0.25">
      <c r="A3235">
        <v>1969</v>
      </c>
      <c r="B3235">
        <v>11</v>
      </c>
      <c r="C3235">
        <v>7</v>
      </c>
      <c r="D3235">
        <v>52</v>
      </c>
      <c r="E3235">
        <v>43</v>
      </c>
      <c r="F3235">
        <v>17</v>
      </c>
      <c r="T3235"/>
    </row>
    <row r="3236" spans="1:20" x14ac:dyDescent="0.25">
      <c r="A3236">
        <v>1969</v>
      </c>
      <c r="B3236">
        <v>11</v>
      </c>
      <c r="C3236">
        <v>8</v>
      </c>
      <c r="D3236">
        <v>59</v>
      </c>
      <c r="E3236">
        <v>46</v>
      </c>
      <c r="F3236">
        <v>2</v>
      </c>
      <c r="T3236"/>
    </row>
    <row r="3237" spans="1:20" x14ac:dyDescent="0.25">
      <c r="A3237">
        <v>1969</v>
      </c>
      <c r="B3237">
        <v>11</v>
      </c>
      <c r="C3237">
        <v>9</v>
      </c>
      <c r="D3237">
        <v>55</v>
      </c>
      <c r="E3237">
        <v>49</v>
      </c>
      <c r="F3237">
        <v>23</v>
      </c>
      <c r="T3237"/>
    </row>
    <row r="3238" spans="1:20" x14ac:dyDescent="0.25">
      <c r="A3238">
        <v>1969</v>
      </c>
      <c r="B3238">
        <v>11</v>
      </c>
      <c r="C3238">
        <v>10</v>
      </c>
      <c r="D3238">
        <v>54</v>
      </c>
      <c r="E3238">
        <v>50</v>
      </c>
      <c r="F3238">
        <v>2</v>
      </c>
      <c r="T3238"/>
    </row>
    <row r="3239" spans="1:20" x14ac:dyDescent="0.25">
      <c r="A3239">
        <v>1969</v>
      </c>
      <c r="B3239">
        <v>11</v>
      </c>
      <c r="C3239">
        <v>11</v>
      </c>
      <c r="D3239">
        <v>55</v>
      </c>
      <c r="E3239">
        <v>50</v>
      </c>
      <c r="F3239">
        <v>0</v>
      </c>
      <c r="T3239"/>
    </row>
    <row r="3240" spans="1:20" x14ac:dyDescent="0.25">
      <c r="A3240">
        <v>1969</v>
      </c>
      <c r="B3240">
        <v>11</v>
      </c>
      <c r="C3240">
        <v>12</v>
      </c>
      <c r="D3240">
        <v>52</v>
      </c>
      <c r="E3240">
        <v>45</v>
      </c>
      <c r="F3240">
        <v>17</v>
      </c>
      <c r="T3240"/>
    </row>
    <row r="3241" spans="1:20" x14ac:dyDescent="0.25">
      <c r="A3241">
        <v>1969</v>
      </c>
      <c r="B3241">
        <v>11</v>
      </c>
      <c r="C3241">
        <v>13</v>
      </c>
      <c r="D3241">
        <v>54</v>
      </c>
      <c r="E3241">
        <v>41</v>
      </c>
      <c r="F3241">
        <v>0</v>
      </c>
      <c r="T3241"/>
    </row>
    <row r="3242" spans="1:20" x14ac:dyDescent="0.25">
      <c r="A3242">
        <v>1969</v>
      </c>
      <c r="B3242">
        <v>11</v>
      </c>
      <c r="C3242">
        <v>14</v>
      </c>
      <c r="D3242">
        <v>54</v>
      </c>
      <c r="E3242">
        <v>44</v>
      </c>
      <c r="F3242">
        <v>21</v>
      </c>
      <c r="T3242"/>
    </row>
    <row r="3243" spans="1:20" x14ac:dyDescent="0.25">
      <c r="A3243">
        <v>1969</v>
      </c>
      <c r="B3243">
        <v>11</v>
      </c>
      <c r="C3243">
        <v>15</v>
      </c>
      <c r="D3243">
        <v>47</v>
      </c>
      <c r="E3243">
        <v>30</v>
      </c>
      <c r="F3243">
        <v>0</v>
      </c>
      <c r="T3243"/>
    </row>
    <row r="3244" spans="1:20" x14ac:dyDescent="0.25">
      <c r="A3244">
        <v>1969</v>
      </c>
      <c r="B3244">
        <v>11</v>
      </c>
      <c r="C3244">
        <v>16</v>
      </c>
      <c r="D3244">
        <v>43</v>
      </c>
      <c r="E3244">
        <v>30</v>
      </c>
      <c r="F3244">
        <v>0</v>
      </c>
      <c r="T3244"/>
    </row>
    <row r="3245" spans="1:20" x14ac:dyDescent="0.25">
      <c r="A3245">
        <v>1969</v>
      </c>
      <c r="B3245">
        <v>11</v>
      </c>
      <c r="C3245">
        <v>17</v>
      </c>
      <c r="D3245">
        <v>52</v>
      </c>
      <c r="E3245">
        <v>37</v>
      </c>
      <c r="F3245">
        <v>0</v>
      </c>
      <c r="T3245"/>
    </row>
    <row r="3246" spans="1:20" x14ac:dyDescent="0.25">
      <c r="A3246">
        <v>1969</v>
      </c>
      <c r="B3246">
        <v>11</v>
      </c>
      <c r="C3246">
        <v>18</v>
      </c>
      <c r="D3246">
        <v>58</v>
      </c>
      <c r="E3246">
        <v>45</v>
      </c>
      <c r="F3246">
        <v>0</v>
      </c>
      <c r="T3246"/>
    </row>
    <row r="3247" spans="1:20" x14ac:dyDescent="0.25">
      <c r="A3247">
        <v>1969</v>
      </c>
      <c r="B3247">
        <v>11</v>
      </c>
      <c r="C3247">
        <v>19</v>
      </c>
      <c r="D3247">
        <v>63</v>
      </c>
      <c r="E3247">
        <v>46</v>
      </c>
      <c r="F3247">
        <v>47</v>
      </c>
      <c r="T3247"/>
    </row>
    <row r="3248" spans="1:20" x14ac:dyDescent="0.25">
      <c r="A3248">
        <v>1969</v>
      </c>
      <c r="B3248">
        <v>11</v>
      </c>
      <c r="C3248">
        <v>20</v>
      </c>
      <c r="D3248">
        <v>46</v>
      </c>
      <c r="E3248">
        <v>32</v>
      </c>
      <c r="F3248">
        <v>18</v>
      </c>
      <c r="T3248"/>
    </row>
    <row r="3249" spans="1:20" x14ac:dyDescent="0.25">
      <c r="A3249">
        <v>1969</v>
      </c>
      <c r="B3249">
        <v>11</v>
      </c>
      <c r="C3249">
        <v>21</v>
      </c>
      <c r="D3249">
        <v>36</v>
      </c>
      <c r="E3249">
        <v>28</v>
      </c>
      <c r="F3249">
        <v>0</v>
      </c>
      <c r="T3249"/>
    </row>
    <row r="3250" spans="1:20" x14ac:dyDescent="0.25">
      <c r="A3250">
        <v>1969</v>
      </c>
      <c r="B3250">
        <v>11</v>
      </c>
      <c r="C3250">
        <v>22</v>
      </c>
      <c r="D3250">
        <v>40</v>
      </c>
      <c r="E3250">
        <v>26</v>
      </c>
      <c r="F3250">
        <v>0</v>
      </c>
      <c r="T3250"/>
    </row>
    <row r="3251" spans="1:20" x14ac:dyDescent="0.25">
      <c r="A3251">
        <v>1969</v>
      </c>
      <c r="B3251">
        <v>11</v>
      </c>
      <c r="C3251">
        <v>23</v>
      </c>
      <c r="D3251">
        <v>57</v>
      </c>
      <c r="E3251">
        <v>38</v>
      </c>
      <c r="F3251">
        <v>0</v>
      </c>
      <c r="T3251"/>
    </row>
    <row r="3252" spans="1:20" x14ac:dyDescent="0.25">
      <c r="A3252">
        <v>1969</v>
      </c>
      <c r="B3252">
        <v>11</v>
      </c>
      <c r="C3252">
        <v>24</v>
      </c>
      <c r="D3252">
        <v>53</v>
      </c>
      <c r="E3252">
        <v>35</v>
      </c>
      <c r="F3252">
        <v>0</v>
      </c>
      <c r="T3252"/>
    </row>
    <row r="3253" spans="1:20" x14ac:dyDescent="0.25">
      <c r="A3253">
        <v>1969</v>
      </c>
      <c r="B3253">
        <v>11</v>
      </c>
      <c r="C3253">
        <v>25</v>
      </c>
      <c r="D3253">
        <v>48</v>
      </c>
      <c r="E3253">
        <v>33</v>
      </c>
      <c r="F3253">
        <v>0</v>
      </c>
      <c r="T3253"/>
    </row>
    <row r="3254" spans="1:20" x14ac:dyDescent="0.25">
      <c r="A3254">
        <v>1969</v>
      </c>
      <c r="B3254">
        <v>11</v>
      </c>
      <c r="C3254">
        <v>26</v>
      </c>
      <c r="D3254">
        <v>52</v>
      </c>
      <c r="E3254">
        <v>40</v>
      </c>
      <c r="F3254">
        <v>0</v>
      </c>
      <c r="T3254"/>
    </row>
    <row r="3255" spans="1:20" x14ac:dyDescent="0.25">
      <c r="A3255">
        <v>1969</v>
      </c>
      <c r="B3255">
        <v>11</v>
      </c>
      <c r="C3255">
        <v>27</v>
      </c>
      <c r="D3255">
        <v>47</v>
      </c>
      <c r="E3255">
        <v>36</v>
      </c>
      <c r="F3255">
        <v>0</v>
      </c>
      <c r="T3255"/>
    </row>
    <row r="3256" spans="1:20" x14ac:dyDescent="0.25">
      <c r="A3256">
        <v>1969</v>
      </c>
      <c r="B3256">
        <v>11</v>
      </c>
      <c r="C3256">
        <v>28</v>
      </c>
      <c r="D3256">
        <v>50</v>
      </c>
      <c r="E3256">
        <v>36</v>
      </c>
      <c r="F3256">
        <v>0</v>
      </c>
      <c r="T3256"/>
    </row>
    <row r="3257" spans="1:20" x14ac:dyDescent="0.25">
      <c r="A3257">
        <v>1969</v>
      </c>
      <c r="B3257">
        <v>11</v>
      </c>
      <c r="C3257">
        <v>29</v>
      </c>
      <c r="D3257">
        <v>51</v>
      </c>
      <c r="E3257">
        <v>37</v>
      </c>
      <c r="F3257">
        <v>0</v>
      </c>
      <c r="T3257"/>
    </row>
    <row r="3258" spans="1:20" x14ac:dyDescent="0.25">
      <c r="A3258">
        <v>1969</v>
      </c>
      <c r="B3258">
        <v>11</v>
      </c>
      <c r="C3258">
        <v>30</v>
      </c>
      <c r="D3258">
        <v>42</v>
      </c>
      <c r="E3258">
        <v>33</v>
      </c>
      <c r="F3258">
        <v>0</v>
      </c>
      <c r="T3258"/>
    </row>
    <row r="3259" spans="1:20" x14ac:dyDescent="0.25">
      <c r="A3259">
        <v>1969</v>
      </c>
      <c r="B3259">
        <v>12</v>
      </c>
      <c r="C3259">
        <v>1</v>
      </c>
      <c r="D3259">
        <v>40</v>
      </c>
      <c r="E3259">
        <v>31</v>
      </c>
      <c r="F3259">
        <v>5</v>
      </c>
      <c r="T3259"/>
    </row>
    <row r="3260" spans="1:20" x14ac:dyDescent="0.25">
      <c r="A3260">
        <v>1969</v>
      </c>
      <c r="B3260">
        <v>12</v>
      </c>
      <c r="C3260">
        <v>2</v>
      </c>
      <c r="D3260">
        <v>34</v>
      </c>
      <c r="E3260">
        <v>23</v>
      </c>
      <c r="F3260">
        <v>0</v>
      </c>
      <c r="T3260"/>
    </row>
    <row r="3261" spans="1:20" x14ac:dyDescent="0.25">
      <c r="A3261">
        <v>1969</v>
      </c>
      <c r="B3261">
        <v>12</v>
      </c>
      <c r="C3261">
        <v>3</v>
      </c>
      <c r="D3261">
        <v>46</v>
      </c>
      <c r="E3261">
        <v>30</v>
      </c>
      <c r="F3261">
        <v>0</v>
      </c>
      <c r="T3261"/>
    </row>
    <row r="3262" spans="1:20" x14ac:dyDescent="0.25">
      <c r="A3262">
        <v>1969</v>
      </c>
      <c r="B3262">
        <v>12</v>
      </c>
      <c r="C3262">
        <v>4</v>
      </c>
      <c r="D3262">
        <v>31</v>
      </c>
      <c r="E3262">
        <v>23</v>
      </c>
      <c r="F3262">
        <v>0</v>
      </c>
      <c r="T3262"/>
    </row>
    <row r="3263" spans="1:20" x14ac:dyDescent="0.25">
      <c r="A3263">
        <v>1969</v>
      </c>
      <c r="B3263">
        <v>12</v>
      </c>
      <c r="C3263">
        <v>5</v>
      </c>
      <c r="D3263">
        <v>37</v>
      </c>
      <c r="E3263">
        <v>27</v>
      </c>
      <c r="F3263">
        <v>0</v>
      </c>
      <c r="T3263"/>
    </row>
    <row r="3264" spans="1:20" x14ac:dyDescent="0.25">
      <c r="A3264">
        <v>1969</v>
      </c>
      <c r="B3264">
        <v>12</v>
      </c>
      <c r="C3264">
        <v>6</v>
      </c>
      <c r="D3264">
        <v>42</v>
      </c>
      <c r="E3264">
        <v>26</v>
      </c>
      <c r="F3264">
        <v>0</v>
      </c>
      <c r="T3264"/>
    </row>
    <row r="3265" spans="1:20" x14ac:dyDescent="0.25">
      <c r="A3265">
        <v>1969</v>
      </c>
      <c r="B3265">
        <v>12</v>
      </c>
      <c r="C3265">
        <v>7</v>
      </c>
      <c r="D3265">
        <v>38</v>
      </c>
      <c r="E3265">
        <v>31</v>
      </c>
      <c r="F3265">
        <v>23</v>
      </c>
      <c r="T3265"/>
    </row>
    <row r="3266" spans="1:20" x14ac:dyDescent="0.25">
      <c r="A3266">
        <v>1969</v>
      </c>
      <c r="B3266">
        <v>12</v>
      </c>
      <c r="C3266">
        <v>8</v>
      </c>
      <c r="D3266">
        <v>48</v>
      </c>
      <c r="E3266">
        <v>36</v>
      </c>
      <c r="F3266">
        <v>109</v>
      </c>
      <c r="T3266"/>
    </row>
    <row r="3267" spans="1:20" x14ac:dyDescent="0.25">
      <c r="A3267">
        <v>1969</v>
      </c>
      <c r="B3267">
        <v>12</v>
      </c>
      <c r="C3267">
        <v>9</v>
      </c>
      <c r="D3267">
        <v>49</v>
      </c>
      <c r="E3267">
        <v>40</v>
      </c>
      <c r="F3267">
        <v>0</v>
      </c>
      <c r="T3267"/>
    </row>
    <row r="3268" spans="1:20" x14ac:dyDescent="0.25">
      <c r="A3268">
        <v>1969</v>
      </c>
      <c r="B3268">
        <v>12</v>
      </c>
      <c r="C3268">
        <v>10</v>
      </c>
      <c r="D3268">
        <v>54</v>
      </c>
      <c r="E3268">
        <v>40</v>
      </c>
      <c r="F3268">
        <v>130</v>
      </c>
      <c r="T3268"/>
    </row>
    <row r="3269" spans="1:20" x14ac:dyDescent="0.25">
      <c r="A3269">
        <v>1969</v>
      </c>
      <c r="B3269">
        <v>12</v>
      </c>
      <c r="C3269">
        <v>11</v>
      </c>
      <c r="D3269">
        <v>60</v>
      </c>
      <c r="E3269">
        <v>45</v>
      </c>
      <c r="F3269">
        <v>26</v>
      </c>
      <c r="T3269"/>
    </row>
    <row r="3270" spans="1:20" x14ac:dyDescent="0.25">
      <c r="A3270">
        <v>1969</v>
      </c>
      <c r="B3270">
        <v>12</v>
      </c>
      <c r="C3270">
        <v>12</v>
      </c>
      <c r="D3270">
        <v>50</v>
      </c>
      <c r="E3270">
        <v>40</v>
      </c>
      <c r="F3270">
        <v>0</v>
      </c>
      <c r="T3270"/>
    </row>
    <row r="3271" spans="1:20" x14ac:dyDescent="0.25">
      <c r="A3271">
        <v>1969</v>
      </c>
      <c r="B3271">
        <v>12</v>
      </c>
      <c r="C3271">
        <v>13</v>
      </c>
      <c r="D3271">
        <v>41</v>
      </c>
      <c r="E3271">
        <v>33</v>
      </c>
      <c r="F3271">
        <v>0</v>
      </c>
      <c r="T3271"/>
    </row>
    <row r="3272" spans="1:20" x14ac:dyDescent="0.25">
      <c r="A3272">
        <v>1969</v>
      </c>
      <c r="B3272">
        <v>12</v>
      </c>
      <c r="C3272">
        <v>14</v>
      </c>
      <c r="D3272">
        <v>36</v>
      </c>
      <c r="E3272">
        <v>33</v>
      </c>
      <c r="F3272">
        <v>47</v>
      </c>
      <c r="T3272"/>
    </row>
    <row r="3273" spans="1:20" x14ac:dyDescent="0.25">
      <c r="A3273">
        <v>1969</v>
      </c>
      <c r="B3273">
        <v>12</v>
      </c>
      <c r="C3273">
        <v>15</v>
      </c>
      <c r="D3273">
        <v>39</v>
      </c>
      <c r="E3273">
        <v>29</v>
      </c>
      <c r="F3273">
        <v>1</v>
      </c>
      <c r="T3273"/>
    </row>
    <row r="3274" spans="1:20" x14ac:dyDescent="0.25">
      <c r="A3274">
        <v>1969</v>
      </c>
      <c r="B3274">
        <v>12</v>
      </c>
      <c r="C3274">
        <v>16</v>
      </c>
      <c r="D3274">
        <v>33</v>
      </c>
      <c r="E3274">
        <v>25</v>
      </c>
      <c r="F3274">
        <v>0</v>
      </c>
      <c r="T3274"/>
    </row>
    <row r="3275" spans="1:20" x14ac:dyDescent="0.25">
      <c r="A3275">
        <v>1969</v>
      </c>
      <c r="B3275">
        <v>12</v>
      </c>
      <c r="C3275">
        <v>17</v>
      </c>
      <c r="D3275">
        <v>34</v>
      </c>
      <c r="E3275">
        <v>23</v>
      </c>
      <c r="F3275">
        <v>0</v>
      </c>
      <c r="T3275"/>
    </row>
    <row r="3276" spans="1:20" x14ac:dyDescent="0.25">
      <c r="A3276">
        <v>1969</v>
      </c>
      <c r="B3276">
        <v>12</v>
      </c>
      <c r="C3276">
        <v>18</v>
      </c>
      <c r="D3276">
        <v>34</v>
      </c>
      <c r="E3276">
        <v>23</v>
      </c>
      <c r="F3276">
        <v>3</v>
      </c>
      <c r="T3276"/>
    </row>
    <row r="3277" spans="1:20" x14ac:dyDescent="0.25">
      <c r="A3277">
        <v>1969</v>
      </c>
      <c r="B3277">
        <v>12</v>
      </c>
      <c r="C3277">
        <v>19</v>
      </c>
      <c r="D3277">
        <v>39</v>
      </c>
      <c r="E3277">
        <v>32</v>
      </c>
      <c r="F3277">
        <v>1</v>
      </c>
      <c r="T3277"/>
    </row>
    <row r="3278" spans="1:20" x14ac:dyDescent="0.25">
      <c r="A3278">
        <v>1969</v>
      </c>
      <c r="B3278">
        <v>12</v>
      </c>
      <c r="C3278">
        <v>20</v>
      </c>
      <c r="D3278">
        <v>33</v>
      </c>
      <c r="E3278">
        <v>26</v>
      </c>
      <c r="F3278">
        <v>0</v>
      </c>
      <c r="T3278"/>
    </row>
    <row r="3279" spans="1:20" x14ac:dyDescent="0.25">
      <c r="A3279">
        <v>1969</v>
      </c>
      <c r="B3279">
        <v>12</v>
      </c>
      <c r="C3279">
        <v>21</v>
      </c>
      <c r="D3279">
        <v>37</v>
      </c>
      <c r="E3279">
        <v>26</v>
      </c>
      <c r="F3279">
        <v>0</v>
      </c>
      <c r="T3279"/>
    </row>
    <row r="3280" spans="1:20" x14ac:dyDescent="0.25">
      <c r="A3280">
        <v>1969</v>
      </c>
      <c r="B3280">
        <v>12</v>
      </c>
      <c r="C3280">
        <v>22</v>
      </c>
      <c r="D3280">
        <v>38</v>
      </c>
      <c r="E3280">
        <v>28</v>
      </c>
      <c r="F3280">
        <v>144</v>
      </c>
      <c r="T3280"/>
    </row>
    <row r="3281" spans="1:20" x14ac:dyDescent="0.25">
      <c r="A3281">
        <v>1969</v>
      </c>
      <c r="B3281">
        <v>12</v>
      </c>
      <c r="C3281">
        <v>23</v>
      </c>
      <c r="D3281">
        <v>28</v>
      </c>
      <c r="E3281">
        <v>18</v>
      </c>
      <c r="F3281">
        <v>0</v>
      </c>
      <c r="T3281"/>
    </row>
    <row r="3282" spans="1:20" x14ac:dyDescent="0.25">
      <c r="A3282">
        <v>1969</v>
      </c>
      <c r="B3282">
        <v>12</v>
      </c>
      <c r="C3282">
        <v>24</v>
      </c>
      <c r="D3282">
        <v>27</v>
      </c>
      <c r="E3282">
        <v>17</v>
      </c>
      <c r="F3282">
        <v>1</v>
      </c>
      <c r="T3282"/>
    </row>
    <row r="3283" spans="1:20" x14ac:dyDescent="0.25">
      <c r="A3283">
        <v>1969</v>
      </c>
      <c r="B3283">
        <v>12</v>
      </c>
      <c r="C3283">
        <v>25</v>
      </c>
      <c r="D3283">
        <v>29</v>
      </c>
      <c r="E3283">
        <v>14</v>
      </c>
      <c r="F3283">
        <v>25</v>
      </c>
      <c r="T3283"/>
    </row>
    <row r="3284" spans="1:20" x14ac:dyDescent="0.25">
      <c r="A3284">
        <v>1969</v>
      </c>
      <c r="B3284">
        <v>12</v>
      </c>
      <c r="C3284">
        <v>26</v>
      </c>
      <c r="D3284">
        <v>37</v>
      </c>
      <c r="E3284">
        <v>27</v>
      </c>
      <c r="F3284">
        <v>154</v>
      </c>
      <c r="T3284"/>
    </row>
    <row r="3285" spans="1:20" x14ac:dyDescent="0.25">
      <c r="A3285">
        <v>1969</v>
      </c>
      <c r="B3285">
        <v>12</v>
      </c>
      <c r="C3285">
        <v>27</v>
      </c>
      <c r="D3285">
        <v>30</v>
      </c>
      <c r="E3285">
        <v>22</v>
      </c>
      <c r="F3285">
        <v>6</v>
      </c>
      <c r="T3285"/>
    </row>
    <row r="3286" spans="1:20" x14ac:dyDescent="0.25">
      <c r="A3286">
        <v>1969</v>
      </c>
      <c r="B3286">
        <v>12</v>
      </c>
      <c r="C3286">
        <v>28</v>
      </c>
      <c r="D3286">
        <v>36</v>
      </c>
      <c r="E3286">
        <v>28</v>
      </c>
      <c r="F3286">
        <v>0</v>
      </c>
      <c r="T3286"/>
    </row>
    <row r="3287" spans="1:20" x14ac:dyDescent="0.25">
      <c r="A3287">
        <v>1969</v>
      </c>
      <c r="B3287">
        <v>12</v>
      </c>
      <c r="C3287">
        <v>29</v>
      </c>
      <c r="D3287">
        <v>40</v>
      </c>
      <c r="E3287">
        <v>27</v>
      </c>
      <c r="F3287">
        <v>0</v>
      </c>
      <c r="T3287"/>
    </row>
    <row r="3288" spans="1:20" x14ac:dyDescent="0.25">
      <c r="A3288">
        <v>1969</v>
      </c>
      <c r="B3288">
        <v>12</v>
      </c>
      <c r="C3288">
        <v>30</v>
      </c>
      <c r="D3288">
        <v>36</v>
      </c>
      <c r="E3288">
        <v>31</v>
      </c>
      <c r="F3288">
        <v>16</v>
      </c>
      <c r="T3288"/>
    </row>
    <row r="3289" spans="1:20" x14ac:dyDescent="0.25">
      <c r="A3289">
        <v>1969</v>
      </c>
      <c r="B3289">
        <v>12</v>
      </c>
      <c r="C3289">
        <v>31</v>
      </c>
      <c r="D3289">
        <v>33</v>
      </c>
      <c r="E3289">
        <v>25</v>
      </c>
      <c r="F3289">
        <v>16</v>
      </c>
      <c r="T3289"/>
    </row>
    <row r="3290" spans="1:20" x14ac:dyDescent="0.25">
      <c r="A3290">
        <v>1970</v>
      </c>
      <c r="B3290">
        <v>1</v>
      </c>
      <c r="C3290">
        <v>1</v>
      </c>
      <c r="D3290">
        <v>25</v>
      </c>
      <c r="E3290">
        <v>19</v>
      </c>
      <c r="F3290">
        <v>0</v>
      </c>
      <c r="T3290"/>
    </row>
    <row r="3291" spans="1:20" x14ac:dyDescent="0.25">
      <c r="A3291">
        <v>1970</v>
      </c>
      <c r="B3291">
        <v>1</v>
      </c>
      <c r="C3291">
        <v>2</v>
      </c>
      <c r="D3291">
        <v>30</v>
      </c>
      <c r="E3291">
        <v>18</v>
      </c>
      <c r="F3291">
        <v>0</v>
      </c>
      <c r="T3291"/>
    </row>
    <row r="3292" spans="1:20" x14ac:dyDescent="0.25">
      <c r="A3292">
        <v>1970</v>
      </c>
      <c r="B3292">
        <v>1</v>
      </c>
      <c r="C3292">
        <v>3</v>
      </c>
      <c r="D3292">
        <v>36</v>
      </c>
      <c r="E3292">
        <v>25</v>
      </c>
      <c r="F3292">
        <v>4</v>
      </c>
      <c r="T3292"/>
    </row>
    <row r="3293" spans="1:20" x14ac:dyDescent="0.25">
      <c r="A3293">
        <v>1970</v>
      </c>
      <c r="B3293">
        <v>1</v>
      </c>
      <c r="C3293">
        <v>4</v>
      </c>
      <c r="D3293">
        <v>31</v>
      </c>
      <c r="E3293">
        <v>20</v>
      </c>
      <c r="F3293">
        <v>0</v>
      </c>
      <c r="T3293"/>
    </row>
    <row r="3294" spans="1:20" x14ac:dyDescent="0.25">
      <c r="A3294">
        <v>1970</v>
      </c>
      <c r="B3294">
        <v>1</v>
      </c>
      <c r="C3294">
        <v>5</v>
      </c>
      <c r="D3294">
        <v>34</v>
      </c>
      <c r="E3294">
        <v>18</v>
      </c>
      <c r="F3294">
        <v>0</v>
      </c>
      <c r="T3294"/>
    </row>
    <row r="3295" spans="1:20" x14ac:dyDescent="0.25">
      <c r="A3295">
        <v>1970</v>
      </c>
      <c r="B3295">
        <v>1</v>
      </c>
      <c r="C3295">
        <v>6</v>
      </c>
      <c r="D3295">
        <v>35</v>
      </c>
      <c r="E3295">
        <v>25</v>
      </c>
      <c r="F3295">
        <v>3</v>
      </c>
      <c r="T3295"/>
    </row>
    <row r="3296" spans="1:20" x14ac:dyDescent="0.25">
      <c r="A3296">
        <v>1970</v>
      </c>
      <c r="B3296">
        <v>1</v>
      </c>
      <c r="C3296">
        <v>7</v>
      </c>
      <c r="D3296">
        <v>25</v>
      </c>
      <c r="E3296">
        <v>20</v>
      </c>
      <c r="F3296">
        <v>13</v>
      </c>
      <c r="T3296"/>
    </row>
    <row r="3297" spans="1:20" x14ac:dyDescent="0.25">
      <c r="A3297">
        <v>1970</v>
      </c>
      <c r="B3297">
        <v>1</v>
      </c>
      <c r="C3297">
        <v>8</v>
      </c>
      <c r="D3297">
        <v>20</v>
      </c>
      <c r="E3297">
        <v>5</v>
      </c>
      <c r="F3297">
        <v>0</v>
      </c>
      <c r="T3297"/>
    </row>
    <row r="3298" spans="1:20" x14ac:dyDescent="0.25">
      <c r="A3298">
        <v>1970</v>
      </c>
      <c r="B3298">
        <v>1</v>
      </c>
      <c r="C3298">
        <v>9</v>
      </c>
      <c r="D3298">
        <v>14</v>
      </c>
      <c r="E3298">
        <v>3</v>
      </c>
      <c r="F3298">
        <v>0</v>
      </c>
      <c r="T3298"/>
    </row>
    <row r="3299" spans="1:20" x14ac:dyDescent="0.25">
      <c r="A3299">
        <v>1970</v>
      </c>
      <c r="B3299">
        <v>1</v>
      </c>
      <c r="C3299">
        <v>10</v>
      </c>
      <c r="D3299">
        <v>31</v>
      </c>
      <c r="E3299">
        <v>8</v>
      </c>
      <c r="F3299">
        <v>0</v>
      </c>
      <c r="T3299"/>
    </row>
    <row r="3300" spans="1:20" x14ac:dyDescent="0.25">
      <c r="A3300">
        <v>1970</v>
      </c>
      <c r="B3300">
        <v>1</v>
      </c>
      <c r="C3300">
        <v>11</v>
      </c>
      <c r="D3300">
        <v>30</v>
      </c>
      <c r="E3300">
        <v>20</v>
      </c>
      <c r="F3300">
        <v>0</v>
      </c>
      <c r="T3300"/>
    </row>
    <row r="3301" spans="1:20" x14ac:dyDescent="0.25">
      <c r="A3301">
        <v>1970</v>
      </c>
      <c r="B3301">
        <v>1</v>
      </c>
      <c r="C3301">
        <v>12</v>
      </c>
      <c r="D3301">
        <v>28</v>
      </c>
      <c r="E3301">
        <v>23</v>
      </c>
      <c r="F3301">
        <v>14</v>
      </c>
      <c r="T3301"/>
    </row>
    <row r="3302" spans="1:20" x14ac:dyDescent="0.25">
      <c r="A3302">
        <v>1970</v>
      </c>
      <c r="B3302">
        <v>1</v>
      </c>
      <c r="C3302">
        <v>13</v>
      </c>
      <c r="D3302">
        <v>33</v>
      </c>
      <c r="E3302">
        <v>24</v>
      </c>
      <c r="F3302">
        <v>0</v>
      </c>
      <c r="T3302"/>
    </row>
    <row r="3303" spans="1:20" x14ac:dyDescent="0.25">
      <c r="A3303">
        <v>1970</v>
      </c>
      <c r="B3303">
        <v>1</v>
      </c>
      <c r="C3303">
        <v>14</v>
      </c>
      <c r="D3303">
        <v>24</v>
      </c>
      <c r="E3303">
        <v>14</v>
      </c>
      <c r="F3303">
        <v>0</v>
      </c>
      <c r="T3303"/>
    </row>
    <row r="3304" spans="1:20" x14ac:dyDescent="0.25">
      <c r="A3304">
        <v>1970</v>
      </c>
      <c r="B3304">
        <v>1</v>
      </c>
      <c r="C3304">
        <v>15</v>
      </c>
      <c r="D3304">
        <v>28</v>
      </c>
      <c r="E3304">
        <v>11</v>
      </c>
      <c r="F3304">
        <v>0</v>
      </c>
      <c r="T3304"/>
    </row>
    <row r="3305" spans="1:20" x14ac:dyDescent="0.25">
      <c r="A3305">
        <v>1970</v>
      </c>
      <c r="B3305">
        <v>1</v>
      </c>
      <c r="C3305">
        <v>16</v>
      </c>
      <c r="D3305">
        <v>37</v>
      </c>
      <c r="E3305">
        <v>19</v>
      </c>
      <c r="F3305">
        <v>0</v>
      </c>
      <c r="T3305"/>
    </row>
    <row r="3306" spans="1:20" x14ac:dyDescent="0.25">
      <c r="A3306">
        <v>1970</v>
      </c>
      <c r="B3306">
        <v>1</v>
      </c>
      <c r="C3306">
        <v>17</v>
      </c>
      <c r="D3306">
        <v>47</v>
      </c>
      <c r="E3306">
        <v>32</v>
      </c>
      <c r="F3306">
        <v>2</v>
      </c>
      <c r="T3306"/>
    </row>
    <row r="3307" spans="1:20" x14ac:dyDescent="0.25">
      <c r="A3307">
        <v>1970</v>
      </c>
      <c r="B3307">
        <v>1</v>
      </c>
      <c r="C3307">
        <v>18</v>
      </c>
      <c r="D3307">
        <v>42</v>
      </c>
      <c r="E3307">
        <v>20</v>
      </c>
      <c r="F3307">
        <v>2</v>
      </c>
      <c r="T3307"/>
    </row>
    <row r="3308" spans="1:20" x14ac:dyDescent="0.25">
      <c r="A3308">
        <v>1970</v>
      </c>
      <c r="B3308">
        <v>1</v>
      </c>
      <c r="C3308">
        <v>19</v>
      </c>
      <c r="D3308">
        <v>23</v>
      </c>
      <c r="E3308">
        <v>12</v>
      </c>
      <c r="F3308">
        <v>0</v>
      </c>
      <c r="T3308"/>
    </row>
    <row r="3309" spans="1:20" x14ac:dyDescent="0.25">
      <c r="A3309">
        <v>1970</v>
      </c>
      <c r="B3309">
        <v>1</v>
      </c>
      <c r="C3309">
        <v>20</v>
      </c>
      <c r="D3309">
        <v>21</v>
      </c>
      <c r="E3309">
        <v>14</v>
      </c>
      <c r="F3309">
        <v>16</v>
      </c>
      <c r="T3309"/>
    </row>
    <row r="3310" spans="1:20" x14ac:dyDescent="0.25">
      <c r="A3310">
        <v>1970</v>
      </c>
      <c r="B3310">
        <v>1</v>
      </c>
      <c r="C3310">
        <v>21</v>
      </c>
      <c r="D3310">
        <v>19</v>
      </c>
      <c r="E3310">
        <v>6</v>
      </c>
      <c r="F3310">
        <v>9</v>
      </c>
      <c r="T3310"/>
    </row>
    <row r="3311" spans="1:20" x14ac:dyDescent="0.25">
      <c r="A3311">
        <v>1970</v>
      </c>
      <c r="B3311">
        <v>1</v>
      </c>
      <c r="C3311">
        <v>22</v>
      </c>
      <c r="D3311">
        <v>19</v>
      </c>
      <c r="E3311">
        <v>5</v>
      </c>
      <c r="F3311">
        <v>0</v>
      </c>
      <c r="T3311"/>
    </row>
    <row r="3312" spans="1:20" x14ac:dyDescent="0.25">
      <c r="A3312">
        <v>1970</v>
      </c>
      <c r="B3312">
        <v>1</v>
      </c>
      <c r="C3312">
        <v>23</v>
      </c>
      <c r="D3312">
        <v>27</v>
      </c>
      <c r="E3312">
        <v>12</v>
      </c>
      <c r="F3312">
        <v>0</v>
      </c>
      <c r="T3312"/>
    </row>
    <row r="3313" spans="1:20" x14ac:dyDescent="0.25">
      <c r="A3313">
        <v>1970</v>
      </c>
      <c r="B3313">
        <v>1</v>
      </c>
      <c r="C3313">
        <v>24</v>
      </c>
      <c r="D3313">
        <v>27</v>
      </c>
      <c r="E3313">
        <v>15</v>
      </c>
      <c r="F3313">
        <v>0</v>
      </c>
      <c r="T3313"/>
    </row>
    <row r="3314" spans="1:20" x14ac:dyDescent="0.25">
      <c r="A3314">
        <v>1970</v>
      </c>
      <c r="B3314">
        <v>1</v>
      </c>
      <c r="C3314">
        <v>25</v>
      </c>
      <c r="D3314">
        <v>36</v>
      </c>
      <c r="E3314">
        <v>22</v>
      </c>
      <c r="F3314">
        <v>3</v>
      </c>
      <c r="T3314"/>
    </row>
    <row r="3315" spans="1:20" x14ac:dyDescent="0.25">
      <c r="A3315">
        <v>1970</v>
      </c>
      <c r="B3315">
        <v>1</v>
      </c>
      <c r="C3315">
        <v>26</v>
      </c>
      <c r="D3315">
        <v>46</v>
      </c>
      <c r="E3315">
        <v>31</v>
      </c>
      <c r="F3315">
        <v>0</v>
      </c>
      <c r="T3315"/>
    </row>
    <row r="3316" spans="1:20" x14ac:dyDescent="0.25">
      <c r="A3316">
        <v>1970</v>
      </c>
      <c r="B3316">
        <v>1</v>
      </c>
      <c r="C3316">
        <v>27</v>
      </c>
      <c r="D3316">
        <v>34</v>
      </c>
      <c r="E3316">
        <v>26</v>
      </c>
      <c r="F3316">
        <v>0</v>
      </c>
      <c r="T3316"/>
    </row>
    <row r="3317" spans="1:20" x14ac:dyDescent="0.25">
      <c r="A3317">
        <v>1970</v>
      </c>
      <c r="B3317">
        <v>1</v>
      </c>
      <c r="C3317">
        <v>28</v>
      </c>
      <c r="D3317">
        <v>42</v>
      </c>
      <c r="E3317">
        <v>31</v>
      </c>
      <c r="F3317">
        <v>0</v>
      </c>
      <c r="T3317"/>
    </row>
    <row r="3318" spans="1:20" x14ac:dyDescent="0.25">
      <c r="A3318">
        <v>1970</v>
      </c>
      <c r="B3318">
        <v>1</v>
      </c>
      <c r="C3318">
        <v>29</v>
      </c>
      <c r="D3318">
        <v>51</v>
      </c>
      <c r="E3318">
        <v>42</v>
      </c>
      <c r="F3318">
        <v>0</v>
      </c>
      <c r="T3318"/>
    </row>
    <row r="3319" spans="1:20" x14ac:dyDescent="0.25">
      <c r="A3319">
        <v>1970</v>
      </c>
      <c r="B3319">
        <v>1</v>
      </c>
      <c r="C3319">
        <v>30</v>
      </c>
      <c r="D3319">
        <v>46</v>
      </c>
      <c r="E3319">
        <v>21</v>
      </c>
      <c r="F3319">
        <v>0</v>
      </c>
      <c r="T3319"/>
    </row>
    <row r="3320" spans="1:20" x14ac:dyDescent="0.25">
      <c r="A3320">
        <v>1970</v>
      </c>
      <c r="B3320">
        <v>1</v>
      </c>
      <c r="C3320">
        <v>31</v>
      </c>
      <c r="D3320">
        <v>36</v>
      </c>
      <c r="E3320">
        <v>19</v>
      </c>
      <c r="F3320">
        <v>0</v>
      </c>
      <c r="T3320"/>
    </row>
    <row r="3321" spans="1:20" x14ac:dyDescent="0.25">
      <c r="A3321">
        <v>1970</v>
      </c>
      <c r="B3321">
        <v>2</v>
      </c>
      <c r="C3321">
        <v>1</v>
      </c>
      <c r="D3321">
        <v>51</v>
      </c>
      <c r="E3321">
        <v>33</v>
      </c>
      <c r="F3321">
        <v>0</v>
      </c>
      <c r="T3321"/>
    </row>
    <row r="3322" spans="1:20" x14ac:dyDescent="0.25">
      <c r="A3322">
        <v>1970</v>
      </c>
      <c r="B3322">
        <v>2</v>
      </c>
      <c r="C3322">
        <v>2</v>
      </c>
      <c r="D3322">
        <v>56</v>
      </c>
      <c r="E3322">
        <v>41</v>
      </c>
      <c r="F3322">
        <v>37</v>
      </c>
      <c r="T3322"/>
    </row>
    <row r="3323" spans="1:20" x14ac:dyDescent="0.25">
      <c r="A3323">
        <v>1970</v>
      </c>
      <c r="B3323">
        <v>2</v>
      </c>
      <c r="C3323">
        <v>3</v>
      </c>
      <c r="D3323">
        <v>56</v>
      </c>
      <c r="E3323">
        <v>20</v>
      </c>
      <c r="F3323">
        <v>89</v>
      </c>
      <c r="T3323"/>
    </row>
    <row r="3324" spans="1:20" x14ac:dyDescent="0.25">
      <c r="A3324">
        <v>1970</v>
      </c>
      <c r="B3324">
        <v>2</v>
      </c>
      <c r="C3324">
        <v>4</v>
      </c>
      <c r="D3324">
        <v>20</v>
      </c>
      <c r="E3324">
        <v>10</v>
      </c>
      <c r="F3324">
        <v>10</v>
      </c>
      <c r="T3324"/>
    </row>
    <row r="3325" spans="1:20" x14ac:dyDescent="0.25">
      <c r="A3325">
        <v>1970</v>
      </c>
      <c r="B3325">
        <v>2</v>
      </c>
      <c r="C3325">
        <v>5</v>
      </c>
      <c r="D3325">
        <v>34</v>
      </c>
      <c r="E3325">
        <v>12</v>
      </c>
      <c r="F3325">
        <v>0</v>
      </c>
      <c r="T3325"/>
    </row>
    <row r="3326" spans="1:20" x14ac:dyDescent="0.25">
      <c r="A3326">
        <v>1970</v>
      </c>
      <c r="B3326">
        <v>2</v>
      </c>
      <c r="C3326">
        <v>6</v>
      </c>
      <c r="D3326">
        <v>35</v>
      </c>
      <c r="E3326">
        <v>33</v>
      </c>
      <c r="F3326">
        <v>2</v>
      </c>
      <c r="T3326"/>
    </row>
    <row r="3327" spans="1:20" x14ac:dyDescent="0.25">
      <c r="A3327">
        <v>1970</v>
      </c>
      <c r="B3327">
        <v>2</v>
      </c>
      <c r="C3327">
        <v>7</v>
      </c>
      <c r="D3327">
        <v>43</v>
      </c>
      <c r="E3327">
        <v>28</v>
      </c>
      <c r="F3327">
        <v>0</v>
      </c>
      <c r="T3327"/>
    </row>
    <row r="3328" spans="1:20" x14ac:dyDescent="0.25">
      <c r="A3328">
        <v>1970</v>
      </c>
      <c r="B3328">
        <v>2</v>
      </c>
      <c r="C3328">
        <v>8</v>
      </c>
      <c r="D3328">
        <v>40</v>
      </c>
      <c r="E3328">
        <v>33</v>
      </c>
      <c r="F3328">
        <v>0</v>
      </c>
      <c r="T3328"/>
    </row>
    <row r="3329" spans="1:20" x14ac:dyDescent="0.25">
      <c r="A3329">
        <v>1970</v>
      </c>
      <c r="B3329">
        <v>2</v>
      </c>
      <c r="C3329">
        <v>9</v>
      </c>
      <c r="D3329">
        <v>41</v>
      </c>
      <c r="E3329">
        <v>35</v>
      </c>
      <c r="F3329">
        <v>0</v>
      </c>
      <c r="T3329"/>
    </row>
    <row r="3330" spans="1:20" x14ac:dyDescent="0.25">
      <c r="A3330">
        <v>1970</v>
      </c>
      <c r="B3330">
        <v>2</v>
      </c>
      <c r="C3330">
        <v>10</v>
      </c>
      <c r="D3330">
        <v>48</v>
      </c>
      <c r="E3330">
        <v>35</v>
      </c>
      <c r="F3330">
        <v>263</v>
      </c>
      <c r="T3330"/>
    </row>
    <row r="3331" spans="1:20" x14ac:dyDescent="0.25">
      <c r="A3331">
        <v>1970</v>
      </c>
      <c r="B3331">
        <v>2</v>
      </c>
      <c r="C3331">
        <v>11</v>
      </c>
      <c r="D3331">
        <v>44</v>
      </c>
      <c r="E3331">
        <v>34</v>
      </c>
      <c r="F3331">
        <v>0</v>
      </c>
      <c r="T3331"/>
    </row>
    <row r="3332" spans="1:20" x14ac:dyDescent="0.25">
      <c r="A3332">
        <v>1970</v>
      </c>
      <c r="B3332">
        <v>2</v>
      </c>
      <c r="C3332">
        <v>12</v>
      </c>
      <c r="D3332">
        <v>36</v>
      </c>
      <c r="E3332">
        <v>27</v>
      </c>
      <c r="F3332">
        <v>0</v>
      </c>
      <c r="T3332"/>
    </row>
    <row r="3333" spans="1:20" x14ac:dyDescent="0.25">
      <c r="A3333">
        <v>1970</v>
      </c>
      <c r="B3333">
        <v>2</v>
      </c>
      <c r="C3333">
        <v>13</v>
      </c>
      <c r="D3333">
        <v>32</v>
      </c>
      <c r="E3333">
        <v>18</v>
      </c>
      <c r="F3333">
        <v>0</v>
      </c>
      <c r="T3333"/>
    </row>
    <row r="3334" spans="1:20" x14ac:dyDescent="0.25">
      <c r="A3334">
        <v>1970</v>
      </c>
      <c r="B3334">
        <v>2</v>
      </c>
      <c r="C3334">
        <v>14</v>
      </c>
      <c r="D3334">
        <v>25</v>
      </c>
      <c r="E3334">
        <v>15</v>
      </c>
      <c r="F3334">
        <v>13</v>
      </c>
      <c r="T3334"/>
    </row>
    <row r="3335" spans="1:20" x14ac:dyDescent="0.25">
      <c r="A3335">
        <v>1970</v>
      </c>
      <c r="B3335">
        <v>2</v>
      </c>
      <c r="C3335">
        <v>15</v>
      </c>
      <c r="D3335">
        <v>32</v>
      </c>
      <c r="E3335">
        <v>23</v>
      </c>
      <c r="F3335">
        <v>38</v>
      </c>
      <c r="T3335"/>
    </row>
    <row r="3336" spans="1:20" x14ac:dyDescent="0.25">
      <c r="A3336">
        <v>1970</v>
      </c>
      <c r="B3336">
        <v>2</v>
      </c>
      <c r="C3336">
        <v>16</v>
      </c>
      <c r="D3336">
        <v>35</v>
      </c>
      <c r="E3336">
        <v>29</v>
      </c>
      <c r="F3336">
        <v>0</v>
      </c>
      <c r="T3336"/>
    </row>
    <row r="3337" spans="1:20" x14ac:dyDescent="0.25">
      <c r="A3337">
        <v>1970</v>
      </c>
      <c r="B3337">
        <v>2</v>
      </c>
      <c r="C3337">
        <v>17</v>
      </c>
      <c r="D3337">
        <v>38</v>
      </c>
      <c r="E3337">
        <v>27</v>
      </c>
      <c r="F3337">
        <v>0</v>
      </c>
      <c r="T3337"/>
    </row>
    <row r="3338" spans="1:20" x14ac:dyDescent="0.25">
      <c r="A3338">
        <v>1970</v>
      </c>
      <c r="B3338">
        <v>2</v>
      </c>
      <c r="C3338">
        <v>18</v>
      </c>
      <c r="D3338">
        <v>44</v>
      </c>
      <c r="E3338">
        <v>32</v>
      </c>
      <c r="F3338">
        <v>0</v>
      </c>
      <c r="T3338"/>
    </row>
    <row r="3339" spans="1:20" x14ac:dyDescent="0.25">
      <c r="A3339">
        <v>1970</v>
      </c>
      <c r="B3339">
        <v>2</v>
      </c>
      <c r="C3339">
        <v>19</v>
      </c>
      <c r="D3339">
        <v>46</v>
      </c>
      <c r="E3339">
        <v>23</v>
      </c>
      <c r="F3339">
        <v>0</v>
      </c>
      <c r="T3339"/>
    </row>
    <row r="3340" spans="1:20" x14ac:dyDescent="0.25">
      <c r="A3340">
        <v>1970</v>
      </c>
      <c r="B3340">
        <v>2</v>
      </c>
      <c r="C3340">
        <v>20</v>
      </c>
      <c r="D3340">
        <v>33</v>
      </c>
      <c r="E3340">
        <v>19</v>
      </c>
      <c r="F3340">
        <v>0</v>
      </c>
      <c r="T3340"/>
    </row>
    <row r="3341" spans="1:20" x14ac:dyDescent="0.25">
      <c r="A3341">
        <v>1970</v>
      </c>
      <c r="B3341">
        <v>2</v>
      </c>
      <c r="C3341">
        <v>21</v>
      </c>
      <c r="D3341">
        <v>34</v>
      </c>
      <c r="E3341">
        <v>20</v>
      </c>
      <c r="F3341">
        <v>0</v>
      </c>
      <c r="T3341"/>
    </row>
    <row r="3342" spans="1:20" x14ac:dyDescent="0.25">
      <c r="A3342">
        <v>1970</v>
      </c>
      <c r="B3342">
        <v>2</v>
      </c>
      <c r="C3342">
        <v>22</v>
      </c>
      <c r="D3342">
        <v>57</v>
      </c>
      <c r="E3342">
        <v>30</v>
      </c>
      <c r="F3342">
        <v>0</v>
      </c>
      <c r="T3342"/>
    </row>
    <row r="3343" spans="1:20" x14ac:dyDescent="0.25">
      <c r="A3343">
        <v>1970</v>
      </c>
      <c r="B3343">
        <v>2</v>
      </c>
      <c r="C3343">
        <v>23</v>
      </c>
      <c r="D3343">
        <v>45</v>
      </c>
      <c r="E3343">
        <v>27</v>
      </c>
      <c r="F3343">
        <v>0</v>
      </c>
      <c r="T3343"/>
    </row>
    <row r="3344" spans="1:20" x14ac:dyDescent="0.25">
      <c r="A3344">
        <v>1970</v>
      </c>
      <c r="B3344">
        <v>2</v>
      </c>
      <c r="C3344">
        <v>24</v>
      </c>
      <c r="D3344">
        <v>54</v>
      </c>
      <c r="E3344">
        <v>27</v>
      </c>
      <c r="F3344">
        <v>0</v>
      </c>
      <c r="T3344"/>
    </row>
    <row r="3345" spans="1:20" x14ac:dyDescent="0.25">
      <c r="A3345">
        <v>1970</v>
      </c>
      <c r="B3345">
        <v>2</v>
      </c>
      <c r="C3345">
        <v>25</v>
      </c>
      <c r="D3345">
        <v>54</v>
      </c>
      <c r="E3345">
        <v>16</v>
      </c>
      <c r="F3345">
        <v>0</v>
      </c>
      <c r="T3345"/>
    </row>
    <row r="3346" spans="1:20" x14ac:dyDescent="0.25">
      <c r="A3346">
        <v>1970</v>
      </c>
      <c r="B3346">
        <v>2</v>
      </c>
      <c r="C3346">
        <v>26</v>
      </c>
      <c r="D3346">
        <v>26</v>
      </c>
      <c r="E3346">
        <v>9</v>
      </c>
      <c r="F3346">
        <v>0</v>
      </c>
      <c r="T3346"/>
    </row>
    <row r="3347" spans="1:20" x14ac:dyDescent="0.25">
      <c r="A3347">
        <v>1970</v>
      </c>
      <c r="B3347">
        <v>2</v>
      </c>
      <c r="C3347">
        <v>27</v>
      </c>
      <c r="D3347">
        <v>40</v>
      </c>
      <c r="E3347">
        <v>23</v>
      </c>
      <c r="F3347">
        <v>0</v>
      </c>
      <c r="T3347"/>
    </row>
    <row r="3348" spans="1:20" x14ac:dyDescent="0.25">
      <c r="A3348">
        <v>1970</v>
      </c>
      <c r="B3348">
        <v>2</v>
      </c>
      <c r="C3348">
        <v>28</v>
      </c>
      <c r="D3348">
        <v>40</v>
      </c>
      <c r="E3348">
        <v>29</v>
      </c>
      <c r="F3348">
        <v>0</v>
      </c>
      <c r="T3348"/>
    </row>
    <row r="3349" spans="1:20" x14ac:dyDescent="0.25">
      <c r="A3349">
        <v>1970</v>
      </c>
      <c r="B3349">
        <v>3</v>
      </c>
      <c r="C3349">
        <v>1</v>
      </c>
      <c r="D3349">
        <v>42</v>
      </c>
      <c r="E3349">
        <v>24</v>
      </c>
      <c r="F3349">
        <v>0</v>
      </c>
      <c r="T3349"/>
    </row>
    <row r="3350" spans="1:20" x14ac:dyDescent="0.25">
      <c r="A3350">
        <v>1970</v>
      </c>
      <c r="B3350">
        <v>3</v>
      </c>
      <c r="C3350">
        <v>2</v>
      </c>
      <c r="D3350">
        <v>45</v>
      </c>
      <c r="E3350">
        <v>34</v>
      </c>
      <c r="F3350">
        <v>0</v>
      </c>
      <c r="T3350"/>
    </row>
    <row r="3351" spans="1:20" x14ac:dyDescent="0.25">
      <c r="A3351">
        <v>1970</v>
      </c>
      <c r="B3351">
        <v>3</v>
      </c>
      <c r="C3351">
        <v>3</v>
      </c>
      <c r="D3351">
        <v>44</v>
      </c>
      <c r="E3351">
        <v>32</v>
      </c>
      <c r="F3351">
        <v>0</v>
      </c>
      <c r="T3351"/>
    </row>
    <row r="3352" spans="1:20" x14ac:dyDescent="0.25">
      <c r="A3352">
        <v>1970</v>
      </c>
      <c r="B3352">
        <v>3</v>
      </c>
      <c r="C3352">
        <v>4</v>
      </c>
      <c r="D3352">
        <v>40</v>
      </c>
      <c r="E3352">
        <v>35</v>
      </c>
      <c r="F3352">
        <v>38</v>
      </c>
      <c r="T3352"/>
    </row>
    <row r="3353" spans="1:20" x14ac:dyDescent="0.25">
      <c r="A3353">
        <v>1970</v>
      </c>
      <c r="B3353">
        <v>3</v>
      </c>
      <c r="C3353">
        <v>5</v>
      </c>
      <c r="D3353">
        <v>52</v>
      </c>
      <c r="E3353">
        <v>36</v>
      </c>
      <c r="F3353">
        <v>1</v>
      </c>
      <c r="T3353"/>
    </row>
    <row r="3354" spans="1:20" x14ac:dyDescent="0.25">
      <c r="A3354">
        <v>1970</v>
      </c>
      <c r="B3354">
        <v>3</v>
      </c>
      <c r="C3354">
        <v>6</v>
      </c>
      <c r="D3354">
        <v>40</v>
      </c>
      <c r="E3354">
        <v>34</v>
      </c>
      <c r="F3354">
        <v>0</v>
      </c>
      <c r="T3354"/>
    </row>
    <row r="3355" spans="1:20" x14ac:dyDescent="0.25">
      <c r="A3355">
        <v>1970</v>
      </c>
      <c r="B3355">
        <v>3</v>
      </c>
      <c r="C3355">
        <v>7</v>
      </c>
      <c r="D3355">
        <v>51</v>
      </c>
      <c r="E3355">
        <v>32</v>
      </c>
      <c r="F3355">
        <v>0</v>
      </c>
      <c r="T3355"/>
    </row>
    <row r="3356" spans="1:20" x14ac:dyDescent="0.25">
      <c r="A3356">
        <v>1970</v>
      </c>
      <c r="B3356">
        <v>3</v>
      </c>
      <c r="C3356">
        <v>8</v>
      </c>
      <c r="D3356">
        <v>43</v>
      </c>
      <c r="E3356">
        <v>24</v>
      </c>
      <c r="F3356">
        <v>0</v>
      </c>
      <c r="T3356"/>
    </row>
    <row r="3357" spans="1:20" x14ac:dyDescent="0.25">
      <c r="A3357">
        <v>1970</v>
      </c>
      <c r="B3357">
        <v>3</v>
      </c>
      <c r="C3357">
        <v>9</v>
      </c>
      <c r="D3357">
        <v>39</v>
      </c>
      <c r="E3357">
        <v>21</v>
      </c>
      <c r="F3357">
        <v>0</v>
      </c>
      <c r="T3357"/>
    </row>
    <row r="3358" spans="1:20" x14ac:dyDescent="0.25">
      <c r="A3358">
        <v>1970</v>
      </c>
      <c r="B3358">
        <v>3</v>
      </c>
      <c r="C3358">
        <v>10</v>
      </c>
      <c r="D3358">
        <v>40</v>
      </c>
      <c r="E3358">
        <v>20</v>
      </c>
      <c r="F3358">
        <v>0</v>
      </c>
      <c r="T3358"/>
    </row>
    <row r="3359" spans="1:20" x14ac:dyDescent="0.25">
      <c r="A3359">
        <v>1970</v>
      </c>
      <c r="B3359">
        <v>3</v>
      </c>
      <c r="C3359">
        <v>11</v>
      </c>
      <c r="D3359">
        <v>46</v>
      </c>
      <c r="E3359">
        <v>27</v>
      </c>
      <c r="F3359">
        <v>0</v>
      </c>
      <c r="T3359"/>
    </row>
    <row r="3360" spans="1:20" x14ac:dyDescent="0.25">
      <c r="A3360">
        <v>1970</v>
      </c>
      <c r="B3360">
        <v>3</v>
      </c>
      <c r="C3360">
        <v>12</v>
      </c>
      <c r="D3360">
        <v>42</v>
      </c>
      <c r="E3360">
        <v>31</v>
      </c>
      <c r="F3360">
        <v>35</v>
      </c>
      <c r="T3360"/>
    </row>
    <row r="3361" spans="1:20" x14ac:dyDescent="0.25">
      <c r="A3361">
        <v>1970</v>
      </c>
      <c r="B3361">
        <v>3</v>
      </c>
      <c r="C3361">
        <v>13</v>
      </c>
      <c r="D3361">
        <v>39</v>
      </c>
      <c r="E3361">
        <v>35</v>
      </c>
      <c r="F3361">
        <v>12</v>
      </c>
      <c r="T3361"/>
    </row>
    <row r="3362" spans="1:20" x14ac:dyDescent="0.25">
      <c r="A3362">
        <v>1970</v>
      </c>
      <c r="B3362">
        <v>3</v>
      </c>
      <c r="C3362">
        <v>14</v>
      </c>
      <c r="D3362">
        <v>42</v>
      </c>
      <c r="E3362">
        <v>31</v>
      </c>
      <c r="F3362">
        <v>0</v>
      </c>
      <c r="T3362"/>
    </row>
    <row r="3363" spans="1:20" x14ac:dyDescent="0.25">
      <c r="A3363">
        <v>1970</v>
      </c>
      <c r="B3363">
        <v>3</v>
      </c>
      <c r="C3363">
        <v>15</v>
      </c>
      <c r="D3363">
        <v>39</v>
      </c>
      <c r="E3363">
        <v>27</v>
      </c>
      <c r="F3363">
        <v>0</v>
      </c>
      <c r="T3363"/>
    </row>
    <row r="3364" spans="1:20" x14ac:dyDescent="0.25">
      <c r="A3364">
        <v>1970</v>
      </c>
      <c r="B3364">
        <v>3</v>
      </c>
      <c r="C3364">
        <v>16</v>
      </c>
      <c r="D3364">
        <v>37</v>
      </c>
      <c r="E3364">
        <v>25</v>
      </c>
      <c r="F3364">
        <v>0</v>
      </c>
      <c r="T3364"/>
    </row>
    <row r="3365" spans="1:20" x14ac:dyDescent="0.25">
      <c r="A3365">
        <v>1970</v>
      </c>
      <c r="B3365">
        <v>3</v>
      </c>
      <c r="C3365">
        <v>17</v>
      </c>
      <c r="D3365">
        <v>47</v>
      </c>
      <c r="E3365">
        <v>27</v>
      </c>
      <c r="F3365">
        <v>0</v>
      </c>
      <c r="T3365"/>
    </row>
    <row r="3366" spans="1:20" x14ac:dyDescent="0.25">
      <c r="A3366">
        <v>1970</v>
      </c>
      <c r="B3366">
        <v>3</v>
      </c>
      <c r="C3366">
        <v>18</v>
      </c>
      <c r="D3366">
        <v>41</v>
      </c>
      <c r="E3366">
        <v>34</v>
      </c>
      <c r="F3366">
        <v>44</v>
      </c>
      <c r="T3366"/>
    </row>
    <row r="3367" spans="1:20" x14ac:dyDescent="0.25">
      <c r="A3367">
        <v>1970</v>
      </c>
      <c r="B3367">
        <v>3</v>
      </c>
      <c r="C3367">
        <v>19</v>
      </c>
      <c r="D3367">
        <v>51</v>
      </c>
      <c r="E3367">
        <v>35</v>
      </c>
      <c r="F3367">
        <v>0</v>
      </c>
      <c r="T3367"/>
    </row>
    <row r="3368" spans="1:20" x14ac:dyDescent="0.25">
      <c r="A3368">
        <v>1970</v>
      </c>
      <c r="B3368">
        <v>3</v>
      </c>
      <c r="C3368">
        <v>20</v>
      </c>
      <c r="D3368">
        <v>48</v>
      </c>
      <c r="E3368">
        <v>37</v>
      </c>
      <c r="F3368">
        <v>48</v>
      </c>
      <c r="T3368"/>
    </row>
    <row r="3369" spans="1:20" x14ac:dyDescent="0.25">
      <c r="A3369">
        <v>1970</v>
      </c>
      <c r="B3369">
        <v>3</v>
      </c>
      <c r="C3369">
        <v>21</v>
      </c>
      <c r="D3369">
        <v>50</v>
      </c>
      <c r="E3369">
        <v>36</v>
      </c>
      <c r="F3369">
        <v>2</v>
      </c>
      <c r="T3369"/>
    </row>
    <row r="3370" spans="1:20" x14ac:dyDescent="0.25">
      <c r="A3370">
        <v>1970</v>
      </c>
      <c r="B3370">
        <v>3</v>
      </c>
      <c r="C3370">
        <v>22</v>
      </c>
      <c r="D3370">
        <v>46</v>
      </c>
      <c r="E3370">
        <v>37</v>
      </c>
      <c r="F3370">
        <v>66</v>
      </c>
      <c r="T3370"/>
    </row>
    <row r="3371" spans="1:20" x14ac:dyDescent="0.25">
      <c r="A3371">
        <v>1970</v>
      </c>
      <c r="B3371">
        <v>3</v>
      </c>
      <c r="C3371">
        <v>23</v>
      </c>
      <c r="D3371">
        <v>48</v>
      </c>
      <c r="E3371">
        <v>37</v>
      </c>
      <c r="F3371">
        <v>7</v>
      </c>
      <c r="T3371"/>
    </row>
    <row r="3372" spans="1:20" x14ac:dyDescent="0.25">
      <c r="A3372">
        <v>1970</v>
      </c>
      <c r="B3372">
        <v>3</v>
      </c>
      <c r="C3372">
        <v>24</v>
      </c>
      <c r="D3372">
        <v>52</v>
      </c>
      <c r="E3372">
        <v>37</v>
      </c>
      <c r="F3372">
        <v>0</v>
      </c>
      <c r="T3372"/>
    </row>
    <row r="3373" spans="1:20" x14ac:dyDescent="0.25">
      <c r="A3373">
        <v>1970</v>
      </c>
      <c r="B3373">
        <v>3</v>
      </c>
      <c r="C3373">
        <v>25</v>
      </c>
      <c r="D3373">
        <v>56</v>
      </c>
      <c r="E3373">
        <v>38</v>
      </c>
      <c r="F3373">
        <v>0</v>
      </c>
      <c r="T3373"/>
    </row>
    <row r="3374" spans="1:20" x14ac:dyDescent="0.25">
      <c r="A3374">
        <v>1970</v>
      </c>
      <c r="B3374">
        <v>3</v>
      </c>
      <c r="C3374">
        <v>26</v>
      </c>
      <c r="D3374">
        <v>55</v>
      </c>
      <c r="E3374">
        <v>44</v>
      </c>
      <c r="F3374">
        <v>39</v>
      </c>
      <c r="T3374"/>
    </row>
    <row r="3375" spans="1:20" x14ac:dyDescent="0.25">
      <c r="A3375">
        <v>1970</v>
      </c>
      <c r="B3375">
        <v>3</v>
      </c>
      <c r="C3375">
        <v>27</v>
      </c>
      <c r="D3375">
        <v>54</v>
      </c>
      <c r="E3375">
        <v>40</v>
      </c>
      <c r="F3375">
        <v>0</v>
      </c>
      <c r="T3375"/>
    </row>
    <row r="3376" spans="1:20" x14ac:dyDescent="0.25">
      <c r="A3376">
        <v>1970</v>
      </c>
      <c r="B3376">
        <v>3</v>
      </c>
      <c r="C3376">
        <v>28</v>
      </c>
      <c r="D3376">
        <v>54</v>
      </c>
      <c r="E3376">
        <v>40</v>
      </c>
      <c r="F3376">
        <v>0</v>
      </c>
      <c r="T3376"/>
    </row>
    <row r="3377" spans="1:20" x14ac:dyDescent="0.25">
      <c r="A3377">
        <v>1970</v>
      </c>
      <c r="B3377">
        <v>3</v>
      </c>
      <c r="C3377">
        <v>29</v>
      </c>
      <c r="D3377">
        <v>47</v>
      </c>
      <c r="E3377">
        <v>27</v>
      </c>
      <c r="F3377">
        <v>107</v>
      </c>
      <c r="T3377"/>
    </row>
    <row r="3378" spans="1:20" x14ac:dyDescent="0.25">
      <c r="A3378">
        <v>1970</v>
      </c>
      <c r="B3378">
        <v>3</v>
      </c>
      <c r="C3378">
        <v>30</v>
      </c>
      <c r="D3378">
        <v>37</v>
      </c>
      <c r="E3378">
        <v>22</v>
      </c>
      <c r="F3378">
        <v>0</v>
      </c>
      <c r="T3378"/>
    </row>
    <row r="3379" spans="1:20" x14ac:dyDescent="0.25">
      <c r="A3379">
        <v>1970</v>
      </c>
      <c r="B3379">
        <v>3</v>
      </c>
      <c r="C3379">
        <v>31</v>
      </c>
      <c r="D3379">
        <v>38</v>
      </c>
      <c r="E3379">
        <v>33</v>
      </c>
      <c r="F3379">
        <v>19</v>
      </c>
      <c r="T3379"/>
    </row>
    <row r="3380" spans="1:20" x14ac:dyDescent="0.25">
      <c r="A3380">
        <v>1970</v>
      </c>
      <c r="B3380">
        <v>4</v>
      </c>
      <c r="C3380">
        <v>1</v>
      </c>
      <c r="D3380">
        <v>47</v>
      </c>
      <c r="E3380">
        <v>34</v>
      </c>
      <c r="F3380">
        <v>3</v>
      </c>
      <c r="T3380"/>
    </row>
    <row r="3381" spans="1:20" x14ac:dyDescent="0.25">
      <c r="A3381">
        <v>1970</v>
      </c>
      <c r="B3381">
        <v>4</v>
      </c>
      <c r="C3381">
        <v>2</v>
      </c>
      <c r="D3381">
        <v>56</v>
      </c>
      <c r="E3381">
        <v>37</v>
      </c>
      <c r="F3381">
        <v>193</v>
      </c>
      <c r="T3381"/>
    </row>
    <row r="3382" spans="1:20" x14ac:dyDescent="0.25">
      <c r="A3382">
        <v>1970</v>
      </c>
      <c r="B3382">
        <v>4</v>
      </c>
      <c r="C3382">
        <v>3</v>
      </c>
      <c r="D3382">
        <v>53</v>
      </c>
      <c r="E3382">
        <v>40</v>
      </c>
      <c r="F3382">
        <v>0</v>
      </c>
      <c r="T3382"/>
    </row>
    <row r="3383" spans="1:20" x14ac:dyDescent="0.25">
      <c r="A3383">
        <v>1970</v>
      </c>
      <c r="B3383">
        <v>4</v>
      </c>
      <c r="C3383">
        <v>4</v>
      </c>
      <c r="D3383">
        <v>56</v>
      </c>
      <c r="E3383">
        <v>40</v>
      </c>
      <c r="F3383">
        <v>0</v>
      </c>
      <c r="T3383"/>
    </row>
    <row r="3384" spans="1:20" x14ac:dyDescent="0.25">
      <c r="A3384">
        <v>1970</v>
      </c>
      <c r="B3384">
        <v>4</v>
      </c>
      <c r="C3384">
        <v>5</v>
      </c>
      <c r="D3384">
        <v>50</v>
      </c>
      <c r="E3384">
        <v>35</v>
      </c>
      <c r="F3384">
        <v>0</v>
      </c>
      <c r="T3384"/>
    </row>
    <row r="3385" spans="1:20" x14ac:dyDescent="0.25">
      <c r="A3385">
        <v>1970</v>
      </c>
      <c r="B3385">
        <v>4</v>
      </c>
      <c r="C3385">
        <v>6</v>
      </c>
      <c r="D3385">
        <v>51</v>
      </c>
      <c r="E3385">
        <v>36</v>
      </c>
      <c r="F3385">
        <v>0</v>
      </c>
      <c r="T3385"/>
    </row>
    <row r="3386" spans="1:20" x14ac:dyDescent="0.25">
      <c r="A3386">
        <v>1970</v>
      </c>
      <c r="B3386">
        <v>4</v>
      </c>
      <c r="C3386">
        <v>7</v>
      </c>
      <c r="D3386">
        <v>58</v>
      </c>
      <c r="E3386">
        <v>37</v>
      </c>
      <c r="F3386">
        <v>0</v>
      </c>
      <c r="T3386"/>
    </row>
    <row r="3387" spans="1:20" x14ac:dyDescent="0.25">
      <c r="A3387">
        <v>1970</v>
      </c>
      <c r="B3387">
        <v>4</v>
      </c>
      <c r="C3387">
        <v>8</v>
      </c>
      <c r="D3387">
        <v>69</v>
      </c>
      <c r="E3387">
        <v>42</v>
      </c>
      <c r="F3387">
        <v>0</v>
      </c>
      <c r="T3387"/>
    </row>
    <row r="3388" spans="1:20" x14ac:dyDescent="0.25">
      <c r="A3388">
        <v>1970</v>
      </c>
      <c r="B3388">
        <v>4</v>
      </c>
      <c r="C3388">
        <v>9</v>
      </c>
      <c r="D3388">
        <v>76</v>
      </c>
      <c r="E3388">
        <v>51</v>
      </c>
      <c r="F3388">
        <v>0</v>
      </c>
      <c r="T3388"/>
    </row>
    <row r="3389" spans="1:20" x14ac:dyDescent="0.25">
      <c r="A3389">
        <v>1970</v>
      </c>
      <c r="B3389">
        <v>4</v>
      </c>
      <c r="C3389">
        <v>10</v>
      </c>
      <c r="D3389">
        <v>55</v>
      </c>
      <c r="E3389">
        <v>36</v>
      </c>
      <c r="F3389">
        <v>0</v>
      </c>
      <c r="T3389"/>
    </row>
    <row r="3390" spans="1:20" x14ac:dyDescent="0.25">
      <c r="A3390">
        <v>1970</v>
      </c>
      <c r="B3390">
        <v>4</v>
      </c>
      <c r="C3390">
        <v>11</v>
      </c>
      <c r="D3390">
        <v>50</v>
      </c>
      <c r="E3390">
        <v>31</v>
      </c>
      <c r="F3390">
        <v>0</v>
      </c>
      <c r="T3390"/>
    </row>
    <row r="3391" spans="1:20" x14ac:dyDescent="0.25">
      <c r="A3391">
        <v>1970</v>
      </c>
      <c r="B3391">
        <v>4</v>
      </c>
      <c r="C3391">
        <v>12</v>
      </c>
      <c r="D3391">
        <v>60</v>
      </c>
      <c r="E3391">
        <v>34</v>
      </c>
      <c r="F3391">
        <v>0</v>
      </c>
      <c r="T3391"/>
    </row>
    <row r="3392" spans="1:20" x14ac:dyDescent="0.25">
      <c r="A3392">
        <v>1970</v>
      </c>
      <c r="B3392">
        <v>4</v>
      </c>
      <c r="C3392">
        <v>13</v>
      </c>
      <c r="D3392">
        <v>61</v>
      </c>
      <c r="E3392">
        <v>42</v>
      </c>
      <c r="F3392">
        <v>0</v>
      </c>
      <c r="T3392"/>
    </row>
    <row r="3393" spans="1:20" x14ac:dyDescent="0.25">
      <c r="A3393">
        <v>1970</v>
      </c>
      <c r="B3393">
        <v>4</v>
      </c>
      <c r="C3393">
        <v>14</v>
      </c>
      <c r="D3393">
        <v>49</v>
      </c>
      <c r="E3393">
        <v>42</v>
      </c>
      <c r="F3393">
        <v>8</v>
      </c>
      <c r="T3393"/>
    </row>
    <row r="3394" spans="1:20" x14ac:dyDescent="0.25">
      <c r="A3394">
        <v>1970</v>
      </c>
      <c r="B3394">
        <v>4</v>
      </c>
      <c r="C3394">
        <v>15</v>
      </c>
      <c r="D3394">
        <v>62</v>
      </c>
      <c r="E3394">
        <v>44</v>
      </c>
      <c r="F3394">
        <v>17</v>
      </c>
      <c r="T3394"/>
    </row>
    <row r="3395" spans="1:20" x14ac:dyDescent="0.25">
      <c r="A3395">
        <v>1970</v>
      </c>
      <c r="B3395">
        <v>4</v>
      </c>
      <c r="C3395">
        <v>16</v>
      </c>
      <c r="D3395">
        <v>64</v>
      </c>
      <c r="E3395">
        <v>47</v>
      </c>
      <c r="F3395">
        <v>0</v>
      </c>
      <c r="T3395"/>
    </row>
    <row r="3396" spans="1:20" x14ac:dyDescent="0.25">
      <c r="A3396">
        <v>1970</v>
      </c>
      <c r="B3396">
        <v>4</v>
      </c>
      <c r="C3396">
        <v>17</v>
      </c>
      <c r="D3396">
        <v>61</v>
      </c>
      <c r="E3396">
        <v>48</v>
      </c>
      <c r="F3396">
        <v>0</v>
      </c>
      <c r="T3396"/>
    </row>
    <row r="3397" spans="1:20" x14ac:dyDescent="0.25">
      <c r="A3397">
        <v>1970</v>
      </c>
      <c r="B3397">
        <v>4</v>
      </c>
      <c r="C3397">
        <v>18</v>
      </c>
      <c r="D3397">
        <v>62</v>
      </c>
      <c r="E3397">
        <v>47</v>
      </c>
      <c r="F3397">
        <v>0</v>
      </c>
      <c r="T3397"/>
    </row>
    <row r="3398" spans="1:20" x14ac:dyDescent="0.25">
      <c r="A3398">
        <v>1970</v>
      </c>
      <c r="B3398">
        <v>4</v>
      </c>
      <c r="C3398">
        <v>19</v>
      </c>
      <c r="D3398">
        <v>61</v>
      </c>
      <c r="E3398">
        <v>41</v>
      </c>
      <c r="F3398">
        <v>0</v>
      </c>
      <c r="T3398"/>
    </row>
    <row r="3399" spans="1:20" x14ac:dyDescent="0.25">
      <c r="A3399">
        <v>1970</v>
      </c>
      <c r="B3399">
        <v>4</v>
      </c>
      <c r="C3399">
        <v>20</v>
      </c>
      <c r="D3399">
        <v>50</v>
      </c>
      <c r="E3399">
        <v>40</v>
      </c>
      <c r="F3399">
        <v>90</v>
      </c>
      <c r="T3399"/>
    </row>
    <row r="3400" spans="1:20" x14ac:dyDescent="0.25">
      <c r="A3400">
        <v>1970</v>
      </c>
      <c r="B3400">
        <v>4</v>
      </c>
      <c r="C3400">
        <v>21</v>
      </c>
      <c r="D3400">
        <v>47</v>
      </c>
      <c r="E3400">
        <v>43</v>
      </c>
      <c r="F3400">
        <v>0</v>
      </c>
      <c r="T3400"/>
    </row>
    <row r="3401" spans="1:20" x14ac:dyDescent="0.25">
      <c r="A3401">
        <v>1970</v>
      </c>
      <c r="B3401">
        <v>4</v>
      </c>
      <c r="C3401">
        <v>22</v>
      </c>
      <c r="D3401">
        <v>67</v>
      </c>
      <c r="E3401">
        <v>46</v>
      </c>
      <c r="F3401">
        <v>0</v>
      </c>
      <c r="T3401"/>
    </row>
    <row r="3402" spans="1:20" x14ac:dyDescent="0.25">
      <c r="A3402">
        <v>1970</v>
      </c>
      <c r="B3402">
        <v>4</v>
      </c>
      <c r="C3402">
        <v>23</v>
      </c>
      <c r="D3402">
        <v>55</v>
      </c>
      <c r="E3402">
        <v>45</v>
      </c>
      <c r="F3402">
        <v>2</v>
      </c>
      <c r="T3402"/>
    </row>
    <row r="3403" spans="1:20" x14ac:dyDescent="0.25">
      <c r="A3403">
        <v>1970</v>
      </c>
      <c r="B3403">
        <v>4</v>
      </c>
      <c r="C3403">
        <v>24</v>
      </c>
      <c r="D3403">
        <v>60</v>
      </c>
      <c r="E3403">
        <v>44</v>
      </c>
      <c r="F3403">
        <v>35</v>
      </c>
      <c r="T3403"/>
    </row>
    <row r="3404" spans="1:20" x14ac:dyDescent="0.25">
      <c r="A3404">
        <v>1970</v>
      </c>
      <c r="B3404">
        <v>4</v>
      </c>
      <c r="C3404">
        <v>25</v>
      </c>
      <c r="D3404">
        <v>74</v>
      </c>
      <c r="E3404">
        <v>48</v>
      </c>
      <c r="F3404">
        <v>0</v>
      </c>
      <c r="T3404"/>
    </row>
    <row r="3405" spans="1:20" x14ac:dyDescent="0.25">
      <c r="A3405">
        <v>1970</v>
      </c>
      <c r="B3405">
        <v>4</v>
      </c>
      <c r="C3405">
        <v>26</v>
      </c>
      <c r="D3405">
        <v>82</v>
      </c>
      <c r="E3405">
        <v>58</v>
      </c>
      <c r="F3405">
        <v>0</v>
      </c>
      <c r="T3405"/>
    </row>
    <row r="3406" spans="1:20" x14ac:dyDescent="0.25">
      <c r="A3406">
        <v>1970</v>
      </c>
      <c r="B3406">
        <v>4</v>
      </c>
      <c r="C3406">
        <v>27</v>
      </c>
      <c r="D3406">
        <v>73</v>
      </c>
      <c r="E3406">
        <v>57</v>
      </c>
      <c r="F3406">
        <v>0</v>
      </c>
      <c r="T3406"/>
    </row>
    <row r="3407" spans="1:20" x14ac:dyDescent="0.25">
      <c r="A3407">
        <v>1970</v>
      </c>
      <c r="B3407">
        <v>4</v>
      </c>
      <c r="C3407">
        <v>28</v>
      </c>
      <c r="D3407">
        <v>78</v>
      </c>
      <c r="E3407">
        <v>56</v>
      </c>
      <c r="F3407">
        <v>0</v>
      </c>
      <c r="T3407"/>
    </row>
    <row r="3408" spans="1:20" x14ac:dyDescent="0.25">
      <c r="A3408">
        <v>1970</v>
      </c>
      <c r="B3408">
        <v>4</v>
      </c>
      <c r="C3408">
        <v>29</v>
      </c>
      <c r="D3408">
        <v>79</v>
      </c>
      <c r="E3408">
        <v>52</v>
      </c>
      <c r="F3408">
        <v>0</v>
      </c>
      <c r="T3408"/>
    </row>
    <row r="3409" spans="1:20" x14ac:dyDescent="0.25">
      <c r="A3409">
        <v>1970</v>
      </c>
      <c r="B3409">
        <v>4</v>
      </c>
      <c r="C3409">
        <v>30</v>
      </c>
      <c r="D3409">
        <v>57</v>
      </c>
      <c r="E3409">
        <v>49</v>
      </c>
      <c r="F3409">
        <v>0</v>
      </c>
      <c r="T3409"/>
    </row>
    <row r="3410" spans="1:20" x14ac:dyDescent="0.25">
      <c r="A3410">
        <v>1970</v>
      </c>
      <c r="B3410">
        <v>5</v>
      </c>
      <c r="C3410">
        <v>1</v>
      </c>
      <c r="D3410">
        <v>74</v>
      </c>
      <c r="E3410">
        <v>50</v>
      </c>
      <c r="F3410">
        <v>0</v>
      </c>
      <c r="T3410"/>
    </row>
    <row r="3411" spans="1:20" x14ac:dyDescent="0.25">
      <c r="A3411">
        <v>1970</v>
      </c>
      <c r="B3411">
        <v>5</v>
      </c>
      <c r="C3411">
        <v>2</v>
      </c>
      <c r="D3411">
        <v>80</v>
      </c>
      <c r="E3411">
        <v>61</v>
      </c>
      <c r="F3411">
        <v>0</v>
      </c>
      <c r="T3411"/>
    </row>
    <row r="3412" spans="1:20" x14ac:dyDescent="0.25">
      <c r="A3412">
        <v>1970</v>
      </c>
      <c r="B3412">
        <v>5</v>
      </c>
      <c r="C3412">
        <v>3</v>
      </c>
      <c r="D3412">
        <v>63</v>
      </c>
      <c r="E3412">
        <v>51</v>
      </c>
      <c r="F3412">
        <v>4</v>
      </c>
      <c r="T3412"/>
    </row>
    <row r="3413" spans="1:20" x14ac:dyDescent="0.25">
      <c r="A3413">
        <v>1970</v>
      </c>
      <c r="B3413">
        <v>5</v>
      </c>
      <c r="C3413">
        <v>4</v>
      </c>
      <c r="D3413">
        <v>62</v>
      </c>
      <c r="E3413">
        <v>51</v>
      </c>
      <c r="F3413">
        <v>0</v>
      </c>
      <c r="T3413"/>
    </row>
    <row r="3414" spans="1:20" x14ac:dyDescent="0.25">
      <c r="A3414">
        <v>1970</v>
      </c>
      <c r="B3414">
        <v>5</v>
      </c>
      <c r="C3414">
        <v>5</v>
      </c>
      <c r="D3414">
        <v>77</v>
      </c>
      <c r="E3414">
        <v>51</v>
      </c>
      <c r="F3414">
        <v>0</v>
      </c>
      <c r="T3414"/>
    </row>
    <row r="3415" spans="1:20" x14ac:dyDescent="0.25">
      <c r="A3415">
        <v>1970</v>
      </c>
      <c r="B3415">
        <v>5</v>
      </c>
      <c r="C3415">
        <v>6</v>
      </c>
      <c r="D3415">
        <v>55</v>
      </c>
      <c r="E3415">
        <v>42</v>
      </c>
      <c r="F3415">
        <v>0</v>
      </c>
      <c r="T3415"/>
    </row>
    <row r="3416" spans="1:20" x14ac:dyDescent="0.25">
      <c r="A3416">
        <v>1970</v>
      </c>
      <c r="B3416">
        <v>5</v>
      </c>
      <c r="C3416">
        <v>7</v>
      </c>
      <c r="D3416">
        <v>63</v>
      </c>
      <c r="E3416">
        <v>38</v>
      </c>
      <c r="F3416">
        <v>0</v>
      </c>
      <c r="T3416"/>
    </row>
    <row r="3417" spans="1:20" x14ac:dyDescent="0.25">
      <c r="A3417">
        <v>1970</v>
      </c>
      <c r="B3417">
        <v>5</v>
      </c>
      <c r="C3417">
        <v>8</v>
      </c>
      <c r="D3417">
        <v>72</v>
      </c>
      <c r="E3417">
        <v>50</v>
      </c>
      <c r="F3417">
        <v>3</v>
      </c>
      <c r="T3417"/>
    </row>
    <row r="3418" spans="1:20" x14ac:dyDescent="0.25">
      <c r="A3418">
        <v>1970</v>
      </c>
      <c r="B3418">
        <v>5</v>
      </c>
      <c r="C3418">
        <v>9</v>
      </c>
      <c r="D3418">
        <v>90</v>
      </c>
      <c r="E3418">
        <v>56</v>
      </c>
      <c r="F3418">
        <v>0</v>
      </c>
      <c r="T3418"/>
    </row>
    <row r="3419" spans="1:20" x14ac:dyDescent="0.25">
      <c r="A3419">
        <v>1970</v>
      </c>
      <c r="B3419">
        <v>5</v>
      </c>
      <c r="C3419">
        <v>10</v>
      </c>
      <c r="D3419">
        <v>93</v>
      </c>
      <c r="E3419">
        <v>70</v>
      </c>
      <c r="F3419">
        <v>0</v>
      </c>
      <c r="T3419"/>
    </row>
    <row r="3420" spans="1:20" x14ac:dyDescent="0.25">
      <c r="A3420">
        <v>1970</v>
      </c>
      <c r="B3420">
        <v>5</v>
      </c>
      <c r="C3420">
        <v>11</v>
      </c>
      <c r="D3420">
        <v>88</v>
      </c>
      <c r="E3420">
        <v>69</v>
      </c>
      <c r="F3420">
        <v>0</v>
      </c>
      <c r="T3420"/>
    </row>
    <row r="3421" spans="1:20" x14ac:dyDescent="0.25">
      <c r="A3421">
        <v>1970</v>
      </c>
      <c r="B3421">
        <v>5</v>
      </c>
      <c r="C3421">
        <v>12</v>
      </c>
      <c r="D3421">
        <v>85</v>
      </c>
      <c r="E3421">
        <v>66</v>
      </c>
      <c r="F3421">
        <v>53</v>
      </c>
      <c r="T3421"/>
    </row>
    <row r="3422" spans="1:20" x14ac:dyDescent="0.25">
      <c r="A3422">
        <v>1970</v>
      </c>
      <c r="B3422">
        <v>5</v>
      </c>
      <c r="C3422">
        <v>13</v>
      </c>
      <c r="D3422">
        <v>85</v>
      </c>
      <c r="E3422">
        <v>61</v>
      </c>
      <c r="F3422">
        <v>36</v>
      </c>
      <c r="T3422"/>
    </row>
    <row r="3423" spans="1:20" x14ac:dyDescent="0.25">
      <c r="A3423">
        <v>1970</v>
      </c>
      <c r="B3423">
        <v>5</v>
      </c>
      <c r="C3423">
        <v>14</v>
      </c>
      <c r="D3423">
        <v>73</v>
      </c>
      <c r="E3423">
        <v>56</v>
      </c>
      <c r="F3423">
        <v>5</v>
      </c>
      <c r="T3423"/>
    </row>
    <row r="3424" spans="1:20" x14ac:dyDescent="0.25">
      <c r="A3424">
        <v>1970</v>
      </c>
      <c r="B3424">
        <v>5</v>
      </c>
      <c r="C3424">
        <v>15</v>
      </c>
      <c r="D3424">
        <v>70</v>
      </c>
      <c r="E3424">
        <v>52</v>
      </c>
      <c r="F3424">
        <v>0</v>
      </c>
      <c r="T3424"/>
    </row>
    <row r="3425" spans="1:20" x14ac:dyDescent="0.25">
      <c r="A3425">
        <v>1970</v>
      </c>
      <c r="B3425">
        <v>5</v>
      </c>
      <c r="C3425">
        <v>16</v>
      </c>
      <c r="D3425">
        <v>62</v>
      </c>
      <c r="E3425">
        <v>52</v>
      </c>
      <c r="F3425">
        <v>2</v>
      </c>
      <c r="T3425"/>
    </row>
    <row r="3426" spans="1:20" x14ac:dyDescent="0.25">
      <c r="A3426">
        <v>1970</v>
      </c>
      <c r="B3426">
        <v>5</v>
      </c>
      <c r="C3426">
        <v>17</v>
      </c>
      <c r="D3426">
        <v>64</v>
      </c>
      <c r="E3426">
        <v>54</v>
      </c>
      <c r="F3426">
        <v>56</v>
      </c>
      <c r="T3426"/>
    </row>
    <row r="3427" spans="1:20" x14ac:dyDescent="0.25">
      <c r="A3427">
        <v>1970</v>
      </c>
      <c r="B3427">
        <v>5</v>
      </c>
      <c r="C3427">
        <v>18</v>
      </c>
      <c r="D3427">
        <v>66</v>
      </c>
      <c r="E3427">
        <v>53</v>
      </c>
      <c r="F3427">
        <v>10</v>
      </c>
      <c r="T3427"/>
    </row>
    <row r="3428" spans="1:20" x14ac:dyDescent="0.25">
      <c r="A3428">
        <v>1970</v>
      </c>
      <c r="B3428">
        <v>5</v>
      </c>
      <c r="C3428">
        <v>19</v>
      </c>
      <c r="D3428">
        <v>64</v>
      </c>
      <c r="E3428">
        <v>52</v>
      </c>
      <c r="F3428">
        <v>11</v>
      </c>
      <c r="T3428"/>
    </row>
    <row r="3429" spans="1:20" x14ac:dyDescent="0.25">
      <c r="A3429">
        <v>1970</v>
      </c>
      <c r="B3429">
        <v>5</v>
      </c>
      <c r="C3429">
        <v>20</v>
      </c>
      <c r="D3429">
        <v>84</v>
      </c>
      <c r="E3429">
        <v>56</v>
      </c>
      <c r="F3429">
        <v>2</v>
      </c>
      <c r="T3429"/>
    </row>
    <row r="3430" spans="1:20" x14ac:dyDescent="0.25">
      <c r="A3430">
        <v>1970</v>
      </c>
      <c r="B3430">
        <v>5</v>
      </c>
      <c r="C3430">
        <v>21</v>
      </c>
      <c r="D3430">
        <v>79</v>
      </c>
      <c r="E3430">
        <v>57</v>
      </c>
      <c r="F3430">
        <v>0</v>
      </c>
      <c r="T3430"/>
    </row>
    <row r="3431" spans="1:20" x14ac:dyDescent="0.25">
      <c r="A3431">
        <v>1970</v>
      </c>
      <c r="B3431">
        <v>5</v>
      </c>
      <c r="C3431">
        <v>22</v>
      </c>
      <c r="D3431">
        <v>84</v>
      </c>
      <c r="E3431">
        <v>57</v>
      </c>
      <c r="F3431">
        <v>39</v>
      </c>
      <c r="T3431"/>
    </row>
    <row r="3432" spans="1:20" x14ac:dyDescent="0.25">
      <c r="A3432">
        <v>1970</v>
      </c>
      <c r="B3432">
        <v>5</v>
      </c>
      <c r="C3432">
        <v>23</v>
      </c>
      <c r="D3432">
        <v>78</v>
      </c>
      <c r="E3432">
        <v>59</v>
      </c>
      <c r="F3432">
        <v>4</v>
      </c>
      <c r="T3432"/>
    </row>
    <row r="3433" spans="1:20" x14ac:dyDescent="0.25">
      <c r="A3433">
        <v>1970</v>
      </c>
      <c r="B3433">
        <v>5</v>
      </c>
      <c r="C3433">
        <v>24</v>
      </c>
      <c r="D3433">
        <v>64</v>
      </c>
      <c r="E3433">
        <v>57</v>
      </c>
      <c r="F3433">
        <v>3</v>
      </c>
      <c r="T3433"/>
    </row>
    <row r="3434" spans="1:20" x14ac:dyDescent="0.25">
      <c r="A3434">
        <v>1970</v>
      </c>
      <c r="B3434">
        <v>5</v>
      </c>
      <c r="C3434">
        <v>25</v>
      </c>
      <c r="D3434">
        <v>59</v>
      </c>
      <c r="E3434">
        <v>54</v>
      </c>
      <c r="F3434">
        <v>13</v>
      </c>
      <c r="T3434"/>
    </row>
    <row r="3435" spans="1:20" x14ac:dyDescent="0.25">
      <c r="A3435">
        <v>1970</v>
      </c>
      <c r="B3435">
        <v>5</v>
      </c>
      <c r="C3435">
        <v>26</v>
      </c>
      <c r="D3435">
        <v>76</v>
      </c>
      <c r="E3435">
        <v>56</v>
      </c>
      <c r="F3435">
        <v>93</v>
      </c>
      <c r="T3435"/>
    </row>
    <row r="3436" spans="1:20" x14ac:dyDescent="0.25">
      <c r="A3436">
        <v>1970</v>
      </c>
      <c r="B3436">
        <v>5</v>
      </c>
      <c r="C3436">
        <v>27</v>
      </c>
      <c r="D3436">
        <v>69</v>
      </c>
      <c r="E3436">
        <v>54</v>
      </c>
      <c r="F3436">
        <v>0</v>
      </c>
      <c r="T3436"/>
    </row>
    <row r="3437" spans="1:20" x14ac:dyDescent="0.25">
      <c r="A3437">
        <v>1970</v>
      </c>
      <c r="B3437">
        <v>5</v>
      </c>
      <c r="C3437">
        <v>28</v>
      </c>
      <c r="D3437">
        <v>74</v>
      </c>
      <c r="E3437">
        <v>50</v>
      </c>
      <c r="F3437">
        <v>0</v>
      </c>
      <c r="T3437"/>
    </row>
    <row r="3438" spans="1:20" x14ac:dyDescent="0.25">
      <c r="A3438">
        <v>1970</v>
      </c>
      <c r="B3438">
        <v>5</v>
      </c>
      <c r="C3438">
        <v>29</v>
      </c>
      <c r="D3438">
        <v>74</v>
      </c>
      <c r="E3438">
        <v>54</v>
      </c>
      <c r="F3438">
        <v>0</v>
      </c>
      <c r="T3438"/>
    </row>
    <row r="3439" spans="1:20" x14ac:dyDescent="0.25">
      <c r="A3439">
        <v>1970</v>
      </c>
      <c r="B3439">
        <v>5</v>
      </c>
      <c r="C3439">
        <v>30</v>
      </c>
      <c r="D3439">
        <v>68</v>
      </c>
      <c r="E3439">
        <v>50</v>
      </c>
      <c r="F3439">
        <v>0</v>
      </c>
      <c r="T3439"/>
    </row>
    <row r="3440" spans="1:20" x14ac:dyDescent="0.25">
      <c r="A3440">
        <v>1970</v>
      </c>
      <c r="B3440">
        <v>5</v>
      </c>
      <c r="C3440">
        <v>31</v>
      </c>
      <c r="D3440">
        <v>81</v>
      </c>
      <c r="E3440">
        <v>55</v>
      </c>
      <c r="F3440">
        <v>0</v>
      </c>
      <c r="T3440"/>
    </row>
    <row r="3441" spans="1:20" x14ac:dyDescent="0.25">
      <c r="A3441">
        <v>1970</v>
      </c>
      <c r="B3441">
        <v>6</v>
      </c>
      <c r="C3441">
        <v>1</v>
      </c>
      <c r="D3441">
        <v>87</v>
      </c>
      <c r="E3441">
        <v>65</v>
      </c>
      <c r="F3441">
        <v>0</v>
      </c>
      <c r="T3441"/>
    </row>
    <row r="3442" spans="1:20" x14ac:dyDescent="0.25">
      <c r="A3442">
        <v>1970</v>
      </c>
      <c r="B3442">
        <v>6</v>
      </c>
      <c r="C3442">
        <v>2</v>
      </c>
      <c r="D3442">
        <v>88</v>
      </c>
      <c r="E3442">
        <v>69</v>
      </c>
      <c r="F3442">
        <v>0</v>
      </c>
      <c r="T3442"/>
    </row>
    <row r="3443" spans="1:20" x14ac:dyDescent="0.25">
      <c r="A3443">
        <v>1970</v>
      </c>
      <c r="B3443">
        <v>6</v>
      </c>
      <c r="C3443">
        <v>3</v>
      </c>
      <c r="D3443">
        <v>87</v>
      </c>
      <c r="E3443">
        <v>66</v>
      </c>
      <c r="F3443">
        <v>10</v>
      </c>
      <c r="T3443"/>
    </row>
    <row r="3444" spans="1:20" x14ac:dyDescent="0.25">
      <c r="A3444">
        <v>1970</v>
      </c>
      <c r="B3444">
        <v>6</v>
      </c>
      <c r="C3444">
        <v>4</v>
      </c>
      <c r="D3444">
        <v>66</v>
      </c>
      <c r="E3444">
        <v>60</v>
      </c>
      <c r="F3444">
        <v>15</v>
      </c>
      <c r="T3444"/>
    </row>
    <row r="3445" spans="1:20" x14ac:dyDescent="0.25">
      <c r="A3445">
        <v>1970</v>
      </c>
      <c r="B3445">
        <v>6</v>
      </c>
      <c r="C3445">
        <v>5</v>
      </c>
      <c r="D3445">
        <v>69</v>
      </c>
      <c r="E3445">
        <v>60</v>
      </c>
      <c r="F3445">
        <v>17</v>
      </c>
      <c r="T3445"/>
    </row>
    <row r="3446" spans="1:20" x14ac:dyDescent="0.25">
      <c r="A3446">
        <v>1970</v>
      </c>
      <c r="B3446">
        <v>6</v>
      </c>
      <c r="C3446">
        <v>6</v>
      </c>
      <c r="D3446">
        <v>67</v>
      </c>
      <c r="E3446">
        <v>61</v>
      </c>
      <c r="F3446">
        <v>28</v>
      </c>
      <c r="T3446"/>
    </row>
    <row r="3447" spans="1:20" x14ac:dyDescent="0.25">
      <c r="A3447">
        <v>1970</v>
      </c>
      <c r="B3447">
        <v>6</v>
      </c>
      <c r="C3447">
        <v>7</v>
      </c>
      <c r="D3447">
        <v>72</v>
      </c>
      <c r="E3447">
        <v>59</v>
      </c>
      <c r="F3447">
        <v>1</v>
      </c>
      <c r="T3447"/>
    </row>
    <row r="3448" spans="1:20" x14ac:dyDescent="0.25">
      <c r="A3448">
        <v>1970</v>
      </c>
      <c r="B3448">
        <v>6</v>
      </c>
      <c r="C3448">
        <v>8</v>
      </c>
      <c r="D3448">
        <v>84</v>
      </c>
      <c r="E3448">
        <v>60</v>
      </c>
      <c r="F3448">
        <v>0</v>
      </c>
      <c r="T3448"/>
    </row>
    <row r="3449" spans="1:20" x14ac:dyDescent="0.25">
      <c r="A3449">
        <v>1970</v>
      </c>
      <c r="B3449">
        <v>6</v>
      </c>
      <c r="C3449">
        <v>9</v>
      </c>
      <c r="D3449">
        <v>82</v>
      </c>
      <c r="E3449">
        <v>66</v>
      </c>
      <c r="F3449">
        <v>0</v>
      </c>
      <c r="T3449"/>
    </row>
    <row r="3450" spans="1:20" x14ac:dyDescent="0.25">
      <c r="A3450">
        <v>1970</v>
      </c>
      <c r="B3450">
        <v>6</v>
      </c>
      <c r="C3450">
        <v>10</v>
      </c>
      <c r="D3450">
        <v>83</v>
      </c>
      <c r="E3450">
        <v>67</v>
      </c>
      <c r="F3450">
        <v>0</v>
      </c>
      <c r="T3450"/>
    </row>
    <row r="3451" spans="1:20" x14ac:dyDescent="0.25">
      <c r="A3451">
        <v>1970</v>
      </c>
      <c r="B3451">
        <v>6</v>
      </c>
      <c r="C3451">
        <v>11</v>
      </c>
      <c r="D3451">
        <v>91</v>
      </c>
      <c r="E3451">
        <v>67</v>
      </c>
      <c r="F3451">
        <v>0</v>
      </c>
      <c r="T3451"/>
    </row>
    <row r="3452" spans="1:20" x14ac:dyDescent="0.25">
      <c r="A3452">
        <v>1970</v>
      </c>
      <c r="B3452">
        <v>6</v>
      </c>
      <c r="C3452">
        <v>12</v>
      </c>
      <c r="D3452">
        <v>85</v>
      </c>
      <c r="E3452">
        <v>70</v>
      </c>
      <c r="F3452">
        <v>6</v>
      </c>
      <c r="T3452"/>
    </row>
    <row r="3453" spans="1:20" x14ac:dyDescent="0.25">
      <c r="A3453">
        <v>1970</v>
      </c>
      <c r="B3453">
        <v>6</v>
      </c>
      <c r="C3453">
        <v>13</v>
      </c>
      <c r="D3453">
        <v>79</v>
      </c>
      <c r="E3453">
        <v>62</v>
      </c>
      <c r="F3453">
        <v>0</v>
      </c>
      <c r="T3453"/>
    </row>
    <row r="3454" spans="1:20" x14ac:dyDescent="0.25">
      <c r="A3454">
        <v>1970</v>
      </c>
      <c r="B3454">
        <v>6</v>
      </c>
      <c r="C3454">
        <v>14</v>
      </c>
      <c r="D3454">
        <v>76</v>
      </c>
      <c r="E3454">
        <v>57</v>
      </c>
      <c r="F3454">
        <v>0</v>
      </c>
      <c r="T3454"/>
    </row>
    <row r="3455" spans="1:20" x14ac:dyDescent="0.25">
      <c r="A3455">
        <v>1970</v>
      </c>
      <c r="B3455">
        <v>6</v>
      </c>
      <c r="C3455">
        <v>15</v>
      </c>
      <c r="D3455">
        <v>74</v>
      </c>
      <c r="E3455">
        <v>60</v>
      </c>
      <c r="F3455">
        <v>1</v>
      </c>
      <c r="T3455"/>
    </row>
    <row r="3456" spans="1:20" x14ac:dyDescent="0.25">
      <c r="A3456">
        <v>1970</v>
      </c>
      <c r="B3456">
        <v>6</v>
      </c>
      <c r="C3456">
        <v>16</v>
      </c>
      <c r="D3456">
        <v>68</v>
      </c>
      <c r="E3456">
        <v>64</v>
      </c>
      <c r="F3456">
        <v>5</v>
      </c>
      <c r="T3456"/>
    </row>
    <row r="3457" spans="1:20" x14ac:dyDescent="0.25">
      <c r="A3457">
        <v>1970</v>
      </c>
      <c r="B3457">
        <v>6</v>
      </c>
      <c r="C3457">
        <v>17</v>
      </c>
      <c r="D3457">
        <v>79</v>
      </c>
      <c r="E3457">
        <v>66</v>
      </c>
      <c r="F3457">
        <v>0</v>
      </c>
      <c r="T3457"/>
    </row>
    <row r="3458" spans="1:20" x14ac:dyDescent="0.25">
      <c r="A3458">
        <v>1970</v>
      </c>
      <c r="B3458">
        <v>6</v>
      </c>
      <c r="C3458">
        <v>18</v>
      </c>
      <c r="D3458">
        <v>86</v>
      </c>
      <c r="E3458">
        <v>67</v>
      </c>
      <c r="F3458">
        <v>65</v>
      </c>
      <c r="T3458"/>
    </row>
    <row r="3459" spans="1:20" x14ac:dyDescent="0.25">
      <c r="A3459">
        <v>1970</v>
      </c>
      <c r="B3459">
        <v>6</v>
      </c>
      <c r="C3459">
        <v>19</v>
      </c>
      <c r="D3459">
        <v>85</v>
      </c>
      <c r="E3459">
        <v>66</v>
      </c>
      <c r="F3459">
        <v>0</v>
      </c>
      <c r="T3459"/>
    </row>
    <row r="3460" spans="1:20" x14ac:dyDescent="0.25">
      <c r="A3460">
        <v>1970</v>
      </c>
      <c r="B3460">
        <v>6</v>
      </c>
      <c r="C3460">
        <v>20</v>
      </c>
      <c r="D3460">
        <v>76</v>
      </c>
      <c r="E3460">
        <v>59</v>
      </c>
      <c r="F3460">
        <v>0</v>
      </c>
      <c r="T3460"/>
    </row>
    <row r="3461" spans="1:20" x14ac:dyDescent="0.25">
      <c r="A3461">
        <v>1970</v>
      </c>
      <c r="B3461">
        <v>6</v>
      </c>
      <c r="C3461">
        <v>21</v>
      </c>
      <c r="D3461">
        <v>65</v>
      </c>
      <c r="E3461">
        <v>58</v>
      </c>
      <c r="F3461">
        <v>45</v>
      </c>
      <c r="T3461"/>
    </row>
    <row r="3462" spans="1:20" x14ac:dyDescent="0.25">
      <c r="A3462">
        <v>1970</v>
      </c>
      <c r="B3462">
        <v>6</v>
      </c>
      <c r="C3462">
        <v>22</v>
      </c>
      <c r="D3462">
        <v>72</v>
      </c>
      <c r="E3462">
        <v>61</v>
      </c>
      <c r="F3462">
        <v>0</v>
      </c>
      <c r="T3462"/>
    </row>
    <row r="3463" spans="1:20" x14ac:dyDescent="0.25">
      <c r="A3463">
        <v>1970</v>
      </c>
      <c r="B3463">
        <v>6</v>
      </c>
      <c r="C3463">
        <v>23</v>
      </c>
      <c r="D3463">
        <v>84</v>
      </c>
      <c r="E3463">
        <v>60</v>
      </c>
      <c r="F3463">
        <v>0</v>
      </c>
      <c r="T3463"/>
    </row>
    <row r="3464" spans="1:20" x14ac:dyDescent="0.25">
      <c r="A3464">
        <v>1970</v>
      </c>
      <c r="B3464">
        <v>6</v>
      </c>
      <c r="C3464">
        <v>24</v>
      </c>
      <c r="D3464">
        <v>83</v>
      </c>
      <c r="E3464">
        <v>65</v>
      </c>
      <c r="F3464">
        <v>0</v>
      </c>
      <c r="T3464"/>
    </row>
    <row r="3465" spans="1:20" x14ac:dyDescent="0.25">
      <c r="A3465">
        <v>1970</v>
      </c>
      <c r="B3465">
        <v>6</v>
      </c>
      <c r="C3465">
        <v>25</v>
      </c>
      <c r="D3465">
        <v>83</v>
      </c>
      <c r="E3465">
        <v>66</v>
      </c>
      <c r="F3465">
        <v>0</v>
      </c>
      <c r="T3465"/>
    </row>
    <row r="3466" spans="1:20" x14ac:dyDescent="0.25">
      <c r="A3466">
        <v>1970</v>
      </c>
      <c r="B3466">
        <v>6</v>
      </c>
      <c r="C3466">
        <v>26</v>
      </c>
      <c r="D3466">
        <v>73</v>
      </c>
      <c r="E3466">
        <v>63</v>
      </c>
      <c r="F3466">
        <v>34</v>
      </c>
      <c r="T3466"/>
    </row>
    <row r="3467" spans="1:20" x14ac:dyDescent="0.25">
      <c r="A3467">
        <v>1970</v>
      </c>
      <c r="B3467">
        <v>6</v>
      </c>
      <c r="C3467">
        <v>27</v>
      </c>
      <c r="D3467">
        <v>72</v>
      </c>
      <c r="E3467">
        <v>60</v>
      </c>
      <c r="F3467">
        <v>0</v>
      </c>
      <c r="T3467"/>
    </row>
    <row r="3468" spans="1:20" x14ac:dyDescent="0.25">
      <c r="A3468">
        <v>1970</v>
      </c>
      <c r="B3468">
        <v>6</v>
      </c>
      <c r="C3468">
        <v>28</v>
      </c>
      <c r="D3468">
        <v>80</v>
      </c>
      <c r="E3468">
        <v>57</v>
      </c>
      <c r="F3468">
        <v>0</v>
      </c>
      <c r="T3468"/>
    </row>
    <row r="3469" spans="1:20" x14ac:dyDescent="0.25">
      <c r="A3469">
        <v>1970</v>
      </c>
      <c r="B3469">
        <v>6</v>
      </c>
      <c r="C3469">
        <v>29</v>
      </c>
      <c r="D3469">
        <v>82</v>
      </c>
      <c r="E3469">
        <v>59</v>
      </c>
      <c r="F3469">
        <v>0</v>
      </c>
      <c r="T3469"/>
    </row>
    <row r="3470" spans="1:20" x14ac:dyDescent="0.25">
      <c r="A3470">
        <v>1970</v>
      </c>
      <c r="B3470">
        <v>6</v>
      </c>
      <c r="C3470">
        <v>30</v>
      </c>
      <c r="D3470">
        <v>85</v>
      </c>
      <c r="E3470">
        <v>68</v>
      </c>
      <c r="F3470">
        <v>0</v>
      </c>
      <c r="T3470"/>
    </row>
    <row r="3471" spans="1:20" x14ac:dyDescent="0.25">
      <c r="A3471">
        <v>1970</v>
      </c>
      <c r="B3471">
        <v>7</v>
      </c>
      <c r="C3471">
        <v>1</v>
      </c>
      <c r="D3471">
        <v>87</v>
      </c>
      <c r="E3471">
        <v>68</v>
      </c>
      <c r="F3471">
        <v>0</v>
      </c>
      <c r="T3471"/>
    </row>
    <row r="3472" spans="1:20" x14ac:dyDescent="0.25">
      <c r="A3472">
        <v>1970</v>
      </c>
      <c r="B3472">
        <v>7</v>
      </c>
      <c r="C3472">
        <v>2</v>
      </c>
      <c r="D3472">
        <v>74</v>
      </c>
      <c r="E3472">
        <v>66</v>
      </c>
      <c r="F3472">
        <v>11</v>
      </c>
      <c r="T3472"/>
    </row>
    <row r="3473" spans="1:20" x14ac:dyDescent="0.25">
      <c r="A3473">
        <v>1970</v>
      </c>
      <c r="B3473">
        <v>7</v>
      </c>
      <c r="C3473">
        <v>3</v>
      </c>
      <c r="D3473">
        <v>79</v>
      </c>
      <c r="E3473">
        <v>67</v>
      </c>
      <c r="F3473">
        <v>0</v>
      </c>
      <c r="T3473"/>
    </row>
    <row r="3474" spans="1:20" x14ac:dyDescent="0.25">
      <c r="A3474">
        <v>1970</v>
      </c>
      <c r="B3474">
        <v>7</v>
      </c>
      <c r="C3474">
        <v>4</v>
      </c>
      <c r="D3474">
        <v>85</v>
      </c>
      <c r="E3474">
        <v>70</v>
      </c>
      <c r="F3474">
        <v>2</v>
      </c>
      <c r="T3474"/>
    </row>
    <row r="3475" spans="1:20" x14ac:dyDescent="0.25">
      <c r="A3475">
        <v>1970</v>
      </c>
      <c r="B3475">
        <v>7</v>
      </c>
      <c r="C3475">
        <v>5</v>
      </c>
      <c r="D3475">
        <v>80</v>
      </c>
      <c r="E3475">
        <v>68</v>
      </c>
      <c r="F3475">
        <v>0</v>
      </c>
      <c r="T3475"/>
    </row>
    <row r="3476" spans="1:20" x14ac:dyDescent="0.25">
      <c r="A3476">
        <v>1970</v>
      </c>
      <c r="B3476">
        <v>7</v>
      </c>
      <c r="C3476">
        <v>6</v>
      </c>
      <c r="D3476">
        <v>84</v>
      </c>
      <c r="E3476">
        <v>65</v>
      </c>
      <c r="F3476">
        <v>0</v>
      </c>
      <c r="T3476"/>
    </row>
    <row r="3477" spans="1:20" x14ac:dyDescent="0.25">
      <c r="A3477">
        <v>1970</v>
      </c>
      <c r="B3477">
        <v>7</v>
      </c>
      <c r="C3477">
        <v>7</v>
      </c>
      <c r="D3477">
        <v>86</v>
      </c>
      <c r="E3477">
        <v>67</v>
      </c>
      <c r="F3477">
        <v>0</v>
      </c>
      <c r="T3477"/>
    </row>
    <row r="3478" spans="1:20" x14ac:dyDescent="0.25">
      <c r="A3478">
        <v>1970</v>
      </c>
      <c r="B3478">
        <v>7</v>
      </c>
      <c r="C3478">
        <v>8</v>
      </c>
      <c r="D3478">
        <v>85</v>
      </c>
      <c r="E3478">
        <v>70</v>
      </c>
      <c r="F3478">
        <v>0</v>
      </c>
      <c r="T3478"/>
    </row>
    <row r="3479" spans="1:20" x14ac:dyDescent="0.25">
      <c r="A3479">
        <v>1970</v>
      </c>
      <c r="B3479">
        <v>7</v>
      </c>
      <c r="C3479">
        <v>9</v>
      </c>
      <c r="D3479">
        <v>83</v>
      </c>
      <c r="E3479">
        <v>69</v>
      </c>
      <c r="F3479">
        <v>0</v>
      </c>
      <c r="T3479"/>
    </row>
    <row r="3480" spans="1:20" x14ac:dyDescent="0.25">
      <c r="A3480">
        <v>1970</v>
      </c>
      <c r="B3480">
        <v>7</v>
      </c>
      <c r="C3480">
        <v>10</v>
      </c>
      <c r="D3480">
        <v>82</v>
      </c>
      <c r="E3480">
        <v>69</v>
      </c>
      <c r="F3480">
        <v>106</v>
      </c>
      <c r="T3480"/>
    </row>
    <row r="3481" spans="1:20" x14ac:dyDescent="0.25">
      <c r="A3481">
        <v>1970</v>
      </c>
      <c r="B3481">
        <v>7</v>
      </c>
      <c r="C3481">
        <v>11</v>
      </c>
      <c r="D3481">
        <v>85</v>
      </c>
      <c r="E3481">
        <v>68</v>
      </c>
      <c r="F3481">
        <v>9</v>
      </c>
      <c r="T3481"/>
    </row>
    <row r="3482" spans="1:20" x14ac:dyDescent="0.25">
      <c r="A3482">
        <v>1970</v>
      </c>
      <c r="B3482">
        <v>7</v>
      </c>
      <c r="C3482">
        <v>12</v>
      </c>
      <c r="D3482">
        <v>86</v>
      </c>
      <c r="E3482">
        <v>68</v>
      </c>
      <c r="F3482">
        <v>0</v>
      </c>
      <c r="T3482"/>
    </row>
    <row r="3483" spans="1:20" x14ac:dyDescent="0.25">
      <c r="A3483">
        <v>1970</v>
      </c>
      <c r="B3483">
        <v>7</v>
      </c>
      <c r="C3483">
        <v>13</v>
      </c>
      <c r="D3483">
        <v>83</v>
      </c>
      <c r="E3483">
        <v>66</v>
      </c>
      <c r="F3483">
        <v>0</v>
      </c>
      <c r="T3483"/>
    </row>
    <row r="3484" spans="1:20" x14ac:dyDescent="0.25">
      <c r="A3484">
        <v>1970</v>
      </c>
      <c r="B3484">
        <v>7</v>
      </c>
      <c r="C3484">
        <v>14</v>
      </c>
      <c r="D3484">
        <v>79</v>
      </c>
      <c r="E3484">
        <v>68</v>
      </c>
      <c r="F3484">
        <v>0</v>
      </c>
      <c r="T3484"/>
    </row>
    <row r="3485" spans="1:20" x14ac:dyDescent="0.25">
      <c r="A3485">
        <v>1970</v>
      </c>
      <c r="B3485">
        <v>7</v>
      </c>
      <c r="C3485">
        <v>15</v>
      </c>
      <c r="D3485">
        <v>77</v>
      </c>
      <c r="E3485">
        <v>70</v>
      </c>
      <c r="F3485">
        <v>0</v>
      </c>
      <c r="T3485"/>
    </row>
    <row r="3486" spans="1:20" x14ac:dyDescent="0.25">
      <c r="A3486">
        <v>1970</v>
      </c>
      <c r="B3486">
        <v>7</v>
      </c>
      <c r="C3486">
        <v>16</v>
      </c>
      <c r="D3486">
        <v>89</v>
      </c>
      <c r="E3486">
        <v>71</v>
      </c>
      <c r="F3486">
        <v>13</v>
      </c>
      <c r="T3486"/>
    </row>
    <row r="3487" spans="1:20" x14ac:dyDescent="0.25">
      <c r="A3487">
        <v>1970</v>
      </c>
      <c r="B3487">
        <v>7</v>
      </c>
      <c r="C3487">
        <v>17</v>
      </c>
      <c r="D3487">
        <v>87</v>
      </c>
      <c r="E3487">
        <v>66</v>
      </c>
      <c r="F3487">
        <v>0</v>
      </c>
      <c r="T3487"/>
    </row>
    <row r="3488" spans="1:20" x14ac:dyDescent="0.25">
      <c r="A3488">
        <v>1970</v>
      </c>
      <c r="B3488">
        <v>7</v>
      </c>
      <c r="C3488">
        <v>18</v>
      </c>
      <c r="D3488">
        <v>91</v>
      </c>
      <c r="E3488">
        <v>71</v>
      </c>
      <c r="F3488">
        <v>0</v>
      </c>
      <c r="T3488"/>
    </row>
    <row r="3489" spans="1:20" x14ac:dyDescent="0.25">
      <c r="A3489">
        <v>1970</v>
      </c>
      <c r="B3489">
        <v>7</v>
      </c>
      <c r="C3489">
        <v>19</v>
      </c>
      <c r="D3489">
        <v>85</v>
      </c>
      <c r="E3489">
        <v>71</v>
      </c>
      <c r="F3489">
        <v>0</v>
      </c>
      <c r="T3489"/>
    </row>
    <row r="3490" spans="1:20" x14ac:dyDescent="0.25">
      <c r="A3490">
        <v>1970</v>
      </c>
      <c r="B3490">
        <v>7</v>
      </c>
      <c r="C3490">
        <v>20</v>
      </c>
      <c r="D3490">
        <v>83</v>
      </c>
      <c r="E3490">
        <v>70</v>
      </c>
      <c r="F3490">
        <v>0</v>
      </c>
      <c r="T3490"/>
    </row>
    <row r="3491" spans="1:20" x14ac:dyDescent="0.25">
      <c r="A3491">
        <v>1970</v>
      </c>
      <c r="B3491">
        <v>7</v>
      </c>
      <c r="C3491">
        <v>21</v>
      </c>
      <c r="D3491">
        <v>82</v>
      </c>
      <c r="E3491">
        <v>67</v>
      </c>
      <c r="F3491">
        <v>0</v>
      </c>
      <c r="T3491"/>
    </row>
    <row r="3492" spans="1:20" x14ac:dyDescent="0.25">
      <c r="A3492">
        <v>1970</v>
      </c>
      <c r="B3492">
        <v>7</v>
      </c>
      <c r="C3492">
        <v>22</v>
      </c>
      <c r="D3492">
        <v>83</v>
      </c>
      <c r="E3492">
        <v>68</v>
      </c>
      <c r="F3492">
        <v>0</v>
      </c>
      <c r="T3492"/>
    </row>
    <row r="3493" spans="1:20" x14ac:dyDescent="0.25">
      <c r="A3493">
        <v>1970</v>
      </c>
      <c r="B3493">
        <v>7</v>
      </c>
      <c r="C3493">
        <v>23</v>
      </c>
      <c r="D3493">
        <v>84</v>
      </c>
      <c r="E3493">
        <v>69</v>
      </c>
      <c r="F3493">
        <v>0</v>
      </c>
      <c r="T3493"/>
    </row>
    <row r="3494" spans="1:20" x14ac:dyDescent="0.25">
      <c r="A3494">
        <v>1970</v>
      </c>
      <c r="B3494">
        <v>7</v>
      </c>
      <c r="C3494">
        <v>24</v>
      </c>
      <c r="D3494">
        <v>88</v>
      </c>
      <c r="E3494">
        <v>72</v>
      </c>
      <c r="F3494">
        <v>0</v>
      </c>
      <c r="T3494"/>
    </row>
    <row r="3495" spans="1:20" x14ac:dyDescent="0.25">
      <c r="A3495">
        <v>1970</v>
      </c>
      <c r="B3495">
        <v>7</v>
      </c>
      <c r="C3495">
        <v>25</v>
      </c>
      <c r="D3495">
        <v>89</v>
      </c>
      <c r="E3495">
        <v>73</v>
      </c>
      <c r="F3495">
        <v>35</v>
      </c>
      <c r="T3495"/>
    </row>
    <row r="3496" spans="1:20" x14ac:dyDescent="0.25">
      <c r="A3496">
        <v>1970</v>
      </c>
      <c r="B3496">
        <v>7</v>
      </c>
      <c r="C3496">
        <v>26</v>
      </c>
      <c r="D3496">
        <v>85</v>
      </c>
      <c r="E3496">
        <v>73</v>
      </c>
      <c r="F3496">
        <v>0</v>
      </c>
      <c r="T3496"/>
    </row>
    <row r="3497" spans="1:20" x14ac:dyDescent="0.25">
      <c r="A3497">
        <v>1970</v>
      </c>
      <c r="B3497">
        <v>7</v>
      </c>
      <c r="C3497">
        <v>27</v>
      </c>
      <c r="D3497">
        <v>91</v>
      </c>
      <c r="E3497">
        <v>74</v>
      </c>
      <c r="F3497">
        <v>0</v>
      </c>
      <c r="T3497"/>
    </row>
    <row r="3498" spans="1:20" x14ac:dyDescent="0.25">
      <c r="A3498">
        <v>1970</v>
      </c>
      <c r="B3498">
        <v>7</v>
      </c>
      <c r="C3498">
        <v>28</v>
      </c>
      <c r="D3498">
        <v>94</v>
      </c>
      <c r="E3498">
        <v>74</v>
      </c>
      <c r="F3498">
        <v>0</v>
      </c>
      <c r="T3498"/>
    </row>
    <row r="3499" spans="1:20" x14ac:dyDescent="0.25">
      <c r="A3499">
        <v>1970</v>
      </c>
      <c r="B3499">
        <v>7</v>
      </c>
      <c r="C3499">
        <v>29</v>
      </c>
      <c r="D3499">
        <v>90</v>
      </c>
      <c r="E3499">
        <v>73</v>
      </c>
      <c r="F3499">
        <v>38</v>
      </c>
      <c r="T3499"/>
    </row>
    <row r="3500" spans="1:20" x14ac:dyDescent="0.25">
      <c r="A3500">
        <v>1970</v>
      </c>
      <c r="B3500">
        <v>7</v>
      </c>
      <c r="C3500">
        <v>30</v>
      </c>
      <c r="D3500">
        <v>85</v>
      </c>
      <c r="E3500">
        <v>72</v>
      </c>
      <c r="F3500">
        <v>0</v>
      </c>
      <c r="T3500"/>
    </row>
    <row r="3501" spans="1:20" x14ac:dyDescent="0.25">
      <c r="A3501">
        <v>1970</v>
      </c>
      <c r="B3501">
        <v>7</v>
      </c>
      <c r="C3501">
        <v>31</v>
      </c>
      <c r="D3501">
        <v>84</v>
      </c>
      <c r="E3501">
        <v>73</v>
      </c>
      <c r="F3501">
        <v>5</v>
      </c>
      <c r="T3501"/>
    </row>
    <row r="3502" spans="1:20" x14ac:dyDescent="0.25">
      <c r="A3502">
        <v>1970</v>
      </c>
      <c r="B3502">
        <v>8</v>
      </c>
      <c r="C3502">
        <v>1</v>
      </c>
      <c r="D3502">
        <v>86</v>
      </c>
      <c r="E3502">
        <v>74</v>
      </c>
      <c r="F3502">
        <v>9</v>
      </c>
      <c r="T3502"/>
    </row>
    <row r="3503" spans="1:20" x14ac:dyDescent="0.25">
      <c r="A3503">
        <v>1970</v>
      </c>
      <c r="B3503">
        <v>8</v>
      </c>
      <c r="C3503">
        <v>2</v>
      </c>
      <c r="D3503">
        <v>92</v>
      </c>
      <c r="E3503">
        <v>73</v>
      </c>
      <c r="F3503">
        <v>0</v>
      </c>
      <c r="T3503"/>
    </row>
    <row r="3504" spans="1:20" x14ac:dyDescent="0.25">
      <c r="A3504">
        <v>1970</v>
      </c>
      <c r="B3504">
        <v>8</v>
      </c>
      <c r="C3504">
        <v>3</v>
      </c>
      <c r="D3504">
        <v>88</v>
      </c>
      <c r="E3504">
        <v>69</v>
      </c>
      <c r="F3504">
        <v>0</v>
      </c>
      <c r="T3504"/>
    </row>
    <row r="3505" spans="1:20" x14ac:dyDescent="0.25">
      <c r="A3505">
        <v>1970</v>
      </c>
      <c r="B3505">
        <v>8</v>
      </c>
      <c r="C3505">
        <v>4</v>
      </c>
      <c r="D3505">
        <v>83</v>
      </c>
      <c r="E3505">
        <v>66</v>
      </c>
      <c r="F3505">
        <v>0</v>
      </c>
      <c r="T3505"/>
    </row>
    <row r="3506" spans="1:20" x14ac:dyDescent="0.25">
      <c r="A3506">
        <v>1970</v>
      </c>
      <c r="B3506">
        <v>8</v>
      </c>
      <c r="C3506">
        <v>5</v>
      </c>
      <c r="D3506">
        <v>79</v>
      </c>
      <c r="E3506">
        <v>67</v>
      </c>
      <c r="F3506">
        <v>1</v>
      </c>
      <c r="T3506"/>
    </row>
    <row r="3507" spans="1:20" x14ac:dyDescent="0.25">
      <c r="A3507">
        <v>1970</v>
      </c>
      <c r="B3507">
        <v>8</v>
      </c>
      <c r="C3507">
        <v>6</v>
      </c>
      <c r="D3507">
        <v>85</v>
      </c>
      <c r="E3507">
        <v>64</v>
      </c>
      <c r="F3507">
        <v>0</v>
      </c>
      <c r="T3507"/>
    </row>
    <row r="3508" spans="1:20" x14ac:dyDescent="0.25">
      <c r="A3508">
        <v>1970</v>
      </c>
      <c r="B3508">
        <v>8</v>
      </c>
      <c r="C3508">
        <v>7</v>
      </c>
      <c r="D3508">
        <v>85</v>
      </c>
      <c r="E3508">
        <v>67</v>
      </c>
      <c r="F3508">
        <v>4</v>
      </c>
      <c r="T3508"/>
    </row>
    <row r="3509" spans="1:20" x14ac:dyDescent="0.25">
      <c r="A3509">
        <v>1970</v>
      </c>
      <c r="B3509">
        <v>8</v>
      </c>
      <c r="C3509">
        <v>8</v>
      </c>
      <c r="D3509">
        <v>89</v>
      </c>
      <c r="E3509">
        <v>69</v>
      </c>
      <c r="F3509">
        <v>0</v>
      </c>
      <c r="T3509"/>
    </row>
    <row r="3510" spans="1:20" x14ac:dyDescent="0.25">
      <c r="A3510">
        <v>1970</v>
      </c>
      <c r="B3510">
        <v>8</v>
      </c>
      <c r="C3510">
        <v>9</v>
      </c>
      <c r="D3510">
        <v>87</v>
      </c>
      <c r="E3510">
        <v>70</v>
      </c>
      <c r="F3510">
        <v>0</v>
      </c>
      <c r="T3510"/>
    </row>
    <row r="3511" spans="1:20" x14ac:dyDescent="0.25">
      <c r="A3511">
        <v>1970</v>
      </c>
      <c r="B3511">
        <v>8</v>
      </c>
      <c r="C3511">
        <v>10</v>
      </c>
      <c r="D3511">
        <v>85</v>
      </c>
      <c r="E3511">
        <v>69</v>
      </c>
      <c r="F3511">
        <v>0</v>
      </c>
      <c r="T3511"/>
    </row>
    <row r="3512" spans="1:20" x14ac:dyDescent="0.25">
      <c r="A3512">
        <v>1970</v>
      </c>
      <c r="B3512">
        <v>8</v>
      </c>
      <c r="C3512">
        <v>11</v>
      </c>
      <c r="D3512">
        <v>80</v>
      </c>
      <c r="E3512">
        <v>70</v>
      </c>
      <c r="F3512">
        <v>1</v>
      </c>
      <c r="T3512"/>
    </row>
    <row r="3513" spans="1:20" x14ac:dyDescent="0.25">
      <c r="A3513">
        <v>1970</v>
      </c>
      <c r="B3513">
        <v>8</v>
      </c>
      <c r="C3513">
        <v>12</v>
      </c>
      <c r="D3513">
        <v>90</v>
      </c>
      <c r="E3513">
        <v>68</v>
      </c>
      <c r="F3513">
        <v>0</v>
      </c>
      <c r="T3513"/>
    </row>
    <row r="3514" spans="1:20" x14ac:dyDescent="0.25">
      <c r="A3514">
        <v>1970</v>
      </c>
      <c r="B3514">
        <v>8</v>
      </c>
      <c r="C3514">
        <v>13</v>
      </c>
      <c r="D3514">
        <v>94</v>
      </c>
      <c r="E3514">
        <v>73</v>
      </c>
      <c r="F3514">
        <v>0</v>
      </c>
      <c r="T3514"/>
    </row>
    <row r="3515" spans="1:20" x14ac:dyDescent="0.25">
      <c r="A3515">
        <v>1970</v>
      </c>
      <c r="B3515">
        <v>8</v>
      </c>
      <c r="C3515">
        <v>14</v>
      </c>
      <c r="D3515">
        <v>92</v>
      </c>
      <c r="E3515">
        <v>73</v>
      </c>
      <c r="F3515">
        <v>0</v>
      </c>
      <c r="T3515"/>
    </row>
    <row r="3516" spans="1:20" x14ac:dyDescent="0.25">
      <c r="A3516">
        <v>1970</v>
      </c>
      <c r="B3516">
        <v>8</v>
      </c>
      <c r="C3516">
        <v>15</v>
      </c>
      <c r="D3516">
        <v>94</v>
      </c>
      <c r="E3516">
        <v>74</v>
      </c>
      <c r="F3516">
        <v>0</v>
      </c>
      <c r="T3516"/>
    </row>
    <row r="3517" spans="1:20" x14ac:dyDescent="0.25">
      <c r="A3517">
        <v>1970</v>
      </c>
      <c r="B3517">
        <v>8</v>
      </c>
      <c r="C3517">
        <v>16</v>
      </c>
      <c r="D3517">
        <v>93</v>
      </c>
      <c r="E3517">
        <v>75</v>
      </c>
      <c r="F3517">
        <v>0</v>
      </c>
      <c r="T3517"/>
    </row>
    <row r="3518" spans="1:20" x14ac:dyDescent="0.25">
      <c r="A3518">
        <v>1970</v>
      </c>
      <c r="B3518">
        <v>8</v>
      </c>
      <c r="C3518">
        <v>17</v>
      </c>
      <c r="D3518">
        <v>88</v>
      </c>
      <c r="E3518">
        <v>74</v>
      </c>
      <c r="F3518">
        <v>6</v>
      </c>
      <c r="T3518"/>
    </row>
    <row r="3519" spans="1:20" x14ac:dyDescent="0.25">
      <c r="A3519">
        <v>1970</v>
      </c>
      <c r="B3519">
        <v>8</v>
      </c>
      <c r="C3519">
        <v>18</v>
      </c>
      <c r="D3519">
        <v>88</v>
      </c>
      <c r="E3519">
        <v>68</v>
      </c>
      <c r="F3519">
        <v>0</v>
      </c>
      <c r="T3519"/>
    </row>
    <row r="3520" spans="1:20" x14ac:dyDescent="0.25">
      <c r="A3520">
        <v>1970</v>
      </c>
      <c r="B3520">
        <v>8</v>
      </c>
      <c r="C3520">
        <v>19</v>
      </c>
      <c r="D3520">
        <v>85</v>
      </c>
      <c r="E3520">
        <v>66</v>
      </c>
      <c r="F3520">
        <v>0</v>
      </c>
      <c r="T3520"/>
    </row>
    <row r="3521" spans="1:20" x14ac:dyDescent="0.25">
      <c r="A3521">
        <v>1970</v>
      </c>
      <c r="B3521">
        <v>8</v>
      </c>
      <c r="C3521">
        <v>20</v>
      </c>
      <c r="D3521">
        <v>83</v>
      </c>
      <c r="E3521">
        <v>70</v>
      </c>
      <c r="F3521">
        <v>19</v>
      </c>
      <c r="T3521"/>
    </row>
    <row r="3522" spans="1:20" x14ac:dyDescent="0.25">
      <c r="A3522">
        <v>1970</v>
      </c>
      <c r="B3522">
        <v>8</v>
      </c>
      <c r="C3522">
        <v>21</v>
      </c>
      <c r="D3522">
        <v>85</v>
      </c>
      <c r="E3522">
        <v>71</v>
      </c>
      <c r="F3522">
        <v>0</v>
      </c>
      <c r="T3522"/>
    </row>
    <row r="3523" spans="1:20" x14ac:dyDescent="0.25">
      <c r="A3523">
        <v>1970</v>
      </c>
      <c r="B3523">
        <v>8</v>
      </c>
      <c r="C3523">
        <v>22</v>
      </c>
      <c r="D3523">
        <v>85</v>
      </c>
      <c r="E3523">
        <v>62</v>
      </c>
      <c r="F3523">
        <v>0</v>
      </c>
      <c r="T3523"/>
    </row>
    <row r="3524" spans="1:20" x14ac:dyDescent="0.25">
      <c r="A3524">
        <v>1970</v>
      </c>
      <c r="B3524">
        <v>8</v>
      </c>
      <c r="C3524">
        <v>23</v>
      </c>
      <c r="D3524">
        <v>79</v>
      </c>
      <c r="E3524">
        <v>68</v>
      </c>
      <c r="F3524">
        <v>195</v>
      </c>
      <c r="T3524"/>
    </row>
    <row r="3525" spans="1:20" x14ac:dyDescent="0.25">
      <c r="A3525">
        <v>1970</v>
      </c>
      <c r="B3525">
        <v>8</v>
      </c>
      <c r="C3525">
        <v>24</v>
      </c>
      <c r="D3525">
        <v>82</v>
      </c>
      <c r="E3525">
        <v>63</v>
      </c>
      <c r="F3525">
        <v>0</v>
      </c>
      <c r="T3525"/>
    </row>
    <row r="3526" spans="1:20" x14ac:dyDescent="0.25">
      <c r="A3526">
        <v>1970</v>
      </c>
      <c r="B3526">
        <v>8</v>
      </c>
      <c r="C3526">
        <v>25</v>
      </c>
      <c r="D3526">
        <v>84</v>
      </c>
      <c r="E3526">
        <v>62</v>
      </c>
      <c r="F3526">
        <v>0</v>
      </c>
      <c r="T3526"/>
    </row>
    <row r="3527" spans="1:20" x14ac:dyDescent="0.25">
      <c r="A3527">
        <v>1970</v>
      </c>
      <c r="B3527">
        <v>8</v>
      </c>
      <c r="C3527">
        <v>26</v>
      </c>
      <c r="D3527">
        <v>86</v>
      </c>
      <c r="E3527">
        <v>68</v>
      </c>
      <c r="F3527">
        <v>0</v>
      </c>
      <c r="T3527"/>
    </row>
    <row r="3528" spans="1:20" x14ac:dyDescent="0.25">
      <c r="A3528">
        <v>1970</v>
      </c>
      <c r="B3528">
        <v>8</v>
      </c>
      <c r="C3528">
        <v>27</v>
      </c>
      <c r="D3528">
        <v>91</v>
      </c>
      <c r="E3528">
        <v>69</v>
      </c>
      <c r="F3528">
        <v>3</v>
      </c>
      <c r="T3528"/>
    </row>
    <row r="3529" spans="1:20" x14ac:dyDescent="0.25">
      <c r="A3529">
        <v>1970</v>
      </c>
      <c r="B3529">
        <v>8</v>
      </c>
      <c r="C3529">
        <v>28</v>
      </c>
      <c r="D3529">
        <v>92</v>
      </c>
      <c r="E3529">
        <v>70</v>
      </c>
      <c r="F3529">
        <v>0</v>
      </c>
      <c r="T3529"/>
    </row>
    <row r="3530" spans="1:20" x14ac:dyDescent="0.25">
      <c r="A3530">
        <v>1970</v>
      </c>
      <c r="B3530">
        <v>8</v>
      </c>
      <c r="C3530">
        <v>29</v>
      </c>
      <c r="D3530">
        <v>88</v>
      </c>
      <c r="E3530">
        <v>72</v>
      </c>
      <c r="F3530">
        <v>0</v>
      </c>
      <c r="T3530"/>
    </row>
    <row r="3531" spans="1:20" x14ac:dyDescent="0.25">
      <c r="A3531">
        <v>1970</v>
      </c>
      <c r="B3531">
        <v>8</v>
      </c>
      <c r="C3531">
        <v>30</v>
      </c>
      <c r="D3531">
        <v>79</v>
      </c>
      <c r="E3531">
        <v>69</v>
      </c>
      <c r="F3531">
        <v>2</v>
      </c>
      <c r="T3531"/>
    </row>
    <row r="3532" spans="1:20" x14ac:dyDescent="0.25">
      <c r="A3532">
        <v>1970</v>
      </c>
      <c r="B3532">
        <v>8</v>
      </c>
      <c r="C3532">
        <v>31</v>
      </c>
      <c r="D3532">
        <v>79</v>
      </c>
      <c r="E3532">
        <v>64</v>
      </c>
      <c r="F3532">
        <v>7</v>
      </c>
      <c r="T3532"/>
    </row>
    <row r="3533" spans="1:20" x14ac:dyDescent="0.25">
      <c r="A3533">
        <v>1970</v>
      </c>
      <c r="B3533">
        <v>9</v>
      </c>
      <c r="C3533">
        <v>1</v>
      </c>
      <c r="D3533">
        <v>75</v>
      </c>
      <c r="E3533">
        <v>57</v>
      </c>
      <c r="F3533">
        <v>0</v>
      </c>
      <c r="T3533"/>
    </row>
    <row r="3534" spans="1:20" x14ac:dyDescent="0.25">
      <c r="A3534">
        <v>1970</v>
      </c>
      <c r="B3534">
        <v>9</v>
      </c>
      <c r="C3534">
        <v>2</v>
      </c>
      <c r="D3534">
        <v>78</v>
      </c>
      <c r="E3534">
        <v>56</v>
      </c>
      <c r="F3534">
        <v>0</v>
      </c>
      <c r="T3534"/>
    </row>
    <row r="3535" spans="1:20" x14ac:dyDescent="0.25">
      <c r="A3535">
        <v>1970</v>
      </c>
      <c r="B3535">
        <v>9</v>
      </c>
      <c r="C3535">
        <v>3</v>
      </c>
      <c r="D3535">
        <v>77</v>
      </c>
      <c r="E3535">
        <v>64</v>
      </c>
      <c r="F3535">
        <v>5</v>
      </c>
      <c r="T3535"/>
    </row>
    <row r="3536" spans="1:20" x14ac:dyDescent="0.25">
      <c r="A3536">
        <v>1970</v>
      </c>
      <c r="B3536">
        <v>9</v>
      </c>
      <c r="C3536">
        <v>4</v>
      </c>
      <c r="D3536">
        <v>90</v>
      </c>
      <c r="E3536">
        <v>73</v>
      </c>
      <c r="F3536">
        <v>1</v>
      </c>
      <c r="T3536"/>
    </row>
    <row r="3537" spans="1:20" x14ac:dyDescent="0.25">
      <c r="A3537">
        <v>1970</v>
      </c>
      <c r="B3537">
        <v>9</v>
      </c>
      <c r="C3537">
        <v>5</v>
      </c>
      <c r="D3537">
        <v>90</v>
      </c>
      <c r="E3537">
        <v>73</v>
      </c>
      <c r="F3537">
        <v>0</v>
      </c>
      <c r="T3537"/>
    </row>
    <row r="3538" spans="1:20" x14ac:dyDescent="0.25">
      <c r="A3538">
        <v>1970</v>
      </c>
      <c r="B3538">
        <v>9</v>
      </c>
      <c r="C3538">
        <v>6</v>
      </c>
      <c r="D3538">
        <v>80</v>
      </c>
      <c r="E3538">
        <v>62</v>
      </c>
      <c r="F3538">
        <v>0</v>
      </c>
      <c r="T3538"/>
    </row>
    <row r="3539" spans="1:20" x14ac:dyDescent="0.25">
      <c r="A3539">
        <v>1970</v>
      </c>
      <c r="B3539">
        <v>9</v>
      </c>
      <c r="C3539">
        <v>7</v>
      </c>
      <c r="D3539">
        <v>79</v>
      </c>
      <c r="E3539">
        <v>62</v>
      </c>
      <c r="F3539">
        <v>0</v>
      </c>
      <c r="T3539"/>
    </row>
    <row r="3540" spans="1:20" x14ac:dyDescent="0.25">
      <c r="A3540">
        <v>1970</v>
      </c>
      <c r="B3540">
        <v>9</v>
      </c>
      <c r="C3540">
        <v>8</v>
      </c>
      <c r="D3540">
        <v>72</v>
      </c>
      <c r="E3540">
        <v>61</v>
      </c>
      <c r="F3540">
        <v>0</v>
      </c>
      <c r="T3540"/>
    </row>
    <row r="3541" spans="1:20" x14ac:dyDescent="0.25">
      <c r="A3541">
        <v>1970</v>
      </c>
      <c r="B3541">
        <v>9</v>
      </c>
      <c r="C3541">
        <v>9</v>
      </c>
      <c r="D3541">
        <v>70</v>
      </c>
      <c r="E3541">
        <v>64</v>
      </c>
      <c r="F3541">
        <v>14</v>
      </c>
      <c r="T3541"/>
    </row>
    <row r="3542" spans="1:20" x14ac:dyDescent="0.25">
      <c r="A3542">
        <v>1970</v>
      </c>
      <c r="B3542">
        <v>9</v>
      </c>
      <c r="C3542">
        <v>10</v>
      </c>
      <c r="D3542">
        <v>82</v>
      </c>
      <c r="E3542">
        <v>69</v>
      </c>
      <c r="F3542">
        <v>34</v>
      </c>
      <c r="T3542"/>
    </row>
    <row r="3543" spans="1:20" x14ac:dyDescent="0.25">
      <c r="A3543">
        <v>1970</v>
      </c>
      <c r="B3543">
        <v>9</v>
      </c>
      <c r="C3543">
        <v>11</v>
      </c>
      <c r="D3543">
        <v>77</v>
      </c>
      <c r="E3543">
        <v>63</v>
      </c>
      <c r="F3543">
        <v>0</v>
      </c>
      <c r="T3543"/>
    </row>
    <row r="3544" spans="1:20" x14ac:dyDescent="0.25">
      <c r="A3544">
        <v>1970</v>
      </c>
      <c r="B3544">
        <v>9</v>
      </c>
      <c r="C3544">
        <v>12</v>
      </c>
      <c r="D3544">
        <v>78</v>
      </c>
      <c r="E3544">
        <v>58</v>
      </c>
      <c r="F3544">
        <v>0</v>
      </c>
      <c r="T3544"/>
    </row>
    <row r="3545" spans="1:20" x14ac:dyDescent="0.25">
      <c r="A3545">
        <v>1970</v>
      </c>
      <c r="B3545">
        <v>9</v>
      </c>
      <c r="C3545">
        <v>13</v>
      </c>
      <c r="D3545">
        <v>80</v>
      </c>
      <c r="E3545">
        <v>58</v>
      </c>
      <c r="F3545">
        <v>0</v>
      </c>
      <c r="T3545"/>
    </row>
    <row r="3546" spans="1:20" x14ac:dyDescent="0.25">
      <c r="A3546">
        <v>1970</v>
      </c>
      <c r="B3546">
        <v>9</v>
      </c>
      <c r="C3546">
        <v>14</v>
      </c>
      <c r="D3546">
        <v>72</v>
      </c>
      <c r="E3546">
        <v>58</v>
      </c>
      <c r="F3546">
        <v>0</v>
      </c>
      <c r="T3546"/>
    </row>
    <row r="3547" spans="1:20" x14ac:dyDescent="0.25">
      <c r="A3547">
        <v>1970</v>
      </c>
      <c r="B3547">
        <v>9</v>
      </c>
      <c r="C3547">
        <v>15</v>
      </c>
      <c r="D3547">
        <v>74</v>
      </c>
      <c r="E3547">
        <v>58</v>
      </c>
      <c r="F3547">
        <v>0</v>
      </c>
      <c r="T3547"/>
    </row>
    <row r="3548" spans="1:20" x14ac:dyDescent="0.25">
      <c r="A3548">
        <v>1970</v>
      </c>
      <c r="B3548">
        <v>9</v>
      </c>
      <c r="C3548">
        <v>16</v>
      </c>
      <c r="D3548">
        <v>92</v>
      </c>
      <c r="E3548">
        <v>61</v>
      </c>
      <c r="F3548">
        <v>0</v>
      </c>
      <c r="T3548"/>
    </row>
    <row r="3549" spans="1:20" x14ac:dyDescent="0.25">
      <c r="A3549">
        <v>1970</v>
      </c>
      <c r="B3549">
        <v>9</v>
      </c>
      <c r="C3549">
        <v>17</v>
      </c>
      <c r="D3549">
        <v>76</v>
      </c>
      <c r="E3549">
        <v>60</v>
      </c>
      <c r="F3549">
        <v>0</v>
      </c>
      <c r="T3549"/>
    </row>
    <row r="3550" spans="1:20" x14ac:dyDescent="0.25">
      <c r="A3550">
        <v>1970</v>
      </c>
      <c r="B3550">
        <v>9</v>
      </c>
      <c r="C3550">
        <v>18</v>
      </c>
      <c r="D3550">
        <v>75</v>
      </c>
      <c r="E3550">
        <v>67</v>
      </c>
      <c r="F3550">
        <v>39</v>
      </c>
      <c r="T3550"/>
    </row>
    <row r="3551" spans="1:20" x14ac:dyDescent="0.25">
      <c r="A3551">
        <v>1970</v>
      </c>
      <c r="B3551">
        <v>9</v>
      </c>
      <c r="C3551">
        <v>19</v>
      </c>
      <c r="D3551">
        <v>75</v>
      </c>
      <c r="E3551">
        <v>63</v>
      </c>
      <c r="F3551">
        <v>0</v>
      </c>
      <c r="T3551"/>
    </row>
    <row r="3552" spans="1:20" x14ac:dyDescent="0.25">
      <c r="A3552">
        <v>1970</v>
      </c>
      <c r="B3552">
        <v>9</v>
      </c>
      <c r="C3552">
        <v>20</v>
      </c>
      <c r="D3552">
        <v>78</v>
      </c>
      <c r="E3552">
        <v>59</v>
      </c>
      <c r="F3552">
        <v>0</v>
      </c>
      <c r="T3552"/>
    </row>
    <row r="3553" spans="1:20" x14ac:dyDescent="0.25">
      <c r="A3553">
        <v>1970</v>
      </c>
      <c r="B3553">
        <v>9</v>
      </c>
      <c r="C3553">
        <v>21</v>
      </c>
      <c r="D3553">
        <v>82</v>
      </c>
      <c r="E3553">
        <v>64</v>
      </c>
      <c r="F3553">
        <v>0</v>
      </c>
      <c r="T3553"/>
    </row>
    <row r="3554" spans="1:20" x14ac:dyDescent="0.25">
      <c r="A3554">
        <v>1970</v>
      </c>
      <c r="B3554">
        <v>9</v>
      </c>
      <c r="C3554">
        <v>22</v>
      </c>
      <c r="D3554">
        <v>94</v>
      </c>
      <c r="E3554">
        <v>72</v>
      </c>
      <c r="F3554">
        <v>0</v>
      </c>
      <c r="T3554"/>
    </row>
    <row r="3555" spans="1:20" x14ac:dyDescent="0.25">
      <c r="A3555">
        <v>1970</v>
      </c>
      <c r="B3555">
        <v>9</v>
      </c>
      <c r="C3555">
        <v>23</v>
      </c>
      <c r="D3555">
        <v>93</v>
      </c>
      <c r="E3555">
        <v>77</v>
      </c>
      <c r="F3555">
        <v>0</v>
      </c>
      <c r="T3555"/>
    </row>
    <row r="3556" spans="1:20" x14ac:dyDescent="0.25">
      <c r="A3556">
        <v>1970</v>
      </c>
      <c r="B3556">
        <v>9</v>
      </c>
      <c r="C3556">
        <v>24</v>
      </c>
      <c r="D3556">
        <v>87</v>
      </c>
      <c r="E3556">
        <v>74</v>
      </c>
      <c r="F3556">
        <v>0</v>
      </c>
      <c r="T3556"/>
    </row>
    <row r="3557" spans="1:20" x14ac:dyDescent="0.25">
      <c r="A3557">
        <v>1970</v>
      </c>
      <c r="B3557">
        <v>9</v>
      </c>
      <c r="C3557">
        <v>25</v>
      </c>
      <c r="D3557">
        <v>90</v>
      </c>
      <c r="E3557">
        <v>71</v>
      </c>
      <c r="F3557">
        <v>0</v>
      </c>
      <c r="T3557"/>
    </row>
    <row r="3558" spans="1:20" x14ac:dyDescent="0.25">
      <c r="A3558">
        <v>1970</v>
      </c>
      <c r="B3558">
        <v>9</v>
      </c>
      <c r="C3558">
        <v>26</v>
      </c>
      <c r="D3558">
        <v>91</v>
      </c>
      <c r="E3558">
        <v>72</v>
      </c>
      <c r="F3558">
        <v>0</v>
      </c>
      <c r="T3558"/>
    </row>
    <row r="3559" spans="1:20" x14ac:dyDescent="0.25">
      <c r="A3559">
        <v>1970</v>
      </c>
      <c r="B3559">
        <v>9</v>
      </c>
      <c r="C3559">
        <v>27</v>
      </c>
      <c r="D3559">
        <v>76</v>
      </c>
      <c r="E3559">
        <v>54</v>
      </c>
      <c r="F3559">
        <v>81</v>
      </c>
      <c r="T3559"/>
    </row>
    <row r="3560" spans="1:20" x14ac:dyDescent="0.25">
      <c r="A3560">
        <v>1970</v>
      </c>
      <c r="B3560">
        <v>9</v>
      </c>
      <c r="C3560">
        <v>28</v>
      </c>
      <c r="D3560">
        <v>66</v>
      </c>
      <c r="E3560">
        <v>52</v>
      </c>
      <c r="F3560">
        <v>0</v>
      </c>
      <c r="T3560"/>
    </row>
    <row r="3561" spans="1:20" x14ac:dyDescent="0.25">
      <c r="A3561">
        <v>1970</v>
      </c>
      <c r="B3561">
        <v>9</v>
      </c>
      <c r="C3561">
        <v>29</v>
      </c>
      <c r="D3561">
        <v>60</v>
      </c>
      <c r="E3561">
        <v>48</v>
      </c>
      <c r="F3561">
        <v>0</v>
      </c>
      <c r="T3561"/>
    </row>
    <row r="3562" spans="1:20" x14ac:dyDescent="0.25">
      <c r="A3562">
        <v>1970</v>
      </c>
      <c r="B3562">
        <v>9</v>
      </c>
      <c r="C3562">
        <v>30</v>
      </c>
      <c r="D3562">
        <v>62</v>
      </c>
      <c r="E3562">
        <v>47</v>
      </c>
      <c r="F3562">
        <v>0</v>
      </c>
      <c r="T3562"/>
    </row>
    <row r="3563" spans="1:20" x14ac:dyDescent="0.25">
      <c r="A3563">
        <v>1970</v>
      </c>
      <c r="B3563">
        <v>10</v>
      </c>
      <c r="C3563">
        <v>1</v>
      </c>
      <c r="D3563">
        <v>68</v>
      </c>
      <c r="E3563">
        <v>51</v>
      </c>
      <c r="F3563">
        <v>0</v>
      </c>
      <c r="T3563"/>
    </row>
    <row r="3564" spans="1:20" x14ac:dyDescent="0.25">
      <c r="A3564">
        <v>1970</v>
      </c>
      <c r="B3564">
        <v>10</v>
      </c>
      <c r="C3564">
        <v>2</v>
      </c>
      <c r="D3564">
        <v>68</v>
      </c>
      <c r="E3564">
        <v>55</v>
      </c>
      <c r="F3564">
        <v>0</v>
      </c>
      <c r="T3564"/>
    </row>
    <row r="3565" spans="1:20" x14ac:dyDescent="0.25">
      <c r="A3565">
        <v>1970</v>
      </c>
      <c r="B3565">
        <v>10</v>
      </c>
      <c r="C3565">
        <v>3</v>
      </c>
      <c r="D3565">
        <v>80</v>
      </c>
      <c r="E3565">
        <v>57</v>
      </c>
      <c r="F3565">
        <v>42</v>
      </c>
      <c r="T3565"/>
    </row>
    <row r="3566" spans="1:20" x14ac:dyDescent="0.25">
      <c r="A3566">
        <v>1970</v>
      </c>
      <c r="B3566">
        <v>10</v>
      </c>
      <c r="C3566">
        <v>4</v>
      </c>
      <c r="D3566">
        <v>62</v>
      </c>
      <c r="E3566">
        <v>50</v>
      </c>
      <c r="F3566">
        <v>0</v>
      </c>
      <c r="T3566"/>
    </row>
    <row r="3567" spans="1:20" x14ac:dyDescent="0.25">
      <c r="A3567">
        <v>1970</v>
      </c>
      <c r="B3567">
        <v>10</v>
      </c>
      <c r="C3567">
        <v>5</v>
      </c>
      <c r="D3567">
        <v>66</v>
      </c>
      <c r="E3567">
        <v>45</v>
      </c>
      <c r="F3567">
        <v>0</v>
      </c>
      <c r="T3567"/>
    </row>
    <row r="3568" spans="1:20" x14ac:dyDescent="0.25">
      <c r="A3568">
        <v>1970</v>
      </c>
      <c r="B3568">
        <v>10</v>
      </c>
      <c r="C3568">
        <v>6</v>
      </c>
      <c r="D3568">
        <v>72</v>
      </c>
      <c r="E3568">
        <v>52</v>
      </c>
      <c r="F3568">
        <v>0</v>
      </c>
      <c r="T3568"/>
    </row>
    <row r="3569" spans="1:20" x14ac:dyDescent="0.25">
      <c r="A3569">
        <v>1970</v>
      </c>
      <c r="B3569">
        <v>10</v>
      </c>
      <c r="C3569">
        <v>7</v>
      </c>
      <c r="D3569">
        <v>79</v>
      </c>
      <c r="E3569">
        <v>58</v>
      </c>
      <c r="F3569">
        <v>0</v>
      </c>
      <c r="T3569"/>
    </row>
    <row r="3570" spans="1:20" x14ac:dyDescent="0.25">
      <c r="A3570">
        <v>1970</v>
      </c>
      <c r="B3570">
        <v>10</v>
      </c>
      <c r="C3570">
        <v>8</v>
      </c>
      <c r="D3570">
        <v>79</v>
      </c>
      <c r="E3570">
        <v>61</v>
      </c>
      <c r="F3570">
        <v>0</v>
      </c>
      <c r="T3570"/>
    </row>
    <row r="3571" spans="1:20" x14ac:dyDescent="0.25">
      <c r="A3571">
        <v>1970</v>
      </c>
      <c r="B3571">
        <v>10</v>
      </c>
      <c r="C3571">
        <v>9</v>
      </c>
      <c r="D3571">
        <v>73</v>
      </c>
      <c r="E3571">
        <v>61</v>
      </c>
      <c r="F3571">
        <v>0</v>
      </c>
      <c r="T3571"/>
    </row>
    <row r="3572" spans="1:20" x14ac:dyDescent="0.25">
      <c r="A3572">
        <v>1970</v>
      </c>
      <c r="B3572">
        <v>10</v>
      </c>
      <c r="C3572">
        <v>10</v>
      </c>
      <c r="D3572">
        <v>76</v>
      </c>
      <c r="E3572">
        <v>61</v>
      </c>
      <c r="F3572">
        <v>0</v>
      </c>
      <c r="T3572"/>
    </row>
    <row r="3573" spans="1:20" x14ac:dyDescent="0.25">
      <c r="A3573">
        <v>1970</v>
      </c>
      <c r="B3573">
        <v>10</v>
      </c>
      <c r="C3573">
        <v>11</v>
      </c>
      <c r="D3573">
        <v>71</v>
      </c>
      <c r="E3573">
        <v>61</v>
      </c>
      <c r="F3573">
        <v>0</v>
      </c>
      <c r="T3573"/>
    </row>
    <row r="3574" spans="1:20" x14ac:dyDescent="0.25">
      <c r="A3574">
        <v>1970</v>
      </c>
      <c r="B3574">
        <v>10</v>
      </c>
      <c r="C3574">
        <v>12</v>
      </c>
      <c r="D3574">
        <v>75</v>
      </c>
      <c r="E3574">
        <v>61</v>
      </c>
      <c r="F3574">
        <v>0</v>
      </c>
      <c r="T3574"/>
    </row>
    <row r="3575" spans="1:20" x14ac:dyDescent="0.25">
      <c r="A3575">
        <v>1970</v>
      </c>
      <c r="B3575">
        <v>10</v>
      </c>
      <c r="C3575">
        <v>13</v>
      </c>
      <c r="D3575">
        <v>72</v>
      </c>
      <c r="E3575">
        <v>62</v>
      </c>
      <c r="F3575">
        <v>0</v>
      </c>
      <c r="T3575"/>
    </row>
    <row r="3576" spans="1:20" x14ac:dyDescent="0.25">
      <c r="A3576">
        <v>1970</v>
      </c>
      <c r="B3576">
        <v>10</v>
      </c>
      <c r="C3576">
        <v>14</v>
      </c>
      <c r="D3576">
        <v>74</v>
      </c>
      <c r="E3576">
        <v>64</v>
      </c>
      <c r="F3576">
        <v>0</v>
      </c>
      <c r="T3576"/>
    </row>
    <row r="3577" spans="1:20" x14ac:dyDescent="0.25">
      <c r="A3577">
        <v>1970</v>
      </c>
      <c r="B3577">
        <v>10</v>
      </c>
      <c r="C3577">
        <v>15</v>
      </c>
      <c r="D3577">
        <v>70</v>
      </c>
      <c r="E3577">
        <v>61</v>
      </c>
      <c r="F3577">
        <v>110</v>
      </c>
      <c r="T3577"/>
    </row>
    <row r="3578" spans="1:20" x14ac:dyDescent="0.25">
      <c r="A3578">
        <v>1970</v>
      </c>
      <c r="B3578">
        <v>10</v>
      </c>
      <c r="C3578">
        <v>16</v>
      </c>
      <c r="D3578">
        <v>61</v>
      </c>
      <c r="E3578">
        <v>41</v>
      </c>
      <c r="F3578">
        <v>0</v>
      </c>
      <c r="T3578"/>
    </row>
    <row r="3579" spans="1:20" x14ac:dyDescent="0.25">
      <c r="A3579">
        <v>1970</v>
      </c>
      <c r="B3579">
        <v>10</v>
      </c>
      <c r="C3579">
        <v>17</v>
      </c>
      <c r="D3579">
        <v>47</v>
      </c>
      <c r="E3579">
        <v>36</v>
      </c>
      <c r="F3579">
        <v>0</v>
      </c>
      <c r="T3579"/>
    </row>
    <row r="3580" spans="1:20" x14ac:dyDescent="0.25">
      <c r="A3580">
        <v>1970</v>
      </c>
      <c r="B3580">
        <v>10</v>
      </c>
      <c r="C3580">
        <v>18</v>
      </c>
      <c r="D3580">
        <v>66</v>
      </c>
      <c r="E3580">
        <v>38</v>
      </c>
      <c r="F3580">
        <v>0</v>
      </c>
      <c r="T3580"/>
    </row>
    <row r="3581" spans="1:20" x14ac:dyDescent="0.25">
      <c r="A3581">
        <v>1970</v>
      </c>
      <c r="B3581">
        <v>10</v>
      </c>
      <c r="C3581">
        <v>19</v>
      </c>
      <c r="D3581">
        <v>63</v>
      </c>
      <c r="E3581">
        <v>46</v>
      </c>
      <c r="F3581">
        <v>0</v>
      </c>
      <c r="T3581"/>
    </row>
    <row r="3582" spans="1:20" x14ac:dyDescent="0.25">
      <c r="A3582">
        <v>1970</v>
      </c>
      <c r="B3582">
        <v>10</v>
      </c>
      <c r="C3582">
        <v>20</v>
      </c>
      <c r="D3582">
        <v>62</v>
      </c>
      <c r="E3582">
        <v>43</v>
      </c>
      <c r="F3582">
        <v>0</v>
      </c>
      <c r="T3582"/>
    </row>
    <row r="3583" spans="1:20" x14ac:dyDescent="0.25">
      <c r="A3583">
        <v>1970</v>
      </c>
      <c r="B3583">
        <v>10</v>
      </c>
      <c r="C3583">
        <v>21</v>
      </c>
      <c r="D3583">
        <v>63</v>
      </c>
      <c r="E3583">
        <v>53</v>
      </c>
      <c r="F3583">
        <v>12</v>
      </c>
      <c r="T3583"/>
    </row>
    <row r="3584" spans="1:20" x14ac:dyDescent="0.25">
      <c r="A3584">
        <v>1970</v>
      </c>
      <c r="B3584">
        <v>10</v>
      </c>
      <c r="C3584">
        <v>22</v>
      </c>
      <c r="D3584">
        <v>66</v>
      </c>
      <c r="E3584">
        <v>59</v>
      </c>
      <c r="F3584">
        <v>66</v>
      </c>
      <c r="T3584"/>
    </row>
    <row r="3585" spans="1:20" x14ac:dyDescent="0.25">
      <c r="A3585">
        <v>1970</v>
      </c>
      <c r="B3585">
        <v>10</v>
      </c>
      <c r="C3585">
        <v>23</v>
      </c>
      <c r="D3585">
        <v>69</v>
      </c>
      <c r="E3585">
        <v>60</v>
      </c>
      <c r="F3585">
        <v>7</v>
      </c>
      <c r="T3585"/>
    </row>
    <row r="3586" spans="1:20" x14ac:dyDescent="0.25">
      <c r="A3586">
        <v>1970</v>
      </c>
      <c r="B3586">
        <v>10</v>
      </c>
      <c r="C3586">
        <v>24</v>
      </c>
      <c r="D3586">
        <v>70</v>
      </c>
      <c r="E3586">
        <v>57</v>
      </c>
      <c r="F3586">
        <v>0</v>
      </c>
      <c r="T3586"/>
    </row>
    <row r="3587" spans="1:20" x14ac:dyDescent="0.25">
      <c r="A3587">
        <v>1970</v>
      </c>
      <c r="B3587">
        <v>10</v>
      </c>
      <c r="C3587">
        <v>25</v>
      </c>
      <c r="D3587">
        <v>60</v>
      </c>
      <c r="E3587">
        <v>54</v>
      </c>
      <c r="F3587">
        <v>11</v>
      </c>
      <c r="T3587"/>
    </row>
    <row r="3588" spans="1:20" x14ac:dyDescent="0.25">
      <c r="A3588">
        <v>1970</v>
      </c>
      <c r="B3588">
        <v>10</v>
      </c>
      <c r="C3588">
        <v>26</v>
      </c>
      <c r="D3588">
        <v>56</v>
      </c>
      <c r="E3588">
        <v>50</v>
      </c>
      <c r="F3588">
        <v>0</v>
      </c>
      <c r="T3588"/>
    </row>
    <row r="3589" spans="1:20" x14ac:dyDescent="0.25">
      <c r="A3589">
        <v>1970</v>
      </c>
      <c r="B3589">
        <v>10</v>
      </c>
      <c r="C3589">
        <v>27</v>
      </c>
      <c r="D3589">
        <v>53</v>
      </c>
      <c r="E3589">
        <v>42</v>
      </c>
      <c r="F3589">
        <v>0</v>
      </c>
      <c r="T3589"/>
    </row>
    <row r="3590" spans="1:20" x14ac:dyDescent="0.25">
      <c r="A3590">
        <v>1970</v>
      </c>
      <c r="B3590">
        <v>10</v>
      </c>
      <c r="C3590">
        <v>28</v>
      </c>
      <c r="D3590">
        <v>55</v>
      </c>
      <c r="E3590">
        <v>38</v>
      </c>
      <c r="F3590">
        <v>0</v>
      </c>
      <c r="T3590"/>
    </row>
    <row r="3591" spans="1:20" x14ac:dyDescent="0.25">
      <c r="A3591">
        <v>1970</v>
      </c>
      <c r="B3591">
        <v>10</v>
      </c>
      <c r="C3591">
        <v>29</v>
      </c>
      <c r="D3591">
        <v>59</v>
      </c>
      <c r="E3591">
        <v>40</v>
      </c>
      <c r="F3591">
        <v>0</v>
      </c>
      <c r="T3591"/>
    </row>
    <row r="3592" spans="1:20" x14ac:dyDescent="0.25">
      <c r="A3592">
        <v>1970</v>
      </c>
      <c r="B3592">
        <v>10</v>
      </c>
      <c r="C3592">
        <v>30</v>
      </c>
      <c r="D3592">
        <v>55</v>
      </c>
      <c r="E3592">
        <v>45</v>
      </c>
      <c r="F3592">
        <v>0</v>
      </c>
      <c r="T3592"/>
    </row>
    <row r="3593" spans="1:20" x14ac:dyDescent="0.25">
      <c r="A3593">
        <v>1970</v>
      </c>
      <c r="B3593">
        <v>10</v>
      </c>
      <c r="C3593">
        <v>31</v>
      </c>
      <c r="D3593">
        <v>56</v>
      </c>
      <c r="E3593">
        <v>45</v>
      </c>
      <c r="F3593">
        <v>0</v>
      </c>
      <c r="T3593"/>
    </row>
    <row r="3594" spans="1:20" x14ac:dyDescent="0.25">
      <c r="A3594">
        <v>1970</v>
      </c>
      <c r="B3594">
        <v>11</v>
      </c>
      <c r="C3594">
        <v>1</v>
      </c>
      <c r="D3594">
        <v>65</v>
      </c>
      <c r="E3594">
        <v>49</v>
      </c>
      <c r="F3594">
        <v>0</v>
      </c>
      <c r="T3594"/>
    </row>
    <row r="3595" spans="1:20" x14ac:dyDescent="0.25">
      <c r="A3595">
        <v>1970</v>
      </c>
      <c r="B3595">
        <v>11</v>
      </c>
      <c r="C3595">
        <v>2</v>
      </c>
      <c r="D3595">
        <v>57</v>
      </c>
      <c r="E3595">
        <v>51</v>
      </c>
      <c r="F3595">
        <v>1</v>
      </c>
      <c r="T3595"/>
    </row>
    <row r="3596" spans="1:20" x14ac:dyDescent="0.25">
      <c r="A3596">
        <v>1970</v>
      </c>
      <c r="B3596">
        <v>11</v>
      </c>
      <c r="C3596">
        <v>3</v>
      </c>
      <c r="D3596">
        <v>67</v>
      </c>
      <c r="E3596">
        <v>49</v>
      </c>
      <c r="F3596">
        <v>10</v>
      </c>
      <c r="T3596"/>
    </row>
    <row r="3597" spans="1:20" x14ac:dyDescent="0.25">
      <c r="A3597">
        <v>1970</v>
      </c>
      <c r="B3597">
        <v>11</v>
      </c>
      <c r="C3597">
        <v>4</v>
      </c>
      <c r="D3597">
        <v>56</v>
      </c>
      <c r="E3597">
        <v>49</v>
      </c>
      <c r="F3597">
        <v>60</v>
      </c>
      <c r="T3597"/>
    </row>
    <row r="3598" spans="1:20" x14ac:dyDescent="0.25">
      <c r="A3598">
        <v>1970</v>
      </c>
      <c r="B3598">
        <v>11</v>
      </c>
      <c r="C3598">
        <v>5</v>
      </c>
      <c r="D3598">
        <v>54</v>
      </c>
      <c r="E3598">
        <v>42</v>
      </c>
      <c r="F3598">
        <v>0</v>
      </c>
      <c r="T3598"/>
    </row>
    <row r="3599" spans="1:20" x14ac:dyDescent="0.25">
      <c r="A3599">
        <v>1970</v>
      </c>
      <c r="B3599">
        <v>11</v>
      </c>
      <c r="C3599">
        <v>6</v>
      </c>
      <c r="D3599">
        <v>54</v>
      </c>
      <c r="E3599">
        <v>39</v>
      </c>
      <c r="F3599">
        <v>0</v>
      </c>
      <c r="T3599"/>
    </row>
    <row r="3600" spans="1:20" x14ac:dyDescent="0.25">
      <c r="A3600">
        <v>1970</v>
      </c>
      <c r="B3600">
        <v>11</v>
      </c>
      <c r="C3600">
        <v>7</v>
      </c>
      <c r="D3600">
        <v>64</v>
      </c>
      <c r="E3600">
        <v>45</v>
      </c>
      <c r="F3600">
        <v>0</v>
      </c>
      <c r="T3600"/>
    </row>
    <row r="3601" spans="1:20" x14ac:dyDescent="0.25">
      <c r="A3601">
        <v>1970</v>
      </c>
      <c r="B3601">
        <v>11</v>
      </c>
      <c r="C3601">
        <v>8</v>
      </c>
      <c r="D3601">
        <v>57</v>
      </c>
      <c r="E3601">
        <v>47</v>
      </c>
      <c r="F3601">
        <v>0</v>
      </c>
      <c r="T3601"/>
    </row>
    <row r="3602" spans="1:20" x14ac:dyDescent="0.25">
      <c r="A3602">
        <v>1970</v>
      </c>
      <c r="B3602">
        <v>11</v>
      </c>
      <c r="C3602">
        <v>9</v>
      </c>
      <c r="D3602">
        <v>55</v>
      </c>
      <c r="E3602">
        <v>44</v>
      </c>
      <c r="F3602">
        <v>0</v>
      </c>
      <c r="T3602"/>
    </row>
    <row r="3603" spans="1:20" x14ac:dyDescent="0.25">
      <c r="A3603">
        <v>1970</v>
      </c>
      <c r="B3603">
        <v>11</v>
      </c>
      <c r="C3603">
        <v>10</v>
      </c>
      <c r="D3603">
        <v>61</v>
      </c>
      <c r="E3603">
        <v>51</v>
      </c>
      <c r="F3603">
        <v>26</v>
      </c>
      <c r="T3603"/>
    </row>
    <row r="3604" spans="1:20" x14ac:dyDescent="0.25">
      <c r="A3604">
        <v>1970</v>
      </c>
      <c r="B3604">
        <v>11</v>
      </c>
      <c r="C3604">
        <v>11</v>
      </c>
      <c r="D3604">
        <v>62</v>
      </c>
      <c r="E3604">
        <v>57</v>
      </c>
      <c r="F3604">
        <v>52</v>
      </c>
      <c r="T3604"/>
    </row>
    <row r="3605" spans="1:20" x14ac:dyDescent="0.25">
      <c r="A3605">
        <v>1970</v>
      </c>
      <c r="B3605">
        <v>11</v>
      </c>
      <c r="C3605">
        <v>12</v>
      </c>
      <c r="D3605">
        <v>57</v>
      </c>
      <c r="E3605">
        <v>52</v>
      </c>
      <c r="F3605">
        <v>27</v>
      </c>
      <c r="T3605"/>
    </row>
    <row r="3606" spans="1:20" x14ac:dyDescent="0.25">
      <c r="A3606">
        <v>1970</v>
      </c>
      <c r="B3606">
        <v>11</v>
      </c>
      <c r="C3606">
        <v>13</v>
      </c>
      <c r="D3606">
        <v>52</v>
      </c>
      <c r="E3606">
        <v>47</v>
      </c>
      <c r="F3606">
        <v>166</v>
      </c>
      <c r="T3606"/>
    </row>
    <row r="3607" spans="1:20" x14ac:dyDescent="0.25">
      <c r="A3607">
        <v>1970</v>
      </c>
      <c r="B3607">
        <v>11</v>
      </c>
      <c r="C3607">
        <v>14</v>
      </c>
      <c r="D3607">
        <v>56</v>
      </c>
      <c r="E3607">
        <v>48</v>
      </c>
      <c r="F3607">
        <v>5</v>
      </c>
      <c r="T3607"/>
    </row>
    <row r="3608" spans="1:20" x14ac:dyDescent="0.25">
      <c r="A3608">
        <v>1970</v>
      </c>
      <c r="B3608">
        <v>11</v>
      </c>
      <c r="C3608">
        <v>15</v>
      </c>
      <c r="D3608">
        <v>50</v>
      </c>
      <c r="E3608">
        <v>47</v>
      </c>
      <c r="F3608">
        <v>69</v>
      </c>
      <c r="T3608"/>
    </row>
    <row r="3609" spans="1:20" x14ac:dyDescent="0.25">
      <c r="A3609">
        <v>1970</v>
      </c>
      <c r="B3609">
        <v>11</v>
      </c>
      <c r="C3609">
        <v>16</v>
      </c>
      <c r="D3609">
        <v>48</v>
      </c>
      <c r="E3609">
        <v>37</v>
      </c>
      <c r="F3609">
        <v>0</v>
      </c>
      <c r="T3609"/>
    </row>
    <row r="3610" spans="1:20" x14ac:dyDescent="0.25">
      <c r="A3610">
        <v>1970</v>
      </c>
      <c r="B3610">
        <v>11</v>
      </c>
      <c r="C3610">
        <v>17</v>
      </c>
      <c r="D3610">
        <v>49</v>
      </c>
      <c r="E3610">
        <v>34</v>
      </c>
      <c r="F3610">
        <v>0</v>
      </c>
      <c r="T3610"/>
    </row>
    <row r="3611" spans="1:20" x14ac:dyDescent="0.25">
      <c r="A3611">
        <v>1970</v>
      </c>
      <c r="B3611">
        <v>11</v>
      </c>
      <c r="C3611">
        <v>18</v>
      </c>
      <c r="D3611">
        <v>50</v>
      </c>
      <c r="E3611">
        <v>40</v>
      </c>
      <c r="F3611">
        <v>0</v>
      </c>
      <c r="T3611"/>
    </row>
    <row r="3612" spans="1:20" x14ac:dyDescent="0.25">
      <c r="A3612">
        <v>1970</v>
      </c>
      <c r="B3612">
        <v>11</v>
      </c>
      <c r="C3612">
        <v>19</v>
      </c>
      <c r="D3612">
        <v>58</v>
      </c>
      <c r="E3612">
        <v>46</v>
      </c>
      <c r="F3612">
        <v>17</v>
      </c>
      <c r="T3612"/>
    </row>
    <row r="3613" spans="1:20" x14ac:dyDescent="0.25">
      <c r="A3613">
        <v>1970</v>
      </c>
      <c r="B3613">
        <v>11</v>
      </c>
      <c r="C3613">
        <v>20</v>
      </c>
      <c r="D3613">
        <v>55</v>
      </c>
      <c r="E3613">
        <v>46</v>
      </c>
      <c r="F3613">
        <v>68</v>
      </c>
      <c r="T3613"/>
    </row>
    <row r="3614" spans="1:20" x14ac:dyDescent="0.25">
      <c r="A3614">
        <v>1970</v>
      </c>
      <c r="B3614">
        <v>11</v>
      </c>
      <c r="C3614">
        <v>21</v>
      </c>
      <c r="D3614">
        <v>54</v>
      </c>
      <c r="E3614">
        <v>44</v>
      </c>
      <c r="F3614">
        <v>0</v>
      </c>
      <c r="T3614"/>
    </row>
    <row r="3615" spans="1:20" x14ac:dyDescent="0.25">
      <c r="A3615">
        <v>1970</v>
      </c>
      <c r="B3615">
        <v>11</v>
      </c>
      <c r="C3615">
        <v>22</v>
      </c>
      <c r="D3615">
        <v>56</v>
      </c>
      <c r="E3615">
        <v>41</v>
      </c>
      <c r="F3615">
        <v>0</v>
      </c>
      <c r="T3615"/>
    </row>
    <row r="3616" spans="1:20" x14ac:dyDescent="0.25">
      <c r="A3616">
        <v>1970</v>
      </c>
      <c r="B3616">
        <v>11</v>
      </c>
      <c r="C3616">
        <v>23</v>
      </c>
      <c r="D3616">
        <v>56</v>
      </c>
      <c r="E3616">
        <v>24</v>
      </c>
      <c r="F3616">
        <v>0</v>
      </c>
      <c r="T3616"/>
    </row>
    <row r="3617" spans="1:20" x14ac:dyDescent="0.25">
      <c r="A3617">
        <v>1970</v>
      </c>
      <c r="B3617">
        <v>11</v>
      </c>
      <c r="C3617">
        <v>24</v>
      </c>
      <c r="D3617">
        <v>35</v>
      </c>
      <c r="E3617">
        <v>21</v>
      </c>
      <c r="F3617">
        <v>0</v>
      </c>
      <c r="T3617"/>
    </row>
    <row r="3618" spans="1:20" x14ac:dyDescent="0.25">
      <c r="A3618">
        <v>1970</v>
      </c>
      <c r="B3618">
        <v>11</v>
      </c>
      <c r="C3618">
        <v>25</v>
      </c>
      <c r="D3618">
        <v>36</v>
      </c>
      <c r="E3618">
        <v>26</v>
      </c>
      <c r="F3618">
        <v>0</v>
      </c>
      <c r="T3618"/>
    </row>
    <row r="3619" spans="1:20" x14ac:dyDescent="0.25">
      <c r="A3619">
        <v>1970</v>
      </c>
      <c r="B3619">
        <v>11</v>
      </c>
      <c r="C3619">
        <v>26</v>
      </c>
      <c r="D3619">
        <v>46</v>
      </c>
      <c r="E3619">
        <v>32</v>
      </c>
      <c r="F3619">
        <v>0</v>
      </c>
      <c r="T3619"/>
    </row>
    <row r="3620" spans="1:20" x14ac:dyDescent="0.25">
      <c r="A3620">
        <v>1970</v>
      </c>
      <c r="B3620">
        <v>11</v>
      </c>
      <c r="C3620">
        <v>27</v>
      </c>
      <c r="D3620">
        <v>52</v>
      </c>
      <c r="E3620">
        <v>44</v>
      </c>
      <c r="F3620">
        <v>0</v>
      </c>
      <c r="T3620"/>
    </row>
    <row r="3621" spans="1:20" x14ac:dyDescent="0.25">
      <c r="A3621">
        <v>1970</v>
      </c>
      <c r="B3621">
        <v>11</v>
      </c>
      <c r="C3621">
        <v>28</v>
      </c>
      <c r="D3621">
        <v>57</v>
      </c>
      <c r="E3621">
        <v>49</v>
      </c>
      <c r="F3621">
        <v>0</v>
      </c>
      <c r="T3621"/>
    </row>
    <row r="3622" spans="1:20" x14ac:dyDescent="0.25">
      <c r="A3622">
        <v>1970</v>
      </c>
      <c r="B3622">
        <v>11</v>
      </c>
      <c r="C3622">
        <v>29</v>
      </c>
      <c r="D3622">
        <v>49</v>
      </c>
      <c r="E3622">
        <v>41</v>
      </c>
      <c r="F3622">
        <v>13</v>
      </c>
      <c r="T3622"/>
    </row>
    <row r="3623" spans="1:20" x14ac:dyDescent="0.25">
      <c r="A3623">
        <v>1970</v>
      </c>
      <c r="B3623">
        <v>11</v>
      </c>
      <c r="C3623">
        <v>30</v>
      </c>
      <c r="D3623">
        <v>57</v>
      </c>
      <c r="E3623">
        <v>41</v>
      </c>
      <c r="F3623">
        <v>0</v>
      </c>
      <c r="T3623"/>
    </row>
    <row r="3624" spans="1:20" x14ac:dyDescent="0.25">
      <c r="A3624">
        <v>1970</v>
      </c>
      <c r="B3624">
        <v>12</v>
      </c>
      <c r="C3624">
        <v>1</v>
      </c>
      <c r="D3624">
        <v>50</v>
      </c>
      <c r="E3624">
        <v>38</v>
      </c>
      <c r="F3624">
        <v>0</v>
      </c>
      <c r="T3624"/>
    </row>
    <row r="3625" spans="1:20" x14ac:dyDescent="0.25">
      <c r="A3625">
        <v>1970</v>
      </c>
      <c r="B3625">
        <v>12</v>
      </c>
      <c r="C3625">
        <v>2</v>
      </c>
      <c r="D3625">
        <v>66</v>
      </c>
      <c r="E3625">
        <v>49</v>
      </c>
      <c r="F3625">
        <v>0</v>
      </c>
      <c r="T3625"/>
    </row>
    <row r="3626" spans="1:20" x14ac:dyDescent="0.25">
      <c r="A3626">
        <v>1970</v>
      </c>
      <c r="B3626">
        <v>12</v>
      </c>
      <c r="C3626">
        <v>3</v>
      </c>
      <c r="D3626">
        <v>64</v>
      </c>
      <c r="E3626">
        <v>49</v>
      </c>
      <c r="F3626">
        <v>7</v>
      </c>
      <c r="T3626"/>
    </row>
    <row r="3627" spans="1:20" x14ac:dyDescent="0.25">
      <c r="A3627">
        <v>1970</v>
      </c>
      <c r="B3627">
        <v>12</v>
      </c>
      <c r="C3627">
        <v>4</v>
      </c>
      <c r="D3627">
        <v>58</v>
      </c>
      <c r="E3627">
        <v>29</v>
      </c>
      <c r="F3627">
        <v>4</v>
      </c>
      <c r="T3627"/>
    </row>
    <row r="3628" spans="1:20" x14ac:dyDescent="0.25">
      <c r="A3628">
        <v>1970</v>
      </c>
      <c r="B3628">
        <v>12</v>
      </c>
      <c r="C3628">
        <v>5</v>
      </c>
      <c r="D3628">
        <v>38</v>
      </c>
      <c r="E3628">
        <v>27</v>
      </c>
      <c r="F3628">
        <v>0</v>
      </c>
      <c r="T3628"/>
    </row>
    <row r="3629" spans="1:20" x14ac:dyDescent="0.25">
      <c r="A3629">
        <v>1970</v>
      </c>
      <c r="B3629">
        <v>12</v>
      </c>
      <c r="C3629">
        <v>6</v>
      </c>
      <c r="D3629">
        <v>38</v>
      </c>
      <c r="E3629">
        <v>27</v>
      </c>
      <c r="F3629">
        <v>0</v>
      </c>
      <c r="T3629"/>
    </row>
    <row r="3630" spans="1:20" x14ac:dyDescent="0.25">
      <c r="A3630">
        <v>1970</v>
      </c>
      <c r="B3630">
        <v>12</v>
      </c>
      <c r="C3630">
        <v>7</v>
      </c>
      <c r="D3630">
        <v>33</v>
      </c>
      <c r="E3630">
        <v>20</v>
      </c>
      <c r="F3630">
        <v>0</v>
      </c>
      <c r="T3630"/>
    </row>
    <row r="3631" spans="1:20" x14ac:dyDescent="0.25">
      <c r="A3631">
        <v>1970</v>
      </c>
      <c r="B3631">
        <v>12</v>
      </c>
      <c r="C3631">
        <v>8</v>
      </c>
      <c r="D3631">
        <v>35</v>
      </c>
      <c r="E3631">
        <v>17</v>
      </c>
      <c r="F3631">
        <v>0</v>
      </c>
      <c r="T3631"/>
    </row>
    <row r="3632" spans="1:20" x14ac:dyDescent="0.25">
      <c r="A3632">
        <v>1970</v>
      </c>
      <c r="B3632">
        <v>12</v>
      </c>
      <c r="C3632">
        <v>9</v>
      </c>
      <c r="D3632">
        <v>44</v>
      </c>
      <c r="E3632">
        <v>35</v>
      </c>
      <c r="F3632">
        <v>1</v>
      </c>
      <c r="T3632"/>
    </row>
    <row r="3633" spans="1:20" x14ac:dyDescent="0.25">
      <c r="A3633">
        <v>1970</v>
      </c>
      <c r="B3633">
        <v>12</v>
      </c>
      <c r="C3633">
        <v>10</v>
      </c>
      <c r="D3633">
        <v>47</v>
      </c>
      <c r="E3633">
        <v>35</v>
      </c>
      <c r="F3633">
        <v>0</v>
      </c>
      <c r="T3633"/>
    </row>
    <row r="3634" spans="1:20" x14ac:dyDescent="0.25">
      <c r="A3634">
        <v>1970</v>
      </c>
      <c r="B3634">
        <v>12</v>
      </c>
      <c r="C3634">
        <v>11</v>
      </c>
      <c r="D3634">
        <v>35</v>
      </c>
      <c r="E3634">
        <v>32</v>
      </c>
      <c r="F3634">
        <v>25</v>
      </c>
      <c r="T3634"/>
    </row>
    <row r="3635" spans="1:20" x14ac:dyDescent="0.25">
      <c r="A3635">
        <v>1970</v>
      </c>
      <c r="B3635">
        <v>12</v>
      </c>
      <c r="C3635">
        <v>12</v>
      </c>
      <c r="D3635">
        <v>33</v>
      </c>
      <c r="E3635">
        <v>30</v>
      </c>
      <c r="F3635">
        <v>74</v>
      </c>
      <c r="T3635"/>
    </row>
    <row r="3636" spans="1:20" x14ac:dyDescent="0.25">
      <c r="A3636">
        <v>1970</v>
      </c>
      <c r="B3636">
        <v>12</v>
      </c>
      <c r="C3636">
        <v>13</v>
      </c>
      <c r="D3636">
        <v>36</v>
      </c>
      <c r="E3636">
        <v>30</v>
      </c>
      <c r="F3636">
        <v>0</v>
      </c>
      <c r="T3636"/>
    </row>
    <row r="3637" spans="1:20" x14ac:dyDescent="0.25">
      <c r="A3637">
        <v>1970</v>
      </c>
      <c r="B3637">
        <v>12</v>
      </c>
      <c r="C3637">
        <v>14</v>
      </c>
      <c r="D3637">
        <v>37</v>
      </c>
      <c r="E3637">
        <v>34</v>
      </c>
      <c r="F3637">
        <v>0</v>
      </c>
      <c r="T3637"/>
    </row>
    <row r="3638" spans="1:20" x14ac:dyDescent="0.25">
      <c r="A3638">
        <v>1970</v>
      </c>
      <c r="B3638">
        <v>12</v>
      </c>
      <c r="C3638">
        <v>15</v>
      </c>
      <c r="D3638">
        <v>38</v>
      </c>
      <c r="E3638">
        <v>30</v>
      </c>
      <c r="F3638">
        <v>5</v>
      </c>
      <c r="T3638"/>
    </row>
    <row r="3639" spans="1:20" x14ac:dyDescent="0.25">
      <c r="A3639">
        <v>1970</v>
      </c>
      <c r="B3639">
        <v>12</v>
      </c>
      <c r="C3639">
        <v>16</v>
      </c>
      <c r="D3639">
        <v>38</v>
      </c>
      <c r="E3639">
        <v>28</v>
      </c>
      <c r="F3639">
        <v>31</v>
      </c>
      <c r="T3639"/>
    </row>
    <row r="3640" spans="1:20" x14ac:dyDescent="0.25">
      <c r="A3640">
        <v>1970</v>
      </c>
      <c r="B3640">
        <v>12</v>
      </c>
      <c r="C3640">
        <v>17</v>
      </c>
      <c r="D3640">
        <v>41</v>
      </c>
      <c r="E3640">
        <v>34</v>
      </c>
      <c r="F3640">
        <v>73</v>
      </c>
      <c r="T3640"/>
    </row>
    <row r="3641" spans="1:20" x14ac:dyDescent="0.25">
      <c r="A3641">
        <v>1970</v>
      </c>
      <c r="B3641">
        <v>12</v>
      </c>
      <c r="C3641">
        <v>18</v>
      </c>
      <c r="D3641">
        <v>40</v>
      </c>
      <c r="E3641">
        <v>34</v>
      </c>
      <c r="F3641">
        <v>0</v>
      </c>
      <c r="T3641"/>
    </row>
    <row r="3642" spans="1:20" x14ac:dyDescent="0.25">
      <c r="A3642">
        <v>1970</v>
      </c>
      <c r="B3642">
        <v>12</v>
      </c>
      <c r="C3642">
        <v>19</v>
      </c>
      <c r="D3642">
        <v>50</v>
      </c>
      <c r="E3642">
        <v>33</v>
      </c>
      <c r="F3642">
        <v>0</v>
      </c>
      <c r="T3642"/>
    </row>
    <row r="3643" spans="1:20" x14ac:dyDescent="0.25">
      <c r="A3643">
        <v>1970</v>
      </c>
      <c r="B3643">
        <v>12</v>
      </c>
      <c r="C3643">
        <v>20</v>
      </c>
      <c r="D3643">
        <v>46</v>
      </c>
      <c r="E3643">
        <v>36</v>
      </c>
      <c r="F3643">
        <v>0</v>
      </c>
      <c r="T3643"/>
    </row>
    <row r="3644" spans="1:20" x14ac:dyDescent="0.25">
      <c r="A3644">
        <v>1970</v>
      </c>
      <c r="B3644">
        <v>12</v>
      </c>
      <c r="C3644">
        <v>21</v>
      </c>
      <c r="D3644">
        <v>36</v>
      </c>
      <c r="E3644">
        <v>30</v>
      </c>
      <c r="F3644">
        <v>5</v>
      </c>
      <c r="T3644"/>
    </row>
    <row r="3645" spans="1:20" x14ac:dyDescent="0.25">
      <c r="A3645">
        <v>1970</v>
      </c>
      <c r="B3645">
        <v>12</v>
      </c>
      <c r="C3645">
        <v>22</v>
      </c>
      <c r="D3645">
        <v>32</v>
      </c>
      <c r="E3645">
        <v>23</v>
      </c>
      <c r="F3645">
        <v>24</v>
      </c>
      <c r="T3645"/>
    </row>
    <row r="3646" spans="1:20" x14ac:dyDescent="0.25">
      <c r="A3646">
        <v>1970</v>
      </c>
      <c r="B3646">
        <v>12</v>
      </c>
      <c r="C3646">
        <v>23</v>
      </c>
      <c r="D3646">
        <v>32</v>
      </c>
      <c r="E3646">
        <v>28</v>
      </c>
      <c r="F3646">
        <v>21</v>
      </c>
      <c r="T3646"/>
    </row>
    <row r="3647" spans="1:20" x14ac:dyDescent="0.25">
      <c r="A3647">
        <v>1970</v>
      </c>
      <c r="B3647">
        <v>12</v>
      </c>
      <c r="C3647">
        <v>24</v>
      </c>
      <c r="D3647">
        <v>33</v>
      </c>
      <c r="E3647">
        <v>30</v>
      </c>
      <c r="F3647">
        <v>12</v>
      </c>
      <c r="T3647"/>
    </row>
    <row r="3648" spans="1:20" x14ac:dyDescent="0.25">
      <c r="A3648">
        <v>1970</v>
      </c>
      <c r="B3648">
        <v>12</v>
      </c>
      <c r="C3648">
        <v>25</v>
      </c>
      <c r="D3648">
        <v>32</v>
      </c>
      <c r="E3648">
        <v>29</v>
      </c>
      <c r="F3648">
        <v>0</v>
      </c>
      <c r="T3648"/>
    </row>
    <row r="3649" spans="1:20" x14ac:dyDescent="0.25">
      <c r="A3649">
        <v>1970</v>
      </c>
      <c r="B3649">
        <v>12</v>
      </c>
      <c r="C3649">
        <v>26</v>
      </c>
      <c r="D3649">
        <v>33</v>
      </c>
      <c r="E3649">
        <v>22</v>
      </c>
      <c r="F3649">
        <v>0</v>
      </c>
      <c r="T3649"/>
    </row>
    <row r="3650" spans="1:20" x14ac:dyDescent="0.25">
      <c r="A3650">
        <v>1970</v>
      </c>
      <c r="B3650">
        <v>12</v>
      </c>
      <c r="C3650">
        <v>27</v>
      </c>
      <c r="D3650">
        <v>30</v>
      </c>
      <c r="E3650">
        <v>20</v>
      </c>
      <c r="F3650">
        <v>0</v>
      </c>
      <c r="T3650"/>
    </row>
    <row r="3651" spans="1:20" x14ac:dyDescent="0.25">
      <c r="A3651">
        <v>1970</v>
      </c>
      <c r="B3651">
        <v>12</v>
      </c>
      <c r="C3651">
        <v>28</v>
      </c>
      <c r="D3651">
        <v>32</v>
      </c>
      <c r="E3651">
        <v>22</v>
      </c>
      <c r="F3651">
        <v>0</v>
      </c>
      <c r="T3651"/>
    </row>
    <row r="3652" spans="1:20" x14ac:dyDescent="0.25">
      <c r="A3652">
        <v>1970</v>
      </c>
      <c r="B3652">
        <v>12</v>
      </c>
      <c r="C3652">
        <v>29</v>
      </c>
      <c r="D3652">
        <v>30</v>
      </c>
      <c r="E3652">
        <v>21</v>
      </c>
      <c r="F3652">
        <v>0</v>
      </c>
      <c r="T3652"/>
    </row>
    <row r="3653" spans="1:20" x14ac:dyDescent="0.25">
      <c r="A3653">
        <v>1970</v>
      </c>
      <c r="B3653">
        <v>12</v>
      </c>
      <c r="C3653">
        <v>30</v>
      </c>
      <c r="D3653">
        <v>30</v>
      </c>
      <c r="E3653">
        <v>20</v>
      </c>
      <c r="F3653">
        <v>0</v>
      </c>
      <c r="T3653"/>
    </row>
    <row r="3654" spans="1:20" x14ac:dyDescent="0.25">
      <c r="A3654">
        <v>1970</v>
      </c>
      <c r="B3654">
        <v>12</v>
      </c>
      <c r="C3654">
        <v>31</v>
      </c>
      <c r="D3654">
        <v>34</v>
      </c>
      <c r="E3654">
        <v>19</v>
      </c>
      <c r="F3654">
        <v>0</v>
      </c>
      <c r="T3654"/>
    </row>
    <row r="3655" spans="1:20" x14ac:dyDescent="0.25">
      <c r="A3655">
        <v>1971</v>
      </c>
      <c r="B3655">
        <v>1</v>
      </c>
      <c r="C3655">
        <v>1</v>
      </c>
      <c r="D3655">
        <v>31</v>
      </c>
      <c r="E3655">
        <v>24</v>
      </c>
      <c r="F3655">
        <v>68</v>
      </c>
      <c r="T3655"/>
    </row>
    <row r="3656" spans="1:20" x14ac:dyDescent="0.25">
      <c r="A3656">
        <v>1971</v>
      </c>
      <c r="B3656">
        <v>1</v>
      </c>
      <c r="C3656">
        <v>2</v>
      </c>
      <c r="D3656">
        <v>35</v>
      </c>
      <c r="E3656">
        <v>23</v>
      </c>
      <c r="F3656">
        <v>0</v>
      </c>
      <c r="T3656"/>
    </row>
    <row r="3657" spans="1:20" x14ac:dyDescent="0.25">
      <c r="A3657">
        <v>1971</v>
      </c>
      <c r="B3657">
        <v>1</v>
      </c>
      <c r="C3657">
        <v>3</v>
      </c>
      <c r="D3657">
        <v>41</v>
      </c>
      <c r="E3657">
        <v>29</v>
      </c>
      <c r="F3657">
        <v>0</v>
      </c>
      <c r="T3657"/>
    </row>
    <row r="3658" spans="1:20" x14ac:dyDescent="0.25">
      <c r="A3658">
        <v>1971</v>
      </c>
      <c r="B3658">
        <v>1</v>
      </c>
      <c r="C3658">
        <v>4</v>
      </c>
      <c r="D3658">
        <v>43</v>
      </c>
      <c r="E3658">
        <v>32</v>
      </c>
      <c r="F3658">
        <v>99</v>
      </c>
      <c r="T3658"/>
    </row>
    <row r="3659" spans="1:20" x14ac:dyDescent="0.25">
      <c r="A3659">
        <v>1971</v>
      </c>
      <c r="B3659">
        <v>1</v>
      </c>
      <c r="C3659">
        <v>5</v>
      </c>
      <c r="D3659">
        <v>46</v>
      </c>
      <c r="E3659">
        <v>34</v>
      </c>
      <c r="F3659">
        <v>15</v>
      </c>
      <c r="T3659"/>
    </row>
    <row r="3660" spans="1:20" x14ac:dyDescent="0.25">
      <c r="A3660">
        <v>1971</v>
      </c>
      <c r="B3660">
        <v>1</v>
      </c>
      <c r="C3660">
        <v>6</v>
      </c>
      <c r="D3660">
        <v>34</v>
      </c>
      <c r="E3660">
        <v>24</v>
      </c>
      <c r="F3660">
        <v>0</v>
      </c>
      <c r="T3660"/>
    </row>
    <row r="3661" spans="1:20" x14ac:dyDescent="0.25">
      <c r="A3661">
        <v>1971</v>
      </c>
      <c r="B3661">
        <v>1</v>
      </c>
      <c r="C3661">
        <v>7</v>
      </c>
      <c r="D3661">
        <v>26</v>
      </c>
      <c r="E3661">
        <v>20</v>
      </c>
      <c r="F3661">
        <v>0</v>
      </c>
      <c r="T3661"/>
    </row>
    <row r="3662" spans="1:20" x14ac:dyDescent="0.25">
      <c r="A3662">
        <v>1971</v>
      </c>
      <c r="B3662">
        <v>1</v>
      </c>
      <c r="C3662">
        <v>8</v>
      </c>
      <c r="D3662">
        <v>25</v>
      </c>
      <c r="E3662">
        <v>18</v>
      </c>
      <c r="F3662">
        <v>0</v>
      </c>
      <c r="T3662"/>
    </row>
    <row r="3663" spans="1:20" x14ac:dyDescent="0.25">
      <c r="A3663">
        <v>1971</v>
      </c>
      <c r="B3663">
        <v>1</v>
      </c>
      <c r="C3663">
        <v>9</v>
      </c>
      <c r="D3663">
        <v>26</v>
      </c>
      <c r="E3663">
        <v>19</v>
      </c>
      <c r="F3663">
        <v>0</v>
      </c>
      <c r="T3663"/>
    </row>
    <row r="3664" spans="1:20" x14ac:dyDescent="0.25">
      <c r="A3664">
        <v>1971</v>
      </c>
      <c r="B3664">
        <v>1</v>
      </c>
      <c r="C3664">
        <v>10</v>
      </c>
      <c r="D3664">
        <v>37</v>
      </c>
      <c r="E3664">
        <v>26</v>
      </c>
      <c r="F3664">
        <v>0</v>
      </c>
      <c r="T3664"/>
    </row>
    <row r="3665" spans="1:20" x14ac:dyDescent="0.25">
      <c r="A3665">
        <v>1971</v>
      </c>
      <c r="B3665">
        <v>1</v>
      </c>
      <c r="C3665">
        <v>11</v>
      </c>
      <c r="D3665">
        <v>43</v>
      </c>
      <c r="E3665">
        <v>31</v>
      </c>
      <c r="F3665">
        <v>0</v>
      </c>
      <c r="T3665"/>
    </row>
    <row r="3666" spans="1:20" x14ac:dyDescent="0.25">
      <c r="A3666">
        <v>1971</v>
      </c>
      <c r="B3666">
        <v>1</v>
      </c>
      <c r="C3666">
        <v>12</v>
      </c>
      <c r="D3666">
        <v>39</v>
      </c>
      <c r="E3666">
        <v>19</v>
      </c>
      <c r="F3666">
        <v>0</v>
      </c>
      <c r="T3666"/>
    </row>
    <row r="3667" spans="1:20" x14ac:dyDescent="0.25">
      <c r="A3667">
        <v>1971</v>
      </c>
      <c r="B3667">
        <v>1</v>
      </c>
      <c r="C3667">
        <v>13</v>
      </c>
      <c r="D3667">
        <v>25</v>
      </c>
      <c r="E3667">
        <v>16</v>
      </c>
      <c r="F3667">
        <v>0</v>
      </c>
      <c r="T3667"/>
    </row>
    <row r="3668" spans="1:20" x14ac:dyDescent="0.25">
      <c r="A3668">
        <v>1971</v>
      </c>
      <c r="B3668">
        <v>1</v>
      </c>
      <c r="C3668">
        <v>14</v>
      </c>
      <c r="D3668">
        <v>35</v>
      </c>
      <c r="E3668">
        <v>21</v>
      </c>
      <c r="F3668">
        <v>26</v>
      </c>
      <c r="T3668"/>
    </row>
    <row r="3669" spans="1:20" x14ac:dyDescent="0.25">
      <c r="A3669">
        <v>1971</v>
      </c>
      <c r="B3669">
        <v>1</v>
      </c>
      <c r="C3669">
        <v>15</v>
      </c>
      <c r="D3669">
        <v>35</v>
      </c>
      <c r="E3669">
        <v>24</v>
      </c>
      <c r="F3669">
        <v>0</v>
      </c>
      <c r="T3669"/>
    </row>
    <row r="3670" spans="1:20" x14ac:dyDescent="0.25">
      <c r="A3670">
        <v>1971</v>
      </c>
      <c r="B3670">
        <v>1</v>
      </c>
      <c r="C3670">
        <v>16</v>
      </c>
      <c r="D3670">
        <v>24</v>
      </c>
      <c r="E3670">
        <v>11</v>
      </c>
      <c r="F3670">
        <v>0</v>
      </c>
      <c r="T3670"/>
    </row>
    <row r="3671" spans="1:20" x14ac:dyDescent="0.25">
      <c r="A3671">
        <v>1971</v>
      </c>
      <c r="B3671">
        <v>1</v>
      </c>
      <c r="C3671">
        <v>17</v>
      </c>
      <c r="D3671">
        <v>23</v>
      </c>
      <c r="E3671">
        <v>13</v>
      </c>
      <c r="F3671">
        <v>0</v>
      </c>
      <c r="T3671"/>
    </row>
    <row r="3672" spans="1:20" x14ac:dyDescent="0.25">
      <c r="A3672">
        <v>1971</v>
      </c>
      <c r="B3672">
        <v>1</v>
      </c>
      <c r="C3672">
        <v>18</v>
      </c>
      <c r="D3672">
        <v>25</v>
      </c>
      <c r="E3672">
        <v>11</v>
      </c>
      <c r="F3672">
        <v>0</v>
      </c>
      <c r="T3672"/>
    </row>
    <row r="3673" spans="1:20" x14ac:dyDescent="0.25">
      <c r="A3673">
        <v>1971</v>
      </c>
      <c r="B3673">
        <v>1</v>
      </c>
      <c r="C3673">
        <v>19</v>
      </c>
      <c r="D3673">
        <v>16</v>
      </c>
      <c r="E3673">
        <v>4</v>
      </c>
      <c r="F3673">
        <v>0</v>
      </c>
      <c r="T3673"/>
    </row>
    <row r="3674" spans="1:20" x14ac:dyDescent="0.25">
      <c r="A3674">
        <v>1971</v>
      </c>
      <c r="B3674">
        <v>1</v>
      </c>
      <c r="C3674">
        <v>20</v>
      </c>
      <c r="D3674">
        <v>23</v>
      </c>
      <c r="E3674">
        <v>7</v>
      </c>
      <c r="F3674">
        <v>0</v>
      </c>
      <c r="T3674"/>
    </row>
    <row r="3675" spans="1:20" x14ac:dyDescent="0.25">
      <c r="A3675">
        <v>1971</v>
      </c>
      <c r="B3675">
        <v>1</v>
      </c>
      <c r="C3675">
        <v>21</v>
      </c>
      <c r="D3675">
        <v>34</v>
      </c>
      <c r="E3675">
        <v>18</v>
      </c>
      <c r="F3675">
        <v>0</v>
      </c>
      <c r="T3675"/>
    </row>
    <row r="3676" spans="1:20" x14ac:dyDescent="0.25">
      <c r="A3676">
        <v>1971</v>
      </c>
      <c r="B3676">
        <v>1</v>
      </c>
      <c r="C3676">
        <v>22</v>
      </c>
      <c r="D3676">
        <v>43</v>
      </c>
      <c r="E3676">
        <v>34</v>
      </c>
      <c r="F3676">
        <v>0</v>
      </c>
      <c r="T3676"/>
    </row>
    <row r="3677" spans="1:20" x14ac:dyDescent="0.25">
      <c r="A3677">
        <v>1971</v>
      </c>
      <c r="B3677">
        <v>1</v>
      </c>
      <c r="C3677">
        <v>23</v>
      </c>
      <c r="D3677">
        <v>46</v>
      </c>
      <c r="E3677">
        <v>32</v>
      </c>
      <c r="F3677">
        <v>4</v>
      </c>
      <c r="T3677"/>
    </row>
    <row r="3678" spans="1:20" x14ac:dyDescent="0.25">
      <c r="A3678">
        <v>1971</v>
      </c>
      <c r="B3678">
        <v>1</v>
      </c>
      <c r="C3678">
        <v>24</v>
      </c>
      <c r="D3678">
        <v>38</v>
      </c>
      <c r="E3678">
        <v>31</v>
      </c>
      <c r="F3678">
        <v>29</v>
      </c>
      <c r="T3678"/>
    </row>
    <row r="3679" spans="1:20" x14ac:dyDescent="0.25">
      <c r="A3679">
        <v>1971</v>
      </c>
      <c r="B3679">
        <v>1</v>
      </c>
      <c r="C3679">
        <v>25</v>
      </c>
      <c r="D3679">
        <v>41</v>
      </c>
      <c r="E3679">
        <v>32</v>
      </c>
      <c r="F3679">
        <v>1</v>
      </c>
      <c r="T3679"/>
    </row>
    <row r="3680" spans="1:20" x14ac:dyDescent="0.25">
      <c r="A3680">
        <v>1971</v>
      </c>
      <c r="B3680">
        <v>1</v>
      </c>
      <c r="C3680">
        <v>26</v>
      </c>
      <c r="D3680">
        <v>44</v>
      </c>
      <c r="E3680">
        <v>23</v>
      </c>
      <c r="F3680">
        <v>21</v>
      </c>
      <c r="T3680"/>
    </row>
    <row r="3681" spans="1:20" x14ac:dyDescent="0.25">
      <c r="A3681">
        <v>1971</v>
      </c>
      <c r="B3681">
        <v>1</v>
      </c>
      <c r="C3681">
        <v>27</v>
      </c>
      <c r="D3681">
        <v>23</v>
      </c>
      <c r="E3681">
        <v>9</v>
      </c>
      <c r="F3681">
        <v>0</v>
      </c>
      <c r="T3681"/>
    </row>
    <row r="3682" spans="1:20" x14ac:dyDescent="0.25">
      <c r="A3682">
        <v>1971</v>
      </c>
      <c r="B3682">
        <v>1</v>
      </c>
      <c r="C3682">
        <v>28</v>
      </c>
      <c r="D3682">
        <v>19</v>
      </c>
      <c r="E3682">
        <v>9</v>
      </c>
      <c r="F3682">
        <v>0</v>
      </c>
      <c r="T3682"/>
    </row>
    <row r="3683" spans="1:20" x14ac:dyDescent="0.25">
      <c r="A3683">
        <v>1971</v>
      </c>
      <c r="B3683">
        <v>1</v>
      </c>
      <c r="C3683">
        <v>29</v>
      </c>
      <c r="D3683">
        <v>33</v>
      </c>
      <c r="E3683">
        <v>14</v>
      </c>
      <c r="F3683">
        <v>4</v>
      </c>
      <c r="T3683"/>
    </row>
    <row r="3684" spans="1:20" x14ac:dyDescent="0.25">
      <c r="A3684">
        <v>1971</v>
      </c>
      <c r="B3684">
        <v>1</v>
      </c>
      <c r="C3684">
        <v>30</v>
      </c>
      <c r="D3684">
        <v>45</v>
      </c>
      <c r="E3684">
        <v>27</v>
      </c>
      <c r="F3684">
        <v>0</v>
      </c>
      <c r="T3684"/>
    </row>
    <row r="3685" spans="1:20" x14ac:dyDescent="0.25">
      <c r="A3685">
        <v>1971</v>
      </c>
      <c r="B3685">
        <v>1</v>
      </c>
      <c r="C3685">
        <v>31</v>
      </c>
      <c r="D3685">
        <v>27</v>
      </c>
      <c r="E3685">
        <v>10</v>
      </c>
      <c r="F3685">
        <v>0</v>
      </c>
      <c r="T3685"/>
    </row>
    <row r="3686" spans="1:20" x14ac:dyDescent="0.25">
      <c r="A3686">
        <v>1971</v>
      </c>
      <c r="B3686">
        <v>2</v>
      </c>
      <c r="C3686">
        <v>1</v>
      </c>
      <c r="D3686">
        <v>12</v>
      </c>
      <c r="E3686">
        <v>7</v>
      </c>
      <c r="F3686">
        <v>0</v>
      </c>
      <c r="T3686"/>
    </row>
    <row r="3687" spans="1:20" x14ac:dyDescent="0.25">
      <c r="A3687">
        <v>1971</v>
      </c>
      <c r="B3687">
        <v>2</v>
      </c>
      <c r="C3687">
        <v>2</v>
      </c>
      <c r="D3687">
        <v>16</v>
      </c>
      <c r="E3687">
        <v>6</v>
      </c>
      <c r="F3687">
        <v>0</v>
      </c>
      <c r="T3687"/>
    </row>
    <row r="3688" spans="1:20" x14ac:dyDescent="0.25">
      <c r="A3688">
        <v>1971</v>
      </c>
      <c r="B3688">
        <v>2</v>
      </c>
      <c r="C3688">
        <v>3</v>
      </c>
      <c r="D3688">
        <v>22</v>
      </c>
      <c r="E3688">
        <v>8</v>
      </c>
      <c r="F3688">
        <v>0</v>
      </c>
      <c r="T3688"/>
    </row>
    <row r="3689" spans="1:20" x14ac:dyDescent="0.25">
      <c r="A3689">
        <v>1971</v>
      </c>
      <c r="B3689">
        <v>2</v>
      </c>
      <c r="C3689">
        <v>4</v>
      </c>
      <c r="D3689">
        <v>27</v>
      </c>
      <c r="E3689">
        <v>20</v>
      </c>
      <c r="F3689">
        <v>0</v>
      </c>
      <c r="T3689"/>
    </row>
    <row r="3690" spans="1:20" x14ac:dyDescent="0.25">
      <c r="A3690">
        <v>1971</v>
      </c>
      <c r="B3690">
        <v>2</v>
      </c>
      <c r="C3690">
        <v>5</v>
      </c>
      <c r="D3690">
        <v>40</v>
      </c>
      <c r="E3690">
        <v>25</v>
      </c>
      <c r="F3690">
        <v>65</v>
      </c>
      <c r="T3690"/>
    </row>
    <row r="3691" spans="1:20" x14ac:dyDescent="0.25">
      <c r="A3691">
        <v>1971</v>
      </c>
      <c r="B3691">
        <v>2</v>
      </c>
      <c r="C3691">
        <v>6</v>
      </c>
      <c r="D3691">
        <v>45</v>
      </c>
      <c r="E3691">
        <v>35</v>
      </c>
      <c r="F3691">
        <v>0</v>
      </c>
      <c r="T3691"/>
    </row>
    <row r="3692" spans="1:20" x14ac:dyDescent="0.25">
      <c r="A3692">
        <v>1971</v>
      </c>
      <c r="B3692">
        <v>2</v>
      </c>
      <c r="C3692">
        <v>7</v>
      </c>
      <c r="D3692">
        <v>40</v>
      </c>
      <c r="E3692">
        <v>35</v>
      </c>
      <c r="F3692">
        <v>111</v>
      </c>
      <c r="T3692"/>
    </row>
    <row r="3693" spans="1:20" x14ac:dyDescent="0.25">
      <c r="A3693">
        <v>1971</v>
      </c>
      <c r="B3693">
        <v>2</v>
      </c>
      <c r="C3693">
        <v>8</v>
      </c>
      <c r="D3693">
        <v>37</v>
      </c>
      <c r="E3693">
        <v>34</v>
      </c>
      <c r="F3693">
        <v>43</v>
      </c>
      <c r="T3693"/>
    </row>
    <row r="3694" spans="1:20" x14ac:dyDescent="0.25">
      <c r="A3694">
        <v>1971</v>
      </c>
      <c r="B3694">
        <v>2</v>
      </c>
      <c r="C3694">
        <v>9</v>
      </c>
      <c r="D3694">
        <v>36</v>
      </c>
      <c r="E3694">
        <v>24</v>
      </c>
      <c r="F3694">
        <v>0</v>
      </c>
      <c r="T3694"/>
    </row>
    <row r="3695" spans="1:20" x14ac:dyDescent="0.25">
      <c r="A3695">
        <v>1971</v>
      </c>
      <c r="B3695">
        <v>2</v>
      </c>
      <c r="C3695">
        <v>10</v>
      </c>
      <c r="D3695">
        <v>26</v>
      </c>
      <c r="E3695">
        <v>15</v>
      </c>
      <c r="F3695">
        <v>0</v>
      </c>
      <c r="T3695"/>
    </row>
    <row r="3696" spans="1:20" x14ac:dyDescent="0.25">
      <c r="A3696">
        <v>1971</v>
      </c>
      <c r="B3696">
        <v>2</v>
      </c>
      <c r="C3696">
        <v>11</v>
      </c>
      <c r="D3696">
        <v>38</v>
      </c>
      <c r="E3696">
        <v>22</v>
      </c>
      <c r="F3696">
        <v>0</v>
      </c>
      <c r="T3696"/>
    </row>
    <row r="3697" spans="1:20" x14ac:dyDescent="0.25">
      <c r="A3697">
        <v>1971</v>
      </c>
      <c r="B3697">
        <v>2</v>
      </c>
      <c r="C3697">
        <v>12</v>
      </c>
      <c r="D3697">
        <v>52</v>
      </c>
      <c r="E3697">
        <v>37</v>
      </c>
      <c r="F3697">
        <v>0</v>
      </c>
      <c r="T3697"/>
    </row>
    <row r="3698" spans="1:20" x14ac:dyDescent="0.25">
      <c r="A3698">
        <v>1971</v>
      </c>
      <c r="B3698">
        <v>2</v>
      </c>
      <c r="C3698">
        <v>13</v>
      </c>
      <c r="D3698">
        <v>55</v>
      </c>
      <c r="E3698">
        <v>42</v>
      </c>
      <c r="F3698">
        <v>84</v>
      </c>
      <c r="T3698"/>
    </row>
    <row r="3699" spans="1:20" x14ac:dyDescent="0.25">
      <c r="A3699">
        <v>1971</v>
      </c>
      <c r="B3699">
        <v>2</v>
      </c>
      <c r="C3699">
        <v>14</v>
      </c>
      <c r="D3699">
        <v>42</v>
      </c>
      <c r="E3699">
        <v>25</v>
      </c>
      <c r="F3699">
        <v>1</v>
      </c>
      <c r="T3699"/>
    </row>
    <row r="3700" spans="1:20" x14ac:dyDescent="0.25">
      <c r="A3700">
        <v>1971</v>
      </c>
      <c r="B3700">
        <v>2</v>
      </c>
      <c r="C3700">
        <v>15</v>
      </c>
      <c r="D3700">
        <v>33</v>
      </c>
      <c r="E3700">
        <v>24</v>
      </c>
      <c r="F3700">
        <v>0</v>
      </c>
      <c r="T3700"/>
    </row>
    <row r="3701" spans="1:20" x14ac:dyDescent="0.25">
      <c r="A3701">
        <v>1971</v>
      </c>
      <c r="B3701">
        <v>2</v>
      </c>
      <c r="C3701">
        <v>16</v>
      </c>
      <c r="D3701">
        <v>39</v>
      </c>
      <c r="E3701">
        <v>29</v>
      </c>
      <c r="F3701">
        <v>0</v>
      </c>
      <c r="T3701"/>
    </row>
    <row r="3702" spans="1:20" x14ac:dyDescent="0.25">
      <c r="A3702">
        <v>1971</v>
      </c>
      <c r="B3702">
        <v>2</v>
      </c>
      <c r="C3702">
        <v>17</v>
      </c>
      <c r="D3702">
        <v>37</v>
      </c>
      <c r="E3702">
        <v>27</v>
      </c>
      <c r="F3702">
        <v>5</v>
      </c>
      <c r="T3702"/>
    </row>
    <row r="3703" spans="1:20" x14ac:dyDescent="0.25">
      <c r="A3703">
        <v>1971</v>
      </c>
      <c r="B3703">
        <v>2</v>
      </c>
      <c r="C3703">
        <v>18</v>
      </c>
      <c r="D3703">
        <v>53</v>
      </c>
      <c r="E3703">
        <v>34</v>
      </c>
      <c r="F3703">
        <v>0</v>
      </c>
      <c r="T3703"/>
    </row>
    <row r="3704" spans="1:20" x14ac:dyDescent="0.25">
      <c r="A3704">
        <v>1971</v>
      </c>
      <c r="B3704">
        <v>2</v>
      </c>
      <c r="C3704">
        <v>19</v>
      </c>
      <c r="D3704">
        <v>48</v>
      </c>
      <c r="E3704">
        <v>39</v>
      </c>
      <c r="F3704">
        <v>0</v>
      </c>
      <c r="T3704"/>
    </row>
    <row r="3705" spans="1:20" x14ac:dyDescent="0.25">
      <c r="A3705">
        <v>1971</v>
      </c>
      <c r="B3705">
        <v>2</v>
      </c>
      <c r="C3705">
        <v>20</v>
      </c>
      <c r="D3705">
        <v>43</v>
      </c>
      <c r="E3705">
        <v>39</v>
      </c>
      <c r="F3705">
        <v>15</v>
      </c>
      <c r="T3705"/>
    </row>
    <row r="3706" spans="1:20" x14ac:dyDescent="0.25">
      <c r="A3706">
        <v>1971</v>
      </c>
      <c r="B3706">
        <v>2</v>
      </c>
      <c r="C3706">
        <v>21</v>
      </c>
      <c r="D3706">
        <v>48</v>
      </c>
      <c r="E3706">
        <v>40</v>
      </c>
      <c r="F3706">
        <v>0</v>
      </c>
      <c r="T3706"/>
    </row>
    <row r="3707" spans="1:20" x14ac:dyDescent="0.25">
      <c r="A3707">
        <v>1971</v>
      </c>
      <c r="B3707">
        <v>2</v>
      </c>
      <c r="C3707">
        <v>22</v>
      </c>
      <c r="D3707">
        <v>40</v>
      </c>
      <c r="E3707">
        <v>34</v>
      </c>
      <c r="F3707">
        <v>70</v>
      </c>
      <c r="T3707"/>
    </row>
    <row r="3708" spans="1:20" x14ac:dyDescent="0.25">
      <c r="A3708">
        <v>1971</v>
      </c>
      <c r="B3708">
        <v>2</v>
      </c>
      <c r="C3708">
        <v>23</v>
      </c>
      <c r="D3708">
        <v>39</v>
      </c>
      <c r="E3708">
        <v>34</v>
      </c>
      <c r="F3708">
        <v>34</v>
      </c>
      <c r="T3708"/>
    </row>
    <row r="3709" spans="1:20" x14ac:dyDescent="0.25">
      <c r="A3709">
        <v>1971</v>
      </c>
      <c r="B3709">
        <v>2</v>
      </c>
      <c r="C3709">
        <v>24</v>
      </c>
      <c r="D3709">
        <v>45</v>
      </c>
      <c r="E3709">
        <v>34</v>
      </c>
      <c r="F3709">
        <v>0</v>
      </c>
      <c r="T3709"/>
    </row>
    <row r="3710" spans="1:20" x14ac:dyDescent="0.25">
      <c r="A3710">
        <v>1971</v>
      </c>
      <c r="B3710">
        <v>2</v>
      </c>
      <c r="C3710">
        <v>25</v>
      </c>
      <c r="D3710">
        <v>45</v>
      </c>
      <c r="E3710">
        <v>37</v>
      </c>
      <c r="F3710">
        <v>0</v>
      </c>
      <c r="T3710"/>
    </row>
    <row r="3711" spans="1:20" x14ac:dyDescent="0.25">
      <c r="A3711">
        <v>1971</v>
      </c>
      <c r="B3711">
        <v>2</v>
      </c>
      <c r="C3711">
        <v>26</v>
      </c>
      <c r="D3711">
        <v>50</v>
      </c>
      <c r="E3711">
        <v>37</v>
      </c>
      <c r="F3711">
        <v>4</v>
      </c>
      <c r="T3711"/>
    </row>
    <row r="3712" spans="1:20" x14ac:dyDescent="0.25">
      <c r="A3712">
        <v>1971</v>
      </c>
      <c r="B3712">
        <v>2</v>
      </c>
      <c r="C3712">
        <v>27</v>
      </c>
      <c r="D3712">
        <v>66</v>
      </c>
      <c r="E3712">
        <v>44</v>
      </c>
      <c r="F3712">
        <v>101</v>
      </c>
      <c r="T3712"/>
    </row>
    <row r="3713" spans="1:20" x14ac:dyDescent="0.25">
      <c r="A3713">
        <v>1971</v>
      </c>
      <c r="B3713">
        <v>2</v>
      </c>
      <c r="C3713">
        <v>28</v>
      </c>
      <c r="D3713">
        <v>58</v>
      </c>
      <c r="E3713">
        <v>46</v>
      </c>
      <c r="F3713">
        <v>0</v>
      </c>
      <c r="T3713"/>
    </row>
    <row r="3714" spans="1:20" x14ac:dyDescent="0.25">
      <c r="A3714">
        <v>1971</v>
      </c>
      <c r="B3714">
        <v>3</v>
      </c>
      <c r="C3714">
        <v>1</v>
      </c>
      <c r="D3714">
        <v>56</v>
      </c>
      <c r="E3714">
        <v>42</v>
      </c>
      <c r="F3714">
        <v>0</v>
      </c>
      <c r="T3714"/>
    </row>
    <row r="3715" spans="1:20" x14ac:dyDescent="0.25">
      <c r="A3715">
        <v>1971</v>
      </c>
      <c r="B3715">
        <v>3</v>
      </c>
      <c r="C3715">
        <v>2</v>
      </c>
      <c r="D3715">
        <v>44</v>
      </c>
      <c r="E3715">
        <v>34</v>
      </c>
      <c r="F3715">
        <v>0</v>
      </c>
      <c r="T3715"/>
    </row>
    <row r="3716" spans="1:20" x14ac:dyDescent="0.25">
      <c r="A3716">
        <v>1971</v>
      </c>
      <c r="B3716">
        <v>3</v>
      </c>
      <c r="C3716">
        <v>3</v>
      </c>
      <c r="D3716">
        <v>39</v>
      </c>
      <c r="E3716">
        <v>33</v>
      </c>
      <c r="F3716">
        <v>68</v>
      </c>
      <c r="T3716"/>
    </row>
    <row r="3717" spans="1:20" x14ac:dyDescent="0.25">
      <c r="A3717">
        <v>1971</v>
      </c>
      <c r="B3717">
        <v>3</v>
      </c>
      <c r="C3717">
        <v>4</v>
      </c>
      <c r="D3717">
        <v>34</v>
      </c>
      <c r="E3717">
        <v>27</v>
      </c>
      <c r="F3717">
        <v>64</v>
      </c>
      <c r="T3717"/>
    </row>
    <row r="3718" spans="1:20" x14ac:dyDescent="0.25">
      <c r="A3718">
        <v>1971</v>
      </c>
      <c r="B3718">
        <v>3</v>
      </c>
      <c r="C3718">
        <v>5</v>
      </c>
      <c r="D3718">
        <v>44</v>
      </c>
      <c r="E3718">
        <v>28</v>
      </c>
      <c r="F3718">
        <v>0</v>
      </c>
      <c r="T3718"/>
    </row>
    <row r="3719" spans="1:20" x14ac:dyDescent="0.25">
      <c r="A3719">
        <v>1971</v>
      </c>
      <c r="B3719">
        <v>3</v>
      </c>
      <c r="C3719">
        <v>6</v>
      </c>
      <c r="D3719">
        <v>53</v>
      </c>
      <c r="E3719">
        <v>38</v>
      </c>
      <c r="F3719">
        <v>0</v>
      </c>
      <c r="T3719"/>
    </row>
    <row r="3720" spans="1:20" x14ac:dyDescent="0.25">
      <c r="A3720">
        <v>1971</v>
      </c>
      <c r="B3720">
        <v>3</v>
      </c>
      <c r="C3720">
        <v>7</v>
      </c>
      <c r="D3720">
        <v>46</v>
      </c>
      <c r="E3720">
        <v>35</v>
      </c>
      <c r="F3720">
        <v>105</v>
      </c>
      <c r="T3720"/>
    </row>
    <row r="3721" spans="1:20" x14ac:dyDescent="0.25">
      <c r="A3721">
        <v>1971</v>
      </c>
      <c r="B3721">
        <v>3</v>
      </c>
      <c r="C3721">
        <v>8</v>
      </c>
      <c r="D3721">
        <v>36</v>
      </c>
      <c r="E3721">
        <v>29</v>
      </c>
      <c r="F3721">
        <v>0</v>
      </c>
      <c r="T3721"/>
    </row>
    <row r="3722" spans="1:20" x14ac:dyDescent="0.25">
      <c r="A3722">
        <v>1971</v>
      </c>
      <c r="B3722">
        <v>3</v>
      </c>
      <c r="C3722">
        <v>9</v>
      </c>
      <c r="D3722">
        <v>41</v>
      </c>
      <c r="E3722">
        <v>26</v>
      </c>
      <c r="F3722">
        <v>0</v>
      </c>
      <c r="T3722"/>
    </row>
    <row r="3723" spans="1:20" x14ac:dyDescent="0.25">
      <c r="A3723">
        <v>1971</v>
      </c>
      <c r="B3723">
        <v>3</v>
      </c>
      <c r="C3723">
        <v>10</v>
      </c>
      <c r="D3723">
        <v>44</v>
      </c>
      <c r="E3723">
        <v>26</v>
      </c>
      <c r="F3723">
        <v>0</v>
      </c>
      <c r="T3723"/>
    </row>
    <row r="3724" spans="1:20" x14ac:dyDescent="0.25">
      <c r="A3724">
        <v>1971</v>
      </c>
      <c r="B3724">
        <v>3</v>
      </c>
      <c r="C3724">
        <v>11</v>
      </c>
      <c r="D3724">
        <v>44</v>
      </c>
      <c r="E3724">
        <v>34</v>
      </c>
      <c r="F3724">
        <v>20</v>
      </c>
      <c r="T3724"/>
    </row>
    <row r="3725" spans="1:20" x14ac:dyDescent="0.25">
      <c r="A3725">
        <v>1971</v>
      </c>
      <c r="B3725">
        <v>3</v>
      </c>
      <c r="C3725">
        <v>12</v>
      </c>
      <c r="D3725">
        <v>48</v>
      </c>
      <c r="E3725">
        <v>34</v>
      </c>
      <c r="F3725">
        <v>17</v>
      </c>
      <c r="T3725"/>
    </row>
    <row r="3726" spans="1:20" x14ac:dyDescent="0.25">
      <c r="A3726">
        <v>1971</v>
      </c>
      <c r="B3726">
        <v>3</v>
      </c>
      <c r="C3726">
        <v>13</v>
      </c>
      <c r="D3726">
        <v>40</v>
      </c>
      <c r="E3726">
        <v>37</v>
      </c>
      <c r="F3726">
        <v>0</v>
      </c>
      <c r="T3726"/>
    </row>
    <row r="3727" spans="1:20" x14ac:dyDescent="0.25">
      <c r="A3727">
        <v>1971</v>
      </c>
      <c r="B3727">
        <v>3</v>
      </c>
      <c r="C3727">
        <v>14</v>
      </c>
      <c r="D3727">
        <v>52</v>
      </c>
      <c r="E3727">
        <v>36</v>
      </c>
      <c r="F3727">
        <v>0</v>
      </c>
      <c r="T3727"/>
    </row>
    <row r="3728" spans="1:20" x14ac:dyDescent="0.25">
      <c r="A3728">
        <v>1971</v>
      </c>
      <c r="B3728">
        <v>3</v>
      </c>
      <c r="C3728">
        <v>15</v>
      </c>
      <c r="D3728">
        <v>63</v>
      </c>
      <c r="E3728">
        <v>39</v>
      </c>
      <c r="F3728">
        <v>2</v>
      </c>
      <c r="T3728"/>
    </row>
    <row r="3729" spans="1:20" x14ac:dyDescent="0.25">
      <c r="A3729">
        <v>1971</v>
      </c>
      <c r="B3729">
        <v>3</v>
      </c>
      <c r="C3729">
        <v>16</v>
      </c>
      <c r="D3729">
        <v>69</v>
      </c>
      <c r="E3729">
        <v>42</v>
      </c>
      <c r="F3729">
        <v>0</v>
      </c>
      <c r="T3729"/>
    </row>
    <row r="3730" spans="1:20" x14ac:dyDescent="0.25">
      <c r="A3730">
        <v>1971</v>
      </c>
      <c r="B3730">
        <v>3</v>
      </c>
      <c r="C3730">
        <v>17</v>
      </c>
      <c r="D3730">
        <v>44</v>
      </c>
      <c r="E3730">
        <v>31</v>
      </c>
      <c r="F3730">
        <v>0</v>
      </c>
      <c r="T3730"/>
    </row>
    <row r="3731" spans="1:20" x14ac:dyDescent="0.25">
      <c r="A3731">
        <v>1971</v>
      </c>
      <c r="B3731">
        <v>3</v>
      </c>
      <c r="C3731">
        <v>18</v>
      </c>
      <c r="D3731">
        <v>45</v>
      </c>
      <c r="E3731">
        <v>30</v>
      </c>
      <c r="F3731">
        <v>0</v>
      </c>
      <c r="T3731"/>
    </row>
    <row r="3732" spans="1:20" x14ac:dyDescent="0.25">
      <c r="A3732">
        <v>1971</v>
      </c>
      <c r="B3732">
        <v>3</v>
      </c>
      <c r="C3732">
        <v>19</v>
      </c>
      <c r="D3732">
        <v>48</v>
      </c>
      <c r="E3732">
        <v>34</v>
      </c>
      <c r="F3732">
        <v>97</v>
      </c>
      <c r="T3732"/>
    </row>
    <row r="3733" spans="1:20" x14ac:dyDescent="0.25">
      <c r="A3733">
        <v>1971</v>
      </c>
      <c r="B3733">
        <v>3</v>
      </c>
      <c r="C3733">
        <v>20</v>
      </c>
      <c r="D3733">
        <v>42</v>
      </c>
      <c r="E3733">
        <v>37</v>
      </c>
      <c r="F3733">
        <v>0</v>
      </c>
      <c r="T3733"/>
    </row>
    <row r="3734" spans="1:20" x14ac:dyDescent="0.25">
      <c r="A3734">
        <v>1971</v>
      </c>
      <c r="B3734">
        <v>3</v>
      </c>
      <c r="C3734">
        <v>21</v>
      </c>
      <c r="D3734">
        <v>45</v>
      </c>
      <c r="E3734">
        <v>36</v>
      </c>
      <c r="F3734">
        <v>0</v>
      </c>
      <c r="T3734"/>
    </row>
    <row r="3735" spans="1:20" x14ac:dyDescent="0.25">
      <c r="A3735">
        <v>1971</v>
      </c>
      <c r="B3735">
        <v>3</v>
      </c>
      <c r="C3735">
        <v>22</v>
      </c>
      <c r="D3735">
        <v>51</v>
      </c>
      <c r="E3735">
        <v>35</v>
      </c>
      <c r="F3735">
        <v>0</v>
      </c>
      <c r="T3735"/>
    </row>
    <row r="3736" spans="1:20" x14ac:dyDescent="0.25">
      <c r="A3736">
        <v>1971</v>
      </c>
      <c r="B3736">
        <v>3</v>
      </c>
      <c r="C3736">
        <v>23</v>
      </c>
      <c r="D3736">
        <v>43</v>
      </c>
      <c r="E3736">
        <v>32</v>
      </c>
      <c r="F3736">
        <v>7</v>
      </c>
      <c r="T3736"/>
    </row>
    <row r="3737" spans="1:20" x14ac:dyDescent="0.25">
      <c r="A3737">
        <v>1971</v>
      </c>
      <c r="B3737">
        <v>3</v>
      </c>
      <c r="C3737">
        <v>24</v>
      </c>
      <c r="D3737">
        <v>37</v>
      </c>
      <c r="E3737">
        <v>28</v>
      </c>
      <c r="F3737">
        <v>0</v>
      </c>
      <c r="T3737"/>
    </row>
    <row r="3738" spans="1:20" x14ac:dyDescent="0.25">
      <c r="A3738">
        <v>1971</v>
      </c>
      <c r="B3738">
        <v>3</v>
      </c>
      <c r="C3738">
        <v>25</v>
      </c>
      <c r="D3738">
        <v>43</v>
      </c>
      <c r="E3738">
        <v>27</v>
      </c>
      <c r="F3738">
        <v>0</v>
      </c>
      <c r="T3738"/>
    </row>
    <row r="3739" spans="1:20" x14ac:dyDescent="0.25">
      <c r="A3739">
        <v>1971</v>
      </c>
      <c r="B3739">
        <v>3</v>
      </c>
      <c r="C3739">
        <v>26</v>
      </c>
      <c r="D3739">
        <v>36</v>
      </c>
      <c r="E3739">
        <v>30</v>
      </c>
      <c r="F3739">
        <v>0</v>
      </c>
      <c r="T3739"/>
    </row>
    <row r="3740" spans="1:20" x14ac:dyDescent="0.25">
      <c r="A3740">
        <v>1971</v>
      </c>
      <c r="B3740">
        <v>3</v>
      </c>
      <c r="C3740">
        <v>27</v>
      </c>
      <c r="D3740">
        <v>50</v>
      </c>
      <c r="E3740">
        <v>31</v>
      </c>
      <c r="F3740">
        <v>0</v>
      </c>
      <c r="T3740"/>
    </row>
    <row r="3741" spans="1:20" x14ac:dyDescent="0.25">
      <c r="A3741">
        <v>1971</v>
      </c>
      <c r="B3741">
        <v>3</v>
      </c>
      <c r="C3741">
        <v>28</v>
      </c>
      <c r="D3741">
        <v>55</v>
      </c>
      <c r="E3741">
        <v>33</v>
      </c>
      <c r="F3741">
        <v>0</v>
      </c>
      <c r="T3741"/>
    </row>
    <row r="3742" spans="1:20" x14ac:dyDescent="0.25">
      <c r="A3742">
        <v>1971</v>
      </c>
      <c r="B3742">
        <v>3</v>
      </c>
      <c r="C3742">
        <v>29</v>
      </c>
      <c r="D3742">
        <v>56</v>
      </c>
      <c r="E3742">
        <v>42</v>
      </c>
      <c r="F3742">
        <v>0</v>
      </c>
      <c r="T3742"/>
    </row>
    <row r="3743" spans="1:20" x14ac:dyDescent="0.25">
      <c r="A3743">
        <v>1971</v>
      </c>
      <c r="B3743">
        <v>3</v>
      </c>
      <c r="C3743">
        <v>30</v>
      </c>
      <c r="D3743">
        <v>50</v>
      </c>
      <c r="E3743">
        <v>37</v>
      </c>
      <c r="F3743">
        <v>0</v>
      </c>
      <c r="T3743"/>
    </row>
    <row r="3744" spans="1:20" x14ac:dyDescent="0.25">
      <c r="A3744">
        <v>1971</v>
      </c>
      <c r="B3744">
        <v>3</v>
      </c>
      <c r="C3744">
        <v>31</v>
      </c>
      <c r="D3744">
        <v>52</v>
      </c>
      <c r="E3744">
        <v>33</v>
      </c>
      <c r="F3744">
        <v>0</v>
      </c>
      <c r="T3744"/>
    </row>
    <row r="3745" spans="1:20" x14ac:dyDescent="0.25">
      <c r="A3745">
        <v>1971</v>
      </c>
      <c r="B3745">
        <v>4</v>
      </c>
      <c r="C3745">
        <v>1</v>
      </c>
      <c r="D3745">
        <v>51</v>
      </c>
      <c r="E3745">
        <v>36</v>
      </c>
      <c r="F3745">
        <v>0</v>
      </c>
      <c r="T3745"/>
    </row>
    <row r="3746" spans="1:20" x14ac:dyDescent="0.25">
      <c r="A3746">
        <v>1971</v>
      </c>
      <c r="B3746">
        <v>4</v>
      </c>
      <c r="C3746">
        <v>2</v>
      </c>
      <c r="D3746">
        <v>66</v>
      </c>
      <c r="E3746">
        <v>44</v>
      </c>
      <c r="F3746">
        <v>12</v>
      </c>
      <c r="T3746"/>
    </row>
    <row r="3747" spans="1:20" x14ac:dyDescent="0.25">
      <c r="A3747">
        <v>1971</v>
      </c>
      <c r="B3747">
        <v>4</v>
      </c>
      <c r="C3747">
        <v>3</v>
      </c>
      <c r="D3747">
        <v>58</v>
      </c>
      <c r="E3747">
        <v>42</v>
      </c>
      <c r="F3747">
        <v>4</v>
      </c>
      <c r="T3747"/>
    </row>
    <row r="3748" spans="1:20" x14ac:dyDescent="0.25">
      <c r="A3748">
        <v>1971</v>
      </c>
      <c r="B3748">
        <v>4</v>
      </c>
      <c r="C3748">
        <v>4</v>
      </c>
      <c r="D3748">
        <v>61</v>
      </c>
      <c r="E3748">
        <v>43</v>
      </c>
      <c r="F3748">
        <v>0</v>
      </c>
      <c r="T3748"/>
    </row>
    <row r="3749" spans="1:20" x14ac:dyDescent="0.25">
      <c r="A3749">
        <v>1971</v>
      </c>
      <c r="B3749">
        <v>4</v>
      </c>
      <c r="C3749">
        <v>5</v>
      </c>
      <c r="D3749">
        <v>48</v>
      </c>
      <c r="E3749">
        <v>36</v>
      </c>
      <c r="F3749">
        <v>0</v>
      </c>
      <c r="T3749"/>
    </row>
    <row r="3750" spans="1:20" x14ac:dyDescent="0.25">
      <c r="A3750">
        <v>1971</v>
      </c>
      <c r="B3750">
        <v>4</v>
      </c>
      <c r="C3750">
        <v>6</v>
      </c>
      <c r="D3750">
        <v>42</v>
      </c>
      <c r="E3750">
        <v>35</v>
      </c>
      <c r="F3750">
        <v>144</v>
      </c>
      <c r="T3750"/>
    </row>
    <row r="3751" spans="1:20" x14ac:dyDescent="0.25">
      <c r="A3751">
        <v>1971</v>
      </c>
      <c r="B3751">
        <v>4</v>
      </c>
      <c r="C3751">
        <v>7</v>
      </c>
      <c r="D3751">
        <v>57</v>
      </c>
      <c r="E3751">
        <v>36</v>
      </c>
      <c r="F3751">
        <v>75</v>
      </c>
      <c r="T3751"/>
    </row>
    <row r="3752" spans="1:20" x14ac:dyDescent="0.25">
      <c r="A3752">
        <v>1971</v>
      </c>
      <c r="B3752">
        <v>4</v>
      </c>
      <c r="C3752">
        <v>8</v>
      </c>
      <c r="D3752">
        <v>51</v>
      </c>
      <c r="E3752">
        <v>33</v>
      </c>
      <c r="F3752">
        <v>0</v>
      </c>
      <c r="T3752"/>
    </row>
    <row r="3753" spans="1:20" x14ac:dyDescent="0.25">
      <c r="A3753">
        <v>1971</v>
      </c>
      <c r="B3753">
        <v>4</v>
      </c>
      <c r="C3753">
        <v>9</v>
      </c>
      <c r="D3753">
        <v>67</v>
      </c>
      <c r="E3753">
        <v>42</v>
      </c>
      <c r="F3753">
        <v>0</v>
      </c>
      <c r="T3753"/>
    </row>
    <row r="3754" spans="1:20" x14ac:dyDescent="0.25">
      <c r="A3754">
        <v>1971</v>
      </c>
      <c r="B3754">
        <v>4</v>
      </c>
      <c r="C3754">
        <v>10</v>
      </c>
      <c r="D3754">
        <v>60</v>
      </c>
      <c r="E3754">
        <v>39</v>
      </c>
      <c r="F3754">
        <v>0</v>
      </c>
      <c r="T3754"/>
    </row>
    <row r="3755" spans="1:20" x14ac:dyDescent="0.25">
      <c r="A3755">
        <v>1971</v>
      </c>
      <c r="B3755">
        <v>4</v>
      </c>
      <c r="C3755">
        <v>11</v>
      </c>
      <c r="D3755">
        <v>66</v>
      </c>
      <c r="E3755">
        <v>39</v>
      </c>
      <c r="F3755">
        <v>0</v>
      </c>
      <c r="T3755"/>
    </row>
    <row r="3756" spans="1:20" x14ac:dyDescent="0.25">
      <c r="A3756">
        <v>1971</v>
      </c>
      <c r="B3756">
        <v>4</v>
      </c>
      <c r="C3756">
        <v>12</v>
      </c>
      <c r="D3756">
        <v>65</v>
      </c>
      <c r="E3756">
        <v>42</v>
      </c>
      <c r="F3756">
        <v>0</v>
      </c>
      <c r="T3756"/>
    </row>
    <row r="3757" spans="1:20" x14ac:dyDescent="0.25">
      <c r="A3757">
        <v>1971</v>
      </c>
      <c r="B3757">
        <v>4</v>
      </c>
      <c r="C3757">
        <v>13</v>
      </c>
      <c r="D3757">
        <v>68</v>
      </c>
      <c r="E3757">
        <v>50</v>
      </c>
      <c r="F3757">
        <v>0</v>
      </c>
      <c r="T3757"/>
    </row>
    <row r="3758" spans="1:20" x14ac:dyDescent="0.25">
      <c r="A3758">
        <v>1971</v>
      </c>
      <c r="B3758">
        <v>4</v>
      </c>
      <c r="C3758">
        <v>14</v>
      </c>
      <c r="D3758">
        <v>59</v>
      </c>
      <c r="E3758">
        <v>37</v>
      </c>
      <c r="F3758">
        <v>0</v>
      </c>
      <c r="T3758"/>
    </row>
    <row r="3759" spans="1:20" x14ac:dyDescent="0.25">
      <c r="A3759">
        <v>1971</v>
      </c>
      <c r="B3759">
        <v>4</v>
      </c>
      <c r="C3759">
        <v>15</v>
      </c>
      <c r="D3759">
        <v>54</v>
      </c>
      <c r="E3759">
        <v>34</v>
      </c>
      <c r="F3759">
        <v>0</v>
      </c>
      <c r="T3759"/>
    </row>
    <row r="3760" spans="1:20" x14ac:dyDescent="0.25">
      <c r="A3760">
        <v>1971</v>
      </c>
      <c r="B3760">
        <v>4</v>
      </c>
      <c r="C3760">
        <v>16</v>
      </c>
      <c r="D3760">
        <v>51</v>
      </c>
      <c r="E3760">
        <v>42</v>
      </c>
      <c r="F3760">
        <v>0</v>
      </c>
      <c r="T3760"/>
    </row>
    <row r="3761" spans="1:20" x14ac:dyDescent="0.25">
      <c r="A3761">
        <v>1971</v>
      </c>
      <c r="B3761">
        <v>4</v>
      </c>
      <c r="C3761">
        <v>17</v>
      </c>
      <c r="D3761">
        <v>60</v>
      </c>
      <c r="E3761">
        <v>37</v>
      </c>
      <c r="F3761">
        <v>0</v>
      </c>
      <c r="T3761"/>
    </row>
    <row r="3762" spans="1:20" x14ac:dyDescent="0.25">
      <c r="A3762">
        <v>1971</v>
      </c>
      <c r="B3762">
        <v>4</v>
      </c>
      <c r="C3762">
        <v>18</v>
      </c>
      <c r="D3762">
        <v>65</v>
      </c>
      <c r="E3762">
        <v>40</v>
      </c>
      <c r="F3762">
        <v>0</v>
      </c>
      <c r="T3762"/>
    </row>
    <row r="3763" spans="1:20" x14ac:dyDescent="0.25">
      <c r="A3763">
        <v>1971</v>
      </c>
      <c r="B3763">
        <v>4</v>
      </c>
      <c r="C3763">
        <v>19</v>
      </c>
      <c r="D3763">
        <v>71</v>
      </c>
      <c r="E3763">
        <v>50</v>
      </c>
      <c r="F3763">
        <v>0</v>
      </c>
      <c r="T3763"/>
    </row>
    <row r="3764" spans="1:20" x14ac:dyDescent="0.25">
      <c r="A3764">
        <v>1971</v>
      </c>
      <c r="B3764">
        <v>4</v>
      </c>
      <c r="C3764">
        <v>20</v>
      </c>
      <c r="D3764">
        <v>72</v>
      </c>
      <c r="E3764">
        <v>51</v>
      </c>
      <c r="F3764">
        <v>0</v>
      </c>
      <c r="T3764"/>
    </row>
    <row r="3765" spans="1:20" x14ac:dyDescent="0.25">
      <c r="A3765">
        <v>1971</v>
      </c>
      <c r="B3765">
        <v>4</v>
      </c>
      <c r="C3765">
        <v>21</v>
      </c>
      <c r="D3765">
        <v>76</v>
      </c>
      <c r="E3765">
        <v>48</v>
      </c>
      <c r="F3765">
        <v>1</v>
      </c>
      <c r="T3765"/>
    </row>
    <row r="3766" spans="1:20" x14ac:dyDescent="0.25">
      <c r="A3766">
        <v>1971</v>
      </c>
      <c r="B3766">
        <v>4</v>
      </c>
      <c r="C3766">
        <v>22</v>
      </c>
      <c r="D3766">
        <v>58</v>
      </c>
      <c r="E3766">
        <v>46</v>
      </c>
      <c r="F3766">
        <v>0</v>
      </c>
      <c r="T3766"/>
    </row>
    <row r="3767" spans="1:20" x14ac:dyDescent="0.25">
      <c r="A3767">
        <v>1971</v>
      </c>
      <c r="B3767">
        <v>4</v>
      </c>
      <c r="C3767">
        <v>23</v>
      </c>
      <c r="D3767">
        <v>66</v>
      </c>
      <c r="E3767">
        <v>45</v>
      </c>
      <c r="F3767">
        <v>0</v>
      </c>
      <c r="T3767"/>
    </row>
    <row r="3768" spans="1:20" x14ac:dyDescent="0.25">
      <c r="A3768">
        <v>1971</v>
      </c>
      <c r="B3768">
        <v>4</v>
      </c>
      <c r="C3768">
        <v>24</v>
      </c>
      <c r="D3768">
        <v>68</v>
      </c>
      <c r="E3768">
        <v>41</v>
      </c>
      <c r="F3768">
        <v>5</v>
      </c>
      <c r="T3768"/>
    </row>
    <row r="3769" spans="1:20" x14ac:dyDescent="0.25">
      <c r="A3769">
        <v>1971</v>
      </c>
      <c r="B3769">
        <v>4</v>
      </c>
      <c r="C3769">
        <v>25</v>
      </c>
      <c r="D3769">
        <v>53</v>
      </c>
      <c r="E3769">
        <v>38</v>
      </c>
      <c r="F3769">
        <v>0</v>
      </c>
      <c r="T3769"/>
    </row>
    <row r="3770" spans="1:20" x14ac:dyDescent="0.25">
      <c r="A3770">
        <v>1971</v>
      </c>
      <c r="B3770">
        <v>4</v>
      </c>
      <c r="C3770">
        <v>26</v>
      </c>
      <c r="D3770">
        <v>54</v>
      </c>
      <c r="E3770">
        <v>44</v>
      </c>
      <c r="F3770">
        <v>3</v>
      </c>
      <c r="T3770"/>
    </row>
    <row r="3771" spans="1:20" x14ac:dyDescent="0.25">
      <c r="A3771">
        <v>1971</v>
      </c>
      <c r="B3771">
        <v>4</v>
      </c>
      <c r="C3771">
        <v>27</v>
      </c>
      <c r="D3771">
        <v>64</v>
      </c>
      <c r="E3771">
        <v>43</v>
      </c>
      <c r="F3771">
        <v>0</v>
      </c>
      <c r="T3771"/>
    </row>
    <row r="3772" spans="1:20" x14ac:dyDescent="0.25">
      <c r="A3772">
        <v>1971</v>
      </c>
      <c r="B3772">
        <v>4</v>
      </c>
      <c r="C3772">
        <v>28</v>
      </c>
      <c r="D3772">
        <v>53</v>
      </c>
      <c r="E3772">
        <v>46</v>
      </c>
      <c r="F3772">
        <v>16</v>
      </c>
      <c r="T3772"/>
    </row>
    <row r="3773" spans="1:20" x14ac:dyDescent="0.25">
      <c r="A3773">
        <v>1971</v>
      </c>
      <c r="B3773">
        <v>4</v>
      </c>
      <c r="C3773">
        <v>29</v>
      </c>
      <c r="D3773">
        <v>55</v>
      </c>
      <c r="E3773">
        <v>44</v>
      </c>
      <c r="F3773">
        <v>35</v>
      </c>
      <c r="T3773"/>
    </row>
    <row r="3774" spans="1:20" x14ac:dyDescent="0.25">
      <c r="A3774">
        <v>1971</v>
      </c>
      <c r="B3774">
        <v>4</v>
      </c>
      <c r="C3774">
        <v>30</v>
      </c>
      <c r="D3774">
        <v>57</v>
      </c>
      <c r="E3774">
        <v>45</v>
      </c>
      <c r="F3774">
        <v>0</v>
      </c>
      <c r="T3774"/>
    </row>
    <row r="3775" spans="1:20" x14ac:dyDescent="0.25">
      <c r="A3775">
        <v>1971</v>
      </c>
      <c r="B3775">
        <v>5</v>
      </c>
      <c r="C3775">
        <v>1</v>
      </c>
      <c r="D3775">
        <v>66</v>
      </c>
      <c r="E3775">
        <v>45</v>
      </c>
      <c r="F3775">
        <v>0</v>
      </c>
      <c r="T3775"/>
    </row>
    <row r="3776" spans="1:20" x14ac:dyDescent="0.25">
      <c r="A3776">
        <v>1971</v>
      </c>
      <c r="B3776">
        <v>5</v>
      </c>
      <c r="C3776">
        <v>2</v>
      </c>
      <c r="D3776">
        <v>61</v>
      </c>
      <c r="E3776">
        <v>51</v>
      </c>
      <c r="F3776">
        <v>2</v>
      </c>
      <c r="T3776"/>
    </row>
    <row r="3777" spans="1:20" x14ac:dyDescent="0.25">
      <c r="A3777">
        <v>1971</v>
      </c>
      <c r="B3777">
        <v>5</v>
      </c>
      <c r="C3777">
        <v>3</v>
      </c>
      <c r="D3777">
        <v>56</v>
      </c>
      <c r="E3777">
        <v>47</v>
      </c>
      <c r="F3777">
        <v>6</v>
      </c>
      <c r="T3777"/>
    </row>
    <row r="3778" spans="1:20" x14ac:dyDescent="0.25">
      <c r="A3778">
        <v>1971</v>
      </c>
      <c r="B3778">
        <v>5</v>
      </c>
      <c r="C3778">
        <v>4</v>
      </c>
      <c r="D3778">
        <v>65</v>
      </c>
      <c r="E3778">
        <v>45</v>
      </c>
      <c r="F3778">
        <v>0</v>
      </c>
      <c r="T3778"/>
    </row>
    <row r="3779" spans="1:20" x14ac:dyDescent="0.25">
      <c r="A3779">
        <v>1971</v>
      </c>
      <c r="B3779">
        <v>5</v>
      </c>
      <c r="C3779">
        <v>5</v>
      </c>
      <c r="D3779">
        <v>75</v>
      </c>
      <c r="E3779">
        <v>49</v>
      </c>
      <c r="F3779">
        <v>0</v>
      </c>
      <c r="T3779"/>
    </row>
    <row r="3780" spans="1:20" x14ac:dyDescent="0.25">
      <c r="A3780">
        <v>1971</v>
      </c>
      <c r="B3780">
        <v>5</v>
      </c>
      <c r="C3780">
        <v>6</v>
      </c>
      <c r="D3780">
        <v>65</v>
      </c>
      <c r="E3780">
        <v>56</v>
      </c>
      <c r="F3780">
        <v>14</v>
      </c>
      <c r="T3780"/>
    </row>
    <row r="3781" spans="1:20" x14ac:dyDescent="0.25">
      <c r="A3781">
        <v>1971</v>
      </c>
      <c r="B3781">
        <v>5</v>
      </c>
      <c r="C3781">
        <v>7</v>
      </c>
      <c r="D3781">
        <v>75</v>
      </c>
      <c r="E3781">
        <v>55</v>
      </c>
      <c r="F3781">
        <v>0</v>
      </c>
      <c r="T3781"/>
    </row>
    <row r="3782" spans="1:20" x14ac:dyDescent="0.25">
      <c r="A3782">
        <v>1971</v>
      </c>
      <c r="B3782">
        <v>5</v>
      </c>
      <c r="C3782">
        <v>8</v>
      </c>
      <c r="D3782">
        <v>59</v>
      </c>
      <c r="E3782">
        <v>48</v>
      </c>
      <c r="F3782">
        <v>95</v>
      </c>
      <c r="T3782"/>
    </row>
    <row r="3783" spans="1:20" x14ac:dyDescent="0.25">
      <c r="A3783">
        <v>1971</v>
      </c>
      <c r="B3783">
        <v>5</v>
      </c>
      <c r="C3783">
        <v>9</v>
      </c>
      <c r="D3783">
        <v>55</v>
      </c>
      <c r="E3783">
        <v>48</v>
      </c>
      <c r="F3783">
        <v>0</v>
      </c>
      <c r="T3783"/>
    </row>
    <row r="3784" spans="1:20" x14ac:dyDescent="0.25">
      <c r="A3784">
        <v>1971</v>
      </c>
      <c r="B3784">
        <v>5</v>
      </c>
      <c r="C3784">
        <v>10</v>
      </c>
      <c r="D3784">
        <v>74</v>
      </c>
      <c r="E3784">
        <v>50</v>
      </c>
      <c r="F3784">
        <v>2</v>
      </c>
      <c r="T3784"/>
    </row>
    <row r="3785" spans="1:20" x14ac:dyDescent="0.25">
      <c r="A3785">
        <v>1971</v>
      </c>
      <c r="B3785">
        <v>5</v>
      </c>
      <c r="C3785">
        <v>11</v>
      </c>
      <c r="D3785">
        <v>84</v>
      </c>
      <c r="E3785">
        <v>54</v>
      </c>
      <c r="F3785">
        <v>0</v>
      </c>
      <c r="T3785"/>
    </row>
    <row r="3786" spans="1:20" x14ac:dyDescent="0.25">
      <c r="A3786">
        <v>1971</v>
      </c>
      <c r="B3786">
        <v>5</v>
      </c>
      <c r="C3786">
        <v>12</v>
      </c>
      <c r="D3786">
        <v>78</v>
      </c>
      <c r="E3786">
        <v>62</v>
      </c>
      <c r="F3786">
        <v>0</v>
      </c>
      <c r="T3786"/>
    </row>
    <row r="3787" spans="1:20" x14ac:dyDescent="0.25">
      <c r="A3787">
        <v>1971</v>
      </c>
      <c r="B3787">
        <v>5</v>
      </c>
      <c r="C3787">
        <v>13</v>
      </c>
      <c r="D3787">
        <v>66</v>
      </c>
      <c r="E3787">
        <v>51</v>
      </c>
      <c r="F3787">
        <v>166</v>
      </c>
      <c r="T3787"/>
    </row>
    <row r="3788" spans="1:20" x14ac:dyDescent="0.25">
      <c r="A3788">
        <v>1971</v>
      </c>
      <c r="B3788">
        <v>5</v>
      </c>
      <c r="C3788">
        <v>14</v>
      </c>
      <c r="D3788">
        <v>74</v>
      </c>
      <c r="E3788">
        <v>48</v>
      </c>
      <c r="F3788">
        <v>0</v>
      </c>
      <c r="T3788"/>
    </row>
    <row r="3789" spans="1:20" x14ac:dyDescent="0.25">
      <c r="A3789">
        <v>1971</v>
      </c>
      <c r="B3789">
        <v>5</v>
      </c>
      <c r="C3789">
        <v>15</v>
      </c>
      <c r="D3789">
        <v>66</v>
      </c>
      <c r="E3789">
        <v>49</v>
      </c>
      <c r="F3789">
        <v>0</v>
      </c>
      <c r="T3789"/>
    </row>
    <row r="3790" spans="1:20" x14ac:dyDescent="0.25">
      <c r="A3790">
        <v>1971</v>
      </c>
      <c r="B3790">
        <v>5</v>
      </c>
      <c r="C3790">
        <v>16</v>
      </c>
      <c r="D3790">
        <v>57</v>
      </c>
      <c r="E3790">
        <v>52</v>
      </c>
      <c r="F3790">
        <v>89</v>
      </c>
      <c r="T3790"/>
    </row>
    <row r="3791" spans="1:20" x14ac:dyDescent="0.25">
      <c r="A3791">
        <v>1971</v>
      </c>
      <c r="B3791">
        <v>5</v>
      </c>
      <c r="C3791">
        <v>17</v>
      </c>
      <c r="D3791">
        <v>80</v>
      </c>
      <c r="E3791">
        <v>54</v>
      </c>
      <c r="F3791">
        <v>0</v>
      </c>
      <c r="T3791"/>
    </row>
    <row r="3792" spans="1:20" x14ac:dyDescent="0.25">
      <c r="A3792">
        <v>1971</v>
      </c>
      <c r="B3792">
        <v>5</v>
      </c>
      <c r="C3792">
        <v>18</v>
      </c>
      <c r="D3792">
        <v>85</v>
      </c>
      <c r="E3792">
        <v>60</v>
      </c>
      <c r="F3792">
        <v>0</v>
      </c>
      <c r="T3792"/>
    </row>
    <row r="3793" spans="1:20" x14ac:dyDescent="0.25">
      <c r="A3793">
        <v>1971</v>
      </c>
      <c r="B3793">
        <v>5</v>
      </c>
      <c r="C3793">
        <v>19</v>
      </c>
      <c r="D3793">
        <v>75</v>
      </c>
      <c r="E3793">
        <v>54</v>
      </c>
      <c r="F3793">
        <v>0</v>
      </c>
      <c r="T3793"/>
    </row>
    <row r="3794" spans="1:20" x14ac:dyDescent="0.25">
      <c r="A3794">
        <v>1971</v>
      </c>
      <c r="B3794">
        <v>5</v>
      </c>
      <c r="C3794">
        <v>20</v>
      </c>
      <c r="D3794">
        <v>68</v>
      </c>
      <c r="E3794">
        <v>53</v>
      </c>
      <c r="F3794">
        <v>0</v>
      </c>
      <c r="T3794"/>
    </row>
    <row r="3795" spans="1:20" x14ac:dyDescent="0.25">
      <c r="A3795">
        <v>1971</v>
      </c>
      <c r="B3795">
        <v>5</v>
      </c>
      <c r="C3795">
        <v>21</v>
      </c>
      <c r="D3795">
        <v>60</v>
      </c>
      <c r="E3795">
        <v>55</v>
      </c>
      <c r="F3795">
        <v>3</v>
      </c>
      <c r="T3795"/>
    </row>
    <row r="3796" spans="1:20" x14ac:dyDescent="0.25">
      <c r="A3796">
        <v>1971</v>
      </c>
      <c r="B3796">
        <v>5</v>
      </c>
      <c r="C3796">
        <v>22</v>
      </c>
      <c r="D3796">
        <v>71</v>
      </c>
      <c r="E3796">
        <v>53</v>
      </c>
      <c r="F3796">
        <v>0</v>
      </c>
      <c r="T3796"/>
    </row>
    <row r="3797" spans="1:20" x14ac:dyDescent="0.25">
      <c r="A3797">
        <v>1971</v>
      </c>
      <c r="B3797">
        <v>5</v>
      </c>
      <c r="C3797">
        <v>23</v>
      </c>
      <c r="D3797">
        <v>75</v>
      </c>
      <c r="E3797">
        <v>50</v>
      </c>
      <c r="F3797">
        <v>0</v>
      </c>
      <c r="T3797"/>
    </row>
    <row r="3798" spans="1:20" x14ac:dyDescent="0.25">
      <c r="A3798">
        <v>1971</v>
      </c>
      <c r="B3798">
        <v>5</v>
      </c>
      <c r="C3798">
        <v>24</v>
      </c>
      <c r="D3798">
        <v>69</v>
      </c>
      <c r="E3798">
        <v>52</v>
      </c>
      <c r="F3798">
        <v>0</v>
      </c>
      <c r="T3798"/>
    </row>
    <row r="3799" spans="1:20" x14ac:dyDescent="0.25">
      <c r="A3799">
        <v>1971</v>
      </c>
      <c r="B3799">
        <v>5</v>
      </c>
      <c r="C3799">
        <v>25</v>
      </c>
      <c r="D3799">
        <v>82</v>
      </c>
      <c r="E3799">
        <v>60</v>
      </c>
      <c r="F3799">
        <v>0</v>
      </c>
      <c r="T3799"/>
    </row>
    <row r="3800" spans="1:20" x14ac:dyDescent="0.25">
      <c r="A3800">
        <v>1971</v>
      </c>
      <c r="B3800">
        <v>5</v>
      </c>
      <c r="C3800">
        <v>26</v>
      </c>
      <c r="D3800">
        <v>75</v>
      </c>
      <c r="E3800">
        <v>59</v>
      </c>
      <c r="F3800">
        <v>0</v>
      </c>
      <c r="T3800"/>
    </row>
    <row r="3801" spans="1:20" x14ac:dyDescent="0.25">
      <c r="A3801">
        <v>1971</v>
      </c>
      <c r="B3801">
        <v>5</v>
      </c>
      <c r="C3801">
        <v>27</v>
      </c>
      <c r="D3801">
        <v>71</v>
      </c>
      <c r="E3801">
        <v>54</v>
      </c>
      <c r="F3801">
        <v>0</v>
      </c>
      <c r="T3801"/>
    </row>
    <row r="3802" spans="1:20" x14ac:dyDescent="0.25">
      <c r="A3802">
        <v>1971</v>
      </c>
      <c r="B3802">
        <v>5</v>
      </c>
      <c r="C3802">
        <v>28</v>
      </c>
      <c r="D3802">
        <v>72</v>
      </c>
      <c r="E3802">
        <v>51</v>
      </c>
      <c r="F3802">
        <v>0</v>
      </c>
      <c r="T3802"/>
    </row>
    <row r="3803" spans="1:20" x14ac:dyDescent="0.25">
      <c r="A3803">
        <v>1971</v>
      </c>
      <c r="B3803">
        <v>5</v>
      </c>
      <c r="C3803">
        <v>29</v>
      </c>
      <c r="D3803">
        <v>74</v>
      </c>
      <c r="E3803">
        <v>54</v>
      </c>
      <c r="F3803">
        <v>0</v>
      </c>
      <c r="T3803"/>
    </row>
    <row r="3804" spans="1:20" x14ac:dyDescent="0.25">
      <c r="A3804">
        <v>1971</v>
      </c>
      <c r="B3804">
        <v>5</v>
      </c>
      <c r="C3804">
        <v>30</v>
      </c>
      <c r="D3804">
        <v>62</v>
      </c>
      <c r="E3804">
        <v>54</v>
      </c>
      <c r="F3804">
        <v>31</v>
      </c>
      <c r="T3804"/>
    </row>
    <row r="3805" spans="1:20" x14ac:dyDescent="0.25">
      <c r="A3805">
        <v>1971</v>
      </c>
      <c r="B3805">
        <v>5</v>
      </c>
      <c r="C3805">
        <v>31</v>
      </c>
      <c r="D3805">
        <v>74</v>
      </c>
      <c r="E3805">
        <v>60</v>
      </c>
      <c r="F3805">
        <v>16</v>
      </c>
      <c r="T3805"/>
    </row>
    <row r="3806" spans="1:20" x14ac:dyDescent="0.25">
      <c r="A3806">
        <v>1971</v>
      </c>
      <c r="B3806">
        <v>6</v>
      </c>
      <c r="C3806">
        <v>1</v>
      </c>
      <c r="D3806">
        <v>77</v>
      </c>
      <c r="E3806">
        <v>57</v>
      </c>
      <c r="F3806">
        <v>0</v>
      </c>
      <c r="T3806"/>
    </row>
    <row r="3807" spans="1:20" x14ac:dyDescent="0.25">
      <c r="A3807">
        <v>1971</v>
      </c>
      <c r="B3807">
        <v>6</v>
      </c>
      <c r="C3807">
        <v>2</v>
      </c>
      <c r="D3807">
        <v>71</v>
      </c>
      <c r="E3807">
        <v>55</v>
      </c>
      <c r="F3807">
        <v>0</v>
      </c>
      <c r="T3807"/>
    </row>
    <row r="3808" spans="1:20" x14ac:dyDescent="0.25">
      <c r="A3808">
        <v>1971</v>
      </c>
      <c r="B3808">
        <v>6</v>
      </c>
      <c r="C3808">
        <v>3</v>
      </c>
      <c r="D3808">
        <v>82</v>
      </c>
      <c r="E3808">
        <v>62</v>
      </c>
      <c r="F3808">
        <v>5</v>
      </c>
      <c r="T3808"/>
    </row>
    <row r="3809" spans="1:20" x14ac:dyDescent="0.25">
      <c r="A3809">
        <v>1971</v>
      </c>
      <c r="B3809">
        <v>6</v>
      </c>
      <c r="C3809">
        <v>4</v>
      </c>
      <c r="D3809">
        <v>89</v>
      </c>
      <c r="E3809">
        <v>67</v>
      </c>
      <c r="F3809">
        <v>0</v>
      </c>
      <c r="T3809"/>
    </row>
    <row r="3810" spans="1:20" x14ac:dyDescent="0.25">
      <c r="A3810">
        <v>1971</v>
      </c>
      <c r="B3810">
        <v>6</v>
      </c>
      <c r="C3810">
        <v>5</v>
      </c>
      <c r="D3810">
        <v>84</v>
      </c>
      <c r="E3810">
        <v>66</v>
      </c>
      <c r="F3810">
        <v>0</v>
      </c>
      <c r="T3810"/>
    </row>
    <row r="3811" spans="1:20" x14ac:dyDescent="0.25">
      <c r="A3811">
        <v>1971</v>
      </c>
      <c r="B3811">
        <v>6</v>
      </c>
      <c r="C3811">
        <v>6</v>
      </c>
      <c r="D3811">
        <v>81</v>
      </c>
      <c r="E3811">
        <v>64</v>
      </c>
      <c r="F3811">
        <v>0</v>
      </c>
      <c r="T3811"/>
    </row>
    <row r="3812" spans="1:20" x14ac:dyDescent="0.25">
      <c r="A3812">
        <v>1971</v>
      </c>
      <c r="B3812">
        <v>6</v>
      </c>
      <c r="C3812">
        <v>7</v>
      </c>
      <c r="D3812">
        <v>93</v>
      </c>
      <c r="E3812">
        <v>66</v>
      </c>
      <c r="F3812">
        <v>0</v>
      </c>
      <c r="T3812"/>
    </row>
    <row r="3813" spans="1:20" x14ac:dyDescent="0.25">
      <c r="A3813">
        <v>1971</v>
      </c>
      <c r="B3813">
        <v>6</v>
      </c>
      <c r="C3813">
        <v>8</v>
      </c>
      <c r="D3813">
        <v>93</v>
      </c>
      <c r="E3813">
        <v>73</v>
      </c>
      <c r="F3813">
        <v>0</v>
      </c>
      <c r="T3813"/>
    </row>
    <row r="3814" spans="1:20" x14ac:dyDescent="0.25">
      <c r="A3814">
        <v>1971</v>
      </c>
      <c r="B3814">
        <v>6</v>
      </c>
      <c r="C3814">
        <v>9</v>
      </c>
      <c r="D3814">
        <v>80</v>
      </c>
      <c r="E3814">
        <v>68</v>
      </c>
      <c r="F3814">
        <v>0</v>
      </c>
      <c r="T3814"/>
    </row>
    <row r="3815" spans="1:20" x14ac:dyDescent="0.25">
      <c r="A3815">
        <v>1971</v>
      </c>
      <c r="B3815">
        <v>6</v>
      </c>
      <c r="C3815">
        <v>10</v>
      </c>
      <c r="D3815">
        <v>81</v>
      </c>
      <c r="E3815">
        <v>64</v>
      </c>
      <c r="F3815">
        <v>0</v>
      </c>
      <c r="T3815"/>
    </row>
    <row r="3816" spans="1:20" x14ac:dyDescent="0.25">
      <c r="A3816">
        <v>1971</v>
      </c>
      <c r="B3816">
        <v>6</v>
      </c>
      <c r="C3816">
        <v>11</v>
      </c>
      <c r="D3816">
        <v>77</v>
      </c>
      <c r="E3816">
        <v>62</v>
      </c>
      <c r="F3816">
        <v>0</v>
      </c>
      <c r="T3816"/>
    </row>
    <row r="3817" spans="1:20" x14ac:dyDescent="0.25">
      <c r="A3817">
        <v>1971</v>
      </c>
      <c r="B3817">
        <v>6</v>
      </c>
      <c r="C3817">
        <v>12</v>
      </c>
      <c r="D3817">
        <v>85</v>
      </c>
      <c r="E3817">
        <v>65</v>
      </c>
      <c r="F3817">
        <v>12</v>
      </c>
      <c r="T3817"/>
    </row>
    <row r="3818" spans="1:20" x14ac:dyDescent="0.25">
      <c r="A3818">
        <v>1971</v>
      </c>
      <c r="B3818">
        <v>6</v>
      </c>
      <c r="C3818">
        <v>13</v>
      </c>
      <c r="D3818">
        <v>87</v>
      </c>
      <c r="E3818">
        <v>69</v>
      </c>
      <c r="F3818">
        <v>97</v>
      </c>
      <c r="T3818"/>
    </row>
    <row r="3819" spans="1:20" x14ac:dyDescent="0.25">
      <c r="A3819">
        <v>1971</v>
      </c>
      <c r="B3819">
        <v>6</v>
      </c>
      <c r="C3819">
        <v>14</v>
      </c>
      <c r="D3819">
        <v>74</v>
      </c>
      <c r="E3819">
        <v>60</v>
      </c>
      <c r="F3819">
        <v>11</v>
      </c>
      <c r="T3819"/>
    </row>
    <row r="3820" spans="1:20" x14ac:dyDescent="0.25">
      <c r="A3820">
        <v>1971</v>
      </c>
      <c r="B3820">
        <v>6</v>
      </c>
      <c r="C3820">
        <v>15</v>
      </c>
      <c r="D3820">
        <v>60</v>
      </c>
      <c r="E3820">
        <v>56</v>
      </c>
      <c r="F3820">
        <v>32</v>
      </c>
      <c r="T3820"/>
    </row>
    <row r="3821" spans="1:20" x14ac:dyDescent="0.25">
      <c r="A3821">
        <v>1971</v>
      </c>
      <c r="B3821">
        <v>6</v>
      </c>
      <c r="C3821">
        <v>16</v>
      </c>
      <c r="D3821">
        <v>75</v>
      </c>
      <c r="E3821">
        <v>57</v>
      </c>
      <c r="F3821">
        <v>0</v>
      </c>
      <c r="T3821"/>
    </row>
    <row r="3822" spans="1:20" x14ac:dyDescent="0.25">
      <c r="A3822">
        <v>1971</v>
      </c>
      <c r="B3822">
        <v>6</v>
      </c>
      <c r="C3822">
        <v>17</v>
      </c>
      <c r="D3822">
        <v>83</v>
      </c>
      <c r="E3822">
        <v>60</v>
      </c>
      <c r="F3822">
        <v>0</v>
      </c>
      <c r="T3822"/>
    </row>
    <row r="3823" spans="1:20" x14ac:dyDescent="0.25">
      <c r="A3823">
        <v>1971</v>
      </c>
      <c r="B3823">
        <v>6</v>
      </c>
      <c r="C3823">
        <v>18</v>
      </c>
      <c r="D3823">
        <v>84</v>
      </c>
      <c r="E3823">
        <v>65</v>
      </c>
      <c r="F3823">
        <v>0</v>
      </c>
      <c r="T3823"/>
    </row>
    <row r="3824" spans="1:20" x14ac:dyDescent="0.25">
      <c r="A3824">
        <v>1971</v>
      </c>
      <c r="B3824">
        <v>6</v>
      </c>
      <c r="C3824">
        <v>19</v>
      </c>
      <c r="D3824">
        <v>83</v>
      </c>
      <c r="E3824">
        <v>64</v>
      </c>
      <c r="F3824">
        <v>0</v>
      </c>
      <c r="T3824"/>
    </row>
    <row r="3825" spans="1:20" x14ac:dyDescent="0.25">
      <c r="A3825">
        <v>1971</v>
      </c>
      <c r="B3825">
        <v>6</v>
      </c>
      <c r="C3825">
        <v>20</v>
      </c>
      <c r="D3825">
        <v>84</v>
      </c>
      <c r="E3825">
        <v>68</v>
      </c>
      <c r="F3825">
        <v>0</v>
      </c>
      <c r="T3825"/>
    </row>
    <row r="3826" spans="1:20" x14ac:dyDescent="0.25">
      <c r="A3826">
        <v>1971</v>
      </c>
      <c r="B3826">
        <v>6</v>
      </c>
      <c r="C3826">
        <v>21</v>
      </c>
      <c r="D3826">
        <v>86</v>
      </c>
      <c r="E3826">
        <v>70</v>
      </c>
      <c r="F3826">
        <v>71</v>
      </c>
      <c r="T3826"/>
    </row>
    <row r="3827" spans="1:20" x14ac:dyDescent="0.25">
      <c r="A3827">
        <v>1971</v>
      </c>
      <c r="B3827">
        <v>6</v>
      </c>
      <c r="C3827">
        <v>22</v>
      </c>
      <c r="D3827">
        <v>87</v>
      </c>
      <c r="E3827">
        <v>72</v>
      </c>
      <c r="F3827">
        <v>0</v>
      </c>
      <c r="T3827"/>
    </row>
    <row r="3828" spans="1:20" x14ac:dyDescent="0.25">
      <c r="A3828">
        <v>1971</v>
      </c>
      <c r="B3828">
        <v>6</v>
      </c>
      <c r="C3828">
        <v>23</v>
      </c>
      <c r="D3828">
        <v>83</v>
      </c>
      <c r="E3828">
        <v>67</v>
      </c>
      <c r="F3828">
        <v>0</v>
      </c>
      <c r="T3828"/>
    </row>
    <row r="3829" spans="1:20" x14ac:dyDescent="0.25">
      <c r="A3829">
        <v>1971</v>
      </c>
      <c r="B3829">
        <v>6</v>
      </c>
      <c r="C3829">
        <v>24</v>
      </c>
      <c r="D3829">
        <v>89</v>
      </c>
      <c r="E3829">
        <v>67</v>
      </c>
      <c r="F3829">
        <v>0</v>
      </c>
      <c r="T3829"/>
    </row>
    <row r="3830" spans="1:20" x14ac:dyDescent="0.25">
      <c r="A3830">
        <v>1971</v>
      </c>
      <c r="B3830">
        <v>6</v>
      </c>
      <c r="C3830">
        <v>25</v>
      </c>
      <c r="D3830">
        <v>90</v>
      </c>
      <c r="E3830">
        <v>73</v>
      </c>
      <c r="F3830">
        <v>3</v>
      </c>
      <c r="T3830"/>
    </row>
    <row r="3831" spans="1:20" x14ac:dyDescent="0.25">
      <c r="A3831">
        <v>1971</v>
      </c>
      <c r="B3831">
        <v>6</v>
      </c>
      <c r="C3831">
        <v>26</v>
      </c>
      <c r="D3831">
        <v>91</v>
      </c>
      <c r="E3831">
        <v>73</v>
      </c>
      <c r="F3831">
        <v>0</v>
      </c>
      <c r="T3831"/>
    </row>
    <row r="3832" spans="1:20" x14ac:dyDescent="0.25">
      <c r="A3832">
        <v>1971</v>
      </c>
      <c r="B3832">
        <v>6</v>
      </c>
      <c r="C3832">
        <v>27</v>
      </c>
      <c r="D3832">
        <v>89</v>
      </c>
      <c r="E3832">
        <v>67</v>
      </c>
      <c r="F3832">
        <v>0</v>
      </c>
      <c r="T3832"/>
    </row>
    <row r="3833" spans="1:20" x14ac:dyDescent="0.25">
      <c r="A3833">
        <v>1971</v>
      </c>
      <c r="B3833">
        <v>6</v>
      </c>
      <c r="C3833">
        <v>28</v>
      </c>
      <c r="D3833">
        <v>78</v>
      </c>
      <c r="E3833">
        <v>68</v>
      </c>
      <c r="F3833">
        <v>0</v>
      </c>
      <c r="T3833"/>
    </row>
    <row r="3834" spans="1:20" x14ac:dyDescent="0.25">
      <c r="A3834">
        <v>1971</v>
      </c>
      <c r="B3834">
        <v>6</v>
      </c>
      <c r="C3834">
        <v>29</v>
      </c>
      <c r="D3834">
        <v>80</v>
      </c>
      <c r="E3834">
        <v>67</v>
      </c>
      <c r="F3834">
        <v>0</v>
      </c>
      <c r="T3834"/>
    </row>
    <row r="3835" spans="1:20" x14ac:dyDescent="0.25">
      <c r="A3835">
        <v>1971</v>
      </c>
      <c r="B3835">
        <v>6</v>
      </c>
      <c r="C3835">
        <v>30</v>
      </c>
      <c r="D3835">
        <v>91</v>
      </c>
      <c r="E3835">
        <v>72</v>
      </c>
      <c r="F3835">
        <v>0</v>
      </c>
      <c r="T3835"/>
    </row>
    <row r="3836" spans="1:20" x14ac:dyDescent="0.25">
      <c r="A3836">
        <v>1971</v>
      </c>
      <c r="B3836">
        <v>7</v>
      </c>
      <c r="C3836">
        <v>1</v>
      </c>
      <c r="D3836">
        <v>94</v>
      </c>
      <c r="E3836">
        <v>73</v>
      </c>
      <c r="F3836">
        <v>156</v>
      </c>
      <c r="T3836"/>
    </row>
    <row r="3837" spans="1:20" x14ac:dyDescent="0.25">
      <c r="A3837">
        <v>1971</v>
      </c>
      <c r="B3837">
        <v>7</v>
      </c>
      <c r="C3837">
        <v>2</v>
      </c>
      <c r="D3837">
        <v>83</v>
      </c>
      <c r="E3837">
        <v>71</v>
      </c>
      <c r="F3837">
        <v>0</v>
      </c>
      <c r="T3837"/>
    </row>
    <row r="3838" spans="1:20" x14ac:dyDescent="0.25">
      <c r="A3838">
        <v>1971</v>
      </c>
      <c r="B3838">
        <v>7</v>
      </c>
      <c r="C3838">
        <v>3</v>
      </c>
      <c r="D3838">
        <v>83</v>
      </c>
      <c r="E3838">
        <v>66</v>
      </c>
      <c r="F3838">
        <v>0</v>
      </c>
      <c r="T3838"/>
    </row>
    <row r="3839" spans="1:20" x14ac:dyDescent="0.25">
      <c r="A3839">
        <v>1971</v>
      </c>
      <c r="B3839">
        <v>7</v>
      </c>
      <c r="C3839">
        <v>4</v>
      </c>
      <c r="D3839">
        <v>84</v>
      </c>
      <c r="E3839">
        <v>66</v>
      </c>
      <c r="F3839">
        <v>0</v>
      </c>
      <c r="T3839"/>
    </row>
    <row r="3840" spans="1:20" x14ac:dyDescent="0.25">
      <c r="A3840">
        <v>1971</v>
      </c>
      <c r="B3840">
        <v>7</v>
      </c>
      <c r="C3840">
        <v>5</v>
      </c>
      <c r="D3840">
        <v>84</v>
      </c>
      <c r="E3840">
        <v>65</v>
      </c>
      <c r="F3840">
        <v>0</v>
      </c>
      <c r="T3840"/>
    </row>
    <row r="3841" spans="1:20" x14ac:dyDescent="0.25">
      <c r="A3841">
        <v>1971</v>
      </c>
      <c r="B3841">
        <v>7</v>
      </c>
      <c r="C3841">
        <v>6</v>
      </c>
      <c r="D3841">
        <v>91</v>
      </c>
      <c r="E3841">
        <v>69</v>
      </c>
      <c r="F3841">
        <v>0</v>
      </c>
      <c r="T3841"/>
    </row>
    <row r="3842" spans="1:20" x14ac:dyDescent="0.25">
      <c r="A3842">
        <v>1971</v>
      </c>
      <c r="B3842">
        <v>7</v>
      </c>
      <c r="C3842">
        <v>7</v>
      </c>
      <c r="D3842">
        <v>93</v>
      </c>
      <c r="E3842">
        <v>73</v>
      </c>
      <c r="F3842">
        <v>0</v>
      </c>
      <c r="T3842"/>
    </row>
    <row r="3843" spans="1:20" x14ac:dyDescent="0.25">
      <c r="A3843">
        <v>1971</v>
      </c>
      <c r="B3843">
        <v>7</v>
      </c>
      <c r="C3843">
        <v>8</v>
      </c>
      <c r="D3843">
        <v>96</v>
      </c>
      <c r="E3843">
        <v>76</v>
      </c>
      <c r="F3843">
        <v>0</v>
      </c>
      <c r="T3843"/>
    </row>
    <row r="3844" spans="1:20" x14ac:dyDescent="0.25">
      <c r="A3844">
        <v>1971</v>
      </c>
      <c r="B3844">
        <v>7</v>
      </c>
      <c r="C3844">
        <v>9</v>
      </c>
      <c r="D3844">
        <v>93</v>
      </c>
      <c r="E3844">
        <v>77</v>
      </c>
      <c r="F3844">
        <v>0</v>
      </c>
      <c r="T3844"/>
    </row>
    <row r="3845" spans="1:20" x14ac:dyDescent="0.25">
      <c r="A3845">
        <v>1971</v>
      </c>
      <c r="B3845">
        <v>7</v>
      </c>
      <c r="C3845">
        <v>10</v>
      </c>
      <c r="D3845">
        <v>92</v>
      </c>
      <c r="E3845">
        <v>76</v>
      </c>
      <c r="F3845">
        <v>0</v>
      </c>
      <c r="T3845"/>
    </row>
    <row r="3846" spans="1:20" x14ac:dyDescent="0.25">
      <c r="A3846">
        <v>1971</v>
      </c>
      <c r="B3846">
        <v>7</v>
      </c>
      <c r="C3846">
        <v>11</v>
      </c>
      <c r="D3846">
        <v>77</v>
      </c>
      <c r="E3846">
        <v>67</v>
      </c>
      <c r="F3846">
        <v>1</v>
      </c>
      <c r="T3846"/>
    </row>
    <row r="3847" spans="1:20" x14ac:dyDescent="0.25">
      <c r="A3847">
        <v>1971</v>
      </c>
      <c r="B3847">
        <v>7</v>
      </c>
      <c r="C3847">
        <v>12</v>
      </c>
      <c r="D3847">
        <v>86</v>
      </c>
      <c r="E3847">
        <v>67</v>
      </c>
      <c r="F3847">
        <v>0</v>
      </c>
      <c r="T3847"/>
    </row>
    <row r="3848" spans="1:20" x14ac:dyDescent="0.25">
      <c r="A3848">
        <v>1971</v>
      </c>
      <c r="B3848">
        <v>7</v>
      </c>
      <c r="C3848">
        <v>13</v>
      </c>
      <c r="D3848">
        <v>83</v>
      </c>
      <c r="E3848">
        <v>67</v>
      </c>
      <c r="F3848">
        <v>0</v>
      </c>
      <c r="T3848"/>
    </row>
    <row r="3849" spans="1:20" x14ac:dyDescent="0.25">
      <c r="A3849">
        <v>1971</v>
      </c>
      <c r="B3849">
        <v>7</v>
      </c>
      <c r="C3849">
        <v>14</v>
      </c>
      <c r="D3849">
        <v>85</v>
      </c>
      <c r="E3849">
        <v>70</v>
      </c>
      <c r="F3849">
        <v>28</v>
      </c>
      <c r="T3849"/>
    </row>
    <row r="3850" spans="1:20" x14ac:dyDescent="0.25">
      <c r="A3850">
        <v>1971</v>
      </c>
      <c r="B3850">
        <v>7</v>
      </c>
      <c r="C3850">
        <v>15</v>
      </c>
      <c r="D3850">
        <v>86</v>
      </c>
      <c r="E3850">
        <v>66</v>
      </c>
      <c r="F3850">
        <v>0</v>
      </c>
      <c r="T3850"/>
    </row>
    <row r="3851" spans="1:20" x14ac:dyDescent="0.25">
      <c r="A3851">
        <v>1971</v>
      </c>
      <c r="B3851">
        <v>7</v>
      </c>
      <c r="C3851">
        <v>16</v>
      </c>
      <c r="D3851">
        <v>87</v>
      </c>
      <c r="E3851">
        <v>70</v>
      </c>
      <c r="F3851">
        <v>0</v>
      </c>
      <c r="T3851"/>
    </row>
    <row r="3852" spans="1:20" x14ac:dyDescent="0.25">
      <c r="A3852">
        <v>1971</v>
      </c>
      <c r="B3852">
        <v>7</v>
      </c>
      <c r="C3852">
        <v>17</v>
      </c>
      <c r="D3852">
        <v>89</v>
      </c>
      <c r="E3852">
        <v>70</v>
      </c>
      <c r="F3852">
        <v>0</v>
      </c>
      <c r="T3852"/>
    </row>
    <row r="3853" spans="1:20" x14ac:dyDescent="0.25">
      <c r="A3853">
        <v>1971</v>
      </c>
      <c r="B3853">
        <v>7</v>
      </c>
      <c r="C3853">
        <v>18</v>
      </c>
      <c r="D3853">
        <v>86</v>
      </c>
      <c r="E3853">
        <v>64</v>
      </c>
      <c r="F3853">
        <v>0</v>
      </c>
      <c r="T3853"/>
    </row>
    <row r="3854" spans="1:20" x14ac:dyDescent="0.25">
      <c r="A3854">
        <v>1971</v>
      </c>
      <c r="B3854">
        <v>7</v>
      </c>
      <c r="C3854">
        <v>19</v>
      </c>
      <c r="D3854">
        <v>80</v>
      </c>
      <c r="E3854">
        <v>71</v>
      </c>
      <c r="F3854">
        <v>61</v>
      </c>
      <c r="T3854"/>
    </row>
    <row r="3855" spans="1:20" x14ac:dyDescent="0.25">
      <c r="A3855">
        <v>1971</v>
      </c>
      <c r="B3855">
        <v>7</v>
      </c>
      <c r="C3855">
        <v>20</v>
      </c>
      <c r="D3855">
        <v>80</v>
      </c>
      <c r="E3855">
        <v>66</v>
      </c>
      <c r="F3855">
        <v>0</v>
      </c>
      <c r="T3855"/>
    </row>
    <row r="3856" spans="1:20" x14ac:dyDescent="0.25">
      <c r="A3856">
        <v>1971</v>
      </c>
      <c r="B3856">
        <v>7</v>
      </c>
      <c r="C3856">
        <v>21</v>
      </c>
      <c r="D3856">
        <v>85</v>
      </c>
      <c r="E3856">
        <v>64</v>
      </c>
      <c r="F3856">
        <v>0</v>
      </c>
      <c r="T3856"/>
    </row>
    <row r="3857" spans="1:20" x14ac:dyDescent="0.25">
      <c r="A3857">
        <v>1971</v>
      </c>
      <c r="B3857">
        <v>7</v>
      </c>
      <c r="C3857">
        <v>22</v>
      </c>
      <c r="D3857">
        <v>84</v>
      </c>
      <c r="E3857">
        <v>67</v>
      </c>
      <c r="F3857">
        <v>0</v>
      </c>
      <c r="T3857"/>
    </row>
    <row r="3858" spans="1:20" x14ac:dyDescent="0.25">
      <c r="A3858">
        <v>1971</v>
      </c>
      <c r="B3858">
        <v>7</v>
      </c>
      <c r="C3858">
        <v>23</v>
      </c>
      <c r="D3858">
        <v>85</v>
      </c>
      <c r="E3858">
        <v>69</v>
      </c>
      <c r="F3858">
        <v>0</v>
      </c>
      <c r="T3858"/>
    </row>
    <row r="3859" spans="1:20" x14ac:dyDescent="0.25">
      <c r="A3859">
        <v>1971</v>
      </c>
      <c r="B3859">
        <v>7</v>
      </c>
      <c r="C3859">
        <v>24</v>
      </c>
      <c r="D3859">
        <v>89</v>
      </c>
      <c r="E3859">
        <v>70</v>
      </c>
      <c r="F3859">
        <v>0</v>
      </c>
      <c r="T3859"/>
    </row>
    <row r="3860" spans="1:20" x14ac:dyDescent="0.25">
      <c r="A3860">
        <v>1971</v>
      </c>
      <c r="B3860">
        <v>7</v>
      </c>
      <c r="C3860">
        <v>25</v>
      </c>
      <c r="D3860">
        <v>87</v>
      </c>
      <c r="E3860">
        <v>71</v>
      </c>
      <c r="F3860">
        <v>30</v>
      </c>
      <c r="T3860"/>
    </row>
    <row r="3861" spans="1:20" x14ac:dyDescent="0.25">
      <c r="A3861">
        <v>1971</v>
      </c>
      <c r="B3861">
        <v>7</v>
      </c>
      <c r="C3861">
        <v>26</v>
      </c>
      <c r="D3861">
        <v>79</v>
      </c>
      <c r="E3861">
        <v>72</v>
      </c>
      <c r="F3861">
        <v>67</v>
      </c>
      <c r="T3861"/>
    </row>
    <row r="3862" spans="1:20" x14ac:dyDescent="0.25">
      <c r="A3862">
        <v>1971</v>
      </c>
      <c r="B3862">
        <v>7</v>
      </c>
      <c r="C3862">
        <v>27</v>
      </c>
      <c r="D3862">
        <v>87</v>
      </c>
      <c r="E3862">
        <v>74</v>
      </c>
      <c r="F3862">
        <v>0</v>
      </c>
      <c r="T3862"/>
    </row>
    <row r="3863" spans="1:20" x14ac:dyDescent="0.25">
      <c r="A3863">
        <v>1971</v>
      </c>
      <c r="B3863">
        <v>7</v>
      </c>
      <c r="C3863">
        <v>28</v>
      </c>
      <c r="D3863">
        <v>86</v>
      </c>
      <c r="E3863">
        <v>66</v>
      </c>
      <c r="F3863">
        <v>0</v>
      </c>
      <c r="T3863"/>
    </row>
    <row r="3864" spans="1:20" x14ac:dyDescent="0.25">
      <c r="A3864">
        <v>1971</v>
      </c>
      <c r="B3864">
        <v>7</v>
      </c>
      <c r="C3864">
        <v>29</v>
      </c>
      <c r="D3864">
        <v>86</v>
      </c>
      <c r="E3864">
        <v>74</v>
      </c>
      <c r="F3864">
        <v>64</v>
      </c>
      <c r="T3864"/>
    </row>
    <row r="3865" spans="1:20" x14ac:dyDescent="0.25">
      <c r="A3865">
        <v>1971</v>
      </c>
      <c r="B3865">
        <v>7</v>
      </c>
      <c r="C3865">
        <v>30</v>
      </c>
      <c r="D3865">
        <v>75</v>
      </c>
      <c r="E3865">
        <v>72</v>
      </c>
      <c r="F3865">
        <v>300</v>
      </c>
      <c r="T3865"/>
    </row>
    <row r="3866" spans="1:20" x14ac:dyDescent="0.25">
      <c r="A3866">
        <v>1971</v>
      </c>
      <c r="B3866">
        <v>7</v>
      </c>
      <c r="C3866">
        <v>31</v>
      </c>
      <c r="D3866">
        <v>86</v>
      </c>
      <c r="E3866">
        <v>74</v>
      </c>
      <c r="F3866">
        <v>13</v>
      </c>
      <c r="T3866"/>
    </row>
    <row r="3867" spans="1:20" x14ac:dyDescent="0.25">
      <c r="A3867">
        <v>1971</v>
      </c>
      <c r="B3867">
        <v>8</v>
      </c>
      <c r="C3867">
        <v>1</v>
      </c>
      <c r="D3867">
        <v>83</v>
      </c>
      <c r="E3867">
        <v>72</v>
      </c>
      <c r="F3867">
        <v>210</v>
      </c>
      <c r="T3867"/>
    </row>
    <row r="3868" spans="1:20" x14ac:dyDescent="0.25">
      <c r="A3868">
        <v>1971</v>
      </c>
      <c r="B3868">
        <v>8</v>
      </c>
      <c r="C3868">
        <v>2</v>
      </c>
      <c r="D3868">
        <v>85</v>
      </c>
      <c r="E3868">
        <v>73</v>
      </c>
      <c r="F3868">
        <v>0</v>
      </c>
      <c r="T3868"/>
    </row>
    <row r="3869" spans="1:20" x14ac:dyDescent="0.25">
      <c r="A3869">
        <v>1971</v>
      </c>
      <c r="B3869">
        <v>8</v>
      </c>
      <c r="C3869">
        <v>3</v>
      </c>
      <c r="D3869">
        <v>86</v>
      </c>
      <c r="E3869">
        <v>73</v>
      </c>
      <c r="F3869">
        <v>74</v>
      </c>
      <c r="T3869"/>
    </row>
    <row r="3870" spans="1:20" x14ac:dyDescent="0.25">
      <c r="A3870">
        <v>1971</v>
      </c>
      <c r="B3870">
        <v>8</v>
      </c>
      <c r="C3870">
        <v>4</v>
      </c>
      <c r="D3870">
        <v>75</v>
      </c>
      <c r="E3870">
        <v>64</v>
      </c>
      <c r="F3870">
        <v>7</v>
      </c>
      <c r="T3870"/>
    </row>
    <row r="3871" spans="1:20" x14ac:dyDescent="0.25">
      <c r="A3871">
        <v>1971</v>
      </c>
      <c r="B3871">
        <v>8</v>
      </c>
      <c r="C3871">
        <v>5</v>
      </c>
      <c r="D3871">
        <v>83</v>
      </c>
      <c r="E3871">
        <v>65</v>
      </c>
      <c r="F3871">
        <v>0</v>
      </c>
      <c r="T3871"/>
    </row>
    <row r="3872" spans="1:20" x14ac:dyDescent="0.25">
      <c r="A3872">
        <v>1971</v>
      </c>
      <c r="B3872">
        <v>8</v>
      </c>
      <c r="C3872">
        <v>6</v>
      </c>
      <c r="D3872">
        <v>85</v>
      </c>
      <c r="E3872">
        <v>66</v>
      </c>
      <c r="F3872">
        <v>0</v>
      </c>
      <c r="T3872"/>
    </row>
    <row r="3873" spans="1:20" x14ac:dyDescent="0.25">
      <c r="A3873">
        <v>1971</v>
      </c>
      <c r="B3873">
        <v>8</v>
      </c>
      <c r="C3873">
        <v>7</v>
      </c>
      <c r="D3873">
        <v>88</v>
      </c>
      <c r="E3873">
        <v>68</v>
      </c>
      <c r="F3873">
        <v>0</v>
      </c>
      <c r="T3873"/>
    </row>
    <row r="3874" spans="1:20" x14ac:dyDescent="0.25">
      <c r="A3874">
        <v>1971</v>
      </c>
      <c r="B3874">
        <v>8</v>
      </c>
      <c r="C3874">
        <v>8</v>
      </c>
      <c r="D3874">
        <v>90</v>
      </c>
      <c r="E3874">
        <v>71</v>
      </c>
      <c r="F3874">
        <v>0</v>
      </c>
      <c r="T3874"/>
    </row>
    <row r="3875" spans="1:20" x14ac:dyDescent="0.25">
      <c r="A3875">
        <v>1971</v>
      </c>
      <c r="B3875">
        <v>8</v>
      </c>
      <c r="C3875">
        <v>9</v>
      </c>
      <c r="D3875">
        <v>92</v>
      </c>
      <c r="E3875">
        <v>75</v>
      </c>
      <c r="F3875">
        <v>0</v>
      </c>
      <c r="T3875"/>
    </row>
    <row r="3876" spans="1:20" x14ac:dyDescent="0.25">
      <c r="A3876">
        <v>1971</v>
      </c>
      <c r="B3876">
        <v>8</v>
      </c>
      <c r="C3876">
        <v>10</v>
      </c>
      <c r="D3876">
        <v>91</v>
      </c>
      <c r="E3876">
        <v>76</v>
      </c>
      <c r="F3876">
        <v>0</v>
      </c>
      <c r="T3876"/>
    </row>
    <row r="3877" spans="1:20" x14ac:dyDescent="0.25">
      <c r="A3877">
        <v>1971</v>
      </c>
      <c r="B3877">
        <v>8</v>
      </c>
      <c r="C3877">
        <v>11</v>
      </c>
      <c r="D3877">
        <v>88</v>
      </c>
      <c r="E3877">
        <v>75</v>
      </c>
      <c r="F3877">
        <v>11</v>
      </c>
      <c r="T3877"/>
    </row>
    <row r="3878" spans="1:20" x14ac:dyDescent="0.25">
      <c r="A3878">
        <v>1971</v>
      </c>
      <c r="B3878">
        <v>8</v>
      </c>
      <c r="C3878">
        <v>12</v>
      </c>
      <c r="D3878">
        <v>81</v>
      </c>
      <c r="E3878">
        <v>63</v>
      </c>
      <c r="F3878">
        <v>0</v>
      </c>
      <c r="T3878"/>
    </row>
    <row r="3879" spans="1:20" x14ac:dyDescent="0.25">
      <c r="A3879">
        <v>1971</v>
      </c>
      <c r="B3879">
        <v>8</v>
      </c>
      <c r="C3879">
        <v>13</v>
      </c>
      <c r="D3879">
        <v>82</v>
      </c>
      <c r="E3879">
        <v>65</v>
      </c>
      <c r="F3879">
        <v>0</v>
      </c>
      <c r="T3879"/>
    </row>
    <row r="3880" spans="1:20" x14ac:dyDescent="0.25">
      <c r="A3880">
        <v>1971</v>
      </c>
      <c r="B3880">
        <v>8</v>
      </c>
      <c r="C3880">
        <v>14</v>
      </c>
      <c r="D3880">
        <v>86</v>
      </c>
      <c r="E3880">
        <v>65</v>
      </c>
      <c r="F3880">
        <v>0</v>
      </c>
      <c r="T3880"/>
    </row>
    <row r="3881" spans="1:20" x14ac:dyDescent="0.25">
      <c r="A3881">
        <v>1971</v>
      </c>
      <c r="B3881">
        <v>8</v>
      </c>
      <c r="C3881">
        <v>15</v>
      </c>
      <c r="D3881">
        <v>87</v>
      </c>
      <c r="E3881">
        <v>67</v>
      </c>
      <c r="F3881">
        <v>0</v>
      </c>
      <c r="T3881"/>
    </row>
    <row r="3882" spans="1:20" x14ac:dyDescent="0.25">
      <c r="A3882">
        <v>1971</v>
      </c>
      <c r="B3882">
        <v>8</v>
      </c>
      <c r="C3882">
        <v>16</v>
      </c>
      <c r="D3882">
        <v>82</v>
      </c>
      <c r="E3882">
        <v>64</v>
      </c>
      <c r="F3882">
        <v>0</v>
      </c>
      <c r="T3882"/>
    </row>
    <row r="3883" spans="1:20" x14ac:dyDescent="0.25">
      <c r="A3883">
        <v>1971</v>
      </c>
      <c r="B3883">
        <v>8</v>
      </c>
      <c r="C3883">
        <v>17</v>
      </c>
      <c r="D3883">
        <v>88</v>
      </c>
      <c r="E3883">
        <v>66</v>
      </c>
      <c r="F3883">
        <v>0</v>
      </c>
      <c r="T3883"/>
    </row>
    <row r="3884" spans="1:20" x14ac:dyDescent="0.25">
      <c r="A3884">
        <v>1971</v>
      </c>
      <c r="B3884">
        <v>8</v>
      </c>
      <c r="C3884">
        <v>18</v>
      </c>
      <c r="D3884">
        <v>90</v>
      </c>
      <c r="E3884">
        <v>68</v>
      </c>
      <c r="F3884">
        <v>0</v>
      </c>
      <c r="T3884"/>
    </row>
    <row r="3885" spans="1:20" x14ac:dyDescent="0.25">
      <c r="A3885">
        <v>1971</v>
      </c>
      <c r="B3885">
        <v>8</v>
      </c>
      <c r="C3885">
        <v>19</v>
      </c>
      <c r="D3885">
        <v>82</v>
      </c>
      <c r="E3885">
        <v>72</v>
      </c>
      <c r="F3885">
        <v>39</v>
      </c>
      <c r="T3885"/>
    </row>
    <row r="3886" spans="1:20" x14ac:dyDescent="0.25">
      <c r="A3886">
        <v>1971</v>
      </c>
      <c r="B3886">
        <v>8</v>
      </c>
      <c r="C3886">
        <v>20</v>
      </c>
      <c r="D3886">
        <v>88</v>
      </c>
      <c r="E3886">
        <v>71</v>
      </c>
      <c r="F3886">
        <v>0</v>
      </c>
      <c r="T3886"/>
    </row>
    <row r="3887" spans="1:20" x14ac:dyDescent="0.25">
      <c r="A3887">
        <v>1971</v>
      </c>
      <c r="B3887">
        <v>8</v>
      </c>
      <c r="C3887">
        <v>21</v>
      </c>
      <c r="D3887">
        <v>91</v>
      </c>
      <c r="E3887">
        <v>73</v>
      </c>
      <c r="F3887">
        <v>0</v>
      </c>
      <c r="T3887"/>
    </row>
    <row r="3888" spans="1:20" x14ac:dyDescent="0.25">
      <c r="A3888">
        <v>1971</v>
      </c>
      <c r="B3888">
        <v>8</v>
      </c>
      <c r="C3888">
        <v>22</v>
      </c>
      <c r="D3888">
        <v>87</v>
      </c>
      <c r="E3888">
        <v>72</v>
      </c>
      <c r="F3888">
        <v>0</v>
      </c>
      <c r="T3888"/>
    </row>
    <row r="3889" spans="1:20" x14ac:dyDescent="0.25">
      <c r="A3889">
        <v>1971</v>
      </c>
      <c r="B3889">
        <v>8</v>
      </c>
      <c r="C3889">
        <v>23</v>
      </c>
      <c r="D3889">
        <v>81</v>
      </c>
      <c r="E3889">
        <v>62</v>
      </c>
      <c r="F3889">
        <v>0</v>
      </c>
      <c r="T3889"/>
    </row>
    <row r="3890" spans="1:20" x14ac:dyDescent="0.25">
      <c r="A3890">
        <v>1971</v>
      </c>
      <c r="B3890">
        <v>8</v>
      </c>
      <c r="C3890">
        <v>24</v>
      </c>
      <c r="D3890">
        <v>76</v>
      </c>
      <c r="E3890">
        <v>55</v>
      </c>
      <c r="F3890">
        <v>0</v>
      </c>
      <c r="T3890"/>
    </row>
    <row r="3891" spans="1:20" x14ac:dyDescent="0.25">
      <c r="A3891">
        <v>1971</v>
      </c>
      <c r="B3891">
        <v>8</v>
      </c>
      <c r="C3891">
        <v>25</v>
      </c>
      <c r="D3891">
        <v>80</v>
      </c>
      <c r="E3891">
        <v>58</v>
      </c>
      <c r="F3891">
        <v>0</v>
      </c>
      <c r="T3891"/>
    </row>
    <row r="3892" spans="1:20" x14ac:dyDescent="0.25">
      <c r="A3892">
        <v>1971</v>
      </c>
      <c r="B3892">
        <v>8</v>
      </c>
      <c r="C3892">
        <v>26</v>
      </c>
      <c r="D3892">
        <v>81</v>
      </c>
      <c r="E3892">
        <v>68</v>
      </c>
      <c r="F3892">
        <v>0</v>
      </c>
      <c r="T3892"/>
    </row>
    <row r="3893" spans="1:20" x14ac:dyDescent="0.25">
      <c r="A3893">
        <v>1971</v>
      </c>
      <c r="B3893">
        <v>8</v>
      </c>
      <c r="C3893">
        <v>27</v>
      </c>
      <c r="D3893">
        <v>72</v>
      </c>
      <c r="E3893">
        <v>65</v>
      </c>
      <c r="F3893">
        <v>416</v>
      </c>
      <c r="T3893"/>
    </row>
    <row r="3894" spans="1:20" x14ac:dyDescent="0.25">
      <c r="A3894">
        <v>1971</v>
      </c>
      <c r="B3894">
        <v>8</v>
      </c>
      <c r="C3894">
        <v>28</v>
      </c>
      <c r="D3894">
        <v>83</v>
      </c>
      <c r="E3894">
        <v>67</v>
      </c>
      <c r="F3894">
        <v>180</v>
      </c>
      <c r="T3894"/>
    </row>
    <row r="3895" spans="1:20" x14ac:dyDescent="0.25">
      <c r="A3895">
        <v>1971</v>
      </c>
      <c r="B3895">
        <v>8</v>
      </c>
      <c r="C3895">
        <v>29</v>
      </c>
      <c r="D3895">
        <v>84</v>
      </c>
      <c r="E3895">
        <v>66</v>
      </c>
      <c r="F3895">
        <v>0</v>
      </c>
      <c r="T3895"/>
    </row>
    <row r="3896" spans="1:20" x14ac:dyDescent="0.25">
      <c r="A3896">
        <v>1971</v>
      </c>
      <c r="B3896">
        <v>8</v>
      </c>
      <c r="C3896">
        <v>30</v>
      </c>
      <c r="D3896">
        <v>87</v>
      </c>
      <c r="E3896">
        <v>68</v>
      </c>
      <c r="F3896">
        <v>0</v>
      </c>
      <c r="T3896"/>
    </row>
    <row r="3897" spans="1:20" x14ac:dyDescent="0.25">
      <c r="A3897">
        <v>1971</v>
      </c>
      <c r="B3897">
        <v>8</v>
      </c>
      <c r="C3897">
        <v>31</v>
      </c>
      <c r="D3897">
        <v>76</v>
      </c>
      <c r="E3897">
        <v>64</v>
      </c>
      <c r="F3897">
        <v>0</v>
      </c>
      <c r="T3897"/>
    </row>
    <row r="3898" spans="1:20" x14ac:dyDescent="0.25">
      <c r="A3898">
        <v>1971</v>
      </c>
      <c r="B3898">
        <v>9</v>
      </c>
      <c r="C3898">
        <v>1</v>
      </c>
      <c r="D3898">
        <v>80</v>
      </c>
      <c r="E3898">
        <v>60</v>
      </c>
      <c r="F3898">
        <v>0</v>
      </c>
      <c r="T3898"/>
    </row>
    <row r="3899" spans="1:20" x14ac:dyDescent="0.25">
      <c r="A3899">
        <v>1971</v>
      </c>
      <c r="B3899">
        <v>9</v>
      </c>
      <c r="C3899">
        <v>2</v>
      </c>
      <c r="D3899">
        <v>78</v>
      </c>
      <c r="E3899">
        <v>62</v>
      </c>
      <c r="F3899">
        <v>0</v>
      </c>
      <c r="T3899"/>
    </row>
    <row r="3900" spans="1:20" x14ac:dyDescent="0.25">
      <c r="A3900">
        <v>1971</v>
      </c>
      <c r="B3900">
        <v>9</v>
      </c>
      <c r="C3900">
        <v>3</v>
      </c>
      <c r="D3900">
        <v>80</v>
      </c>
      <c r="E3900">
        <v>68</v>
      </c>
      <c r="F3900">
        <v>0</v>
      </c>
      <c r="T3900"/>
    </row>
    <row r="3901" spans="1:20" x14ac:dyDescent="0.25">
      <c r="A3901">
        <v>1971</v>
      </c>
      <c r="B3901">
        <v>9</v>
      </c>
      <c r="C3901">
        <v>4</v>
      </c>
      <c r="D3901">
        <v>87</v>
      </c>
      <c r="E3901">
        <v>71</v>
      </c>
      <c r="F3901">
        <v>0</v>
      </c>
      <c r="T3901"/>
    </row>
    <row r="3902" spans="1:20" x14ac:dyDescent="0.25">
      <c r="A3902">
        <v>1971</v>
      </c>
      <c r="B3902">
        <v>9</v>
      </c>
      <c r="C3902">
        <v>5</v>
      </c>
      <c r="D3902">
        <v>90</v>
      </c>
      <c r="E3902">
        <v>72</v>
      </c>
      <c r="F3902">
        <v>0</v>
      </c>
      <c r="T3902"/>
    </row>
    <row r="3903" spans="1:20" x14ac:dyDescent="0.25">
      <c r="A3903">
        <v>1971</v>
      </c>
      <c r="B3903">
        <v>9</v>
      </c>
      <c r="C3903">
        <v>6</v>
      </c>
      <c r="D3903">
        <v>87</v>
      </c>
      <c r="E3903">
        <v>72</v>
      </c>
      <c r="F3903">
        <v>0</v>
      </c>
      <c r="T3903"/>
    </row>
    <row r="3904" spans="1:20" x14ac:dyDescent="0.25">
      <c r="A3904">
        <v>1971</v>
      </c>
      <c r="B3904">
        <v>9</v>
      </c>
      <c r="C3904">
        <v>7</v>
      </c>
      <c r="D3904">
        <v>81</v>
      </c>
      <c r="E3904">
        <v>70</v>
      </c>
      <c r="F3904">
        <v>0</v>
      </c>
      <c r="T3904"/>
    </row>
    <row r="3905" spans="1:20" x14ac:dyDescent="0.25">
      <c r="A3905">
        <v>1971</v>
      </c>
      <c r="B3905">
        <v>9</v>
      </c>
      <c r="C3905">
        <v>8</v>
      </c>
      <c r="D3905">
        <v>86</v>
      </c>
      <c r="E3905">
        <v>73</v>
      </c>
      <c r="F3905">
        <v>0</v>
      </c>
      <c r="T3905"/>
    </row>
    <row r="3906" spans="1:20" x14ac:dyDescent="0.25">
      <c r="A3906">
        <v>1971</v>
      </c>
      <c r="B3906">
        <v>9</v>
      </c>
      <c r="C3906">
        <v>9</v>
      </c>
      <c r="D3906">
        <v>91</v>
      </c>
      <c r="E3906">
        <v>73</v>
      </c>
      <c r="F3906">
        <v>1</v>
      </c>
      <c r="T3906"/>
    </row>
    <row r="3907" spans="1:20" x14ac:dyDescent="0.25">
      <c r="A3907">
        <v>1971</v>
      </c>
      <c r="B3907">
        <v>9</v>
      </c>
      <c r="C3907">
        <v>10</v>
      </c>
      <c r="D3907">
        <v>80</v>
      </c>
      <c r="E3907">
        <v>72</v>
      </c>
      <c r="F3907">
        <v>0</v>
      </c>
      <c r="T3907"/>
    </row>
    <row r="3908" spans="1:20" x14ac:dyDescent="0.25">
      <c r="A3908">
        <v>1971</v>
      </c>
      <c r="B3908">
        <v>9</v>
      </c>
      <c r="C3908">
        <v>11</v>
      </c>
      <c r="D3908">
        <v>77</v>
      </c>
      <c r="E3908">
        <v>72</v>
      </c>
      <c r="F3908">
        <v>60</v>
      </c>
      <c r="T3908"/>
    </row>
    <row r="3909" spans="1:20" x14ac:dyDescent="0.25">
      <c r="A3909">
        <v>1971</v>
      </c>
      <c r="B3909">
        <v>9</v>
      </c>
      <c r="C3909">
        <v>12</v>
      </c>
      <c r="D3909">
        <v>82</v>
      </c>
      <c r="E3909">
        <v>72</v>
      </c>
      <c r="F3909">
        <v>176</v>
      </c>
      <c r="T3909"/>
    </row>
    <row r="3910" spans="1:20" x14ac:dyDescent="0.25">
      <c r="A3910">
        <v>1971</v>
      </c>
      <c r="B3910">
        <v>9</v>
      </c>
      <c r="C3910">
        <v>13</v>
      </c>
      <c r="D3910">
        <v>75</v>
      </c>
      <c r="E3910">
        <v>68</v>
      </c>
      <c r="F3910">
        <v>58</v>
      </c>
      <c r="T3910"/>
    </row>
    <row r="3911" spans="1:20" x14ac:dyDescent="0.25">
      <c r="A3911">
        <v>1971</v>
      </c>
      <c r="B3911">
        <v>9</v>
      </c>
      <c r="C3911">
        <v>14</v>
      </c>
      <c r="D3911">
        <v>75</v>
      </c>
      <c r="E3911">
        <v>68</v>
      </c>
      <c r="F3911">
        <v>376</v>
      </c>
      <c r="T3911"/>
    </row>
    <row r="3912" spans="1:20" x14ac:dyDescent="0.25">
      <c r="A3912">
        <v>1971</v>
      </c>
      <c r="B3912">
        <v>9</v>
      </c>
      <c r="C3912">
        <v>15</v>
      </c>
      <c r="D3912">
        <v>84</v>
      </c>
      <c r="E3912">
        <v>67</v>
      </c>
      <c r="F3912">
        <v>0</v>
      </c>
      <c r="T3912"/>
    </row>
    <row r="3913" spans="1:20" x14ac:dyDescent="0.25">
      <c r="A3913">
        <v>1971</v>
      </c>
      <c r="B3913">
        <v>9</v>
      </c>
      <c r="C3913">
        <v>16</v>
      </c>
      <c r="D3913">
        <v>86</v>
      </c>
      <c r="E3913">
        <v>70</v>
      </c>
      <c r="F3913">
        <v>0</v>
      </c>
      <c r="T3913"/>
    </row>
    <row r="3914" spans="1:20" x14ac:dyDescent="0.25">
      <c r="A3914">
        <v>1971</v>
      </c>
      <c r="B3914">
        <v>9</v>
      </c>
      <c r="C3914">
        <v>17</v>
      </c>
      <c r="D3914">
        <v>75</v>
      </c>
      <c r="E3914">
        <v>70</v>
      </c>
      <c r="F3914">
        <v>8</v>
      </c>
      <c r="T3914"/>
    </row>
    <row r="3915" spans="1:20" x14ac:dyDescent="0.25">
      <c r="A3915">
        <v>1971</v>
      </c>
      <c r="B3915">
        <v>9</v>
      </c>
      <c r="C3915">
        <v>18</v>
      </c>
      <c r="D3915">
        <v>77</v>
      </c>
      <c r="E3915">
        <v>69</v>
      </c>
      <c r="F3915">
        <v>4</v>
      </c>
      <c r="T3915"/>
    </row>
    <row r="3916" spans="1:20" x14ac:dyDescent="0.25">
      <c r="A3916">
        <v>1971</v>
      </c>
      <c r="B3916">
        <v>9</v>
      </c>
      <c r="C3916">
        <v>19</v>
      </c>
      <c r="D3916">
        <v>69</v>
      </c>
      <c r="E3916">
        <v>64</v>
      </c>
      <c r="F3916">
        <v>0</v>
      </c>
      <c r="T3916"/>
    </row>
    <row r="3917" spans="1:20" x14ac:dyDescent="0.25">
      <c r="A3917">
        <v>1971</v>
      </c>
      <c r="B3917">
        <v>9</v>
      </c>
      <c r="C3917">
        <v>20</v>
      </c>
      <c r="D3917">
        <v>75</v>
      </c>
      <c r="E3917">
        <v>64</v>
      </c>
      <c r="F3917">
        <v>1</v>
      </c>
      <c r="T3917"/>
    </row>
    <row r="3918" spans="1:20" x14ac:dyDescent="0.25">
      <c r="A3918">
        <v>1971</v>
      </c>
      <c r="B3918">
        <v>9</v>
      </c>
      <c r="C3918">
        <v>21</v>
      </c>
      <c r="D3918">
        <v>75</v>
      </c>
      <c r="E3918">
        <v>62</v>
      </c>
      <c r="F3918">
        <v>50</v>
      </c>
      <c r="T3918"/>
    </row>
    <row r="3919" spans="1:20" x14ac:dyDescent="0.25">
      <c r="A3919">
        <v>1971</v>
      </c>
      <c r="B3919">
        <v>9</v>
      </c>
      <c r="C3919">
        <v>22</v>
      </c>
      <c r="D3919">
        <v>71</v>
      </c>
      <c r="E3919">
        <v>58</v>
      </c>
      <c r="F3919">
        <v>0</v>
      </c>
      <c r="T3919"/>
    </row>
    <row r="3920" spans="1:20" x14ac:dyDescent="0.25">
      <c r="A3920">
        <v>1971</v>
      </c>
      <c r="B3920">
        <v>9</v>
      </c>
      <c r="C3920">
        <v>23</v>
      </c>
      <c r="D3920">
        <v>67</v>
      </c>
      <c r="E3920">
        <v>63</v>
      </c>
      <c r="F3920">
        <v>0</v>
      </c>
      <c r="T3920"/>
    </row>
    <row r="3921" spans="1:20" x14ac:dyDescent="0.25">
      <c r="A3921">
        <v>1971</v>
      </c>
      <c r="B3921">
        <v>9</v>
      </c>
      <c r="C3921">
        <v>24</v>
      </c>
      <c r="D3921">
        <v>70</v>
      </c>
      <c r="E3921">
        <v>55</v>
      </c>
      <c r="F3921">
        <v>0</v>
      </c>
      <c r="T3921"/>
    </row>
    <row r="3922" spans="1:20" x14ac:dyDescent="0.25">
      <c r="A3922">
        <v>1971</v>
      </c>
      <c r="B3922">
        <v>9</v>
      </c>
      <c r="C3922">
        <v>25</v>
      </c>
      <c r="D3922">
        <v>69</v>
      </c>
      <c r="E3922">
        <v>49</v>
      </c>
      <c r="F3922">
        <v>0</v>
      </c>
      <c r="T3922"/>
    </row>
    <row r="3923" spans="1:20" x14ac:dyDescent="0.25">
      <c r="A3923">
        <v>1971</v>
      </c>
      <c r="B3923">
        <v>9</v>
      </c>
      <c r="C3923">
        <v>26</v>
      </c>
      <c r="D3923">
        <v>64</v>
      </c>
      <c r="E3923">
        <v>58</v>
      </c>
      <c r="F3923">
        <v>1</v>
      </c>
      <c r="T3923"/>
    </row>
    <row r="3924" spans="1:20" x14ac:dyDescent="0.25">
      <c r="A3924">
        <v>1971</v>
      </c>
      <c r="B3924">
        <v>9</v>
      </c>
      <c r="C3924">
        <v>27</v>
      </c>
      <c r="D3924">
        <v>65</v>
      </c>
      <c r="E3924">
        <v>60</v>
      </c>
      <c r="F3924">
        <v>0</v>
      </c>
      <c r="T3924"/>
    </row>
    <row r="3925" spans="1:20" x14ac:dyDescent="0.25">
      <c r="A3925">
        <v>1971</v>
      </c>
      <c r="B3925">
        <v>9</v>
      </c>
      <c r="C3925">
        <v>28</v>
      </c>
      <c r="D3925">
        <v>68</v>
      </c>
      <c r="E3925">
        <v>61</v>
      </c>
      <c r="F3925">
        <v>1</v>
      </c>
      <c r="T3925"/>
    </row>
    <row r="3926" spans="1:20" x14ac:dyDescent="0.25">
      <c r="A3926">
        <v>1971</v>
      </c>
      <c r="B3926">
        <v>9</v>
      </c>
      <c r="C3926">
        <v>29</v>
      </c>
      <c r="D3926">
        <v>77</v>
      </c>
      <c r="E3926">
        <v>66</v>
      </c>
      <c r="F3926">
        <v>0</v>
      </c>
      <c r="T3926"/>
    </row>
    <row r="3927" spans="1:20" x14ac:dyDescent="0.25">
      <c r="A3927">
        <v>1971</v>
      </c>
      <c r="B3927">
        <v>9</v>
      </c>
      <c r="C3927">
        <v>30</v>
      </c>
      <c r="D3927">
        <v>77</v>
      </c>
      <c r="E3927">
        <v>65</v>
      </c>
      <c r="F3927">
        <v>0</v>
      </c>
      <c r="T3927"/>
    </row>
    <row r="3928" spans="1:20" x14ac:dyDescent="0.25">
      <c r="A3928">
        <v>1971</v>
      </c>
      <c r="B3928">
        <v>10</v>
      </c>
      <c r="C3928">
        <v>1</v>
      </c>
      <c r="D3928">
        <v>77</v>
      </c>
      <c r="E3928">
        <v>61</v>
      </c>
      <c r="F3928">
        <v>0</v>
      </c>
      <c r="T3928"/>
    </row>
    <row r="3929" spans="1:20" x14ac:dyDescent="0.25">
      <c r="A3929">
        <v>1971</v>
      </c>
      <c r="B3929">
        <v>10</v>
      </c>
      <c r="C3929">
        <v>2</v>
      </c>
      <c r="D3929">
        <v>73</v>
      </c>
      <c r="E3929">
        <v>67</v>
      </c>
      <c r="F3929">
        <v>18</v>
      </c>
      <c r="T3929"/>
    </row>
    <row r="3930" spans="1:20" x14ac:dyDescent="0.25">
      <c r="A3930">
        <v>1971</v>
      </c>
      <c r="B3930">
        <v>10</v>
      </c>
      <c r="C3930">
        <v>3</v>
      </c>
      <c r="D3930">
        <v>72</v>
      </c>
      <c r="E3930">
        <v>61</v>
      </c>
      <c r="F3930">
        <v>0</v>
      </c>
      <c r="T3930"/>
    </row>
    <row r="3931" spans="1:20" x14ac:dyDescent="0.25">
      <c r="A3931">
        <v>1971</v>
      </c>
      <c r="B3931">
        <v>10</v>
      </c>
      <c r="C3931">
        <v>4</v>
      </c>
      <c r="D3931">
        <v>70</v>
      </c>
      <c r="E3931">
        <v>57</v>
      </c>
      <c r="F3931">
        <v>0</v>
      </c>
      <c r="T3931"/>
    </row>
    <row r="3932" spans="1:20" x14ac:dyDescent="0.25">
      <c r="A3932">
        <v>1971</v>
      </c>
      <c r="B3932">
        <v>10</v>
      </c>
      <c r="C3932">
        <v>5</v>
      </c>
      <c r="D3932">
        <v>76</v>
      </c>
      <c r="E3932">
        <v>63</v>
      </c>
      <c r="F3932">
        <v>0</v>
      </c>
      <c r="T3932"/>
    </row>
    <row r="3933" spans="1:20" x14ac:dyDescent="0.25">
      <c r="A3933">
        <v>1971</v>
      </c>
      <c r="B3933">
        <v>10</v>
      </c>
      <c r="C3933">
        <v>6</v>
      </c>
      <c r="D3933">
        <v>75</v>
      </c>
      <c r="E3933">
        <v>59</v>
      </c>
      <c r="F3933">
        <v>3</v>
      </c>
      <c r="T3933"/>
    </row>
    <row r="3934" spans="1:20" x14ac:dyDescent="0.25">
      <c r="A3934">
        <v>1971</v>
      </c>
      <c r="B3934">
        <v>10</v>
      </c>
      <c r="C3934">
        <v>7</v>
      </c>
      <c r="D3934">
        <v>64</v>
      </c>
      <c r="E3934">
        <v>48</v>
      </c>
      <c r="F3934">
        <v>3</v>
      </c>
      <c r="T3934"/>
    </row>
    <row r="3935" spans="1:20" x14ac:dyDescent="0.25">
      <c r="A3935">
        <v>1971</v>
      </c>
      <c r="B3935">
        <v>10</v>
      </c>
      <c r="C3935">
        <v>8</v>
      </c>
      <c r="D3935">
        <v>64</v>
      </c>
      <c r="E3935">
        <v>45</v>
      </c>
      <c r="F3935">
        <v>0</v>
      </c>
      <c r="T3935"/>
    </row>
    <row r="3936" spans="1:20" x14ac:dyDescent="0.25">
      <c r="A3936">
        <v>1971</v>
      </c>
      <c r="B3936">
        <v>10</v>
      </c>
      <c r="C3936">
        <v>9</v>
      </c>
      <c r="D3936">
        <v>66</v>
      </c>
      <c r="E3936">
        <v>54</v>
      </c>
      <c r="F3936">
        <v>0</v>
      </c>
      <c r="T3936"/>
    </row>
    <row r="3937" spans="1:20" x14ac:dyDescent="0.25">
      <c r="A3937">
        <v>1971</v>
      </c>
      <c r="B3937">
        <v>10</v>
      </c>
      <c r="C3937">
        <v>10</v>
      </c>
      <c r="D3937">
        <v>65</v>
      </c>
      <c r="E3937">
        <v>53</v>
      </c>
      <c r="F3937">
        <v>216</v>
      </c>
      <c r="T3937"/>
    </row>
    <row r="3938" spans="1:20" x14ac:dyDescent="0.25">
      <c r="A3938">
        <v>1971</v>
      </c>
      <c r="B3938">
        <v>10</v>
      </c>
      <c r="C3938">
        <v>11</v>
      </c>
      <c r="D3938">
        <v>67</v>
      </c>
      <c r="E3938">
        <v>52</v>
      </c>
      <c r="F3938">
        <v>0</v>
      </c>
      <c r="T3938"/>
    </row>
    <row r="3939" spans="1:20" x14ac:dyDescent="0.25">
      <c r="A3939">
        <v>1971</v>
      </c>
      <c r="B3939">
        <v>10</v>
      </c>
      <c r="C3939">
        <v>12</v>
      </c>
      <c r="D3939">
        <v>67</v>
      </c>
      <c r="E3939">
        <v>49</v>
      </c>
      <c r="F3939">
        <v>0</v>
      </c>
      <c r="T3939"/>
    </row>
    <row r="3940" spans="1:20" x14ac:dyDescent="0.25">
      <c r="A3940">
        <v>1971</v>
      </c>
      <c r="B3940">
        <v>10</v>
      </c>
      <c r="C3940">
        <v>13</v>
      </c>
      <c r="D3940">
        <v>67</v>
      </c>
      <c r="E3940">
        <v>49</v>
      </c>
      <c r="F3940">
        <v>0</v>
      </c>
      <c r="T3940"/>
    </row>
    <row r="3941" spans="1:20" x14ac:dyDescent="0.25">
      <c r="A3941">
        <v>1971</v>
      </c>
      <c r="B3941">
        <v>10</v>
      </c>
      <c r="C3941">
        <v>14</v>
      </c>
      <c r="D3941">
        <v>76</v>
      </c>
      <c r="E3941">
        <v>64</v>
      </c>
      <c r="F3941">
        <v>0</v>
      </c>
      <c r="T3941"/>
    </row>
    <row r="3942" spans="1:20" x14ac:dyDescent="0.25">
      <c r="A3942">
        <v>1971</v>
      </c>
      <c r="B3942">
        <v>10</v>
      </c>
      <c r="C3942">
        <v>15</v>
      </c>
      <c r="D3942">
        <v>75</v>
      </c>
      <c r="E3942">
        <v>60</v>
      </c>
      <c r="F3942">
        <v>0</v>
      </c>
      <c r="T3942"/>
    </row>
    <row r="3943" spans="1:20" x14ac:dyDescent="0.25">
      <c r="A3943">
        <v>1971</v>
      </c>
      <c r="B3943">
        <v>10</v>
      </c>
      <c r="C3943">
        <v>16</v>
      </c>
      <c r="D3943">
        <v>69</v>
      </c>
      <c r="E3943">
        <v>59</v>
      </c>
      <c r="F3943">
        <v>0</v>
      </c>
      <c r="T3943"/>
    </row>
    <row r="3944" spans="1:20" x14ac:dyDescent="0.25">
      <c r="A3944">
        <v>1971</v>
      </c>
      <c r="B3944">
        <v>10</v>
      </c>
      <c r="C3944">
        <v>17</v>
      </c>
      <c r="D3944">
        <v>68</v>
      </c>
      <c r="E3944">
        <v>53</v>
      </c>
      <c r="F3944">
        <v>0</v>
      </c>
      <c r="T3944"/>
    </row>
    <row r="3945" spans="1:20" x14ac:dyDescent="0.25">
      <c r="A3945">
        <v>1971</v>
      </c>
      <c r="B3945">
        <v>10</v>
      </c>
      <c r="C3945">
        <v>18</v>
      </c>
      <c r="D3945">
        <v>64</v>
      </c>
      <c r="E3945">
        <v>50</v>
      </c>
      <c r="F3945">
        <v>0</v>
      </c>
      <c r="T3945"/>
    </row>
    <row r="3946" spans="1:20" x14ac:dyDescent="0.25">
      <c r="A3946">
        <v>1971</v>
      </c>
      <c r="B3946">
        <v>10</v>
      </c>
      <c r="C3946">
        <v>19</v>
      </c>
      <c r="D3946">
        <v>69</v>
      </c>
      <c r="E3946">
        <v>51</v>
      </c>
      <c r="F3946">
        <v>0</v>
      </c>
      <c r="T3946"/>
    </row>
    <row r="3947" spans="1:20" x14ac:dyDescent="0.25">
      <c r="A3947">
        <v>1971</v>
      </c>
      <c r="B3947">
        <v>10</v>
      </c>
      <c r="C3947">
        <v>20</v>
      </c>
      <c r="D3947">
        <v>58</v>
      </c>
      <c r="E3947">
        <v>52</v>
      </c>
      <c r="F3947">
        <v>0</v>
      </c>
      <c r="T3947"/>
    </row>
    <row r="3948" spans="1:20" x14ac:dyDescent="0.25">
      <c r="A3948">
        <v>1971</v>
      </c>
      <c r="B3948">
        <v>10</v>
      </c>
      <c r="C3948">
        <v>21</v>
      </c>
      <c r="D3948">
        <v>69</v>
      </c>
      <c r="E3948">
        <v>50</v>
      </c>
      <c r="F3948">
        <v>0</v>
      </c>
      <c r="T3948"/>
    </row>
    <row r="3949" spans="1:20" x14ac:dyDescent="0.25">
      <c r="A3949">
        <v>1971</v>
      </c>
      <c r="B3949">
        <v>10</v>
      </c>
      <c r="C3949">
        <v>22</v>
      </c>
      <c r="D3949">
        <v>66</v>
      </c>
      <c r="E3949">
        <v>54</v>
      </c>
      <c r="F3949">
        <v>0</v>
      </c>
      <c r="T3949"/>
    </row>
    <row r="3950" spans="1:20" x14ac:dyDescent="0.25">
      <c r="A3950">
        <v>1971</v>
      </c>
      <c r="B3950">
        <v>10</v>
      </c>
      <c r="C3950">
        <v>23</v>
      </c>
      <c r="D3950">
        <v>68</v>
      </c>
      <c r="E3950">
        <v>59</v>
      </c>
      <c r="F3950">
        <v>0</v>
      </c>
      <c r="T3950"/>
    </row>
    <row r="3951" spans="1:20" x14ac:dyDescent="0.25">
      <c r="A3951">
        <v>1971</v>
      </c>
      <c r="B3951">
        <v>10</v>
      </c>
      <c r="C3951">
        <v>24</v>
      </c>
      <c r="D3951">
        <v>60</v>
      </c>
      <c r="E3951">
        <v>56</v>
      </c>
      <c r="F3951">
        <v>148</v>
      </c>
      <c r="T3951"/>
    </row>
    <row r="3952" spans="1:20" x14ac:dyDescent="0.25">
      <c r="A3952">
        <v>1971</v>
      </c>
      <c r="B3952">
        <v>10</v>
      </c>
      <c r="C3952">
        <v>25</v>
      </c>
      <c r="D3952">
        <v>63</v>
      </c>
      <c r="E3952">
        <v>58</v>
      </c>
      <c r="F3952">
        <v>24</v>
      </c>
      <c r="T3952"/>
    </row>
    <row r="3953" spans="1:20" x14ac:dyDescent="0.25">
      <c r="A3953">
        <v>1971</v>
      </c>
      <c r="B3953">
        <v>10</v>
      </c>
      <c r="C3953">
        <v>26</v>
      </c>
      <c r="D3953">
        <v>75</v>
      </c>
      <c r="E3953">
        <v>61</v>
      </c>
      <c r="F3953">
        <v>0</v>
      </c>
      <c r="T3953"/>
    </row>
    <row r="3954" spans="1:20" x14ac:dyDescent="0.25">
      <c r="A3954">
        <v>1971</v>
      </c>
      <c r="B3954">
        <v>10</v>
      </c>
      <c r="C3954">
        <v>27</v>
      </c>
      <c r="D3954">
        <v>67</v>
      </c>
      <c r="E3954">
        <v>59</v>
      </c>
      <c r="F3954">
        <v>0</v>
      </c>
      <c r="T3954"/>
    </row>
    <row r="3955" spans="1:20" x14ac:dyDescent="0.25">
      <c r="A3955">
        <v>1971</v>
      </c>
      <c r="B3955">
        <v>10</v>
      </c>
      <c r="C3955">
        <v>28</v>
      </c>
      <c r="D3955">
        <v>77</v>
      </c>
      <c r="E3955">
        <v>64</v>
      </c>
      <c r="F3955">
        <v>0</v>
      </c>
      <c r="T3955"/>
    </row>
    <row r="3956" spans="1:20" x14ac:dyDescent="0.25">
      <c r="A3956">
        <v>1971</v>
      </c>
      <c r="B3956">
        <v>10</v>
      </c>
      <c r="C3956">
        <v>29</v>
      </c>
      <c r="D3956">
        <v>78</v>
      </c>
      <c r="E3956">
        <v>60</v>
      </c>
      <c r="F3956">
        <v>0</v>
      </c>
      <c r="T3956"/>
    </row>
    <row r="3957" spans="1:20" x14ac:dyDescent="0.25">
      <c r="A3957">
        <v>1971</v>
      </c>
      <c r="B3957">
        <v>10</v>
      </c>
      <c r="C3957">
        <v>30</v>
      </c>
      <c r="D3957">
        <v>74</v>
      </c>
      <c r="E3957">
        <v>57</v>
      </c>
      <c r="F3957">
        <v>0</v>
      </c>
      <c r="T3957"/>
    </row>
    <row r="3958" spans="1:20" x14ac:dyDescent="0.25">
      <c r="A3958">
        <v>1971</v>
      </c>
      <c r="B3958">
        <v>10</v>
      </c>
      <c r="C3958">
        <v>31</v>
      </c>
      <c r="D3958">
        <v>63</v>
      </c>
      <c r="E3958">
        <v>58</v>
      </c>
      <c r="F3958">
        <v>2</v>
      </c>
      <c r="T3958"/>
    </row>
    <row r="3959" spans="1:20" x14ac:dyDescent="0.25">
      <c r="A3959">
        <v>1971</v>
      </c>
      <c r="B3959">
        <v>11</v>
      </c>
      <c r="C3959">
        <v>1</v>
      </c>
      <c r="D3959">
        <v>68</v>
      </c>
      <c r="E3959">
        <v>63</v>
      </c>
      <c r="F3959">
        <v>84</v>
      </c>
      <c r="T3959"/>
    </row>
    <row r="3960" spans="1:20" x14ac:dyDescent="0.25">
      <c r="A3960">
        <v>1971</v>
      </c>
      <c r="B3960">
        <v>11</v>
      </c>
      <c r="C3960">
        <v>2</v>
      </c>
      <c r="D3960">
        <v>75</v>
      </c>
      <c r="E3960">
        <v>67</v>
      </c>
      <c r="F3960">
        <v>48</v>
      </c>
      <c r="T3960"/>
    </row>
    <row r="3961" spans="1:20" x14ac:dyDescent="0.25">
      <c r="A3961">
        <v>1971</v>
      </c>
      <c r="B3961">
        <v>11</v>
      </c>
      <c r="C3961">
        <v>3</v>
      </c>
      <c r="D3961">
        <v>68</v>
      </c>
      <c r="E3961">
        <v>49</v>
      </c>
      <c r="F3961">
        <v>24</v>
      </c>
      <c r="T3961"/>
    </row>
    <row r="3962" spans="1:20" x14ac:dyDescent="0.25">
      <c r="A3962">
        <v>1971</v>
      </c>
      <c r="B3962">
        <v>11</v>
      </c>
      <c r="C3962">
        <v>4</v>
      </c>
      <c r="D3962">
        <v>54</v>
      </c>
      <c r="E3962">
        <v>44</v>
      </c>
      <c r="F3962">
        <v>0</v>
      </c>
      <c r="T3962"/>
    </row>
    <row r="3963" spans="1:20" x14ac:dyDescent="0.25">
      <c r="A3963">
        <v>1971</v>
      </c>
      <c r="B3963">
        <v>11</v>
      </c>
      <c r="C3963">
        <v>5</v>
      </c>
      <c r="D3963">
        <v>55</v>
      </c>
      <c r="E3963">
        <v>42</v>
      </c>
      <c r="F3963">
        <v>0</v>
      </c>
      <c r="T3963"/>
    </row>
    <row r="3964" spans="1:20" x14ac:dyDescent="0.25">
      <c r="A3964">
        <v>1971</v>
      </c>
      <c r="B3964">
        <v>11</v>
      </c>
      <c r="C3964">
        <v>6</v>
      </c>
      <c r="D3964">
        <v>60</v>
      </c>
      <c r="E3964">
        <v>48</v>
      </c>
      <c r="F3964">
        <v>0</v>
      </c>
      <c r="T3964"/>
    </row>
    <row r="3965" spans="1:20" x14ac:dyDescent="0.25">
      <c r="A3965">
        <v>1971</v>
      </c>
      <c r="B3965">
        <v>11</v>
      </c>
      <c r="C3965">
        <v>7</v>
      </c>
      <c r="D3965">
        <v>62</v>
      </c>
      <c r="E3965">
        <v>34</v>
      </c>
      <c r="F3965">
        <v>41</v>
      </c>
      <c r="T3965"/>
    </row>
    <row r="3966" spans="1:20" x14ac:dyDescent="0.25">
      <c r="A3966">
        <v>1971</v>
      </c>
      <c r="B3966">
        <v>11</v>
      </c>
      <c r="C3966">
        <v>8</v>
      </c>
      <c r="D3966">
        <v>42</v>
      </c>
      <c r="E3966">
        <v>32</v>
      </c>
      <c r="F3966">
        <v>0</v>
      </c>
      <c r="T3966"/>
    </row>
    <row r="3967" spans="1:20" x14ac:dyDescent="0.25">
      <c r="A3967">
        <v>1971</v>
      </c>
      <c r="B3967">
        <v>11</v>
      </c>
      <c r="C3967">
        <v>9</v>
      </c>
      <c r="D3967">
        <v>38</v>
      </c>
      <c r="E3967">
        <v>28</v>
      </c>
      <c r="F3967">
        <v>0</v>
      </c>
      <c r="T3967"/>
    </row>
    <row r="3968" spans="1:20" x14ac:dyDescent="0.25">
      <c r="A3968">
        <v>1971</v>
      </c>
      <c r="B3968">
        <v>11</v>
      </c>
      <c r="C3968">
        <v>10</v>
      </c>
      <c r="D3968">
        <v>48</v>
      </c>
      <c r="E3968">
        <v>35</v>
      </c>
      <c r="F3968">
        <v>0</v>
      </c>
      <c r="T3968"/>
    </row>
    <row r="3969" spans="1:20" x14ac:dyDescent="0.25">
      <c r="A3969">
        <v>1971</v>
      </c>
      <c r="B3969">
        <v>11</v>
      </c>
      <c r="C3969">
        <v>11</v>
      </c>
      <c r="D3969">
        <v>46</v>
      </c>
      <c r="E3969">
        <v>37</v>
      </c>
      <c r="F3969">
        <v>0</v>
      </c>
      <c r="T3969"/>
    </row>
    <row r="3970" spans="1:20" x14ac:dyDescent="0.25">
      <c r="A3970">
        <v>1971</v>
      </c>
      <c r="B3970">
        <v>11</v>
      </c>
      <c r="C3970">
        <v>12</v>
      </c>
      <c r="D3970">
        <v>51</v>
      </c>
      <c r="E3970">
        <v>38</v>
      </c>
      <c r="F3970">
        <v>0</v>
      </c>
      <c r="T3970"/>
    </row>
    <row r="3971" spans="1:20" x14ac:dyDescent="0.25">
      <c r="A3971">
        <v>1971</v>
      </c>
      <c r="B3971">
        <v>11</v>
      </c>
      <c r="C3971">
        <v>13</v>
      </c>
      <c r="D3971">
        <v>51</v>
      </c>
      <c r="E3971">
        <v>39</v>
      </c>
      <c r="F3971">
        <v>0</v>
      </c>
      <c r="T3971"/>
    </row>
    <row r="3972" spans="1:20" x14ac:dyDescent="0.25">
      <c r="A3972">
        <v>1971</v>
      </c>
      <c r="B3972">
        <v>11</v>
      </c>
      <c r="C3972">
        <v>14</v>
      </c>
      <c r="D3972">
        <v>46</v>
      </c>
      <c r="E3972">
        <v>31</v>
      </c>
      <c r="F3972">
        <v>0</v>
      </c>
      <c r="T3972"/>
    </row>
    <row r="3973" spans="1:20" x14ac:dyDescent="0.25">
      <c r="A3973">
        <v>1971</v>
      </c>
      <c r="B3973">
        <v>11</v>
      </c>
      <c r="C3973">
        <v>15</v>
      </c>
      <c r="D3973">
        <v>50</v>
      </c>
      <c r="E3973">
        <v>42</v>
      </c>
      <c r="F3973">
        <v>17</v>
      </c>
      <c r="T3973"/>
    </row>
    <row r="3974" spans="1:20" x14ac:dyDescent="0.25">
      <c r="A3974">
        <v>1971</v>
      </c>
      <c r="B3974">
        <v>11</v>
      </c>
      <c r="C3974">
        <v>16</v>
      </c>
      <c r="D3974">
        <v>52</v>
      </c>
      <c r="E3974">
        <v>42</v>
      </c>
      <c r="F3974">
        <v>0</v>
      </c>
      <c r="T3974"/>
    </row>
    <row r="3975" spans="1:20" x14ac:dyDescent="0.25">
      <c r="A3975">
        <v>1971</v>
      </c>
      <c r="B3975">
        <v>11</v>
      </c>
      <c r="C3975">
        <v>17</v>
      </c>
      <c r="D3975">
        <v>54</v>
      </c>
      <c r="E3975">
        <v>38</v>
      </c>
      <c r="F3975">
        <v>0</v>
      </c>
      <c r="T3975"/>
    </row>
    <row r="3976" spans="1:20" x14ac:dyDescent="0.25">
      <c r="A3976">
        <v>1971</v>
      </c>
      <c r="B3976">
        <v>11</v>
      </c>
      <c r="C3976">
        <v>18</v>
      </c>
      <c r="D3976">
        <v>61</v>
      </c>
      <c r="E3976">
        <v>44</v>
      </c>
      <c r="F3976">
        <v>0</v>
      </c>
      <c r="T3976"/>
    </row>
    <row r="3977" spans="1:20" x14ac:dyDescent="0.25">
      <c r="A3977">
        <v>1971</v>
      </c>
      <c r="B3977">
        <v>11</v>
      </c>
      <c r="C3977">
        <v>19</v>
      </c>
      <c r="D3977">
        <v>60</v>
      </c>
      <c r="E3977">
        <v>49</v>
      </c>
      <c r="F3977">
        <v>6</v>
      </c>
      <c r="T3977"/>
    </row>
    <row r="3978" spans="1:20" x14ac:dyDescent="0.25">
      <c r="A3978">
        <v>1971</v>
      </c>
      <c r="B3978">
        <v>11</v>
      </c>
      <c r="C3978">
        <v>20</v>
      </c>
      <c r="D3978">
        <v>55</v>
      </c>
      <c r="E3978">
        <v>42</v>
      </c>
      <c r="F3978">
        <v>0</v>
      </c>
      <c r="T3978"/>
    </row>
    <row r="3979" spans="1:20" x14ac:dyDescent="0.25">
      <c r="A3979">
        <v>1971</v>
      </c>
      <c r="B3979">
        <v>11</v>
      </c>
      <c r="C3979">
        <v>21</v>
      </c>
      <c r="D3979">
        <v>50</v>
      </c>
      <c r="E3979">
        <v>40</v>
      </c>
      <c r="F3979">
        <v>2</v>
      </c>
      <c r="T3979"/>
    </row>
    <row r="3980" spans="1:20" x14ac:dyDescent="0.25">
      <c r="A3980">
        <v>1971</v>
      </c>
      <c r="B3980">
        <v>11</v>
      </c>
      <c r="C3980">
        <v>22</v>
      </c>
      <c r="D3980">
        <v>40</v>
      </c>
      <c r="E3980">
        <v>33</v>
      </c>
      <c r="F3980">
        <v>0</v>
      </c>
      <c r="T3980"/>
    </row>
    <row r="3981" spans="1:20" x14ac:dyDescent="0.25">
      <c r="A3981">
        <v>1971</v>
      </c>
      <c r="B3981">
        <v>11</v>
      </c>
      <c r="C3981">
        <v>23</v>
      </c>
      <c r="D3981">
        <v>36</v>
      </c>
      <c r="E3981">
        <v>26</v>
      </c>
      <c r="F3981">
        <v>0</v>
      </c>
      <c r="T3981"/>
    </row>
    <row r="3982" spans="1:20" x14ac:dyDescent="0.25">
      <c r="A3982">
        <v>1971</v>
      </c>
      <c r="B3982">
        <v>11</v>
      </c>
      <c r="C3982">
        <v>24</v>
      </c>
      <c r="D3982">
        <v>37</v>
      </c>
      <c r="E3982">
        <v>26</v>
      </c>
      <c r="F3982">
        <v>28</v>
      </c>
      <c r="T3982"/>
    </row>
    <row r="3983" spans="1:20" x14ac:dyDescent="0.25">
      <c r="A3983">
        <v>1971</v>
      </c>
      <c r="B3983">
        <v>11</v>
      </c>
      <c r="C3983">
        <v>25</v>
      </c>
      <c r="D3983">
        <v>39</v>
      </c>
      <c r="E3983">
        <v>33</v>
      </c>
      <c r="F3983">
        <v>106</v>
      </c>
      <c r="T3983"/>
    </row>
    <row r="3984" spans="1:20" x14ac:dyDescent="0.25">
      <c r="A3984">
        <v>1971</v>
      </c>
      <c r="B3984">
        <v>11</v>
      </c>
      <c r="C3984">
        <v>26</v>
      </c>
      <c r="D3984">
        <v>44</v>
      </c>
      <c r="E3984">
        <v>33</v>
      </c>
      <c r="F3984">
        <v>0</v>
      </c>
      <c r="T3984"/>
    </row>
    <row r="3985" spans="1:20" x14ac:dyDescent="0.25">
      <c r="A3985">
        <v>1971</v>
      </c>
      <c r="B3985">
        <v>11</v>
      </c>
      <c r="C3985">
        <v>27</v>
      </c>
      <c r="D3985">
        <v>47</v>
      </c>
      <c r="E3985">
        <v>37</v>
      </c>
      <c r="F3985">
        <v>53</v>
      </c>
      <c r="T3985"/>
    </row>
    <row r="3986" spans="1:20" x14ac:dyDescent="0.25">
      <c r="A3986">
        <v>1971</v>
      </c>
      <c r="B3986">
        <v>11</v>
      </c>
      <c r="C3986">
        <v>28</v>
      </c>
      <c r="D3986">
        <v>46</v>
      </c>
      <c r="E3986">
        <v>38</v>
      </c>
      <c r="F3986">
        <v>0</v>
      </c>
      <c r="T3986"/>
    </row>
    <row r="3987" spans="1:20" x14ac:dyDescent="0.25">
      <c r="A3987">
        <v>1971</v>
      </c>
      <c r="B3987">
        <v>11</v>
      </c>
      <c r="C3987">
        <v>29</v>
      </c>
      <c r="D3987">
        <v>46</v>
      </c>
      <c r="E3987">
        <v>39</v>
      </c>
      <c r="F3987">
        <v>155</v>
      </c>
      <c r="T3987"/>
    </row>
    <row r="3988" spans="1:20" x14ac:dyDescent="0.25">
      <c r="A3988">
        <v>1971</v>
      </c>
      <c r="B3988">
        <v>11</v>
      </c>
      <c r="C3988">
        <v>30</v>
      </c>
      <c r="D3988">
        <v>44</v>
      </c>
      <c r="E3988">
        <v>33</v>
      </c>
      <c r="F3988">
        <v>0</v>
      </c>
      <c r="T3988"/>
    </row>
    <row r="3989" spans="1:20" x14ac:dyDescent="0.25">
      <c r="A3989">
        <v>1971</v>
      </c>
      <c r="B3989">
        <v>12</v>
      </c>
      <c r="C3989">
        <v>1</v>
      </c>
      <c r="D3989">
        <v>34</v>
      </c>
      <c r="E3989">
        <v>22</v>
      </c>
      <c r="F3989">
        <v>0</v>
      </c>
      <c r="T3989"/>
    </row>
    <row r="3990" spans="1:20" x14ac:dyDescent="0.25">
      <c r="A3990">
        <v>1971</v>
      </c>
      <c r="B3990">
        <v>12</v>
      </c>
      <c r="C3990">
        <v>2</v>
      </c>
      <c r="D3990">
        <v>34</v>
      </c>
      <c r="E3990">
        <v>22</v>
      </c>
      <c r="F3990">
        <v>0</v>
      </c>
      <c r="T3990"/>
    </row>
    <row r="3991" spans="1:20" x14ac:dyDescent="0.25">
      <c r="A3991">
        <v>1971</v>
      </c>
      <c r="B3991">
        <v>12</v>
      </c>
      <c r="C3991">
        <v>3</v>
      </c>
      <c r="D3991">
        <v>38</v>
      </c>
      <c r="E3991">
        <v>24</v>
      </c>
      <c r="F3991">
        <v>0</v>
      </c>
      <c r="T3991"/>
    </row>
    <row r="3992" spans="1:20" x14ac:dyDescent="0.25">
      <c r="A3992">
        <v>1971</v>
      </c>
      <c r="B3992">
        <v>12</v>
      </c>
      <c r="C3992">
        <v>4</v>
      </c>
      <c r="D3992">
        <v>42</v>
      </c>
      <c r="E3992">
        <v>28</v>
      </c>
      <c r="F3992">
        <v>0</v>
      </c>
      <c r="T3992"/>
    </row>
    <row r="3993" spans="1:20" x14ac:dyDescent="0.25">
      <c r="A3993">
        <v>1971</v>
      </c>
      <c r="B3993">
        <v>12</v>
      </c>
      <c r="C3993">
        <v>5</v>
      </c>
      <c r="D3993">
        <v>37</v>
      </c>
      <c r="E3993">
        <v>24</v>
      </c>
      <c r="F3993">
        <v>0</v>
      </c>
      <c r="T3993"/>
    </row>
    <row r="3994" spans="1:20" x14ac:dyDescent="0.25">
      <c r="A3994">
        <v>1971</v>
      </c>
      <c r="B3994">
        <v>12</v>
      </c>
      <c r="C3994">
        <v>6</v>
      </c>
      <c r="D3994">
        <v>52</v>
      </c>
      <c r="E3994">
        <v>32</v>
      </c>
      <c r="F3994">
        <v>60</v>
      </c>
      <c r="T3994"/>
    </row>
    <row r="3995" spans="1:20" x14ac:dyDescent="0.25">
      <c r="A3995">
        <v>1971</v>
      </c>
      <c r="B3995">
        <v>12</v>
      </c>
      <c r="C3995">
        <v>7</v>
      </c>
      <c r="D3995">
        <v>53</v>
      </c>
      <c r="E3995">
        <v>43</v>
      </c>
      <c r="F3995">
        <v>30</v>
      </c>
      <c r="T3995"/>
    </row>
    <row r="3996" spans="1:20" x14ac:dyDescent="0.25">
      <c r="A3996">
        <v>1971</v>
      </c>
      <c r="B3996">
        <v>12</v>
      </c>
      <c r="C3996">
        <v>8</v>
      </c>
      <c r="D3996">
        <v>43</v>
      </c>
      <c r="E3996">
        <v>40</v>
      </c>
      <c r="F3996">
        <v>1</v>
      </c>
      <c r="T3996"/>
    </row>
    <row r="3997" spans="1:20" x14ac:dyDescent="0.25">
      <c r="A3997">
        <v>1971</v>
      </c>
      <c r="B3997">
        <v>12</v>
      </c>
      <c r="C3997">
        <v>9</v>
      </c>
      <c r="D3997">
        <v>49</v>
      </c>
      <c r="E3997">
        <v>40</v>
      </c>
      <c r="F3997">
        <v>1</v>
      </c>
      <c r="T3997"/>
    </row>
    <row r="3998" spans="1:20" x14ac:dyDescent="0.25">
      <c r="A3998">
        <v>1971</v>
      </c>
      <c r="B3998">
        <v>12</v>
      </c>
      <c r="C3998">
        <v>10</v>
      </c>
      <c r="D3998">
        <v>54</v>
      </c>
      <c r="E3998">
        <v>47</v>
      </c>
      <c r="F3998">
        <v>0</v>
      </c>
      <c r="T3998"/>
    </row>
    <row r="3999" spans="1:20" x14ac:dyDescent="0.25">
      <c r="A3999">
        <v>1971</v>
      </c>
      <c r="B3999">
        <v>12</v>
      </c>
      <c r="C3999">
        <v>11</v>
      </c>
      <c r="D3999">
        <v>63</v>
      </c>
      <c r="E3999">
        <v>48</v>
      </c>
      <c r="F3999">
        <v>0</v>
      </c>
      <c r="T3999"/>
    </row>
    <row r="4000" spans="1:20" x14ac:dyDescent="0.25">
      <c r="A4000">
        <v>1971</v>
      </c>
      <c r="B4000">
        <v>12</v>
      </c>
      <c r="C4000">
        <v>12</v>
      </c>
      <c r="D4000">
        <v>53</v>
      </c>
      <c r="E4000">
        <v>42</v>
      </c>
      <c r="F4000">
        <v>0</v>
      </c>
      <c r="T4000"/>
    </row>
    <row r="4001" spans="1:20" x14ac:dyDescent="0.25">
      <c r="A4001">
        <v>1971</v>
      </c>
      <c r="B4001">
        <v>12</v>
      </c>
      <c r="C4001">
        <v>13</v>
      </c>
      <c r="D4001">
        <v>52</v>
      </c>
      <c r="E4001">
        <v>42</v>
      </c>
      <c r="F4001">
        <v>0</v>
      </c>
      <c r="T4001"/>
    </row>
    <row r="4002" spans="1:20" x14ac:dyDescent="0.25">
      <c r="A4002">
        <v>1971</v>
      </c>
      <c r="B4002">
        <v>12</v>
      </c>
      <c r="C4002">
        <v>14</v>
      </c>
      <c r="D4002">
        <v>42</v>
      </c>
      <c r="E4002">
        <v>33</v>
      </c>
      <c r="F4002">
        <v>9</v>
      </c>
      <c r="T4002"/>
    </row>
    <row r="4003" spans="1:20" x14ac:dyDescent="0.25">
      <c r="A4003">
        <v>1971</v>
      </c>
      <c r="B4003">
        <v>12</v>
      </c>
      <c r="C4003">
        <v>15</v>
      </c>
      <c r="D4003">
        <v>55</v>
      </c>
      <c r="E4003">
        <v>39</v>
      </c>
      <c r="F4003">
        <v>5</v>
      </c>
      <c r="T4003"/>
    </row>
    <row r="4004" spans="1:20" x14ac:dyDescent="0.25">
      <c r="A4004">
        <v>1971</v>
      </c>
      <c r="B4004">
        <v>12</v>
      </c>
      <c r="C4004">
        <v>16</v>
      </c>
      <c r="D4004">
        <v>63</v>
      </c>
      <c r="E4004">
        <v>48</v>
      </c>
      <c r="F4004">
        <v>0</v>
      </c>
      <c r="T4004"/>
    </row>
    <row r="4005" spans="1:20" x14ac:dyDescent="0.25">
      <c r="A4005">
        <v>1971</v>
      </c>
      <c r="B4005">
        <v>12</v>
      </c>
      <c r="C4005">
        <v>17</v>
      </c>
      <c r="D4005">
        <v>48</v>
      </c>
      <c r="E4005">
        <v>38</v>
      </c>
      <c r="F4005">
        <v>0</v>
      </c>
      <c r="T4005"/>
    </row>
    <row r="4006" spans="1:20" x14ac:dyDescent="0.25">
      <c r="A4006">
        <v>1971</v>
      </c>
      <c r="B4006">
        <v>12</v>
      </c>
      <c r="C4006">
        <v>18</v>
      </c>
      <c r="D4006">
        <v>38</v>
      </c>
      <c r="E4006">
        <v>21</v>
      </c>
      <c r="F4006">
        <v>0</v>
      </c>
      <c r="T4006"/>
    </row>
    <row r="4007" spans="1:20" x14ac:dyDescent="0.25">
      <c r="A4007">
        <v>1971</v>
      </c>
      <c r="B4007">
        <v>12</v>
      </c>
      <c r="C4007">
        <v>19</v>
      </c>
      <c r="D4007">
        <v>38</v>
      </c>
      <c r="E4007">
        <v>20</v>
      </c>
      <c r="F4007">
        <v>0</v>
      </c>
      <c r="T4007"/>
    </row>
    <row r="4008" spans="1:20" x14ac:dyDescent="0.25">
      <c r="A4008">
        <v>1971</v>
      </c>
      <c r="B4008">
        <v>12</v>
      </c>
      <c r="C4008">
        <v>20</v>
      </c>
      <c r="D4008">
        <v>44</v>
      </c>
      <c r="E4008">
        <v>38</v>
      </c>
      <c r="F4008">
        <v>6</v>
      </c>
      <c r="T4008"/>
    </row>
    <row r="4009" spans="1:20" x14ac:dyDescent="0.25">
      <c r="A4009">
        <v>1971</v>
      </c>
      <c r="B4009">
        <v>12</v>
      </c>
      <c r="C4009">
        <v>21</v>
      </c>
      <c r="D4009">
        <v>52</v>
      </c>
      <c r="E4009">
        <v>41</v>
      </c>
      <c r="F4009">
        <v>0</v>
      </c>
      <c r="T4009"/>
    </row>
    <row r="4010" spans="1:20" x14ac:dyDescent="0.25">
      <c r="A4010">
        <v>1971</v>
      </c>
      <c r="B4010">
        <v>12</v>
      </c>
      <c r="C4010">
        <v>22</v>
      </c>
      <c r="D4010">
        <v>41</v>
      </c>
      <c r="E4010">
        <v>24</v>
      </c>
      <c r="F4010">
        <v>0</v>
      </c>
      <c r="T4010"/>
    </row>
    <row r="4011" spans="1:20" x14ac:dyDescent="0.25">
      <c r="A4011">
        <v>1971</v>
      </c>
      <c r="B4011">
        <v>12</v>
      </c>
      <c r="C4011">
        <v>23</v>
      </c>
      <c r="D4011">
        <v>40</v>
      </c>
      <c r="E4011">
        <v>23</v>
      </c>
      <c r="F4011">
        <v>0</v>
      </c>
      <c r="T4011"/>
    </row>
    <row r="4012" spans="1:20" x14ac:dyDescent="0.25">
      <c r="A4012">
        <v>1971</v>
      </c>
      <c r="B4012">
        <v>12</v>
      </c>
      <c r="C4012">
        <v>24</v>
      </c>
      <c r="D4012">
        <v>50</v>
      </c>
      <c r="E4012">
        <v>40</v>
      </c>
      <c r="F4012">
        <v>6</v>
      </c>
      <c r="T4012"/>
    </row>
    <row r="4013" spans="1:20" x14ac:dyDescent="0.25">
      <c r="A4013">
        <v>1971</v>
      </c>
      <c r="B4013">
        <v>12</v>
      </c>
      <c r="C4013">
        <v>25</v>
      </c>
      <c r="D4013">
        <v>45</v>
      </c>
      <c r="E4013">
        <v>32</v>
      </c>
      <c r="F4013">
        <v>0</v>
      </c>
      <c r="T4013"/>
    </row>
    <row r="4014" spans="1:20" x14ac:dyDescent="0.25">
      <c r="A4014">
        <v>1971</v>
      </c>
      <c r="B4014">
        <v>12</v>
      </c>
      <c r="C4014">
        <v>26</v>
      </c>
      <c r="D4014">
        <v>52</v>
      </c>
      <c r="E4014">
        <v>39</v>
      </c>
      <c r="F4014">
        <v>5</v>
      </c>
      <c r="T4014"/>
    </row>
    <row r="4015" spans="1:20" x14ac:dyDescent="0.25">
      <c r="A4015">
        <v>1971</v>
      </c>
      <c r="B4015">
        <v>12</v>
      </c>
      <c r="C4015">
        <v>27</v>
      </c>
      <c r="D4015">
        <v>52</v>
      </c>
      <c r="E4015">
        <v>45</v>
      </c>
      <c r="F4015">
        <v>0</v>
      </c>
      <c r="T4015"/>
    </row>
    <row r="4016" spans="1:20" x14ac:dyDescent="0.25">
      <c r="A4016">
        <v>1971</v>
      </c>
      <c r="B4016">
        <v>12</v>
      </c>
      <c r="C4016">
        <v>28</v>
      </c>
      <c r="D4016">
        <v>54</v>
      </c>
      <c r="E4016">
        <v>38</v>
      </c>
      <c r="F4016">
        <v>1</v>
      </c>
      <c r="T4016"/>
    </row>
    <row r="4017" spans="1:20" x14ac:dyDescent="0.25">
      <c r="A4017">
        <v>1971</v>
      </c>
      <c r="B4017">
        <v>12</v>
      </c>
      <c r="C4017">
        <v>29</v>
      </c>
      <c r="D4017">
        <v>44</v>
      </c>
      <c r="E4017">
        <v>36</v>
      </c>
      <c r="F4017">
        <v>0</v>
      </c>
      <c r="T4017"/>
    </row>
    <row r="4018" spans="1:20" x14ac:dyDescent="0.25">
      <c r="A4018">
        <v>1971</v>
      </c>
      <c r="B4018">
        <v>12</v>
      </c>
      <c r="C4018">
        <v>30</v>
      </c>
      <c r="D4018">
        <v>51</v>
      </c>
      <c r="E4018">
        <v>38</v>
      </c>
      <c r="F4018">
        <v>52</v>
      </c>
      <c r="T4018"/>
    </row>
    <row r="4019" spans="1:20" x14ac:dyDescent="0.25">
      <c r="A4019">
        <v>1971</v>
      </c>
      <c r="B4019">
        <v>12</v>
      </c>
      <c r="C4019">
        <v>31</v>
      </c>
      <c r="D4019">
        <v>46</v>
      </c>
      <c r="E4019">
        <v>21</v>
      </c>
      <c r="F4019">
        <v>0</v>
      </c>
      <c r="T4019"/>
    </row>
    <row r="4020" spans="1:20" x14ac:dyDescent="0.25">
      <c r="A4020">
        <v>1972</v>
      </c>
      <c r="B4020">
        <v>1</v>
      </c>
      <c r="C4020">
        <v>1</v>
      </c>
      <c r="D4020">
        <v>35</v>
      </c>
      <c r="E4020">
        <v>20</v>
      </c>
      <c r="F4020">
        <v>0</v>
      </c>
      <c r="T4020"/>
    </row>
    <row r="4021" spans="1:20" x14ac:dyDescent="0.25">
      <c r="A4021">
        <v>1972</v>
      </c>
      <c r="B4021">
        <v>1</v>
      </c>
      <c r="C4021">
        <v>2</v>
      </c>
      <c r="D4021">
        <v>51</v>
      </c>
      <c r="E4021">
        <v>34</v>
      </c>
      <c r="F4021">
        <v>64</v>
      </c>
      <c r="T4021"/>
    </row>
    <row r="4022" spans="1:20" x14ac:dyDescent="0.25">
      <c r="A4022">
        <v>1972</v>
      </c>
      <c r="B4022">
        <v>1</v>
      </c>
      <c r="C4022">
        <v>3</v>
      </c>
      <c r="D4022">
        <v>46</v>
      </c>
      <c r="E4022">
        <v>34</v>
      </c>
      <c r="F4022">
        <v>0</v>
      </c>
      <c r="T4022"/>
    </row>
    <row r="4023" spans="1:20" x14ac:dyDescent="0.25">
      <c r="A4023">
        <v>1972</v>
      </c>
      <c r="B4023">
        <v>1</v>
      </c>
      <c r="C4023">
        <v>4</v>
      </c>
      <c r="D4023">
        <v>45</v>
      </c>
      <c r="E4023">
        <v>39</v>
      </c>
      <c r="F4023">
        <v>30</v>
      </c>
      <c r="T4023"/>
    </row>
    <row r="4024" spans="1:20" x14ac:dyDescent="0.25">
      <c r="A4024">
        <v>1972</v>
      </c>
      <c r="B4024">
        <v>1</v>
      </c>
      <c r="C4024">
        <v>5</v>
      </c>
      <c r="D4024">
        <v>41</v>
      </c>
      <c r="E4024">
        <v>19</v>
      </c>
      <c r="F4024">
        <v>26</v>
      </c>
      <c r="T4024"/>
    </row>
    <row r="4025" spans="1:20" x14ac:dyDescent="0.25">
      <c r="A4025">
        <v>1972</v>
      </c>
      <c r="B4025">
        <v>1</v>
      </c>
      <c r="C4025">
        <v>6</v>
      </c>
      <c r="D4025">
        <v>28</v>
      </c>
      <c r="E4025">
        <v>14</v>
      </c>
      <c r="F4025">
        <v>0</v>
      </c>
      <c r="T4025"/>
    </row>
    <row r="4026" spans="1:20" x14ac:dyDescent="0.25">
      <c r="A4026">
        <v>1972</v>
      </c>
      <c r="B4026">
        <v>1</v>
      </c>
      <c r="C4026">
        <v>7</v>
      </c>
      <c r="D4026">
        <v>36</v>
      </c>
      <c r="E4026">
        <v>25</v>
      </c>
      <c r="F4026">
        <v>0</v>
      </c>
      <c r="T4026"/>
    </row>
    <row r="4027" spans="1:20" x14ac:dyDescent="0.25">
      <c r="A4027">
        <v>1972</v>
      </c>
      <c r="B4027">
        <v>1</v>
      </c>
      <c r="C4027">
        <v>8</v>
      </c>
      <c r="D4027">
        <v>36</v>
      </c>
      <c r="E4027">
        <v>27</v>
      </c>
      <c r="F4027">
        <v>0</v>
      </c>
      <c r="T4027"/>
    </row>
    <row r="4028" spans="1:20" x14ac:dyDescent="0.25">
      <c r="A4028">
        <v>1972</v>
      </c>
      <c r="B4028">
        <v>1</v>
      </c>
      <c r="C4028">
        <v>9</v>
      </c>
      <c r="D4028">
        <v>45</v>
      </c>
      <c r="E4028">
        <v>28</v>
      </c>
      <c r="F4028">
        <v>48</v>
      </c>
      <c r="T4028"/>
    </row>
    <row r="4029" spans="1:20" x14ac:dyDescent="0.25">
      <c r="A4029">
        <v>1972</v>
      </c>
      <c r="B4029">
        <v>1</v>
      </c>
      <c r="C4029">
        <v>10</v>
      </c>
      <c r="D4029">
        <v>52</v>
      </c>
      <c r="E4029">
        <v>45</v>
      </c>
      <c r="F4029">
        <v>1</v>
      </c>
      <c r="T4029"/>
    </row>
    <row r="4030" spans="1:20" x14ac:dyDescent="0.25">
      <c r="A4030">
        <v>1972</v>
      </c>
      <c r="B4030">
        <v>1</v>
      </c>
      <c r="C4030">
        <v>11</v>
      </c>
      <c r="D4030">
        <v>53</v>
      </c>
      <c r="E4030">
        <v>44</v>
      </c>
      <c r="F4030">
        <v>17</v>
      </c>
      <c r="T4030"/>
    </row>
    <row r="4031" spans="1:20" x14ac:dyDescent="0.25">
      <c r="A4031">
        <v>1972</v>
      </c>
      <c r="B4031">
        <v>1</v>
      </c>
      <c r="C4031">
        <v>12</v>
      </c>
      <c r="D4031">
        <v>50</v>
      </c>
      <c r="E4031">
        <v>40</v>
      </c>
      <c r="F4031">
        <v>1</v>
      </c>
      <c r="T4031"/>
    </row>
    <row r="4032" spans="1:20" x14ac:dyDescent="0.25">
      <c r="A4032">
        <v>1972</v>
      </c>
      <c r="B4032">
        <v>1</v>
      </c>
      <c r="C4032">
        <v>13</v>
      </c>
      <c r="D4032">
        <v>62</v>
      </c>
      <c r="E4032">
        <v>44</v>
      </c>
      <c r="F4032">
        <v>13</v>
      </c>
      <c r="T4032"/>
    </row>
    <row r="4033" spans="1:20" x14ac:dyDescent="0.25">
      <c r="A4033">
        <v>1972</v>
      </c>
      <c r="B4033">
        <v>1</v>
      </c>
      <c r="C4033">
        <v>14</v>
      </c>
      <c r="D4033">
        <v>62</v>
      </c>
      <c r="E4033">
        <v>31</v>
      </c>
      <c r="F4033">
        <v>8</v>
      </c>
      <c r="T4033"/>
    </row>
    <row r="4034" spans="1:20" x14ac:dyDescent="0.25">
      <c r="A4034">
        <v>1972</v>
      </c>
      <c r="B4034">
        <v>1</v>
      </c>
      <c r="C4034">
        <v>15</v>
      </c>
      <c r="D4034">
        <v>33</v>
      </c>
      <c r="E4034">
        <v>10</v>
      </c>
      <c r="F4034">
        <v>0</v>
      </c>
      <c r="T4034"/>
    </row>
    <row r="4035" spans="1:20" x14ac:dyDescent="0.25">
      <c r="A4035">
        <v>1972</v>
      </c>
      <c r="B4035">
        <v>1</v>
      </c>
      <c r="C4035">
        <v>16</v>
      </c>
      <c r="D4035">
        <v>15</v>
      </c>
      <c r="E4035">
        <v>5</v>
      </c>
      <c r="F4035">
        <v>0</v>
      </c>
      <c r="T4035"/>
    </row>
    <row r="4036" spans="1:20" x14ac:dyDescent="0.25">
      <c r="A4036">
        <v>1972</v>
      </c>
      <c r="B4036">
        <v>1</v>
      </c>
      <c r="C4036">
        <v>17</v>
      </c>
      <c r="D4036">
        <v>32</v>
      </c>
      <c r="E4036">
        <v>10</v>
      </c>
      <c r="F4036">
        <v>0</v>
      </c>
      <c r="T4036"/>
    </row>
    <row r="4037" spans="1:20" x14ac:dyDescent="0.25">
      <c r="A4037">
        <v>1972</v>
      </c>
      <c r="B4037">
        <v>1</v>
      </c>
      <c r="C4037">
        <v>18</v>
      </c>
      <c r="D4037">
        <v>46</v>
      </c>
      <c r="E4037">
        <v>29</v>
      </c>
      <c r="F4037">
        <v>0</v>
      </c>
      <c r="T4037"/>
    </row>
    <row r="4038" spans="1:20" x14ac:dyDescent="0.25">
      <c r="A4038">
        <v>1972</v>
      </c>
      <c r="B4038">
        <v>1</v>
      </c>
      <c r="C4038">
        <v>19</v>
      </c>
      <c r="D4038">
        <v>57</v>
      </c>
      <c r="E4038">
        <v>38</v>
      </c>
      <c r="F4038">
        <v>0</v>
      </c>
      <c r="T4038"/>
    </row>
    <row r="4039" spans="1:20" x14ac:dyDescent="0.25">
      <c r="A4039">
        <v>1972</v>
      </c>
      <c r="B4039">
        <v>1</v>
      </c>
      <c r="C4039">
        <v>20</v>
      </c>
      <c r="D4039">
        <v>45</v>
      </c>
      <c r="E4039">
        <v>36</v>
      </c>
      <c r="F4039">
        <v>5</v>
      </c>
      <c r="T4039"/>
    </row>
    <row r="4040" spans="1:20" x14ac:dyDescent="0.25">
      <c r="A4040">
        <v>1972</v>
      </c>
      <c r="B4040">
        <v>1</v>
      </c>
      <c r="C4040">
        <v>21</v>
      </c>
      <c r="D4040">
        <v>42</v>
      </c>
      <c r="E4040">
        <v>34</v>
      </c>
      <c r="F4040">
        <v>0</v>
      </c>
      <c r="T4040"/>
    </row>
    <row r="4041" spans="1:20" x14ac:dyDescent="0.25">
      <c r="A4041">
        <v>1972</v>
      </c>
      <c r="B4041">
        <v>1</v>
      </c>
      <c r="C4041">
        <v>22</v>
      </c>
      <c r="D4041">
        <v>44</v>
      </c>
      <c r="E4041">
        <v>34</v>
      </c>
      <c r="F4041">
        <v>0</v>
      </c>
      <c r="T4041"/>
    </row>
    <row r="4042" spans="1:20" x14ac:dyDescent="0.25">
      <c r="A4042">
        <v>1972</v>
      </c>
      <c r="B4042">
        <v>1</v>
      </c>
      <c r="C4042">
        <v>23</v>
      </c>
      <c r="D4042">
        <v>53</v>
      </c>
      <c r="E4042">
        <v>37</v>
      </c>
      <c r="F4042">
        <v>0</v>
      </c>
      <c r="T4042"/>
    </row>
    <row r="4043" spans="1:20" x14ac:dyDescent="0.25">
      <c r="A4043">
        <v>1972</v>
      </c>
      <c r="B4043">
        <v>1</v>
      </c>
      <c r="C4043">
        <v>24</v>
      </c>
      <c r="D4043">
        <v>50</v>
      </c>
      <c r="E4043">
        <v>40</v>
      </c>
      <c r="F4043">
        <v>9</v>
      </c>
      <c r="T4043"/>
    </row>
    <row r="4044" spans="1:20" x14ac:dyDescent="0.25">
      <c r="A4044">
        <v>1972</v>
      </c>
      <c r="B4044">
        <v>1</v>
      </c>
      <c r="C4044">
        <v>25</v>
      </c>
      <c r="D4044">
        <v>56</v>
      </c>
      <c r="E4044">
        <v>24</v>
      </c>
      <c r="F4044">
        <v>3</v>
      </c>
      <c r="T4044"/>
    </row>
    <row r="4045" spans="1:20" x14ac:dyDescent="0.25">
      <c r="A4045">
        <v>1972</v>
      </c>
      <c r="B4045">
        <v>1</v>
      </c>
      <c r="C4045">
        <v>26</v>
      </c>
      <c r="D4045">
        <v>31</v>
      </c>
      <c r="E4045">
        <v>21</v>
      </c>
      <c r="F4045">
        <v>0</v>
      </c>
      <c r="T4045"/>
    </row>
    <row r="4046" spans="1:20" x14ac:dyDescent="0.25">
      <c r="A4046">
        <v>1972</v>
      </c>
      <c r="B4046">
        <v>1</v>
      </c>
      <c r="C4046">
        <v>27</v>
      </c>
      <c r="D4046">
        <v>27</v>
      </c>
      <c r="E4046">
        <v>18</v>
      </c>
      <c r="F4046">
        <v>0</v>
      </c>
      <c r="T4046"/>
    </row>
    <row r="4047" spans="1:20" x14ac:dyDescent="0.25">
      <c r="A4047">
        <v>1972</v>
      </c>
      <c r="B4047">
        <v>1</v>
      </c>
      <c r="C4047">
        <v>28</v>
      </c>
      <c r="D4047">
        <v>31</v>
      </c>
      <c r="E4047">
        <v>22</v>
      </c>
      <c r="F4047">
        <v>16</v>
      </c>
      <c r="T4047"/>
    </row>
    <row r="4048" spans="1:20" x14ac:dyDescent="0.25">
      <c r="A4048">
        <v>1972</v>
      </c>
      <c r="B4048">
        <v>1</v>
      </c>
      <c r="C4048">
        <v>29</v>
      </c>
      <c r="D4048">
        <v>31</v>
      </c>
      <c r="E4048">
        <v>22</v>
      </c>
      <c r="F4048">
        <v>0</v>
      </c>
      <c r="T4048"/>
    </row>
    <row r="4049" spans="1:20" x14ac:dyDescent="0.25">
      <c r="A4049">
        <v>1972</v>
      </c>
      <c r="B4049">
        <v>1</v>
      </c>
      <c r="C4049">
        <v>30</v>
      </c>
      <c r="D4049">
        <v>38</v>
      </c>
      <c r="E4049">
        <v>25</v>
      </c>
      <c r="F4049">
        <v>0</v>
      </c>
      <c r="T4049"/>
    </row>
    <row r="4050" spans="1:20" x14ac:dyDescent="0.25">
      <c r="A4050">
        <v>1972</v>
      </c>
      <c r="B4050">
        <v>1</v>
      </c>
      <c r="C4050">
        <v>31</v>
      </c>
      <c r="D4050">
        <v>31</v>
      </c>
      <c r="E4050">
        <v>20</v>
      </c>
      <c r="F4050">
        <v>0</v>
      </c>
      <c r="T4050"/>
    </row>
    <row r="4051" spans="1:20" x14ac:dyDescent="0.25">
      <c r="A4051">
        <v>1972</v>
      </c>
      <c r="B4051">
        <v>2</v>
      </c>
      <c r="C4051">
        <v>1</v>
      </c>
      <c r="D4051">
        <v>38</v>
      </c>
      <c r="E4051">
        <v>23</v>
      </c>
      <c r="F4051">
        <v>0</v>
      </c>
      <c r="T4051"/>
    </row>
    <row r="4052" spans="1:20" x14ac:dyDescent="0.25">
      <c r="A4052">
        <v>1972</v>
      </c>
      <c r="B4052">
        <v>2</v>
      </c>
      <c r="C4052">
        <v>2</v>
      </c>
      <c r="D4052">
        <v>35</v>
      </c>
      <c r="E4052">
        <v>30</v>
      </c>
      <c r="F4052">
        <v>5</v>
      </c>
      <c r="T4052"/>
    </row>
    <row r="4053" spans="1:20" x14ac:dyDescent="0.25">
      <c r="A4053">
        <v>1972</v>
      </c>
      <c r="B4053">
        <v>2</v>
      </c>
      <c r="C4053">
        <v>3</v>
      </c>
      <c r="D4053">
        <v>53</v>
      </c>
      <c r="E4053">
        <v>28</v>
      </c>
      <c r="F4053">
        <v>155</v>
      </c>
      <c r="T4053"/>
    </row>
    <row r="4054" spans="1:20" x14ac:dyDescent="0.25">
      <c r="A4054">
        <v>1972</v>
      </c>
      <c r="B4054">
        <v>2</v>
      </c>
      <c r="C4054">
        <v>4</v>
      </c>
      <c r="D4054">
        <v>51</v>
      </c>
      <c r="E4054">
        <v>20</v>
      </c>
      <c r="F4054">
        <v>0</v>
      </c>
      <c r="T4054"/>
    </row>
    <row r="4055" spans="1:20" x14ac:dyDescent="0.25">
      <c r="A4055">
        <v>1972</v>
      </c>
      <c r="B4055">
        <v>2</v>
      </c>
      <c r="C4055">
        <v>5</v>
      </c>
      <c r="D4055">
        <v>23</v>
      </c>
      <c r="E4055">
        <v>14</v>
      </c>
      <c r="F4055">
        <v>0</v>
      </c>
      <c r="T4055"/>
    </row>
    <row r="4056" spans="1:20" x14ac:dyDescent="0.25">
      <c r="A4056">
        <v>1972</v>
      </c>
      <c r="B4056">
        <v>2</v>
      </c>
      <c r="C4056">
        <v>6</v>
      </c>
      <c r="D4056">
        <v>32</v>
      </c>
      <c r="E4056">
        <v>20</v>
      </c>
      <c r="F4056">
        <v>33</v>
      </c>
      <c r="T4056"/>
    </row>
    <row r="4057" spans="1:20" x14ac:dyDescent="0.25">
      <c r="A4057">
        <v>1972</v>
      </c>
      <c r="B4057">
        <v>2</v>
      </c>
      <c r="C4057">
        <v>7</v>
      </c>
      <c r="D4057">
        <v>30</v>
      </c>
      <c r="E4057">
        <v>15</v>
      </c>
      <c r="F4057">
        <v>2</v>
      </c>
      <c r="T4057"/>
    </row>
    <row r="4058" spans="1:20" x14ac:dyDescent="0.25">
      <c r="A4058">
        <v>1972</v>
      </c>
      <c r="B4058">
        <v>2</v>
      </c>
      <c r="C4058">
        <v>8</v>
      </c>
      <c r="D4058">
        <v>25</v>
      </c>
      <c r="E4058">
        <v>10</v>
      </c>
      <c r="F4058">
        <v>0</v>
      </c>
      <c r="T4058"/>
    </row>
    <row r="4059" spans="1:20" x14ac:dyDescent="0.25">
      <c r="A4059">
        <v>1972</v>
      </c>
      <c r="B4059">
        <v>2</v>
      </c>
      <c r="C4059">
        <v>9</v>
      </c>
      <c r="D4059">
        <v>30</v>
      </c>
      <c r="E4059">
        <v>15</v>
      </c>
      <c r="F4059">
        <v>0</v>
      </c>
      <c r="T4059"/>
    </row>
    <row r="4060" spans="1:20" x14ac:dyDescent="0.25">
      <c r="A4060">
        <v>1972</v>
      </c>
      <c r="B4060">
        <v>2</v>
      </c>
      <c r="C4060">
        <v>10</v>
      </c>
      <c r="D4060">
        <v>33</v>
      </c>
      <c r="E4060">
        <v>18</v>
      </c>
      <c r="F4060">
        <v>0</v>
      </c>
      <c r="T4060"/>
    </row>
    <row r="4061" spans="1:20" x14ac:dyDescent="0.25">
      <c r="A4061">
        <v>1972</v>
      </c>
      <c r="B4061">
        <v>2</v>
      </c>
      <c r="C4061">
        <v>11</v>
      </c>
      <c r="D4061">
        <v>33</v>
      </c>
      <c r="E4061">
        <v>19</v>
      </c>
      <c r="F4061">
        <v>0</v>
      </c>
      <c r="T4061"/>
    </row>
    <row r="4062" spans="1:20" x14ac:dyDescent="0.25">
      <c r="A4062">
        <v>1972</v>
      </c>
      <c r="B4062">
        <v>2</v>
      </c>
      <c r="C4062">
        <v>12</v>
      </c>
      <c r="D4062">
        <v>39</v>
      </c>
      <c r="E4062">
        <v>26</v>
      </c>
      <c r="F4062">
        <v>0</v>
      </c>
      <c r="T4062"/>
    </row>
    <row r="4063" spans="1:20" x14ac:dyDescent="0.25">
      <c r="A4063">
        <v>1972</v>
      </c>
      <c r="B4063">
        <v>2</v>
      </c>
      <c r="C4063">
        <v>13</v>
      </c>
      <c r="D4063">
        <v>49</v>
      </c>
      <c r="E4063">
        <v>35</v>
      </c>
      <c r="F4063">
        <v>113</v>
      </c>
      <c r="T4063"/>
    </row>
    <row r="4064" spans="1:20" x14ac:dyDescent="0.25">
      <c r="A4064">
        <v>1972</v>
      </c>
      <c r="B4064">
        <v>2</v>
      </c>
      <c r="C4064">
        <v>14</v>
      </c>
      <c r="D4064">
        <v>47</v>
      </c>
      <c r="E4064">
        <v>37</v>
      </c>
      <c r="F4064">
        <v>0</v>
      </c>
      <c r="T4064"/>
    </row>
    <row r="4065" spans="1:20" x14ac:dyDescent="0.25">
      <c r="A4065">
        <v>1972</v>
      </c>
      <c r="B4065">
        <v>2</v>
      </c>
      <c r="C4065">
        <v>15</v>
      </c>
      <c r="D4065">
        <v>58</v>
      </c>
      <c r="E4065">
        <v>34</v>
      </c>
      <c r="F4065">
        <v>0</v>
      </c>
      <c r="T4065"/>
    </row>
    <row r="4066" spans="1:20" x14ac:dyDescent="0.25">
      <c r="A4066">
        <v>1972</v>
      </c>
      <c r="B4066">
        <v>2</v>
      </c>
      <c r="C4066">
        <v>16</v>
      </c>
      <c r="D4066">
        <v>44</v>
      </c>
      <c r="E4066">
        <v>31</v>
      </c>
      <c r="F4066">
        <v>0</v>
      </c>
      <c r="T4066"/>
    </row>
    <row r="4067" spans="1:20" x14ac:dyDescent="0.25">
      <c r="A4067">
        <v>1972</v>
      </c>
      <c r="B4067">
        <v>2</v>
      </c>
      <c r="C4067">
        <v>17</v>
      </c>
      <c r="D4067">
        <v>34</v>
      </c>
      <c r="E4067">
        <v>26</v>
      </c>
      <c r="F4067">
        <v>17</v>
      </c>
      <c r="T4067"/>
    </row>
    <row r="4068" spans="1:20" x14ac:dyDescent="0.25">
      <c r="A4068">
        <v>1972</v>
      </c>
      <c r="B4068">
        <v>2</v>
      </c>
      <c r="C4068">
        <v>18</v>
      </c>
      <c r="D4068">
        <v>36</v>
      </c>
      <c r="E4068">
        <v>31</v>
      </c>
      <c r="F4068">
        <v>1</v>
      </c>
      <c r="T4068"/>
    </row>
    <row r="4069" spans="1:20" x14ac:dyDescent="0.25">
      <c r="A4069">
        <v>1972</v>
      </c>
      <c r="B4069">
        <v>2</v>
      </c>
      <c r="C4069">
        <v>19</v>
      </c>
      <c r="D4069">
        <v>37</v>
      </c>
      <c r="E4069">
        <v>26</v>
      </c>
      <c r="F4069">
        <v>164</v>
      </c>
      <c r="T4069"/>
    </row>
    <row r="4070" spans="1:20" x14ac:dyDescent="0.25">
      <c r="A4070">
        <v>1972</v>
      </c>
      <c r="B4070">
        <v>2</v>
      </c>
      <c r="C4070">
        <v>20</v>
      </c>
      <c r="D4070">
        <v>26</v>
      </c>
      <c r="E4070">
        <v>10</v>
      </c>
      <c r="F4070">
        <v>0</v>
      </c>
      <c r="T4070"/>
    </row>
    <row r="4071" spans="1:20" x14ac:dyDescent="0.25">
      <c r="A4071">
        <v>1972</v>
      </c>
      <c r="B4071">
        <v>2</v>
      </c>
      <c r="C4071">
        <v>21</v>
      </c>
      <c r="D4071">
        <v>37</v>
      </c>
      <c r="E4071">
        <v>10</v>
      </c>
      <c r="F4071">
        <v>0</v>
      </c>
      <c r="T4071"/>
    </row>
    <row r="4072" spans="1:20" x14ac:dyDescent="0.25">
      <c r="A4072">
        <v>1972</v>
      </c>
      <c r="B4072">
        <v>2</v>
      </c>
      <c r="C4072">
        <v>22</v>
      </c>
      <c r="D4072">
        <v>40</v>
      </c>
      <c r="E4072">
        <v>13</v>
      </c>
      <c r="F4072">
        <v>0</v>
      </c>
      <c r="T4072"/>
    </row>
    <row r="4073" spans="1:20" x14ac:dyDescent="0.25">
      <c r="A4073">
        <v>1972</v>
      </c>
      <c r="B4073">
        <v>2</v>
      </c>
      <c r="C4073">
        <v>23</v>
      </c>
      <c r="D4073">
        <v>28</v>
      </c>
      <c r="E4073">
        <v>9</v>
      </c>
      <c r="F4073">
        <v>48</v>
      </c>
      <c r="T4073"/>
    </row>
    <row r="4074" spans="1:20" x14ac:dyDescent="0.25">
      <c r="A4074">
        <v>1972</v>
      </c>
      <c r="B4074">
        <v>2</v>
      </c>
      <c r="C4074">
        <v>24</v>
      </c>
      <c r="D4074">
        <v>39</v>
      </c>
      <c r="E4074">
        <v>25</v>
      </c>
      <c r="F4074">
        <v>5</v>
      </c>
      <c r="T4074"/>
    </row>
    <row r="4075" spans="1:20" x14ac:dyDescent="0.25">
      <c r="A4075">
        <v>1972</v>
      </c>
      <c r="B4075">
        <v>2</v>
      </c>
      <c r="C4075">
        <v>25</v>
      </c>
      <c r="D4075">
        <v>42</v>
      </c>
      <c r="E4075">
        <v>35</v>
      </c>
      <c r="F4075">
        <v>0</v>
      </c>
      <c r="T4075"/>
    </row>
    <row r="4076" spans="1:20" x14ac:dyDescent="0.25">
      <c r="A4076">
        <v>1972</v>
      </c>
      <c r="B4076">
        <v>2</v>
      </c>
      <c r="C4076">
        <v>26</v>
      </c>
      <c r="D4076">
        <v>37</v>
      </c>
      <c r="E4076">
        <v>29</v>
      </c>
      <c r="F4076">
        <v>46</v>
      </c>
      <c r="T4076"/>
    </row>
    <row r="4077" spans="1:20" x14ac:dyDescent="0.25">
      <c r="A4077">
        <v>1972</v>
      </c>
      <c r="B4077">
        <v>2</v>
      </c>
      <c r="C4077">
        <v>27</v>
      </c>
      <c r="D4077">
        <v>40</v>
      </c>
      <c r="E4077">
        <v>26</v>
      </c>
      <c r="F4077">
        <v>0</v>
      </c>
      <c r="T4077"/>
    </row>
    <row r="4078" spans="1:20" x14ac:dyDescent="0.25">
      <c r="A4078">
        <v>1972</v>
      </c>
      <c r="B4078">
        <v>2</v>
      </c>
      <c r="C4078">
        <v>28</v>
      </c>
      <c r="D4078">
        <v>51</v>
      </c>
      <c r="E4078">
        <v>35</v>
      </c>
      <c r="F4078">
        <v>1</v>
      </c>
      <c r="T4078"/>
    </row>
    <row r="4079" spans="1:20" x14ac:dyDescent="0.25">
      <c r="A4079">
        <v>1972</v>
      </c>
      <c r="B4079">
        <v>2</v>
      </c>
      <c r="C4079">
        <v>29</v>
      </c>
      <c r="D4079">
        <v>62</v>
      </c>
      <c r="E4079">
        <v>44</v>
      </c>
      <c r="F4079">
        <v>0</v>
      </c>
      <c r="T4079"/>
    </row>
    <row r="4080" spans="1:20" x14ac:dyDescent="0.25">
      <c r="A4080">
        <v>1972</v>
      </c>
      <c r="B4080">
        <v>3</v>
      </c>
      <c r="C4080">
        <v>1</v>
      </c>
      <c r="D4080">
        <v>73</v>
      </c>
      <c r="E4080">
        <v>42</v>
      </c>
      <c r="F4080">
        <v>0</v>
      </c>
      <c r="T4080"/>
    </row>
    <row r="4081" spans="1:20" x14ac:dyDescent="0.25">
      <c r="A4081">
        <v>1972</v>
      </c>
      <c r="B4081">
        <v>3</v>
      </c>
      <c r="C4081">
        <v>2</v>
      </c>
      <c r="D4081">
        <v>72</v>
      </c>
      <c r="E4081">
        <v>50</v>
      </c>
      <c r="F4081">
        <v>4</v>
      </c>
      <c r="T4081"/>
    </row>
    <row r="4082" spans="1:20" x14ac:dyDescent="0.25">
      <c r="A4082">
        <v>1972</v>
      </c>
      <c r="B4082">
        <v>3</v>
      </c>
      <c r="C4082">
        <v>3</v>
      </c>
      <c r="D4082">
        <v>63</v>
      </c>
      <c r="E4082">
        <v>26</v>
      </c>
      <c r="F4082">
        <v>90</v>
      </c>
      <c r="T4082"/>
    </row>
    <row r="4083" spans="1:20" x14ac:dyDescent="0.25">
      <c r="A4083">
        <v>1972</v>
      </c>
      <c r="B4083">
        <v>3</v>
      </c>
      <c r="C4083">
        <v>4</v>
      </c>
      <c r="D4083">
        <v>34</v>
      </c>
      <c r="E4083">
        <v>17</v>
      </c>
      <c r="F4083">
        <v>0</v>
      </c>
      <c r="T4083"/>
    </row>
    <row r="4084" spans="1:20" x14ac:dyDescent="0.25">
      <c r="A4084">
        <v>1972</v>
      </c>
      <c r="B4084">
        <v>3</v>
      </c>
      <c r="C4084">
        <v>5</v>
      </c>
      <c r="D4084">
        <v>43</v>
      </c>
      <c r="E4084">
        <v>27</v>
      </c>
      <c r="F4084">
        <v>28</v>
      </c>
      <c r="T4084"/>
    </row>
    <row r="4085" spans="1:20" x14ac:dyDescent="0.25">
      <c r="A4085">
        <v>1972</v>
      </c>
      <c r="B4085">
        <v>3</v>
      </c>
      <c r="C4085">
        <v>6</v>
      </c>
      <c r="D4085">
        <v>32</v>
      </c>
      <c r="E4085">
        <v>21</v>
      </c>
      <c r="F4085">
        <v>0</v>
      </c>
      <c r="T4085"/>
    </row>
    <row r="4086" spans="1:20" x14ac:dyDescent="0.25">
      <c r="A4086">
        <v>1972</v>
      </c>
      <c r="B4086">
        <v>3</v>
      </c>
      <c r="C4086">
        <v>7</v>
      </c>
      <c r="D4086">
        <v>58</v>
      </c>
      <c r="E4086">
        <v>29</v>
      </c>
      <c r="F4086">
        <v>0</v>
      </c>
      <c r="T4086"/>
    </row>
    <row r="4087" spans="1:20" x14ac:dyDescent="0.25">
      <c r="A4087">
        <v>1972</v>
      </c>
      <c r="B4087">
        <v>3</v>
      </c>
      <c r="C4087">
        <v>8</v>
      </c>
      <c r="D4087">
        <v>55</v>
      </c>
      <c r="E4087">
        <v>27</v>
      </c>
      <c r="F4087">
        <v>16</v>
      </c>
      <c r="T4087"/>
    </row>
    <row r="4088" spans="1:20" x14ac:dyDescent="0.25">
      <c r="A4088">
        <v>1972</v>
      </c>
      <c r="B4088">
        <v>3</v>
      </c>
      <c r="C4088">
        <v>9</v>
      </c>
      <c r="D4088">
        <v>31</v>
      </c>
      <c r="E4088">
        <v>19</v>
      </c>
      <c r="F4088">
        <v>0</v>
      </c>
      <c r="T4088"/>
    </row>
    <row r="4089" spans="1:20" x14ac:dyDescent="0.25">
      <c r="A4089">
        <v>1972</v>
      </c>
      <c r="B4089">
        <v>3</v>
      </c>
      <c r="C4089">
        <v>10</v>
      </c>
      <c r="D4089">
        <v>37</v>
      </c>
      <c r="E4089">
        <v>24</v>
      </c>
      <c r="F4089">
        <v>0</v>
      </c>
      <c r="T4089"/>
    </row>
    <row r="4090" spans="1:20" x14ac:dyDescent="0.25">
      <c r="A4090">
        <v>1972</v>
      </c>
      <c r="B4090">
        <v>3</v>
      </c>
      <c r="C4090">
        <v>11</v>
      </c>
      <c r="D4090">
        <v>37</v>
      </c>
      <c r="E4090">
        <v>20</v>
      </c>
      <c r="F4090">
        <v>18</v>
      </c>
      <c r="T4090"/>
    </row>
    <row r="4091" spans="1:20" x14ac:dyDescent="0.25">
      <c r="A4091">
        <v>1972</v>
      </c>
      <c r="B4091">
        <v>3</v>
      </c>
      <c r="C4091">
        <v>12</v>
      </c>
      <c r="D4091">
        <v>44</v>
      </c>
      <c r="E4091">
        <v>34</v>
      </c>
      <c r="F4091">
        <v>51</v>
      </c>
      <c r="T4091"/>
    </row>
    <row r="4092" spans="1:20" x14ac:dyDescent="0.25">
      <c r="A4092">
        <v>1972</v>
      </c>
      <c r="B4092">
        <v>3</v>
      </c>
      <c r="C4092">
        <v>13</v>
      </c>
      <c r="D4092">
        <v>47</v>
      </c>
      <c r="E4092">
        <v>37</v>
      </c>
      <c r="F4092">
        <v>0</v>
      </c>
      <c r="T4092"/>
    </row>
    <row r="4093" spans="1:20" x14ac:dyDescent="0.25">
      <c r="A4093">
        <v>1972</v>
      </c>
      <c r="B4093">
        <v>3</v>
      </c>
      <c r="C4093">
        <v>14</v>
      </c>
      <c r="D4093">
        <v>37</v>
      </c>
      <c r="E4093">
        <v>33</v>
      </c>
      <c r="F4093">
        <v>74</v>
      </c>
      <c r="T4093"/>
    </row>
    <row r="4094" spans="1:20" x14ac:dyDescent="0.25">
      <c r="A4094">
        <v>1972</v>
      </c>
      <c r="B4094">
        <v>3</v>
      </c>
      <c r="C4094">
        <v>15</v>
      </c>
      <c r="D4094">
        <v>39</v>
      </c>
      <c r="E4094">
        <v>33</v>
      </c>
      <c r="F4094">
        <v>10</v>
      </c>
      <c r="T4094"/>
    </row>
    <row r="4095" spans="1:20" x14ac:dyDescent="0.25">
      <c r="A4095">
        <v>1972</v>
      </c>
      <c r="B4095">
        <v>3</v>
      </c>
      <c r="C4095">
        <v>16</v>
      </c>
      <c r="D4095">
        <v>51</v>
      </c>
      <c r="E4095">
        <v>36</v>
      </c>
      <c r="F4095">
        <v>2</v>
      </c>
      <c r="T4095"/>
    </row>
    <row r="4096" spans="1:20" x14ac:dyDescent="0.25">
      <c r="A4096">
        <v>1972</v>
      </c>
      <c r="B4096">
        <v>3</v>
      </c>
      <c r="C4096">
        <v>17</v>
      </c>
      <c r="D4096">
        <v>53</v>
      </c>
      <c r="E4096">
        <v>40</v>
      </c>
      <c r="F4096">
        <v>120</v>
      </c>
      <c r="T4096"/>
    </row>
    <row r="4097" spans="1:20" x14ac:dyDescent="0.25">
      <c r="A4097">
        <v>1972</v>
      </c>
      <c r="B4097">
        <v>3</v>
      </c>
      <c r="C4097">
        <v>18</v>
      </c>
      <c r="D4097">
        <v>51</v>
      </c>
      <c r="E4097">
        <v>41</v>
      </c>
      <c r="F4097">
        <v>2</v>
      </c>
      <c r="T4097"/>
    </row>
    <row r="4098" spans="1:20" x14ac:dyDescent="0.25">
      <c r="A4098">
        <v>1972</v>
      </c>
      <c r="B4098">
        <v>3</v>
      </c>
      <c r="C4098">
        <v>19</v>
      </c>
      <c r="D4098">
        <v>46</v>
      </c>
      <c r="E4098">
        <v>32</v>
      </c>
      <c r="F4098">
        <v>0</v>
      </c>
      <c r="T4098"/>
    </row>
    <row r="4099" spans="1:20" x14ac:dyDescent="0.25">
      <c r="A4099">
        <v>1972</v>
      </c>
      <c r="B4099">
        <v>3</v>
      </c>
      <c r="C4099">
        <v>20</v>
      </c>
      <c r="D4099">
        <v>46</v>
      </c>
      <c r="E4099">
        <v>27</v>
      </c>
      <c r="F4099">
        <v>0</v>
      </c>
      <c r="T4099"/>
    </row>
    <row r="4100" spans="1:20" x14ac:dyDescent="0.25">
      <c r="A4100">
        <v>1972</v>
      </c>
      <c r="B4100">
        <v>3</v>
      </c>
      <c r="C4100">
        <v>21</v>
      </c>
      <c r="D4100">
        <v>55</v>
      </c>
      <c r="E4100">
        <v>35</v>
      </c>
      <c r="F4100">
        <v>0</v>
      </c>
      <c r="T4100"/>
    </row>
    <row r="4101" spans="1:20" x14ac:dyDescent="0.25">
      <c r="A4101">
        <v>1972</v>
      </c>
      <c r="B4101">
        <v>3</v>
      </c>
      <c r="C4101">
        <v>22</v>
      </c>
      <c r="D4101">
        <v>53</v>
      </c>
      <c r="E4101">
        <v>42</v>
      </c>
      <c r="F4101">
        <v>34</v>
      </c>
      <c r="T4101"/>
    </row>
    <row r="4102" spans="1:20" x14ac:dyDescent="0.25">
      <c r="A4102">
        <v>1972</v>
      </c>
      <c r="B4102">
        <v>3</v>
      </c>
      <c r="C4102">
        <v>23</v>
      </c>
      <c r="D4102">
        <v>47</v>
      </c>
      <c r="E4102">
        <v>35</v>
      </c>
      <c r="F4102">
        <v>0</v>
      </c>
      <c r="T4102"/>
    </row>
    <row r="4103" spans="1:20" x14ac:dyDescent="0.25">
      <c r="A4103">
        <v>1972</v>
      </c>
      <c r="B4103">
        <v>3</v>
      </c>
      <c r="C4103">
        <v>24</v>
      </c>
      <c r="D4103">
        <v>43</v>
      </c>
      <c r="E4103">
        <v>31</v>
      </c>
      <c r="F4103">
        <v>0</v>
      </c>
      <c r="T4103"/>
    </row>
    <row r="4104" spans="1:20" x14ac:dyDescent="0.25">
      <c r="A4104">
        <v>1972</v>
      </c>
      <c r="B4104">
        <v>3</v>
      </c>
      <c r="C4104">
        <v>25</v>
      </c>
      <c r="D4104">
        <v>44</v>
      </c>
      <c r="E4104">
        <v>28</v>
      </c>
      <c r="F4104">
        <v>0</v>
      </c>
      <c r="T4104"/>
    </row>
    <row r="4105" spans="1:20" x14ac:dyDescent="0.25">
      <c r="A4105">
        <v>1972</v>
      </c>
      <c r="B4105">
        <v>3</v>
      </c>
      <c r="C4105">
        <v>26</v>
      </c>
      <c r="D4105">
        <v>46</v>
      </c>
      <c r="E4105">
        <v>27</v>
      </c>
      <c r="F4105">
        <v>0</v>
      </c>
      <c r="T4105"/>
    </row>
    <row r="4106" spans="1:20" x14ac:dyDescent="0.25">
      <c r="A4106">
        <v>1972</v>
      </c>
      <c r="B4106">
        <v>3</v>
      </c>
      <c r="C4106">
        <v>27</v>
      </c>
      <c r="D4106">
        <v>46</v>
      </c>
      <c r="E4106">
        <v>31</v>
      </c>
      <c r="F4106">
        <v>0</v>
      </c>
      <c r="T4106"/>
    </row>
    <row r="4107" spans="1:20" x14ac:dyDescent="0.25">
      <c r="A4107">
        <v>1972</v>
      </c>
      <c r="B4107">
        <v>3</v>
      </c>
      <c r="C4107">
        <v>28</v>
      </c>
      <c r="D4107">
        <v>48</v>
      </c>
      <c r="E4107">
        <v>27</v>
      </c>
      <c r="F4107">
        <v>0</v>
      </c>
      <c r="T4107"/>
    </row>
    <row r="4108" spans="1:20" x14ac:dyDescent="0.25">
      <c r="A4108">
        <v>1972</v>
      </c>
      <c r="B4108">
        <v>3</v>
      </c>
      <c r="C4108">
        <v>29</v>
      </c>
      <c r="D4108">
        <v>58</v>
      </c>
      <c r="E4108">
        <v>35</v>
      </c>
      <c r="F4108">
        <v>0</v>
      </c>
      <c r="T4108"/>
    </row>
    <row r="4109" spans="1:20" x14ac:dyDescent="0.25">
      <c r="A4109">
        <v>1972</v>
      </c>
      <c r="B4109">
        <v>3</v>
      </c>
      <c r="C4109">
        <v>30</v>
      </c>
      <c r="D4109">
        <v>43</v>
      </c>
      <c r="E4109">
        <v>40</v>
      </c>
      <c r="F4109">
        <v>6</v>
      </c>
      <c r="T4109"/>
    </row>
    <row r="4110" spans="1:20" x14ac:dyDescent="0.25">
      <c r="A4110">
        <v>1972</v>
      </c>
      <c r="B4110">
        <v>3</v>
      </c>
      <c r="C4110">
        <v>31</v>
      </c>
      <c r="D4110">
        <v>46</v>
      </c>
      <c r="E4110">
        <v>40</v>
      </c>
      <c r="F4110">
        <v>0</v>
      </c>
      <c r="T4110"/>
    </row>
    <row r="4111" spans="1:20" x14ac:dyDescent="0.25">
      <c r="A4111">
        <v>1972</v>
      </c>
      <c r="B4111">
        <v>4</v>
      </c>
      <c r="C4111">
        <v>1</v>
      </c>
      <c r="D4111">
        <v>58</v>
      </c>
      <c r="E4111">
        <v>41</v>
      </c>
      <c r="F4111">
        <v>0</v>
      </c>
      <c r="T4111"/>
    </row>
    <row r="4112" spans="1:20" x14ac:dyDescent="0.25">
      <c r="A4112">
        <v>1972</v>
      </c>
      <c r="B4112">
        <v>4</v>
      </c>
      <c r="C4112">
        <v>2</v>
      </c>
      <c r="D4112">
        <v>54</v>
      </c>
      <c r="E4112">
        <v>39</v>
      </c>
      <c r="F4112">
        <v>13</v>
      </c>
      <c r="T4112"/>
    </row>
    <row r="4113" spans="1:20" x14ac:dyDescent="0.25">
      <c r="A4113">
        <v>1972</v>
      </c>
      <c r="B4113">
        <v>4</v>
      </c>
      <c r="C4113">
        <v>3</v>
      </c>
      <c r="D4113">
        <v>48</v>
      </c>
      <c r="E4113">
        <v>36</v>
      </c>
      <c r="F4113">
        <v>0</v>
      </c>
      <c r="T4113"/>
    </row>
    <row r="4114" spans="1:20" x14ac:dyDescent="0.25">
      <c r="A4114">
        <v>1972</v>
      </c>
      <c r="B4114">
        <v>4</v>
      </c>
      <c r="C4114">
        <v>4</v>
      </c>
      <c r="D4114">
        <v>42</v>
      </c>
      <c r="E4114">
        <v>38</v>
      </c>
      <c r="F4114">
        <v>31</v>
      </c>
      <c r="T4114"/>
    </row>
    <row r="4115" spans="1:20" x14ac:dyDescent="0.25">
      <c r="A4115">
        <v>1972</v>
      </c>
      <c r="B4115">
        <v>4</v>
      </c>
      <c r="C4115">
        <v>5</v>
      </c>
      <c r="D4115">
        <v>54</v>
      </c>
      <c r="E4115">
        <v>32</v>
      </c>
      <c r="F4115">
        <v>0</v>
      </c>
      <c r="T4115"/>
    </row>
    <row r="4116" spans="1:20" x14ac:dyDescent="0.25">
      <c r="A4116">
        <v>1972</v>
      </c>
      <c r="B4116">
        <v>4</v>
      </c>
      <c r="C4116">
        <v>6</v>
      </c>
      <c r="D4116">
        <v>62</v>
      </c>
      <c r="E4116">
        <v>42</v>
      </c>
      <c r="F4116">
        <v>0</v>
      </c>
      <c r="T4116"/>
    </row>
    <row r="4117" spans="1:20" x14ac:dyDescent="0.25">
      <c r="A4117">
        <v>1972</v>
      </c>
      <c r="B4117">
        <v>4</v>
      </c>
      <c r="C4117">
        <v>7</v>
      </c>
      <c r="D4117">
        <v>42</v>
      </c>
      <c r="E4117">
        <v>28</v>
      </c>
      <c r="F4117">
        <v>3</v>
      </c>
      <c r="T4117"/>
    </row>
    <row r="4118" spans="1:20" x14ac:dyDescent="0.25">
      <c r="A4118">
        <v>1972</v>
      </c>
      <c r="B4118">
        <v>4</v>
      </c>
      <c r="C4118">
        <v>8</v>
      </c>
      <c r="D4118">
        <v>43</v>
      </c>
      <c r="E4118">
        <v>26</v>
      </c>
      <c r="F4118">
        <v>0</v>
      </c>
      <c r="T4118"/>
    </row>
    <row r="4119" spans="1:20" x14ac:dyDescent="0.25">
      <c r="A4119">
        <v>1972</v>
      </c>
      <c r="B4119">
        <v>4</v>
      </c>
      <c r="C4119">
        <v>9</v>
      </c>
      <c r="D4119">
        <v>51</v>
      </c>
      <c r="E4119">
        <v>29</v>
      </c>
      <c r="F4119">
        <v>0</v>
      </c>
      <c r="T4119"/>
    </row>
    <row r="4120" spans="1:20" x14ac:dyDescent="0.25">
      <c r="A4120">
        <v>1972</v>
      </c>
      <c r="B4120">
        <v>4</v>
      </c>
      <c r="C4120">
        <v>10</v>
      </c>
      <c r="D4120">
        <v>54</v>
      </c>
      <c r="E4120">
        <v>37</v>
      </c>
      <c r="F4120">
        <v>0</v>
      </c>
      <c r="T4120"/>
    </row>
    <row r="4121" spans="1:20" x14ac:dyDescent="0.25">
      <c r="A4121">
        <v>1972</v>
      </c>
      <c r="B4121">
        <v>4</v>
      </c>
      <c r="C4121">
        <v>11</v>
      </c>
      <c r="D4121">
        <v>61</v>
      </c>
      <c r="E4121">
        <v>45</v>
      </c>
      <c r="F4121">
        <v>0</v>
      </c>
      <c r="T4121"/>
    </row>
    <row r="4122" spans="1:20" x14ac:dyDescent="0.25">
      <c r="A4122">
        <v>1972</v>
      </c>
      <c r="B4122">
        <v>4</v>
      </c>
      <c r="C4122">
        <v>12</v>
      </c>
      <c r="D4122">
        <v>57</v>
      </c>
      <c r="E4122">
        <v>44</v>
      </c>
      <c r="F4122">
        <v>0</v>
      </c>
      <c r="T4122"/>
    </row>
    <row r="4123" spans="1:20" x14ac:dyDescent="0.25">
      <c r="A4123">
        <v>1972</v>
      </c>
      <c r="B4123">
        <v>4</v>
      </c>
      <c r="C4123">
        <v>13</v>
      </c>
      <c r="D4123">
        <v>55</v>
      </c>
      <c r="E4123">
        <v>44</v>
      </c>
      <c r="F4123">
        <v>97</v>
      </c>
      <c r="T4123"/>
    </row>
    <row r="4124" spans="1:20" x14ac:dyDescent="0.25">
      <c r="A4124">
        <v>1972</v>
      </c>
      <c r="B4124">
        <v>4</v>
      </c>
      <c r="C4124">
        <v>14</v>
      </c>
      <c r="D4124">
        <v>61</v>
      </c>
      <c r="E4124">
        <v>47</v>
      </c>
      <c r="F4124">
        <v>0</v>
      </c>
      <c r="T4124"/>
    </row>
    <row r="4125" spans="1:20" x14ac:dyDescent="0.25">
      <c r="A4125">
        <v>1972</v>
      </c>
      <c r="B4125">
        <v>4</v>
      </c>
      <c r="C4125">
        <v>15</v>
      </c>
      <c r="D4125">
        <v>47</v>
      </c>
      <c r="E4125">
        <v>44</v>
      </c>
      <c r="F4125">
        <v>8</v>
      </c>
      <c r="T4125"/>
    </row>
    <row r="4126" spans="1:20" x14ac:dyDescent="0.25">
      <c r="A4126">
        <v>1972</v>
      </c>
      <c r="B4126">
        <v>4</v>
      </c>
      <c r="C4126">
        <v>16</v>
      </c>
      <c r="D4126">
        <v>60</v>
      </c>
      <c r="E4126">
        <v>42</v>
      </c>
      <c r="F4126">
        <v>64</v>
      </c>
      <c r="T4126"/>
    </row>
    <row r="4127" spans="1:20" x14ac:dyDescent="0.25">
      <c r="A4127">
        <v>1972</v>
      </c>
      <c r="B4127">
        <v>4</v>
      </c>
      <c r="C4127">
        <v>17</v>
      </c>
      <c r="D4127">
        <v>72</v>
      </c>
      <c r="E4127">
        <v>42</v>
      </c>
      <c r="F4127">
        <v>0</v>
      </c>
      <c r="T4127"/>
    </row>
    <row r="4128" spans="1:20" x14ac:dyDescent="0.25">
      <c r="A4128">
        <v>1972</v>
      </c>
      <c r="B4128">
        <v>4</v>
      </c>
      <c r="C4128">
        <v>18</v>
      </c>
      <c r="D4128">
        <v>68</v>
      </c>
      <c r="E4128">
        <v>48</v>
      </c>
      <c r="F4128">
        <v>0</v>
      </c>
      <c r="T4128"/>
    </row>
    <row r="4129" spans="1:20" x14ac:dyDescent="0.25">
      <c r="A4129">
        <v>1972</v>
      </c>
      <c r="B4129">
        <v>4</v>
      </c>
      <c r="C4129">
        <v>19</v>
      </c>
      <c r="D4129">
        <v>86</v>
      </c>
      <c r="E4129">
        <v>53</v>
      </c>
      <c r="F4129">
        <v>0</v>
      </c>
      <c r="T4129"/>
    </row>
    <row r="4130" spans="1:20" x14ac:dyDescent="0.25">
      <c r="A4130">
        <v>1972</v>
      </c>
      <c r="B4130">
        <v>4</v>
      </c>
      <c r="C4130">
        <v>20</v>
      </c>
      <c r="D4130">
        <v>74</v>
      </c>
      <c r="E4130">
        <v>41</v>
      </c>
      <c r="F4130">
        <v>74</v>
      </c>
      <c r="T4130"/>
    </row>
    <row r="4131" spans="1:20" x14ac:dyDescent="0.25">
      <c r="A4131">
        <v>1972</v>
      </c>
      <c r="B4131">
        <v>4</v>
      </c>
      <c r="C4131">
        <v>21</v>
      </c>
      <c r="D4131">
        <v>64</v>
      </c>
      <c r="E4131">
        <v>39</v>
      </c>
      <c r="F4131">
        <v>0</v>
      </c>
      <c r="T4131"/>
    </row>
    <row r="4132" spans="1:20" x14ac:dyDescent="0.25">
      <c r="A4132">
        <v>1972</v>
      </c>
      <c r="B4132">
        <v>4</v>
      </c>
      <c r="C4132">
        <v>22</v>
      </c>
      <c r="D4132">
        <v>52</v>
      </c>
      <c r="E4132">
        <v>42</v>
      </c>
      <c r="F4132">
        <v>73</v>
      </c>
      <c r="T4132"/>
    </row>
    <row r="4133" spans="1:20" x14ac:dyDescent="0.25">
      <c r="A4133">
        <v>1972</v>
      </c>
      <c r="B4133">
        <v>4</v>
      </c>
      <c r="C4133">
        <v>23</v>
      </c>
      <c r="D4133">
        <v>66</v>
      </c>
      <c r="E4133">
        <v>42</v>
      </c>
      <c r="F4133">
        <v>18</v>
      </c>
      <c r="T4133"/>
    </row>
    <row r="4134" spans="1:20" x14ac:dyDescent="0.25">
      <c r="A4134">
        <v>1972</v>
      </c>
      <c r="B4134">
        <v>4</v>
      </c>
      <c r="C4134">
        <v>24</v>
      </c>
      <c r="D4134">
        <v>57</v>
      </c>
      <c r="E4134">
        <v>48</v>
      </c>
      <c r="F4134">
        <v>11</v>
      </c>
      <c r="T4134"/>
    </row>
    <row r="4135" spans="1:20" x14ac:dyDescent="0.25">
      <c r="A4135">
        <v>1972</v>
      </c>
      <c r="B4135">
        <v>4</v>
      </c>
      <c r="C4135">
        <v>25</v>
      </c>
      <c r="D4135">
        <v>54</v>
      </c>
      <c r="E4135">
        <v>43</v>
      </c>
      <c r="F4135">
        <v>0</v>
      </c>
      <c r="T4135"/>
    </row>
    <row r="4136" spans="1:20" x14ac:dyDescent="0.25">
      <c r="A4136">
        <v>1972</v>
      </c>
      <c r="B4136">
        <v>4</v>
      </c>
      <c r="C4136">
        <v>26</v>
      </c>
      <c r="D4136">
        <v>58</v>
      </c>
      <c r="E4136">
        <v>38</v>
      </c>
      <c r="F4136">
        <v>0</v>
      </c>
      <c r="T4136"/>
    </row>
    <row r="4137" spans="1:20" x14ac:dyDescent="0.25">
      <c r="A4137">
        <v>1972</v>
      </c>
      <c r="B4137">
        <v>4</v>
      </c>
      <c r="C4137">
        <v>27</v>
      </c>
      <c r="D4137">
        <v>56</v>
      </c>
      <c r="E4137">
        <v>44</v>
      </c>
      <c r="F4137">
        <v>0</v>
      </c>
      <c r="T4137"/>
    </row>
    <row r="4138" spans="1:20" x14ac:dyDescent="0.25">
      <c r="A4138">
        <v>1972</v>
      </c>
      <c r="B4138">
        <v>4</v>
      </c>
      <c r="C4138">
        <v>28</v>
      </c>
      <c r="D4138">
        <v>64</v>
      </c>
      <c r="E4138">
        <v>41</v>
      </c>
      <c r="F4138">
        <v>0</v>
      </c>
      <c r="T4138"/>
    </row>
    <row r="4139" spans="1:20" x14ac:dyDescent="0.25">
      <c r="A4139">
        <v>1972</v>
      </c>
      <c r="B4139">
        <v>4</v>
      </c>
      <c r="C4139">
        <v>29</v>
      </c>
      <c r="D4139">
        <v>74</v>
      </c>
      <c r="E4139">
        <v>50</v>
      </c>
      <c r="F4139">
        <v>0</v>
      </c>
      <c r="T4139"/>
    </row>
    <row r="4140" spans="1:20" x14ac:dyDescent="0.25">
      <c r="A4140">
        <v>1972</v>
      </c>
      <c r="B4140">
        <v>4</v>
      </c>
      <c r="C4140">
        <v>30</v>
      </c>
      <c r="D4140">
        <v>76</v>
      </c>
      <c r="E4140">
        <v>52</v>
      </c>
      <c r="F4140">
        <v>0</v>
      </c>
      <c r="T4140"/>
    </row>
    <row r="4141" spans="1:20" x14ac:dyDescent="0.25">
      <c r="A4141">
        <v>1972</v>
      </c>
      <c r="B4141">
        <v>5</v>
      </c>
      <c r="C4141">
        <v>1</v>
      </c>
      <c r="D4141">
        <v>74</v>
      </c>
      <c r="E4141">
        <v>58</v>
      </c>
      <c r="F4141">
        <v>6</v>
      </c>
      <c r="T4141"/>
    </row>
    <row r="4142" spans="1:20" x14ac:dyDescent="0.25">
      <c r="A4142">
        <v>1972</v>
      </c>
      <c r="B4142">
        <v>5</v>
      </c>
      <c r="C4142">
        <v>2</v>
      </c>
      <c r="D4142">
        <v>75</v>
      </c>
      <c r="E4142">
        <v>60</v>
      </c>
      <c r="F4142">
        <v>5</v>
      </c>
      <c r="T4142"/>
    </row>
    <row r="4143" spans="1:20" x14ac:dyDescent="0.25">
      <c r="A4143">
        <v>1972</v>
      </c>
      <c r="B4143">
        <v>5</v>
      </c>
      <c r="C4143">
        <v>3</v>
      </c>
      <c r="D4143">
        <v>71</v>
      </c>
      <c r="E4143">
        <v>60</v>
      </c>
      <c r="F4143">
        <v>108</v>
      </c>
      <c r="T4143"/>
    </row>
    <row r="4144" spans="1:20" x14ac:dyDescent="0.25">
      <c r="A4144">
        <v>1972</v>
      </c>
      <c r="B4144">
        <v>5</v>
      </c>
      <c r="C4144">
        <v>4</v>
      </c>
      <c r="D4144">
        <v>65</v>
      </c>
      <c r="E4144">
        <v>55</v>
      </c>
      <c r="F4144">
        <v>11</v>
      </c>
      <c r="T4144"/>
    </row>
    <row r="4145" spans="1:20" x14ac:dyDescent="0.25">
      <c r="A4145">
        <v>1972</v>
      </c>
      <c r="B4145">
        <v>5</v>
      </c>
      <c r="C4145">
        <v>5</v>
      </c>
      <c r="D4145">
        <v>60</v>
      </c>
      <c r="E4145">
        <v>52</v>
      </c>
      <c r="F4145">
        <v>0</v>
      </c>
      <c r="T4145"/>
    </row>
    <row r="4146" spans="1:20" x14ac:dyDescent="0.25">
      <c r="A4146">
        <v>1972</v>
      </c>
      <c r="B4146">
        <v>5</v>
      </c>
      <c r="C4146">
        <v>6</v>
      </c>
      <c r="D4146">
        <v>68</v>
      </c>
      <c r="E4146">
        <v>47</v>
      </c>
      <c r="F4146">
        <v>0</v>
      </c>
      <c r="T4146"/>
    </row>
    <row r="4147" spans="1:20" x14ac:dyDescent="0.25">
      <c r="A4147">
        <v>1972</v>
      </c>
      <c r="B4147">
        <v>5</v>
      </c>
      <c r="C4147">
        <v>7</v>
      </c>
      <c r="D4147">
        <v>83</v>
      </c>
      <c r="E4147">
        <v>55</v>
      </c>
      <c r="F4147">
        <v>60</v>
      </c>
      <c r="T4147"/>
    </row>
    <row r="4148" spans="1:20" x14ac:dyDescent="0.25">
      <c r="A4148">
        <v>1972</v>
      </c>
      <c r="B4148">
        <v>5</v>
      </c>
      <c r="C4148">
        <v>8</v>
      </c>
      <c r="D4148">
        <v>66</v>
      </c>
      <c r="E4148">
        <v>49</v>
      </c>
      <c r="F4148">
        <v>8</v>
      </c>
      <c r="T4148"/>
    </row>
    <row r="4149" spans="1:20" x14ac:dyDescent="0.25">
      <c r="A4149">
        <v>1972</v>
      </c>
      <c r="B4149">
        <v>5</v>
      </c>
      <c r="C4149">
        <v>9</v>
      </c>
      <c r="D4149">
        <v>49</v>
      </c>
      <c r="E4149">
        <v>46</v>
      </c>
      <c r="F4149">
        <v>116</v>
      </c>
      <c r="T4149"/>
    </row>
    <row r="4150" spans="1:20" x14ac:dyDescent="0.25">
      <c r="A4150">
        <v>1972</v>
      </c>
      <c r="B4150">
        <v>5</v>
      </c>
      <c r="C4150">
        <v>10</v>
      </c>
      <c r="D4150">
        <v>62</v>
      </c>
      <c r="E4150">
        <v>45</v>
      </c>
      <c r="F4150">
        <v>4</v>
      </c>
      <c r="T4150"/>
    </row>
    <row r="4151" spans="1:20" x14ac:dyDescent="0.25">
      <c r="A4151">
        <v>1972</v>
      </c>
      <c r="B4151">
        <v>5</v>
      </c>
      <c r="C4151">
        <v>11</v>
      </c>
      <c r="D4151">
        <v>71</v>
      </c>
      <c r="E4151">
        <v>46</v>
      </c>
      <c r="F4151">
        <v>0</v>
      </c>
      <c r="T4151"/>
    </row>
    <row r="4152" spans="1:20" x14ac:dyDescent="0.25">
      <c r="A4152">
        <v>1972</v>
      </c>
      <c r="B4152">
        <v>5</v>
      </c>
      <c r="C4152">
        <v>12</v>
      </c>
      <c r="D4152">
        <v>78</v>
      </c>
      <c r="E4152">
        <v>51</v>
      </c>
      <c r="F4152">
        <v>0</v>
      </c>
      <c r="T4152"/>
    </row>
    <row r="4153" spans="1:20" x14ac:dyDescent="0.25">
      <c r="A4153">
        <v>1972</v>
      </c>
      <c r="B4153">
        <v>5</v>
      </c>
      <c r="C4153">
        <v>13</v>
      </c>
      <c r="D4153">
        <v>79</v>
      </c>
      <c r="E4153">
        <v>57</v>
      </c>
      <c r="F4153">
        <v>0</v>
      </c>
      <c r="T4153"/>
    </row>
    <row r="4154" spans="1:20" x14ac:dyDescent="0.25">
      <c r="A4154">
        <v>1972</v>
      </c>
      <c r="B4154">
        <v>5</v>
      </c>
      <c r="C4154">
        <v>14</v>
      </c>
      <c r="D4154">
        <v>67</v>
      </c>
      <c r="E4154">
        <v>58</v>
      </c>
      <c r="F4154">
        <v>91</v>
      </c>
      <c r="T4154"/>
    </row>
    <row r="4155" spans="1:20" x14ac:dyDescent="0.25">
      <c r="A4155">
        <v>1972</v>
      </c>
      <c r="B4155">
        <v>5</v>
      </c>
      <c r="C4155">
        <v>15</v>
      </c>
      <c r="D4155">
        <v>74</v>
      </c>
      <c r="E4155">
        <v>57</v>
      </c>
      <c r="F4155">
        <v>66</v>
      </c>
      <c r="T4155"/>
    </row>
    <row r="4156" spans="1:20" x14ac:dyDescent="0.25">
      <c r="A4156">
        <v>1972</v>
      </c>
      <c r="B4156">
        <v>5</v>
      </c>
      <c r="C4156">
        <v>16</v>
      </c>
      <c r="D4156">
        <v>78</v>
      </c>
      <c r="E4156">
        <v>58</v>
      </c>
      <c r="F4156">
        <v>0</v>
      </c>
      <c r="T4156"/>
    </row>
    <row r="4157" spans="1:20" x14ac:dyDescent="0.25">
      <c r="A4157">
        <v>1972</v>
      </c>
      <c r="B4157">
        <v>5</v>
      </c>
      <c r="C4157">
        <v>17</v>
      </c>
      <c r="D4157">
        <v>68</v>
      </c>
      <c r="E4157">
        <v>55</v>
      </c>
      <c r="F4157">
        <v>10</v>
      </c>
      <c r="T4157"/>
    </row>
    <row r="4158" spans="1:20" x14ac:dyDescent="0.25">
      <c r="A4158">
        <v>1972</v>
      </c>
      <c r="B4158">
        <v>5</v>
      </c>
      <c r="C4158">
        <v>18</v>
      </c>
      <c r="D4158">
        <v>77</v>
      </c>
      <c r="E4158">
        <v>55</v>
      </c>
      <c r="F4158">
        <v>0</v>
      </c>
      <c r="T4158"/>
    </row>
    <row r="4159" spans="1:20" x14ac:dyDescent="0.25">
      <c r="A4159">
        <v>1972</v>
      </c>
      <c r="B4159">
        <v>5</v>
      </c>
      <c r="C4159">
        <v>19</v>
      </c>
      <c r="D4159">
        <v>72</v>
      </c>
      <c r="E4159">
        <v>54</v>
      </c>
      <c r="F4159">
        <v>19</v>
      </c>
      <c r="T4159"/>
    </row>
    <row r="4160" spans="1:20" x14ac:dyDescent="0.25">
      <c r="A4160">
        <v>1972</v>
      </c>
      <c r="B4160">
        <v>5</v>
      </c>
      <c r="C4160">
        <v>20</v>
      </c>
      <c r="D4160">
        <v>60</v>
      </c>
      <c r="E4160">
        <v>54</v>
      </c>
      <c r="F4160">
        <v>203</v>
      </c>
      <c r="T4160"/>
    </row>
    <row r="4161" spans="1:20" x14ac:dyDescent="0.25">
      <c r="A4161">
        <v>1972</v>
      </c>
      <c r="B4161">
        <v>5</v>
      </c>
      <c r="C4161">
        <v>21</v>
      </c>
      <c r="D4161">
        <v>81</v>
      </c>
      <c r="E4161">
        <v>59</v>
      </c>
      <c r="F4161">
        <v>0</v>
      </c>
      <c r="T4161"/>
    </row>
    <row r="4162" spans="1:20" x14ac:dyDescent="0.25">
      <c r="A4162">
        <v>1972</v>
      </c>
      <c r="B4162">
        <v>5</v>
      </c>
      <c r="C4162">
        <v>22</v>
      </c>
      <c r="D4162">
        <v>79</v>
      </c>
      <c r="E4162">
        <v>58</v>
      </c>
      <c r="F4162">
        <v>0</v>
      </c>
      <c r="T4162"/>
    </row>
    <row r="4163" spans="1:20" x14ac:dyDescent="0.25">
      <c r="A4163">
        <v>1972</v>
      </c>
      <c r="B4163">
        <v>5</v>
      </c>
      <c r="C4163">
        <v>23</v>
      </c>
      <c r="D4163">
        <v>80</v>
      </c>
      <c r="E4163">
        <v>54</v>
      </c>
      <c r="F4163">
        <v>0</v>
      </c>
      <c r="T4163"/>
    </row>
    <row r="4164" spans="1:20" x14ac:dyDescent="0.25">
      <c r="A4164">
        <v>1972</v>
      </c>
      <c r="B4164">
        <v>5</v>
      </c>
      <c r="C4164">
        <v>24</v>
      </c>
      <c r="D4164">
        <v>86</v>
      </c>
      <c r="E4164">
        <v>56</v>
      </c>
      <c r="F4164">
        <v>0</v>
      </c>
      <c r="T4164"/>
    </row>
    <row r="4165" spans="1:20" x14ac:dyDescent="0.25">
      <c r="A4165">
        <v>1972</v>
      </c>
      <c r="B4165">
        <v>5</v>
      </c>
      <c r="C4165">
        <v>25</v>
      </c>
      <c r="D4165">
        <v>72</v>
      </c>
      <c r="E4165">
        <v>50</v>
      </c>
      <c r="F4165">
        <v>0</v>
      </c>
      <c r="T4165"/>
    </row>
    <row r="4166" spans="1:20" x14ac:dyDescent="0.25">
      <c r="A4166">
        <v>1972</v>
      </c>
      <c r="B4166">
        <v>5</v>
      </c>
      <c r="C4166">
        <v>26</v>
      </c>
      <c r="D4166">
        <v>67</v>
      </c>
      <c r="E4166">
        <v>46</v>
      </c>
      <c r="F4166">
        <v>0</v>
      </c>
      <c r="T4166"/>
    </row>
    <row r="4167" spans="1:20" x14ac:dyDescent="0.25">
      <c r="A4167">
        <v>1972</v>
      </c>
      <c r="B4167">
        <v>5</v>
      </c>
      <c r="C4167">
        <v>27</v>
      </c>
      <c r="D4167">
        <v>73</v>
      </c>
      <c r="E4167">
        <v>47</v>
      </c>
      <c r="F4167">
        <v>0</v>
      </c>
      <c r="T4167"/>
    </row>
    <row r="4168" spans="1:20" x14ac:dyDescent="0.25">
      <c r="A4168">
        <v>1972</v>
      </c>
      <c r="B4168">
        <v>5</v>
      </c>
      <c r="C4168">
        <v>28</v>
      </c>
      <c r="D4168">
        <v>81</v>
      </c>
      <c r="E4168">
        <v>53</v>
      </c>
      <c r="F4168">
        <v>0</v>
      </c>
      <c r="T4168"/>
    </row>
    <row r="4169" spans="1:20" x14ac:dyDescent="0.25">
      <c r="A4169">
        <v>1972</v>
      </c>
      <c r="B4169">
        <v>5</v>
      </c>
      <c r="C4169">
        <v>29</v>
      </c>
      <c r="D4169">
        <v>78</v>
      </c>
      <c r="E4169">
        <v>56</v>
      </c>
      <c r="F4169">
        <v>0</v>
      </c>
      <c r="T4169"/>
    </row>
    <row r="4170" spans="1:20" x14ac:dyDescent="0.25">
      <c r="A4170">
        <v>1972</v>
      </c>
      <c r="B4170">
        <v>5</v>
      </c>
      <c r="C4170">
        <v>30</v>
      </c>
      <c r="D4170">
        <v>78</v>
      </c>
      <c r="E4170">
        <v>63</v>
      </c>
      <c r="F4170">
        <v>2</v>
      </c>
      <c r="T4170"/>
    </row>
    <row r="4171" spans="1:20" x14ac:dyDescent="0.25">
      <c r="A4171">
        <v>1972</v>
      </c>
      <c r="B4171">
        <v>5</v>
      </c>
      <c r="C4171">
        <v>31</v>
      </c>
      <c r="D4171">
        <v>72</v>
      </c>
      <c r="E4171">
        <v>64</v>
      </c>
      <c r="F4171">
        <v>130</v>
      </c>
      <c r="T4171"/>
    </row>
    <row r="4172" spans="1:20" x14ac:dyDescent="0.25">
      <c r="A4172">
        <v>1972</v>
      </c>
      <c r="B4172">
        <v>6</v>
      </c>
      <c r="C4172">
        <v>1</v>
      </c>
      <c r="D4172">
        <v>72</v>
      </c>
      <c r="E4172">
        <v>60</v>
      </c>
      <c r="F4172">
        <v>12</v>
      </c>
      <c r="T4172"/>
    </row>
    <row r="4173" spans="1:20" x14ac:dyDescent="0.25">
      <c r="A4173">
        <v>1972</v>
      </c>
      <c r="B4173">
        <v>6</v>
      </c>
      <c r="C4173">
        <v>2</v>
      </c>
      <c r="D4173">
        <v>71</v>
      </c>
      <c r="E4173">
        <v>54</v>
      </c>
      <c r="F4173">
        <v>6</v>
      </c>
      <c r="T4173"/>
    </row>
    <row r="4174" spans="1:20" x14ac:dyDescent="0.25">
      <c r="A4174">
        <v>1972</v>
      </c>
      <c r="B4174">
        <v>6</v>
      </c>
      <c r="C4174">
        <v>3</v>
      </c>
      <c r="D4174">
        <v>82</v>
      </c>
      <c r="E4174">
        <v>59</v>
      </c>
      <c r="F4174">
        <v>0</v>
      </c>
      <c r="T4174"/>
    </row>
    <row r="4175" spans="1:20" x14ac:dyDescent="0.25">
      <c r="A4175">
        <v>1972</v>
      </c>
      <c r="B4175">
        <v>6</v>
      </c>
      <c r="C4175">
        <v>4</v>
      </c>
      <c r="D4175">
        <v>86</v>
      </c>
      <c r="E4175">
        <v>64</v>
      </c>
      <c r="F4175">
        <v>44</v>
      </c>
      <c r="T4175"/>
    </row>
    <row r="4176" spans="1:20" x14ac:dyDescent="0.25">
      <c r="A4176">
        <v>1972</v>
      </c>
      <c r="B4176">
        <v>6</v>
      </c>
      <c r="C4176">
        <v>5</v>
      </c>
      <c r="D4176">
        <v>80</v>
      </c>
      <c r="E4176">
        <v>60</v>
      </c>
      <c r="F4176">
        <v>0</v>
      </c>
      <c r="T4176"/>
    </row>
    <row r="4177" spans="1:20" x14ac:dyDescent="0.25">
      <c r="A4177">
        <v>1972</v>
      </c>
      <c r="B4177">
        <v>6</v>
      </c>
      <c r="C4177">
        <v>6</v>
      </c>
      <c r="D4177">
        <v>70</v>
      </c>
      <c r="E4177">
        <v>60</v>
      </c>
      <c r="F4177">
        <v>1</v>
      </c>
      <c r="T4177"/>
    </row>
    <row r="4178" spans="1:20" x14ac:dyDescent="0.25">
      <c r="A4178">
        <v>1972</v>
      </c>
      <c r="B4178">
        <v>6</v>
      </c>
      <c r="C4178">
        <v>7</v>
      </c>
      <c r="D4178">
        <v>76</v>
      </c>
      <c r="E4178">
        <v>58</v>
      </c>
      <c r="F4178">
        <v>11</v>
      </c>
      <c r="T4178"/>
    </row>
    <row r="4179" spans="1:20" x14ac:dyDescent="0.25">
      <c r="A4179">
        <v>1972</v>
      </c>
      <c r="B4179">
        <v>6</v>
      </c>
      <c r="C4179">
        <v>8</v>
      </c>
      <c r="D4179">
        <v>82</v>
      </c>
      <c r="E4179">
        <v>57</v>
      </c>
      <c r="F4179">
        <v>0</v>
      </c>
      <c r="T4179"/>
    </row>
    <row r="4180" spans="1:20" x14ac:dyDescent="0.25">
      <c r="A4180">
        <v>1972</v>
      </c>
      <c r="B4180">
        <v>6</v>
      </c>
      <c r="C4180">
        <v>9</v>
      </c>
      <c r="D4180">
        <v>85</v>
      </c>
      <c r="E4180">
        <v>68</v>
      </c>
      <c r="F4180">
        <v>0</v>
      </c>
      <c r="T4180"/>
    </row>
    <row r="4181" spans="1:20" x14ac:dyDescent="0.25">
      <c r="A4181">
        <v>1972</v>
      </c>
      <c r="B4181">
        <v>6</v>
      </c>
      <c r="C4181">
        <v>10</v>
      </c>
      <c r="D4181">
        <v>72</v>
      </c>
      <c r="E4181">
        <v>49</v>
      </c>
      <c r="F4181">
        <v>19</v>
      </c>
      <c r="T4181"/>
    </row>
    <row r="4182" spans="1:20" x14ac:dyDescent="0.25">
      <c r="A4182">
        <v>1972</v>
      </c>
      <c r="B4182">
        <v>6</v>
      </c>
      <c r="C4182">
        <v>11</v>
      </c>
      <c r="D4182">
        <v>69</v>
      </c>
      <c r="E4182">
        <v>46</v>
      </c>
      <c r="F4182">
        <v>0</v>
      </c>
      <c r="T4182"/>
    </row>
    <row r="4183" spans="1:20" x14ac:dyDescent="0.25">
      <c r="A4183">
        <v>1972</v>
      </c>
      <c r="B4183">
        <v>6</v>
      </c>
      <c r="C4183">
        <v>12</v>
      </c>
      <c r="D4183">
        <v>74</v>
      </c>
      <c r="E4183">
        <v>56</v>
      </c>
      <c r="F4183">
        <v>0</v>
      </c>
      <c r="T4183"/>
    </row>
    <row r="4184" spans="1:20" x14ac:dyDescent="0.25">
      <c r="A4184">
        <v>1972</v>
      </c>
      <c r="B4184">
        <v>6</v>
      </c>
      <c r="C4184">
        <v>13</v>
      </c>
      <c r="D4184">
        <v>74</v>
      </c>
      <c r="E4184">
        <v>63</v>
      </c>
      <c r="F4184">
        <v>1</v>
      </c>
      <c r="T4184"/>
    </row>
    <row r="4185" spans="1:20" x14ac:dyDescent="0.25">
      <c r="A4185">
        <v>1972</v>
      </c>
      <c r="B4185">
        <v>6</v>
      </c>
      <c r="C4185">
        <v>14</v>
      </c>
      <c r="D4185">
        <v>73</v>
      </c>
      <c r="E4185">
        <v>67</v>
      </c>
      <c r="F4185">
        <v>0</v>
      </c>
      <c r="T4185"/>
    </row>
    <row r="4186" spans="1:20" x14ac:dyDescent="0.25">
      <c r="A4186">
        <v>1972</v>
      </c>
      <c r="B4186">
        <v>6</v>
      </c>
      <c r="C4186">
        <v>15</v>
      </c>
      <c r="D4186">
        <v>83</v>
      </c>
      <c r="E4186">
        <v>68</v>
      </c>
      <c r="F4186">
        <v>0</v>
      </c>
      <c r="T4186"/>
    </row>
    <row r="4187" spans="1:20" x14ac:dyDescent="0.25">
      <c r="A4187">
        <v>1972</v>
      </c>
      <c r="B4187">
        <v>6</v>
      </c>
      <c r="C4187">
        <v>16</v>
      </c>
      <c r="D4187">
        <v>79</v>
      </c>
      <c r="E4187">
        <v>68</v>
      </c>
      <c r="F4187">
        <v>131</v>
      </c>
      <c r="T4187"/>
    </row>
    <row r="4188" spans="1:20" x14ac:dyDescent="0.25">
      <c r="A4188">
        <v>1972</v>
      </c>
      <c r="B4188">
        <v>6</v>
      </c>
      <c r="C4188">
        <v>17</v>
      </c>
      <c r="D4188">
        <v>80</v>
      </c>
      <c r="E4188">
        <v>64</v>
      </c>
      <c r="F4188">
        <v>42</v>
      </c>
      <c r="T4188"/>
    </row>
    <row r="4189" spans="1:20" x14ac:dyDescent="0.25">
      <c r="A4189">
        <v>1972</v>
      </c>
      <c r="B4189">
        <v>6</v>
      </c>
      <c r="C4189">
        <v>18</v>
      </c>
      <c r="D4189">
        <v>68</v>
      </c>
      <c r="E4189">
        <v>62</v>
      </c>
      <c r="F4189">
        <v>137</v>
      </c>
      <c r="T4189"/>
    </row>
    <row r="4190" spans="1:20" x14ac:dyDescent="0.25">
      <c r="A4190">
        <v>1972</v>
      </c>
      <c r="B4190">
        <v>6</v>
      </c>
      <c r="C4190">
        <v>19</v>
      </c>
      <c r="D4190">
        <v>65</v>
      </c>
      <c r="E4190">
        <v>60</v>
      </c>
      <c r="F4190">
        <v>99</v>
      </c>
      <c r="T4190"/>
    </row>
    <row r="4191" spans="1:20" x14ac:dyDescent="0.25">
      <c r="A4191">
        <v>1972</v>
      </c>
      <c r="B4191">
        <v>6</v>
      </c>
      <c r="C4191">
        <v>20</v>
      </c>
      <c r="D4191">
        <v>77</v>
      </c>
      <c r="E4191">
        <v>65</v>
      </c>
      <c r="F4191">
        <v>0</v>
      </c>
      <c r="T4191"/>
    </row>
    <row r="4192" spans="1:20" x14ac:dyDescent="0.25">
      <c r="A4192">
        <v>1972</v>
      </c>
      <c r="B4192">
        <v>6</v>
      </c>
      <c r="C4192">
        <v>21</v>
      </c>
      <c r="D4192">
        <v>72</v>
      </c>
      <c r="E4192">
        <v>67</v>
      </c>
      <c r="F4192">
        <v>21</v>
      </c>
      <c r="T4192"/>
    </row>
    <row r="4193" spans="1:20" x14ac:dyDescent="0.25">
      <c r="A4193">
        <v>1972</v>
      </c>
      <c r="B4193">
        <v>6</v>
      </c>
      <c r="C4193">
        <v>22</v>
      </c>
      <c r="D4193">
        <v>71</v>
      </c>
      <c r="E4193">
        <v>58</v>
      </c>
      <c r="F4193">
        <v>119</v>
      </c>
      <c r="T4193"/>
    </row>
    <row r="4194" spans="1:20" x14ac:dyDescent="0.25">
      <c r="A4194">
        <v>1972</v>
      </c>
      <c r="B4194">
        <v>6</v>
      </c>
      <c r="C4194">
        <v>23</v>
      </c>
      <c r="D4194">
        <v>63</v>
      </c>
      <c r="E4194">
        <v>56</v>
      </c>
      <c r="F4194">
        <v>46</v>
      </c>
      <c r="T4194"/>
    </row>
    <row r="4195" spans="1:20" x14ac:dyDescent="0.25">
      <c r="A4195">
        <v>1972</v>
      </c>
      <c r="B4195">
        <v>6</v>
      </c>
      <c r="C4195">
        <v>24</v>
      </c>
      <c r="D4195">
        <v>68</v>
      </c>
      <c r="E4195">
        <v>56</v>
      </c>
      <c r="F4195">
        <v>0</v>
      </c>
      <c r="T4195"/>
    </row>
    <row r="4196" spans="1:20" x14ac:dyDescent="0.25">
      <c r="A4196">
        <v>1972</v>
      </c>
      <c r="B4196">
        <v>6</v>
      </c>
      <c r="C4196">
        <v>25</v>
      </c>
      <c r="D4196">
        <v>66</v>
      </c>
      <c r="E4196">
        <v>58</v>
      </c>
      <c r="F4196">
        <v>93</v>
      </c>
      <c r="T4196"/>
    </row>
    <row r="4197" spans="1:20" x14ac:dyDescent="0.25">
      <c r="A4197">
        <v>1972</v>
      </c>
      <c r="B4197">
        <v>6</v>
      </c>
      <c r="C4197">
        <v>26</v>
      </c>
      <c r="D4197">
        <v>69</v>
      </c>
      <c r="E4197">
        <v>62</v>
      </c>
      <c r="F4197">
        <v>9</v>
      </c>
      <c r="T4197"/>
    </row>
    <row r="4198" spans="1:20" x14ac:dyDescent="0.25">
      <c r="A4198">
        <v>1972</v>
      </c>
      <c r="B4198">
        <v>6</v>
      </c>
      <c r="C4198">
        <v>27</v>
      </c>
      <c r="D4198">
        <v>80</v>
      </c>
      <c r="E4198">
        <v>59</v>
      </c>
      <c r="F4198">
        <v>0</v>
      </c>
      <c r="T4198"/>
    </row>
    <row r="4199" spans="1:20" x14ac:dyDescent="0.25">
      <c r="A4199">
        <v>1972</v>
      </c>
      <c r="B4199">
        <v>6</v>
      </c>
      <c r="C4199">
        <v>28</v>
      </c>
      <c r="D4199">
        <v>84</v>
      </c>
      <c r="E4199">
        <v>66</v>
      </c>
      <c r="F4199">
        <v>0</v>
      </c>
      <c r="T4199"/>
    </row>
    <row r="4200" spans="1:20" x14ac:dyDescent="0.25">
      <c r="A4200">
        <v>1972</v>
      </c>
      <c r="B4200">
        <v>6</v>
      </c>
      <c r="C4200">
        <v>29</v>
      </c>
      <c r="D4200">
        <v>76</v>
      </c>
      <c r="E4200">
        <v>66</v>
      </c>
      <c r="F4200">
        <v>68</v>
      </c>
      <c r="T4200"/>
    </row>
    <row r="4201" spans="1:20" x14ac:dyDescent="0.25">
      <c r="A4201">
        <v>1972</v>
      </c>
      <c r="B4201">
        <v>6</v>
      </c>
      <c r="C4201">
        <v>30</v>
      </c>
      <c r="D4201">
        <v>82</v>
      </c>
      <c r="E4201">
        <v>64</v>
      </c>
      <c r="F4201">
        <v>71</v>
      </c>
      <c r="T4201"/>
    </row>
    <row r="4202" spans="1:20" x14ac:dyDescent="0.25">
      <c r="A4202">
        <v>1972</v>
      </c>
      <c r="B4202">
        <v>7</v>
      </c>
      <c r="C4202">
        <v>1</v>
      </c>
      <c r="D4202">
        <v>83</v>
      </c>
      <c r="E4202">
        <v>64</v>
      </c>
      <c r="F4202">
        <v>0</v>
      </c>
      <c r="T4202"/>
    </row>
    <row r="4203" spans="1:20" x14ac:dyDescent="0.25">
      <c r="A4203">
        <v>1972</v>
      </c>
      <c r="B4203">
        <v>7</v>
      </c>
      <c r="C4203">
        <v>2</v>
      </c>
      <c r="D4203">
        <v>91</v>
      </c>
      <c r="E4203">
        <v>71</v>
      </c>
      <c r="F4203">
        <v>0</v>
      </c>
      <c r="T4203"/>
    </row>
    <row r="4204" spans="1:20" x14ac:dyDescent="0.25">
      <c r="A4204">
        <v>1972</v>
      </c>
      <c r="B4204">
        <v>7</v>
      </c>
      <c r="C4204">
        <v>3</v>
      </c>
      <c r="D4204">
        <v>86</v>
      </c>
      <c r="E4204">
        <v>72</v>
      </c>
      <c r="F4204">
        <v>23</v>
      </c>
      <c r="T4204"/>
    </row>
    <row r="4205" spans="1:20" x14ac:dyDescent="0.25">
      <c r="A4205">
        <v>1972</v>
      </c>
      <c r="B4205">
        <v>7</v>
      </c>
      <c r="C4205">
        <v>4</v>
      </c>
      <c r="D4205">
        <v>79</v>
      </c>
      <c r="E4205">
        <v>63</v>
      </c>
      <c r="F4205">
        <v>0</v>
      </c>
      <c r="T4205"/>
    </row>
    <row r="4206" spans="1:20" x14ac:dyDescent="0.25">
      <c r="A4206">
        <v>1972</v>
      </c>
      <c r="B4206">
        <v>7</v>
      </c>
      <c r="C4206">
        <v>5</v>
      </c>
      <c r="D4206">
        <v>66</v>
      </c>
      <c r="E4206">
        <v>60</v>
      </c>
      <c r="F4206">
        <v>16</v>
      </c>
      <c r="T4206"/>
    </row>
    <row r="4207" spans="1:20" x14ac:dyDescent="0.25">
      <c r="A4207">
        <v>1972</v>
      </c>
      <c r="B4207">
        <v>7</v>
      </c>
      <c r="C4207">
        <v>6</v>
      </c>
      <c r="D4207">
        <v>77</v>
      </c>
      <c r="E4207">
        <v>56</v>
      </c>
      <c r="F4207">
        <v>0</v>
      </c>
      <c r="T4207"/>
    </row>
    <row r="4208" spans="1:20" x14ac:dyDescent="0.25">
      <c r="A4208">
        <v>1972</v>
      </c>
      <c r="B4208">
        <v>7</v>
      </c>
      <c r="C4208">
        <v>7</v>
      </c>
      <c r="D4208">
        <v>79</v>
      </c>
      <c r="E4208">
        <v>61</v>
      </c>
      <c r="F4208">
        <v>0</v>
      </c>
      <c r="T4208"/>
    </row>
    <row r="4209" spans="1:20" x14ac:dyDescent="0.25">
      <c r="A4209">
        <v>1972</v>
      </c>
      <c r="B4209">
        <v>7</v>
      </c>
      <c r="C4209">
        <v>8</v>
      </c>
      <c r="D4209">
        <v>80</v>
      </c>
      <c r="E4209">
        <v>61</v>
      </c>
      <c r="F4209">
        <v>16</v>
      </c>
      <c r="T4209"/>
    </row>
    <row r="4210" spans="1:20" x14ac:dyDescent="0.25">
      <c r="A4210">
        <v>1972</v>
      </c>
      <c r="B4210">
        <v>7</v>
      </c>
      <c r="C4210">
        <v>9</v>
      </c>
      <c r="D4210">
        <v>81</v>
      </c>
      <c r="E4210">
        <v>61</v>
      </c>
      <c r="F4210">
        <v>0</v>
      </c>
      <c r="T4210"/>
    </row>
    <row r="4211" spans="1:20" x14ac:dyDescent="0.25">
      <c r="A4211">
        <v>1972</v>
      </c>
      <c r="B4211">
        <v>7</v>
      </c>
      <c r="C4211">
        <v>10</v>
      </c>
      <c r="D4211">
        <v>84</v>
      </c>
      <c r="E4211">
        <v>66</v>
      </c>
      <c r="F4211">
        <v>0</v>
      </c>
      <c r="T4211"/>
    </row>
    <row r="4212" spans="1:20" x14ac:dyDescent="0.25">
      <c r="A4212">
        <v>1972</v>
      </c>
      <c r="B4212">
        <v>7</v>
      </c>
      <c r="C4212">
        <v>11</v>
      </c>
      <c r="D4212">
        <v>89</v>
      </c>
      <c r="E4212">
        <v>70</v>
      </c>
      <c r="F4212">
        <v>0</v>
      </c>
      <c r="T4212"/>
    </row>
    <row r="4213" spans="1:20" x14ac:dyDescent="0.25">
      <c r="A4213">
        <v>1972</v>
      </c>
      <c r="B4213">
        <v>7</v>
      </c>
      <c r="C4213">
        <v>12</v>
      </c>
      <c r="D4213">
        <v>90</v>
      </c>
      <c r="E4213">
        <v>74</v>
      </c>
      <c r="F4213">
        <v>0</v>
      </c>
      <c r="T4213"/>
    </row>
    <row r="4214" spans="1:20" x14ac:dyDescent="0.25">
      <c r="A4214">
        <v>1972</v>
      </c>
      <c r="B4214">
        <v>7</v>
      </c>
      <c r="C4214">
        <v>13</v>
      </c>
      <c r="D4214">
        <v>75</v>
      </c>
      <c r="E4214">
        <v>71</v>
      </c>
      <c r="F4214">
        <v>316</v>
      </c>
      <c r="T4214"/>
    </row>
    <row r="4215" spans="1:20" x14ac:dyDescent="0.25">
      <c r="A4215">
        <v>1972</v>
      </c>
      <c r="B4215">
        <v>7</v>
      </c>
      <c r="C4215">
        <v>14</v>
      </c>
      <c r="D4215">
        <v>89</v>
      </c>
      <c r="E4215">
        <v>73</v>
      </c>
      <c r="F4215">
        <v>0</v>
      </c>
      <c r="T4215"/>
    </row>
    <row r="4216" spans="1:20" x14ac:dyDescent="0.25">
      <c r="A4216">
        <v>1972</v>
      </c>
      <c r="B4216">
        <v>7</v>
      </c>
      <c r="C4216">
        <v>15</v>
      </c>
      <c r="D4216">
        <v>93</v>
      </c>
      <c r="E4216">
        <v>76</v>
      </c>
      <c r="F4216">
        <v>0</v>
      </c>
      <c r="T4216"/>
    </row>
    <row r="4217" spans="1:20" x14ac:dyDescent="0.25">
      <c r="A4217">
        <v>1972</v>
      </c>
      <c r="B4217">
        <v>7</v>
      </c>
      <c r="C4217">
        <v>16</v>
      </c>
      <c r="D4217">
        <v>90</v>
      </c>
      <c r="E4217">
        <v>75</v>
      </c>
      <c r="F4217">
        <v>2</v>
      </c>
      <c r="T4217"/>
    </row>
    <row r="4218" spans="1:20" x14ac:dyDescent="0.25">
      <c r="A4218">
        <v>1972</v>
      </c>
      <c r="B4218">
        <v>7</v>
      </c>
      <c r="C4218">
        <v>17</v>
      </c>
      <c r="D4218">
        <v>92</v>
      </c>
      <c r="E4218">
        <v>74</v>
      </c>
      <c r="F4218">
        <v>0</v>
      </c>
      <c r="T4218"/>
    </row>
    <row r="4219" spans="1:20" x14ac:dyDescent="0.25">
      <c r="A4219">
        <v>1972</v>
      </c>
      <c r="B4219">
        <v>7</v>
      </c>
      <c r="C4219">
        <v>18</v>
      </c>
      <c r="D4219">
        <v>89</v>
      </c>
      <c r="E4219">
        <v>76</v>
      </c>
      <c r="F4219">
        <v>0</v>
      </c>
      <c r="T4219"/>
    </row>
    <row r="4220" spans="1:20" x14ac:dyDescent="0.25">
      <c r="A4220">
        <v>1972</v>
      </c>
      <c r="B4220">
        <v>7</v>
      </c>
      <c r="C4220">
        <v>19</v>
      </c>
      <c r="D4220">
        <v>94</v>
      </c>
      <c r="E4220">
        <v>76</v>
      </c>
      <c r="F4220">
        <v>0</v>
      </c>
      <c r="T4220"/>
    </row>
    <row r="4221" spans="1:20" x14ac:dyDescent="0.25">
      <c r="A4221">
        <v>1972</v>
      </c>
      <c r="B4221">
        <v>7</v>
      </c>
      <c r="C4221">
        <v>20</v>
      </c>
      <c r="D4221">
        <v>88</v>
      </c>
      <c r="E4221">
        <v>72</v>
      </c>
      <c r="F4221">
        <v>19</v>
      </c>
      <c r="T4221"/>
    </row>
    <row r="4222" spans="1:20" x14ac:dyDescent="0.25">
      <c r="A4222">
        <v>1972</v>
      </c>
      <c r="B4222">
        <v>7</v>
      </c>
      <c r="C4222">
        <v>21</v>
      </c>
      <c r="D4222">
        <v>92</v>
      </c>
      <c r="E4222">
        <v>72</v>
      </c>
      <c r="F4222">
        <v>52</v>
      </c>
      <c r="T4222"/>
    </row>
    <row r="4223" spans="1:20" x14ac:dyDescent="0.25">
      <c r="A4223">
        <v>1972</v>
      </c>
      <c r="B4223">
        <v>7</v>
      </c>
      <c r="C4223">
        <v>22</v>
      </c>
      <c r="D4223">
        <v>92</v>
      </c>
      <c r="E4223">
        <v>75</v>
      </c>
      <c r="F4223">
        <v>0</v>
      </c>
      <c r="T4223"/>
    </row>
    <row r="4224" spans="1:20" x14ac:dyDescent="0.25">
      <c r="A4224">
        <v>1972</v>
      </c>
      <c r="B4224">
        <v>7</v>
      </c>
      <c r="C4224">
        <v>23</v>
      </c>
      <c r="D4224">
        <v>94</v>
      </c>
      <c r="E4224">
        <v>79</v>
      </c>
      <c r="F4224">
        <v>0</v>
      </c>
      <c r="T4224"/>
    </row>
    <row r="4225" spans="1:20" x14ac:dyDescent="0.25">
      <c r="A4225">
        <v>1972</v>
      </c>
      <c r="B4225">
        <v>7</v>
      </c>
      <c r="C4225">
        <v>24</v>
      </c>
      <c r="D4225">
        <v>91</v>
      </c>
      <c r="E4225">
        <v>78</v>
      </c>
      <c r="F4225">
        <v>0</v>
      </c>
      <c r="T4225"/>
    </row>
    <row r="4226" spans="1:20" x14ac:dyDescent="0.25">
      <c r="A4226">
        <v>1972</v>
      </c>
      <c r="B4226">
        <v>7</v>
      </c>
      <c r="C4226">
        <v>25</v>
      </c>
      <c r="D4226">
        <v>91</v>
      </c>
      <c r="E4226">
        <v>73</v>
      </c>
      <c r="F4226">
        <v>0</v>
      </c>
      <c r="T4226"/>
    </row>
    <row r="4227" spans="1:20" x14ac:dyDescent="0.25">
      <c r="A4227">
        <v>1972</v>
      </c>
      <c r="B4227">
        <v>7</v>
      </c>
      <c r="C4227">
        <v>26</v>
      </c>
      <c r="D4227">
        <v>80</v>
      </c>
      <c r="E4227">
        <v>66</v>
      </c>
      <c r="F4227">
        <v>0</v>
      </c>
      <c r="T4227"/>
    </row>
    <row r="4228" spans="1:20" x14ac:dyDescent="0.25">
      <c r="A4228">
        <v>1972</v>
      </c>
      <c r="B4228">
        <v>7</v>
      </c>
      <c r="C4228">
        <v>27</v>
      </c>
      <c r="D4228">
        <v>81</v>
      </c>
      <c r="E4228">
        <v>67</v>
      </c>
      <c r="F4228">
        <v>0</v>
      </c>
      <c r="T4228"/>
    </row>
    <row r="4229" spans="1:20" x14ac:dyDescent="0.25">
      <c r="A4229">
        <v>1972</v>
      </c>
      <c r="B4229">
        <v>7</v>
      </c>
      <c r="C4229">
        <v>28</v>
      </c>
      <c r="D4229">
        <v>82</v>
      </c>
      <c r="E4229">
        <v>65</v>
      </c>
      <c r="F4229">
        <v>0</v>
      </c>
      <c r="T4229"/>
    </row>
    <row r="4230" spans="1:20" x14ac:dyDescent="0.25">
      <c r="A4230">
        <v>1972</v>
      </c>
      <c r="B4230">
        <v>7</v>
      </c>
      <c r="C4230">
        <v>29</v>
      </c>
      <c r="D4230">
        <v>84</v>
      </c>
      <c r="E4230">
        <v>64</v>
      </c>
      <c r="F4230">
        <v>0</v>
      </c>
      <c r="T4230"/>
    </row>
    <row r="4231" spans="1:20" x14ac:dyDescent="0.25">
      <c r="A4231">
        <v>1972</v>
      </c>
      <c r="B4231">
        <v>7</v>
      </c>
      <c r="C4231">
        <v>30</v>
      </c>
      <c r="D4231">
        <v>84</v>
      </c>
      <c r="E4231">
        <v>68</v>
      </c>
      <c r="F4231">
        <v>0</v>
      </c>
      <c r="T4231"/>
    </row>
    <row r="4232" spans="1:20" x14ac:dyDescent="0.25">
      <c r="A4232">
        <v>1972</v>
      </c>
      <c r="B4232">
        <v>7</v>
      </c>
      <c r="C4232">
        <v>31</v>
      </c>
      <c r="D4232">
        <v>71</v>
      </c>
      <c r="E4232">
        <v>66</v>
      </c>
      <c r="F4232">
        <v>10</v>
      </c>
      <c r="T4232"/>
    </row>
    <row r="4233" spans="1:20" x14ac:dyDescent="0.25">
      <c r="A4233">
        <v>1972</v>
      </c>
      <c r="B4233">
        <v>8</v>
      </c>
      <c r="C4233">
        <v>1</v>
      </c>
      <c r="D4233">
        <v>88</v>
      </c>
      <c r="E4233">
        <v>67</v>
      </c>
      <c r="F4233">
        <v>0</v>
      </c>
      <c r="T4233"/>
    </row>
    <row r="4234" spans="1:20" x14ac:dyDescent="0.25">
      <c r="A4234">
        <v>1972</v>
      </c>
      <c r="B4234">
        <v>8</v>
      </c>
      <c r="C4234">
        <v>2</v>
      </c>
      <c r="D4234">
        <v>86</v>
      </c>
      <c r="E4234">
        <v>71</v>
      </c>
      <c r="F4234">
        <v>0</v>
      </c>
      <c r="T4234"/>
    </row>
    <row r="4235" spans="1:20" x14ac:dyDescent="0.25">
      <c r="A4235">
        <v>1972</v>
      </c>
      <c r="B4235">
        <v>8</v>
      </c>
      <c r="C4235">
        <v>3</v>
      </c>
      <c r="D4235">
        <v>85</v>
      </c>
      <c r="E4235">
        <v>72</v>
      </c>
      <c r="F4235">
        <v>2</v>
      </c>
      <c r="T4235"/>
    </row>
    <row r="4236" spans="1:20" x14ac:dyDescent="0.25">
      <c r="A4236">
        <v>1972</v>
      </c>
      <c r="B4236">
        <v>8</v>
      </c>
      <c r="C4236">
        <v>4</v>
      </c>
      <c r="D4236">
        <v>83</v>
      </c>
      <c r="E4236">
        <v>67</v>
      </c>
      <c r="F4236">
        <v>0</v>
      </c>
      <c r="T4236"/>
    </row>
    <row r="4237" spans="1:20" x14ac:dyDescent="0.25">
      <c r="A4237">
        <v>1972</v>
      </c>
      <c r="B4237">
        <v>8</v>
      </c>
      <c r="C4237">
        <v>5</v>
      </c>
      <c r="D4237">
        <v>80</v>
      </c>
      <c r="E4237">
        <v>59</v>
      </c>
      <c r="F4237">
        <v>0</v>
      </c>
      <c r="T4237"/>
    </row>
    <row r="4238" spans="1:20" x14ac:dyDescent="0.25">
      <c r="A4238">
        <v>1972</v>
      </c>
      <c r="B4238">
        <v>8</v>
      </c>
      <c r="C4238">
        <v>6</v>
      </c>
      <c r="D4238">
        <v>80</v>
      </c>
      <c r="E4238">
        <v>61</v>
      </c>
      <c r="F4238">
        <v>0</v>
      </c>
      <c r="T4238"/>
    </row>
    <row r="4239" spans="1:20" x14ac:dyDescent="0.25">
      <c r="A4239">
        <v>1972</v>
      </c>
      <c r="B4239">
        <v>8</v>
      </c>
      <c r="C4239">
        <v>7</v>
      </c>
      <c r="D4239">
        <v>83</v>
      </c>
      <c r="E4239">
        <v>70</v>
      </c>
      <c r="F4239">
        <v>0</v>
      </c>
      <c r="T4239"/>
    </row>
    <row r="4240" spans="1:20" x14ac:dyDescent="0.25">
      <c r="A4240">
        <v>1972</v>
      </c>
      <c r="B4240">
        <v>8</v>
      </c>
      <c r="C4240">
        <v>8</v>
      </c>
      <c r="D4240">
        <v>87</v>
      </c>
      <c r="E4240">
        <v>72</v>
      </c>
      <c r="F4240">
        <v>0</v>
      </c>
      <c r="T4240"/>
    </row>
    <row r="4241" spans="1:20" x14ac:dyDescent="0.25">
      <c r="A4241">
        <v>1972</v>
      </c>
      <c r="B4241">
        <v>8</v>
      </c>
      <c r="C4241">
        <v>9</v>
      </c>
      <c r="D4241">
        <v>86</v>
      </c>
      <c r="E4241">
        <v>73</v>
      </c>
      <c r="F4241">
        <v>0</v>
      </c>
      <c r="T4241"/>
    </row>
    <row r="4242" spans="1:20" x14ac:dyDescent="0.25">
      <c r="A4242">
        <v>1972</v>
      </c>
      <c r="B4242">
        <v>8</v>
      </c>
      <c r="C4242">
        <v>10</v>
      </c>
      <c r="D4242">
        <v>76</v>
      </c>
      <c r="E4242">
        <v>59</v>
      </c>
      <c r="F4242">
        <v>0</v>
      </c>
      <c r="T4242"/>
    </row>
    <row r="4243" spans="1:20" x14ac:dyDescent="0.25">
      <c r="A4243">
        <v>1972</v>
      </c>
      <c r="B4243">
        <v>8</v>
      </c>
      <c r="C4243">
        <v>11</v>
      </c>
      <c r="D4243">
        <v>80</v>
      </c>
      <c r="E4243">
        <v>57</v>
      </c>
      <c r="F4243">
        <v>0</v>
      </c>
      <c r="T4243"/>
    </row>
    <row r="4244" spans="1:20" x14ac:dyDescent="0.25">
      <c r="A4244">
        <v>1972</v>
      </c>
      <c r="B4244">
        <v>8</v>
      </c>
      <c r="C4244">
        <v>12</v>
      </c>
      <c r="D4244">
        <v>79</v>
      </c>
      <c r="E4244">
        <v>66</v>
      </c>
      <c r="F4244">
        <v>0</v>
      </c>
      <c r="T4244"/>
    </row>
    <row r="4245" spans="1:20" x14ac:dyDescent="0.25">
      <c r="A4245">
        <v>1972</v>
      </c>
      <c r="B4245">
        <v>8</v>
      </c>
      <c r="C4245">
        <v>13</v>
      </c>
      <c r="D4245">
        <v>88</v>
      </c>
      <c r="E4245">
        <v>69</v>
      </c>
      <c r="F4245">
        <v>0</v>
      </c>
      <c r="T4245"/>
    </row>
    <row r="4246" spans="1:20" x14ac:dyDescent="0.25">
      <c r="A4246">
        <v>1972</v>
      </c>
      <c r="B4246">
        <v>8</v>
      </c>
      <c r="C4246">
        <v>14</v>
      </c>
      <c r="D4246">
        <v>86</v>
      </c>
      <c r="E4246">
        <v>70</v>
      </c>
      <c r="F4246">
        <v>0</v>
      </c>
      <c r="T4246"/>
    </row>
    <row r="4247" spans="1:20" x14ac:dyDescent="0.25">
      <c r="A4247">
        <v>1972</v>
      </c>
      <c r="B4247">
        <v>8</v>
      </c>
      <c r="C4247">
        <v>15</v>
      </c>
      <c r="D4247">
        <v>76</v>
      </c>
      <c r="E4247">
        <v>61</v>
      </c>
      <c r="F4247">
        <v>82</v>
      </c>
      <c r="T4247"/>
    </row>
    <row r="4248" spans="1:20" x14ac:dyDescent="0.25">
      <c r="A4248">
        <v>1972</v>
      </c>
      <c r="B4248">
        <v>8</v>
      </c>
      <c r="C4248">
        <v>16</v>
      </c>
      <c r="D4248">
        <v>75</v>
      </c>
      <c r="E4248">
        <v>59</v>
      </c>
      <c r="F4248">
        <v>0</v>
      </c>
      <c r="T4248"/>
    </row>
    <row r="4249" spans="1:20" x14ac:dyDescent="0.25">
      <c r="A4249">
        <v>1972</v>
      </c>
      <c r="B4249">
        <v>8</v>
      </c>
      <c r="C4249">
        <v>17</v>
      </c>
      <c r="D4249">
        <v>70</v>
      </c>
      <c r="E4249">
        <v>64</v>
      </c>
      <c r="F4249">
        <v>0</v>
      </c>
      <c r="T4249"/>
    </row>
    <row r="4250" spans="1:20" x14ac:dyDescent="0.25">
      <c r="A4250">
        <v>1972</v>
      </c>
      <c r="B4250">
        <v>8</v>
      </c>
      <c r="C4250">
        <v>18</v>
      </c>
      <c r="D4250">
        <v>83</v>
      </c>
      <c r="E4250">
        <v>68</v>
      </c>
      <c r="F4250">
        <v>0</v>
      </c>
      <c r="T4250"/>
    </row>
    <row r="4251" spans="1:20" x14ac:dyDescent="0.25">
      <c r="A4251">
        <v>1972</v>
      </c>
      <c r="B4251">
        <v>8</v>
      </c>
      <c r="C4251">
        <v>19</v>
      </c>
      <c r="D4251">
        <v>86</v>
      </c>
      <c r="E4251">
        <v>67</v>
      </c>
      <c r="F4251">
        <v>0</v>
      </c>
      <c r="T4251"/>
    </row>
    <row r="4252" spans="1:20" x14ac:dyDescent="0.25">
      <c r="A4252">
        <v>1972</v>
      </c>
      <c r="B4252">
        <v>8</v>
      </c>
      <c r="C4252">
        <v>20</v>
      </c>
      <c r="D4252">
        <v>86</v>
      </c>
      <c r="E4252">
        <v>67</v>
      </c>
      <c r="F4252">
        <v>0</v>
      </c>
      <c r="T4252"/>
    </row>
    <row r="4253" spans="1:20" x14ac:dyDescent="0.25">
      <c r="A4253">
        <v>1972</v>
      </c>
      <c r="B4253">
        <v>8</v>
      </c>
      <c r="C4253">
        <v>21</v>
      </c>
      <c r="D4253">
        <v>84</v>
      </c>
      <c r="E4253">
        <v>64</v>
      </c>
      <c r="F4253">
        <v>0</v>
      </c>
      <c r="T4253"/>
    </row>
    <row r="4254" spans="1:20" x14ac:dyDescent="0.25">
      <c r="A4254">
        <v>1972</v>
      </c>
      <c r="B4254">
        <v>8</v>
      </c>
      <c r="C4254">
        <v>22</v>
      </c>
      <c r="D4254">
        <v>86</v>
      </c>
      <c r="E4254">
        <v>65</v>
      </c>
      <c r="F4254">
        <v>0</v>
      </c>
      <c r="T4254"/>
    </row>
    <row r="4255" spans="1:20" x14ac:dyDescent="0.25">
      <c r="A4255">
        <v>1972</v>
      </c>
      <c r="B4255">
        <v>8</v>
      </c>
      <c r="C4255">
        <v>23</v>
      </c>
      <c r="D4255">
        <v>88</v>
      </c>
      <c r="E4255">
        <v>65</v>
      </c>
      <c r="F4255">
        <v>0</v>
      </c>
      <c r="T4255"/>
    </row>
    <row r="4256" spans="1:20" x14ac:dyDescent="0.25">
      <c r="A4256">
        <v>1972</v>
      </c>
      <c r="B4256">
        <v>8</v>
      </c>
      <c r="C4256">
        <v>24</v>
      </c>
      <c r="D4256">
        <v>94</v>
      </c>
      <c r="E4256">
        <v>72</v>
      </c>
      <c r="F4256">
        <v>0</v>
      </c>
      <c r="T4256"/>
    </row>
    <row r="4257" spans="1:20" x14ac:dyDescent="0.25">
      <c r="A4257">
        <v>1972</v>
      </c>
      <c r="B4257">
        <v>8</v>
      </c>
      <c r="C4257">
        <v>25</v>
      </c>
      <c r="D4257">
        <v>92</v>
      </c>
      <c r="E4257">
        <v>74</v>
      </c>
      <c r="F4257">
        <v>4</v>
      </c>
      <c r="T4257"/>
    </row>
    <row r="4258" spans="1:20" x14ac:dyDescent="0.25">
      <c r="A4258">
        <v>1972</v>
      </c>
      <c r="B4258">
        <v>8</v>
      </c>
      <c r="C4258">
        <v>26</v>
      </c>
      <c r="D4258">
        <v>91</v>
      </c>
      <c r="E4258">
        <v>71</v>
      </c>
      <c r="F4258">
        <v>95</v>
      </c>
      <c r="T4258"/>
    </row>
    <row r="4259" spans="1:20" x14ac:dyDescent="0.25">
      <c r="A4259">
        <v>1972</v>
      </c>
      <c r="B4259">
        <v>8</v>
      </c>
      <c r="C4259">
        <v>27</v>
      </c>
      <c r="D4259">
        <v>87</v>
      </c>
      <c r="E4259">
        <v>71</v>
      </c>
      <c r="F4259">
        <v>8</v>
      </c>
      <c r="T4259"/>
    </row>
    <row r="4260" spans="1:20" x14ac:dyDescent="0.25">
      <c r="A4260">
        <v>1972</v>
      </c>
      <c r="B4260">
        <v>8</v>
      </c>
      <c r="C4260">
        <v>28</v>
      </c>
      <c r="D4260">
        <v>86</v>
      </c>
      <c r="E4260">
        <v>71</v>
      </c>
      <c r="F4260">
        <v>1</v>
      </c>
      <c r="T4260"/>
    </row>
    <row r="4261" spans="1:20" x14ac:dyDescent="0.25">
      <c r="A4261">
        <v>1972</v>
      </c>
      <c r="B4261">
        <v>8</v>
      </c>
      <c r="C4261">
        <v>29</v>
      </c>
      <c r="D4261">
        <v>89</v>
      </c>
      <c r="E4261">
        <v>67</v>
      </c>
      <c r="F4261">
        <v>0</v>
      </c>
      <c r="T4261"/>
    </row>
    <row r="4262" spans="1:20" x14ac:dyDescent="0.25">
      <c r="A4262">
        <v>1972</v>
      </c>
      <c r="B4262">
        <v>8</v>
      </c>
      <c r="C4262">
        <v>30</v>
      </c>
      <c r="D4262">
        <v>87</v>
      </c>
      <c r="E4262">
        <v>67</v>
      </c>
      <c r="F4262">
        <v>0</v>
      </c>
      <c r="T4262"/>
    </row>
    <row r="4263" spans="1:20" x14ac:dyDescent="0.25">
      <c r="A4263">
        <v>1972</v>
      </c>
      <c r="B4263">
        <v>8</v>
      </c>
      <c r="C4263">
        <v>31</v>
      </c>
      <c r="D4263">
        <v>88</v>
      </c>
      <c r="E4263">
        <v>66</v>
      </c>
      <c r="F4263">
        <v>0</v>
      </c>
      <c r="T4263"/>
    </row>
    <row r="4264" spans="1:20" x14ac:dyDescent="0.25">
      <c r="A4264">
        <v>1972</v>
      </c>
      <c r="B4264">
        <v>9</v>
      </c>
      <c r="C4264">
        <v>1</v>
      </c>
      <c r="D4264">
        <v>83</v>
      </c>
      <c r="E4264">
        <v>65</v>
      </c>
      <c r="F4264">
        <v>0</v>
      </c>
      <c r="T4264"/>
    </row>
    <row r="4265" spans="1:20" x14ac:dyDescent="0.25">
      <c r="A4265">
        <v>1972</v>
      </c>
      <c r="B4265">
        <v>9</v>
      </c>
      <c r="C4265">
        <v>2</v>
      </c>
      <c r="D4265">
        <v>73</v>
      </c>
      <c r="E4265">
        <v>68</v>
      </c>
      <c r="F4265">
        <v>9</v>
      </c>
      <c r="T4265"/>
    </row>
    <row r="4266" spans="1:20" x14ac:dyDescent="0.25">
      <c r="A4266">
        <v>1972</v>
      </c>
      <c r="B4266">
        <v>9</v>
      </c>
      <c r="C4266">
        <v>3</v>
      </c>
      <c r="D4266">
        <v>84</v>
      </c>
      <c r="E4266">
        <v>67</v>
      </c>
      <c r="F4266">
        <v>24</v>
      </c>
      <c r="T4266"/>
    </row>
    <row r="4267" spans="1:20" x14ac:dyDescent="0.25">
      <c r="A4267">
        <v>1972</v>
      </c>
      <c r="B4267">
        <v>9</v>
      </c>
      <c r="C4267">
        <v>4</v>
      </c>
      <c r="D4267">
        <v>77</v>
      </c>
      <c r="E4267">
        <v>62</v>
      </c>
      <c r="F4267">
        <v>0</v>
      </c>
      <c r="T4267"/>
    </row>
    <row r="4268" spans="1:20" x14ac:dyDescent="0.25">
      <c r="A4268">
        <v>1972</v>
      </c>
      <c r="B4268">
        <v>9</v>
      </c>
      <c r="C4268">
        <v>5</v>
      </c>
      <c r="D4268">
        <v>74</v>
      </c>
      <c r="E4268">
        <v>57</v>
      </c>
      <c r="F4268">
        <v>0</v>
      </c>
      <c r="T4268"/>
    </row>
    <row r="4269" spans="1:20" x14ac:dyDescent="0.25">
      <c r="A4269">
        <v>1972</v>
      </c>
      <c r="B4269">
        <v>9</v>
      </c>
      <c r="C4269">
        <v>6</v>
      </c>
      <c r="D4269">
        <v>84</v>
      </c>
      <c r="E4269">
        <v>58</v>
      </c>
      <c r="F4269">
        <v>0</v>
      </c>
      <c r="T4269"/>
    </row>
    <row r="4270" spans="1:20" x14ac:dyDescent="0.25">
      <c r="A4270">
        <v>1972</v>
      </c>
      <c r="B4270">
        <v>9</v>
      </c>
      <c r="C4270">
        <v>7</v>
      </c>
      <c r="D4270">
        <v>81</v>
      </c>
      <c r="E4270">
        <v>62</v>
      </c>
      <c r="F4270">
        <v>0</v>
      </c>
      <c r="T4270"/>
    </row>
    <row r="4271" spans="1:20" x14ac:dyDescent="0.25">
      <c r="A4271">
        <v>1972</v>
      </c>
      <c r="B4271">
        <v>9</v>
      </c>
      <c r="C4271">
        <v>8</v>
      </c>
      <c r="D4271">
        <v>81</v>
      </c>
      <c r="E4271">
        <v>63</v>
      </c>
      <c r="F4271">
        <v>0</v>
      </c>
      <c r="T4271"/>
    </row>
    <row r="4272" spans="1:20" x14ac:dyDescent="0.25">
      <c r="A4272">
        <v>1972</v>
      </c>
      <c r="B4272">
        <v>9</v>
      </c>
      <c r="C4272">
        <v>9</v>
      </c>
      <c r="D4272">
        <v>83</v>
      </c>
      <c r="E4272">
        <v>62</v>
      </c>
      <c r="F4272">
        <v>0</v>
      </c>
      <c r="T4272"/>
    </row>
    <row r="4273" spans="1:20" x14ac:dyDescent="0.25">
      <c r="A4273">
        <v>1972</v>
      </c>
      <c r="B4273">
        <v>9</v>
      </c>
      <c r="C4273">
        <v>10</v>
      </c>
      <c r="D4273">
        <v>76</v>
      </c>
      <c r="E4273">
        <v>54</v>
      </c>
      <c r="F4273">
        <v>0</v>
      </c>
      <c r="T4273"/>
    </row>
    <row r="4274" spans="1:20" x14ac:dyDescent="0.25">
      <c r="A4274">
        <v>1972</v>
      </c>
      <c r="B4274">
        <v>9</v>
      </c>
      <c r="C4274">
        <v>11</v>
      </c>
      <c r="D4274">
        <v>81</v>
      </c>
      <c r="E4274">
        <v>56</v>
      </c>
      <c r="F4274">
        <v>0</v>
      </c>
      <c r="T4274"/>
    </row>
    <row r="4275" spans="1:20" x14ac:dyDescent="0.25">
      <c r="A4275">
        <v>1972</v>
      </c>
      <c r="B4275">
        <v>9</v>
      </c>
      <c r="C4275">
        <v>12</v>
      </c>
      <c r="D4275">
        <v>80</v>
      </c>
      <c r="E4275">
        <v>65</v>
      </c>
      <c r="F4275">
        <v>0</v>
      </c>
      <c r="T4275"/>
    </row>
    <row r="4276" spans="1:20" x14ac:dyDescent="0.25">
      <c r="A4276">
        <v>1972</v>
      </c>
      <c r="B4276">
        <v>9</v>
      </c>
      <c r="C4276">
        <v>13</v>
      </c>
      <c r="D4276">
        <v>77</v>
      </c>
      <c r="E4276">
        <v>65</v>
      </c>
      <c r="F4276">
        <v>27</v>
      </c>
      <c r="T4276"/>
    </row>
    <row r="4277" spans="1:20" x14ac:dyDescent="0.25">
      <c r="A4277">
        <v>1972</v>
      </c>
      <c r="B4277">
        <v>9</v>
      </c>
      <c r="C4277">
        <v>14</v>
      </c>
      <c r="D4277">
        <v>88</v>
      </c>
      <c r="E4277">
        <v>66</v>
      </c>
      <c r="F4277">
        <v>0</v>
      </c>
      <c r="T4277"/>
    </row>
    <row r="4278" spans="1:20" x14ac:dyDescent="0.25">
      <c r="A4278">
        <v>1972</v>
      </c>
      <c r="B4278">
        <v>9</v>
      </c>
      <c r="C4278">
        <v>15</v>
      </c>
      <c r="D4278">
        <v>76</v>
      </c>
      <c r="E4278">
        <v>61</v>
      </c>
      <c r="F4278">
        <v>0</v>
      </c>
      <c r="T4278"/>
    </row>
    <row r="4279" spans="1:20" x14ac:dyDescent="0.25">
      <c r="A4279">
        <v>1972</v>
      </c>
      <c r="B4279">
        <v>9</v>
      </c>
      <c r="C4279">
        <v>16</v>
      </c>
      <c r="D4279">
        <v>84</v>
      </c>
      <c r="E4279">
        <v>61</v>
      </c>
      <c r="F4279">
        <v>0</v>
      </c>
      <c r="T4279"/>
    </row>
    <row r="4280" spans="1:20" x14ac:dyDescent="0.25">
      <c r="A4280">
        <v>1972</v>
      </c>
      <c r="B4280">
        <v>9</v>
      </c>
      <c r="C4280">
        <v>17</v>
      </c>
      <c r="D4280">
        <v>92</v>
      </c>
      <c r="E4280">
        <v>68</v>
      </c>
      <c r="F4280">
        <v>0</v>
      </c>
      <c r="T4280"/>
    </row>
    <row r="4281" spans="1:20" x14ac:dyDescent="0.25">
      <c r="A4281">
        <v>1972</v>
      </c>
      <c r="B4281">
        <v>9</v>
      </c>
      <c r="C4281">
        <v>18</v>
      </c>
      <c r="D4281">
        <v>86</v>
      </c>
      <c r="E4281">
        <v>72</v>
      </c>
      <c r="F4281">
        <v>21</v>
      </c>
      <c r="T4281"/>
    </row>
    <row r="4282" spans="1:20" x14ac:dyDescent="0.25">
      <c r="A4282">
        <v>1972</v>
      </c>
      <c r="B4282">
        <v>9</v>
      </c>
      <c r="C4282">
        <v>19</v>
      </c>
      <c r="D4282">
        <v>78</v>
      </c>
      <c r="E4282">
        <v>59</v>
      </c>
      <c r="F4282">
        <v>3</v>
      </c>
      <c r="T4282"/>
    </row>
    <row r="4283" spans="1:20" x14ac:dyDescent="0.25">
      <c r="A4283">
        <v>1972</v>
      </c>
      <c r="B4283">
        <v>9</v>
      </c>
      <c r="C4283">
        <v>20</v>
      </c>
      <c r="D4283">
        <v>62</v>
      </c>
      <c r="E4283">
        <v>58</v>
      </c>
      <c r="F4283">
        <v>0</v>
      </c>
      <c r="T4283"/>
    </row>
    <row r="4284" spans="1:20" x14ac:dyDescent="0.25">
      <c r="A4284">
        <v>1972</v>
      </c>
      <c r="B4284">
        <v>9</v>
      </c>
      <c r="C4284">
        <v>21</v>
      </c>
      <c r="D4284">
        <v>62</v>
      </c>
      <c r="E4284">
        <v>55</v>
      </c>
      <c r="F4284">
        <v>0</v>
      </c>
      <c r="T4284"/>
    </row>
    <row r="4285" spans="1:20" x14ac:dyDescent="0.25">
      <c r="A4285">
        <v>1972</v>
      </c>
      <c r="B4285">
        <v>9</v>
      </c>
      <c r="C4285">
        <v>22</v>
      </c>
      <c r="D4285">
        <v>79</v>
      </c>
      <c r="E4285">
        <v>55</v>
      </c>
      <c r="F4285">
        <v>0</v>
      </c>
      <c r="T4285"/>
    </row>
    <row r="4286" spans="1:20" x14ac:dyDescent="0.25">
      <c r="A4286">
        <v>1972</v>
      </c>
      <c r="B4286">
        <v>9</v>
      </c>
      <c r="C4286">
        <v>23</v>
      </c>
      <c r="D4286">
        <v>70</v>
      </c>
      <c r="E4286">
        <v>50</v>
      </c>
      <c r="F4286">
        <v>0</v>
      </c>
      <c r="T4286"/>
    </row>
    <row r="4287" spans="1:20" x14ac:dyDescent="0.25">
      <c r="A4287">
        <v>1972</v>
      </c>
      <c r="B4287">
        <v>9</v>
      </c>
      <c r="C4287">
        <v>24</v>
      </c>
      <c r="D4287">
        <v>65</v>
      </c>
      <c r="E4287">
        <v>56</v>
      </c>
      <c r="F4287">
        <v>0</v>
      </c>
      <c r="T4287"/>
    </row>
    <row r="4288" spans="1:20" x14ac:dyDescent="0.25">
      <c r="A4288">
        <v>1972</v>
      </c>
      <c r="B4288">
        <v>9</v>
      </c>
      <c r="C4288">
        <v>25</v>
      </c>
      <c r="D4288">
        <v>81</v>
      </c>
      <c r="E4288">
        <v>62</v>
      </c>
      <c r="F4288">
        <v>0</v>
      </c>
      <c r="T4288"/>
    </row>
    <row r="4289" spans="1:20" x14ac:dyDescent="0.25">
      <c r="A4289">
        <v>1972</v>
      </c>
      <c r="B4289">
        <v>9</v>
      </c>
      <c r="C4289">
        <v>26</v>
      </c>
      <c r="D4289">
        <v>86</v>
      </c>
      <c r="E4289">
        <v>70</v>
      </c>
      <c r="F4289">
        <v>0</v>
      </c>
      <c r="T4289"/>
    </row>
    <row r="4290" spans="1:20" x14ac:dyDescent="0.25">
      <c r="A4290">
        <v>1972</v>
      </c>
      <c r="B4290">
        <v>9</v>
      </c>
      <c r="C4290">
        <v>27</v>
      </c>
      <c r="D4290">
        <v>86</v>
      </c>
      <c r="E4290">
        <v>66</v>
      </c>
      <c r="F4290">
        <v>5</v>
      </c>
      <c r="T4290"/>
    </row>
    <row r="4291" spans="1:20" x14ac:dyDescent="0.25">
      <c r="A4291">
        <v>1972</v>
      </c>
      <c r="B4291">
        <v>9</v>
      </c>
      <c r="C4291">
        <v>28</v>
      </c>
      <c r="D4291">
        <v>72</v>
      </c>
      <c r="E4291">
        <v>59</v>
      </c>
      <c r="F4291">
        <v>0</v>
      </c>
      <c r="T4291"/>
    </row>
    <row r="4292" spans="1:20" x14ac:dyDescent="0.25">
      <c r="A4292">
        <v>1972</v>
      </c>
      <c r="B4292">
        <v>9</v>
      </c>
      <c r="C4292">
        <v>29</v>
      </c>
      <c r="D4292">
        <v>67</v>
      </c>
      <c r="E4292">
        <v>60</v>
      </c>
      <c r="F4292">
        <v>26</v>
      </c>
      <c r="T4292"/>
    </row>
    <row r="4293" spans="1:20" x14ac:dyDescent="0.25">
      <c r="A4293">
        <v>1972</v>
      </c>
      <c r="B4293">
        <v>9</v>
      </c>
      <c r="C4293">
        <v>30</v>
      </c>
      <c r="D4293">
        <v>70</v>
      </c>
      <c r="E4293">
        <v>52</v>
      </c>
      <c r="F4293">
        <v>18</v>
      </c>
      <c r="T4293"/>
    </row>
    <row r="4294" spans="1:20" x14ac:dyDescent="0.25">
      <c r="A4294">
        <v>1972</v>
      </c>
      <c r="B4294">
        <v>10</v>
      </c>
      <c r="C4294">
        <v>1</v>
      </c>
      <c r="D4294">
        <v>63</v>
      </c>
      <c r="E4294">
        <v>45</v>
      </c>
      <c r="F4294">
        <v>0</v>
      </c>
      <c r="T4294"/>
    </row>
    <row r="4295" spans="1:20" x14ac:dyDescent="0.25">
      <c r="A4295">
        <v>1972</v>
      </c>
      <c r="B4295">
        <v>10</v>
      </c>
      <c r="C4295">
        <v>2</v>
      </c>
      <c r="D4295">
        <v>70</v>
      </c>
      <c r="E4295">
        <v>46</v>
      </c>
      <c r="F4295">
        <v>0</v>
      </c>
      <c r="T4295"/>
    </row>
    <row r="4296" spans="1:20" x14ac:dyDescent="0.25">
      <c r="A4296">
        <v>1972</v>
      </c>
      <c r="B4296">
        <v>10</v>
      </c>
      <c r="C4296">
        <v>3</v>
      </c>
      <c r="D4296">
        <v>73</v>
      </c>
      <c r="E4296">
        <v>52</v>
      </c>
      <c r="F4296">
        <v>0</v>
      </c>
      <c r="T4296"/>
    </row>
    <row r="4297" spans="1:20" x14ac:dyDescent="0.25">
      <c r="A4297">
        <v>1972</v>
      </c>
      <c r="B4297">
        <v>10</v>
      </c>
      <c r="C4297">
        <v>4</v>
      </c>
      <c r="D4297">
        <v>73</v>
      </c>
      <c r="E4297">
        <v>55</v>
      </c>
      <c r="F4297">
        <v>0</v>
      </c>
      <c r="T4297"/>
    </row>
    <row r="4298" spans="1:20" x14ac:dyDescent="0.25">
      <c r="A4298">
        <v>1972</v>
      </c>
      <c r="B4298">
        <v>10</v>
      </c>
      <c r="C4298">
        <v>5</v>
      </c>
      <c r="D4298">
        <v>69</v>
      </c>
      <c r="E4298">
        <v>57</v>
      </c>
      <c r="F4298">
        <v>0</v>
      </c>
      <c r="T4298"/>
    </row>
    <row r="4299" spans="1:20" x14ac:dyDescent="0.25">
      <c r="A4299">
        <v>1972</v>
      </c>
      <c r="B4299">
        <v>10</v>
      </c>
      <c r="C4299">
        <v>6</v>
      </c>
      <c r="D4299">
        <v>73</v>
      </c>
      <c r="E4299">
        <v>62</v>
      </c>
      <c r="F4299">
        <v>29</v>
      </c>
      <c r="T4299"/>
    </row>
    <row r="4300" spans="1:20" x14ac:dyDescent="0.25">
      <c r="A4300">
        <v>1972</v>
      </c>
      <c r="B4300">
        <v>10</v>
      </c>
      <c r="C4300">
        <v>7</v>
      </c>
      <c r="D4300">
        <v>65</v>
      </c>
      <c r="E4300">
        <v>53</v>
      </c>
      <c r="F4300">
        <v>409</v>
      </c>
      <c r="T4300"/>
    </row>
    <row r="4301" spans="1:20" x14ac:dyDescent="0.25">
      <c r="A4301">
        <v>1972</v>
      </c>
      <c r="B4301">
        <v>10</v>
      </c>
      <c r="C4301">
        <v>8</v>
      </c>
      <c r="D4301">
        <v>70</v>
      </c>
      <c r="E4301">
        <v>48</v>
      </c>
      <c r="F4301">
        <v>5</v>
      </c>
      <c r="T4301"/>
    </row>
    <row r="4302" spans="1:20" x14ac:dyDescent="0.25">
      <c r="A4302">
        <v>1972</v>
      </c>
      <c r="B4302">
        <v>10</v>
      </c>
      <c r="C4302">
        <v>9</v>
      </c>
      <c r="D4302">
        <v>60</v>
      </c>
      <c r="E4302">
        <v>44</v>
      </c>
      <c r="F4302">
        <v>0</v>
      </c>
      <c r="T4302"/>
    </row>
    <row r="4303" spans="1:20" x14ac:dyDescent="0.25">
      <c r="A4303">
        <v>1972</v>
      </c>
      <c r="B4303">
        <v>10</v>
      </c>
      <c r="C4303">
        <v>10</v>
      </c>
      <c r="D4303">
        <v>58</v>
      </c>
      <c r="E4303">
        <v>40</v>
      </c>
      <c r="F4303">
        <v>0</v>
      </c>
      <c r="T4303"/>
    </row>
    <row r="4304" spans="1:20" x14ac:dyDescent="0.25">
      <c r="A4304">
        <v>1972</v>
      </c>
      <c r="B4304">
        <v>10</v>
      </c>
      <c r="C4304">
        <v>11</v>
      </c>
      <c r="D4304">
        <v>63</v>
      </c>
      <c r="E4304">
        <v>41</v>
      </c>
      <c r="F4304">
        <v>0</v>
      </c>
      <c r="T4304"/>
    </row>
    <row r="4305" spans="1:20" x14ac:dyDescent="0.25">
      <c r="A4305">
        <v>1972</v>
      </c>
      <c r="B4305">
        <v>10</v>
      </c>
      <c r="C4305">
        <v>12</v>
      </c>
      <c r="D4305">
        <v>57</v>
      </c>
      <c r="E4305">
        <v>54</v>
      </c>
      <c r="F4305">
        <v>17</v>
      </c>
      <c r="T4305"/>
    </row>
    <row r="4306" spans="1:20" x14ac:dyDescent="0.25">
      <c r="A4306">
        <v>1972</v>
      </c>
      <c r="B4306">
        <v>10</v>
      </c>
      <c r="C4306">
        <v>13</v>
      </c>
      <c r="D4306">
        <v>57</v>
      </c>
      <c r="E4306">
        <v>45</v>
      </c>
      <c r="F4306">
        <v>0</v>
      </c>
      <c r="T4306"/>
    </row>
    <row r="4307" spans="1:20" x14ac:dyDescent="0.25">
      <c r="A4307">
        <v>1972</v>
      </c>
      <c r="B4307">
        <v>10</v>
      </c>
      <c r="C4307">
        <v>14</v>
      </c>
      <c r="D4307">
        <v>64</v>
      </c>
      <c r="E4307">
        <v>45</v>
      </c>
      <c r="F4307">
        <v>0</v>
      </c>
      <c r="T4307"/>
    </row>
    <row r="4308" spans="1:20" x14ac:dyDescent="0.25">
      <c r="A4308">
        <v>1972</v>
      </c>
      <c r="B4308">
        <v>10</v>
      </c>
      <c r="C4308">
        <v>15</v>
      </c>
      <c r="D4308">
        <v>60</v>
      </c>
      <c r="E4308">
        <v>43</v>
      </c>
      <c r="F4308">
        <v>1</v>
      </c>
      <c r="T4308"/>
    </row>
    <row r="4309" spans="1:20" x14ac:dyDescent="0.25">
      <c r="A4309">
        <v>1972</v>
      </c>
      <c r="B4309">
        <v>10</v>
      </c>
      <c r="C4309">
        <v>16</v>
      </c>
      <c r="D4309">
        <v>58</v>
      </c>
      <c r="E4309">
        <v>44</v>
      </c>
      <c r="F4309">
        <v>0</v>
      </c>
      <c r="T4309"/>
    </row>
    <row r="4310" spans="1:20" x14ac:dyDescent="0.25">
      <c r="A4310">
        <v>1972</v>
      </c>
      <c r="B4310">
        <v>10</v>
      </c>
      <c r="C4310">
        <v>17</v>
      </c>
      <c r="D4310">
        <v>67</v>
      </c>
      <c r="E4310">
        <v>45</v>
      </c>
      <c r="F4310">
        <v>0</v>
      </c>
      <c r="T4310"/>
    </row>
    <row r="4311" spans="1:20" x14ac:dyDescent="0.25">
      <c r="A4311">
        <v>1972</v>
      </c>
      <c r="B4311">
        <v>10</v>
      </c>
      <c r="C4311">
        <v>18</v>
      </c>
      <c r="D4311">
        <v>52</v>
      </c>
      <c r="E4311">
        <v>37</v>
      </c>
      <c r="F4311">
        <v>10</v>
      </c>
      <c r="T4311"/>
    </row>
    <row r="4312" spans="1:20" x14ac:dyDescent="0.25">
      <c r="A4312">
        <v>1972</v>
      </c>
      <c r="B4312">
        <v>10</v>
      </c>
      <c r="C4312">
        <v>19</v>
      </c>
      <c r="D4312">
        <v>43</v>
      </c>
      <c r="E4312">
        <v>35</v>
      </c>
      <c r="F4312">
        <v>53</v>
      </c>
      <c r="T4312"/>
    </row>
    <row r="4313" spans="1:20" x14ac:dyDescent="0.25">
      <c r="A4313">
        <v>1972</v>
      </c>
      <c r="B4313">
        <v>10</v>
      </c>
      <c r="C4313">
        <v>20</v>
      </c>
      <c r="D4313">
        <v>48</v>
      </c>
      <c r="E4313">
        <v>32</v>
      </c>
      <c r="F4313">
        <v>0</v>
      </c>
      <c r="T4313"/>
    </row>
    <row r="4314" spans="1:20" x14ac:dyDescent="0.25">
      <c r="A4314">
        <v>1972</v>
      </c>
      <c r="B4314">
        <v>10</v>
      </c>
      <c r="C4314">
        <v>21</v>
      </c>
      <c r="D4314">
        <v>54</v>
      </c>
      <c r="E4314">
        <v>36</v>
      </c>
      <c r="F4314">
        <v>0</v>
      </c>
      <c r="T4314"/>
    </row>
    <row r="4315" spans="1:20" x14ac:dyDescent="0.25">
      <c r="A4315">
        <v>1972</v>
      </c>
      <c r="B4315">
        <v>10</v>
      </c>
      <c r="C4315">
        <v>22</v>
      </c>
      <c r="D4315">
        <v>57</v>
      </c>
      <c r="E4315">
        <v>46</v>
      </c>
      <c r="F4315">
        <v>0</v>
      </c>
      <c r="T4315"/>
    </row>
    <row r="4316" spans="1:20" x14ac:dyDescent="0.25">
      <c r="A4316">
        <v>1972</v>
      </c>
      <c r="B4316">
        <v>10</v>
      </c>
      <c r="C4316">
        <v>23</v>
      </c>
      <c r="D4316">
        <v>64</v>
      </c>
      <c r="E4316">
        <v>54</v>
      </c>
      <c r="F4316">
        <v>0</v>
      </c>
      <c r="T4316"/>
    </row>
    <row r="4317" spans="1:20" x14ac:dyDescent="0.25">
      <c r="A4317">
        <v>1972</v>
      </c>
      <c r="B4317">
        <v>10</v>
      </c>
      <c r="C4317">
        <v>24</v>
      </c>
      <c r="D4317">
        <v>74</v>
      </c>
      <c r="E4317">
        <v>55</v>
      </c>
      <c r="F4317">
        <v>0</v>
      </c>
      <c r="T4317"/>
    </row>
    <row r="4318" spans="1:20" x14ac:dyDescent="0.25">
      <c r="A4318">
        <v>1972</v>
      </c>
      <c r="B4318">
        <v>10</v>
      </c>
      <c r="C4318">
        <v>25</v>
      </c>
      <c r="D4318">
        <v>57</v>
      </c>
      <c r="E4318">
        <v>43</v>
      </c>
      <c r="F4318">
        <v>0</v>
      </c>
      <c r="T4318"/>
    </row>
    <row r="4319" spans="1:20" x14ac:dyDescent="0.25">
      <c r="A4319">
        <v>1972</v>
      </c>
      <c r="B4319">
        <v>10</v>
      </c>
      <c r="C4319">
        <v>26</v>
      </c>
      <c r="D4319">
        <v>56</v>
      </c>
      <c r="E4319">
        <v>42</v>
      </c>
      <c r="F4319">
        <v>0</v>
      </c>
      <c r="T4319"/>
    </row>
    <row r="4320" spans="1:20" x14ac:dyDescent="0.25">
      <c r="A4320">
        <v>1972</v>
      </c>
      <c r="B4320">
        <v>10</v>
      </c>
      <c r="C4320">
        <v>27</v>
      </c>
      <c r="D4320">
        <v>61</v>
      </c>
      <c r="E4320">
        <v>43</v>
      </c>
      <c r="F4320">
        <v>0</v>
      </c>
      <c r="T4320"/>
    </row>
    <row r="4321" spans="1:20" x14ac:dyDescent="0.25">
      <c r="A4321">
        <v>1972</v>
      </c>
      <c r="B4321">
        <v>10</v>
      </c>
      <c r="C4321">
        <v>28</v>
      </c>
      <c r="D4321">
        <v>64</v>
      </c>
      <c r="E4321">
        <v>55</v>
      </c>
      <c r="F4321">
        <v>99</v>
      </c>
      <c r="T4321"/>
    </row>
    <row r="4322" spans="1:20" x14ac:dyDescent="0.25">
      <c r="A4322">
        <v>1972</v>
      </c>
      <c r="B4322">
        <v>10</v>
      </c>
      <c r="C4322">
        <v>29</v>
      </c>
      <c r="D4322">
        <v>64</v>
      </c>
      <c r="E4322">
        <v>52</v>
      </c>
      <c r="F4322">
        <v>4</v>
      </c>
      <c r="T4322"/>
    </row>
    <row r="4323" spans="1:20" x14ac:dyDescent="0.25">
      <c r="A4323">
        <v>1972</v>
      </c>
      <c r="B4323">
        <v>10</v>
      </c>
      <c r="C4323">
        <v>30</v>
      </c>
      <c r="D4323">
        <v>53</v>
      </c>
      <c r="E4323">
        <v>37</v>
      </c>
      <c r="F4323">
        <v>0</v>
      </c>
      <c r="T4323"/>
    </row>
    <row r="4324" spans="1:20" x14ac:dyDescent="0.25">
      <c r="A4324">
        <v>1972</v>
      </c>
      <c r="B4324">
        <v>10</v>
      </c>
      <c r="C4324">
        <v>31</v>
      </c>
      <c r="D4324">
        <v>48</v>
      </c>
      <c r="E4324">
        <v>35</v>
      </c>
      <c r="F4324">
        <v>0</v>
      </c>
      <c r="T4324"/>
    </row>
    <row r="4325" spans="1:20" x14ac:dyDescent="0.25">
      <c r="A4325">
        <v>1972</v>
      </c>
      <c r="B4325">
        <v>11</v>
      </c>
      <c r="C4325">
        <v>1</v>
      </c>
      <c r="D4325">
        <v>50</v>
      </c>
      <c r="E4325">
        <v>43</v>
      </c>
      <c r="F4325">
        <v>2</v>
      </c>
      <c r="T4325"/>
    </row>
    <row r="4326" spans="1:20" x14ac:dyDescent="0.25">
      <c r="A4326">
        <v>1972</v>
      </c>
      <c r="B4326">
        <v>11</v>
      </c>
      <c r="C4326">
        <v>2</v>
      </c>
      <c r="D4326">
        <v>62</v>
      </c>
      <c r="E4326">
        <v>48</v>
      </c>
      <c r="F4326">
        <v>53</v>
      </c>
      <c r="T4326"/>
    </row>
    <row r="4327" spans="1:20" x14ac:dyDescent="0.25">
      <c r="A4327">
        <v>1972</v>
      </c>
      <c r="B4327">
        <v>11</v>
      </c>
      <c r="C4327">
        <v>3</v>
      </c>
      <c r="D4327">
        <v>68</v>
      </c>
      <c r="E4327">
        <v>53</v>
      </c>
      <c r="F4327">
        <v>0</v>
      </c>
      <c r="T4327"/>
    </row>
    <row r="4328" spans="1:20" x14ac:dyDescent="0.25">
      <c r="A4328">
        <v>1972</v>
      </c>
      <c r="B4328">
        <v>11</v>
      </c>
      <c r="C4328">
        <v>4</v>
      </c>
      <c r="D4328">
        <v>55</v>
      </c>
      <c r="E4328">
        <v>44</v>
      </c>
      <c r="F4328">
        <v>23</v>
      </c>
      <c r="T4328"/>
    </row>
    <row r="4329" spans="1:20" x14ac:dyDescent="0.25">
      <c r="A4329">
        <v>1972</v>
      </c>
      <c r="B4329">
        <v>11</v>
      </c>
      <c r="C4329">
        <v>5</v>
      </c>
      <c r="D4329">
        <v>48</v>
      </c>
      <c r="E4329">
        <v>43</v>
      </c>
      <c r="F4329">
        <v>16</v>
      </c>
      <c r="T4329"/>
    </row>
    <row r="4330" spans="1:20" x14ac:dyDescent="0.25">
      <c r="A4330">
        <v>1972</v>
      </c>
      <c r="B4330">
        <v>11</v>
      </c>
      <c r="C4330">
        <v>6</v>
      </c>
      <c r="D4330">
        <v>49</v>
      </c>
      <c r="E4330">
        <v>40</v>
      </c>
      <c r="F4330">
        <v>0</v>
      </c>
      <c r="T4330"/>
    </row>
    <row r="4331" spans="1:20" x14ac:dyDescent="0.25">
      <c r="A4331">
        <v>1972</v>
      </c>
      <c r="B4331">
        <v>11</v>
      </c>
      <c r="C4331">
        <v>7</v>
      </c>
      <c r="D4331">
        <v>61</v>
      </c>
      <c r="E4331">
        <v>45</v>
      </c>
      <c r="F4331">
        <v>0</v>
      </c>
      <c r="T4331"/>
    </row>
    <row r="4332" spans="1:20" x14ac:dyDescent="0.25">
      <c r="A4332">
        <v>1972</v>
      </c>
      <c r="B4332">
        <v>11</v>
      </c>
      <c r="C4332">
        <v>8</v>
      </c>
      <c r="D4332">
        <v>58</v>
      </c>
      <c r="E4332">
        <v>46</v>
      </c>
      <c r="F4332">
        <v>560</v>
      </c>
      <c r="T4332"/>
    </row>
    <row r="4333" spans="1:20" x14ac:dyDescent="0.25">
      <c r="A4333">
        <v>1972</v>
      </c>
      <c r="B4333">
        <v>11</v>
      </c>
      <c r="C4333">
        <v>9</v>
      </c>
      <c r="D4333">
        <v>53</v>
      </c>
      <c r="E4333">
        <v>44</v>
      </c>
      <c r="F4333">
        <v>0</v>
      </c>
      <c r="T4333"/>
    </row>
    <row r="4334" spans="1:20" x14ac:dyDescent="0.25">
      <c r="A4334">
        <v>1972</v>
      </c>
      <c r="B4334">
        <v>11</v>
      </c>
      <c r="C4334">
        <v>10</v>
      </c>
      <c r="D4334">
        <v>65</v>
      </c>
      <c r="E4334">
        <v>42</v>
      </c>
      <c r="F4334">
        <v>0</v>
      </c>
      <c r="T4334"/>
    </row>
    <row r="4335" spans="1:20" x14ac:dyDescent="0.25">
      <c r="A4335">
        <v>1972</v>
      </c>
      <c r="B4335">
        <v>11</v>
      </c>
      <c r="C4335">
        <v>11</v>
      </c>
      <c r="D4335">
        <v>53</v>
      </c>
      <c r="E4335">
        <v>45</v>
      </c>
      <c r="F4335">
        <v>60</v>
      </c>
      <c r="T4335"/>
    </row>
    <row r="4336" spans="1:20" x14ac:dyDescent="0.25">
      <c r="A4336">
        <v>1972</v>
      </c>
      <c r="B4336">
        <v>11</v>
      </c>
      <c r="C4336">
        <v>12</v>
      </c>
      <c r="D4336">
        <v>51</v>
      </c>
      <c r="E4336">
        <v>46</v>
      </c>
      <c r="F4336">
        <v>0</v>
      </c>
      <c r="T4336"/>
    </row>
    <row r="4337" spans="1:20" x14ac:dyDescent="0.25">
      <c r="A4337">
        <v>1972</v>
      </c>
      <c r="B4337">
        <v>11</v>
      </c>
      <c r="C4337">
        <v>13</v>
      </c>
      <c r="D4337">
        <v>53</v>
      </c>
      <c r="E4337">
        <v>47</v>
      </c>
      <c r="F4337">
        <v>0</v>
      </c>
      <c r="T4337"/>
    </row>
    <row r="4338" spans="1:20" x14ac:dyDescent="0.25">
      <c r="A4338">
        <v>1972</v>
      </c>
      <c r="B4338">
        <v>11</v>
      </c>
      <c r="C4338">
        <v>14</v>
      </c>
      <c r="D4338">
        <v>50</v>
      </c>
      <c r="E4338">
        <v>37</v>
      </c>
      <c r="F4338">
        <v>223</v>
      </c>
      <c r="T4338"/>
    </row>
    <row r="4339" spans="1:20" x14ac:dyDescent="0.25">
      <c r="A4339">
        <v>1972</v>
      </c>
      <c r="B4339">
        <v>11</v>
      </c>
      <c r="C4339">
        <v>15</v>
      </c>
      <c r="D4339">
        <v>37</v>
      </c>
      <c r="E4339">
        <v>31</v>
      </c>
      <c r="F4339">
        <v>1</v>
      </c>
      <c r="T4339"/>
    </row>
    <row r="4340" spans="1:20" x14ac:dyDescent="0.25">
      <c r="A4340">
        <v>1972</v>
      </c>
      <c r="B4340">
        <v>11</v>
      </c>
      <c r="C4340">
        <v>16</v>
      </c>
      <c r="D4340">
        <v>51</v>
      </c>
      <c r="E4340">
        <v>31</v>
      </c>
      <c r="F4340">
        <v>0</v>
      </c>
      <c r="T4340"/>
    </row>
    <row r="4341" spans="1:20" x14ac:dyDescent="0.25">
      <c r="A4341">
        <v>1972</v>
      </c>
      <c r="B4341">
        <v>11</v>
      </c>
      <c r="C4341">
        <v>17</v>
      </c>
      <c r="D4341">
        <v>45</v>
      </c>
      <c r="E4341">
        <v>36</v>
      </c>
      <c r="F4341">
        <v>0</v>
      </c>
      <c r="T4341"/>
    </row>
    <row r="4342" spans="1:20" x14ac:dyDescent="0.25">
      <c r="A4342">
        <v>1972</v>
      </c>
      <c r="B4342">
        <v>11</v>
      </c>
      <c r="C4342">
        <v>18</v>
      </c>
      <c r="D4342">
        <v>50</v>
      </c>
      <c r="E4342">
        <v>31</v>
      </c>
      <c r="F4342">
        <v>0</v>
      </c>
      <c r="T4342"/>
    </row>
    <row r="4343" spans="1:20" x14ac:dyDescent="0.25">
      <c r="A4343">
        <v>1972</v>
      </c>
      <c r="B4343">
        <v>11</v>
      </c>
      <c r="C4343">
        <v>19</v>
      </c>
      <c r="D4343">
        <v>42</v>
      </c>
      <c r="E4343">
        <v>35</v>
      </c>
      <c r="F4343">
        <v>44</v>
      </c>
      <c r="T4343"/>
    </row>
    <row r="4344" spans="1:20" x14ac:dyDescent="0.25">
      <c r="A4344">
        <v>1972</v>
      </c>
      <c r="B4344">
        <v>11</v>
      </c>
      <c r="C4344">
        <v>20</v>
      </c>
      <c r="D4344">
        <v>52</v>
      </c>
      <c r="E4344">
        <v>35</v>
      </c>
      <c r="F4344">
        <v>76</v>
      </c>
      <c r="T4344"/>
    </row>
    <row r="4345" spans="1:20" x14ac:dyDescent="0.25">
      <c r="A4345">
        <v>1972</v>
      </c>
      <c r="B4345">
        <v>11</v>
      </c>
      <c r="C4345">
        <v>21</v>
      </c>
      <c r="D4345">
        <v>43</v>
      </c>
      <c r="E4345">
        <v>31</v>
      </c>
      <c r="F4345">
        <v>0</v>
      </c>
      <c r="T4345"/>
    </row>
    <row r="4346" spans="1:20" x14ac:dyDescent="0.25">
      <c r="A4346">
        <v>1972</v>
      </c>
      <c r="B4346">
        <v>11</v>
      </c>
      <c r="C4346">
        <v>22</v>
      </c>
      <c r="D4346">
        <v>32</v>
      </c>
      <c r="E4346">
        <v>25</v>
      </c>
      <c r="F4346">
        <v>0</v>
      </c>
      <c r="T4346"/>
    </row>
    <row r="4347" spans="1:20" x14ac:dyDescent="0.25">
      <c r="A4347">
        <v>1972</v>
      </c>
      <c r="B4347">
        <v>11</v>
      </c>
      <c r="C4347">
        <v>23</v>
      </c>
      <c r="D4347">
        <v>35</v>
      </c>
      <c r="E4347">
        <v>21</v>
      </c>
      <c r="F4347">
        <v>0</v>
      </c>
      <c r="T4347"/>
    </row>
    <row r="4348" spans="1:20" x14ac:dyDescent="0.25">
      <c r="A4348">
        <v>1972</v>
      </c>
      <c r="B4348">
        <v>11</v>
      </c>
      <c r="C4348">
        <v>24</v>
      </c>
      <c r="D4348">
        <v>45</v>
      </c>
      <c r="E4348">
        <v>31</v>
      </c>
      <c r="F4348">
        <v>0</v>
      </c>
      <c r="T4348"/>
    </row>
    <row r="4349" spans="1:20" x14ac:dyDescent="0.25">
      <c r="A4349">
        <v>1972</v>
      </c>
      <c r="B4349">
        <v>11</v>
      </c>
      <c r="C4349">
        <v>25</v>
      </c>
      <c r="D4349">
        <v>47</v>
      </c>
      <c r="E4349">
        <v>33</v>
      </c>
      <c r="F4349">
        <v>6</v>
      </c>
      <c r="T4349"/>
    </row>
    <row r="4350" spans="1:20" x14ac:dyDescent="0.25">
      <c r="A4350">
        <v>1972</v>
      </c>
      <c r="B4350">
        <v>11</v>
      </c>
      <c r="C4350">
        <v>26</v>
      </c>
      <c r="D4350">
        <v>61</v>
      </c>
      <c r="E4350">
        <v>44</v>
      </c>
      <c r="F4350">
        <v>89</v>
      </c>
      <c r="T4350"/>
    </row>
    <row r="4351" spans="1:20" x14ac:dyDescent="0.25">
      <c r="A4351">
        <v>1972</v>
      </c>
      <c r="B4351">
        <v>11</v>
      </c>
      <c r="C4351">
        <v>27</v>
      </c>
      <c r="D4351">
        <v>50</v>
      </c>
      <c r="E4351">
        <v>41</v>
      </c>
      <c r="F4351">
        <v>0</v>
      </c>
      <c r="T4351"/>
    </row>
    <row r="4352" spans="1:20" x14ac:dyDescent="0.25">
      <c r="A4352">
        <v>1972</v>
      </c>
      <c r="B4352">
        <v>11</v>
      </c>
      <c r="C4352">
        <v>28</v>
      </c>
      <c r="D4352">
        <v>55</v>
      </c>
      <c r="E4352">
        <v>40</v>
      </c>
      <c r="F4352">
        <v>3</v>
      </c>
      <c r="T4352"/>
    </row>
    <row r="4353" spans="1:20" x14ac:dyDescent="0.25">
      <c r="A4353">
        <v>1972</v>
      </c>
      <c r="B4353">
        <v>11</v>
      </c>
      <c r="C4353">
        <v>29</v>
      </c>
      <c r="D4353">
        <v>45</v>
      </c>
      <c r="E4353">
        <v>34</v>
      </c>
      <c r="F4353">
        <v>0</v>
      </c>
      <c r="T4353"/>
    </row>
    <row r="4354" spans="1:20" x14ac:dyDescent="0.25">
      <c r="A4354">
        <v>1972</v>
      </c>
      <c r="B4354">
        <v>11</v>
      </c>
      <c r="C4354">
        <v>30</v>
      </c>
      <c r="D4354">
        <v>39</v>
      </c>
      <c r="E4354">
        <v>33</v>
      </c>
      <c r="F4354">
        <v>85</v>
      </c>
      <c r="T4354"/>
    </row>
    <row r="4355" spans="1:20" x14ac:dyDescent="0.25">
      <c r="A4355">
        <v>1972</v>
      </c>
      <c r="B4355">
        <v>12</v>
      </c>
      <c r="C4355">
        <v>1</v>
      </c>
      <c r="D4355">
        <v>44</v>
      </c>
      <c r="E4355">
        <v>35</v>
      </c>
      <c r="F4355">
        <v>12</v>
      </c>
      <c r="T4355"/>
    </row>
    <row r="4356" spans="1:20" x14ac:dyDescent="0.25">
      <c r="A4356">
        <v>1972</v>
      </c>
      <c r="B4356">
        <v>12</v>
      </c>
      <c r="C4356">
        <v>2</v>
      </c>
      <c r="D4356">
        <v>47</v>
      </c>
      <c r="E4356">
        <v>35</v>
      </c>
      <c r="F4356">
        <v>0</v>
      </c>
      <c r="T4356"/>
    </row>
    <row r="4357" spans="1:20" x14ac:dyDescent="0.25">
      <c r="A4357">
        <v>1972</v>
      </c>
      <c r="B4357">
        <v>12</v>
      </c>
      <c r="C4357">
        <v>3</v>
      </c>
      <c r="D4357">
        <v>58</v>
      </c>
      <c r="E4357">
        <v>42</v>
      </c>
      <c r="F4357">
        <v>0</v>
      </c>
      <c r="T4357"/>
    </row>
    <row r="4358" spans="1:20" x14ac:dyDescent="0.25">
      <c r="A4358">
        <v>1972</v>
      </c>
      <c r="B4358">
        <v>12</v>
      </c>
      <c r="C4358">
        <v>4</v>
      </c>
      <c r="D4358">
        <v>42</v>
      </c>
      <c r="E4358">
        <v>33</v>
      </c>
      <c r="F4358">
        <v>13</v>
      </c>
      <c r="T4358"/>
    </row>
    <row r="4359" spans="1:20" x14ac:dyDescent="0.25">
      <c r="A4359">
        <v>1972</v>
      </c>
      <c r="B4359">
        <v>12</v>
      </c>
      <c r="C4359">
        <v>5</v>
      </c>
      <c r="D4359">
        <v>45</v>
      </c>
      <c r="E4359">
        <v>35</v>
      </c>
      <c r="F4359">
        <v>1</v>
      </c>
      <c r="T4359"/>
    </row>
    <row r="4360" spans="1:20" x14ac:dyDescent="0.25">
      <c r="A4360">
        <v>1972</v>
      </c>
      <c r="B4360">
        <v>12</v>
      </c>
      <c r="C4360">
        <v>6</v>
      </c>
      <c r="D4360">
        <v>61</v>
      </c>
      <c r="E4360">
        <v>37</v>
      </c>
      <c r="F4360">
        <v>104</v>
      </c>
      <c r="T4360"/>
    </row>
    <row r="4361" spans="1:20" x14ac:dyDescent="0.25">
      <c r="A4361">
        <v>1972</v>
      </c>
      <c r="B4361">
        <v>12</v>
      </c>
      <c r="C4361">
        <v>7</v>
      </c>
      <c r="D4361">
        <v>40</v>
      </c>
      <c r="E4361">
        <v>30</v>
      </c>
      <c r="F4361">
        <v>0</v>
      </c>
      <c r="T4361"/>
    </row>
    <row r="4362" spans="1:20" x14ac:dyDescent="0.25">
      <c r="A4362">
        <v>1972</v>
      </c>
      <c r="B4362">
        <v>12</v>
      </c>
      <c r="C4362">
        <v>8</v>
      </c>
      <c r="D4362">
        <v>54</v>
      </c>
      <c r="E4362">
        <v>30</v>
      </c>
      <c r="F4362">
        <v>84</v>
      </c>
      <c r="T4362"/>
    </row>
    <row r="4363" spans="1:20" x14ac:dyDescent="0.25">
      <c r="A4363">
        <v>1972</v>
      </c>
      <c r="B4363">
        <v>12</v>
      </c>
      <c r="C4363">
        <v>9</v>
      </c>
      <c r="D4363">
        <v>54</v>
      </c>
      <c r="E4363">
        <v>45</v>
      </c>
      <c r="F4363">
        <v>7</v>
      </c>
      <c r="T4363"/>
    </row>
    <row r="4364" spans="1:20" x14ac:dyDescent="0.25">
      <c r="A4364">
        <v>1972</v>
      </c>
      <c r="B4364">
        <v>12</v>
      </c>
      <c r="C4364">
        <v>10</v>
      </c>
      <c r="D4364">
        <v>47</v>
      </c>
      <c r="E4364">
        <v>43</v>
      </c>
      <c r="F4364">
        <v>22</v>
      </c>
      <c r="T4364"/>
    </row>
    <row r="4365" spans="1:20" x14ac:dyDescent="0.25">
      <c r="A4365">
        <v>1972</v>
      </c>
      <c r="B4365">
        <v>12</v>
      </c>
      <c r="C4365">
        <v>11</v>
      </c>
      <c r="D4365">
        <v>43</v>
      </c>
      <c r="E4365">
        <v>30</v>
      </c>
      <c r="F4365">
        <v>0</v>
      </c>
      <c r="T4365"/>
    </row>
    <row r="4366" spans="1:20" x14ac:dyDescent="0.25">
      <c r="A4366">
        <v>1972</v>
      </c>
      <c r="B4366">
        <v>12</v>
      </c>
      <c r="C4366">
        <v>12</v>
      </c>
      <c r="D4366">
        <v>37</v>
      </c>
      <c r="E4366">
        <v>29</v>
      </c>
      <c r="F4366">
        <v>5</v>
      </c>
      <c r="T4366"/>
    </row>
    <row r="4367" spans="1:20" x14ac:dyDescent="0.25">
      <c r="A4367">
        <v>1972</v>
      </c>
      <c r="B4367">
        <v>12</v>
      </c>
      <c r="C4367">
        <v>13</v>
      </c>
      <c r="D4367">
        <v>52</v>
      </c>
      <c r="E4367">
        <v>37</v>
      </c>
      <c r="F4367">
        <v>2</v>
      </c>
      <c r="T4367"/>
    </row>
    <row r="4368" spans="1:20" x14ac:dyDescent="0.25">
      <c r="A4368">
        <v>1972</v>
      </c>
      <c r="B4368">
        <v>12</v>
      </c>
      <c r="C4368">
        <v>14</v>
      </c>
      <c r="D4368">
        <v>46</v>
      </c>
      <c r="E4368">
        <v>35</v>
      </c>
      <c r="F4368">
        <v>0</v>
      </c>
      <c r="T4368"/>
    </row>
    <row r="4369" spans="1:20" x14ac:dyDescent="0.25">
      <c r="A4369">
        <v>1972</v>
      </c>
      <c r="B4369">
        <v>12</v>
      </c>
      <c r="C4369">
        <v>15</v>
      </c>
      <c r="D4369">
        <v>38</v>
      </c>
      <c r="E4369">
        <v>33</v>
      </c>
      <c r="F4369">
        <v>88</v>
      </c>
      <c r="T4369"/>
    </row>
    <row r="4370" spans="1:20" x14ac:dyDescent="0.25">
      <c r="A4370">
        <v>1972</v>
      </c>
      <c r="B4370">
        <v>12</v>
      </c>
      <c r="C4370">
        <v>16</v>
      </c>
      <c r="D4370">
        <v>35</v>
      </c>
      <c r="E4370">
        <v>22</v>
      </c>
      <c r="F4370">
        <v>4</v>
      </c>
      <c r="T4370"/>
    </row>
    <row r="4371" spans="1:20" x14ac:dyDescent="0.25">
      <c r="A4371">
        <v>1972</v>
      </c>
      <c r="B4371">
        <v>12</v>
      </c>
      <c r="C4371">
        <v>17</v>
      </c>
      <c r="D4371">
        <v>24</v>
      </c>
      <c r="E4371">
        <v>19</v>
      </c>
      <c r="F4371">
        <v>0</v>
      </c>
      <c r="T4371"/>
    </row>
    <row r="4372" spans="1:20" x14ac:dyDescent="0.25">
      <c r="A4372">
        <v>1972</v>
      </c>
      <c r="B4372">
        <v>12</v>
      </c>
      <c r="C4372">
        <v>18</v>
      </c>
      <c r="D4372">
        <v>36</v>
      </c>
      <c r="E4372">
        <v>19</v>
      </c>
      <c r="F4372">
        <v>0</v>
      </c>
      <c r="T4372"/>
    </row>
    <row r="4373" spans="1:20" x14ac:dyDescent="0.25">
      <c r="A4373">
        <v>1972</v>
      </c>
      <c r="B4373">
        <v>12</v>
      </c>
      <c r="C4373">
        <v>19</v>
      </c>
      <c r="D4373">
        <v>45</v>
      </c>
      <c r="E4373">
        <v>35</v>
      </c>
      <c r="F4373">
        <v>0</v>
      </c>
      <c r="T4373"/>
    </row>
    <row r="4374" spans="1:20" x14ac:dyDescent="0.25">
      <c r="A4374">
        <v>1972</v>
      </c>
      <c r="B4374">
        <v>12</v>
      </c>
      <c r="C4374">
        <v>20</v>
      </c>
      <c r="D4374">
        <v>44</v>
      </c>
      <c r="E4374">
        <v>36</v>
      </c>
      <c r="F4374">
        <v>26</v>
      </c>
      <c r="T4374"/>
    </row>
    <row r="4375" spans="1:20" x14ac:dyDescent="0.25">
      <c r="A4375">
        <v>1972</v>
      </c>
      <c r="B4375">
        <v>12</v>
      </c>
      <c r="C4375">
        <v>21</v>
      </c>
      <c r="D4375">
        <v>36</v>
      </c>
      <c r="E4375">
        <v>33</v>
      </c>
      <c r="F4375">
        <v>33</v>
      </c>
      <c r="T4375"/>
    </row>
    <row r="4376" spans="1:20" x14ac:dyDescent="0.25">
      <c r="A4376">
        <v>1972</v>
      </c>
      <c r="B4376">
        <v>12</v>
      </c>
      <c r="C4376">
        <v>22</v>
      </c>
      <c r="D4376">
        <v>42</v>
      </c>
      <c r="E4376">
        <v>35</v>
      </c>
      <c r="F4376">
        <v>119</v>
      </c>
      <c r="T4376"/>
    </row>
    <row r="4377" spans="1:20" x14ac:dyDescent="0.25">
      <c r="A4377">
        <v>1972</v>
      </c>
      <c r="B4377">
        <v>12</v>
      </c>
      <c r="C4377">
        <v>23</v>
      </c>
      <c r="D4377">
        <v>41</v>
      </c>
      <c r="E4377">
        <v>37</v>
      </c>
      <c r="F4377">
        <v>26</v>
      </c>
      <c r="T4377"/>
    </row>
    <row r="4378" spans="1:20" x14ac:dyDescent="0.25">
      <c r="A4378">
        <v>1972</v>
      </c>
      <c r="B4378">
        <v>12</v>
      </c>
      <c r="C4378">
        <v>24</v>
      </c>
      <c r="D4378">
        <v>39</v>
      </c>
      <c r="E4378">
        <v>36</v>
      </c>
      <c r="F4378">
        <v>0</v>
      </c>
      <c r="T4378"/>
    </row>
    <row r="4379" spans="1:20" x14ac:dyDescent="0.25">
      <c r="A4379">
        <v>1972</v>
      </c>
      <c r="B4379">
        <v>12</v>
      </c>
      <c r="C4379">
        <v>25</v>
      </c>
      <c r="D4379">
        <v>41</v>
      </c>
      <c r="E4379">
        <v>38</v>
      </c>
      <c r="F4379">
        <v>0</v>
      </c>
      <c r="T4379"/>
    </row>
    <row r="4380" spans="1:20" x14ac:dyDescent="0.25">
      <c r="A4380">
        <v>1972</v>
      </c>
      <c r="B4380">
        <v>12</v>
      </c>
      <c r="C4380">
        <v>26</v>
      </c>
      <c r="D4380">
        <v>42</v>
      </c>
      <c r="E4380">
        <v>37</v>
      </c>
      <c r="F4380">
        <v>22</v>
      </c>
      <c r="T4380"/>
    </row>
    <row r="4381" spans="1:20" x14ac:dyDescent="0.25">
      <c r="A4381">
        <v>1972</v>
      </c>
      <c r="B4381">
        <v>12</v>
      </c>
      <c r="C4381">
        <v>27</v>
      </c>
      <c r="D4381">
        <v>40</v>
      </c>
      <c r="E4381">
        <v>35</v>
      </c>
      <c r="F4381">
        <v>1</v>
      </c>
      <c r="T4381"/>
    </row>
    <row r="4382" spans="1:20" x14ac:dyDescent="0.25">
      <c r="A4382">
        <v>1972</v>
      </c>
      <c r="B4382">
        <v>12</v>
      </c>
      <c r="C4382">
        <v>28</v>
      </c>
      <c r="D4382">
        <v>44</v>
      </c>
      <c r="E4382">
        <v>33</v>
      </c>
      <c r="F4382">
        <v>0</v>
      </c>
      <c r="T4382"/>
    </row>
    <row r="4383" spans="1:20" x14ac:dyDescent="0.25">
      <c r="A4383">
        <v>1972</v>
      </c>
      <c r="B4383">
        <v>12</v>
      </c>
      <c r="C4383">
        <v>29</v>
      </c>
      <c r="D4383">
        <v>34</v>
      </c>
      <c r="E4383">
        <v>25</v>
      </c>
      <c r="F4383">
        <v>0</v>
      </c>
      <c r="T4383"/>
    </row>
    <row r="4384" spans="1:20" x14ac:dyDescent="0.25">
      <c r="A4384">
        <v>1972</v>
      </c>
      <c r="B4384">
        <v>12</v>
      </c>
      <c r="C4384">
        <v>30</v>
      </c>
      <c r="D4384">
        <v>40</v>
      </c>
      <c r="E4384">
        <v>31</v>
      </c>
      <c r="F4384">
        <v>4</v>
      </c>
      <c r="T4384"/>
    </row>
    <row r="4385" spans="1:20" x14ac:dyDescent="0.25">
      <c r="A4385">
        <v>1972</v>
      </c>
      <c r="B4385">
        <v>12</v>
      </c>
      <c r="C4385">
        <v>31</v>
      </c>
      <c r="D4385">
        <v>59</v>
      </c>
      <c r="E4385">
        <v>37</v>
      </c>
      <c r="F4385">
        <v>36</v>
      </c>
      <c r="T4385"/>
    </row>
    <row r="4386" spans="1:20" x14ac:dyDescent="0.25">
      <c r="A4386">
        <v>1973</v>
      </c>
      <c r="B4386">
        <v>1</v>
      </c>
      <c r="C4386">
        <v>1</v>
      </c>
      <c r="D4386">
        <v>60</v>
      </c>
      <c r="E4386">
        <v>45</v>
      </c>
      <c r="F4386">
        <v>3</v>
      </c>
      <c r="T4386"/>
    </row>
    <row r="4387" spans="1:20" x14ac:dyDescent="0.25">
      <c r="A4387">
        <v>1973</v>
      </c>
      <c r="B4387">
        <v>1</v>
      </c>
      <c r="C4387">
        <v>2</v>
      </c>
      <c r="D4387">
        <v>45</v>
      </c>
      <c r="E4387">
        <v>31</v>
      </c>
      <c r="F4387">
        <v>0</v>
      </c>
      <c r="T4387"/>
    </row>
    <row r="4388" spans="1:20" x14ac:dyDescent="0.25">
      <c r="A4388">
        <v>1973</v>
      </c>
      <c r="B4388">
        <v>1</v>
      </c>
      <c r="C4388">
        <v>3</v>
      </c>
      <c r="D4388">
        <v>39</v>
      </c>
      <c r="E4388">
        <v>30</v>
      </c>
      <c r="F4388">
        <v>2</v>
      </c>
      <c r="T4388"/>
    </row>
    <row r="4389" spans="1:20" x14ac:dyDescent="0.25">
      <c r="A4389">
        <v>1973</v>
      </c>
      <c r="B4389">
        <v>1</v>
      </c>
      <c r="C4389">
        <v>4</v>
      </c>
      <c r="D4389">
        <v>48</v>
      </c>
      <c r="E4389">
        <v>36</v>
      </c>
      <c r="F4389">
        <v>69</v>
      </c>
      <c r="T4389"/>
    </row>
    <row r="4390" spans="1:20" x14ac:dyDescent="0.25">
      <c r="A4390">
        <v>1973</v>
      </c>
      <c r="B4390">
        <v>1</v>
      </c>
      <c r="C4390">
        <v>5</v>
      </c>
      <c r="D4390">
        <v>42</v>
      </c>
      <c r="E4390">
        <v>33</v>
      </c>
      <c r="F4390">
        <v>0</v>
      </c>
      <c r="T4390"/>
    </row>
    <row r="4391" spans="1:20" x14ac:dyDescent="0.25">
      <c r="A4391">
        <v>1973</v>
      </c>
      <c r="B4391">
        <v>1</v>
      </c>
      <c r="C4391">
        <v>6</v>
      </c>
      <c r="D4391">
        <v>33</v>
      </c>
      <c r="E4391">
        <v>17</v>
      </c>
      <c r="F4391">
        <v>0</v>
      </c>
      <c r="T4391"/>
    </row>
    <row r="4392" spans="1:20" x14ac:dyDescent="0.25">
      <c r="A4392">
        <v>1973</v>
      </c>
      <c r="B4392">
        <v>1</v>
      </c>
      <c r="C4392">
        <v>7</v>
      </c>
      <c r="D4392">
        <v>21</v>
      </c>
      <c r="E4392">
        <v>15</v>
      </c>
      <c r="F4392">
        <v>0</v>
      </c>
      <c r="T4392"/>
    </row>
    <row r="4393" spans="1:20" x14ac:dyDescent="0.25">
      <c r="A4393">
        <v>1973</v>
      </c>
      <c r="B4393">
        <v>1</v>
      </c>
      <c r="C4393">
        <v>8</v>
      </c>
      <c r="D4393">
        <v>18</v>
      </c>
      <c r="E4393">
        <v>12</v>
      </c>
      <c r="F4393">
        <v>0</v>
      </c>
      <c r="T4393"/>
    </row>
    <row r="4394" spans="1:20" x14ac:dyDescent="0.25">
      <c r="A4394">
        <v>1973</v>
      </c>
      <c r="B4394">
        <v>1</v>
      </c>
      <c r="C4394">
        <v>9</v>
      </c>
      <c r="D4394">
        <v>27</v>
      </c>
      <c r="E4394">
        <v>10</v>
      </c>
      <c r="F4394">
        <v>0</v>
      </c>
      <c r="T4394"/>
    </row>
    <row r="4395" spans="1:20" x14ac:dyDescent="0.25">
      <c r="A4395">
        <v>1973</v>
      </c>
      <c r="B4395">
        <v>1</v>
      </c>
      <c r="C4395">
        <v>10</v>
      </c>
      <c r="D4395">
        <v>31</v>
      </c>
      <c r="E4395">
        <v>20</v>
      </c>
      <c r="F4395">
        <v>0</v>
      </c>
      <c r="T4395"/>
    </row>
    <row r="4396" spans="1:20" x14ac:dyDescent="0.25">
      <c r="A4396">
        <v>1973</v>
      </c>
      <c r="B4396">
        <v>1</v>
      </c>
      <c r="C4396">
        <v>11</v>
      </c>
      <c r="D4396">
        <v>34</v>
      </c>
      <c r="E4396">
        <v>21</v>
      </c>
      <c r="F4396">
        <v>0</v>
      </c>
      <c r="T4396"/>
    </row>
    <row r="4397" spans="1:20" x14ac:dyDescent="0.25">
      <c r="A4397">
        <v>1973</v>
      </c>
      <c r="B4397">
        <v>1</v>
      </c>
      <c r="C4397">
        <v>12</v>
      </c>
      <c r="D4397">
        <v>32</v>
      </c>
      <c r="E4397">
        <v>19</v>
      </c>
      <c r="F4397">
        <v>0</v>
      </c>
      <c r="T4397"/>
    </row>
    <row r="4398" spans="1:20" x14ac:dyDescent="0.25">
      <c r="A4398">
        <v>1973</v>
      </c>
      <c r="B4398">
        <v>1</v>
      </c>
      <c r="C4398">
        <v>13</v>
      </c>
      <c r="D4398">
        <v>35</v>
      </c>
      <c r="E4398">
        <v>23</v>
      </c>
      <c r="F4398">
        <v>0</v>
      </c>
      <c r="T4398"/>
    </row>
    <row r="4399" spans="1:20" x14ac:dyDescent="0.25">
      <c r="A4399">
        <v>1973</v>
      </c>
      <c r="B4399">
        <v>1</v>
      </c>
      <c r="C4399">
        <v>14</v>
      </c>
      <c r="D4399">
        <v>39</v>
      </c>
      <c r="E4399">
        <v>26</v>
      </c>
      <c r="F4399">
        <v>0</v>
      </c>
      <c r="T4399"/>
    </row>
    <row r="4400" spans="1:20" x14ac:dyDescent="0.25">
      <c r="A4400">
        <v>1973</v>
      </c>
      <c r="B4400">
        <v>1</v>
      </c>
      <c r="C4400">
        <v>15</v>
      </c>
      <c r="D4400">
        <v>44</v>
      </c>
      <c r="E4400">
        <v>34</v>
      </c>
      <c r="F4400">
        <v>0</v>
      </c>
      <c r="T4400"/>
    </row>
    <row r="4401" spans="1:20" x14ac:dyDescent="0.25">
      <c r="A4401">
        <v>1973</v>
      </c>
      <c r="B4401">
        <v>1</v>
      </c>
      <c r="C4401">
        <v>16</v>
      </c>
      <c r="D4401">
        <v>50</v>
      </c>
      <c r="E4401">
        <v>38</v>
      </c>
      <c r="F4401">
        <v>0</v>
      </c>
      <c r="T4401"/>
    </row>
    <row r="4402" spans="1:20" x14ac:dyDescent="0.25">
      <c r="A4402">
        <v>1973</v>
      </c>
      <c r="B4402">
        <v>1</v>
      </c>
      <c r="C4402">
        <v>17</v>
      </c>
      <c r="D4402">
        <v>60</v>
      </c>
      <c r="E4402">
        <v>39</v>
      </c>
      <c r="F4402">
        <v>0</v>
      </c>
      <c r="T4402"/>
    </row>
    <row r="4403" spans="1:20" x14ac:dyDescent="0.25">
      <c r="A4403">
        <v>1973</v>
      </c>
      <c r="B4403">
        <v>1</v>
      </c>
      <c r="C4403">
        <v>18</v>
      </c>
      <c r="D4403">
        <v>66</v>
      </c>
      <c r="E4403">
        <v>45</v>
      </c>
      <c r="F4403">
        <v>0</v>
      </c>
      <c r="T4403"/>
    </row>
    <row r="4404" spans="1:20" x14ac:dyDescent="0.25">
      <c r="A4404">
        <v>1973</v>
      </c>
      <c r="B4404">
        <v>1</v>
      </c>
      <c r="C4404">
        <v>19</v>
      </c>
      <c r="D4404">
        <v>56</v>
      </c>
      <c r="E4404">
        <v>44</v>
      </c>
      <c r="F4404">
        <v>35</v>
      </c>
      <c r="T4404"/>
    </row>
    <row r="4405" spans="1:20" x14ac:dyDescent="0.25">
      <c r="A4405">
        <v>1973</v>
      </c>
      <c r="B4405">
        <v>1</v>
      </c>
      <c r="C4405">
        <v>20</v>
      </c>
      <c r="D4405">
        <v>52</v>
      </c>
      <c r="E4405">
        <v>28</v>
      </c>
      <c r="F4405">
        <v>3</v>
      </c>
      <c r="T4405"/>
    </row>
    <row r="4406" spans="1:20" x14ac:dyDescent="0.25">
      <c r="A4406">
        <v>1973</v>
      </c>
      <c r="B4406">
        <v>1</v>
      </c>
      <c r="C4406">
        <v>21</v>
      </c>
      <c r="D4406">
        <v>42</v>
      </c>
      <c r="E4406">
        <v>23</v>
      </c>
      <c r="F4406">
        <v>0</v>
      </c>
      <c r="T4406"/>
    </row>
    <row r="4407" spans="1:20" x14ac:dyDescent="0.25">
      <c r="A4407">
        <v>1973</v>
      </c>
      <c r="B4407">
        <v>1</v>
      </c>
      <c r="C4407">
        <v>22</v>
      </c>
      <c r="D4407">
        <v>58</v>
      </c>
      <c r="E4407">
        <v>35</v>
      </c>
      <c r="F4407">
        <v>57</v>
      </c>
      <c r="T4407"/>
    </row>
    <row r="4408" spans="1:20" x14ac:dyDescent="0.25">
      <c r="A4408">
        <v>1973</v>
      </c>
      <c r="B4408">
        <v>1</v>
      </c>
      <c r="C4408">
        <v>23</v>
      </c>
      <c r="D4408">
        <v>58</v>
      </c>
      <c r="E4408">
        <v>43</v>
      </c>
      <c r="F4408">
        <v>0</v>
      </c>
      <c r="T4408"/>
    </row>
    <row r="4409" spans="1:20" x14ac:dyDescent="0.25">
      <c r="A4409">
        <v>1973</v>
      </c>
      <c r="B4409">
        <v>1</v>
      </c>
      <c r="C4409">
        <v>24</v>
      </c>
      <c r="D4409">
        <v>44</v>
      </c>
      <c r="E4409">
        <v>34</v>
      </c>
      <c r="F4409">
        <v>0</v>
      </c>
      <c r="T4409"/>
    </row>
    <row r="4410" spans="1:20" x14ac:dyDescent="0.25">
      <c r="A4410">
        <v>1973</v>
      </c>
      <c r="B4410">
        <v>1</v>
      </c>
      <c r="C4410">
        <v>25</v>
      </c>
      <c r="D4410">
        <v>44</v>
      </c>
      <c r="E4410">
        <v>30</v>
      </c>
      <c r="F4410">
        <v>0</v>
      </c>
      <c r="T4410"/>
    </row>
    <row r="4411" spans="1:20" x14ac:dyDescent="0.25">
      <c r="A4411">
        <v>1973</v>
      </c>
      <c r="B4411">
        <v>1</v>
      </c>
      <c r="C4411">
        <v>26</v>
      </c>
      <c r="D4411">
        <v>52</v>
      </c>
      <c r="E4411">
        <v>40</v>
      </c>
      <c r="F4411">
        <v>0</v>
      </c>
      <c r="T4411"/>
    </row>
    <row r="4412" spans="1:20" x14ac:dyDescent="0.25">
      <c r="A4412">
        <v>1973</v>
      </c>
      <c r="B4412">
        <v>1</v>
      </c>
      <c r="C4412">
        <v>27</v>
      </c>
      <c r="D4412">
        <v>44</v>
      </c>
      <c r="E4412">
        <v>40</v>
      </c>
      <c r="F4412">
        <v>149</v>
      </c>
      <c r="T4412"/>
    </row>
    <row r="4413" spans="1:20" x14ac:dyDescent="0.25">
      <c r="A4413">
        <v>1973</v>
      </c>
      <c r="B4413">
        <v>1</v>
      </c>
      <c r="C4413">
        <v>28</v>
      </c>
      <c r="D4413">
        <v>41</v>
      </c>
      <c r="E4413">
        <v>34</v>
      </c>
      <c r="F4413">
        <v>55</v>
      </c>
      <c r="T4413"/>
    </row>
    <row r="4414" spans="1:20" x14ac:dyDescent="0.25">
      <c r="A4414">
        <v>1973</v>
      </c>
      <c r="B4414">
        <v>1</v>
      </c>
      <c r="C4414">
        <v>29</v>
      </c>
      <c r="D4414">
        <v>37</v>
      </c>
      <c r="E4414">
        <v>18</v>
      </c>
      <c r="F4414">
        <v>80</v>
      </c>
      <c r="T4414"/>
    </row>
    <row r="4415" spans="1:20" x14ac:dyDescent="0.25">
      <c r="A4415">
        <v>1973</v>
      </c>
      <c r="B4415">
        <v>1</v>
      </c>
      <c r="C4415">
        <v>30</v>
      </c>
      <c r="D4415">
        <v>28</v>
      </c>
      <c r="E4415">
        <v>14</v>
      </c>
      <c r="F4415">
        <v>0</v>
      </c>
      <c r="T4415"/>
    </row>
    <row r="4416" spans="1:20" x14ac:dyDescent="0.25">
      <c r="A4416">
        <v>1973</v>
      </c>
      <c r="B4416">
        <v>1</v>
      </c>
      <c r="C4416">
        <v>31</v>
      </c>
      <c r="D4416">
        <v>26</v>
      </c>
      <c r="E4416">
        <v>17</v>
      </c>
      <c r="F4416">
        <v>0</v>
      </c>
      <c r="T4416"/>
    </row>
    <row r="4417" spans="1:20" x14ac:dyDescent="0.25">
      <c r="A4417">
        <v>1973</v>
      </c>
      <c r="B4417">
        <v>2</v>
      </c>
      <c r="C4417">
        <v>1</v>
      </c>
      <c r="D4417">
        <v>34</v>
      </c>
      <c r="E4417">
        <v>16</v>
      </c>
      <c r="F4417">
        <v>21</v>
      </c>
      <c r="T4417"/>
    </row>
    <row r="4418" spans="1:20" x14ac:dyDescent="0.25">
      <c r="A4418">
        <v>1973</v>
      </c>
      <c r="B4418">
        <v>2</v>
      </c>
      <c r="C4418">
        <v>2</v>
      </c>
      <c r="D4418">
        <v>58</v>
      </c>
      <c r="E4418">
        <v>33</v>
      </c>
      <c r="F4418">
        <v>298</v>
      </c>
      <c r="T4418"/>
    </row>
    <row r="4419" spans="1:20" x14ac:dyDescent="0.25">
      <c r="A4419">
        <v>1973</v>
      </c>
      <c r="B4419">
        <v>2</v>
      </c>
      <c r="C4419">
        <v>3</v>
      </c>
      <c r="D4419">
        <v>52</v>
      </c>
      <c r="E4419">
        <v>36</v>
      </c>
      <c r="F4419">
        <v>0</v>
      </c>
      <c r="T4419"/>
    </row>
    <row r="4420" spans="1:20" x14ac:dyDescent="0.25">
      <c r="A4420">
        <v>1973</v>
      </c>
      <c r="B4420">
        <v>2</v>
      </c>
      <c r="C4420">
        <v>4</v>
      </c>
      <c r="D4420">
        <v>47</v>
      </c>
      <c r="E4420">
        <v>36</v>
      </c>
      <c r="F4420">
        <v>0</v>
      </c>
      <c r="T4420"/>
    </row>
    <row r="4421" spans="1:20" x14ac:dyDescent="0.25">
      <c r="A4421">
        <v>1973</v>
      </c>
      <c r="B4421">
        <v>2</v>
      </c>
      <c r="C4421">
        <v>5</v>
      </c>
      <c r="D4421">
        <v>51</v>
      </c>
      <c r="E4421">
        <v>39</v>
      </c>
      <c r="F4421">
        <v>0</v>
      </c>
      <c r="T4421"/>
    </row>
    <row r="4422" spans="1:20" x14ac:dyDescent="0.25">
      <c r="A4422">
        <v>1973</v>
      </c>
      <c r="B4422">
        <v>2</v>
      </c>
      <c r="C4422">
        <v>6</v>
      </c>
      <c r="D4422">
        <v>39</v>
      </c>
      <c r="E4422">
        <v>32</v>
      </c>
      <c r="F4422">
        <v>7</v>
      </c>
      <c r="T4422"/>
    </row>
    <row r="4423" spans="1:20" x14ac:dyDescent="0.25">
      <c r="A4423">
        <v>1973</v>
      </c>
      <c r="B4423">
        <v>2</v>
      </c>
      <c r="C4423">
        <v>7</v>
      </c>
      <c r="D4423">
        <v>42</v>
      </c>
      <c r="E4423">
        <v>31</v>
      </c>
      <c r="F4423">
        <v>13</v>
      </c>
      <c r="T4423"/>
    </row>
    <row r="4424" spans="1:20" x14ac:dyDescent="0.25">
      <c r="A4424">
        <v>1973</v>
      </c>
      <c r="B4424">
        <v>2</v>
      </c>
      <c r="C4424">
        <v>8</v>
      </c>
      <c r="D4424">
        <v>42</v>
      </c>
      <c r="E4424">
        <v>31</v>
      </c>
      <c r="F4424">
        <v>25</v>
      </c>
      <c r="T4424"/>
    </row>
    <row r="4425" spans="1:20" x14ac:dyDescent="0.25">
      <c r="A4425">
        <v>1973</v>
      </c>
      <c r="B4425">
        <v>2</v>
      </c>
      <c r="C4425">
        <v>9</v>
      </c>
      <c r="D4425">
        <v>31</v>
      </c>
      <c r="E4425">
        <v>18</v>
      </c>
      <c r="F4425">
        <v>0</v>
      </c>
      <c r="T4425"/>
    </row>
    <row r="4426" spans="1:20" x14ac:dyDescent="0.25">
      <c r="A4426">
        <v>1973</v>
      </c>
      <c r="B4426">
        <v>2</v>
      </c>
      <c r="C4426">
        <v>10</v>
      </c>
      <c r="D4426">
        <v>27</v>
      </c>
      <c r="E4426">
        <v>18</v>
      </c>
      <c r="F4426">
        <v>0</v>
      </c>
      <c r="T4426"/>
    </row>
    <row r="4427" spans="1:20" x14ac:dyDescent="0.25">
      <c r="A4427">
        <v>1973</v>
      </c>
      <c r="B4427">
        <v>2</v>
      </c>
      <c r="C4427">
        <v>11</v>
      </c>
      <c r="D4427">
        <v>26</v>
      </c>
      <c r="E4427">
        <v>12</v>
      </c>
      <c r="F4427">
        <v>0</v>
      </c>
      <c r="T4427"/>
    </row>
    <row r="4428" spans="1:20" x14ac:dyDescent="0.25">
      <c r="A4428">
        <v>1973</v>
      </c>
      <c r="B4428">
        <v>2</v>
      </c>
      <c r="C4428">
        <v>12</v>
      </c>
      <c r="D4428">
        <v>34</v>
      </c>
      <c r="E4428">
        <v>8</v>
      </c>
      <c r="F4428">
        <v>0</v>
      </c>
      <c r="T4428"/>
    </row>
    <row r="4429" spans="1:20" x14ac:dyDescent="0.25">
      <c r="A4429">
        <v>1973</v>
      </c>
      <c r="B4429">
        <v>2</v>
      </c>
      <c r="C4429">
        <v>13</v>
      </c>
      <c r="D4429">
        <v>42</v>
      </c>
      <c r="E4429">
        <v>17</v>
      </c>
      <c r="F4429">
        <v>0</v>
      </c>
      <c r="T4429"/>
    </row>
    <row r="4430" spans="1:20" x14ac:dyDescent="0.25">
      <c r="A4430">
        <v>1973</v>
      </c>
      <c r="B4430">
        <v>2</v>
      </c>
      <c r="C4430">
        <v>14</v>
      </c>
      <c r="D4430">
        <v>45</v>
      </c>
      <c r="E4430">
        <v>29</v>
      </c>
      <c r="F4430">
        <v>26</v>
      </c>
      <c r="T4430"/>
    </row>
    <row r="4431" spans="1:20" x14ac:dyDescent="0.25">
      <c r="A4431">
        <v>1973</v>
      </c>
      <c r="B4431">
        <v>2</v>
      </c>
      <c r="C4431">
        <v>15</v>
      </c>
      <c r="D4431">
        <v>47</v>
      </c>
      <c r="E4431">
        <v>34</v>
      </c>
      <c r="F4431">
        <v>56</v>
      </c>
      <c r="T4431"/>
    </row>
    <row r="4432" spans="1:20" x14ac:dyDescent="0.25">
      <c r="A4432">
        <v>1973</v>
      </c>
      <c r="B4432">
        <v>2</v>
      </c>
      <c r="C4432">
        <v>16</v>
      </c>
      <c r="D4432">
        <v>37</v>
      </c>
      <c r="E4432">
        <v>11</v>
      </c>
      <c r="F4432">
        <v>9</v>
      </c>
      <c r="T4432"/>
    </row>
    <row r="4433" spans="1:20" x14ac:dyDescent="0.25">
      <c r="A4433">
        <v>1973</v>
      </c>
      <c r="B4433">
        <v>2</v>
      </c>
      <c r="C4433">
        <v>17</v>
      </c>
      <c r="D4433">
        <v>22</v>
      </c>
      <c r="E4433">
        <v>7</v>
      </c>
      <c r="F4433">
        <v>0</v>
      </c>
      <c r="T4433"/>
    </row>
    <row r="4434" spans="1:20" x14ac:dyDescent="0.25">
      <c r="A4434">
        <v>1973</v>
      </c>
      <c r="B4434">
        <v>2</v>
      </c>
      <c r="C4434">
        <v>18</v>
      </c>
      <c r="D4434">
        <v>34</v>
      </c>
      <c r="E4434">
        <v>10</v>
      </c>
      <c r="F4434">
        <v>0</v>
      </c>
      <c r="T4434"/>
    </row>
    <row r="4435" spans="1:20" x14ac:dyDescent="0.25">
      <c r="A4435">
        <v>1973</v>
      </c>
      <c r="B4435">
        <v>2</v>
      </c>
      <c r="C4435">
        <v>19</v>
      </c>
      <c r="D4435">
        <v>43</v>
      </c>
      <c r="E4435">
        <v>24</v>
      </c>
      <c r="F4435">
        <v>0</v>
      </c>
      <c r="T4435"/>
    </row>
    <row r="4436" spans="1:20" x14ac:dyDescent="0.25">
      <c r="A4436">
        <v>1973</v>
      </c>
      <c r="B4436">
        <v>2</v>
      </c>
      <c r="C4436">
        <v>20</v>
      </c>
      <c r="D4436">
        <v>51</v>
      </c>
      <c r="E4436">
        <v>35</v>
      </c>
      <c r="F4436">
        <v>0</v>
      </c>
      <c r="T4436"/>
    </row>
    <row r="4437" spans="1:20" x14ac:dyDescent="0.25">
      <c r="A4437">
        <v>1973</v>
      </c>
      <c r="B4437">
        <v>2</v>
      </c>
      <c r="C4437">
        <v>21</v>
      </c>
      <c r="D4437">
        <v>45</v>
      </c>
      <c r="E4437">
        <v>38</v>
      </c>
      <c r="F4437">
        <v>0</v>
      </c>
      <c r="T4437"/>
    </row>
    <row r="4438" spans="1:20" x14ac:dyDescent="0.25">
      <c r="A4438">
        <v>1973</v>
      </c>
      <c r="B4438">
        <v>2</v>
      </c>
      <c r="C4438">
        <v>22</v>
      </c>
      <c r="D4438">
        <v>43</v>
      </c>
      <c r="E4438">
        <v>31</v>
      </c>
      <c r="F4438">
        <v>0</v>
      </c>
      <c r="T4438"/>
    </row>
    <row r="4439" spans="1:20" x14ac:dyDescent="0.25">
      <c r="A4439">
        <v>1973</v>
      </c>
      <c r="B4439">
        <v>2</v>
      </c>
      <c r="C4439">
        <v>23</v>
      </c>
      <c r="D4439">
        <v>38</v>
      </c>
      <c r="E4439">
        <v>25</v>
      </c>
      <c r="F4439">
        <v>0</v>
      </c>
      <c r="T4439"/>
    </row>
    <row r="4440" spans="1:20" x14ac:dyDescent="0.25">
      <c r="A4440">
        <v>1973</v>
      </c>
      <c r="B4440">
        <v>2</v>
      </c>
      <c r="C4440">
        <v>24</v>
      </c>
      <c r="D4440">
        <v>37</v>
      </c>
      <c r="E4440">
        <v>25</v>
      </c>
      <c r="F4440">
        <v>0</v>
      </c>
      <c r="T4440"/>
    </row>
    <row r="4441" spans="1:20" x14ac:dyDescent="0.25">
      <c r="A4441">
        <v>1973</v>
      </c>
      <c r="B4441">
        <v>2</v>
      </c>
      <c r="C4441">
        <v>25</v>
      </c>
      <c r="D4441">
        <v>43</v>
      </c>
      <c r="E4441">
        <v>25</v>
      </c>
      <c r="F4441">
        <v>0</v>
      </c>
      <c r="T4441"/>
    </row>
    <row r="4442" spans="1:20" x14ac:dyDescent="0.25">
      <c r="A4442">
        <v>1973</v>
      </c>
      <c r="B4442">
        <v>2</v>
      </c>
      <c r="C4442">
        <v>26</v>
      </c>
      <c r="D4442">
        <v>38</v>
      </c>
      <c r="E4442">
        <v>31</v>
      </c>
      <c r="F4442">
        <v>0</v>
      </c>
      <c r="T4442"/>
    </row>
    <row r="4443" spans="1:20" x14ac:dyDescent="0.25">
      <c r="A4443">
        <v>1973</v>
      </c>
      <c r="B4443">
        <v>2</v>
      </c>
      <c r="C4443">
        <v>27</v>
      </c>
      <c r="D4443">
        <v>31</v>
      </c>
      <c r="E4443">
        <v>23</v>
      </c>
      <c r="F4443">
        <v>0</v>
      </c>
      <c r="T4443"/>
    </row>
    <row r="4444" spans="1:20" x14ac:dyDescent="0.25">
      <c r="A4444">
        <v>1973</v>
      </c>
      <c r="B4444">
        <v>2</v>
      </c>
      <c r="C4444">
        <v>28</v>
      </c>
      <c r="D4444">
        <v>45</v>
      </c>
      <c r="E4444">
        <v>20</v>
      </c>
      <c r="F4444">
        <v>0</v>
      </c>
      <c r="T4444"/>
    </row>
    <row r="4445" spans="1:20" x14ac:dyDescent="0.25">
      <c r="A4445">
        <v>1973</v>
      </c>
      <c r="B4445">
        <v>3</v>
      </c>
      <c r="C4445">
        <v>1</v>
      </c>
      <c r="D4445">
        <v>53</v>
      </c>
      <c r="E4445">
        <v>32</v>
      </c>
      <c r="F4445">
        <v>0</v>
      </c>
      <c r="T4445"/>
    </row>
    <row r="4446" spans="1:20" x14ac:dyDescent="0.25">
      <c r="A4446">
        <v>1973</v>
      </c>
      <c r="B4446">
        <v>3</v>
      </c>
      <c r="C4446">
        <v>2</v>
      </c>
      <c r="D4446">
        <v>64</v>
      </c>
      <c r="E4446">
        <v>38</v>
      </c>
      <c r="F4446">
        <v>0</v>
      </c>
      <c r="T4446"/>
    </row>
    <row r="4447" spans="1:20" x14ac:dyDescent="0.25">
      <c r="A4447">
        <v>1973</v>
      </c>
      <c r="B4447">
        <v>3</v>
      </c>
      <c r="C4447">
        <v>3</v>
      </c>
      <c r="D4447">
        <v>53</v>
      </c>
      <c r="E4447">
        <v>37</v>
      </c>
      <c r="F4447">
        <v>29</v>
      </c>
      <c r="T4447"/>
    </row>
    <row r="4448" spans="1:20" x14ac:dyDescent="0.25">
      <c r="A4448">
        <v>1973</v>
      </c>
      <c r="B4448">
        <v>3</v>
      </c>
      <c r="C4448">
        <v>4</v>
      </c>
      <c r="D4448">
        <v>58</v>
      </c>
      <c r="E4448">
        <v>38</v>
      </c>
      <c r="F4448">
        <v>22</v>
      </c>
      <c r="T4448"/>
    </row>
    <row r="4449" spans="1:20" x14ac:dyDescent="0.25">
      <c r="A4449">
        <v>1973</v>
      </c>
      <c r="B4449">
        <v>3</v>
      </c>
      <c r="C4449">
        <v>5</v>
      </c>
      <c r="D4449">
        <v>54</v>
      </c>
      <c r="E4449">
        <v>41</v>
      </c>
      <c r="F4449">
        <v>0</v>
      </c>
      <c r="T4449"/>
    </row>
    <row r="4450" spans="1:20" x14ac:dyDescent="0.25">
      <c r="A4450">
        <v>1973</v>
      </c>
      <c r="B4450">
        <v>3</v>
      </c>
      <c r="C4450">
        <v>6</v>
      </c>
      <c r="D4450">
        <v>43</v>
      </c>
      <c r="E4450">
        <v>38</v>
      </c>
      <c r="F4450">
        <v>3</v>
      </c>
      <c r="T4450"/>
    </row>
    <row r="4451" spans="1:20" x14ac:dyDescent="0.25">
      <c r="A4451">
        <v>1973</v>
      </c>
      <c r="B4451">
        <v>3</v>
      </c>
      <c r="C4451">
        <v>7</v>
      </c>
      <c r="D4451">
        <v>45</v>
      </c>
      <c r="E4451">
        <v>39</v>
      </c>
      <c r="F4451">
        <v>0</v>
      </c>
      <c r="T4451"/>
    </row>
    <row r="4452" spans="1:20" x14ac:dyDescent="0.25">
      <c r="A4452">
        <v>1973</v>
      </c>
      <c r="B4452">
        <v>3</v>
      </c>
      <c r="C4452">
        <v>8</v>
      </c>
      <c r="D4452">
        <v>62</v>
      </c>
      <c r="E4452">
        <v>44</v>
      </c>
      <c r="F4452">
        <v>65</v>
      </c>
      <c r="T4452"/>
    </row>
    <row r="4453" spans="1:20" x14ac:dyDescent="0.25">
      <c r="A4453">
        <v>1973</v>
      </c>
      <c r="B4453">
        <v>3</v>
      </c>
      <c r="C4453">
        <v>9</v>
      </c>
      <c r="D4453">
        <v>65</v>
      </c>
      <c r="E4453">
        <v>45</v>
      </c>
      <c r="F4453">
        <v>0</v>
      </c>
      <c r="T4453"/>
    </row>
    <row r="4454" spans="1:20" x14ac:dyDescent="0.25">
      <c r="A4454">
        <v>1973</v>
      </c>
      <c r="B4454">
        <v>3</v>
      </c>
      <c r="C4454">
        <v>10</v>
      </c>
      <c r="D4454">
        <v>50</v>
      </c>
      <c r="E4454">
        <v>39</v>
      </c>
      <c r="F4454">
        <v>0</v>
      </c>
      <c r="T4454"/>
    </row>
    <row r="4455" spans="1:20" x14ac:dyDescent="0.25">
      <c r="A4455">
        <v>1973</v>
      </c>
      <c r="B4455">
        <v>3</v>
      </c>
      <c r="C4455">
        <v>11</v>
      </c>
      <c r="D4455">
        <v>45</v>
      </c>
      <c r="E4455">
        <v>37</v>
      </c>
      <c r="F4455">
        <v>2</v>
      </c>
      <c r="T4455"/>
    </row>
    <row r="4456" spans="1:20" x14ac:dyDescent="0.25">
      <c r="A4456">
        <v>1973</v>
      </c>
      <c r="B4456">
        <v>3</v>
      </c>
      <c r="C4456">
        <v>12</v>
      </c>
      <c r="D4456">
        <v>63</v>
      </c>
      <c r="E4456">
        <v>45</v>
      </c>
      <c r="F4456">
        <v>8</v>
      </c>
      <c r="T4456"/>
    </row>
    <row r="4457" spans="1:20" x14ac:dyDescent="0.25">
      <c r="A4457">
        <v>1973</v>
      </c>
      <c r="B4457">
        <v>3</v>
      </c>
      <c r="C4457">
        <v>13</v>
      </c>
      <c r="D4457">
        <v>63</v>
      </c>
      <c r="E4457">
        <v>45</v>
      </c>
      <c r="F4457">
        <v>0</v>
      </c>
      <c r="T4457"/>
    </row>
    <row r="4458" spans="1:20" x14ac:dyDescent="0.25">
      <c r="A4458">
        <v>1973</v>
      </c>
      <c r="B4458">
        <v>3</v>
      </c>
      <c r="C4458">
        <v>14</v>
      </c>
      <c r="D4458">
        <v>47</v>
      </c>
      <c r="E4458">
        <v>42</v>
      </c>
      <c r="F4458">
        <v>4</v>
      </c>
      <c r="T4458"/>
    </row>
    <row r="4459" spans="1:20" x14ac:dyDescent="0.25">
      <c r="A4459">
        <v>1973</v>
      </c>
      <c r="B4459">
        <v>3</v>
      </c>
      <c r="C4459">
        <v>15</v>
      </c>
      <c r="D4459">
        <v>49</v>
      </c>
      <c r="E4459">
        <v>41</v>
      </c>
      <c r="F4459">
        <v>9</v>
      </c>
      <c r="T4459"/>
    </row>
    <row r="4460" spans="1:20" x14ac:dyDescent="0.25">
      <c r="A4460">
        <v>1973</v>
      </c>
      <c r="B4460">
        <v>3</v>
      </c>
      <c r="C4460">
        <v>16</v>
      </c>
      <c r="D4460">
        <v>66</v>
      </c>
      <c r="E4460">
        <v>49</v>
      </c>
      <c r="F4460">
        <v>18</v>
      </c>
      <c r="T4460"/>
    </row>
    <row r="4461" spans="1:20" x14ac:dyDescent="0.25">
      <c r="A4461">
        <v>1973</v>
      </c>
      <c r="B4461">
        <v>3</v>
      </c>
      <c r="C4461">
        <v>17</v>
      </c>
      <c r="D4461">
        <v>60</v>
      </c>
      <c r="E4461">
        <v>40</v>
      </c>
      <c r="F4461">
        <v>33</v>
      </c>
      <c r="T4461"/>
    </row>
    <row r="4462" spans="1:20" x14ac:dyDescent="0.25">
      <c r="A4462">
        <v>1973</v>
      </c>
      <c r="B4462">
        <v>3</v>
      </c>
      <c r="C4462">
        <v>18</v>
      </c>
      <c r="D4462">
        <v>40</v>
      </c>
      <c r="E4462">
        <v>32</v>
      </c>
      <c r="F4462">
        <v>3</v>
      </c>
      <c r="T4462"/>
    </row>
    <row r="4463" spans="1:20" x14ac:dyDescent="0.25">
      <c r="A4463">
        <v>1973</v>
      </c>
      <c r="B4463">
        <v>3</v>
      </c>
      <c r="C4463">
        <v>19</v>
      </c>
      <c r="D4463">
        <v>44</v>
      </c>
      <c r="E4463">
        <v>33</v>
      </c>
      <c r="F4463">
        <v>0</v>
      </c>
      <c r="T4463"/>
    </row>
    <row r="4464" spans="1:20" x14ac:dyDescent="0.25">
      <c r="A4464">
        <v>1973</v>
      </c>
      <c r="B4464">
        <v>3</v>
      </c>
      <c r="C4464">
        <v>20</v>
      </c>
      <c r="D4464">
        <v>48</v>
      </c>
      <c r="E4464">
        <v>32</v>
      </c>
      <c r="F4464">
        <v>0</v>
      </c>
      <c r="T4464"/>
    </row>
    <row r="4465" spans="1:20" x14ac:dyDescent="0.25">
      <c r="A4465">
        <v>1973</v>
      </c>
      <c r="B4465">
        <v>3</v>
      </c>
      <c r="C4465">
        <v>21</v>
      </c>
      <c r="D4465">
        <v>44</v>
      </c>
      <c r="E4465">
        <v>30</v>
      </c>
      <c r="F4465">
        <v>0</v>
      </c>
      <c r="T4465"/>
    </row>
    <row r="4466" spans="1:20" x14ac:dyDescent="0.25">
      <c r="A4466">
        <v>1973</v>
      </c>
      <c r="B4466">
        <v>3</v>
      </c>
      <c r="C4466">
        <v>22</v>
      </c>
      <c r="D4466">
        <v>40</v>
      </c>
      <c r="E4466">
        <v>34</v>
      </c>
      <c r="F4466">
        <v>0</v>
      </c>
      <c r="T4466"/>
    </row>
    <row r="4467" spans="1:20" x14ac:dyDescent="0.25">
      <c r="A4467">
        <v>1973</v>
      </c>
      <c r="B4467">
        <v>3</v>
      </c>
      <c r="C4467">
        <v>23</v>
      </c>
      <c r="D4467">
        <v>54</v>
      </c>
      <c r="E4467">
        <v>34</v>
      </c>
      <c r="F4467">
        <v>0</v>
      </c>
      <c r="T4467"/>
    </row>
    <row r="4468" spans="1:20" x14ac:dyDescent="0.25">
      <c r="A4468">
        <v>1973</v>
      </c>
      <c r="B4468">
        <v>3</v>
      </c>
      <c r="C4468">
        <v>24</v>
      </c>
      <c r="D4468">
        <v>65</v>
      </c>
      <c r="E4468">
        <v>36</v>
      </c>
      <c r="F4468">
        <v>0</v>
      </c>
      <c r="T4468"/>
    </row>
    <row r="4469" spans="1:20" x14ac:dyDescent="0.25">
      <c r="A4469">
        <v>1973</v>
      </c>
      <c r="B4469">
        <v>3</v>
      </c>
      <c r="C4469">
        <v>25</v>
      </c>
      <c r="D4469">
        <v>59</v>
      </c>
      <c r="E4469">
        <v>45</v>
      </c>
      <c r="F4469">
        <v>20</v>
      </c>
      <c r="T4469"/>
    </row>
    <row r="4470" spans="1:20" x14ac:dyDescent="0.25">
      <c r="A4470">
        <v>1973</v>
      </c>
      <c r="B4470">
        <v>3</v>
      </c>
      <c r="C4470">
        <v>26</v>
      </c>
      <c r="D4470">
        <v>53</v>
      </c>
      <c r="E4470">
        <v>45</v>
      </c>
      <c r="F4470">
        <v>135</v>
      </c>
      <c r="T4470"/>
    </row>
    <row r="4471" spans="1:20" x14ac:dyDescent="0.25">
      <c r="A4471">
        <v>1973</v>
      </c>
      <c r="B4471">
        <v>3</v>
      </c>
      <c r="C4471">
        <v>27</v>
      </c>
      <c r="D4471">
        <v>57</v>
      </c>
      <c r="E4471">
        <v>40</v>
      </c>
      <c r="F4471">
        <v>0</v>
      </c>
      <c r="T4471"/>
    </row>
    <row r="4472" spans="1:20" x14ac:dyDescent="0.25">
      <c r="A4472">
        <v>1973</v>
      </c>
      <c r="B4472">
        <v>3</v>
      </c>
      <c r="C4472">
        <v>28</v>
      </c>
      <c r="D4472">
        <v>54</v>
      </c>
      <c r="E4472">
        <v>37</v>
      </c>
      <c r="F4472">
        <v>0</v>
      </c>
      <c r="T4472"/>
    </row>
    <row r="4473" spans="1:20" x14ac:dyDescent="0.25">
      <c r="A4473">
        <v>1973</v>
      </c>
      <c r="B4473">
        <v>3</v>
      </c>
      <c r="C4473">
        <v>29</v>
      </c>
      <c r="D4473">
        <v>54</v>
      </c>
      <c r="E4473">
        <v>36</v>
      </c>
      <c r="F4473">
        <v>0</v>
      </c>
      <c r="T4473"/>
    </row>
    <row r="4474" spans="1:20" x14ac:dyDescent="0.25">
      <c r="A4474">
        <v>1973</v>
      </c>
      <c r="B4474">
        <v>3</v>
      </c>
      <c r="C4474">
        <v>30</v>
      </c>
      <c r="D4474">
        <v>51</v>
      </c>
      <c r="E4474">
        <v>42</v>
      </c>
      <c r="F4474">
        <v>8</v>
      </c>
      <c r="T4474"/>
    </row>
    <row r="4475" spans="1:20" x14ac:dyDescent="0.25">
      <c r="A4475">
        <v>1973</v>
      </c>
      <c r="B4475">
        <v>3</v>
      </c>
      <c r="C4475">
        <v>31</v>
      </c>
      <c r="D4475">
        <v>62</v>
      </c>
      <c r="E4475">
        <v>44</v>
      </c>
      <c r="F4475">
        <v>1</v>
      </c>
      <c r="T4475"/>
    </row>
    <row r="4476" spans="1:20" x14ac:dyDescent="0.25">
      <c r="A4476">
        <v>1973</v>
      </c>
      <c r="B4476">
        <v>4</v>
      </c>
      <c r="C4476">
        <v>1</v>
      </c>
      <c r="D4476">
        <v>51</v>
      </c>
      <c r="E4476">
        <v>43</v>
      </c>
      <c r="F4476">
        <v>161</v>
      </c>
      <c r="T4476"/>
    </row>
    <row r="4477" spans="1:20" x14ac:dyDescent="0.25">
      <c r="A4477">
        <v>1973</v>
      </c>
      <c r="B4477">
        <v>4</v>
      </c>
      <c r="C4477">
        <v>2</v>
      </c>
      <c r="D4477">
        <v>56</v>
      </c>
      <c r="E4477">
        <v>48</v>
      </c>
      <c r="F4477">
        <v>41</v>
      </c>
      <c r="T4477"/>
    </row>
    <row r="4478" spans="1:20" x14ac:dyDescent="0.25">
      <c r="A4478">
        <v>1973</v>
      </c>
      <c r="B4478">
        <v>4</v>
      </c>
      <c r="C4478">
        <v>3</v>
      </c>
      <c r="D4478">
        <v>57</v>
      </c>
      <c r="E4478">
        <v>46</v>
      </c>
      <c r="F4478">
        <v>2</v>
      </c>
      <c r="T4478"/>
    </row>
    <row r="4479" spans="1:20" x14ac:dyDescent="0.25">
      <c r="A4479">
        <v>1973</v>
      </c>
      <c r="B4479">
        <v>4</v>
      </c>
      <c r="C4479">
        <v>4</v>
      </c>
      <c r="D4479">
        <v>47</v>
      </c>
      <c r="E4479">
        <v>40</v>
      </c>
      <c r="F4479">
        <v>149</v>
      </c>
      <c r="T4479"/>
    </row>
    <row r="4480" spans="1:20" x14ac:dyDescent="0.25">
      <c r="A4480">
        <v>1973</v>
      </c>
      <c r="B4480">
        <v>4</v>
      </c>
      <c r="C4480">
        <v>5</v>
      </c>
      <c r="D4480">
        <v>53</v>
      </c>
      <c r="E4480">
        <v>41</v>
      </c>
      <c r="F4480">
        <v>0</v>
      </c>
      <c r="T4480"/>
    </row>
    <row r="4481" spans="1:20" x14ac:dyDescent="0.25">
      <c r="A4481">
        <v>1973</v>
      </c>
      <c r="B4481">
        <v>4</v>
      </c>
      <c r="C4481">
        <v>6</v>
      </c>
      <c r="D4481">
        <v>62</v>
      </c>
      <c r="E4481">
        <v>39</v>
      </c>
      <c r="F4481">
        <v>0</v>
      </c>
      <c r="T4481"/>
    </row>
    <row r="4482" spans="1:20" x14ac:dyDescent="0.25">
      <c r="A4482">
        <v>1973</v>
      </c>
      <c r="B4482">
        <v>4</v>
      </c>
      <c r="C4482">
        <v>7</v>
      </c>
      <c r="D4482">
        <v>68</v>
      </c>
      <c r="E4482">
        <v>46</v>
      </c>
      <c r="F4482">
        <v>1</v>
      </c>
      <c r="T4482"/>
    </row>
    <row r="4483" spans="1:20" x14ac:dyDescent="0.25">
      <c r="A4483">
        <v>1973</v>
      </c>
      <c r="B4483">
        <v>4</v>
      </c>
      <c r="C4483">
        <v>8</v>
      </c>
      <c r="D4483">
        <v>53</v>
      </c>
      <c r="E4483">
        <v>36</v>
      </c>
      <c r="F4483">
        <v>101</v>
      </c>
      <c r="T4483"/>
    </row>
    <row r="4484" spans="1:20" x14ac:dyDescent="0.25">
      <c r="A4484">
        <v>1973</v>
      </c>
      <c r="B4484">
        <v>4</v>
      </c>
      <c r="C4484">
        <v>9</v>
      </c>
      <c r="D4484">
        <v>55</v>
      </c>
      <c r="E4484">
        <v>37</v>
      </c>
      <c r="F4484">
        <v>1</v>
      </c>
      <c r="T4484"/>
    </row>
    <row r="4485" spans="1:20" x14ac:dyDescent="0.25">
      <c r="A4485">
        <v>1973</v>
      </c>
      <c r="B4485">
        <v>4</v>
      </c>
      <c r="C4485">
        <v>10</v>
      </c>
      <c r="D4485">
        <v>56</v>
      </c>
      <c r="E4485">
        <v>39</v>
      </c>
      <c r="F4485">
        <v>82</v>
      </c>
      <c r="T4485"/>
    </row>
    <row r="4486" spans="1:20" x14ac:dyDescent="0.25">
      <c r="A4486">
        <v>1973</v>
      </c>
      <c r="B4486">
        <v>4</v>
      </c>
      <c r="C4486">
        <v>11</v>
      </c>
      <c r="D4486">
        <v>48</v>
      </c>
      <c r="E4486">
        <v>36</v>
      </c>
      <c r="F4486">
        <v>0</v>
      </c>
      <c r="T4486"/>
    </row>
    <row r="4487" spans="1:20" x14ac:dyDescent="0.25">
      <c r="A4487">
        <v>1973</v>
      </c>
      <c r="B4487">
        <v>4</v>
      </c>
      <c r="C4487">
        <v>12</v>
      </c>
      <c r="D4487">
        <v>47</v>
      </c>
      <c r="E4487">
        <v>34</v>
      </c>
      <c r="F4487">
        <v>0</v>
      </c>
      <c r="T4487"/>
    </row>
    <row r="4488" spans="1:20" x14ac:dyDescent="0.25">
      <c r="A4488">
        <v>1973</v>
      </c>
      <c r="B4488">
        <v>4</v>
      </c>
      <c r="C4488">
        <v>13</v>
      </c>
      <c r="D4488">
        <v>49</v>
      </c>
      <c r="E4488">
        <v>33</v>
      </c>
      <c r="F4488">
        <v>0</v>
      </c>
      <c r="T4488"/>
    </row>
    <row r="4489" spans="1:20" x14ac:dyDescent="0.25">
      <c r="A4489">
        <v>1973</v>
      </c>
      <c r="B4489">
        <v>4</v>
      </c>
      <c r="C4489">
        <v>14</v>
      </c>
      <c r="D4489">
        <v>58</v>
      </c>
      <c r="E4489">
        <v>33</v>
      </c>
      <c r="F4489">
        <v>0</v>
      </c>
      <c r="T4489"/>
    </row>
    <row r="4490" spans="1:20" x14ac:dyDescent="0.25">
      <c r="A4490">
        <v>1973</v>
      </c>
      <c r="B4490">
        <v>4</v>
      </c>
      <c r="C4490">
        <v>15</v>
      </c>
      <c r="D4490">
        <v>67</v>
      </c>
      <c r="E4490">
        <v>39</v>
      </c>
      <c r="F4490">
        <v>0</v>
      </c>
      <c r="T4490"/>
    </row>
    <row r="4491" spans="1:20" x14ac:dyDescent="0.25">
      <c r="A4491">
        <v>1973</v>
      </c>
      <c r="B4491">
        <v>4</v>
      </c>
      <c r="C4491">
        <v>16</v>
      </c>
      <c r="D4491">
        <v>74</v>
      </c>
      <c r="E4491">
        <v>45</v>
      </c>
      <c r="F4491">
        <v>0</v>
      </c>
      <c r="T4491"/>
    </row>
    <row r="4492" spans="1:20" x14ac:dyDescent="0.25">
      <c r="A4492">
        <v>1973</v>
      </c>
      <c r="B4492">
        <v>4</v>
      </c>
      <c r="C4492">
        <v>17</v>
      </c>
      <c r="D4492">
        <v>67</v>
      </c>
      <c r="E4492">
        <v>57</v>
      </c>
      <c r="F4492">
        <v>0</v>
      </c>
      <c r="T4492"/>
    </row>
    <row r="4493" spans="1:20" x14ac:dyDescent="0.25">
      <c r="A4493">
        <v>1973</v>
      </c>
      <c r="B4493">
        <v>4</v>
      </c>
      <c r="C4493">
        <v>18</v>
      </c>
      <c r="D4493">
        <v>76</v>
      </c>
      <c r="E4493">
        <v>61</v>
      </c>
      <c r="F4493">
        <v>0</v>
      </c>
      <c r="T4493"/>
    </row>
    <row r="4494" spans="1:20" x14ac:dyDescent="0.25">
      <c r="A4494">
        <v>1973</v>
      </c>
      <c r="B4494">
        <v>4</v>
      </c>
      <c r="C4494">
        <v>19</v>
      </c>
      <c r="D4494">
        <v>80</v>
      </c>
      <c r="E4494">
        <v>62</v>
      </c>
      <c r="F4494">
        <v>2</v>
      </c>
      <c r="T4494"/>
    </row>
    <row r="4495" spans="1:20" x14ac:dyDescent="0.25">
      <c r="A4495">
        <v>1973</v>
      </c>
      <c r="B4495">
        <v>4</v>
      </c>
      <c r="C4495">
        <v>20</v>
      </c>
      <c r="D4495">
        <v>67</v>
      </c>
      <c r="E4495">
        <v>46</v>
      </c>
      <c r="F4495">
        <v>0</v>
      </c>
      <c r="T4495"/>
    </row>
    <row r="4496" spans="1:20" x14ac:dyDescent="0.25">
      <c r="A4496">
        <v>1973</v>
      </c>
      <c r="B4496">
        <v>4</v>
      </c>
      <c r="C4496">
        <v>21</v>
      </c>
      <c r="D4496">
        <v>65</v>
      </c>
      <c r="E4496">
        <v>45</v>
      </c>
      <c r="F4496">
        <v>0</v>
      </c>
      <c r="T4496"/>
    </row>
    <row r="4497" spans="1:20" x14ac:dyDescent="0.25">
      <c r="A4497">
        <v>1973</v>
      </c>
      <c r="B4497">
        <v>4</v>
      </c>
      <c r="C4497">
        <v>22</v>
      </c>
      <c r="D4497">
        <v>86</v>
      </c>
      <c r="E4497">
        <v>56</v>
      </c>
      <c r="F4497">
        <v>0</v>
      </c>
      <c r="T4497"/>
    </row>
    <row r="4498" spans="1:20" x14ac:dyDescent="0.25">
      <c r="A4498">
        <v>1973</v>
      </c>
      <c r="B4498">
        <v>4</v>
      </c>
      <c r="C4498">
        <v>23</v>
      </c>
      <c r="D4498">
        <v>83</v>
      </c>
      <c r="E4498">
        <v>55</v>
      </c>
      <c r="F4498">
        <v>47</v>
      </c>
      <c r="T4498"/>
    </row>
    <row r="4499" spans="1:20" x14ac:dyDescent="0.25">
      <c r="A4499">
        <v>1973</v>
      </c>
      <c r="B4499">
        <v>4</v>
      </c>
      <c r="C4499">
        <v>24</v>
      </c>
      <c r="D4499">
        <v>72</v>
      </c>
      <c r="E4499">
        <v>52</v>
      </c>
      <c r="F4499">
        <v>0</v>
      </c>
      <c r="T4499"/>
    </row>
    <row r="4500" spans="1:20" x14ac:dyDescent="0.25">
      <c r="A4500">
        <v>1973</v>
      </c>
      <c r="B4500">
        <v>4</v>
      </c>
      <c r="C4500">
        <v>25</v>
      </c>
      <c r="D4500">
        <v>65</v>
      </c>
      <c r="E4500">
        <v>48</v>
      </c>
      <c r="F4500">
        <v>8</v>
      </c>
      <c r="T4500"/>
    </row>
    <row r="4501" spans="1:20" x14ac:dyDescent="0.25">
      <c r="A4501">
        <v>1973</v>
      </c>
      <c r="B4501">
        <v>4</v>
      </c>
      <c r="C4501">
        <v>26</v>
      </c>
      <c r="D4501">
        <v>52</v>
      </c>
      <c r="E4501">
        <v>47</v>
      </c>
      <c r="F4501">
        <v>134</v>
      </c>
      <c r="T4501"/>
    </row>
    <row r="4502" spans="1:20" x14ac:dyDescent="0.25">
      <c r="A4502">
        <v>1973</v>
      </c>
      <c r="B4502">
        <v>4</v>
      </c>
      <c r="C4502">
        <v>27</v>
      </c>
      <c r="D4502">
        <v>56</v>
      </c>
      <c r="E4502">
        <v>46</v>
      </c>
      <c r="F4502">
        <v>76</v>
      </c>
      <c r="T4502"/>
    </row>
    <row r="4503" spans="1:20" x14ac:dyDescent="0.25">
      <c r="A4503">
        <v>1973</v>
      </c>
      <c r="B4503">
        <v>4</v>
      </c>
      <c r="C4503">
        <v>28</v>
      </c>
      <c r="D4503">
        <v>56</v>
      </c>
      <c r="E4503">
        <v>47</v>
      </c>
      <c r="F4503">
        <v>0</v>
      </c>
      <c r="T4503"/>
    </row>
    <row r="4504" spans="1:20" x14ac:dyDescent="0.25">
      <c r="A4504">
        <v>1973</v>
      </c>
      <c r="B4504">
        <v>4</v>
      </c>
      <c r="C4504">
        <v>29</v>
      </c>
      <c r="D4504">
        <v>59</v>
      </c>
      <c r="E4504">
        <v>46</v>
      </c>
      <c r="F4504">
        <v>0</v>
      </c>
      <c r="T4504"/>
    </row>
    <row r="4505" spans="1:20" x14ac:dyDescent="0.25">
      <c r="A4505">
        <v>1973</v>
      </c>
      <c r="B4505">
        <v>4</v>
      </c>
      <c r="C4505">
        <v>30</v>
      </c>
      <c r="D4505">
        <v>68</v>
      </c>
      <c r="E4505">
        <v>45</v>
      </c>
      <c r="F4505">
        <v>0</v>
      </c>
      <c r="T4505"/>
    </row>
    <row r="4506" spans="1:20" x14ac:dyDescent="0.25">
      <c r="A4506">
        <v>1973</v>
      </c>
      <c r="B4506">
        <v>5</v>
      </c>
      <c r="C4506">
        <v>1</v>
      </c>
      <c r="D4506">
        <v>69</v>
      </c>
      <c r="E4506">
        <v>53</v>
      </c>
      <c r="F4506">
        <v>2</v>
      </c>
      <c r="T4506"/>
    </row>
    <row r="4507" spans="1:20" x14ac:dyDescent="0.25">
      <c r="A4507">
        <v>1973</v>
      </c>
      <c r="B4507">
        <v>5</v>
      </c>
      <c r="C4507">
        <v>2</v>
      </c>
      <c r="D4507">
        <v>72</v>
      </c>
      <c r="E4507">
        <v>53</v>
      </c>
      <c r="F4507">
        <v>0</v>
      </c>
      <c r="T4507"/>
    </row>
    <row r="4508" spans="1:20" x14ac:dyDescent="0.25">
      <c r="A4508">
        <v>1973</v>
      </c>
      <c r="B4508">
        <v>5</v>
      </c>
      <c r="C4508">
        <v>3</v>
      </c>
      <c r="D4508">
        <v>78</v>
      </c>
      <c r="E4508">
        <v>57</v>
      </c>
      <c r="F4508">
        <v>45</v>
      </c>
      <c r="T4508"/>
    </row>
    <row r="4509" spans="1:20" x14ac:dyDescent="0.25">
      <c r="A4509">
        <v>1973</v>
      </c>
      <c r="B4509">
        <v>5</v>
      </c>
      <c r="C4509">
        <v>4</v>
      </c>
      <c r="D4509">
        <v>66</v>
      </c>
      <c r="E4509">
        <v>46</v>
      </c>
      <c r="F4509">
        <v>0</v>
      </c>
      <c r="T4509"/>
    </row>
    <row r="4510" spans="1:20" x14ac:dyDescent="0.25">
      <c r="A4510">
        <v>1973</v>
      </c>
      <c r="B4510">
        <v>5</v>
      </c>
      <c r="C4510">
        <v>5</v>
      </c>
      <c r="D4510">
        <v>57</v>
      </c>
      <c r="E4510">
        <v>45</v>
      </c>
      <c r="F4510">
        <v>0</v>
      </c>
      <c r="T4510"/>
    </row>
    <row r="4511" spans="1:20" x14ac:dyDescent="0.25">
      <c r="A4511">
        <v>1973</v>
      </c>
      <c r="B4511">
        <v>5</v>
      </c>
      <c r="C4511">
        <v>6</v>
      </c>
      <c r="D4511">
        <v>69</v>
      </c>
      <c r="E4511">
        <v>45</v>
      </c>
      <c r="F4511">
        <v>0</v>
      </c>
      <c r="T4511"/>
    </row>
    <row r="4512" spans="1:20" x14ac:dyDescent="0.25">
      <c r="A4512">
        <v>1973</v>
      </c>
      <c r="B4512">
        <v>5</v>
      </c>
      <c r="C4512">
        <v>7</v>
      </c>
      <c r="D4512">
        <v>70</v>
      </c>
      <c r="E4512">
        <v>49</v>
      </c>
      <c r="F4512">
        <v>0</v>
      </c>
      <c r="T4512"/>
    </row>
    <row r="4513" spans="1:20" x14ac:dyDescent="0.25">
      <c r="A4513">
        <v>1973</v>
      </c>
      <c r="B4513">
        <v>5</v>
      </c>
      <c r="C4513">
        <v>8</v>
      </c>
      <c r="D4513">
        <v>58</v>
      </c>
      <c r="E4513">
        <v>49</v>
      </c>
      <c r="F4513">
        <v>23</v>
      </c>
      <c r="T4513"/>
    </row>
    <row r="4514" spans="1:20" x14ac:dyDescent="0.25">
      <c r="A4514">
        <v>1973</v>
      </c>
      <c r="B4514">
        <v>5</v>
      </c>
      <c r="C4514">
        <v>9</v>
      </c>
      <c r="D4514">
        <v>61</v>
      </c>
      <c r="E4514">
        <v>53</v>
      </c>
      <c r="F4514">
        <v>71</v>
      </c>
      <c r="T4514"/>
    </row>
    <row r="4515" spans="1:20" x14ac:dyDescent="0.25">
      <c r="A4515">
        <v>1973</v>
      </c>
      <c r="B4515">
        <v>5</v>
      </c>
      <c r="C4515">
        <v>10</v>
      </c>
      <c r="D4515">
        <v>71</v>
      </c>
      <c r="E4515">
        <v>58</v>
      </c>
      <c r="F4515">
        <v>2</v>
      </c>
      <c r="T4515"/>
    </row>
    <row r="4516" spans="1:20" x14ac:dyDescent="0.25">
      <c r="A4516">
        <v>1973</v>
      </c>
      <c r="B4516">
        <v>5</v>
      </c>
      <c r="C4516">
        <v>11</v>
      </c>
      <c r="D4516">
        <v>75</v>
      </c>
      <c r="E4516">
        <v>55</v>
      </c>
      <c r="F4516">
        <v>6</v>
      </c>
      <c r="T4516"/>
    </row>
    <row r="4517" spans="1:20" x14ac:dyDescent="0.25">
      <c r="A4517">
        <v>1973</v>
      </c>
      <c r="B4517">
        <v>5</v>
      </c>
      <c r="C4517">
        <v>12</v>
      </c>
      <c r="D4517">
        <v>71</v>
      </c>
      <c r="E4517">
        <v>53</v>
      </c>
      <c r="F4517">
        <v>5</v>
      </c>
      <c r="T4517"/>
    </row>
    <row r="4518" spans="1:20" x14ac:dyDescent="0.25">
      <c r="A4518">
        <v>1973</v>
      </c>
      <c r="B4518">
        <v>5</v>
      </c>
      <c r="C4518">
        <v>13</v>
      </c>
      <c r="D4518">
        <v>68</v>
      </c>
      <c r="E4518">
        <v>50</v>
      </c>
      <c r="F4518">
        <v>0</v>
      </c>
      <c r="T4518"/>
    </row>
    <row r="4519" spans="1:20" x14ac:dyDescent="0.25">
      <c r="A4519">
        <v>1973</v>
      </c>
      <c r="B4519">
        <v>5</v>
      </c>
      <c r="C4519">
        <v>14</v>
      </c>
      <c r="D4519">
        <v>71</v>
      </c>
      <c r="E4519">
        <v>50</v>
      </c>
      <c r="F4519">
        <v>0</v>
      </c>
      <c r="T4519"/>
    </row>
    <row r="4520" spans="1:20" x14ac:dyDescent="0.25">
      <c r="A4520">
        <v>1973</v>
      </c>
      <c r="B4520">
        <v>5</v>
      </c>
      <c r="C4520">
        <v>15</v>
      </c>
      <c r="D4520">
        <v>58</v>
      </c>
      <c r="E4520">
        <v>48</v>
      </c>
      <c r="F4520">
        <v>39</v>
      </c>
      <c r="T4520"/>
    </row>
    <row r="4521" spans="1:20" x14ac:dyDescent="0.25">
      <c r="A4521">
        <v>1973</v>
      </c>
      <c r="B4521">
        <v>5</v>
      </c>
      <c r="C4521">
        <v>16</v>
      </c>
      <c r="D4521">
        <v>67</v>
      </c>
      <c r="E4521">
        <v>45</v>
      </c>
      <c r="F4521">
        <v>0</v>
      </c>
      <c r="T4521"/>
    </row>
    <row r="4522" spans="1:20" x14ac:dyDescent="0.25">
      <c r="A4522">
        <v>1973</v>
      </c>
      <c r="B4522">
        <v>5</v>
      </c>
      <c r="C4522">
        <v>17</v>
      </c>
      <c r="D4522">
        <v>67</v>
      </c>
      <c r="E4522">
        <v>51</v>
      </c>
      <c r="F4522">
        <v>19</v>
      </c>
      <c r="T4522"/>
    </row>
    <row r="4523" spans="1:20" x14ac:dyDescent="0.25">
      <c r="A4523">
        <v>1973</v>
      </c>
      <c r="B4523">
        <v>5</v>
      </c>
      <c r="C4523">
        <v>18</v>
      </c>
      <c r="D4523">
        <v>59</v>
      </c>
      <c r="E4523">
        <v>41</v>
      </c>
      <c r="F4523">
        <v>11</v>
      </c>
      <c r="T4523"/>
    </row>
    <row r="4524" spans="1:20" x14ac:dyDescent="0.25">
      <c r="A4524">
        <v>1973</v>
      </c>
      <c r="B4524">
        <v>5</v>
      </c>
      <c r="C4524">
        <v>19</v>
      </c>
      <c r="D4524">
        <v>70</v>
      </c>
      <c r="E4524">
        <v>45</v>
      </c>
      <c r="F4524">
        <v>0</v>
      </c>
      <c r="T4524"/>
    </row>
    <row r="4525" spans="1:20" x14ac:dyDescent="0.25">
      <c r="A4525">
        <v>1973</v>
      </c>
      <c r="B4525">
        <v>5</v>
      </c>
      <c r="C4525">
        <v>20</v>
      </c>
      <c r="D4525">
        <v>62</v>
      </c>
      <c r="E4525">
        <v>56</v>
      </c>
      <c r="F4525">
        <v>39</v>
      </c>
      <c r="T4525"/>
    </row>
    <row r="4526" spans="1:20" x14ac:dyDescent="0.25">
      <c r="A4526">
        <v>1973</v>
      </c>
      <c r="B4526">
        <v>5</v>
      </c>
      <c r="C4526">
        <v>21</v>
      </c>
      <c r="D4526">
        <v>56</v>
      </c>
      <c r="E4526">
        <v>54</v>
      </c>
      <c r="F4526">
        <v>15</v>
      </c>
      <c r="T4526"/>
    </row>
    <row r="4527" spans="1:20" x14ac:dyDescent="0.25">
      <c r="A4527">
        <v>1973</v>
      </c>
      <c r="B4527">
        <v>5</v>
      </c>
      <c r="C4527">
        <v>22</v>
      </c>
      <c r="D4527">
        <v>76</v>
      </c>
      <c r="E4527">
        <v>55</v>
      </c>
      <c r="F4527">
        <v>0</v>
      </c>
      <c r="T4527"/>
    </row>
    <row r="4528" spans="1:20" x14ac:dyDescent="0.25">
      <c r="A4528">
        <v>1973</v>
      </c>
      <c r="B4528">
        <v>5</v>
      </c>
      <c r="C4528">
        <v>23</v>
      </c>
      <c r="D4528">
        <v>61</v>
      </c>
      <c r="E4528">
        <v>52</v>
      </c>
      <c r="F4528">
        <v>76</v>
      </c>
      <c r="T4528"/>
    </row>
    <row r="4529" spans="1:20" x14ac:dyDescent="0.25">
      <c r="A4529">
        <v>1973</v>
      </c>
      <c r="B4529">
        <v>5</v>
      </c>
      <c r="C4529">
        <v>24</v>
      </c>
      <c r="D4529">
        <v>62</v>
      </c>
      <c r="E4529">
        <v>53</v>
      </c>
      <c r="F4529">
        <v>5</v>
      </c>
      <c r="T4529"/>
    </row>
    <row r="4530" spans="1:20" x14ac:dyDescent="0.25">
      <c r="A4530">
        <v>1973</v>
      </c>
      <c r="B4530">
        <v>5</v>
      </c>
      <c r="C4530">
        <v>25</v>
      </c>
      <c r="D4530">
        <v>57</v>
      </c>
      <c r="E4530">
        <v>50</v>
      </c>
      <c r="F4530">
        <v>4</v>
      </c>
      <c r="T4530"/>
    </row>
    <row r="4531" spans="1:20" x14ac:dyDescent="0.25">
      <c r="A4531">
        <v>1973</v>
      </c>
      <c r="B4531">
        <v>5</v>
      </c>
      <c r="C4531">
        <v>26</v>
      </c>
      <c r="D4531">
        <v>63</v>
      </c>
      <c r="E4531">
        <v>50</v>
      </c>
      <c r="F4531">
        <v>0</v>
      </c>
      <c r="T4531"/>
    </row>
    <row r="4532" spans="1:20" x14ac:dyDescent="0.25">
      <c r="A4532">
        <v>1973</v>
      </c>
      <c r="B4532">
        <v>5</v>
      </c>
      <c r="C4532">
        <v>27</v>
      </c>
      <c r="D4532">
        <v>57</v>
      </c>
      <c r="E4532">
        <v>50</v>
      </c>
      <c r="F4532">
        <v>10</v>
      </c>
      <c r="T4532"/>
    </row>
    <row r="4533" spans="1:20" x14ac:dyDescent="0.25">
      <c r="A4533">
        <v>1973</v>
      </c>
      <c r="B4533">
        <v>5</v>
      </c>
      <c r="C4533">
        <v>28</v>
      </c>
      <c r="D4533">
        <v>70</v>
      </c>
      <c r="E4533">
        <v>52</v>
      </c>
      <c r="F4533">
        <v>59</v>
      </c>
      <c r="T4533"/>
    </row>
    <row r="4534" spans="1:20" x14ac:dyDescent="0.25">
      <c r="A4534">
        <v>1973</v>
      </c>
      <c r="B4534">
        <v>5</v>
      </c>
      <c r="C4534">
        <v>29</v>
      </c>
      <c r="D4534">
        <v>82</v>
      </c>
      <c r="E4534">
        <v>64</v>
      </c>
      <c r="F4534">
        <v>2</v>
      </c>
      <c r="T4534"/>
    </row>
    <row r="4535" spans="1:20" x14ac:dyDescent="0.25">
      <c r="A4535">
        <v>1973</v>
      </c>
      <c r="B4535">
        <v>5</v>
      </c>
      <c r="C4535">
        <v>30</v>
      </c>
      <c r="D4535">
        <v>80</v>
      </c>
      <c r="E4535">
        <v>63</v>
      </c>
      <c r="F4535">
        <v>18</v>
      </c>
      <c r="T4535"/>
    </row>
    <row r="4536" spans="1:20" x14ac:dyDescent="0.25">
      <c r="A4536">
        <v>1973</v>
      </c>
      <c r="B4536">
        <v>5</v>
      </c>
      <c r="C4536">
        <v>31</v>
      </c>
      <c r="D4536">
        <v>78</v>
      </c>
      <c r="E4536">
        <v>60</v>
      </c>
      <c r="F4536">
        <v>0</v>
      </c>
      <c r="T4536"/>
    </row>
    <row r="4537" spans="1:20" x14ac:dyDescent="0.25">
      <c r="A4537">
        <v>1973</v>
      </c>
      <c r="B4537">
        <v>6</v>
      </c>
      <c r="C4537">
        <v>1</v>
      </c>
      <c r="D4537">
        <v>79</v>
      </c>
      <c r="E4537">
        <v>59</v>
      </c>
      <c r="F4537">
        <v>10</v>
      </c>
      <c r="T4537"/>
    </row>
    <row r="4538" spans="1:20" x14ac:dyDescent="0.25">
      <c r="A4538">
        <v>1973</v>
      </c>
      <c r="B4538">
        <v>6</v>
      </c>
      <c r="C4538">
        <v>2</v>
      </c>
      <c r="D4538">
        <v>78</v>
      </c>
      <c r="E4538">
        <v>62</v>
      </c>
      <c r="F4538">
        <v>0</v>
      </c>
      <c r="T4538"/>
    </row>
    <row r="4539" spans="1:20" x14ac:dyDescent="0.25">
      <c r="A4539">
        <v>1973</v>
      </c>
      <c r="B4539">
        <v>6</v>
      </c>
      <c r="C4539">
        <v>3</v>
      </c>
      <c r="D4539">
        <v>71</v>
      </c>
      <c r="E4539">
        <v>59</v>
      </c>
      <c r="F4539">
        <v>0</v>
      </c>
      <c r="T4539"/>
    </row>
    <row r="4540" spans="1:20" x14ac:dyDescent="0.25">
      <c r="A4540">
        <v>1973</v>
      </c>
      <c r="B4540">
        <v>6</v>
      </c>
      <c r="C4540">
        <v>4</v>
      </c>
      <c r="D4540">
        <v>85</v>
      </c>
      <c r="E4540">
        <v>61</v>
      </c>
      <c r="F4540">
        <v>21</v>
      </c>
      <c r="T4540"/>
    </row>
    <row r="4541" spans="1:20" x14ac:dyDescent="0.25">
      <c r="A4541">
        <v>1973</v>
      </c>
      <c r="B4541">
        <v>6</v>
      </c>
      <c r="C4541">
        <v>5</v>
      </c>
      <c r="D4541">
        <v>89</v>
      </c>
      <c r="E4541">
        <v>67</v>
      </c>
      <c r="F4541">
        <v>0</v>
      </c>
      <c r="T4541"/>
    </row>
    <row r="4542" spans="1:20" x14ac:dyDescent="0.25">
      <c r="A4542">
        <v>1973</v>
      </c>
      <c r="B4542">
        <v>6</v>
      </c>
      <c r="C4542">
        <v>6</v>
      </c>
      <c r="D4542">
        <v>82</v>
      </c>
      <c r="E4542">
        <v>64</v>
      </c>
      <c r="F4542">
        <v>0</v>
      </c>
      <c r="T4542"/>
    </row>
    <row r="4543" spans="1:20" x14ac:dyDescent="0.25">
      <c r="A4543">
        <v>1973</v>
      </c>
      <c r="B4543">
        <v>6</v>
      </c>
      <c r="C4543">
        <v>7</v>
      </c>
      <c r="D4543">
        <v>84</v>
      </c>
      <c r="E4543">
        <v>71</v>
      </c>
      <c r="F4543">
        <v>0</v>
      </c>
      <c r="T4543"/>
    </row>
    <row r="4544" spans="1:20" x14ac:dyDescent="0.25">
      <c r="A4544">
        <v>1973</v>
      </c>
      <c r="B4544">
        <v>6</v>
      </c>
      <c r="C4544">
        <v>8</v>
      </c>
      <c r="D4544">
        <v>87</v>
      </c>
      <c r="E4544">
        <v>69</v>
      </c>
      <c r="F4544">
        <v>0</v>
      </c>
      <c r="T4544"/>
    </row>
    <row r="4545" spans="1:20" x14ac:dyDescent="0.25">
      <c r="A4545">
        <v>1973</v>
      </c>
      <c r="B4545">
        <v>6</v>
      </c>
      <c r="C4545">
        <v>9</v>
      </c>
      <c r="D4545">
        <v>92</v>
      </c>
      <c r="E4545">
        <v>73</v>
      </c>
      <c r="F4545">
        <v>1</v>
      </c>
      <c r="T4545"/>
    </row>
    <row r="4546" spans="1:20" x14ac:dyDescent="0.25">
      <c r="A4546">
        <v>1973</v>
      </c>
      <c r="B4546">
        <v>6</v>
      </c>
      <c r="C4546">
        <v>10</v>
      </c>
      <c r="D4546">
        <v>91</v>
      </c>
      <c r="E4546">
        <v>71</v>
      </c>
      <c r="F4546">
        <v>0</v>
      </c>
      <c r="T4546"/>
    </row>
    <row r="4547" spans="1:20" x14ac:dyDescent="0.25">
      <c r="A4547">
        <v>1973</v>
      </c>
      <c r="B4547">
        <v>6</v>
      </c>
      <c r="C4547">
        <v>11</v>
      </c>
      <c r="D4547">
        <v>95</v>
      </c>
      <c r="E4547">
        <v>74</v>
      </c>
      <c r="F4547">
        <v>0</v>
      </c>
      <c r="T4547"/>
    </row>
    <row r="4548" spans="1:20" x14ac:dyDescent="0.25">
      <c r="A4548">
        <v>1973</v>
      </c>
      <c r="B4548">
        <v>6</v>
      </c>
      <c r="C4548">
        <v>12</v>
      </c>
      <c r="D4548">
        <v>93</v>
      </c>
      <c r="E4548">
        <v>72</v>
      </c>
      <c r="F4548">
        <v>2</v>
      </c>
      <c r="T4548"/>
    </row>
    <row r="4549" spans="1:20" x14ac:dyDescent="0.25">
      <c r="A4549">
        <v>1973</v>
      </c>
      <c r="B4549">
        <v>6</v>
      </c>
      <c r="C4549">
        <v>13</v>
      </c>
      <c r="D4549">
        <v>85</v>
      </c>
      <c r="E4549">
        <v>70</v>
      </c>
      <c r="F4549">
        <v>64</v>
      </c>
      <c r="T4549"/>
    </row>
    <row r="4550" spans="1:20" x14ac:dyDescent="0.25">
      <c r="A4550">
        <v>1973</v>
      </c>
      <c r="B4550">
        <v>6</v>
      </c>
      <c r="C4550">
        <v>14</v>
      </c>
      <c r="D4550">
        <v>84</v>
      </c>
      <c r="E4550">
        <v>66</v>
      </c>
      <c r="F4550">
        <v>0</v>
      </c>
      <c r="T4550"/>
    </row>
    <row r="4551" spans="1:20" x14ac:dyDescent="0.25">
      <c r="A4551">
        <v>1973</v>
      </c>
      <c r="B4551">
        <v>6</v>
      </c>
      <c r="C4551">
        <v>15</v>
      </c>
      <c r="D4551">
        <v>82</v>
      </c>
      <c r="E4551">
        <v>61</v>
      </c>
      <c r="F4551">
        <v>0</v>
      </c>
      <c r="T4551"/>
    </row>
    <row r="4552" spans="1:20" x14ac:dyDescent="0.25">
      <c r="A4552">
        <v>1973</v>
      </c>
      <c r="B4552">
        <v>6</v>
      </c>
      <c r="C4552">
        <v>16</v>
      </c>
      <c r="D4552">
        <v>78</v>
      </c>
      <c r="E4552">
        <v>66</v>
      </c>
      <c r="F4552">
        <v>15</v>
      </c>
      <c r="T4552"/>
    </row>
    <row r="4553" spans="1:20" x14ac:dyDescent="0.25">
      <c r="A4553">
        <v>1973</v>
      </c>
      <c r="B4553">
        <v>6</v>
      </c>
      <c r="C4553">
        <v>17</v>
      </c>
      <c r="D4553">
        <v>75</v>
      </c>
      <c r="E4553">
        <v>58</v>
      </c>
      <c r="F4553">
        <v>0</v>
      </c>
      <c r="T4553"/>
    </row>
    <row r="4554" spans="1:20" x14ac:dyDescent="0.25">
      <c r="A4554">
        <v>1973</v>
      </c>
      <c r="B4554">
        <v>6</v>
      </c>
      <c r="C4554">
        <v>18</v>
      </c>
      <c r="D4554">
        <v>67</v>
      </c>
      <c r="E4554">
        <v>59</v>
      </c>
      <c r="F4554">
        <v>7</v>
      </c>
      <c r="T4554"/>
    </row>
    <row r="4555" spans="1:20" x14ac:dyDescent="0.25">
      <c r="A4555">
        <v>1973</v>
      </c>
      <c r="B4555">
        <v>6</v>
      </c>
      <c r="C4555">
        <v>19</v>
      </c>
      <c r="D4555">
        <v>73</v>
      </c>
      <c r="E4555">
        <v>61</v>
      </c>
      <c r="F4555">
        <v>4</v>
      </c>
      <c r="T4555"/>
    </row>
    <row r="4556" spans="1:20" x14ac:dyDescent="0.25">
      <c r="A4556">
        <v>1973</v>
      </c>
      <c r="B4556">
        <v>6</v>
      </c>
      <c r="C4556">
        <v>20</v>
      </c>
      <c r="D4556">
        <v>82</v>
      </c>
      <c r="E4556">
        <v>64</v>
      </c>
      <c r="F4556">
        <v>0</v>
      </c>
      <c r="T4556"/>
    </row>
    <row r="4557" spans="1:20" x14ac:dyDescent="0.25">
      <c r="A4557">
        <v>1973</v>
      </c>
      <c r="B4557">
        <v>6</v>
      </c>
      <c r="C4557">
        <v>21</v>
      </c>
      <c r="D4557">
        <v>80</v>
      </c>
      <c r="E4557">
        <v>67</v>
      </c>
      <c r="F4557">
        <v>33</v>
      </c>
      <c r="T4557"/>
    </row>
    <row r="4558" spans="1:20" x14ac:dyDescent="0.25">
      <c r="A4558">
        <v>1973</v>
      </c>
      <c r="B4558">
        <v>6</v>
      </c>
      <c r="C4558">
        <v>22</v>
      </c>
      <c r="D4558">
        <v>74</v>
      </c>
      <c r="E4558">
        <v>66</v>
      </c>
      <c r="F4558">
        <v>185</v>
      </c>
      <c r="T4558"/>
    </row>
    <row r="4559" spans="1:20" x14ac:dyDescent="0.25">
      <c r="A4559">
        <v>1973</v>
      </c>
      <c r="B4559">
        <v>6</v>
      </c>
      <c r="C4559">
        <v>23</v>
      </c>
      <c r="D4559">
        <v>77</v>
      </c>
      <c r="E4559">
        <v>65</v>
      </c>
      <c r="F4559">
        <v>0</v>
      </c>
      <c r="T4559"/>
    </row>
    <row r="4560" spans="1:20" x14ac:dyDescent="0.25">
      <c r="A4560">
        <v>1973</v>
      </c>
      <c r="B4560">
        <v>6</v>
      </c>
      <c r="C4560">
        <v>24</v>
      </c>
      <c r="D4560">
        <v>79</v>
      </c>
      <c r="E4560">
        <v>64</v>
      </c>
      <c r="F4560">
        <v>0</v>
      </c>
      <c r="T4560"/>
    </row>
    <row r="4561" spans="1:20" x14ac:dyDescent="0.25">
      <c r="A4561">
        <v>1973</v>
      </c>
      <c r="B4561">
        <v>6</v>
      </c>
      <c r="C4561">
        <v>25</v>
      </c>
      <c r="D4561">
        <v>77</v>
      </c>
      <c r="E4561">
        <v>64</v>
      </c>
      <c r="F4561">
        <v>0</v>
      </c>
      <c r="T4561"/>
    </row>
    <row r="4562" spans="1:20" x14ac:dyDescent="0.25">
      <c r="A4562">
        <v>1973</v>
      </c>
      <c r="B4562">
        <v>6</v>
      </c>
      <c r="C4562">
        <v>26</v>
      </c>
      <c r="D4562">
        <v>80</v>
      </c>
      <c r="E4562">
        <v>63</v>
      </c>
      <c r="F4562">
        <v>0</v>
      </c>
      <c r="T4562"/>
    </row>
    <row r="4563" spans="1:20" x14ac:dyDescent="0.25">
      <c r="A4563">
        <v>1973</v>
      </c>
      <c r="B4563">
        <v>6</v>
      </c>
      <c r="C4563">
        <v>27</v>
      </c>
      <c r="D4563">
        <v>74</v>
      </c>
      <c r="E4563">
        <v>68</v>
      </c>
      <c r="F4563">
        <v>9</v>
      </c>
      <c r="T4563"/>
    </row>
    <row r="4564" spans="1:20" x14ac:dyDescent="0.25">
      <c r="A4564">
        <v>1973</v>
      </c>
      <c r="B4564">
        <v>6</v>
      </c>
      <c r="C4564">
        <v>28</v>
      </c>
      <c r="D4564">
        <v>81</v>
      </c>
      <c r="E4564">
        <v>68</v>
      </c>
      <c r="F4564">
        <v>9</v>
      </c>
      <c r="T4564"/>
    </row>
    <row r="4565" spans="1:20" x14ac:dyDescent="0.25">
      <c r="A4565">
        <v>1973</v>
      </c>
      <c r="B4565">
        <v>6</v>
      </c>
      <c r="C4565">
        <v>29</v>
      </c>
      <c r="D4565">
        <v>74</v>
      </c>
      <c r="E4565">
        <v>70</v>
      </c>
      <c r="F4565">
        <v>47</v>
      </c>
      <c r="T4565"/>
    </row>
    <row r="4566" spans="1:20" x14ac:dyDescent="0.25">
      <c r="A4566">
        <v>1973</v>
      </c>
      <c r="B4566">
        <v>6</v>
      </c>
      <c r="C4566">
        <v>30</v>
      </c>
      <c r="D4566">
        <v>84</v>
      </c>
      <c r="E4566">
        <v>69</v>
      </c>
      <c r="F4566">
        <v>48</v>
      </c>
      <c r="T4566"/>
    </row>
    <row r="4567" spans="1:20" x14ac:dyDescent="0.25">
      <c r="A4567">
        <v>1973</v>
      </c>
      <c r="B4567">
        <v>7</v>
      </c>
      <c r="C4567">
        <v>1</v>
      </c>
      <c r="D4567">
        <v>87</v>
      </c>
      <c r="E4567">
        <v>69</v>
      </c>
      <c r="F4567">
        <v>0</v>
      </c>
      <c r="T4567"/>
    </row>
    <row r="4568" spans="1:20" x14ac:dyDescent="0.25">
      <c r="A4568">
        <v>1973</v>
      </c>
      <c r="B4568">
        <v>7</v>
      </c>
      <c r="C4568">
        <v>2</v>
      </c>
      <c r="D4568">
        <v>86</v>
      </c>
      <c r="E4568">
        <v>69</v>
      </c>
      <c r="F4568">
        <v>0</v>
      </c>
      <c r="T4568"/>
    </row>
    <row r="4569" spans="1:20" x14ac:dyDescent="0.25">
      <c r="A4569">
        <v>1973</v>
      </c>
      <c r="B4569">
        <v>7</v>
      </c>
      <c r="C4569">
        <v>3</v>
      </c>
      <c r="D4569">
        <v>84</v>
      </c>
      <c r="E4569">
        <v>71</v>
      </c>
      <c r="F4569">
        <v>3</v>
      </c>
      <c r="T4569"/>
    </row>
    <row r="4570" spans="1:20" x14ac:dyDescent="0.25">
      <c r="A4570">
        <v>1973</v>
      </c>
      <c r="B4570">
        <v>7</v>
      </c>
      <c r="C4570">
        <v>4</v>
      </c>
      <c r="D4570">
        <v>84</v>
      </c>
      <c r="E4570">
        <v>72</v>
      </c>
      <c r="F4570">
        <v>3</v>
      </c>
      <c r="T4570"/>
    </row>
    <row r="4571" spans="1:20" x14ac:dyDescent="0.25">
      <c r="A4571">
        <v>1973</v>
      </c>
      <c r="B4571">
        <v>7</v>
      </c>
      <c r="C4571">
        <v>5</v>
      </c>
      <c r="D4571">
        <v>86</v>
      </c>
      <c r="E4571">
        <v>69</v>
      </c>
      <c r="F4571">
        <v>123</v>
      </c>
      <c r="T4571"/>
    </row>
    <row r="4572" spans="1:20" x14ac:dyDescent="0.25">
      <c r="A4572">
        <v>1973</v>
      </c>
      <c r="B4572">
        <v>7</v>
      </c>
      <c r="C4572">
        <v>6</v>
      </c>
      <c r="D4572">
        <v>86</v>
      </c>
      <c r="E4572">
        <v>67</v>
      </c>
      <c r="F4572">
        <v>0</v>
      </c>
      <c r="T4572"/>
    </row>
    <row r="4573" spans="1:20" x14ac:dyDescent="0.25">
      <c r="A4573">
        <v>1973</v>
      </c>
      <c r="B4573">
        <v>7</v>
      </c>
      <c r="C4573">
        <v>7</v>
      </c>
      <c r="D4573">
        <v>89</v>
      </c>
      <c r="E4573">
        <v>68</v>
      </c>
      <c r="F4573">
        <v>0</v>
      </c>
      <c r="T4573"/>
    </row>
    <row r="4574" spans="1:20" x14ac:dyDescent="0.25">
      <c r="A4574">
        <v>1973</v>
      </c>
      <c r="B4574">
        <v>7</v>
      </c>
      <c r="C4574">
        <v>8</v>
      </c>
      <c r="D4574">
        <v>94</v>
      </c>
      <c r="E4574">
        <v>75</v>
      </c>
      <c r="F4574">
        <v>0</v>
      </c>
      <c r="T4574"/>
    </row>
    <row r="4575" spans="1:20" x14ac:dyDescent="0.25">
      <c r="A4575">
        <v>1973</v>
      </c>
      <c r="B4575">
        <v>7</v>
      </c>
      <c r="C4575">
        <v>9</v>
      </c>
      <c r="D4575">
        <v>94</v>
      </c>
      <c r="E4575">
        <v>76</v>
      </c>
      <c r="F4575">
        <v>0</v>
      </c>
      <c r="T4575"/>
    </row>
    <row r="4576" spans="1:20" x14ac:dyDescent="0.25">
      <c r="A4576">
        <v>1973</v>
      </c>
      <c r="B4576">
        <v>7</v>
      </c>
      <c r="C4576">
        <v>10</v>
      </c>
      <c r="D4576">
        <v>89</v>
      </c>
      <c r="E4576">
        <v>75</v>
      </c>
      <c r="F4576">
        <v>0</v>
      </c>
      <c r="T4576"/>
    </row>
    <row r="4577" spans="1:20" x14ac:dyDescent="0.25">
      <c r="A4577">
        <v>1973</v>
      </c>
      <c r="B4577">
        <v>7</v>
      </c>
      <c r="C4577">
        <v>11</v>
      </c>
      <c r="D4577">
        <v>85</v>
      </c>
      <c r="E4577">
        <v>63</v>
      </c>
      <c r="F4577">
        <v>24</v>
      </c>
      <c r="T4577"/>
    </row>
    <row r="4578" spans="1:20" x14ac:dyDescent="0.25">
      <c r="A4578">
        <v>1973</v>
      </c>
      <c r="B4578">
        <v>7</v>
      </c>
      <c r="C4578">
        <v>12</v>
      </c>
      <c r="D4578">
        <v>76</v>
      </c>
      <c r="E4578">
        <v>58</v>
      </c>
      <c r="F4578">
        <v>0</v>
      </c>
      <c r="T4578"/>
    </row>
    <row r="4579" spans="1:20" x14ac:dyDescent="0.25">
      <c r="A4579">
        <v>1973</v>
      </c>
      <c r="B4579">
        <v>7</v>
      </c>
      <c r="C4579">
        <v>13</v>
      </c>
      <c r="D4579">
        <v>80</v>
      </c>
      <c r="E4579">
        <v>64</v>
      </c>
      <c r="F4579">
        <v>5</v>
      </c>
      <c r="T4579"/>
    </row>
    <row r="4580" spans="1:20" x14ac:dyDescent="0.25">
      <c r="A4580">
        <v>1973</v>
      </c>
      <c r="B4580">
        <v>7</v>
      </c>
      <c r="C4580">
        <v>14</v>
      </c>
      <c r="D4580">
        <v>92</v>
      </c>
      <c r="E4580">
        <v>73</v>
      </c>
      <c r="F4580">
        <v>0</v>
      </c>
      <c r="T4580"/>
    </row>
    <row r="4581" spans="1:20" x14ac:dyDescent="0.25">
      <c r="A4581">
        <v>1973</v>
      </c>
      <c r="B4581">
        <v>7</v>
      </c>
      <c r="C4581">
        <v>15</v>
      </c>
      <c r="D4581">
        <v>80</v>
      </c>
      <c r="E4581">
        <v>64</v>
      </c>
      <c r="F4581">
        <v>154</v>
      </c>
      <c r="T4581"/>
    </row>
    <row r="4582" spans="1:20" x14ac:dyDescent="0.25">
      <c r="A4582">
        <v>1973</v>
      </c>
      <c r="B4582">
        <v>7</v>
      </c>
      <c r="C4582">
        <v>16</v>
      </c>
      <c r="D4582">
        <v>85</v>
      </c>
      <c r="E4582">
        <v>63</v>
      </c>
      <c r="F4582">
        <v>0</v>
      </c>
      <c r="T4582"/>
    </row>
    <row r="4583" spans="1:20" x14ac:dyDescent="0.25">
      <c r="A4583">
        <v>1973</v>
      </c>
      <c r="B4583">
        <v>7</v>
      </c>
      <c r="C4583">
        <v>17</v>
      </c>
      <c r="D4583">
        <v>85</v>
      </c>
      <c r="E4583">
        <v>66</v>
      </c>
      <c r="F4583">
        <v>0</v>
      </c>
      <c r="T4583"/>
    </row>
    <row r="4584" spans="1:20" x14ac:dyDescent="0.25">
      <c r="A4584">
        <v>1973</v>
      </c>
      <c r="B4584">
        <v>7</v>
      </c>
      <c r="C4584">
        <v>18</v>
      </c>
      <c r="D4584">
        <v>88</v>
      </c>
      <c r="E4584">
        <v>67</v>
      </c>
      <c r="F4584">
        <v>0</v>
      </c>
      <c r="T4584"/>
    </row>
    <row r="4585" spans="1:20" x14ac:dyDescent="0.25">
      <c r="A4585">
        <v>1973</v>
      </c>
      <c r="B4585">
        <v>7</v>
      </c>
      <c r="C4585">
        <v>19</v>
      </c>
      <c r="D4585">
        <v>87</v>
      </c>
      <c r="E4585">
        <v>69</v>
      </c>
      <c r="F4585">
        <v>0</v>
      </c>
      <c r="T4585"/>
    </row>
    <row r="4586" spans="1:20" x14ac:dyDescent="0.25">
      <c r="A4586">
        <v>1973</v>
      </c>
      <c r="B4586">
        <v>7</v>
      </c>
      <c r="C4586">
        <v>20</v>
      </c>
      <c r="D4586">
        <v>87</v>
      </c>
      <c r="E4586">
        <v>72</v>
      </c>
      <c r="F4586">
        <v>173</v>
      </c>
      <c r="T4586"/>
    </row>
    <row r="4587" spans="1:20" x14ac:dyDescent="0.25">
      <c r="A4587">
        <v>1973</v>
      </c>
      <c r="B4587">
        <v>7</v>
      </c>
      <c r="C4587">
        <v>21</v>
      </c>
      <c r="D4587">
        <v>73</v>
      </c>
      <c r="E4587">
        <v>67</v>
      </c>
      <c r="F4587">
        <v>76</v>
      </c>
      <c r="T4587"/>
    </row>
    <row r="4588" spans="1:20" x14ac:dyDescent="0.25">
      <c r="A4588">
        <v>1973</v>
      </c>
      <c r="B4588">
        <v>7</v>
      </c>
      <c r="C4588">
        <v>22</v>
      </c>
      <c r="D4588">
        <v>84</v>
      </c>
      <c r="E4588">
        <v>68</v>
      </c>
      <c r="F4588">
        <v>1</v>
      </c>
      <c r="T4588"/>
    </row>
    <row r="4589" spans="1:20" x14ac:dyDescent="0.25">
      <c r="A4589">
        <v>1973</v>
      </c>
      <c r="B4589">
        <v>7</v>
      </c>
      <c r="C4589">
        <v>23</v>
      </c>
      <c r="D4589">
        <v>86</v>
      </c>
      <c r="E4589">
        <v>68</v>
      </c>
      <c r="F4589">
        <v>0</v>
      </c>
      <c r="T4589"/>
    </row>
    <row r="4590" spans="1:20" x14ac:dyDescent="0.25">
      <c r="A4590">
        <v>1973</v>
      </c>
      <c r="B4590">
        <v>7</v>
      </c>
      <c r="C4590">
        <v>24</v>
      </c>
      <c r="D4590">
        <v>89</v>
      </c>
      <c r="E4590">
        <v>66</v>
      </c>
      <c r="F4590">
        <v>0</v>
      </c>
      <c r="T4590"/>
    </row>
    <row r="4591" spans="1:20" x14ac:dyDescent="0.25">
      <c r="A4591">
        <v>1973</v>
      </c>
      <c r="B4591">
        <v>7</v>
      </c>
      <c r="C4591">
        <v>25</v>
      </c>
      <c r="D4591">
        <v>86</v>
      </c>
      <c r="E4591">
        <v>69</v>
      </c>
      <c r="F4591">
        <v>0</v>
      </c>
      <c r="T4591"/>
    </row>
    <row r="4592" spans="1:20" x14ac:dyDescent="0.25">
      <c r="A4592">
        <v>1973</v>
      </c>
      <c r="B4592">
        <v>7</v>
      </c>
      <c r="C4592">
        <v>26</v>
      </c>
      <c r="D4592">
        <v>81</v>
      </c>
      <c r="E4592">
        <v>69</v>
      </c>
      <c r="F4592">
        <v>27</v>
      </c>
      <c r="T4592"/>
    </row>
    <row r="4593" spans="1:20" x14ac:dyDescent="0.25">
      <c r="A4593">
        <v>1973</v>
      </c>
      <c r="B4593">
        <v>7</v>
      </c>
      <c r="C4593">
        <v>27</v>
      </c>
      <c r="D4593">
        <v>87</v>
      </c>
      <c r="E4593">
        <v>74</v>
      </c>
      <c r="F4593">
        <v>0</v>
      </c>
      <c r="T4593"/>
    </row>
    <row r="4594" spans="1:20" x14ac:dyDescent="0.25">
      <c r="A4594">
        <v>1973</v>
      </c>
      <c r="B4594">
        <v>7</v>
      </c>
      <c r="C4594">
        <v>28</v>
      </c>
      <c r="D4594">
        <v>90</v>
      </c>
      <c r="E4594">
        <v>75</v>
      </c>
      <c r="F4594">
        <v>0</v>
      </c>
      <c r="T4594"/>
    </row>
    <row r="4595" spans="1:20" x14ac:dyDescent="0.25">
      <c r="A4595">
        <v>1973</v>
      </c>
      <c r="B4595">
        <v>7</v>
      </c>
      <c r="C4595">
        <v>29</v>
      </c>
      <c r="D4595">
        <v>88</v>
      </c>
      <c r="E4595">
        <v>73</v>
      </c>
      <c r="F4595">
        <v>0</v>
      </c>
      <c r="T4595"/>
    </row>
    <row r="4596" spans="1:20" x14ac:dyDescent="0.25">
      <c r="A4596">
        <v>1973</v>
      </c>
      <c r="B4596">
        <v>7</v>
      </c>
      <c r="C4596">
        <v>30</v>
      </c>
      <c r="D4596">
        <v>85</v>
      </c>
      <c r="E4596">
        <v>69</v>
      </c>
      <c r="F4596">
        <v>0</v>
      </c>
      <c r="T4596"/>
    </row>
    <row r="4597" spans="1:20" x14ac:dyDescent="0.25">
      <c r="A4597">
        <v>1973</v>
      </c>
      <c r="B4597">
        <v>7</v>
      </c>
      <c r="C4597">
        <v>31</v>
      </c>
      <c r="D4597">
        <v>86</v>
      </c>
      <c r="E4597">
        <v>68</v>
      </c>
      <c r="F4597">
        <v>0</v>
      </c>
      <c r="T4597"/>
    </row>
    <row r="4598" spans="1:20" x14ac:dyDescent="0.25">
      <c r="A4598">
        <v>1973</v>
      </c>
      <c r="B4598">
        <v>8</v>
      </c>
      <c r="C4598">
        <v>1</v>
      </c>
      <c r="D4598">
        <v>81</v>
      </c>
      <c r="E4598">
        <v>70</v>
      </c>
      <c r="F4598">
        <v>3</v>
      </c>
      <c r="T4598"/>
    </row>
    <row r="4599" spans="1:20" x14ac:dyDescent="0.25">
      <c r="A4599">
        <v>1973</v>
      </c>
      <c r="B4599">
        <v>8</v>
      </c>
      <c r="C4599">
        <v>2</v>
      </c>
      <c r="D4599">
        <v>79</v>
      </c>
      <c r="E4599">
        <v>74</v>
      </c>
      <c r="F4599">
        <v>249</v>
      </c>
      <c r="T4599"/>
    </row>
    <row r="4600" spans="1:20" x14ac:dyDescent="0.25">
      <c r="A4600">
        <v>1973</v>
      </c>
      <c r="B4600">
        <v>8</v>
      </c>
      <c r="C4600">
        <v>3</v>
      </c>
      <c r="D4600">
        <v>85</v>
      </c>
      <c r="E4600">
        <v>74</v>
      </c>
      <c r="F4600">
        <v>5</v>
      </c>
      <c r="T4600"/>
    </row>
    <row r="4601" spans="1:20" x14ac:dyDescent="0.25">
      <c r="A4601">
        <v>1973</v>
      </c>
      <c r="B4601">
        <v>8</v>
      </c>
      <c r="C4601">
        <v>4</v>
      </c>
      <c r="D4601">
        <v>89</v>
      </c>
      <c r="E4601">
        <v>73</v>
      </c>
      <c r="F4601">
        <v>0</v>
      </c>
      <c r="T4601"/>
    </row>
    <row r="4602" spans="1:20" x14ac:dyDescent="0.25">
      <c r="A4602">
        <v>1973</v>
      </c>
      <c r="B4602">
        <v>8</v>
      </c>
      <c r="C4602">
        <v>5</v>
      </c>
      <c r="D4602">
        <v>88</v>
      </c>
      <c r="E4602">
        <v>67</v>
      </c>
      <c r="F4602">
        <v>0</v>
      </c>
      <c r="T4602"/>
    </row>
    <row r="4603" spans="1:20" x14ac:dyDescent="0.25">
      <c r="A4603">
        <v>1973</v>
      </c>
      <c r="B4603">
        <v>8</v>
      </c>
      <c r="C4603">
        <v>6</v>
      </c>
      <c r="D4603">
        <v>89</v>
      </c>
      <c r="E4603">
        <v>68</v>
      </c>
      <c r="F4603">
        <v>0</v>
      </c>
      <c r="T4603"/>
    </row>
    <row r="4604" spans="1:20" x14ac:dyDescent="0.25">
      <c r="A4604">
        <v>1973</v>
      </c>
      <c r="B4604">
        <v>8</v>
      </c>
      <c r="C4604">
        <v>7</v>
      </c>
      <c r="D4604">
        <v>89</v>
      </c>
      <c r="E4604">
        <v>71</v>
      </c>
      <c r="F4604">
        <v>0</v>
      </c>
      <c r="T4604"/>
    </row>
    <row r="4605" spans="1:20" x14ac:dyDescent="0.25">
      <c r="A4605">
        <v>1973</v>
      </c>
      <c r="B4605">
        <v>8</v>
      </c>
      <c r="C4605">
        <v>8</v>
      </c>
      <c r="D4605">
        <v>88</v>
      </c>
      <c r="E4605">
        <v>72</v>
      </c>
      <c r="F4605">
        <v>0</v>
      </c>
      <c r="T4605"/>
    </row>
    <row r="4606" spans="1:20" x14ac:dyDescent="0.25">
      <c r="A4606">
        <v>1973</v>
      </c>
      <c r="B4606">
        <v>8</v>
      </c>
      <c r="C4606">
        <v>9</v>
      </c>
      <c r="D4606">
        <v>90</v>
      </c>
      <c r="E4606">
        <v>74</v>
      </c>
      <c r="F4606">
        <v>0</v>
      </c>
      <c r="T4606"/>
    </row>
    <row r="4607" spans="1:20" x14ac:dyDescent="0.25">
      <c r="A4607">
        <v>1973</v>
      </c>
      <c r="B4607">
        <v>8</v>
      </c>
      <c r="C4607">
        <v>10</v>
      </c>
      <c r="D4607">
        <v>93</v>
      </c>
      <c r="E4607">
        <v>75</v>
      </c>
      <c r="F4607">
        <v>0</v>
      </c>
      <c r="T4607"/>
    </row>
    <row r="4608" spans="1:20" x14ac:dyDescent="0.25">
      <c r="A4608">
        <v>1973</v>
      </c>
      <c r="B4608">
        <v>8</v>
      </c>
      <c r="C4608">
        <v>11</v>
      </c>
      <c r="D4608">
        <v>86</v>
      </c>
      <c r="E4608">
        <v>75</v>
      </c>
      <c r="F4608">
        <v>0</v>
      </c>
      <c r="T4608"/>
    </row>
    <row r="4609" spans="1:20" x14ac:dyDescent="0.25">
      <c r="A4609">
        <v>1973</v>
      </c>
      <c r="B4609">
        <v>8</v>
      </c>
      <c r="C4609">
        <v>12</v>
      </c>
      <c r="D4609">
        <v>87</v>
      </c>
      <c r="E4609">
        <v>72</v>
      </c>
      <c r="F4609">
        <v>3</v>
      </c>
      <c r="T4609"/>
    </row>
    <row r="4610" spans="1:20" x14ac:dyDescent="0.25">
      <c r="A4610">
        <v>1973</v>
      </c>
      <c r="B4610">
        <v>8</v>
      </c>
      <c r="C4610">
        <v>13</v>
      </c>
      <c r="D4610">
        <v>87</v>
      </c>
      <c r="E4610">
        <v>68</v>
      </c>
      <c r="F4610">
        <v>0</v>
      </c>
      <c r="T4610"/>
    </row>
    <row r="4611" spans="1:20" x14ac:dyDescent="0.25">
      <c r="A4611">
        <v>1973</v>
      </c>
      <c r="B4611">
        <v>8</v>
      </c>
      <c r="C4611">
        <v>14</v>
      </c>
      <c r="D4611">
        <v>82</v>
      </c>
      <c r="E4611">
        <v>68</v>
      </c>
      <c r="F4611">
        <v>0</v>
      </c>
      <c r="T4611"/>
    </row>
    <row r="4612" spans="1:20" x14ac:dyDescent="0.25">
      <c r="A4612">
        <v>1973</v>
      </c>
      <c r="B4612">
        <v>8</v>
      </c>
      <c r="C4612">
        <v>15</v>
      </c>
      <c r="D4612">
        <v>81</v>
      </c>
      <c r="E4612">
        <v>68</v>
      </c>
      <c r="F4612">
        <v>22</v>
      </c>
      <c r="T4612"/>
    </row>
    <row r="4613" spans="1:20" x14ac:dyDescent="0.25">
      <c r="A4613">
        <v>1973</v>
      </c>
      <c r="B4613">
        <v>8</v>
      </c>
      <c r="C4613">
        <v>16</v>
      </c>
      <c r="D4613">
        <v>78</v>
      </c>
      <c r="E4613">
        <v>66</v>
      </c>
      <c r="F4613">
        <v>0</v>
      </c>
      <c r="T4613"/>
    </row>
    <row r="4614" spans="1:20" x14ac:dyDescent="0.25">
      <c r="A4614">
        <v>1973</v>
      </c>
      <c r="B4614">
        <v>8</v>
      </c>
      <c r="C4614">
        <v>17</v>
      </c>
      <c r="D4614">
        <v>80</v>
      </c>
      <c r="E4614">
        <v>67</v>
      </c>
      <c r="F4614">
        <v>0</v>
      </c>
      <c r="T4614"/>
    </row>
    <row r="4615" spans="1:20" x14ac:dyDescent="0.25">
      <c r="A4615">
        <v>1973</v>
      </c>
      <c r="B4615">
        <v>8</v>
      </c>
      <c r="C4615">
        <v>18</v>
      </c>
      <c r="D4615">
        <v>76</v>
      </c>
      <c r="E4615">
        <v>67</v>
      </c>
      <c r="F4615">
        <v>0</v>
      </c>
      <c r="T4615"/>
    </row>
    <row r="4616" spans="1:20" x14ac:dyDescent="0.25">
      <c r="A4616">
        <v>1973</v>
      </c>
      <c r="B4616">
        <v>8</v>
      </c>
      <c r="C4616">
        <v>19</v>
      </c>
      <c r="D4616">
        <v>83</v>
      </c>
      <c r="E4616">
        <v>65</v>
      </c>
      <c r="F4616">
        <v>0</v>
      </c>
      <c r="T4616"/>
    </row>
    <row r="4617" spans="1:20" x14ac:dyDescent="0.25">
      <c r="A4617">
        <v>1973</v>
      </c>
      <c r="B4617">
        <v>8</v>
      </c>
      <c r="C4617">
        <v>20</v>
      </c>
      <c r="D4617">
        <v>79</v>
      </c>
      <c r="E4617">
        <v>66</v>
      </c>
      <c r="F4617">
        <v>0</v>
      </c>
      <c r="T4617"/>
    </row>
    <row r="4618" spans="1:20" x14ac:dyDescent="0.25">
      <c r="A4618">
        <v>1973</v>
      </c>
      <c r="B4618">
        <v>8</v>
      </c>
      <c r="C4618">
        <v>21</v>
      </c>
      <c r="D4618">
        <v>80</v>
      </c>
      <c r="E4618">
        <v>65</v>
      </c>
      <c r="F4618">
        <v>1</v>
      </c>
      <c r="T4618"/>
    </row>
    <row r="4619" spans="1:20" x14ac:dyDescent="0.25">
      <c r="A4619">
        <v>1973</v>
      </c>
      <c r="B4619">
        <v>8</v>
      </c>
      <c r="C4619">
        <v>22</v>
      </c>
      <c r="D4619">
        <v>74</v>
      </c>
      <c r="E4619">
        <v>64</v>
      </c>
      <c r="F4619">
        <v>18</v>
      </c>
      <c r="T4619"/>
    </row>
    <row r="4620" spans="1:20" x14ac:dyDescent="0.25">
      <c r="A4620">
        <v>1973</v>
      </c>
      <c r="B4620">
        <v>8</v>
      </c>
      <c r="C4620">
        <v>23</v>
      </c>
      <c r="D4620">
        <v>78</v>
      </c>
      <c r="E4620">
        <v>59</v>
      </c>
      <c r="F4620">
        <v>0</v>
      </c>
      <c r="T4620"/>
    </row>
    <row r="4621" spans="1:20" x14ac:dyDescent="0.25">
      <c r="A4621">
        <v>1973</v>
      </c>
      <c r="B4621">
        <v>8</v>
      </c>
      <c r="C4621">
        <v>24</v>
      </c>
      <c r="D4621">
        <v>80</v>
      </c>
      <c r="E4621">
        <v>63</v>
      </c>
      <c r="F4621">
        <v>0</v>
      </c>
      <c r="T4621"/>
    </row>
    <row r="4622" spans="1:20" x14ac:dyDescent="0.25">
      <c r="A4622">
        <v>1973</v>
      </c>
      <c r="B4622">
        <v>8</v>
      </c>
      <c r="C4622">
        <v>25</v>
      </c>
      <c r="D4622">
        <v>84</v>
      </c>
      <c r="E4622">
        <v>65</v>
      </c>
      <c r="F4622">
        <v>0</v>
      </c>
      <c r="T4622"/>
    </row>
    <row r="4623" spans="1:20" x14ac:dyDescent="0.25">
      <c r="A4623">
        <v>1973</v>
      </c>
      <c r="B4623">
        <v>8</v>
      </c>
      <c r="C4623">
        <v>26</v>
      </c>
      <c r="D4623">
        <v>89</v>
      </c>
      <c r="E4623">
        <v>69</v>
      </c>
      <c r="F4623">
        <v>0</v>
      </c>
      <c r="T4623"/>
    </row>
    <row r="4624" spans="1:20" x14ac:dyDescent="0.25">
      <c r="A4624">
        <v>1973</v>
      </c>
      <c r="B4624">
        <v>8</v>
      </c>
      <c r="C4624">
        <v>27</v>
      </c>
      <c r="D4624">
        <v>88</v>
      </c>
      <c r="E4624">
        <v>75</v>
      </c>
      <c r="F4624">
        <v>0</v>
      </c>
      <c r="T4624"/>
    </row>
    <row r="4625" spans="1:20" x14ac:dyDescent="0.25">
      <c r="A4625">
        <v>1973</v>
      </c>
      <c r="B4625">
        <v>8</v>
      </c>
      <c r="C4625">
        <v>28</v>
      </c>
      <c r="D4625">
        <v>98</v>
      </c>
      <c r="E4625">
        <v>77</v>
      </c>
      <c r="F4625">
        <v>0</v>
      </c>
      <c r="T4625"/>
    </row>
    <row r="4626" spans="1:20" x14ac:dyDescent="0.25">
      <c r="A4626">
        <v>1973</v>
      </c>
      <c r="B4626">
        <v>8</v>
      </c>
      <c r="C4626">
        <v>29</v>
      </c>
      <c r="D4626">
        <v>95</v>
      </c>
      <c r="E4626">
        <v>76</v>
      </c>
      <c r="F4626">
        <v>0</v>
      </c>
      <c r="T4626"/>
    </row>
    <row r="4627" spans="1:20" x14ac:dyDescent="0.25">
      <c r="A4627">
        <v>1973</v>
      </c>
      <c r="B4627">
        <v>8</v>
      </c>
      <c r="C4627">
        <v>30</v>
      </c>
      <c r="D4627">
        <v>98</v>
      </c>
      <c r="E4627">
        <v>78</v>
      </c>
      <c r="F4627">
        <v>0</v>
      </c>
      <c r="T4627"/>
    </row>
    <row r="4628" spans="1:20" x14ac:dyDescent="0.25">
      <c r="A4628">
        <v>1973</v>
      </c>
      <c r="B4628">
        <v>8</v>
      </c>
      <c r="C4628">
        <v>31</v>
      </c>
      <c r="D4628">
        <v>94</v>
      </c>
      <c r="E4628">
        <v>74</v>
      </c>
      <c r="F4628">
        <v>7</v>
      </c>
      <c r="T4628"/>
    </row>
    <row r="4629" spans="1:20" x14ac:dyDescent="0.25">
      <c r="A4629">
        <v>1973</v>
      </c>
      <c r="B4629">
        <v>9</v>
      </c>
      <c r="C4629">
        <v>1</v>
      </c>
      <c r="D4629">
        <v>95</v>
      </c>
      <c r="E4629">
        <v>72</v>
      </c>
      <c r="F4629">
        <v>25</v>
      </c>
      <c r="T4629"/>
    </row>
    <row r="4630" spans="1:20" x14ac:dyDescent="0.25">
      <c r="A4630">
        <v>1973</v>
      </c>
      <c r="B4630">
        <v>9</v>
      </c>
      <c r="C4630">
        <v>2</v>
      </c>
      <c r="D4630">
        <v>94</v>
      </c>
      <c r="E4630">
        <v>74</v>
      </c>
      <c r="F4630">
        <v>0</v>
      </c>
      <c r="T4630"/>
    </row>
    <row r="4631" spans="1:20" x14ac:dyDescent="0.25">
      <c r="A4631">
        <v>1973</v>
      </c>
      <c r="B4631">
        <v>9</v>
      </c>
      <c r="C4631">
        <v>3</v>
      </c>
      <c r="D4631">
        <v>96</v>
      </c>
      <c r="E4631">
        <v>75</v>
      </c>
      <c r="F4631">
        <v>0</v>
      </c>
      <c r="T4631"/>
    </row>
    <row r="4632" spans="1:20" x14ac:dyDescent="0.25">
      <c r="A4632">
        <v>1973</v>
      </c>
      <c r="B4632">
        <v>9</v>
      </c>
      <c r="C4632">
        <v>4</v>
      </c>
      <c r="D4632">
        <v>93</v>
      </c>
      <c r="E4632">
        <v>74</v>
      </c>
      <c r="F4632">
        <v>0</v>
      </c>
      <c r="T4632"/>
    </row>
    <row r="4633" spans="1:20" x14ac:dyDescent="0.25">
      <c r="A4633">
        <v>1973</v>
      </c>
      <c r="B4633">
        <v>9</v>
      </c>
      <c r="C4633">
        <v>5</v>
      </c>
      <c r="D4633">
        <v>87</v>
      </c>
      <c r="E4633">
        <v>75</v>
      </c>
      <c r="F4633">
        <v>0</v>
      </c>
      <c r="T4633"/>
    </row>
    <row r="4634" spans="1:20" x14ac:dyDescent="0.25">
      <c r="A4634">
        <v>1973</v>
      </c>
      <c r="B4634">
        <v>9</v>
      </c>
      <c r="C4634">
        <v>6</v>
      </c>
      <c r="D4634">
        <v>84</v>
      </c>
      <c r="E4634">
        <v>72</v>
      </c>
      <c r="F4634">
        <v>0</v>
      </c>
      <c r="T4634"/>
    </row>
    <row r="4635" spans="1:20" x14ac:dyDescent="0.25">
      <c r="A4635">
        <v>1973</v>
      </c>
      <c r="B4635">
        <v>9</v>
      </c>
      <c r="C4635">
        <v>7</v>
      </c>
      <c r="D4635">
        <v>82</v>
      </c>
      <c r="E4635">
        <v>65</v>
      </c>
      <c r="F4635">
        <v>0</v>
      </c>
      <c r="T4635"/>
    </row>
    <row r="4636" spans="1:20" x14ac:dyDescent="0.25">
      <c r="A4636">
        <v>1973</v>
      </c>
      <c r="B4636">
        <v>9</v>
      </c>
      <c r="C4636">
        <v>8</v>
      </c>
      <c r="D4636">
        <v>79</v>
      </c>
      <c r="E4636">
        <v>61</v>
      </c>
      <c r="F4636">
        <v>0</v>
      </c>
      <c r="T4636"/>
    </row>
    <row r="4637" spans="1:20" x14ac:dyDescent="0.25">
      <c r="A4637">
        <v>1973</v>
      </c>
      <c r="B4637">
        <v>9</v>
      </c>
      <c r="C4637">
        <v>9</v>
      </c>
      <c r="D4637">
        <v>77</v>
      </c>
      <c r="E4637">
        <v>59</v>
      </c>
      <c r="F4637">
        <v>0</v>
      </c>
      <c r="T4637"/>
    </row>
    <row r="4638" spans="1:20" x14ac:dyDescent="0.25">
      <c r="A4638">
        <v>1973</v>
      </c>
      <c r="B4638">
        <v>9</v>
      </c>
      <c r="C4638">
        <v>10</v>
      </c>
      <c r="D4638">
        <v>76</v>
      </c>
      <c r="E4638">
        <v>52</v>
      </c>
      <c r="F4638">
        <v>0</v>
      </c>
      <c r="T4638"/>
    </row>
    <row r="4639" spans="1:20" x14ac:dyDescent="0.25">
      <c r="A4639">
        <v>1973</v>
      </c>
      <c r="B4639">
        <v>9</v>
      </c>
      <c r="C4639">
        <v>11</v>
      </c>
      <c r="D4639">
        <v>85</v>
      </c>
      <c r="E4639">
        <v>60</v>
      </c>
      <c r="F4639">
        <v>0</v>
      </c>
      <c r="T4639"/>
    </row>
    <row r="4640" spans="1:20" x14ac:dyDescent="0.25">
      <c r="A4640">
        <v>1973</v>
      </c>
      <c r="B4640">
        <v>9</v>
      </c>
      <c r="C4640">
        <v>12</v>
      </c>
      <c r="D4640">
        <v>77</v>
      </c>
      <c r="E4640">
        <v>61</v>
      </c>
      <c r="F4640">
        <v>0</v>
      </c>
      <c r="T4640"/>
    </row>
    <row r="4641" spans="1:20" x14ac:dyDescent="0.25">
      <c r="A4641">
        <v>1973</v>
      </c>
      <c r="B4641">
        <v>9</v>
      </c>
      <c r="C4641">
        <v>13</v>
      </c>
      <c r="D4641">
        <v>80</v>
      </c>
      <c r="E4641">
        <v>56</v>
      </c>
      <c r="F4641">
        <v>0</v>
      </c>
      <c r="T4641"/>
    </row>
    <row r="4642" spans="1:20" x14ac:dyDescent="0.25">
      <c r="A4642">
        <v>1973</v>
      </c>
      <c r="B4642">
        <v>9</v>
      </c>
      <c r="C4642">
        <v>14</v>
      </c>
      <c r="D4642">
        <v>70</v>
      </c>
      <c r="E4642">
        <v>58</v>
      </c>
      <c r="F4642">
        <v>162</v>
      </c>
      <c r="T4642"/>
    </row>
    <row r="4643" spans="1:20" x14ac:dyDescent="0.25">
      <c r="A4643">
        <v>1973</v>
      </c>
      <c r="B4643">
        <v>9</v>
      </c>
      <c r="C4643">
        <v>15</v>
      </c>
      <c r="D4643">
        <v>71</v>
      </c>
      <c r="E4643">
        <v>56</v>
      </c>
      <c r="F4643">
        <v>5</v>
      </c>
      <c r="T4643"/>
    </row>
    <row r="4644" spans="1:20" x14ac:dyDescent="0.25">
      <c r="A4644">
        <v>1973</v>
      </c>
      <c r="B4644">
        <v>9</v>
      </c>
      <c r="C4644">
        <v>16</v>
      </c>
      <c r="D4644">
        <v>80</v>
      </c>
      <c r="E4644">
        <v>61</v>
      </c>
      <c r="F4644">
        <v>0</v>
      </c>
      <c r="T4644"/>
    </row>
    <row r="4645" spans="1:20" x14ac:dyDescent="0.25">
      <c r="A4645">
        <v>1973</v>
      </c>
      <c r="B4645">
        <v>9</v>
      </c>
      <c r="C4645">
        <v>17</v>
      </c>
      <c r="D4645">
        <v>71</v>
      </c>
      <c r="E4645">
        <v>56</v>
      </c>
      <c r="F4645">
        <v>0</v>
      </c>
      <c r="T4645"/>
    </row>
    <row r="4646" spans="1:20" x14ac:dyDescent="0.25">
      <c r="A4646">
        <v>1973</v>
      </c>
      <c r="B4646">
        <v>9</v>
      </c>
      <c r="C4646">
        <v>18</v>
      </c>
      <c r="D4646">
        <v>77</v>
      </c>
      <c r="E4646">
        <v>57</v>
      </c>
      <c r="F4646">
        <v>17</v>
      </c>
      <c r="T4646"/>
    </row>
    <row r="4647" spans="1:20" x14ac:dyDescent="0.25">
      <c r="A4647">
        <v>1973</v>
      </c>
      <c r="B4647">
        <v>9</v>
      </c>
      <c r="C4647">
        <v>19</v>
      </c>
      <c r="D4647">
        <v>71</v>
      </c>
      <c r="E4647">
        <v>51</v>
      </c>
      <c r="F4647">
        <v>0</v>
      </c>
      <c r="T4647"/>
    </row>
    <row r="4648" spans="1:20" x14ac:dyDescent="0.25">
      <c r="A4648">
        <v>1973</v>
      </c>
      <c r="B4648">
        <v>9</v>
      </c>
      <c r="C4648">
        <v>20</v>
      </c>
      <c r="D4648">
        <v>74</v>
      </c>
      <c r="E4648">
        <v>55</v>
      </c>
      <c r="F4648">
        <v>0</v>
      </c>
      <c r="T4648"/>
    </row>
    <row r="4649" spans="1:20" x14ac:dyDescent="0.25">
      <c r="A4649">
        <v>1973</v>
      </c>
      <c r="B4649">
        <v>9</v>
      </c>
      <c r="C4649">
        <v>21</v>
      </c>
      <c r="D4649">
        <v>66</v>
      </c>
      <c r="E4649">
        <v>47</v>
      </c>
      <c r="F4649">
        <v>0</v>
      </c>
      <c r="T4649"/>
    </row>
    <row r="4650" spans="1:20" x14ac:dyDescent="0.25">
      <c r="A4650">
        <v>1973</v>
      </c>
      <c r="B4650">
        <v>9</v>
      </c>
      <c r="C4650">
        <v>22</v>
      </c>
      <c r="D4650">
        <v>71</v>
      </c>
      <c r="E4650">
        <v>53</v>
      </c>
      <c r="F4650">
        <v>0</v>
      </c>
      <c r="T4650"/>
    </row>
    <row r="4651" spans="1:20" x14ac:dyDescent="0.25">
      <c r="A4651">
        <v>1973</v>
      </c>
      <c r="B4651">
        <v>9</v>
      </c>
      <c r="C4651">
        <v>23</v>
      </c>
      <c r="D4651">
        <v>84</v>
      </c>
      <c r="E4651">
        <v>66</v>
      </c>
      <c r="F4651">
        <v>24</v>
      </c>
      <c r="T4651"/>
    </row>
    <row r="4652" spans="1:20" x14ac:dyDescent="0.25">
      <c r="A4652">
        <v>1973</v>
      </c>
      <c r="B4652">
        <v>9</v>
      </c>
      <c r="C4652">
        <v>24</v>
      </c>
      <c r="D4652">
        <v>68</v>
      </c>
      <c r="E4652">
        <v>59</v>
      </c>
      <c r="F4652">
        <v>0</v>
      </c>
      <c r="T4652"/>
    </row>
    <row r="4653" spans="1:20" x14ac:dyDescent="0.25">
      <c r="A4653">
        <v>1973</v>
      </c>
      <c r="B4653">
        <v>9</v>
      </c>
      <c r="C4653">
        <v>25</v>
      </c>
      <c r="D4653">
        <v>63</v>
      </c>
      <c r="E4653">
        <v>56</v>
      </c>
      <c r="F4653">
        <v>0</v>
      </c>
      <c r="T4653"/>
    </row>
    <row r="4654" spans="1:20" x14ac:dyDescent="0.25">
      <c r="A4654">
        <v>1973</v>
      </c>
      <c r="B4654">
        <v>9</v>
      </c>
      <c r="C4654">
        <v>26</v>
      </c>
      <c r="D4654">
        <v>71</v>
      </c>
      <c r="E4654">
        <v>54</v>
      </c>
      <c r="F4654">
        <v>0</v>
      </c>
      <c r="T4654"/>
    </row>
    <row r="4655" spans="1:20" x14ac:dyDescent="0.25">
      <c r="A4655">
        <v>1973</v>
      </c>
      <c r="B4655">
        <v>9</v>
      </c>
      <c r="C4655">
        <v>27</v>
      </c>
      <c r="D4655">
        <v>78</v>
      </c>
      <c r="E4655">
        <v>59</v>
      </c>
      <c r="F4655">
        <v>0</v>
      </c>
      <c r="T4655"/>
    </row>
    <row r="4656" spans="1:20" x14ac:dyDescent="0.25">
      <c r="A4656">
        <v>1973</v>
      </c>
      <c r="B4656">
        <v>9</v>
      </c>
      <c r="C4656">
        <v>28</v>
      </c>
      <c r="D4656">
        <v>76</v>
      </c>
      <c r="E4656">
        <v>64</v>
      </c>
      <c r="F4656">
        <v>0</v>
      </c>
      <c r="T4656"/>
    </row>
    <row r="4657" spans="1:20" x14ac:dyDescent="0.25">
      <c r="A4657">
        <v>1973</v>
      </c>
      <c r="B4657">
        <v>9</v>
      </c>
      <c r="C4657">
        <v>29</v>
      </c>
      <c r="D4657">
        <v>78</v>
      </c>
      <c r="E4657">
        <v>62</v>
      </c>
      <c r="F4657">
        <v>42</v>
      </c>
      <c r="T4657"/>
    </row>
    <row r="4658" spans="1:20" x14ac:dyDescent="0.25">
      <c r="A4658">
        <v>1973</v>
      </c>
      <c r="B4658">
        <v>9</v>
      </c>
      <c r="C4658">
        <v>30</v>
      </c>
      <c r="D4658">
        <v>71</v>
      </c>
      <c r="E4658">
        <v>55</v>
      </c>
      <c r="F4658">
        <v>0</v>
      </c>
      <c r="T4658"/>
    </row>
    <row r="4659" spans="1:20" x14ac:dyDescent="0.25">
      <c r="A4659">
        <v>1973</v>
      </c>
      <c r="B4659">
        <v>10</v>
      </c>
      <c r="C4659">
        <v>1</v>
      </c>
      <c r="D4659">
        <v>73</v>
      </c>
      <c r="E4659">
        <v>54</v>
      </c>
      <c r="F4659">
        <v>0</v>
      </c>
      <c r="T4659"/>
    </row>
    <row r="4660" spans="1:20" x14ac:dyDescent="0.25">
      <c r="A4660">
        <v>1973</v>
      </c>
      <c r="B4660">
        <v>10</v>
      </c>
      <c r="C4660">
        <v>2</v>
      </c>
      <c r="D4660">
        <v>73</v>
      </c>
      <c r="E4660">
        <v>59</v>
      </c>
      <c r="F4660">
        <v>3</v>
      </c>
      <c r="T4660"/>
    </row>
    <row r="4661" spans="1:20" x14ac:dyDescent="0.25">
      <c r="A4661">
        <v>1973</v>
      </c>
      <c r="B4661">
        <v>10</v>
      </c>
      <c r="C4661">
        <v>3</v>
      </c>
      <c r="D4661">
        <v>80</v>
      </c>
      <c r="E4661">
        <v>64</v>
      </c>
      <c r="F4661">
        <v>0</v>
      </c>
      <c r="T4661"/>
    </row>
    <row r="4662" spans="1:20" x14ac:dyDescent="0.25">
      <c r="A4662">
        <v>1973</v>
      </c>
      <c r="B4662">
        <v>10</v>
      </c>
      <c r="C4662">
        <v>4</v>
      </c>
      <c r="D4662">
        <v>82</v>
      </c>
      <c r="E4662">
        <v>63</v>
      </c>
      <c r="F4662">
        <v>0</v>
      </c>
      <c r="T4662"/>
    </row>
    <row r="4663" spans="1:20" x14ac:dyDescent="0.25">
      <c r="A4663">
        <v>1973</v>
      </c>
      <c r="B4663">
        <v>10</v>
      </c>
      <c r="C4663">
        <v>5</v>
      </c>
      <c r="D4663">
        <v>80</v>
      </c>
      <c r="E4663">
        <v>58</v>
      </c>
      <c r="F4663">
        <v>0</v>
      </c>
      <c r="T4663"/>
    </row>
    <row r="4664" spans="1:20" x14ac:dyDescent="0.25">
      <c r="A4664">
        <v>1973</v>
      </c>
      <c r="B4664">
        <v>10</v>
      </c>
      <c r="C4664">
        <v>6</v>
      </c>
      <c r="D4664">
        <v>74</v>
      </c>
      <c r="E4664">
        <v>53</v>
      </c>
      <c r="F4664">
        <v>0</v>
      </c>
      <c r="T4664"/>
    </row>
    <row r="4665" spans="1:20" x14ac:dyDescent="0.25">
      <c r="A4665">
        <v>1973</v>
      </c>
      <c r="B4665">
        <v>10</v>
      </c>
      <c r="C4665">
        <v>7</v>
      </c>
      <c r="D4665">
        <v>69</v>
      </c>
      <c r="E4665">
        <v>54</v>
      </c>
      <c r="F4665">
        <v>0</v>
      </c>
      <c r="T4665"/>
    </row>
    <row r="4666" spans="1:20" x14ac:dyDescent="0.25">
      <c r="A4666">
        <v>1973</v>
      </c>
      <c r="B4666">
        <v>10</v>
      </c>
      <c r="C4666">
        <v>8</v>
      </c>
      <c r="D4666">
        <v>74</v>
      </c>
      <c r="E4666">
        <v>55</v>
      </c>
      <c r="F4666">
        <v>0</v>
      </c>
      <c r="T4666"/>
    </row>
    <row r="4667" spans="1:20" x14ac:dyDescent="0.25">
      <c r="A4667">
        <v>1973</v>
      </c>
      <c r="B4667">
        <v>10</v>
      </c>
      <c r="C4667">
        <v>9</v>
      </c>
      <c r="D4667">
        <v>70</v>
      </c>
      <c r="E4667">
        <v>58</v>
      </c>
      <c r="F4667">
        <v>0</v>
      </c>
      <c r="T4667"/>
    </row>
    <row r="4668" spans="1:20" x14ac:dyDescent="0.25">
      <c r="A4668">
        <v>1973</v>
      </c>
      <c r="B4668">
        <v>10</v>
      </c>
      <c r="C4668">
        <v>10</v>
      </c>
      <c r="D4668">
        <v>75</v>
      </c>
      <c r="E4668">
        <v>54</v>
      </c>
      <c r="F4668">
        <v>0</v>
      </c>
      <c r="T4668"/>
    </row>
    <row r="4669" spans="1:20" x14ac:dyDescent="0.25">
      <c r="A4669">
        <v>1973</v>
      </c>
      <c r="B4669">
        <v>10</v>
      </c>
      <c r="C4669">
        <v>11</v>
      </c>
      <c r="D4669">
        <v>66</v>
      </c>
      <c r="E4669">
        <v>48</v>
      </c>
      <c r="F4669">
        <v>0</v>
      </c>
      <c r="T4669"/>
    </row>
    <row r="4670" spans="1:20" x14ac:dyDescent="0.25">
      <c r="A4670">
        <v>1973</v>
      </c>
      <c r="B4670">
        <v>10</v>
      </c>
      <c r="C4670">
        <v>12</v>
      </c>
      <c r="D4670">
        <v>71</v>
      </c>
      <c r="E4670">
        <v>51</v>
      </c>
      <c r="F4670">
        <v>0</v>
      </c>
      <c r="T4670"/>
    </row>
    <row r="4671" spans="1:20" x14ac:dyDescent="0.25">
      <c r="A4671">
        <v>1973</v>
      </c>
      <c r="B4671">
        <v>10</v>
      </c>
      <c r="C4671">
        <v>13</v>
      </c>
      <c r="D4671">
        <v>74</v>
      </c>
      <c r="E4671">
        <v>56</v>
      </c>
      <c r="F4671">
        <v>0</v>
      </c>
      <c r="T4671"/>
    </row>
    <row r="4672" spans="1:20" x14ac:dyDescent="0.25">
      <c r="A4672">
        <v>1973</v>
      </c>
      <c r="B4672">
        <v>10</v>
      </c>
      <c r="C4672">
        <v>14</v>
      </c>
      <c r="D4672">
        <v>73</v>
      </c>
      <c r="E4672">
        <v>59</v>
      </c>
      <c r="F4672">
        <v>0</v>
      </c>
      <c r="T4672"/>
    </row>
    <row r="4673" spans="1:20" x14ac:dyDescent="0.25">
      <c r="A4673">
        <v>1973</v>
      </c>
      <c r="B4673">
        <v>10</v>
      </c>
      <c r="C4673">
        <v>15</v>
      </c>
      <c r="D4673">
        <v>76</v>
      </c>
      <c r="E4673">
        <v>55</v>
      </c>
      <c r="F4673">
        <v>0</v>
      </c>
      <c r="T4673"/>
    </row>
    <row r="4674" spans="1:20" x14ac:dyDescent="0.25">
      <c r="A4674">
        <v>1973</v>
      </c>
      <c r="B4674">
        <v>10</v>
      </c>
      <c r="C4674">
        <v>16</v>
      </c>
      <c r="D4674">
        <v>65</v>
      </c>
      <c r="E4674">
        <v>48</v>
      </c>
      <c r="F4674">
        <v>0</v>
      </c>
      <c r="T4674"/>
    </row>
    <row r="4675" spans="1:20" x14ac:dyDescent="0.25">
      <c r="A4675">
        <v>1973</v>
      </c>
      <c r="B4675">
        <v>10</v>
      </c>
      <c r="C4675">
        <v>17</v>
      </c>
      <c r="D4675">
        <v>60</v>
      </c>
      <c r="E4675">
        <v>43</v>
      </c>
      <c r="F4675">
        <v>0</v>
      </c>
      <c r="T4675"/>
    </row>
    <row r="4676" spans="1:20" x14ac:dyDescent="0.25">
      <c r="A4676">
        <v>1973</v>
      </c>
      <c r="B4676">
        <v>10</v>
      </c>
      <c r="C4676">
        <v>18</v>
      </c>
      <c r="D4676">
        <v>58</v>
      </c>
      <c r="E4676">
        <v>43</v>
      </c>
      <c r="F4676">
        <v>0</v>
      </c>
      <c r="T4676"/>
    </row>
    <row r="4677" spans="1:20" x14ac:dyDescent="0.25">
      <c r="A4677">
        <v>1973</v>
      </c>
      <c r="B4677">
        <v>10</v>
      </c>
      <c r="C4677">
        <v>19</v>
      </c>
      <c r="D4677">
        <v>59</v>
      </c>
      <c r="E4677">
        <v>42</v>
      </c>
      <c r="F4677">
        <v>0</v>
      </c>
      <c r="T4677"/>
    </row>
    <row r="4678" spans="1:20" x14ac:dyDescent="0.25">
      <c r="A4678">
        <v>1973</v>
      </c>
      <c r="B4678">
        <v>10</v>
      </c>
      <c r="C4678">
        <v>20</v>
      </c>
      <c r="D4678">
        <v>66</v>
      </c>
      <c r="E4678">
        <v>52</v>
      </c>
      <c r="F4678">
        <v>0</v>
      </c>
      <c r="T4678"/>
    </row>
    <row r="4679" spans="1:20" x14ac:dyDescent="0.25">
      <c r="A4679">
        <v>1973</v>
      </c>
      <c r="B4679">
        <v>10</v>
      </c>
      <c r="C4679">
        <v>21</v>
      </c>
      <c r="D4679">
        <v>63</v>
      </c>
      <c r="E4679">
        <v>46</v>
      </c>
      <c r="F4679">
        <v>0</v>
      </c>
      <c r="T4679"/>
    </row>
    <row r="4680" spans="1:20" x14ac:dyDescent="0.25">
      <c r="A4680">
        <v>1973</v>
      </c>
      <c r="B4680">
        <v>10</v>
      </c>
      <c r="C4680">
        <v>22</v>
      </c>
      <c r="D4680">
        <v>68</v>
      </c>
      <c r="E4680">
        <v>45</v>
      </c>
      <c r="F4680">
        <v>0</v>
      </c>
      <c r="T4680"/>
    </row>
    <row r="4681" spans="1:20" x14ac:dyDescent="0.25">
      <c r="A4681">
        <v>1973</v>
      </c>
      <c r="B4681">
        <v>10</v>
      </c>
      <c r="C4681">
        <v>23</v>
      </c>
      <c r="D4681">
        <v>69</v>
      </c>
      <c r="E4681">
        <v>50</v>
      </c>
      <c r="F4681">
        <v>0</v>
      </c>
      <c r="T4681"/>
    </row>
    <row r="4682" spans="1:20" x14ac:dyDescent="0.25">
      <c r="A4682">
        <v>1973</v>
      </c>
      <c r="B4682">
        <v>10</v>
      </c>
      <c r="C4682">
        <v>24</v>
      </c>
      <c r="D4682">
        <v>76</v>
      </c>
      <c r="E4682">
        <v>50</v>
      </c>
      <c r="F4682">
        <v>0</v>
      </c>
      <c r="T4682"/>
    </row>
    <row r="4683" spans="1:20" x14ac:dyDescent="0.25">
      <c r="A4683">
        <v>1973</v>
      </c>
      <c r="B4683">
        <v>10</v>
      </c>
      <c r="C4683">
        <v>25</v>
      </c>
      <c r="D4683">
        <v>68</v>
      </c>
      <c r="E4683">
        <v>51</v>
      </c>
      <c r="F4683">
        <v>0</v>
      </c>
      <c r="T4683"/>
    </row>
    <row r="4684" spans="1:20" x14ac:dyDescent="0.25">
      <c r="A4684">
        <v>1973</v>
      </c>
      <c r="B4684">
        <v>10</v>
      </c>
      <c r="C4684">
        <v>26</v>
      </c>
      <c r="D4684">
        <v>75</v>
      </c>
      <c r="E4684">
        <v>51</v>
      </c>
      <c r="F4684">
        <v>0</v>
      </c>
      <c r="T4684"/>
    </row>
    <row r="4685" spans="1:20" x14ac:dyDescent="0.25">
      <c r="A4685">
        <v>1973</v>
      </c>
      <c r="B4685">
        <v>10</v>
      </c>
      <c r="C4685">
        <v>27</v>
      </c>
      <c r="D4685">
        <v>66</v>
      </c>
      <c r="E4685">
        <v>47</v>
      </c>
      <c r="F4685">
        <v>0</v>
      </c>
      <c r="T4685"/>
    </row>
    <row r="4686" spans="1:20" x14ac:dyDescent="0.25">
      <c r="A4686">
        <v>1973</v>
      </c>
      <c r="B4686">
        <v>10</v>
      </c>
      <c r="C4686">
        <v>28</v>
      </c>
      <c r="D4686">
        <v>54</v>
      </c>
      <c r="E4686">
        <v>41</v>
      </c>
      <c r="F4686">
        <v>0</v>
      </c>
      <c r="T4686"/>
    </row>
    <row r="4687" spans="1:20" x14ac:dyDescent="0.25">
      <c r="A4687">
        <v>1973</v>
      </c>
      <c r="B4687">
        <v>10</v>
      </c>
      <c r="C4687">
        <v>29</v>
      </c>
      <c r="D4687">
        <v>61</v>
      </c>
      <c r="E4687">
        <v>47</v>
      </c>
      <c r="F4687">
        <v>367</v>
      </c>
      <c r="T4687"/>
    </row>
    <row r="4688" spans="1:20" x14ac:dyDescent="0.25">
      <c r="A4688">
        <v>1973</v>
      </c>
      <c r="B4688">
        <v>10</v>
      </c>
      <c r="C4688">
        <v>30</v>
      </c>
      <c r="D4688">
        <v>60</v>
      </c>
      <c r="E4688">
        <v>47</v>
      </c>
      <c r="F4688">
        <v>22</v>
      </c>
      <c r="T4688"/>
    </row>
    <row r="4689" spans="1:20" x14ac:dyDescent="0.25">
      <c r="A4689">
        <v>1973</v>
      </c>
      <c r="B4689">
        <v>10</v>
      </c>
      <c r="C4689">
        <v>31</v>
      </c>
      <c r="D4689">
        <v>63</v>
      </c>
      <c r="E4689">
        <v>46</v>
      </c>
      <c r="F4689">
        <v>0</v>
      </c>
      <c r="T4689"/>
    </row>
    <row r="4690" spans="1:20" x14ac:dyDescent="0.25">
      <c r="A4690">
        <v>1973</v>
      </c>
      <c r="B4690">
        <v>11</v>
      </c>
      <c r="C4690">
        <v>1</v>
      </c>
      <c r="D4690">
        <v>60</v>
      </c>
      <c r="E4690">
        <v>50</v>
      </c>
      <c r="F4690">
        <v>26</v>
      </c>
      <c r="T4690"/>
    </row>
    <row r="4691" spans="1:20" x14ac:dyDescent="0.25">
      <c r="A4691">
        <v>1973</v>
      </c>
      <c r="B4691">
        <v>11</v>
      </c>
      <c r="C4691">
        <v>2</v>
      </c>
      <c r="D4691">
        <v>69</v>
      </c>
      <c r="E4691">
        <v>48</v>
      </c>
      <c r="F4691">
        <v>0</v>
      </c>
      <c r="T4691"/>
    </row>
    <row r="4692" spans="1:20" x14ac:dyDescent="0.25">
      <c r="A4692">
        <v>1973</v>
      </c>
      <c r="B4692">
        <v>11</v>
      </c>
      <c r="C4692">
        <v>3</v>
      </c>
      <c r="D4692">
        <v>60</v>
      </c>
      <c r="E4692">
        <v>45</v>
      </c>
      <c r="F4692">
        <v>0</v>
      </c>
      <c r="T4692"/>
    </row>
    <row r="4693" spans="1:20" x14ac:dyDescent="0.25">
      <c r="A4693">
        <v>1973</v>
      </c>
      <c r="B4693">
        <v>11</v>
      </c>
      <c r="C4693">
        <v>4</v>
      </c>
      <c r="D4693">
        <v>51</v>
      </c>
      <c r="E4693">
        <v>40</v>
      </c>
      <c r="F4693">
        <v>0</v>
      </c>
      <c r="T4693"/>
    </row>
    <row r="4694" spans="1:20" x14ac:dyDescent="0.25">
      <c r="A4694">
        <v>1973</v>
      </c>
      <c r="B4694">
        <v>11</v>
      </c>
      <c r="C4694">
        <v>5</v>
      </c>
      <c r="D4694">
        <v>49</v>
      </c>
      <c r="E4694">
        <v>41</v>
      </c>
      <c r="F4694">
        <v>0</v>
      </c>
      <c r="T4694"/>
    </row>
    <row r="4695" spans="1:20" x14ac:dyDescent="0.25">
      <c r="A4695">
        <v>1973</v>
      </c>
      <c r="B4695">
        <v>11</v>
      </c>
      <c r="C4695">
        <v>6</v>
      </c>
      <c r="D4695">
        <v>44</v>
      </c>
      <c r="E4695">
        <v>34</v>
      </c>
      <c r="F4695">
        <v>0</v>
      </c>
      <c r="T4695"/>
    </row>
    <row r="4696" spans="1:20" x14ac:dyDescent="0.25">
      <c r="A4696">
        <v>1973</v>
      </c>
      <c r="B4696">
        <v>11</v>
      </c>
      <c r="C4696">
        <v>7</v>
      </c>
      <c r="D4696">
        <v>50</v>
      </c>
      <c r="E4696">
        <v>35</v>
      </c>
      <c r="F4696">
        <v>0</v>
      </c>
      <c r="T4696"/>
    </row>
    <row r="4697" spans="1:20" x14ac:dyDescent="0.25">
      <c r="A4697">
        <v>1973</v>
      </c>
      <c r="B4697">
        <v>11</v>
      </c>
      <c r="C4697">
        <v>8</v>
      </c>
      <c r="D4697">
        <v>52</v>
      </c>
      <c r="E4697">
        <v>35</v>
      </c>
      <c r="F4697">
        <v>0</v>
      </c>
      <c r="T4697"/>
    </row>
    <row r="4698" spans="1:20" x14ac:dyDescent="0.25">
      <c r="A4698">
        <v>1973</v>
      </c>
      <c r="B4698">
        <v>11</v>
      </c>
      <c r="C4698">
        <v>9</v>
      </c>
      <c r="D4698">
        <v>50</v>
      </c>
      <c r="E4698">
        <v>33</v>
      </c>
      <c r="F4698">
        <v>0</v>
      </c>
      <c r="T4698"/>
    </row>
    <row r="4699" spans="1:20" x14ac:dyDescent="0.25">
      <c r="A4699">
        <v>1973</v>
      </c>
      <c r="B4699">
        <v>11</v>
      </c>
      <c r="C4699">
        <v>10</v>
      </c>
      <c r="D4699">
        <v>41</v>
      </c>
      <c r="E4699">
        <v>31</v>
      </c>
      <c r="F4699">
        <v>0</v>
      </c>
      <c r="T4699"/>
    </row>
    <row r="4700" spans="1:20" x14ac:dyDescent="0.25">
      <c r="A4700">
        <v>1973</v>
      </c>
      <c r="B4700">
        <v>11</v>
      </c>
      <c r="C4700">
        <v>11</v>
      </c>
      <c r="D4700">
        <v>45</v>
      </c>
      <c r="E4700">
        <v>30</v>
      </c>
      <c r="F4700">
        <v>0</v>
      </c>
      <c r="T4700"/>
    </row>
    <row r="4701" spans="1:20" x14ac:dyDescent="0.25">
      <c r="A4701">
        <v>1973</v>
      </c>
      <c r="B4701">
        <v>11</v>
      </c>
      <c r="C4701">
        <v>12</v>
      </c>
      <c r="D4701">
        <v>51</v>
      </c>
      <c r="E4701">
        <v>35</v>
      </c>
      <c r="F4701">
        <v>0</v>
      </c>
      <c r="T4701"/>
    </row>
    <row r="4702" spans="1:20" x14ac:dyDescent="0.25">
      <c r="A4702">
        <v>1973</v>
      </c>
      <c r="B4702">
        <v>11</v>
      </c>
      <c r="C4702">
        <v>13</v>
      </c>
      <c r="D4702">
        <v>60</v>
      </c>
      <c r="E4702">
        <v>44</v>
      </c>
      <c r="F4702">
        <v>0</v>
      </c>
      <c r="T4702"/>
    </row>
    <row r="4703" spans="1:20" x14ac:dyDescent="0.25">
      <c r="A4703">
        <v>1973</v>
      </c>
      <c r="B4703">
        <v>11</v>
      </c>
      <c r="C4703">
        <v>14</v>
      </c>
      <c r="D4703">
        <v>71</v>
      </c>
      <c r="E4703">
        <v>52</v>
      </c>
      <c r="F4703">
        <v>0</v>
      </c>
      <c r="T4703"/>
    </row>
    <row r="4704" spans="1:20" x14ac:dyDescent="0.25">
      <c r="A4704">
        <v>1973</v>
      </c>
      <c r="B4704">
        <v>11</v>
      </c>
      <c r="C4704">
        <v>15</v>
      </c>
      <c r="D4704">
        <v>77</v>
      </c>
      <c r="E4704">
        <v>56</v>
      </c>
      <c r="F4704">
        <v>0</v>
      </c>
      <c r="T4704"/>
    </row>
    <row r="4705" spans="1:20" x14ac:dyDescent="0.25">
      <c r="A4705">
        <v>1973</v>
      </c>
      <c r="B4705">
        <v>11</v>
      </c>
      <c r="C4705">
        <v>16</v>
      </c>
      <c r="D4705">
        <v>66</v>
      </c>
      <c r="E4705">
        <v>37</v>
      </c>
      <c r="F4705">
        <v>6</v>
      </c>
      <c r="T4705"/>
    </row>
    <row r="4706" spans="1:20" x14ac:dyDescent="0.25">
      <c r="A4706">
        <v>1973</v>
      </c>
      <c r="B4706">
        <v>11</v>
      </c>
      <c r="C4706">
        <v>17</v>
      </c>
      <c r="D4706">
        <v>44</v>
      </c>
      <c r="E4706">
        <v>33</v>
      </c>
      <c r="F4706">
        <v>0</v>
      </c>
      <c r="T4706"/>
    </row>
    <row r="4707" spans="1:20" x14ac:dyDescent="0.25">
      <c r="A4707">
        <v>1973</v>
      </c>
      <c r="B4707">
        <v>11</v>
      </c>
      <c r="C4707">
        <v>18</v>
      </c>
      <c r="D4707">
        <v>45</v>
      </c>
      <c r="E4707">
        <v>34</v>
      </c>
      <c r="F4707">
        <v>0</v>
      </c>
      <c r="T4707"/>
    </row>
    <row r="4708" spans="1:20" x14ac:dyDescent="0.25">
      <c r="A4708">
        <v>1973</v>
      </c>
      <c r="B4708">
        <v>11</v>
      </c>
      <c r="C4708">
        <v>19</v>
      </c>
      <c r="D4708">
        <v>53</v>
      </c>
      <c r="E4708">
        <v>43</v>
      </c>
      <c r="F4708">
        <v>1</v>
      </c>
      <c r="T4708"/>
    </row>
    <row r="4709" spans="1:20" x14ac:dyDescent="0.25">
      <c r="A4709">
        <v>1973</v>
      </c>
      <c r="B4709">
        <v>11</v>
      </c>
      <c r="C4709">
        <v>20</v>
      </c>
      <c r="D4709">
        <v>48</v>
      </c>
      <c r="E4709">
        <v>34</v>
      </c>
      <c r="F4709">
        <v>0</v>
      </c>
      <c r="T4709"/>
    </row>
    <row r="4710" spans="1:20" x14ac:dyDescent="0.25">
      <c r="A4710">
        <v>1973</v>
      </c>
      <c r="B4710">
        <v>11</v>
      </c>
      <c r="C4710">
        <v>21</v>
      </c>
      <c r="D4710">
        <v>54</v>
      </c>
      <c r="E4710">
        <v>39</v>
      </c>
      <c r="F4710">
        <v>3</v>
      </c>
      <c r="T4710"/>
    </row>
    <row r="4711" spans="1:20" x14ac:dyDescent="0.25">
      <c r="A4711">
        <v>1973</v>
      </c>
      <c r="B4711">
        <v>11</v>
      </c>
      <c r="C4711">
        <v>22</v>
      </c>
      <c r="D4711">
        <v>64</v>
      </c>
      <c r="E4711">
        <v>53</v>
      </c>
      <c r="F4711">
        <v>1</v>
      </c>
      <c r="T4711"/>
    </row>
    <row r="4712" spans="1:20" x14ac:dyDescent="0.25">
      <c r="A4712">
        <v>1973</v>
      </c>
      <c r="B4712">
        <v>11</v>
      </c>
      <c r="C4712">
        <v>23</v>
      </c>
      <c r="D4712">
        <v>63</v>
      </c>
      <c r="E4712">
        <v>46</v>
      </c>
      <c r="F4712">
        <v>0</v>
      </c>
      <c r="T4712"/>
    </row>
    <row r="4713" spans="1:20" x14ac:dyDescent="0.25">
      <c r="A4713">
        <v>1973</v>
      </c>
      <c r="B4713">
        <v>11</v>
      </c>
      <c r="C4713">
        <v>24</v>
      </c>
      <c r="D4713">
        <v>56</v>
      </c>
      <c r="E4713">
        <v>51</v>
      </c>
      <c r="F4713">
        <v>28</v>
      </c>
      <c r="T4713"/>
    </row>
    <row r="4714" spans="1:20" x14ac:dyDescent="0.25">
      <c r="A4714">
        <v>1973</v>
      </c>
      <c r="B4714">
        <v>11</v>
      </c>
      <c r="C4714">
        <v>25</v>
      </c>
      <c r="D4714">
        <v>65</v>
      </c>
      <c r="E4714">
        <v>45</v>
      </c>
      <c r="F4714">
        <v>28</v>
      </c>
      <c r="T4714"/>
    </row>
    <row r="4715" spans="1:20" x14ac:dyDescent="0.25">
      <c r="A4715">
        <v>1973</v>
      </c>
      <c r="B4715">
        <v>11</v>
      </c>
      <c r="C4715">
        <v>26</v>
      </c>
      <c r="D4715">
        <v>45</v>
      </c>
      <c r="E4715">
        <v>40</v>
      </c>
      <c r="F4715">
        <v>0</v>
      </c>
      <c r="T4715"/>
    </row>
    <row r="4716" spans="1:20" x14ac:dyDescent="0.25">
      <c r="A4716">
        <v>1973</v>
      </c>
      <c r="B4716">
        <v>11</v>
      </c>
      <c r="C4716">
        <v>27</v>
      </c>
      <c r="D4716">
        <v>54</v>
      </c>
      <c r="E4716">
        <v>45</v>
      </c>
      <c r="F4716">
        <v>41</v>
      </c>
      <c r="T4716"/>
    </row>
    <row r="4717" spans="1:20" x14ac:dyDescent="0.25">
      <c r="A4717">
        <v>1973</v>
      </c>
      <c r="B4717">
        <v>11</v>
      </c>
      <c r="C4717">
        <v>28</v>
      </c>
      <c r="D4717">
        <v>68</v>
      </c>
      <c r="E4717">
        <v>51</v>
      </c>
      <c r="F4717">
        <v>48</v>
      </c>
      <c r="T4717"/>
    </row>
    <row r="4718" spans="1:20" x14ac:dyDescent="0.25">
      <c r="A4718">
        <v>1973</v>
      </c>
      <c r="B4718">
        <v>11</v>
      </c>
      <c r="C4718">
        <v>29</v>
      </c>
      <c r="D4718">
        <v>54</v>
      </c>
      <c r="E4718">
        <v>39</v>
      </c>
      <c r="F4718">
        <v>0</v>
      </c>
      <c r="T4718"/>
    </row>
    <row r="4719" spans="1:20" x14ac:dyDescent="0.25">
      <c r="A4719">
        <v>1973</v>
      </c>
      <c r="B4719">
        <v>11</v>
      </c>
      <c r="C4719">
        <v>30</v>
      </c>
      <c r="D4719">
        <v>54</v>
      </c>
      <c r="E4719">
        <v>35</v>
      </c>
      <c r="F4719">
        <v>0</v>
      </c>
      <c r="T4719"/>
    </row>
    <row r="4720" spans="1:20" x14ac:dyDescent="0.25">
      <c r="A4720">
        <v>1973</v>
      </c>
      <c r="B4720">
        <v>12</v>
      </c>
      <c r="C4720">
        <v>1</v>
      </c>
      <c r="D4720">
        <v>46</v>
      </c>
      <c r="E4720">
        <v>32</v>
      </c>
      <c r="F4720">
        <v>0</v>
      </c>
      <c r="T4720"/>
    </row>
    <row r="4721" spans="1:20" x14ac:dyDescent="0.25">
      <c r="A4721">
        <v>1973</v>
      </c>
      <c r="B4721">
        <v>12</v>
      </c>
      <c r="C4721">
        <v>2</v>
      </c>
      <c r="D4721">
        <v>40</v>
      </c>
      <c r="E4721">
        <v>28</v>
      </c>
      <c r="F4721">
        <v>0</v>
      </c>
      <c r="T4721"/>
    </row>
    <row r="4722" spans="1:20" x14ac:dyDescent="0.25">
      <c r="A4722">
        <v>1973</v>
      </c>
      <c r="B4722">
        <v>12</v>
      </c>
      <c r="C4722">
        <v>3</v>
      </c>
      <c r="D4722">
        <v>53</v>
      </c>
      <c r="E4722">
        <v>36</v>
      </c>
      <c r="F4722">
        <v>0</v>
      </c>
      <c r="T4722"/>
    </row>
    <row r="4723" spans="1:20" x14ac:dyDescent="0.25">
      <c r="A4723">
        <v>1973</v>
      </c>
      <c r="B4723">
        <v>12</v>
      </c>
      <c r="C4723">
        <v>4</v>
      </c>
      <c r="D4723">
        <v>66</v>
      </c>
      <c r="E4723">
        <v>44</v>
      </c>
      <c r="F4723">
        <v>0</v>
      </c>
      <c r="T4723"/>
    </row>
    <row r="4724" spans="1:20" x14ac:dyDescent="0.25">
      <c r="A4724">
        <v>1973</v>
      </c>
      <c r="B4724">
        <v>12</v>
      </c>
      <c r="C4724">
        <v>5</v>
      </c>
      <c r="D4724">
        <v>61</v>
      </c>
      <c r="E4724">
        <v>56</v>
      </c>
      <c r="F4724">
        <v>115</v>
      </c>
      <c r="T4724"/>
    </row>
    <row r="4725" spans="1:20" x14ac:dyDescent="0.25">
      <c r="A4725">
        <v>1973</v>
      </c>
      <c r="B4725">
        <v>12</v>
      </c>
      <c r="C4725">
        <v>6</v>
      </c>
      <c r="D4725">
        <v>62</v>
      </c>
      <c r="E4725">
        <v>41</v>
      </c>
      <c r="F4725">
        <v>0</v>
      </c>
      <c r="T4725"/>
    </row>
    <row r="4726" spans="1:20" x14ac:dyDescent="0.25">
      <c r="A4726">
        <v>1973</v>
      </c>
      <c r="B4726">
        <v>12</v>
      </c>
      <c r="C4726">
        <v>7</v>
      </c>
      <c r="D4726">
        <v>45</v>
      </c>
      <c r="E4726">
        <v>37</v>
      </c>
      <c r="F4726">
        <v>0</v>
      </c>
      <c r="T4726"/>
    </row>
    <row r="4727" spans="1:20" x14ac:dyDescent="0.25">
      <c r="A4727">
        <v>1973</v>
      </c>
      <c r="B4727">
        <v>12</v>
      </c>
      <c r="C4727">
        <v>8</v>
      </c>
      <c r="D4727">
        <v>40</v>
      </c>
      <c r="E4727">
        <v>32</v>
      </c>
      <c r="F4727">
        <v>0</v>
      </c>
      <c r="T4727"/>
    </row>
    <row r="4728" spans="1:20" x14ac:dyDescent="0.25">
      <c r="A4728">
        <v>1973</v>
      </c>
      <c r="B4728">
        <v>12</v>
      </c>
      <c r="C4728">
        <v>9</v>
      </c>
      <c r="D4728">
        <v>55</v>
      </c>
      <c r="E4728">
        <v>37</v>
      </c>
      <c r="F4728">
        <v>219</v>
      </c>
      <c r="T4728"/>
    </row>
    <row r="4729" spans="1:20" x14ac:dyDescent="0.25">
      <c r="A4729">
        <v>1973</v>
      </c>
      <c r="B4729">
        <v>12</v>
      </c>
      <c r="C4729">
        <v>10</v>
      </c>
      <c r="D4729">
        <v>48</v>
      </c>
      <c r="E4729">
        <v>42</v>
      </c>
      <c r="F4729">
        <v>0</v>
      </c>
      <c r="T4729"/>
    </row>
    <row r="4730" spans="1:20" x14ac:dyDescent="0.25">
      <c r="A4730">
        <v>1973</v>
      </c>
      <c r="B4730">
        <v>12</v>
      </c>
      <c r="C4730">
        <v>11</v>
      </c>
      <c r="D4730">
        <v>44</v>
      </c>
      <c r="E4730">
        <v>33</v>
      </c>
      <c r="F4730">
        <v>0</v>
      </c>
      <c r="T4730"/>
    </row>
    <row r="4731" spans="1:20" x14ac:dyDescent="0.25">
      <c r="A4731">
        <v>1973</v>
      </c>
      <c r="B4731">
        <v>12</v>
      </c>
      <c r="C4731">
        <v>12</v>
      </c>
      <c r="D4731">
        <v>40</v>
      </c>
      <c r="E4731">
        <v>32</v>
      </c>
      <c r="F4731">
        <v>0</v>
      </c>
      <c r="T4731"/>
    </row>
    <row r="4732" spans="1:20" x14ac:dyDescent="0.25">
      <c r="A4732">
        <v>1973</v>
      </c>
      <c r="B4732">
        <v>12</v>
      </c>
      <c r="C4732">
        <v>13</v>
      </c>
      <c r="D4732">
        <v>47</v>
      </c>
      <c r="E4732">
        <v>32</v>
      </c>
      <c r="F4732">
        <v>32</v>
      </c>
      <c r="T4732"/>
    </row>
    <row r="4733" spans="1:20" x14ac:dyDescent="0.25">
      <c r="A4733">
        <v>1973</v>
      </c>
      <c r="B4733">
        <v>12</v>
      </c>
      <c r="C4733">
        <v>14</v>
      </c>
      <c r="D4733">
        <v>52</v>
      </c>
      <c r="E4733">
        <v>34</v>
      </c>
      <c r="F4733">
        <v>68</v>
      </c>
      <c r="T4733"/>
    </row>
    <row r="4734" spans="1:20" x14ac:dyDescent="0.25">
      <c r="A4734">
        <v>1973</v>
      </c>
      <c r="B4734">
        <v>12</v>
      </c>
      <c r="C4734">
        <v>15</v>
      </c>
      <c r="D4734">
        <v>37</v>
      </c>
      <c r="E4734">
        <v>31</v>
      </c>
      <c r="F4734">
        <v>0</v>
      </c>
      <c r="T4734"/>
    </row>
    <row r="4735" spans="1:20" x14ac:dyDescent="0.25">
      <c r="A4735">
        <v>1973</v>
      </c>
      <c r="B4735">
        <v>12</v>
      </c>
      <c r="C4735">
        <v>16</v>
      </c>
      <c r="D4735">
        <v>33</v>
      </c>
      <c r="E4735">
        <v>27</v>
      </c>
      <c r="F4735">
        <v>40</v>
      </c>
      <c r="T4735"/>
    </row>
    <row r="4736" spans="1:20" x14ac:dyDescent="0.25">
      <c r="A4736">
        <v>1973</v>
      </c>
      <c r="B4736">
        <v>12</v>
      </c>
      <c r="C4736">
        <v>17</v>
      </c>
      <c r="D4736">
        <v>30</v>
      </c>
      <c r="E4736">
        <v>17</v>
      </c>
      <c r="F4736">
        <v>105</v>
      </c>
      <c r="T4736"/>
    </row>
    <row r="4737" spans="1:20" x14ac:dyDescent="0.25">
      <c r="A4737">
        <v>1973</v>
      </c>
      <c r="B4737">
        <v>12</v>
      </c>
      <c r="C4737">
        <v>18</v>
      </c>
      <c r="D4737">
        <v>25</v>
      </c>
      <c r="E4737">
        <v>17</v>
      </c>
      <c r="F4737">
        <v>0</v>
      </c>
      <c r="T4737"/>
    </row>
    <row r="4738" spans="1:20" x14ac:dyDescent="0.25">
      <c r="A4738">
        <v>1973</v>
      </c>
      <c r="B4738">
        <v>12</v>
      </c>
      <c r="C4738">
        <v>19</v>
      </c>
      <c r="D4738">
        <v>25</v>
      </c>
      <c r="E4738">
        <v>17</v>
      </c>
      <c r="F4738">
        <v>0</v>
      </c>
      <c r="T4738"/>
    </row>
    <row r="4739" spans="1:20" x14ac:dyDescent="0.25">
      <c r="A4739">
        <v>1973</v>
      </c>
      <c r="B4739">
        <v>12</v>
      </c>
      <c r="C4739">
        <v>20</v>
      </c>
      <c r="D4739">
        <v>54</v>
      </c>
      <c r="E4739">
        <v>25</v>
      </c>
      <c r="F4739">
        <v>16</v>
      </c>
      <c r="T4739"/>
    </row>
    <row r="4740" spans="1:20" x14ac:dyDescent="0.25">
      <c r="A4740">
        <v>1973</v>
      </c>
      <c r="B4740">
        <v>12</v>
      </c>
      <c r="C4740">
        <v>21</v>
      </c>
      <c r="D4740">
        <v>57</v>
      </c>
      <c r="E4740">
        <v>25</v>
      </c>
      <c r="F4740">
        <v>249</v>
      </c>
      <c r="T4740"/>
    </row>
    <row r="4741" spans="1:20" x14ac:dyDescent="0.25">
      <c r="A4741">
        <v>1973</v>
      </c>
      <c r="B4741">
        <v>12</v>
      </c>
      <c r="C4741">
        <v>22</v>
      </c>
      <c r="D4741">
        <v>30</v>
      </c>
      <c r="E4741">
        <v>22</v>
      </c>
      <c r="F4741">
        <v>0</v>
      </c>
      <c r="T4741"/>
    </row>
    <row r="4742" spans="1:20" x14ac:dyDescent="0.25">
      <c r="A4742">
        <v>1973</v>
      </c>
      <c r="B4742">
        <v>12</v>
      </c>
      <c r="C4742">
        <v>23</v>
      </c>
      <c r="D4742">
        <v>43</v>
      </c>
      <c r="E4742">
        <v>29</v>
      </c>
      <c r="F4742">
        <v>0</v>
      </c>
      <c r="T4742"/>
    </row>
    <row r="4743" spans="1:20" x14ac:dyDescent="0.25">
      <c r="A4743">
        <v>1973</v>
      </c>
      <c r="B4743">
        <v>12</v>
      </c>
      <c r="C4743">
        <v>24</v>
      </c>
      <c r="D4743">
        <v>34</v>
      </c>
      <c r="E4743">
        <v>22</v>
      </c>
      <c r="F4743">
        <v>0</v>
      </c>
      <c r="T4743"/>
    </row>
    <row r="4744" spans="1:20" x14ac:dyDescent="0.25">
      <c r="A4744">
        <v>1973</v>
      </c>
      <c r="B4744">
        <v>12</v>
      </c>
      <c r="C4744">
        <v>25</v>
      </c>
      <c r="D4744">
        <v>43</v>
      </c>
      <c r="E4744">
        <v>24</v>
      </c>
      <c r="F4744">
        <v>0</v>
      </c>
      <c r="T4744"/>
    </row>
    <row r="4745" spans="1:20" x14ac:dyDescent="0.25">
      <c r="A4745">
        <v>1973</v>
      </c>
      <c r="B4745">
        <v>12</v>
      </c>
      <c r="C4745">
        <v>26</v>
      </c>
      <c r="D4745">
        <v>54</v>
      </c>
      <c r="E4745">
        <v>42</v>
      </c>
      <c r="F4745">
        <v>119</v>
      </c>
      <c r="T4745"/>
    </row>
    <row r="4746" spans="1:20" x14ac:dyDescent="0.25">
      <c r="A4746">
        <v>1973</v>
      </c>
      <c r="B4746">
        <v>12</v>
      </c>
      <c r="C4746">
        <v>27</v>
      </c>
      <c r="D4746">
        <v>61</v>
      </c>
      <c r="E4746">
        <v>46</v>
      </c>
      <c r="F4746">
        <v>0</v>
      </c>
      <c r="T4746"/>
    </row>
    <row r="4747" spans="1:20" x14ac:dyDescent="0.25">
      <c r="A4747">
        <v>1973</v>
      </c>
      <c r="B4747">
        <v>12</v>
      </c>
      <c r="C4747">
        <v>28</v>
      </c>
      <c r="D4747">
        <v>50</v>
      </c>
      <c r="E4747">
        <v>40</v>
      </c>
      <c r="F4747">
        <v>2</v>
      </c>
      <c r="T4747"/>
    </row>
    <row r="4748" spans="1:20" x14ac:dyDescent="0.25">
      <c r="A4748">
        <v>1973</v>
      </c>
      <c r="B4748">
        <v>12</v>
      </c>
      <c r="C4748">
        <v>29</v>
      </c>
      <c r="D4748">
        <v>49</v>
      </c>
      <c r="E4748">
        <v>40</v>
      </c>
      <c r="F4748">
        <v>0</v>
      </c>
      <c r="T4748"/>
    </row>
    <row r="4749" spans="1:20" x14ac:dyDescent="0.25">
      <c r="A4749">
        <v>1973</v>
      </c>
      <c r="B4749">
        <v>12</v>
      </c>
      <c r="C4749">
        <v>30</v>
      </c>
      <c r="D4749">
        <v>49</v>
      </c>
      <c r="E4749">
        <v>34</v>
      </c>
      <c r="F4749">
        <v>4</v>
      </c>
      <c r="T4749"/>
    </row>
    <row r="4750" spans="1:20" x14ac:dyDescent="0.25">
      <c r="A4750">
        <v>1973</v>
      </c>
      <c r="B4750">
        <v>12</v>
      </c>
      <c r="C4750">
        <v>31</v>
      </c>
      <c r="D4750">
        <v>38</v>
      </c>
      <c r="E4750">
        <v>33</v>
      </c>
      <c r="F4750">
        <v>29</v>
      </c>
      <c r="T4750"/>
    </row>
    <row r="4751" spans="1:20" x14ac:dyDescent="0.25">
      <c r="A4751">
        <v>1974</v>
      </c>
      <c r="B4751">
        <v>1</v>
      </c>
      <c r="C4751">
        <v>1</v>
      </c>
      <c r="D4751">
        <v>41</v>
      </c>
      <c r="E4751">
        <v>31</v>
      </c>
      <c r="F4751">
        <v>5</v>
      </c>
      <c r="T4751"/>
    </row>
    <row r="4752" spans="1:20" x14ac:dyDescent="0.25">
      <c r="A4752">
        <v>1974</v>
      </c>
      <c r="B4752">
        <v>1</v>
      </c>
      <c r="C4752">
        <v>2</v>
      </c>
      <c r="D4752">
        <v>32</v>
      </c>
      <c r="E4752">
        <v>25</v>
      </c>
      <c r="F4752">
        <v>0</v>
      </c>
      <c r="T4752"/>
    </row>
    <row r="4753" spans="1:20" x14ac:dyDescent="0.25">
      <c r="A4753">
        <v>1974</v>
      </c>
      <c r="B4753">
        <v>1</v>
      </c>
      <c r="C4753">
        <v>3</v>
      </c>
      <c r="D4753">
        <v>32</v>
      </c>
      <c r="E4753">
        <v>30</v>
      </c>
      <c r="F4753">
        <v>55</v>
      </c>
      <c r="T4753"/>
    </row>
    <row r="4754" spans="1:20" x14ac:dyDescent="0.25">
      <c r="A4754">
        <v>1974</v>
      </c>
      <c r="B4754">
        <v>1</v>
      </c>
      <c r="C4754">
        <v>4</v>
      </c>
      <c r="D4754">
        <v>35</v>
      </c>
      <c r="E4754">
        <v>28</v>
      </c>
      <c r="F4754">
        <v>16</v>
      </c>
      <c r="T4754"/>
    </row>
    <row r="4755" spans="1:20" x14ac:dyDescent="0.25">
      <c r="A4755">
        <v>1974</v>
      </c>
      <c r="B4755">
        <v>1</v>
      </c>
      <c r="C4755">
        <v>5</v>
      </c>
      <c r="D4755">
        <v>32</v>
      </c>
      <c r="E4755">
        <v>22</v>
      </c>
      <c r="F4755">
        <v>0</v>
      </c>
      <c r="T4755"/>
    </row>
    <row r="4756" spans="1:20" x14ac:dyDescent="0.25">
      <c r="A4756">
        <v>1974</v>
      </c>
      <c r="B4756">
        <v>1</v>
      </c>
      <c r="C4756">
        <v>6</v>
      </c>
      <c r="D4756">
        <v>33</v>
      </c>
      <c r="E4756">
        <v>30</v>
      </c>
      <c r="F4756">
        <v>0</v>
      </c>
      <c r="T4756"/>
    </row>
    <row r="4757" spans="1:20" x14ac:dyDescent="0.25">
      <c r="A4757">
        <v>1974</v>
      </c>
      <c r="B4757">
        <v>1</v>
      </c>
      <c r="C4757">
        <v>7</v>
      </c>
      <c r="D4757">
        <v>39</v>
      </c>
      <c r="E4757">
        <v>30</v>
      </c>
      <c r="F4757">
        <v>0</v>
      </c>
      <c r="T4757"/>
    </row>
    <row r="4758" spans="1:20" x14ac:dyDescent="0.25">
      <c r="A4758">
        <v>1974</v>
      </c>
      <c r="B4758">
        <v>1</v>
      </c>
      <c r="C4758">
        <v>8</v>
      </c>
      <c r="D4758">
        <v>30</v>
      </c>
      <c r="E4758">
        <v>22</v>
      </c>
      <c r="F4758">
        <v>0</v>
      </c>
      <c r="T4758"/>
    </row>
    <row r="4759" spans="1:20" x14ac:dyDescent="0.25">
      <c r="A4759">
        <v>1974</v>
      </c>
      <c r="B4759">
        <v>1</v>
      </c>
      <c r="C4759">
        <v>9</v>
      </c>
      <c r="D4759">
        <v>25</v>
      </c>
      <c r="E4759">
        <v>20</v>
      </c>
      <c r="F4759">
        <v>57</v>
      </c>
      <c r="T4759"/>
    </row>
    <row r="4760" spans="1:20" x14ac:dyDescent="0.25">
      <c r="A4760">
        <v>1974</v>
      </c>
      <c r="B4760">
        <v>1</v>
      </c>
      <c r="C4760">
        <v>10</v>
      </c>
      <c r="D4760">
        <v>30</v>
      </c>
      <c r="E4760">
        <v>23</v>
      </c>
      <c r="F4760">
        <v>31</v>
      </c>
      <c r="T4760"/>
    </row>
    <row r="4761" spans="1:20" x14ac:dyDescent="0.25">
      <c r="A4761">
        <v>1974</v>
      </c>
      <c r="B4761">
        <v>1</v>
      </c>
      <c r="C4761">
        <v>11</v>
      </c>
      <c r="D4761">
        <v>36</v>
      </c>
      <c r="E4761">
        <v>29</v>
      </c>
      <c r="F4761">
        <v>56</v>
      </c>
      <c r="T4761"/>
    </row>
    <row r="4762" spans="1:20" x14ac:dyDescent="0.25">
      <c r="A4762">
        <v>1974</v>
      </c>
      <c r="B4762">
        <v>1</v>
      </c>
      <c r="C4762">
        <v>12</v>
      </c>
      <c r="D4762">
        <v>31</v>
      </c>
      <c r="E4762">
        <v>20</v>
      </c>
      <c r="F4762">
        <v>0</v>
      </c>
      <c r="T4762"/>
    </row>
    <row r="4763" spans="1:20" x14ac:dyDescent="0.25">
      <c r="A4763">
        <v>1974</v>
      </c>
      <c r="B4763">
        <v>1</v>
      </c>
      <c r="C4763">
        <v>13</v>
      </c>
      <c r="D4763">
        <v>25</v>
      </c>
      <c r="E4763">
        <v>16</v>
      </c>
      <c r="F4763">
        <v>0</v>
      </c>
      <c r="T4763"/>
    </row>
    <row r="4764" spans="1:20" x14ac:dyDescent="0.25">
      <c r="A4764">
        <v>1974</v>
      </c>
      <c r="B4764">
        <v>1</v>
      </c>
      <c r="C4764">
        <v>14</v>
      </c>
      <c r="D4764">
        <v>31</v>
      </c>
      <c r="E4764">
        <v>17</v>
      </c>
      <c r="F4764">
        <v>0</v>
      </c>
      <c r="T4764"/>
    </row>
    <row r="4765" spans="1:20" x14ac:dyDescent="0.25">
      <c r="A4765">
        <v>1974</v>
      </c>
      <c r="B4765">
        <v>1</v>
      </c>
      <c r="C4765">
        <v>15</v>
      </c>
      <c r="D4765">
        <v>43</v>
      </c>
      <c r="E4765">
        <v>30</v>
      </c>
      <c r="F4765">
        <v>0</v>
      </c>
      <c r="T4765"/>
    </row>
    <row r="4766" spans="1:20" x14ac:dyDescent="0.25">
      <c r="A4766">
        <v>1974</v>
      </c>
      <c r="B4766">
        <v>1</v>
      </c>
      <c r="C4766">
        <v>16</v>
      </c>
      <c r="D4766">
        <v>47</v>
      </c>
      <c r="E4766">
        <v>40</v>
      </c>
      <c r="F4766">
        <v>0</v>
      </c>
      <c r="T4766"/>
    </row>
    <row r="4767" spans="1:20" x14ac:dyDescent="0.25">
      <c r="A4767">
        <v>1974</v>
      </c>
      <c r="B4767">
        <v>1</v>
      </c>
      <c r="C4767">
        <v>17</v>
      </c>
      <c r="D4767">
        <v>44</v>
      </c>
      <c r="E4767">
        <v>10</v>
      </c>
      <c r="F4767">
        <v>0</v>
      </c>
      <c r="T4767"/>
    </row>
    <row r="4768" spans="1:20" x14ac:dyDescent="0.25">
      <c r="A4768">
        <v>1974</v>
      </c>
      <c r="B4768">
        <v>1</v>
      </c>
      <c r="C4768">
        <v>18</v>
      </c>
      <c r="D4768">
        <v>23</v>
      </c>
      <c r="E4768">
        <v>6</v>
      </c>
      <c r="F4768">
        <v>0</v>
      </c>
      <c r="T4768"/>
    </row>
    <row r="4769" spans="1:20" x14ac:dyDescent="0.25">
      <c r="A4769">
        <v>1974</v>
      </c>
      <c r="B4769">
        <v>1</v>
      </c>
      <c r="C4769">
        <v>19</v>
      </c>
      <c r="D4769">
        <v>44</v>
      </c>
      <c r="E4769">
        <v>20</v>
      </c>
      <c r="F4769">
        <v>8</v>
      </c>
      <c r="T4769"/>
    </row>
    <row r="4770" spans="1:20" x14ac:dyDescent="0.25">
      <c r="A4770">
        <v>1974</v>
      </c>
      <c r="B4770">
        <v>1</v>
      </c>
      <c r="C4770">
        <v>20</v>
      </c>
      <c r="D4770">
        <v>31</v>
      </c>
      <c r="E4770">
        <v>23</v>
      </c>
      <c r="F4770">
        <v>0</v>
      </c>
      <c r="T4770"/>
    </row>
    <row r="4771" spans="1:20" x14ac:dyDescent="0.25">
      <c r="A4771">
        <v>1974</v>
      </c>
      <c r="B4771">
        <v>1</v>
      </c>
      <c r="C4771">
        <v>21</v>
      </c>
      <c r="D4771">
        <v>54</v>
      </c>
      <c r="E4771">
        <v>31</v>
      </c>
      <c r="F4771">
        <v>105</v>
      </c>
      <c r="T4771"/>
    </row>
    <row r="4772" spans="1:20" x14ac:dyDescent="0.25">
      <c r="A4772">
        <v>1974</v>
      </c>
      <c r="B4772">
        <v>1</v>
      </c>
      <c r="C4772">
        <v>22</v>
      </c>
      <c r="D4772">
        <v>52</v>
      </c>
      <c r="E4772">
        <v>41</v>
      </c>
      <c r="F4772">
        <v>0</v>
      </c>
      <c r="T4772"/>
    </row>
    <row r="4773" spans="1:20" x14ac:dyDescent="0.25">
      <c r="A4773">
        <v>1974</v>
      </c>
      <c r="B4773">
        <v>1</v>
      </c>
      <c r="C4773">
        <v>23</v>
      </c>
      <c r="D4773">
        <v>58</v>
      </c>
      <c r="E4773">
        <v>41</v>
      </c>
      <c r="F4773">
        <v>0</v>
      </c>
      <c r="T4773"/>
    </row>
    <row r="4774" spans="1:20" x14ac:dyDescent="0.25">
      <c r="A4774">
        <v>1974</v>
      </c>
      <c r="B4774">
        <v>1</v>
      </c>
      <c r="C4774">
        <v>24</v>
      </c>
      <c r="D4774">
        <v>45</v>
      </c>
      <c r="E4774">
        <v>37</v>
      </c>
      <c r="F4774">
        <v>0</v>
      </c>
      <c r="T4774"/>
    </row>
    <row r="4775" spans="1:20" x14ac:dyDescent="0.25">
      <c r="A4775">
        <v>1974</v>
      </c>
      <c r="B4775">
        <v>1</v>
      </c>
      <c r="C4775">
        <v>25</v>
      </c>
      <c r="D4775">
        <v>52</v>
      </c>
      <c r="E4775">
        <v>37</v>
      </c>
      <c r="F4775">
        <v>0</v>
      </c>
      <c r="T4775"/>
    </row>
    <row r="4776" spans="1:20" x14ac:dyDescent="0.25">
      <c r="A4776">
        <v>1974</v>
      </c>
      <c r="B4776">
        <v>1</v>
      </c>
      <c r="C4776">
        <v>26</v>
      </c>
      <c r="D4776">
        <v>50</v>
      </c>
      <c r="E4776">
        <v>38</v>
      </c>
      <c r="F4776">
        <v>5</v>
      </c>
      <c r="T4776"/>
    </row>
    <row r="4777" spans="1:20" x14ac:dyDescent="0.25">
      <c r="A4777">
        <v>1974</v>
      </c>
      <c r="B4777">
        <v>1</v>
      </c>
      <c r="C4777">
        <v>27</v>
      </c>
      <c r="D4777">
        <v>66</v>
      </c>
      <c r="E4777">
        <v>45</v>
      </c>
      <c r="F4777">
        <v>16</v>
      </c>
      <c r="T4777"/>
    </row>
    <row r="4778" spans="1:20" x14ac:dyDescent="0.25">
      <c r="A4778">
        <v>1974</v>
      </c>
      <c r="B4778">
        <v>1</v>
      </c>
      <c r="C4778">
        <v>28</v>
      </c>
      <c r="D4778">
        <v>55</v>
      </c>
      <c r="E4778">
        <v>44</v>
      </c>
      <c r="F4778">
        <v>26</v>
      </c>
      <c r="T4778"/>
    </row>
    <row r="4779" spans="1:20" x14ac:dyDescent="0.25">
      <c r="A4779">
        <v>1974</v>
      </c>
      <c r="B4779">
        <v>1</v>
      </c>
      <c r="C4779">
        <v>29</v>
      </c>
      <c r="D4779">
        <v>49</v>
      </c>
      <c r="E4779">
        <v>40</v>
      </c>
      <c r="F4779">
        <v>0</v>
      </c>
      <c r="T4779"/>
    </row>
    <row r="4780" spans="1:20" x14ac:dyDescent="0.25">
      <c r="A4780">
        <v>1974</v>
      </c>
      <c r="B4780">
        <v>1</v>
      </c>
      <c r="C4780">
        <v>30</v>
      </c>
      <c r="D4780">
        <v>57</v>
      </c>
      <c r="E4780">
        <v>40</v>
      </c>
      <c r="F4780">
        <v>0</v>
      </c>
      <c r="T4780"/>
    </row>
    <row r="4781" spans="1:20" x14ac:dyDescent="0.25">
      <c r="A4781">
        <v>1974</v>
      </c>
      <c r="B4781">
        <v>1</v>
      </c>
      <c r="C4781">
        <v>31</v>
      </c>
      <c r="D4781">
        <v>60</v>
      </c>
      <c r="E4781">
        <v>35</v>
      </c>
      <c r="F4781">
        <v>0</v>
      </c>
      <c r="T4781"/>
    </row>
    <row r="4782" spans="1:20" x14ac:dyDescent="0.25">
      <c r="A4782">
        <v>1974</v>
      </c>
      <c r="B4782">
        <v>2</v>
      </c>
      <c r="C4782">
        <v>1</v>
      </c>
      <c r="D4782">
        <v>37</v>
      </c>
      <c r="E4782">
        <v>31</v>
      </c>
      <c r="F4782">
        <v>0</v>
      </c>
      <c r="T4782"/>
    </row>
    <row r="4783" spans="1:20" x14ac:dyDescent="0.25">
      <c r="A4783">
        <v>1974</v>
      </c>
      <c r="B4783">
        <v>2</v>
      </c>
      <c r="C4783">
        <v>2</v>
      </c>
      <c r="D4783">
        <v>33</v>
      </c>
      <c r="E4783">
        <v>22</v>
      </c>
      <c r="F4783">
        <v>13</v>
      </c>
      <c r="T4783"/>
    </row>
    <row r="4784" spans="1:20" x14ac:dyDescent="0.25">
      <c r="A4784">
        <v>1974</v>
      </c>
      <c r="B4784">
        <v>2</v>
      </c>
      <c r="C4784">
        <v>3</v>
      </c>
      <c r="D4784">
        <v>23</v>
      </c>
      <c r="E4784">
        <v>19</v>
      </c>
      <c r="F4784">
        <v>9</v>
      </c>
      <c r="T4784"/>
    </row>
    <row r="4785" spans="1:20" x14ac:dyDescent="0.25">
      <c r="A4785">
        <v>1974</v>
      </c>
      <c r="B4785">
        <v>2</v>
      </c>
      <c r="C4785">
        <v>4</v>
      </c>
      <c r="D4785">
        <v>22</v>
      </c>
      <c r="E4785">
        <v>13</v>
      </c>
      <c r="F4785">
        <v>1</v>
      </c>
      <c r="T4785"/>
    </row>
    <row r="4786" spans="1:20" x14ac:dyDescent="0.25">
      <c r="A4786">
        <v>1974</v>
      </c>
      <c r="B4786">
        <v>2</v>
      </c>
      <c r="C4786">
        <v>5</v>
      </c>
      <c r="D4786">
        <v>22</v>
      </c>
      <c r="E4786">
        <v>11</v>
      </c>
      <c r="F4786">
        <v>0</v>
      </c>
      <c r="T4786"/>
    </row>
    <row r="4787" spans="1:20" x14ac:dyDescent="0.25">
      <c r="A4787">
        <v>1974</v>
      </c>
      <c r="B4787">
        <v>2</v>
      </c>
      <c r="C4787">
        <v>6</v>
      </c>
      <c r="D4787">
        <v>32</v>
      </c>
      <c r="E4787">
        <v>15</v>
      </c>
      <c r="F4787">
        <v>11</v>
      </c>
      <c r="T4787"/>
    </row>
    <row r="4788" spans="1:20" x14ac:dyDescent="0.25">
      <c r="A4788">
        <v>1974</v>
      </c>
      <c r="B4788">
        <v>2</v>
      </c>
      <c r="C4788">
        <v>7</v>
      </c>
      <c r="D4788">
        <v>33</v>
      </c>
      <c r="E4788">
        <v>25</v>
      </c>
      <c r="F4788">
        <v>6</v>
      </c>
      <c r="T4788"/>
    </row>
    <row r="4789" spans="1:20" x14ac:dyDescent="0.25">
      <c r="A4789">
        <v>1974</v>
      </c>
      <c r="B4789">
        <v>2</v>
      </c>
      <c r="C4789">
        <v>8</v>
      </c>
      <c r="D4789">
        <v>25</v>
      </c>
      <c r="E4789">
        <v>20</v>
      </c>
      <c r="F4789">
        <v>24</v>
      </c>
      <c r="T4789"/>
    </row>
    <row r="4790" spans="1:20" x14ac:dyDescent="0.25">
      <c r="A4790">
        <v>1974</v>
      </c>
      <c r="B4790">
        <v>2</v>
      </c>
      <c r="C4790">
        <v>9</v>
      </c>
      <c r="D4790">
        <v>30</v>
      </c>
      <c r="E4790">
        <v>16</v>
      </c>
      <c r="F4790">
        <v>0</v>
      </c>
      <c r="T4790"/>
    </row>
    <row r="4791" spans="1:20" x14ac:dyDescent="0.25">
      <c r="A4791">
        <v>1974</v>
      </c>
      <c r="B4791">
        <v>2</v>
      </c>
      <c r="C4791">
        <v>10</v>
      </c>
      <c r="D4791">
        <v>30</v>
      </c>
      <c r="E4791">
        <v>19</v>
      </c>
      <c r="F4791">
        <v>0</v>
      </c>
      <c r="T4791"/>
    </row>
    <row r="4792" spans="1:20" x14ac:dyDescent="0.25">
      <c r="A4792">
        <v>1974</v>
      </c>
      <c r="B4792">
        <v>2</v>
      </c>
      <c r="C4792">
        <v>11</v>
      </c>
      <c r="D4792">
        <v>34</v>
      </c>
      <c r="E4792">
        <v>23</v>
      </c>
      <c r="F4792">
        <v>0</v>
      </c>
      <c r="T4792"/>
    </row>
    <row r="4793" spans="1:20" x14ac:dyDescent="0.25">
      <c r="A4793">
        <v>1974</v>
      </c>
      <c r="B4793">
        <v>2</v>
      </c>
      <c r="C4793">
        <v>12</v>
      </c>
      <c r="D4793">
        <v>40</v>
      </c>
      <c r="E4793">
        <v>22</v>
      </c>
      <c r="F4793">
        <v>0</v>
      </c>
      <c r="T4793"/>
    </row>
    <row r="4794" spans="1:20" x14ac:dyDescent="0.25">
      <c r="A4794">
        <v>1974</v>
      </c>
      <c r="B4794">
        <v>2</v>
      </c>
      <c r="C4794">
        <v>13</v>
      </c>
      <c r="D4794">
        <v>55</v>
      </c>
      <c r="E4794">
        <v>38</v>
      </c>
      <c r="F4794">
        <v>0</v>
      </c>
      <c r="T4794"/>
    </row>
    <row r="4795" spans="1:20" x14ac:dyDescent="0.25">
      <c r="A4795">
        <v>1974</v>
      </c>
      <c r="B4795">
        <v>2</v>
      </c>
      <c r="C4795">
        <v>14</v>
      </c>
      <c r="D4795">
        <v>48</v>
      </c>
      <c r="E4795">
        <v>23</v>
      </c>
      <c r="F4795">
        <v>0</v>
      </c>
      <c r="T4795"/>
    </row>
    <row r="4796" spans="1:20" x14ac:dyDescent="0.25">
      <c r="A4796">
        <v>1974</v>
      </c>
      <c r="B4796">
        <v>2</v>
      </c>
      <c r="C4796">
        <v>15</v>
      </c>
      <c r="D4796">
        <v>32</v>
      </c>
      <c r="E4796">
        <v>18</v>
      </c>
      <c r="F4796">
        <v>0</v>
      </c>
      <c r="T4796"/>
    </row>
    <row r="4797" spans="1:20" x14ac:dyDescent="0.25">
      <c r="A4797">
        <v>1974</v>
      </c>
      <c r="B4797">
        <v>2</v>
      </c>
      <c r="C4797">
        <v>16</v>
      </c>
      <c r="D4797">
        <v>38</v>
      </c>
      <c r="E4797">
        <v>23</v>
      </c>
      <c r="F4797">
        <v>2</v>
      </c>
      <c r="T4797"/>
    </row>
    <row r="4798" spans="1:20" x14ac:dyDescent="0.25">
      <c r="A4798">
        <v>1974</v>
      </c>
      <c r="B4798">
        <v>2</v>
      </c>
      <c r="C4798">
        <v>17</v>
      </c>
      <c r="D4798">
        <v>41</v>
      </c>
      <c r="E4798">
        <v>29</v>
      </c>
      <c r="F4798">
        <v>0</v>
      </c>
      <c r="T4798"/>
    </row>
    <row r="4799" spans="1:20" x14ac:dyDescent="0.25">
      <c r="A4799">
        <v>1974</v>
      </c>
      <c r="B4799">
        <v>2</v>
      </c>
      <c r="C4799">
        <v>18</v>
      </c>
      <c r="D4799">
        <v>38</v>
      </c>
      <c r="E4799">
        <v>26</v>
      </c>
      <c r="F4799">
        <v>0</v>
      </c>
      <c r="T4799"/>
    </row>
    <row r="4800" spans="1:20" x14ac:dyDescent="0.25">
      <c r="A4800">
        <v>1974</v>
      </c>
      <c r="B4800">
        <v>2</v>
      </c>
      <c r="C4800">
        <v>19</v>
      </c>
      <c r="D4800">
        <v>54</v>
      </c>
      <c r="E4800">
        <v>33</v>
      </c>
      <c r="F4800">
        <v>39</v>
      </c>
      <c r="T4800"/>
    </row>
    <row r="4801" spans="1:20" x14ac:dyDescent="0.25">
      <c r="A4801">
        <v>1974</v>
      </c>
      <c r="B4801">
        <v>2</v>
      </c>
      <c r="C4801">
        <v>20</v>
      </c>
      <c r="D4801">
        <v>52</v>
      </c>
      <c r="E4801">
        <v>35</v>
      </c>
      <c r="F4801">
        <v>0</v>
      </c>
      <c r="T4801"/>
    </row>
    <row r="4802" spans="1:20" x14ac:dyDescent="0.25">
      <c r="A4802">
        <v>1974</v>
      </c>
      <c r="B4802">
        <v>2</v>
      </c>
      <c r="C4802">
        <v>21</v>
      </c>
      <c r="D4802">
        <v>50</v>
      </c>
      <c r="E4802">
        <v>32</v>
      </c>
      <c r="F4802">
        <v>0</v>
      </c>
      <c r="T4802"/>
    </row>
    <row r="4803" spans="1:20" x14ac:dyDescent="0.25">
      <c r="A4803">
        <v>1974</v>
      </c>
      <c r="B4803">
        <v>2</v>
      </c>
      <c r="C4803">
        <v>22</v>
      </c>
      <c r="D4803">
        <v>62</v>
      </c>
      <c r="E4803">
        <v>39</v>
      </c>
      <c r="F4803">
        <v>22</v>
      </c>
      <c r="T4803"/>
    </row>
    <row r="4804" spans="1:20" x14ac:dyDescent="0.25">
      <c r="A4804">
        <v>1974</v>
      </c>
      <c r="B4804">
        <v>2</v>
      </c>
      <c r="C4804">
        <v>23</v>
      </c>
      <c r="D4804">
        <v>48</v>
      </c>
      <c r="E4804">
        <v>30</v>
      </c>
      <c r="F4804">
        <v>0</v>
      </c>
      <c r="T4804"/>
    </row>
    <row r="4805" spans="1:20" x14ac:dyDescent="0.25">
      <c r="A4805">
        <v>1974</v>
      </c>
      <c r="B4805">
        <v>2</v>
      </c>
      <c r="C4805">
        <v>24</v>
      </c>
      <c r="D4805">
        <v>42</v>
      </c>
      <c r="E4805">
        <v>24</v>
      </c>
      <c r="F4805">
        <v>0</v>
      </c>
      <c r="T4805"/>
    </row>
    <row r="4806" spans="1:20" x14ac:dyDescent="0.25">
      <c r="A4806">
        <v>1974</v>
      </c>
      <c r="B4806">
        <v>2</v>
      </c>
      <c r="C4806">
        <v>25</v>
      </c>
      <c r="D4806">
        <v>33</v>
      </c>
      <c r="E4806">
        <v>26</v>
      </c>
      <c r="F4806">
        <v>22</v>
      </c>
      <c r="T4806"/>
    </row>
    <row r="4807" spans="1:20" x14ac:dyDescent="0.25">
      <c r="A4807">
        <v>1974</v>
      </c>
      <c r="B4807">
        <v>2</v>
      </c>
      <c r="C4807">
        <v>26</v>
      </c>
      <c r="D4807">
        <v>36</v>
      </c>
      <c r="E4807">
        <v>22</v>
      </c>
      <c r="F4807">
        <v>0</v>
      </c>
      <c r="T4807"/>
    </row>
    <row r="4808" spans="1:20" x14ac:dyDescent="0.25">
      <c r="A4808">
        <v>1974</v>
      </c>
      <c r="B4808">
        <v>2</v>
      </c>
      <c r="C4808">
        <v>27</v>
      </c>
      <c r="D4808">
        <v>40</v>
      </c>
      <c r="E4808">
        <v>26</v>
      </c>
      <c r="F4808">
        <v>0</v>
      </c>
      <c r="T4808"/>
    </row>
    <row r="4809" spans="1:20" x14ac:dyDescent="0.25">
      <c r="A4809">
        <v>1974</v>
      </c>
      <c r="B4809">
        <v>2</v>
      </c>
      <c r="C4809">
        <v>28</v>
      </c>
      <c r="D4809">
        <v>53</v>
      </c>
      <c r="E4809">
        <v>32</v>
      </c>
      <c r="F4809">
        <v>0</v>
      </c>
      <c r="T4809"/>
    </row>
    <row r="4810" spans="1:20" x14ac:dyDescent="0.25">
      <c r="A4810">
        <v>1974</v>
      </c>
      <c r="B4810">
        <v>3</v>
      </c>
      <c r="C4810">
        <v>1</v>
      </c>
      <c r="D4810">
        <v>49</v>
      </c>
      <c r="E4810">
        <v>39</v>
      </c>
      <c r="F4810">
        <v>7</v>
      </c>
      <c r="T4810"/>
    </row>
    <row r="4811" spans="1:20" x14ac:dyDescent="0.25">
      <c r="A4811">
        <v>1974</v>
      </c>
      <c r="B4811">
        <v>3</v>
      </c>
      <c r="C4811">
        <v>2</v>
      </c>
      <c r="D4811">
        <v>41</v>
      </c>
      <c r="E4811">
        <v>36</v>
      </c>
      <c r="F4811">
        <v>5</v>
      </c>
      <c r="T4811"/>
    </row>
    <row r="4812" spans="1:20" x14ac:dyDescent="0.25">
      <c r="A4812">
        <v>1974</v>
      </c>
      <c r="B4812">
        <v>3</v>
      </c>
      <c r="C4812">
        <v>3</v>
      </c>
      <c r="D4812">
        <v>43</v>
      </c>
      <c r="E4812">
        <v>38</v>
      </c>
      <c r="F4812">
        <v>0</v>
      </c>
      <c r="T4812"/>
    </row>
    <row r="4813" spans="1:20" x14ac:dyDescent="0.25">
      <c r="A4813">
        <v>1974</v>
      </c>
      <c r="B4813">
        <v>3</v>
      </c>
      <c r="C4813">
        <v>4</v>
      </c>
      <c r="D4813">
        <v>70</v>
      </c>
      <c r="E4813">
        <v>43</v>
      </c>
      <c r="F4813">
        <v>0</v>
      </c>
      <c r="T4813"/>
    </row>
    <row r="4814" spans="1:20" x14ac:dyDescent="0.25">
      <c r="A4814">
        <v>1974</v>
      </c>
      <c r="B4814">
        <v>3</v>
      </c>
      <c r="C4814">
        <v>5</v>
      </c>
      <c r="D4814">
        <v>66</v>
      </c>
      <c r="E4814">
        <v>49</v>
      </c>
      <c r="F4814">
        <v>0</v>
      </c>
      <c r="T4814"/>
    </row>
    <row r="4815" spans="1:20" x14ac:dyDescent="0.25">
      <c r="A4815">
        <v>1974</v>
      </c>
      <c r="B4815">
        <v>3</v>
      </c>
      <c r="C4815">
        <v>6</v>
      </c>
      <c r="D4815">
        <v>56</v>
      </c>
      <c r="E4815">
        <v>44</v>
      </c>
      <c r="F4815">
        <v>0</v>
      </c>
      <c r="T4815"/>
    </row>
    <row r="4816" spans="1:20" x14ac:dyDescent="0.25">
      <c r="A4816">
        <v>1974</v>
      </c>
      <c r="B4816">
        <v>3</v>
      </c>
      <c r="C4816">
        <v>7</v>
      </c>
      <c r="D4816">
        <v>69</v>
      </c>
      <c r="E4816">
        <v>48</v>
      </c>
      <c r="F4816">
        <v>0</v>
      </c>
      <c r="T4816"/>
    </row>
    <row r="4817" spans="1:20" x14ac:dyDescent="0.25">
      <c r="A4817">
        <v>1974</v>
      </c>
      <c r="B4817">
        <v>3</v>
      </c>
      <c r="C4817">
        <v>8</v>
      </c>
      <c r="D4817">
        <v>58</v>
      </c>
      <c r="E4817">
        <v>34</v>
      </c>
      <c r="F4817">
        <v>55</v>
      </c>
      <c r="T4817"/>
    </row>
    <row r="4818" spans="1:20" x14ac:dyDescent="0.25">
      <c r="A4818">
        <v>1974</v>
      </c>
      <c r="B4818">
        <v>3</v>
      </c>
      <c r="C4818">
        <v>9</v>
      </c>
      <c r="D4818">
        <v>39</v>
      </c>
      <c r="E4818">
        <v>33</v>
      </c>
      <c r="F4818">
        <v>22</v>
      </c>
      <c r="T4818"/>
    </row>
    <row r="4819" spans="1:20" x14ac:dyDescent="0.25">
      <c r="A4819">
        <v>1974</v>
      </c>
      <c r="B4819">
        <v>3</v>
      </c>
      <c r="C4819">
        <v>10</v>
      </c>
      <c r="D4819">
        <v>47</v>
      </c>
      <c r="E4819">
        <v>33</v>
      </c>
      <c r="F4819">
        <v>0</v>
      </c>
      <c r="T4819"/>
    </row>
    <row r="4820" spans="1:20" x14ac:dyDescent="0.25">
      <c r="A4820">
        <v>1974</v>
      </c>
      <c r="B4820">
        <v>3</v>
      </c>
      <c r="C4820">
        <v>11</v>
      </c>
      <c r="D4820">
        <v>46</v>
      </c>
      <c r="E4820">
        <v>30</v>
      </c>
      <c r="F4820">
        <v>0</v>
      </c>
      <c r="T4820"/>
    </row>
    <row r="4821" spans="1:20" x14ac:dyDescent="0.25">
      <c r="A4821">
        <v>1974</v>
      </c>
      <c r="B4821">
        <v>3</v>
      </c>
      <c r="C4821">
        <v>12</v>
      </c>
      <c r="D4821">
        <v>45</v>
      </c>
      <c r="E4821">
        <v>26</v>
      </c>
      <c r="F4821">
        <v>0</v>
      </c>
      <c r="T4821"/>
    </row>
    <row r="4822" spans="1:20" x14ac:dyDescent="0.25">
      <c r="A4822">
        <v>1974</v>
      </c>
      <c r="B4822">
        <v>3</v>
      </c>
      <c r="C4822">
        <v>13</v>
      </c>
      <c r="D4822">
        <v>38</v>
      </c>
      <c r="E4822">
        <v>20</v>
      </c>
      <c r="F4822">
        <v>0</v>
      </c>
      <c r="T4822"/>
    </row>
    <row r="4823" spans="1:20" x14ac:dyDescent="0.25">
      <c r="A4823">
        <v>1974</v>
      </c>
      <c r="B4823">
        <v>3</v>
      </c>
      <c r="C4823">
        <v>14</v>
      </c>
      <c r="D4823">
        <v>49</v>
      </c>
      <c r="E4823">
        <v>28</v>
      </c>
      <c r="F4823">
        <v>0</v>
      </c>
      <c r="T4823"/>
    </row>
    <row r="4824" spans="1:20" x14ac:dyDescent="0.25">
      <c r="A4824">
        <v>1974</v>
      </c>
      <c r="B4824">
        <v>3</v>
      </c>
      <c r="C4824">
        <v>15</v>
      </c>
      <c r="D4824">
        <v>54</v>
      </c>
      <c r="E4824">
        <v>30</v>
      </c>
      <c r="F4824">
        <v>0</v>
      </c>
      <c r="T4824"/>
    </row>
    <row r="4825" spans="1:20" x14ac:dyDescent="0.25">
      <c r="A4825">
        <v>1974</v>
      </c>
      <c r="B4825">
        <v>3</v>
      </c>
      <c r="C4825">
        <v>16</v>
      </c>
      <c r="D4825">
        <v>54</v>
      </c>
      <c r="E4825">
        <v>41</v>
      </c>
      <c r="F4825">
        <v>83</v>
      </c>
      <c r="T4825"/>
    </row>
    <row r="4826" spans="1:20" x14ac:dyDescent="0.25">
      <c r="A4826">
        <v>1974</v>
      </c>
      <c r="B4826">
        <v>3</v>
      </c>
      <c r="C4826">
        <v>17</v>
      </c>
      <c r="D4826">
        <v>43</v>
      </c>
      <c r="E4826">
        <v>34</v>
      </c>
      <c r="F4826">
        <v>0</v>
      </c>
      <c r="T4826"/>
    </row>
    <row r="4827" spans="1:20" x14ac:dyDescent="0.25">
      <c r="A4827">
        <v>1974</v>
      </c>
      <c r="B4827">
        <v>3</v>
      </c>
      <c r="C4827">
        <v>18</v>
      </c>
      <c r="D4827">
        <v>50</v>
      </c>
      <c r="E4827">
        <v>33</v>
      </c>
      <c r="F4827">
        <v>0</v>
      </c>
      <c r="T4827"/>
    </row>
    <row r="4828" spans="1:20" x14ac:dyDescent="0.25">
      <c r="A4828">
        <v>1974</v>
      </c>
      <c r="B4828">
        <v>3</v>
      </c>
      <c r="C4828">
        <v>19</v>
      </c>
      <c r="D4828">
        <v>59</v>
      </c>
      <c r="E4828">
        <v>39</v>
      </c>
      <c r="F4828">
        <v>0</v>
      </c>
      <c r="T4828"/>
    </row>
    <row r="4829" spans="1:20" x14ac:dyDescent="0.25">
      <c r="A4829">
        <v>1974</v>
      </c>
      <c r="B4829">
        <v>3</v>
      </c>
      <c r="C4829">
        <v>20</v>
      </c>
      <c r="D4829">
        <v>51</v>
      </c>
      <c r="E4829">
        <v>33</v>
      </c>
      <c r="F4829">
        <v>0</v>
      </c>
      <c r="T4829"/>
    </row>
    <row r="4830" spans="1:20" x14ac:dyDescent="0.25">
      <c r="A4830">
        <v>1974</v>
      </c>
      <c r="B4830">
        <v>3</v>
      </c>
      <c r="C4830">
        <v>21</v>
      </c>
      <c r="D4830">
        <v>55</v>
      </c>
      <c r="E4830">
        <v>34</v>
      </c>
      <c r="F4830">
        <v>200</v>
      </c>
      <c r="T4830"/>
    </row>
    <row r="4831" spans="1:20" x14ac:dyDescent="0.25">
      <c r="A4831">
        <v>1974</v>
      </c>
      <c r="B4831">
        <v>3</v>
      </c>
      <c r="C4831">
        <v>22</v>
      </c>
      <c r="D4831">
        <v>48</v>
      </c>
      <c r="E4831">
        <v>32</v>
      </c>
      <c r="F4831">
        <v>0</v>
      </c>
      <c r="T4831"/>
    </row>
    <row r="4832" spans="1:20" x14ac:dyDescent="0.25">
      <c r="A4832">
        <v>1974</v>
      </c>
      <c r="B4832">
        <v>3</v>
      </c>
      <c r="C4832">
        <v>23</v>
      </c>
      <c r="D4832">
        <v>57</v>
      </c>
      <c r="E4832">
        <v>39</v>
      </c>
      <c r="F4832">
        <v>0</v>
      </c>
      <c r="T4832"/>
    </row>
    <row r="4833" spans="1:20" x14ac:dyDescent="0.25">
      <c r="A4833">
        <v>1974</v>
      </c>
      <c r="B4833">
        <v>3</v>
      </c>
      <c r="C4833">
        <v>24</v>
      </c>
      <c r="D4833">
        <v>61</v>
      </c>
      <c r="E4833">
        <v>30</v>
      </c>
      <c r="F4833">
        <v>0</v>
      </c>
      <c r="T4833"/>
    </row>
    <row r="4834" spans="1:20" x14ac:dyDescent="0.25">
      <c r="A4834">
        <v>1974</v>
      </c>
      <c r="B4834">
        <v>3</v>
      </c>
      <c r="C4834">
        <v>25</v>
      </c>
      <c r="D4834">
        <v>36</v>
      </c>
      <c r="E4834">
        <v>20</v>
      </c>
      <c r="F4834">
        <v>0</v>
      </c>
      <c r="T4834"/>
    </row>
    <row r="4835" spans="1:20" x14ac:dyDescent="0.25">
      <c r="A4835">
        <v>1974</v>
      </c>
      <c r="B4835">
        <v>3</v>
      </c>
      <c r="C4835">
        <v>26</v>
      </c>
      <c r="D4835">
        <v>48</v>
      </c>
      <c r="E4835">
        <v>27</v>
      </c>
      <c r="F4835">
        <v>0</v>
      </c>
      <c r="T4835"/>
    </row>
    <row r="4836" spans="1:20" x14ac:dyDescent="0.25">
      <c r="A4836">
        <v>1974</v>
      </c>
      <c r="B4836">
        <v>3</v>
      </c>
      <c r="C4836">
        <v>27</v>
      </c>
      <c r="D4836">
        <v>48</v>
      </c>
      <c r="E4836">
        <v>30</v>
      </c>
      <c r="F4836">
        <v>0</v>
      </c>
      <c r="T4836"/>
    </row>
    <row r="4837" spans="1:20" x14ac:dyDescent="0.25">
      <c r="A4837">
        <v>1974</v>
      </c>
      <c r="B4837">
        <v>3</v>
      </c>
      <c r="C4837">
        <v>28</v>
      </c>
      <c r="D4837">
        <v>52</v>
      </c>
      <c r="E4837">
        <v>34</v>
      </c>
      <c r="F4837">
        <v>0</v>
      </c>
      <c r="T4837"/>
    </row>
    <row r="4838" spans="1:20" x14ac:dyDescent="0.25">
      <c r="A4838">
        <v>1974</v>
      </c>
      <c r="B4838">
        <v>3</v>
      </c>
      <c r="C4838">
        <v>29</v>
      </c>
      <c r="D4838">
        <v>34</v>
      </c>
      <c r="E4838">
        <v>27</v>
      </c>
      <c r="F4838">
        <v>78</v>
      </c>
      <c r="T4838"/>
    </row>
    <row r="4839" spans="1:20" x14ac:dyDescent="0.25">
      <c r="A4839">
        <v>1974</v>
      </c>
      <c r="B4839">
        <v>3</v>
      </c>
      <c r="C4839">
        <v>30</v>
      </c>
      <c r="D4839">
        <v>41</v>
      </c>
      <c r="E4839">
        <v>32</v>
      </c>
      <c r="F4839">
        <v>108</v>
      </c>
      <c r="T4839"/>
    </row>
    <row r="4840" spans="1:20" x14ac:dyDescent="0.25">
      <c r="A4840">
        <v>1974</v>
      </c>
      <c r="B4840">
        <v>3</v>
      </c>
      <c r="C4840">
        <v>31</v>
      </c>
      <c r="D4840">
        <v>47</v>
      </c>
      <c r="E4840">
        <v>37</v>
      </c>
      <c r="F4840">
        <v>18</v>
      </c>
      <c r="T4840"/>
    </row>
    <row r="4841" spans="1:20" x14ac:dyDescent="0.25">
      <c r="A4841">
        <v>1974</v>
      </c>
      <c r="B4841">
        <v>4</v>
      </c>
      <c r="C4841">
        <v>1</v>
      </c>
      <c r="D4841">
        <v>56</v>
      </c>
      <c r="E4841">
        <v>40</v>
      </c>
      <c r="F4841">
        <v>0</v>
      </c>
      <c r="T4841"/>
    </row>
    <row r="4842" spans="1:20" x14ac:dyDescent="0.25">
      <c r="A4842">
        <v>1974</v>
      </c>
      <c r="B4842">
        <v>4</v>
      </c>
      <c r="C4842">
        <v>2</v>
      </c>
      <c r="D4842">
        <v>59</v>
      </c>
      <c r="E4842">
        <v>43</v>
      </c>
      <c r="F4842">
        <v>8</v>
      </c>
      <c r="T4842"/>
    </row>
    <row r="4843" spans="1:20" x14ac:dyDescent="0.25">
      <c r="A4843">
        <v>1974</v>
      </c>
      <c r="B4843">
        <v>4</v>
      </c>
      <c r="C4843">
        <v>3</v>
      </c>
      <c r="D4843">
        <v>71</v>
      </c>
      <c r="E4843">
        <v>50</v>
      </c>
      <c r="F4843">
        <v>0</v>
      </c>
      <c r="T4843"/>
    </row>
    <row r="4844" spans="1:20" x14ac:dyDescent="0.25">
      <c r="A4844">
        <v>1974</v>
      </c>
      <c r="B4844">
        <v>4</v>
      </c>
      <c r="C4844">
        <v>4</v>
      </c>
      <c r="D4844">
        <v>75</v>
      </c>
      <c r="E4844">
        <v>53</v>
      </c>
      <c r="F4844">
        <v>61</v>
      </c>
      <c r="T4844"/>
    </row>
    <row r="4845" spans="1:20" x14ac:dyDescent="0.25">
      <c r="A4845">
        <v>1974</v>
      </c>
      <c r="B4845">
        <v>4</v>
      </c>
      <c r="C4845">
        <v>5</v>
      </c>
      <c r="D4845">
        <v>71</v>
      </c>
      <c r="E4845">
        <v>49</v>
      </c>
      <c r="F4845">
        <v>43</v>
      </c>
      <c r="T4845"/>
    </row>
    <row r="4846" spans="1:20" x14ac:dyDescent="0.25">
      <c r="A4846">
        <v>1974</v>
      </c>
      <c r="B4846">
        <v>4</v>
      </c>
      <c r="C4846">
        <v>6</v>
      </c>
      <c r="D4846">
        <v>49</v>
      </c>
      <c r="E4846">
        <v>36</v>
      </c>
      <c r="F4846">
        <v>0</v>
      </c>
      <c r="T4846"/>
    </row>
    <row r="4847" spans="1:20" x14ac:dyDescent="0.25">
      <c r="A4847">
        <v>1974</v>
      </c>
      <c r="B4847">
        <v>4</v>
      </c>
      <c r="C4847">
        <v>7</v>
      </c>
      <c r="D4847">
        <v>60</v>
      </c>
      <c r="E4847">
        <v>35</v>
      </c>
      <c r="F4847">
        <v>0</v>
      </c>
      <c r="T4847"/>
    </row>
    <row r="4848" spans="1:20" x14ac:dyDescent="0.25">
      <c r="A4848">
        <v>1974</v>
      </c>
      <c r="B4848">
        <v>4</v>
      </c>
      <c r="C4848">
        <v>8</v>
      </c>
      <c r="D4848">
        <v>50</v>
      </c>
      <c r="E4848">
        <v>40</v>
      </c>
      <c r="F4848">
        <v>16</v>
      </c>
      <c r="T4848"/>
    </row>
    <row r="4849" spans="1:20" x14ac:dyDescent="0.25">
      <c r="A4849">
        <v>1974</v>
      </c>
      <c r="B4849">
        <v>4</v>
      </c>
      <c r="C4849">
        <v>9</v>
      </c>
      <c r="D4849">
        <v>40</v>
      </c>
      <c r="E4849">
        <v>32</v>
      </c>
      <c r="F4849">
        <v>138</v>
      </c>
      <c r="T4849"/>
    </row>
    <row r="4850" spans="1:20" x14ac:dyDescent="0.25">
      <c r="A4850">
        <v>1974</v>
      </c>
      <c r="B4850">
        <v>4</v>
      </c>
      <c r="C4850">
        <v>10</v>
      </c>
      <c r="D4850">
        <v>48</v>
      </c>
      <c r="E4850">
        <v>28</v>
      </c>
      <c r="F4850">
        <v>5</v>
      </c>
      <c r="T4850"/>
    </row>
    <row r="4851" spans="1:20" x14ac:dyDescent="0.25">
      <c r="A4851">
        <v>1974</v>
      </c>
      <c r="B4851">
        <v>4</v>
      </c>
      <c r="C4851">
        <v>11</v>
      </c>
      <c r="D4851">
        <v>64</v>
      </c>
      <c r="E4851">
        <v>38</v>
      </c>
      <c r="F4851">
        <v>0</v>
      </c>
      <c r="T4851"/>
    </row>
    <row r="4852" spans="1:20" x14ac:dyDescent="0.25">
      <c r="A4852">
        <v>1974</v>
      </c>
      <c r="B4852">
        <v>4</v>
      </c>
      <c r="C4852">
        <v>12</v>
      </c>
      <c r="D4852">
        <v>65</v>
      </c>
      <c r="E4852">
        <v>49</v>
      </c>
      <c r="F4852">
        <v>0</v>
      </c>
      <c r="T4852"/>
    </row>
    <row r="4853" spans="1:20" x14ac:dyDescent="0.25">
      <c r="A4853">
        <v>1974</v>
      </c>
      <c r="B4853">
        <v>4</v>
      </c>
      <c r="C4853">
        <v>13</v>
      </c>
      <c r="D4853">
        <v>59</v>
      </c>
      <c r="E4853">
        <v>45</v>
      </c>
      <c r="F4853">
        <v>43</v>
      </c>
      <c r="T4853"/>
    </row>
    <row r="4854" spans="1:20" x14ac:dyDescent="0.25">
      <c r="A4854">
        <v>1974</v>
      </c>
      <c r="B4854">
        <v>4</v>
      </c>
      <c r="C4854">
        <v>14</v>
      </c>
      <c r="D4854">
        <v>59</v>
      </c>
      <c r="E4854">
        <v>45</v>
      </c>
      <c r="F4854">
        <v>28</v>
      </c>
      <c r="T4854"/>
    </row>
    <row r="4855" spans="1:20" x14ac:dyDescent="0.25">
      <c r="A4855">
        <v>1974</v>
      </c>
      <c r="B4855">
        <v>4</v>
      </c>
      <c r="C4855">
        <v>15</v>
      </c>
      <c r="D4855">
        <v>61</v>
      </c>
      <c r="E4855">
        <v>48</v>
      </c>
      <c r="F4855">
        <v>0</v>
      </c>
      <c r="T4855"/>
    </row>
    <row r="4856" spans="1:20" x14ac:dyDescent="0.25">
      <c r="A4856">
        <v>1974</v>
      </c>
      <c r="B4856">
        <v>4</v>
      </c>
      <c r="C4856">
        <v>16</v>
      </c>
      <c r="D4856">
        <v>62</v>
      </c>
      <c r="E4856">
        <v>44</v>
      </c>
      <c r="F4856">
        <v>0</v>
      </c>
      <c r="T4856"/>
    </row>
    <row r="4857" spans="1:20" x14ac:dyDescent="0.25">
      <c r="A4857">
        <v>1974</v>
      </c>
      <c r="B4857">
        <v>4</v>
      </c>
      <c r="C4857">
        <v>17</v>
      </c>
      <c r="D4857">
        <v>69</v>
      </c>
      <c r="E4857">
        <v>46</v>
      </c>
      <c r="F4857">
        <v>0</v>
      </c>
      <c r="T4857"/>
    </row>
    <row r="4858" spans="1:20" x14ac:dyDescent="0.25">
      <c r="A4858">
        <v>1974</v>
      </c>
      <c r="B4858">
        <v>4</v>
      </c>
      <c r="C4858">
        <v>18</v>
      </c>
      <c r="D4858">
        <v>74</v>
      </c>
      <c r="E4858">
        <v>51</v>
      </c>
      <c r="F4858">
        <v>0</v>
      </c>
      <c r="T4858"/>
    </row>
    <row r="4859" spans="1:20" x14ac:dyDescent="0.25">
      <c r="A4859">
        <v>1974</v>
      </c>
      <c r="B4859">
        <v>4</v>
      </c>
      <c r="C4859">
        <v>19</v>
      </c>
      <c r="D4859">
        <v>60</v>
      </c>
      <c r="E4859">
        <v>42</v>
      </c>
      <c r="F4859">
        <v>28</v>
      </c>
      <c r="T4859"/>
    </row>
    <row r="4860" spans="1:20" x14ac:dyDescent="0.25">
      <c r="A4860">
        <v>1974</v>
      </c>
      <c r="B4860">
        <v>4</v>
      </c>
      <c r="C4860">
        <v>20</v>
      </c>
      <c r="D4860">
        <v>65</v>
      </c>
      <c r="E4860">
        <v>41</v>
      </c>
      <c r="F4860">
        <v>0</v>
      </c>
      <c r="T4860"/>
    </row>
    <row r="4861" spans="1:20" x14ac:dyDescent="0.25">
      <c r="A4861">
        <v>1974</v>
      </c>
      <c r="B4861">
        <v>4</v>
      </c>
      <c r="C4861">
        <v>21</v>
      </c>
      <c r="D4861">
        <v>77</v>
      </c>
      <c r="E4861">
        <v>47</v>
      </c>
      <c r="F4861">
        <v>0</v>
      </c>
      <c r="T4861"/>
    </row>
    <row r="4862" spans="1:20" x14ac:dyDescent="0.25">
      <c r="A4862">
        <v>1974</v>
      </c>
      <c r="B4862">
        <v>4</v>
      </c>
      <c r="C4862">
        <v>22</v>
      </c>
      <c r="D4862">
        <v>78</v>
      </c>
      <c r="E4862">
        <v>59</v>
      </c>
      <c r="F4862">
        <v>3</v>
      </c>
      <c r="T4862"/>
    </row>
    <row r="4863" spans="1:20" x14ac:dyDescent="0.25">
      <c r="A4863">
        <v>1974</v>
      </c>
      <c r="B4863">
        <v>4</v>
      </c>
      <c r="C4863">
        <v>23</v>
      </c>
      <c r="D4863">
        <v>72</v>
      </c>
      <c r="E4863">
        <v>50</v>
      </c>
      <c r="F4863">
        <v>7</v>
      </c>
      <c r="T4863"/>
    </row>
    <row r="4864" spans="1:20" x14ac:dyDescent="0.25">
      <c r="A4864">
        <v>1974</v>
      </c>
      <c r="B4864">
        <v>4</v>
      </c>
      <c r="C4864">
        <v>24</v>
      </c>
      <c r="D4864">
        <v>57</v>
      </c>
      <c r="E4864">
        <v>44</v>
      </c>
      <c r="F4864">
        <v>0</v>
      </c>
      <c r="T4864"/>
    </row>
    <row r="4865" spans="1:20" x14ac:dyDescent="0.25">
      <c r="A4865">
        <v>1974</v>
      </c>
      <c r="B4865">
        <v>4</v>
      </c>
      <c r="C4865">
        <v>25</v>
      </c>
      <c r="D4865">
        <v>63</v>
      </c>
      <c r="E4865">
        <v>40</v>
      </c>
      <c r="F4865">
        <v>0</v>
      </c>
      <c r="T4865"/>
    </row>
    <row r="4866" spans="1:20" x14ac:dyDescent="0.25">
      <c r="A4866">
        <v>1974</v>
      </c>
      <c r="B4866">
        <v>4</v>
      </c>
      <c r="C4866">
        <v>26</v>
      </c>
      <c r="D4866">
        <v>67</v>
      </c>
      <c r="E4866">
        <v>47</v>
      </c>
      <c r="F4866">
        <v>0</v>
      </c>
      <c r="T4866"/>
    </row>
    <row r="4867" spans="1:20" x14ac:dyDescent="0.25">
      <c r="A4867">
        <v>1974</v>
      </c>
      <c r="B4867">
        <v>4</v>
      </c>
      <c r="C4867">
        <v>27</v>
      </c>
      <c r="D4867">
        <v>71</v>
      </c>
      <c r="E4867">
        <v>46</v>
      </c>
      <c r="F4867">
        <v>0</v>
      </c>
      <c r="T4867"/>
    </row>
    <row r="4868" spans="1:20" x14ac:dyDescent="0.25">
      <c r="A4868">
        <v>1974</v>
      </c>
      <c r="B4868">
        <v>4</v>
      </c>
      <c r="C4868">
        <v>28</v>
      </c>
      <c r="D4868">
        <v>80</v>
      </c>
      <c r="E4868">
        <v>49</v>
      </c>
      <c r="F4868">
        <v>0</v>
      </c>
      <c r="T4868"/>
    </row>
    <row r="4869" spans="1:20" x14ac:dyDescent="0.25">
      <c r="A4869">
        <v>1974</v>
      </c>
      <c r="B4869">
        <v>4</v>
      </c>
      <c r="C4869">
        <v>29</v>
      </c>
      <c r="D4869">
        <v>89</v>
      </c>
      <c r="E4869">
        <v>61</v>
      </c>
      <c r="F4869">
        <v>3</v>
      </c>
      <c r="T4869"/>
    </row>
    <row r="4870" spans="1:20" x14ac:dyDescent="0.25">
      <c r="A4870">
        <v>1974</v>
      </c>
      <c r="B4870">
        <v>4</v>
      </c>
      <c r="C4870">
        <v>30</v>
      </c>
      <c r="D4870">
        <v>79</v>
      </c>
      <c r="E4870">
        <v>60</v>
      </c>
      <c r="F4870">
        <v>0</v>
      </c>
      <c r="T4870"/>
    </row>
    <row r="4871" spans="1:20" x14ac:dyDescent="0.25">
      <c r="A4871">
        <v>1974</v>
      </c>
      <c r="B4871">
        <v>5</v>
      </c>
      <c r="C4871">
        <v>1</v>
      </c>
      <c r="D4871">
        <v>73</v>
      </c>
      <c r="E4871">
        <v>47</v>
      </c>
      <c r="F4871">
        <v>0</v>
      </c>
      <c r="T4871"/>
    </row>
    <row r="4872" spans="1:20" x14ac:dyDescent="0.25">
      <c r="A4872">
        <v>1974</v>
      </c>
      <c r="B4872">
        <v>5</v>
      </c>
      <c r="C4872">
        <v>2</v>
      </c>
      <c r="D4872">
        <v>64</v>
      </c>
      <c r="E4872">
        <v>42</v>
      </c>
      <c r="F4872">
        <v>0</v>
      </c>
      <c r="T4872"/>
    </row>
    <row r="4873" spans="1:20" x14ac:dyDescent="0.25">
      <c r="A4873">
        <v>1974</v>
      </c>
      <c r="B4873">
        <v>5</v>
      </c>
      <c r="C4873">
        <v>3</v>
      </c>
      <c r="D4873">
        <v>52</v>
      </c>
      <c r="E4873">
        <v>45</v>
      </c>
      <c r="F4873">
        <v>61</v>
      </c>
      <c r="T4873"/>
    </row>
    <row r="4874" spans="1:20" x14ac:dyDescent="0.25">
      <c r="A4874">
        <v>1974</v>
      </c>
      <c r="B4874">
        <v>5</v>
      </c>
      <c r="C4874">
        <v>4</v>
      </c>
      <c r="D4874">
        <v>61</v>
      </c>
      <c r="E4874">
        <v>46</v>
      </c>
      <c r="F4874">
        <v>0</v>
      </c>
      <c r="T4874"/>
    </row>
    <row r="4875" spans="1:20" x14ac:dyDescent="0.25">
      <c r="A4875">
        <v>1974</v>
      </c>
      <c r="B4875">
        <v>5</v>
      </c>
      <c r="C4875">
        <v>5</v>
      </c>
      <c r="D4875">
        <v>56</v>
      </c>
      <c r="E4875">
        <v>40</v>
      </c>
      <c r="F4875">
        <v>0</v>
      </c>
      <c r="T4875"/>
    </row>
    <row r="4876" spans="1:20" x14ac:dyDescent="0.25">
      <c r="A4876">
        <v>1974</v>
      </c>
      <c r="B4876">
        <v>5</v>
      </c>
      <c r="C4876">
        <v>6</v>
      </c>
      <c r="D4876">
        <v>61</v>
      </c>
      <c r="E4876">
        <v>48</v>
      </c>
      <c r="F4876">
        <v>21</v>
      </c>
      <c r="T4876"/>
    </row>
    <row r="4877" spans="1:20" x14ac:dyDescent="0.25">
      <c r="A4877">
        <v>1974</v>
      </c>
      <c r="B4877">
        <v>5</v>
      </c>
      <c r="C4877">
        <v>7</v>
      </c>
      <c r="D4877">
        <v>59</v>
      </c>
      <c r="E4877">
        <v>42</v>
      </c>
      <c r="F4877">
        <v>0</v>
      </c>
      <c r="T4877"/>
    </row>
    <row r="4878" spans="1:20" x14ac:dyDescent="0.25">
      <c r="A4878">
        <v>1974</v>
      </c>
      <c r="B4878">
        <v>5</v>
      </c>
      <c r="C4878">
        <v>8</v>
      </c>
      <c r="D4878">
        <v>65</v>
      </c>
      <c r="E4878">
        <v>43</v>
      </c>
      <c r="F4878">
        <v>0</v>
      </c>
      <c r="T4878"/>
    </row>
    <row r="4879" spans="1:20" x14ac:dyDescent="0.25">
      <c r="A4879">
        <v>1974</v>
      </c>
      <c r="B4879">
        <v>5</v>
      </c>
      <c r="C4879">
        <v>9</v>
      </c>
      <c r="D4879">
        <v>66</v>
      </c>
      <c r="E4879">
        <v>49</v>
      </c>
      <c r="F4879">
        <v>125</v>
      </c>
      <c r="T4879"/>
    </row>
    <row r="4880" spans="1:20" x14ac:dyDescent="0.25">
      <c r="A4880">
        <v>1974</v>
      </c>
      <c r="B4880">
        <v>5</v>
      </c>
      <c r="C4880">
        <v>10</v>
      </c>
      <c r="D4880">
        <v>61</v>
      </c>
      <c r="E4880">
        <v>51</v>
      </c>
      <c r="F4880">
        <v>58</v>
      </c>
      <c r="T4880"/>
    </row>
    <row r="4881" spans="1:20" x14ac:dyDescent="0.25">
      <c r="A4881">
        <v>1974</v>
      </c>
      <c r="B4881">
        <v>5</v>
      </c>
      <c r="C4881">
        <v>11</v>
      </c>
      <c r="D4881">
        <v>69</v>
      </c>
      <c r="E4881">
        <v>47</v>
      </c>
      <c r="F4881">
        <v>0</v>
      </c>
      <c r="T4881"/>
    </row>
    <row r="4882" spans="1:20" x14ac:dyDescent="0.25">
      <c r="A4882">
        <v>1974</v>
      </c>
      <c r="B4882">
        <v>5</v>
      </c>
      <c r="C4882">
        <v>12</v>
      </c>
      <c r="D4882">
        <v>72</v>
      </c>
      <c r="E4882">
        <v>53</v>
      </c>
      <c r="F4882">
        <v>55</v>
      </c>
      <c r="T4882"/>
    </row>
    <row r="4883" spans="1:20" x14ac:dyDescent="0.25">
      <c r="A4883">
        <v>1974</v>
      </c>
      <c r="B4883">
        <v>5</v>
      </c>
      <c r="C4883">
        <v>13</v>
      </c>
      <c r="D4883">
        <v>65</v>
      </c>
      <c r="E4883">
        <v>51</v>
      </c>
      <c r="F4883">
        <v>0</v>
      </c>
      <c r="T4883"/>
    </row>
    <row r="4884" spans="1:20" x14ac:dyDescent="0.25">
      <c r="A4884">
        <v>1974</v>
      </c>
      <c r="B4884">
        <v>5</v>
      </c>
      <c r="C4884">
        <v>14</v>
      </c>
      <c r="D4884">
        <v>74</v>
      </c>
      <c r="E4884">
        <v>52</v>
      </c>
      <c r="F4884">
        <v>0</v>
      </c>
      <c r="T4884"/>
    </row>
    <row r="4885" spans="1:20" x14ac:dyDescent="0.25">
      <c r="A4885">
        <v>1974</v>
      </c>
      <c r="B4885">
        <v>5</v>
      </c>
      <c r="C4885">
        <v>15</v>
      </c>
      <c r="D4885">
        <v>84</v>
      </c>
      <c r="E4885">
        <v>62</v>
      </c>
      <c r="F4885">
        <v>0</v>
      </c>
      <c r="T4885"/>
    </row>
    <row r="4886" spans="1:20" x14ac:dyDescent="0.25">
      <c r="A4886">
        <v>1974</v>
      </c>
      <c r="B4886">
        <v>5</v>
      </c>
      <c r="C4886">
        <v>16</v>
      </c>
      <c r="D4886">
        <v>82</v>
      </c>
      <c r="E4886">
        <v>63</v>
      </c>
      <c r="F4886">
        <v>0</v>
      </c>
      <c r="T4886"/>
    </row>
    <row r="4887" spans="1:20" x14ac:dyDescent="0.25">
      <c r="A4887">
        <v>1974</v>
      </c>
      <c r="B4887">
        <v>5</v>
      </c>
      <c r="C4887">
        <v>17</v>
      </c>
      <c r="D4887">
        <v>92</v>
      </c>
      <c r="E4887">
        <v>66</v>
      </c>
      <c r="F4887">
        <v>0</v>
      </c>
      <c r="T4887"/>
    </row>
    <row r="4888" spans="1:20" x14ac:dyDescent="0.25">
      <c r="A4888">
        <v>1974</v>
      </c>
      <c r="B4888">
        <v>5</v>
      </c>
      <c r="C4888">
        <v>18</v>
      </c>
      <c r="D4888">
        <v>76</v>
      </c>
      <c r="E4888">
        <v>63</v>
      </c>
      <c r="F4888">
        <v>0</v>
      </c>
      <c r="T4888"/>
    </row>
    <row r="4889" spans="1:20" x14ac:dyDescent="0.25">
      <c r="A4889">
        <v>1974</v>
      </c>
      <c r="B4889">
        <v>5</v>
      </c>
      <c r="C4889">
        <v>19</v>
      </c>
      <c r="D4889">
        <v>72</v>
      </c>
      <c r="E4889">
        <v>55</v>
      </c>
      <c r="F4889">
        <v>0</v>
      </c>
      <c r="T4889"/>
    </row>
    <row r="4890" spans="1:20" x14ac:dyDescent="0.25">
      <c r="A4890">
        <v>1974</v>
      </c>
      <c r="B4890">
        <v>5</v>
      </c>
      <c r="C4890">
        <v>20</v>
      </c>
      <c r="D4890">
        <v>71</v>
      </c>
      <c r="E4890">
        <v>53</v>
      </c>
      <c r="F4890">
        <v>0</v>
      </c>
      <c r="T4890"/>
    </row>
    <row r="4891" spans="1:20" x14ac:dyDescent="0.25">
      <c r="A4891">
        <v>1974</v>
      </c>
      <c r="B4891">
        <v>5</v>
      </c>
      <c r="C4891">
        <v>21</v>
      </c>
      <c r="D4891">
        <v>75</v>
      </c>
      <c r="E4891">
        <v>53</v>
      </c>
      <c r="F4891">
        <v>0</v>
      </c>
      <c r="T4891"/>
    </row>
    <row r="4892" spans="1:20" x14ac:dyDescent="0.25">
      <c r="A4892">
        <v>1974</v>
      </c>
      <c r="B4892">
        <v>5</v>
      </c>
      <c r="C4892">
        <v>22</v>
      </c>
      <c r="D4892">
        <v>88</v>
      </c>
      <c r="E4892">
        <v>61</v>
      </c>
      <c r="F4892">
        <v>0</v>
      </c>
      <c r="T4892"/>
    </row>
    <row r="4893" spans="1:20" x14ac:dyDescent="0.25">
      <c r="A4893">
        <v>1974</v>
      </c>
      <c r="B4893">
        <v>5</v>
      </c>
      <c r="C4893">
        <v>23</v>
      </c>
      <c r="D4893">
        <v>75</v>
      </c>
      <c r="E4893">
        <v>59</v>
      </c>
      <c r="F4893">
        <v>20</v>
      </c>
      <c r="T4893"/>
    </row>
    <row r="4894" spans="1:20" x14ac:dyDescent="0.25">
      <c r="A4894">
        <v>1974</v>
      </c>
      <c r="B4894">
        <v>5</v>
      </c>
      <c r="C4894">
        <v>24</v>
      </c>
      <c r="D4894">
        <v>71</v>
      </c>
      <c r="E4894">
        <v>56</v>
      </c>
      <c r="F4894">
        <v>79</v>
      </c>
      <c r="T4894"/>
    </row>
    <row r="4895" spans="1:20" x14ac:dyDescent="0.25">
      <c r="A4895">
        <v>1974</v>
      </c>
      <c r="B4895">
        <v>5</v>
      </c>
      <c r="C4895">
        <v>25</v>
      </c>
      <c r="D4895">
        <v>69</v>
      </c>
      <c r="E4895">
        <v>56</v>
      </c>
      <c r="F4895">
        <v>0</v>
      </c>
      <c r="T4895"/>
    </row>
    <row r="4896" spans="1:20" x14ac:dyDescent="0.25">
      <c r="A4896">
        <v>1974</v>
      </c>
      <c r="B4896">
        <v>5</v>
      </c>
      <c r="C4896">
        <v>26</v>
      </c>
      <c r="D4896">
        <v>67</v>
      </c>
      <c r="E4896">
        <v>54</v>
      </c>
      <c r="F4896">
        <v>1</v>
      </c>
      <c r="T4896"/>
    </row>
    <row r="4897" spans="1:20" x14ac:dyDescent="0.25">
      <c r="A4897">
        <v>1974</v>
      </c>
      <c r="B4897">
        <v>5</v>
      </c>
      <c r="C4897">
        <v>27</v>
      </c>
      <c r="D4897">
        <v>55</v>
      </c>
      <c r="E4897">
        <v>52</v>
      </c>
      <c r="F4897">
        <v>0</v>
      </c>
      <c r="T4897"/>
    </row>
    <row r="4898" spans="1:20" x14ac:dyDescent="0.25">
      <c r="A4898">
        <v>1974</v>
      </c>
      <c r="B4898">
        <v>5</v>
      </c>
      <c r="C4898">
        <v>28</v>
      </c>
      <c r="D4898">
        <v>71</v>
      </c>
      <c r="E4898">
        <v>49</v>
      </c>
      <c r="F4898">
        <v>0</v>
      </c>
      <c r="T4898"/>
    </row>
    <row r="4899" spans="1:20" x14ac:dyDescent="0.25">
      <c r="A4899">
        <v>1974</v>
      </c>
      <c r="B4899">
        <v>5</v>
      </c>
      <c r="C4899">
        <v>29</v>
      </c>
      <c r="D4899">
        <v>69</v>
      </c>
      <c r="E4899">
        <v>58</v>
      </c>
      <c r="F4899">
        <v>8</v>
      </c>
      <c r="T4899"/>
    </row>
    <row r="4900" spans="1:20" x14ac:dyDescent="0.25">
      <c r="A4900">
        <v>1974</v>
      </c>
      <c r="B4900">
        <v>5</v>
      </c>
      <c r="C4900">
        <v>30</v>
      </c>
      <c r="D4900">
        <v>70</v>
      </c>
      <c r="E4900">
        <v>56</v>
      </c>
      <c r="F4900">
        <v>0</v>
      </c>
      <c r="T4900"/>
    </row>
    <row r="4901" spans="1:20" x14ac:dyDescent="0.25">
      <c r="A4901">
        <v>1974</v>
      </c>
      <c r="B4901">
        <v>5</v>
      </c>
      <c r="C4901">
        <v>31</v>
      </c>
      <c r="D4901">
        <v>67</v>
      </c>
      <c r="E4901">
        <v>54</v>
      </c>
      <c r="F4901">
        <v>1</v>
      </c>
      <c r="T4901"/>
    </row>
    <row r="4902" spans="1:20" x14ac:dyDescent="0.25">
      <c r="A4902">
        <v>1974</v>
      </c>
      <c r="B4902">
        <v>6</v>
      </c>
      <c r="C4902">
        <v>1</v>
      </c>
      <c r="D4902">
        <v>73</v>
      </c>
      <c r="E4902">
        <v>61</v>
      </c>
      <c r="F4902">
        <v>50</v>
      </c>
      <c r="T4902"/>
    </row>
    <row r="4903" spans="1:20" x14ac:dyDescent="0.25">
      <c r="A4903">
        <v>1974</v>
      </c>
      <c r="B4903">
        <v>6</v>
      </c>
      <c r="C4903">
        <v>2</v>
      </c>
      <c r="D4903">
        <v>67</v>
      </c>
      <c r="E4903">
        <v>57</v>
      </c>
      <c r="F4903">
        <v>25</v>
      </c>
      <c r="T4903"/>
    </row>
    <row r="4904" spans="1:20" x14ac:dyDescent="0.25">
      <c r="A4904">
        <v>1974</v>
      </c>
      <c r="B4904">
        <v>6</v>
      </c>
      <c r="C4904">
        <v>3</v>
      </c>
      <c r="D4904">
        <v>76</v>
      </c>
      <c r="E4904">
        <v>52</v>
      </c>
      <c r="F4904">
        <v>3</v>
      </c>
      <c r="T4904"/>
    </row>
    <row r="4905" spans="1:20" x14ac:dyDescent="0.25">
      <c r="A4905">
        <v>1974</v>
      </c>
      <c r="B4905">
        <v>6</v>
      </c>
      <c r="C4905">
        <v>4</v>
      </c>
      <c r="D4905">
        <v>79</v>
      </c>
      <c r="E4905">
        <v>58</v>
      </c>
      <c r="F4905">
        <v>0</v>
      </c>
      <c r="T4905"/>
    </row>
    <row r="4906" spans="1:20" x14ac:dyDescent="0.25">
      <c r="A4906">
        <v>1974</v>
      </c>
      <c r="B4906">
        <v>6</v>
      </c>
      <c r="C4906">
        <v>5</v>
      </c>
      <c r="D4906">
        <v>81</v>
      </c>
      <c r="E4906">
        <v>61</v>
      </c>
      <c r="F4906">
        <v>0</v>
      </c>
      <c r="T4906"/>
    </row>
    <row r="4907" spans="1:20" x14ac:dyDescent="0.25">
      <c r="A4907">
        <v>1974</v>
      </c>
      <c r="B4907">
        <v>6</v>
      </c>
      <c r="C4907">
        <v>6</v>
      </c>
      <c r="D4907">
        <v>86</v>
      </c>
      <c r="E4907">
        <v>59</v>
      </c>
      <c r="F4907">
        <v>0</v>
      </c>
      <c r="T4907"/>
    </row>
    <row r="4908" spans="1:20" x14ac:dyDescent="0.25">
      <c r="A4908">
        <v>1974</v>
      </c>
      <c r="B4908">
        <v>6</v>
      </c>
      <c r="C4908">
        <v>7</v>
      </c>
      <c r="D4908">
        <v>64</v>
      </c>
      <c r="E4908">
        <v>56</v>
      </c>
      <c r="F4908">
        <v>0</v>
      </c>
      <c r="T4908"/>
    </row>
    <row r="4909" spans="1:20" x14ac:dyDescent="0.25">
      <c r="A4909">
        <v>1974</v>
      </c>
      <c r="B4909">
        <v>6</v>
      </c>
      <c r="C4909">
        <v>8</v>
      </c>
      <c r="D4909">
        <v>76</v>
      </c>
      <c r="E4909">
        <v>57</v>
      </c>
      <c r="F4909">
        <v>1</v>
      </c>
      <c r="T4909"/>
    </row>
    <row r="4910" spans="1:20" x14ac:dyDescent="0.25">
      <c r="A4910">
        <v>1974</v>
      </c>
      <c r="B4910">
        <v>6</v>
      </c>
      <c r="C4910">
        <v>9</v>
      </c>
      <c r="D4910">
        <v>87</v>
      </c>
      <c r="E4910">
        <v>62</v>
      </c>
      <c r="F4910">
        <v>0</v>
      </c>
      <c r="T4910"/>
    </row>
    <row r="4911" spans="1:20" x14ac:dyDescent="0.25">
      <c r="A4911">
        <v>1974</v>
      </c>
      <c r="B4911">
        <v>6</v>
      </c>
      <c r="C4911">
        <v>10</v>
      </c>
      <c r="D4911">
        <v>95</v>
      </c>
      <c r="E4911">
        <v>74</v>
      </c>
      <c r="F4911">
        <v>0</v>
      </c>
      <c r="T4911"/>
    </row>
    <row r="4912" spans="1:20" x14ac:dyDescent="0.25">
      <c r="A4912">
        <v>1974</v>
      </c>
      <c r="B4912">
        <v>6</v>
      </c>
      <c r="C4912">
        <v>11</v>
      </c>
      <c r="D4912">
        <v>82</v>
      </c>
      <c r="E4912">
        <v>69</v>
      </c>
      <c r="F4912">
        <v>0</v>
      </c>
      <c r="T4912"/>
    </row>
    <row r="4913" spans="1:20" x14ac:dyDescent="0.25">
      <c r="A4913">
        <v>1974</v>
      </c>
      <c r="B4913">
        <v>6</v>
      </c>
      <c r="C4913">
        <v>12</v>
      </c>
      <c r="D4913">
        <v>76</v>
      </c>
      <c r="E4913">
        <v>60</v>
      </c>
      <c r="F4913">
        <v>1</v>
      </c>
      <c r="T4913"/>
    </row>
    <row r="4914" spans="1:20" x14ac:dyDescent="0.25">
      <c r="A4914">
        <v>1974</v>
      </c>
      <c r="B4914">
        <v>6</v>
      </c>
      <c r="C4914">
        <v>13</v>
      </c>
      <c r="D4914">
        <v>77</v>
      </c>
      <c r="E4914">
        <v>56</v>
      </c>
      <c r="F4914">
        <v>0</v>
      </c>
      <c r="T4914"/>
    </row>
    <row r="4915" spans="1:20" x14ac:dyDescent="0.25">
      <c r="A4915">
        <v>1974</v>
      </c>
      <c r="B4915">
        <v>6</v>
      </c>
      <c r="C4915">
        <v>14</v>
      </c>
      <c r="D4915">
        <v>78</v>
      </c>
      <c r="E4915">
        <v>59</v>
      </c>
      <c r="F4915">
        <v>0</v>
      </c>
      <c r="T4915"/>
    </row>
    <row r="4916" spans="1:20" x14ac:dyDescent="0.25">
      <c r="A4916">
        <v>1974</v>
      </c>
      <c r="B4916">
        <v>6</v>
      </c>
      <c r="C4916">
        <v>15</v>
      </c>
      <c r="D4916">
        <v>79</v>
      </c>
      <c r="E4916">
        <v>59</v>
      </c>
      <c r="F4916">
        <v>0</v>
      </c>
      <c r="T4916"/>
    </row>
    <row r="4917" spans="1:20" x14ac:dyDescent="0.25">
      <c r="A4917">
        <v>1974</v>
      </c>
      <c r="B4917">
        <v>6</v>
      </c>
      <c r="C4917">
        <v>16</v>
      </c>
      <c r="D4917">
        <v>72</v>
      </c>
      <c r="E4917">
        <v>68</v>
      </c>
      <c r="F4917">
        <v>48</v>
      </c>
      <c r="T4917"/>
    </row>
    <row r="4918" spans="1:20" x14ac:dyDescent="0.25">
      <c r="A4918">
        <v>1974</v>
      </c>
      <c r="B4918">
        <v>6</v>
      </c>
      <c r="C4918">
        <v>17</v>
      </c>
      <c r="D4918">
        <v>78</v>
      </c>
      <c r="E4918">
        <v>64</v>
      </c>
      <c r="F4918">
        <v>21</v>
      </c>
      <c r="T4918"/>
    </row>
    <row r="4919" spans="1:20" x14ac:dyDescent="0.25">
      <c r="A4919">
        <v>1974</v>
      </c>
      <c r="B4919">
        <v>6</v>
      </c>
      <c r="C4919">
        <v>18</v>
      </c>
      <c r="D4919">
        <v>80</v>
      </c>
      <c r="E4919">
        <v>61</v>
      </c>
      <c r="F4919">
        <v>0</v>
      </c>
      <c r="T4919"/>
    </row>
    <row r="4920" spans="1:20" x14ac:dyDescent="0.25">
      <c r="A4920">
        <v>1974</v>
      </c>
      <c r="B4920">
        <v>6</v>
      </c>
      <c r="C4920">
        <v>19</v>
      </c>
      <c r="D4920">
        <v>81</v>
      </c>
      <c r="E4920">
        <v>64</v>
      </c>
      <c r="F4920">
        <v>0</v>
      </c>
      <c r="T4920"/>
    </row>
    <row r="4921" spans="1:20" x14ac:dyDescent="0.25">
      <c r="A4921">
        <v>1974</v>
      </c>
      <c r="B4921">
        <v>6</v>
      </c>
      <c r="C4921">
        <v>20</v>
      </c>
      <c r="D4921">
        <v>85</v>
      </c>
      <c r="E4921">
        <v>69</v>
      </c>
      <c r="F4921">
        <v>0</v>
      </c>
      <c r="T4921"/>
    </row>
    <row r="4922" spans="1:20" x14ac:dyDescent="0.25">
      <c r="A4922">
        <v>1974</v>
      </c>
      <c r="B4922">
        <v>6</v>
      </c>
      <c r="C4922">
        <v>21</v>
      </c>
      <c r="D4922">
        <v>81</v>
      </c>
      <c r="E4922">
        <v>70</v>
      </c>
      <c r="F4922">
        <v>51</v>
      </c>
      <c r="T4922"/>
    </row>
    <row r="4923" spans="1:20" x14ac:dyDescent="0.25">
      <c r="A4923">
        <v>1974</v>
      </c>
      <c r="B4923">
        <v>6</v>
      </c>
      <c r="C4923">
        <v>22</v>
      </c>
      <c r="D4923">
        <v>86</v>
      </c>
      <c r="E4923">
        <v>68</v>
      </c>
      <c r="F4923">
        <v>0</v>
      </c>
      <c r="T4923"/>
    </row>
    <row r="4924" spans="1:20" x14ac:dyDescent="0.25">
      <c r="A4924">
        <v>1974</v>
      </c>
      <c r="B4924">
        <v>6</v>
      </c>
      <c r="C4924">
        <v>23</v>
      </c>
      <c r="D4924">
        <v>75</v>
      </c>
      <c r="E4924">
        <v>59</v>
      </c>
      <c r="F4924">
        <v>70</v>
      </c>
      <c r="T4924"/>
    </row>
    <row r="4925" spans="1:20" x14ac:dyDescent="0.25">
      <c r="A4925">
        <v>1974</v>
      </c>
      <c r="B4925">
        <v>6</v>
      </c>
      <c r="C4925">
        <v>24</v>
      </c>
      <c r="D4925">
        <v>80</v>
      </c>
      <c r="E4925">
        <v>60</v>
      </c>
      <c r="F4925">
        <v>7</v>
      </c>
      <c r="T4925"/>
    </row>
    <row r="4926" spans="1:20" x14ac:dyDescent="0.25">
      <c r="A4926">
        <v>1974</v>
      </c>
      <c r="B4926">
        <v>6</v>
      </c>
      <c r="C4926">
        <v>25</v>
      </c>
      <c r="D4926">
        <v>63</v>
      </c>
      <c r="E4926">
        <v>57</v>
      </c>
      <c r="F4926">
        <v>8</v>
      </c>
      <c r="T4926"/>
    </row>
    <row r="4927" spans="1:20" x14ac:dyDescent="0.25">
      <c r="A4927">
        <v>1974</v>
      </c>
      <c r="B4927">
        <v>6</v>
      </c>
      <c r="C4927">
        <v>26</v>
      </c>
      <c r="D4927">
        <v>65</v>
      </c>
      <c r="E4927">
        <v>56</v>
      </c>
      <c r="F4927">
        <v>1</v>
      </c>
      <c r="T4927"/>
    </row>
    <row r="4928" spans="1:20" x14ac:dyDescent="0.25">
      <c r="A4928">
        <v>1974</v>
      </c>
      <c r="B4928">
        <v>6</v>
      </c>
      <c r="C4928">
        <v>27</v>
      </c>
      <c r="D4928">
        <v>64</v>
      </c>
      <c r="E4928">
        <v>57</v>
      </c>
      <c r="F4928">
        <v>3</v>
      </c>
      <c r="T4928"/>
    </row>
    <row r="4929" spans="1:20" x14ac:dyDescent="0.25">
      <c r="A4929">
        <v>1974</v>
      </c>
      <c r="B4929">
        <v>6</v>
      </c>
      <c r="C4929">
        <v>28</v>
      </c>
      <c r="D4929">
        <v>62</v>
      </c>
      <c r="E4929">
        <v>57</v>
      </c>
      <c r="F4929">
        <v>13</v>
      </c>
      <c r="T4929"/>
    </row>
    <row r="4930" spans="1:20" x14ac:dyDescent="0.25">
      <c r="A4930">
        <v>1974</v>
      </c>
      <c r="B4930">
        <v>6</v>
      </c>
      <c r="C4930">
        <v>29</v>
      </c>
      <c r="D4930">
        <v>77</v>
      </c>
      <c r="E4930">
        <v>60</v>
      </c>
      <c r="F4930">
        <v>1</v>
      </c>
      <c r="T4930"/>
    </row>
    <row r="4931" spans="1:20" x14ac:dyDescent="0.25">
      <c r="A4931">
        <v>1974</v>
      </c>
      <c r="B4931">
        <v>6</v>
      </c>
      <c r="C4931">
        <v>30</v>
      </c>
      <c r="D4931">
        <v>83</v>
      </c>
      <c r="E4931">
        <v>63</v>
      </c>
      <c r="F4931">
        <v>26</v>
      </c>
      <c r="T4931"/>
    </row>
    <row r="4932" spans="1:20" x14ac:dyDescent="0.25">
      <c r="A4932">
        <v>1974</v>
      </c>
      <c r="B4932">
        <v>7</v>
      </c>
      <c r="C4932">
        <v>1</v>
      </c>
      <c r="D4932">
        <v>84</v>
      </c>
      <c r="E4932">
        <v>63</v>
      </c>
      <c r="F4932">
        <v>13</v>
      </c>
      <c r="T4932"/>
    </row>
    <row r="4933" spans="1:20" x14ac:dyDescent="0.25">
      <c r="A4933">
        <v>1974</v>
      </c>
      <c r="B4933">
        <v>7</v>
      </c>
      <c r="C4933">
        <v>2</v>
      </c>
      <c r="D4933">
        <v>91</v>
      </c>
      <c r="E4933">
        <v>68</v>
      </c>
      <c r="F4933">
        <v>0</v>
      </c>
      <c r="T4933"/>
    </row>
    <row r="4934" spans="1:20" x14ac:dyDescent="0.25">
      <c r="A4934">
        <v>1974</v>
      </c>
      <c r="B4934">
        <v>7</v>
      </c>
      <c r="C4934">
        <v>3</v>
      </c>
      <c r="D4934">
        <v>90</v>
      </c>
      <c r="E4934">
        <v>75</v>
      </c>
      <c r="F4934">
        <v>0</v>
      </c>
      <c r="T4934"/>
    </row>
    <row r="4935" spans="1:20" x14ac:dyDescent="0.25">
      <c r="A4935">
        <v>1974</v>
      </c>
      <c r="B4935">
        <v>7</v>
      </c>
      <c r="C4935">
        <v>4</v>
      </c>
      <c r="D4935">
        <v>95</v>
      </c>
      <c r="E4935">
        <v>78</v>
      </c>
      <c r="F4935">
        <v>0</v>
      </c>
      <c r="T4935"/>
    </row>
    <row r="4936" spans="1:20" x14ac:dyDescent="0.25">
      <c r="A4936">
        <v>1974</v>
      </c>
      <c r="B4936">
        <v>7</v>
      </c>
      <c r="C4936">
        <v>5</v>
      </c>
      <c r="D4936">
        <v>89</v>
      </c>
      <c r="E4936">
        <v>72</v>
      </c>
      <c r="F4936">
        <v>47</v>
      </c>
      <c r="T4936"/>
    </row>
    <row r="4937" spans="1:20" x14ac:dyDescent="0.25">
      <c r="A4937">
        <v>1974</v>
      </c>
      <c r="B4937">
        <v>7</v>
      </c>
      <c r="C4937">
        <v>6</v>
      </c>
      <c r="D4937">
        <v>87</v>
      </c>
      <c r="E4937">
        <v>69</v>
      </c>
      <c r="F4937">
        <v>3</v>
      </c>
      <c r="T4937"/>
    </row>
    <row r="4938" spans="1:20" x14ac:dyDescent="0.25">
      <c r="A4938">
        <v>1974</v>
      </c>
      <c r="B4938">
        <v>7</v>
      </c>
      <c r="C4938">
        <v>7</v>
      </c>
      <c r="D4938">
        <v>92</v>
      </c>
      <c r="E4938">
        <v>68</v>
      </c>
      <c r="F4938">
        <v>0</v>
      </c>
      <c r="T4938"/>
    </row>
    <row r="4939" spans="1:20" x14ac:dyDescent="0.25">
      <c r="A4939">
        <v>1974</v>
      </c>
      <c r="B4939">
        <v>7</v>
      </c>
      <c r="C4939">
        <v>8</v>
      </c>
      <c r="D4939">
        <v>92</v>
      </c>
      <c r="E4939">
        <v>74</v>
      </c>
      <c r="F4939">
        <v>0</v>
      </c>
      <c r="T4939"/>
    </row>
    <row r="4940" spans="1:20" x14ac:dyDescent="0.25">
      <c r="A4940">
        <v>1974</v>
      </c>
      <c r="B4940">
        <v>7</v>
      </c>
      <c r="C4940">
        <v>9</v>
      </c>
      <c r="D4940">
        <v>95</v>
      </c>
      <c r="E4940">
        <v>75</v>
      </c>
      <c r="F4940">
        <v>0</v>
      </c>
      <c r="T4940"/>
    </row>
    <row r="4941" spans="1:20" x14ac:dyDescent="0.25">
      <c r="A4941">
        <v>1974</v>
      </c>
      <c r="B4941">
        <v>7</v>
      </c>
      <c r="C4941">
        <v>10</v>
      </c>
      <c r="D4941">
        <v>90</v>
      </c>
      <c r="E4941">
        <v>74</v>
      </c>
      <c r="F4941">
        <v>0</v>
      </c>
      <c r="T4941"/>
    </row>
    <row r="4942" spans="1:20" x14ac:dyDescent="0.25">
      <c r="A4942">
        <v>1974</v>
      </c>
      <c r="B4942">
        <v>7</v>
      </c>
      <c r="C4942">
        <v>11</v>
      </c>
      <c r="D4942">
        <v>81</v>
      </c>
      <c r="E4942">
        <v>63</v>
      </c>
      <c r="F4942">
        <v>0</v>
      </c>
      <c r="T4942"/>
    </row>
    <row r="4943" spans="1:20" x14ac:dyDescent="0.25">
      <c r="A4943">
        <v>1974</v>
      </c>
      <c r="B4943">
        <v>7</v>
      </c>
      <c r="C4943">
        <v>12</v>
      </c>
      <c r="D4943">
        <v>87</v>
      </c>
      <c r="E4943">
        <v>62</v>
      </c>
      <c r="F4943">
        <v>0</v>
      </c>
      <c r="T4943"/>
    </row>
    <row r="4944" spans="1:20" x14ac:dyDescent="0.25">
      <c r="A4944">
        <v>1974</v>
      </c>
      <c r="B4944">
        <v>7</v>
      </c>
      <c r="C4944">
        <v>13</v>
      </c>
      <c r="D4944">
        <v>88</v>
      </c>
      <c r="E4944">
        <v>65</v>
      </c>
      <c r="F4944">
        <v>0</v>
      </c>
      <c r="T4944"/>
    </row>
    <row r="4945" spans="1:20" x14ac:dyDescent="0.25">
      <c r="A4945">
        <v>1974</v>
      </c>
      <c r="B4945">
        <v>7</v>
      </c>
      <c r="C4945">
        <v>14</v>
      </c>
      <c r="D4945">
        <v>95</v>
      </c>
      <c r="E4945">
        <v>71</v>
      </c>
      <c r="F4945">
        <v>0</v>
      </c>
      <c r="T4945"/>
    </row>
    <row r="4946" spans="1:20" x14ac:dyDescent="0.25">
      <c r="A4946">
        <v>1974</v>
      </c>
      <c r="B4946">
        <v>7</v>
      </c>
      <c r="C4946">
        <v>15</v>
      </c>
      <c r="D4946">
        <v>93</v>
      </c>
      <c r="E4946">
        <v>76</v>
      </c>
      <c r="F4946">
        <v>0</v>
      </c>
      <c r="T4946"/>
    </row>
    <row r="4947" spans="1:20" x14ac:dyDescent="0.25">
      <c r="A4947">
        <v>1974</v>
      </c>
      <c r="B4947">
        <v>7</v>
      </c>
      <c r="C4947">
        <v>16</v>
      </c>
      <c r="D4947">
        <v>87</v>
      </c>
      <c r="E4947">
        <v>70</v>
      </c>
      <c r="F4947">
        <v>0</v>
      </c>
      <c r="T4947"/>
    </row>
    <row r="4948" spans="1:20" x14ac:dyDescent="0.25">
      <c r="A4948">
        <v>1974</v>
      </c>
      <c r="B4948">
        <v>7</v>
      </c>
      <c r="C4948">
        <v>17</v>
      </c>
      <c r="D4948">
        <v>86</v>
      </c>
      <c r="E4948">
        <v>65</v>
      </c>
      <c r="F4948">
        <v>0</v>
      </c>
      <c r="T4948"/>
    </row>
    <row r="4949" spans="1:20" x14ac:dyDescent="0.25">
      <c r="A4949">
        <v>1974</v>
      </c>
      <c r="B4949">
        <v>7</v>
      </c>
      <c r="C4949">
        <v>18</v>
      </c>
      <c r="D4949">
        <v>84</v>
      </c>
      <c r="E4949">
        <v>70</v>
      </c>
      <c r="F4949">
        <v>0</v>
      </c>
      <c r="T4949"/>
    </row>
    <row r="4950" spans="1:20" x14ac:dyDescent="0.25">
      <c r="A4950">
        <v>1974</v>
      </c>
      <c r="B4950">
        <v>7</v>
      </c>
      <c r="C4950">
        <v>19</v>
      </c>
      <c r="D4950">
        <v>93</v>
      </c>
      <c r="E4950">
        <v>71</v>
      </c>
      <c r="F4950">
        <v>1</v>
      </c>
      <c r="T4950"/>
    </row>
    <row r="4951" spans="1:20" x14ac:dyDescent="0.25">
      <c r="A4951">
        <v>1974</v>
      </c>
      <c r="B4951">
        <v>7</v>
      </c>
      <c r="C4951">
        <v>20</v>
      </c>
      <c r="D4951">
        <v>83</v>
      </c>
      <c r="E4951">
        <v>63</v>
      </c>
      <c r="F4951">
        <v>0</v>
      </c>
      <c r="T4951"/>
    </row>
    <row r="4952" spans="1:20" x14ac:dyDescent="0.25">
      <c r="A4952">
        <v>1974</v>
      </c>
      <c r="B4952">
        <v>7</v>
      </c>
      <c r="C4952">
        <v>21</v>
      </c>
      <c r="D4952">
        <v>84</v>
      </c>
      <c r="E4952">
        <v>62</v>
      </c>
      <c r="F4952">
        <v>0</v>
      </c>
      <c r="T4952"/>
    </row>
    <row r="4953" spans="1:20" x14ac:dyDescent="0.25">
      <c r="A4953">
        <v>1974</v>
      </c>
      <c r="B4953">
        <v>7</v>
      </c>
      <c r="C4953">
        <v>22</v>
      </c>
      <c r="D4953">
        <v>85</v>
      </c>
      <c r="E4953">
        <v>65</v>
      </c>
      <c r="F4953">
        <v>0</v>
      </c>
      <c r="T4953"/>
    </row>
    <row r="4954" spans="1:20" x14ac:dyDescent="0.25">
      <c r="A4954">
        <v>1974</v>
      </c>
      <c r="B4954">
        <v>7</v>
      </c>
      <c r="C4954">
        <v>23</v>
      </c>
      <c r="D4954">
        <v>80</v>
      </c>
      <c r="E4954">
        <v>64</v>
      </c>
      <c r="F4954">
        <v>0</v>
      </c>
      <c r="T4954"/>
    </row>
    <row r="4955" spans="1:20" x14ac:dyDescent="0.25">
      <c r="A4955">
        <v>1974</v>
      </c>
      <c r="B4955">
        <v>7</v>
      </c>
      <c r="C4955">
        <v>24</v>
      </c>
      <c r="D4955">
        <v>68</v>
      </c>
      <c r="E4955">
        <v>60</v>
      </c>
      <c r="F4955">
        <v>54</v>
      </c>
      <c r="T4955"/>
    </row>
    <row r="4956" spans="1:20" x14ac:dyDescent="0.25">
      <c r="A4956">
        <v>1974</v>
      </c>
      <c r="B4956">
        <v>7</v>
      </c>
      <c r="C4956">
        <v>25</v>
      </c>
      <c r="D4956">
        <v>76</v>
      </c>
      <c r="E4956">
        <v>59</v>
      </c>
      <c r="F4956">
        <v>0</v>
      </c>
      <c r="T4956"/>
    </row>
    <row r="4957" spans="1:20" x14ac:dyDescent="0.25">
      <c r="A4957">
        <v>1974</v>
      </c>
      <c r="B4957">
        <v>7</v>
      </c>
      <c r="C4957">
        <v>26</v>
      </c>
      <c r="D4957">
        <v>76</v>
      </c>
      <c r="E4957">
        <v>62</v>
      </c>
      <c r="F4957">
        <v>0</v>
      </c>
      <c r="T4957"/>
    </row>
    <row r="4958" spans="1:20" x14ac:dyDescent="0.25">
      <c r="A4958">
        <v>1974</v>
      </c>
      <c r="B4958">
        <v>7</v>
      </c>
      <c r="C4958">
        <v>27</v>
      </c>
      <c r="D4958">
        <v>82</v>
      </c>
      <c r="E4958">
        <v>66</v>
      </c>
      <c r="F4958">
        <v>0</v>
      </c>
      <c r="T4958"/>
    </row>
    <row r="4959" spans="1:20" x14ac:dyDescent="0.25">
      <c r="A4959">
        <v>1974</v>
      </c>
      <c r="B4959">
        <v>7</v>
      </c>
      <c r="C4959">
        <v>28</v>
      </c>
      <c r="D4959">
        <v>84</v>
      </c>
      <c r="E4959">
        <v>69</v>
      </c>
      <c r="F4959">
        <v>0</v>
      </c>
      <c r="T4959"/>
    </row>
    <row r="4960" spans="1:20" x14ac:dyDescent="0.25">
      <c r="A4960">
        <v>1974</v>
      </c>
      <c r="B4960">
        <v>7</v>
      </c>
      <c r="C4960">
        <v>29</v>
      </c>
      <c r="D4960">
        <v>85</v>
      </c>
      <c r="E4960">
        <v>70</v>
      </c>
      <c r="F4960">
        <v>0</v>
      </c>
      <c r="T4960"/>
    </row>
    <row r="4961" spans="1:20" x14ac:dyDescent="0.25">
      <c r="A4961">
        <v>1974</v>
      </c>
      <c r="B4961">
        <v>7</v>
      </c>
      <c r="C4961">
        <v>30</v>
      </c>
      <c r="D4961">
        <v>89</v>
      </c>
      <c r="E4961">
        <v>67</v>
      </c>
      <c r="F4961">
        <v>15</v>
      </c>
      <c r="T4961"/>
    </row>
    <row r="4962" spans="1:20" x14ac:dyDescent="0.25">
      <c r="A4962">
        <v>1974</v>
      </c>
      <c r="B4962">
        <v>7</v>
      </c>
      <c r="C4962">
        <v>31</v>
      </c>
      <c r="D4962">
        <v>88</v>
      </c>
      <c r="E4962">
        <v>70</v>
      </c>
      <c r="F4962">
        <v>0</v>
      </c>
      <c r="T4962"/>
    </row>
    <row r="4963" spans="1:20" x14ac:dyDescent="0.25">
      <c r="A4963">
        <v>1974</v>
      </c>
      <c r="B4963">
        <v>8</v>
      </c>
      <c r="C4963">
        <v>1</v>
      </c>
      <c r="D4963">
        <v>88</v>
      </c>
      <c r="E4963">
        <v>67</v>
      </c>
      <c r="F4963">
        <v>0</v>
      </c>
      <c r="T4963"/>
    </row>
    <row r="4964" spans="1:20" x14ac:dyDescent="0.25">
      <c r="A4964">
        <v>1974</v>
      </c>
      <c r="B4964">
        <v>8</v>
      </c>
      <c r="C4964">
        <v>2</v>
      </c>
      <c r="D4964">
        <v>89</v>
      </c>
      <c r="E4964">
        <v>71</v>
      </c>
      <c r="F4964">
        <v>44</v>
      </c>
      <c r="T4964"/>
    </row>
    <row r="4965" spans="1:20" x14ac:dyDescent="0.25">
      <c r="A4965">
        <v>1974</v>
      </c>
      <c r="B4965">
        <v>8</v>
      </c>
      <c r="C4965">
        <v>3</v>
      </c>
      <c r="D4965">
        <v>88</v>
      </c>
      <c r="E4965">
        <v>71</v>
      </c>
      <c r="F4965">
        <v>0</v>
      </c>
      <c r="T4965"/>
    </row>
    <row r="4966" spans="1:20" x14ac:dyDescent="0.25">
      <c r="A4966">
        <v>1974</v>
      </c>
      <c r="B4966">
        <v>8</v>
      </c>
      <c r="C4966">
        <v>4</v>
      </c>
      <c r="D4966">
        <v>90</v>
      </c>
      <c r="E4966">
        <v>71</v>
      </c>
      <c r="F4966">
        <v>40</v>
      </c>
      <c r="T4966"/>
    </row>
    <row r="4967" spans="1:20" x14ac:dyDescent="0.25">
      <c r="A4967">
        <v>1974</v>
      </c>
      <c r="B4967">
        <v>8</v>
      </c>
      <c r="C4967">
        <v>5</v>
      </c>
      <c r="D4967">
        <v>85</v>
      </c>
      <c r="E4967">
        <v>66</v>
      </c>
      <c r="F4967">
        <v>1</v>
      </c>
      <c r="T4967"/>
    </row>
    <row r="4968" spans="1:20" x14ac:dyDescent="0.25">
      <c r="A4968">
        <v>1974</v>
      </c>
      <c r="B4968">
        <v>8</v>
      </c>
      <c r="C4968">
        <v>6</v>
      </c>
      <c r="D4968">
        <v>86</v>
      </c>
      <c r="E4968">
        <v>66</v>
      </c>
      <c r="F4968">
        <v>0</v>
      </c>
      <c r="T4968"/>
    </row>
    <row r="4969" spans="1:20" x14ac:dyDescent="0.25">
      <c r="A4969">
        <v>1974</v>
      </c>
      <c r="B4969">
        <v>8</v>
      </c>
      <c r="C4969">
        <v>7</v>
      </c>
      <c r="D4969">
        <v>75</v>
      </c>
      <c r="E4969">
        <v>65</v>
      </c>
      <c r="F4969">
        <v>17</v>
      </c>
      <c r="T4969"/>
    </row>
    <row r="4970" spans="1:20" x14ac:dyDescent="0.25">
      <c r="A4970">
        <v>1974</v>
      </c>
      <c r="B4970">
        <v>8</v>
      </c>
      <c r="C4970">
        <v>8</v>
      </c>
      <c r="D4970">
        <v>85</v>
      </c>
      <c r="E4970">
        <v>64</v>
      </c>
      <c r="F4970">
        <v>0</v>
      </c>
      <c r="T4970"/>
    </row>
    <row r="4971" spans="1:20" x14ac:dyDescent="0.25">
      <c r="A4971">
        <v>1974</v>
      </c>
      <c r="B4971">
        <v>8</v>
      </c>
      <c r="C4971">
        <v>9</v>
      </c>
      <c r="D4971">
        <v>84</v>
      </c>
      <c r="E4971">
        <v>66</v>
      </c>
      <c r="F4971">
        <v>28</v>
      </c>
      <c r="T4971"/>
    </row>
    <row r="4972" spans="1:20" x14ac:dyDescent="0.25">
      <c r="A4972">
        <v>1974</v>
      </c>
      <c r="B4972">
        <v>8</v>
      </c>
      <c r="C4972">
        <v>10</v>
      </c>
      <c r="D4972">
        <v>80</v>
      </c>
      <c r="E4972">
        <v>62</v>
      </c>
      <c r="F4972">
        <v>0</v>
      </c>
      <c r="T4972"/>
    </row>
    <row r="4973" spans="1:20" x14ac:dyDescent="0.25">
      <c r="A4973">
        <v>1974</v>
      </c>
      <c r="B4973">
        <v>8</v>
      </c>
      <c r="C4973">
        <v>11</v>
      </c>
      <c r="D4973">
        <v>83</v>
      </c>
      <c r="E4973">
        <v>59</v>
      </c>
      <c r="F4973">
        <v>0</v>
      </c>
      <c r="T4973"/>
    </row>
    <row r="4974" spans="1:20" x14ac:dyDescent="0.25">
      <c r="A4974">
        <v>1974</v>
      </c>
      <c r="B4974">
        <v>8</v>
      </c>
      <c r="C4974">
        <v>12</v>
      </c>
      <c r="D4974">
        <v>86</v>
      </c>
      <c r="E4974">
        <v>62</v>
      </c>
      <c r="F4974">
        <v>0</v>
      </c>
      <c r="T4974"/>
    </row>
    <row r="4975" spans="1:20" x14ac:dyDescent="0.25">
      <c r="A4975">
        <v>1974</v>
      </c>
      <c r="B4975">
        <v>8</v>
      </c>
      <c r="C4975">
        <v>13</v>
      </c>
      <c r="D4975">
        <v>86</v>
      </c>
      <c r="E4975">
        <v>65</v>
      </c>
      <c r="F4975">
        <v>0</v>
      </c>
      <c r="T4975"/>
    </row>
    <row r="4976" spans="1:20" x14ac:dyDescent="0.25">
      <c r="A4976">
        <v>1974</v>
      </c>
      <c r="B4976">
        <v>8</v>
      </c>
      <c r="C4976">
        <v>14</v>
      </c>
      <c r="D4976">
        <v>92</v>
      </c>
      <c r="E4976">
        <v>72</v>
      </c>
      <c r="F4976">
        <v>0</v>
      </c>
      <c r="T4976"/>
    </row>
    <row r="4977" spans="1:20" x14ac:dyDescent="0.25">
      <c r="A4977">
        <v>1974</v>
      </c>
      <c r="B4977">
        <v>8</v>
      </c>
      <c r="C4977">
        <v>15</v>
      </c>
      <c r="D4977">
        <v>87</v>
      </c>
      <c r="E4977">
        <v>67</v>
      </c>
      <c r="F4977">
        <v>0</v>
      </c>
      <c r="T4977"/>
    </row>
    <row r="4978" spans="1:20" x14ac:dyDescent="0.25">
      <c r="A4978">
        <v>1974</v>
      </c>
      <c r="B4978">
        <v>8</v>
      </c>
      <c r="C4978">
        <v>16</v>
      </c>
      <c r="D4978">
        <v>89</v>
      </c>
      <c r="E4978">
        <v>65</v>
      </c>
      <c r="F4978">
        <v>0</v>
      </c>
      <c r="T4978"/>
    </row>
    <row r="4979" spans="1:20" x14ac:dyDescent="0.25">
      <c r="A4979">
        <v>1974</v>
      </c>
      <c r="B4979">
        <v>8</v>
      </c>
      <c r="C4979">
        <v>17</v>
      </c>
      <c r="D4979">
        <v>84</v>
      </c>
      <c r="E4979">
        <v>70</v>
      </c>
      <c r="F4979">
        <v>286</v>
      </c>
      <c r="T4979"/>
    </row>
    <row r="4980" spans="1:20" x14ac:dyDescent="0.25">
      <c r="A4980">
        <v>1974</v>
      </c>
      <c r="B4980">
        <v>8</v>
      </c>
      <c r="C4980">
        <v>18</v>
      </c>
      <c r="D4980">
        <v>86</v>
      </c>
      <c r="E4980">
        <v>66</v>
      </c>
      <c r="F4980">
        <v>0</v>
      </c>
      <c r="T4980"/>
    </row>
    <row r="4981" spans="1:20" x14ac:dyDescent="0.25">
      <c r="A4981">
        <v>1974</v>
      </c>
      <c r="B4981">
        <v>8</v>
      </c>
      <c r="C4981">
        <v>19</v>
      </c>
      <c r="D4981">
        <v>90</v>
      </c>
      <c r="E4981">
        <v>66</v>
      </c>
      <c r="F4981">
        <v>0</v>
      </c>
      <c r="T4981"/>
    </row>
    <row r="4982" spans="1:20" x14ac:dyDescent="0.25">
      <c r="A4982">
        <v>1974</v>
      </c>
      <c r="B4982">
        <v>8</v>
      </c>
      <c r="C4982">
        <v>20</v>
      </c>
      <c r="D4982">
        <v>90</v>
      </c>
      <c r="E4982">
        <v>69</v>
      </c>
      <c r="F4982">
        <v>0</v>
      </c>
      <c r="T4982"/>
    </row>
    <row r="4983" spans="1:20" x14ac:dyDescent="0.25">
      <c r="A4983">
        <v>1974</v>
      </c>
      <c r="B4983">
        <v>8</v>
      </c>
      <c r="C4983">
        <v>21</v>
      </c>
      <c r="D4983">
        <v>87</v>
      </c>
      <c r="E4983">
        <v>68</v>
      </c>
      <c r="F4983">
        <v>0</v>
      </c>
      <c r="T4983"/>
    </row>
    <row r="4984" spans="1:20" x14ac:dyDescent="0.25">
      <c r="A4984">
        <v>1974</v>
      </c>
      <c r="B4984">
        <v>8</v>
      </c>
      <c r="C4984">
        <v>22</v>
      </c>
      <c r="D4984">
        <v>79</v>
      </c>
      <c r="E4984">
        <v>69</v>
      </c>
      <c r="F4984">
        <v>0</v>
      </c>
      <c r="T4984"/>
    </row>
    <row r="4985" spans="1:20" x14ac:dyDescent="0.25">
      <c r="A4985">
        <v>1974</v>
      </c>
      <c r="B4985">
        <v>8</v>
      </c>
      <c r="C4985">
        <v>23</v>
      </c>
      <c r="D4985">
        <v>83</v>
      </c>
      <c r="E4985">
        <v>72</v>
      </c>
      <c r="F4985">
        <v>38</v>
      </c>
      <c r="T4985"/>
    </row>
    <row r="4986" spans="1:20" x14ac:dyDescent="0.25">
      <c r="A4986">
        <v>1974</v>
      </c>
      <c r="B4986">
        <v>8</v>
      </c>
      <c r="C4986">
        <v>24</v>
      </c>
      <c r="D4986">
        <v>91</v>
      </c>
      <c r="E4986">
        <v>72</v>
      </c>
      <c r="F4986">
        <v>4</v>
      </c>
      <c r="T4986"/>
    </row>
    <row r="4987" spans="1:20" x14ac:dyDescent="0.25">
      <c r="A4987">
        <v>1974</v>
      </c>
      <c r="B4987">
        <v>8</v>
      </c>
      <c r="C4987">
        <v>25</v>
      </c>
      <c r="D4987">
        <v>84</v>
      </c>
      <c r="E4987">
        <v>65</v>
      </c>
      <c r="F4987">
        <v>0</v>
      </c>
      <c r="T4987"/>
    </row>
    <row r="4988" spans="1:20" x14ac:dyDescent="0.25">
      <c r="A4988">
        <v>1974</v>
      </c>
      <c r="B4988">
        <v>8</v>
      </c>
      <c r="C4988">
        <v>26</v>
      </c>
      <c r="D4988">
        <v>75</v>
      </c>
      <c r="E4988">
        <v>68</v>
      </c>
      <c r="F4988">
        <v>0</v>
      </c>
      <c r="T4988"/>
    </row>
    <row r="4989" spans="1:20" x14ac:dyDescent="0.25">
      <c r="A4989">
        <v>1974</v>
      </c>
      <c r="B4989">
        <v>8</v>
      </c>
      <c r="C4989">
        <v>27</v>
      </c>
      <c r="D4989">
        <v>86</v>
      </c>
      <c r="E4989">
        <v>70</v>
      </c>
      <c r="F4989">
        <v>23</v>
      </c>
      <c r="T4989"/>
    </row>
    <row r="4990" spans="1:20" x14ac:dyDescent="0.25">
      <c r="A4990">
        <v>1974</v>
      </c>
      <c r="B4990">
        <v>8</v>
      </c>
      <c r="C4990">
        <v>28</v>
      </c>
      <c r="D4990">
        <v>87</v>
      </c>
      <c r="E4990">
        <v>72</v>
      </c>
      <c r="F4990">
        <v>83</v>
      </c>
      <c r="T4990"/>
    </row>
    <row r="4991" spans="1:20" x14ac:dyDescent="0.25">
      <c r="A4991">
        <v>1974</v>
      </c>
      <c r="B4991">
        <v>8</v>
      </c>
      <c r="C4991">
        <v>29</v>
      </c>
      <c r="D4991">
        <v>86</v>
      </c>
      <c r="E4991">
        <v>68</v>
      </c>
      <c r="F4991">
        <v>26</v>
      </c>
      <c r="T4991"/>
    </row>
    <row r="4992" spans="1:20" x14ac:dyDescent="0.25">
      <c r="A4992">
        <v>1974</v>
      </c>
      <c r="B4992">
        <v>8</v>
      </c>
      <c r="C4992">
        <v>30</v>
      </c>
      <c r="D4992">
        <v>86</v>
      </c>
      <c r="E4992">
        <v>67</v>
      </c>
      <c r="F4992">
        <v>9</v>
      </c>
      <c r="T4992"/>
    </row>
    <row r="4993" spans="1:20" x14ac:dyDescent="0.25">
      <c r="A4993">
        <v>1974</v>
      </c>
      <c r="B4993">
        <v>8</v>
      </c>
      <c r="C4993">
        <v>31</v>
      </c>
      <c r="D4993">
        <v>82</v>
      </c>
      <c r="E4993">
        <v>65</v>
      </c>
      <c r="F4993">
        <v>0</v>
      </c>
      <c r="T4993"/>
    </row>
    <row r="4994" spans="1:20" x14ac:dyDescent="0.25">
      <c r="A4994">
        <v>1974</v>
      </c>
      <c r="B4994">
        <v>9</v>
      </c>
      <c r="C4994">
        <v>1</v>
      </c>
      <c r="D4994">
        <v>86</v>
      </c>
      <c r="E4994">
        <v>72</v>
      </c>
      <c r="F4994">
        <v>70</v>
      </c>
      <c r="T4994"/>
    </row>
    <row r="4995" spans="1:20" x14ac:dyDescent="0.25">
      <c r="A4995">
        <v>1974</v>
      </c>
      <c r="B4995">
        <v>9</v>
      </c>
      <c r="C4995">
        <v>2</v>
      </c>
      <c r="D4995">
        <v>73</v>
      </c>
      <c r="E4995">
        <v>63</v>
      </c>
      <c r="F4995">
        <v>18</v>
      </c>
      <c r="T4995"/>
    </row>
    <row r="4996" spans="1:20" x14ac:dyDescent="0.25">
      <c r="A4996">
        <v>1974</v>
      </c>
      <c r="B4996">
        <v>9</v>
      </c>
      <c r="C4996">
        <v>3</v>
      </c>
      <c r="D4996">
        <v>78</v>
      </c>
      <c r="E4996">
        <v>60</v>
      </c>
      <c r="F4996">
        <v>326</v>
      </c>
      <c r="T4996"/>
    </row>
    <row r="4997" spans="1:20" x14ac:dyDescent="0.25">
      <c r="A4997">
        <v>1974</v>
      </c>
      <c r="B4997">
        <v>9</v>
      </c>
      <c r="C4997">
        <v>4</v>
      </c>
      <c r="D4997">
        <v>67</v>
      </c>
      <c r="E4997">
        <v>57</v>
      </c>
      <c r="F4997">
        <v>5</v>
      </c>
      <c r="T4997"/>
    </row>
    <row r="4998" spans="1:20" x14ac:dyDescent="0.25">
      <c r="A4998">
        <v>1974</v>
      </c>
      <c r="B4998">
        <v>9</v>
      </c>
      <c r="C4998">
        <v>5</v>
      </c>
      <c r="D4998">
        <v>72</v>
      </c>
      <c r="E4998">
        <v>55</v>
      </c>
      <c r="F4998">
        <v>0</v>
      </c>
      <c r="T4998"/>
    </row>
    <row r="4999" spans="1:20" x14ac:dyDescent="0.25">
      <c r="A4999">
        <v>1974</v>
      </c>
      <c r="B4999">
        <v>9</v>
      </c>
      <c r="C4999">
        <v>6</v>
      </c>
      <c r="D4999">
        <v>65</v>
      </c>
      <c r="E4999">
        <v>57</v>
      </c>
      <c r="F4999">
        <v>46</v>
      </c>
      <c r="T4999"/>
    </row>
    <row r="5000" spans="1:20" x14ac:dyDescent="0.25">
      <c r="A5000">
        <v>1974</v>
      </c>
      <c r="B5000">
        <v>9</v>
      </c>
      <c r="C5000">
        <v>7</v>
      </c>
      <c r="D5000">
        <v>66</v>
      </c>
      <c r="E5000">
        <v>57</v>
      </c>
      <c r="F5000">
        <v>104</v>
      </c>
      <c r="T5000"/>
    </row>
    <row r="5001" spans="1:20" x14ac:dyDescent="0.25">
      <c r="A5001">
        <v>1974</v>
      </c>
      <c r="B5001">
        <v>9</v>
      </c>
      <c r="C5001">
        <v>8</v>
      </c>
      <c r="D5001">
        <v>77</v>
      </c>
      <c r="E5001">
        <v>58</v>
      </c>
      <c r="F5001">
        <v>0</v>
      </c>
      <c r="T5001"/>
    </row>
    <row r="5002" spans="1:20" x14ac:dyDescent="0.25">
      <c r="A5002">
        <v>1974</v>
      </c>
      <c r="B5002">
        <v>9</v>
      </c>
      <c r="C5002">
        <v>9</v>
      </c>
      <c r="D5002">
        <v>80</v>
      </c>
      <c r="E5002">
        <v>62</v>
      </c>
      <c r="F5002">
        <v>0</v>
      </c>
      <c r="T5002"/>
    </row>
    <row r="5003" spans="1:20" x14ac:dyDescent="0.25">
      <c r="A5003">
        <v>1974</v>
      </c>
      <c r="B5003">
        <v>9</v>
      </c>
      <c r="C5003">
        <v>10</v>
      </c>
      <c r="D5003">
        <v>84</v>
      </c>
      <c r="E5003">
        <v>64</v>
      </c>
      <c r="F5003">
        <v>0</v>
      </c>
      <c r="T5003"/>
    </row>
    <row r="5004" spans="1:20" x14ac:dyDescent="0.25">
      <c r="A5004">
        <v>1974</v>
      </c>
      <c r="B5004">
        <v>9</v>
      </c>
      <c r="C5004">
        <v>11</v>
      </c>
      <c r="D5004">
        <v>82</v>
      </c>
      <c r="E5004">
        <v>66</v>
      </c>
      <c r="F5004">
        <v>0</v>
      </c>
      <c r="T5004"/>
    </row>
    <row r="5005" spans="1:20" x14ac:dyDescent="0.25">
      <c r="A5005">
        <v>1974</v>
      </c>
      <c r="B5005">
        <v>9</v>
      </c>
      <c r="C5005">
        <v>12</v>
      </c>
      <c r="D5005">
        <v>86</v>
      </c>
      <c r="E5005">
        <v>69</v>
      </c>
      <c r="F5005">
        <v>0</v>
      </c>
      <c r="T5005"/>
    </row>
    <row r="5006" spans="1:20" x14ac:dyDescent="0.25">
      <c r="A5006">
        <v>1974</v>
      </c>
      <c r="B5006">
        <v>9</v>
      </c>
      <c r="C5006">
        <v>13</v>
      </c>
      <c r="D5006">
        <v>88</v>
      </c>
      <c r="E5006">
        <v>70</v>
      </c>
      <c r="F5006">
        <v>37</v>
      </c>
      <c r="T5006"/>
    </row>
    <row r="5007" spans="1:20" x14ac:dyDescent="0.25">
      <c r="A5007">
        <v>1974</v>
      </c>
      <c r="B5007">
        <v>9</v>
      </c>
      <c r="C5007">
        <v>14</v>
      </c>
      <c r="D5007">
        <v>70</v>
      </c>
      <c r="E5007">
        <v>57</v>
      </c>
      <c r="F5007">
        <v>13</v>
      </c>
      <c r="T5007"/>
    </row>
    <row r="5008" spans="1:20" x14ac:dyDescent="0.25">
      <c r="A5008">
        <v>1974</v>
      </c>
      <c r="B5008">
        <v>9</v>
      </c>
      <c r="C5008">
        <v>15</v>
      </c>
      <c r="D5008">
        <v>73</v>
      </c>
      <c r="E5008">
        <v>52</v>
      </c>
      <c r="F5008">
        <v>0</v>
      </c>
      <c r="T5008"/>
    </row>
    <row r="5009" spans="1:20" x14ac:dyDescent="0.25">
      <c r="A5009">
        <v>1974</v>
      </c>
      <c r="B5009">
        <v>9</v>
      </c>
      <c r="C5009">
        <v>16</v>
      </c>
      <c r="D5009">
        <v>76</v>
      </c>
      <c r="E5009">
        <v>59</v>
      </c>
      <c r="F5009">
        <v>0</v>
      </c>
      <c r="T5009"/>
    </row>
    <row r="5010" spans="1:20" x14ac:dyDescent="0.25">
      <c r="A5010">
        <v>1974</v>
      </c>
      <c r="B5010">
        <v>9</v>
      </c>
      <c r="C5010">
        <v>17</v>
      </c>
      <c r="D5010">
        <v>76</v>
      </c>
      <c r="E5010">
        <v>59</v>
      </c>
      <c r="F5010">
        <v>0</v>
      </c>
      <c r="T5010"/>
    </row>
    <row r="5011" spans="1:20" x14ac:dyDescent="0.25">
      <c r="A5011">
        <v>1974</v>
      </c>
      <c r="B5011">
        <v>9</v>
      </c>
      <c r="C5011">
        <v>18</v>
      </c>
      <c r="D5011">
        <v>77</v>
      </c>
      <c r="E5011">
        <v>63</v>
      </c>
      <c r="F5011">
        <v>0</v>
      </c>
      <c r="T5011"/>
    </row>
    <row r="5012" spans="1:20" x14ac:dyDescent="0.25">
      <c r="A5012">
        <v>1974</v>
      </c>
      <c r="B5012">
        <v>9</v>
      </c>
      <c r="C5012">
        <v>19</v>
      </c>
      <c r="D5012">
        <v>79</v>
      </c>
      <c r="E5012">
        <v>65</v>
      </c>
      <c r="F5012">
        <v>0</v>
      </c>
      <c r="T5012"/>
    </row>
    <row r="5013" spans="1:20" x14ac:dyDescent="0.25">
      <c r="A5013">
        <v>1974</v>
      </c>
      <c r="B5013">
        <v>9</v>
      </c>
      <c r="C5013">
        <v>20</v>
      </c>
      <c r="D5013">
        <v>80</v>
      </c>
      <c r="E5013">
        <v>67</v>
      </c>
      <c r="F5013">
        <v>0</v>
      </c>
      <c r="T5013"/>
    </row>
    <row r="5014" spans="1:20" x14ac:dyDescent="0.25">
      <c r="A5014">
        <v>1974</v>
      </c>
      <c r="B5014">
        <v>9</v>
      </c>
      <c r="C5014">
        <v>21</v>
      </c>
      <c r="D5014">
        <v>80</v>
      </c>
      <c r="E5014">
        <v>57</v>
      </c>
      <c r="F5014">
        <v>8</v>
      </c>
      <c r="T5014"/>
    </row>
    <row r="5015" spans="1:20" x14ac:dyDescent="0.25">
      <c r="A5015">
        <v>1974</v>
      </c>
      <c r="B5015">
        <v>9</v>
      </c>
      <c r="C5015">
        <v>22</v>
      </c>
      <c r="D5015">
        <v>72</v>
      </c>
      <c r="E5015">
        <v>52</v>
      </c>
      <c r="F5015">
        <v>0</v>
      </c>
      <c r="T5015"/>
    </row>
    <row r="5016" spans="1:20" x14ac:dyDescent="0.25">
      <c r="A5016">
        <v>1974</v>
      </c>
      <c r="B5016">
        <v>9</v>
      </c>
      <c r="C5016">
        <v>23</v>
      </c>
      <c r="D5016">
        <v>61</v>
      </c>
      <c r="E5016">
        <v>45</v>
      </c>
      <c r="F5016">
        <v>0</v>
      </c>
      <c r="T5016"/>
    </row>
    <row r="5017" spans="1:20" x14ac:dyDescent="0.25">
      <c r="A5017">
        <v>1974</v>
      </c>
      <c r="B5017">
        <v>9</v>
      </c>
      <c r="C5017">
        <v>24</v>
      </c>
      <c r="D5017">
        <v>61</v>
      </c>
      <c r="E5017">
        <v>43</v>
      </c>
      <c r="F5017">
        <v>0</v>
      </c>
      <c r="T5017"/>
    </row>
    <row r="5018" spans="1:20" x14ac:dyDescent="0.25">
      <c r="A5018">
        <v>1974</v>
      </c>
      <c r="B5018">
        <v>9</v>
      </c>
      <c r="C5018">
        <v>25</v>
      </c>
      <c r="D5018">
        <v>65</v>
      </c>
      <c r="E5018">
        <v>49</v>
      </c>
      <c r="F5018">
        <v>1</v>
      </c>
      <c r="T5018"/>
    </row>
    <row r="5019" spans="1:20" x14ac:dyDescent="0.25">
      <c r="A5019">
        <v>1974</v>
      </c>
      <c r="B5019">
        <v>9</v>
      </c>
      <c r="C5019">
        <v>26</v>
      </c>
      <c r="D5019">
        <v>72</v>
      </c>
      <c r="E5019">
        <v>52</v>
      </c>
      <c r="F5019">
        <v>0</v>
      </c>
      <c r="T5019"/>
    </row>
    <row r="5020" spans="1:20" x14ac:dyDescent="0.25">
      <c r="A5020">
        <v>1974</v>
      </c>
      <c r="B5020">
        <v>9</v>
      </c>
      <c r="C5020">
        <v>27</v>
      </c>
      <c r="D5020">
        <v>78</v>
      </c>
      <c r="E5020">
        <v>57</v>
      </c>
      <c r="F5020">
        <v>0</v>
      </c>
      <c r="T5020"/>
    </row>
    <row r="5021" spans="1:20" x14ac:dyDescent="0.25">
      <c r="A5021">
        <v>1974</v>
      </c>
      <c r="B5021">
        <v>9</v>
      </c>
      <c r="C5021">
        <v>28</v>
      </c>
      <c r="D5021">
        <v>71</v>
      </c>
      <c r="E5021">
        <v>64</v>
      </c>
      <c r="F5021">
        <v>135</v>
      </c>
      <c r="T5021"/>
    </row>
    <row r="5022" spans="1:20" x14ac:dyDescent="0.25">
      <c r="A5022">
        <v>1974</v>
      </c>
      <c r="B5022">
        <v>9</v>
      </c>
      <c r="C5022">
        <v>29</v>
      </c>
      <c r="D5022">
        <v>76</v>
      </c>
      <c r="E5022">
        <v>60</v>
      </c>
      <c r="F5022">
        <v>42</v>
      </c>
      <c r="T5022"/>
    </row>
    <row r="5023" spans="1:20" x14ac:dyDescent="0.25">
      <c r="A5023">
        <v>1974</v>
      </c>
      <c r="B5023">
        <v>9</v>
      </c>
      <c r="C5023">
        <v>30</v>
      </c>
      <c r="D5023">
        <v>67</v>
      </c>
      <c r="E5023">
        <v>51</v>
      </c>
      <c r="F5023">
        <v>0</v>
      </c>
      <c r="T5023"/>
    </row>
    <row r="5024" spans="1:20" x14ac:dyDescent="0.25">
      <c r="A5024">
        <v>1974</v>
      </c>
      <c r="B5024">
        <v>10</v>
      </c>
      <c r="C5024">
        <v>1</v>
      </c>
      <c r="D5024">
        <v>62</v>
      </c>
      <c r="E5024">
        <v>46</v>
      </c>
      <c r="F5024">
        <v>0</v>
      </c>
      <c r="T5024"/>
    </row>
    <row r="5025" spans="1:20" x14ac:dyDescent="0.25">
      <c r="A5025">
        <v>1974</v>
      </c>
      <c r="B5025">
        <v>10</v>
      </c>
      <c r="C5025">
        <v>2</v>
      </c>
      <c r="D5025">
        <v>61</v>
      </c>
      <c r="E5025">
        <v>42</v>
      </c>
      <c r="F5025">
        <v>0</v>
      </c>
      <c r="T5025"/>
    </row>
    <row r="5026" spans="1:20" x14ac:dyDescent="0.25">
      <c r="A5026">
        <v>1974</v>
      </c>
      <c r="B5026">
        <v>10</v>
      </c>
      <c r="C5026">
        <v>3</v>
      </c>
      <c r="D5026">
        <v>50</v>
      </c>
      <c r="E5026">
        <v>38</v>
      </c>
      <c r="F5026">
        <v>0</v>
      </c>
      <c r="T5026"/>
    </row>
    <row r="5027" spans="1:20" x14ac:dyDescent="0.25">
      <c r="A5027">
        <v>1974</v>
      </c>
      <c r="B5027">
        <v>10</v>
      </c>
      <c r="C5027">
        <v>4</v>
      </c>
      <c r="D5027">
        <v>59</v>
      </c>
      <c r="E5027">
        <v>38</v>
      </c>
      <c r="F5027">
        <v>0</v>
      </c>
      <c r="T5027"/>
    </row>
    <row r="5028" spans="1:20" x14ac:dyDescent="0.25">
      <c r="A5028">
        <v>1974</v>
      </c>
      <c r="B5028">
        <v>10</v>
      </c>
      <c r="C5028">
        <v>5</v>
      </c>
      <c r="D5028">
        <v>73</v>
      </c>
      <c r="E5028">
        <v>47</v>
      </c>
      <c r="F5028">
        <v>0</v>
      </c>
      <c r="T5028"/>
    </row>
    <row r="5029" spans="1:20" x14ac:dyDescent="0.25">
      <c r="A5029">
        <v>1974</v>
      </c>
      <c r="B5029">
        <v>10</v>
      </c>
      <c r="C5029">
        <v>6</v>
      </c>
      <c r="D5029">
        <v>77</v>
      </c>
      <c r="E5029">
        <v>55</v>
      </c>
      <c r="F5029">
        <v>0</v>
      </c>
      <c r="T5029"/>
    </row>
    <row r="5030" spans="1:20" x14ac:dyDescent="0.25">
      <c r="A5030">
        <v>1974</v>
      </c>
      <c r="B5030">
        <v>10</v>
      </c>
      <c r="C5030">
        <v>7</v>
      </c>
      <c r="D5030">
        <v>75</v>
      </c>
      <c r="E5030">
        <v>49</v>
      </c>
      <c r="F5030">
        <v>0</v>
      </c>
      <c r="T5030"/>
    </row>
    <row r="5031" spans="1:20" x14ac:dyDescent="0.25">
      <c r="A5031">
        <v>1974</v>
      </c>
      <c r="B5031">
        <v>10</v>
      </c>
      <c r="C5031">
        <v>8</v>
      </c>
      <c r="D5031">
        <v>61</v>
      </c>
      <c r="E5031">
        <v>43</v>
      </c>
      <c r="F5031">
        <v>0</v>
      </c>
      <c r="T5031"/>
    </row>
    <row r="5032" spans="1:20" x14ac:dyDescent="0.25">
      <c r="A5032">
        <v>1974</v>
      </c>
      <c r="B5032">
        <v>10</v>
      </c>
      <c r="C5032">
        <v>9</v>
      </c>
      <c r="D5032">
        <v>63</v>
      </c>
      <c r="E5032">
        <v>43</v>
      </c>
      <c r="F5032">
        <v>0</v>
      </c>
      <c r="T5032"/>
    </row>
    <row r="5033" spans="1:20" x14ac:dyDescent="0.25">
      <c r="A5033">
        <v>1974</v>
      </c>
      <c r="B5033">
        <v>10</v>
      </c>
      <c r="C5033">
        <v>10</v>
      </c>
      <c r="D5033">
        <v>72</v>
      </c>
      <c r="E5033">
        <v>51</v>
      </c>
      <c r="F5033">
        <v>0</v>
      </c>
      <c r="T5033"/>
    </row>
    <row r="5034" spans="1:20" x14ac:dyDescent="0.25">
      <c r="A5034">
        <v>1974</v>
      </c>
      <c r="B5034">
        <v>10</v>
      </c>
      <c r="C5034">
        <v>11</v>
      </c>
      <c r="D5034">
        <v>68</v>
      </c>
      <c r="E5034">
        <v>50</v>
      </c>
      <c r="F5034">
        <v>0</v>
      </c>
      <c r="T5034"/>
    </row>
    <row r="5035" spans="1:20" x14ac:dyDescent="0.25">
      <c r="A5035">
        <v>1974</v>
      </c>
      <c r="B5035">
        <v>10</v>
      </c>
      <c r="C5035">
        <v>12</v>
      </c>
      <c r="D5035">
        <v>70</v>
      </c>
      <c r="E5035">
        <v>54</v>
      </c>
      <c r="F5035">
        <v>0</v>
      </c>
      <c r="T5035"/>
    </row>
    <row r="5036" spans="1:20" x14ac:dyDescent="0.25">
      <c r="A5036">
        <v>1974</v>
      </c>
      <c r="B5036">
        <v>10</v>
      </c>
      <c r="C5036">
        <v>13</v>
      </c>
      <c r="D5036">
        <v>63</v>
      </c>
      <c r="E5036">
        <v>54</v>
      </c>
      <c r="F5036">
        <v>0</v>
      </c>
      <c r="T5036"/>
    </row>
    <row r="5037" spans="1:20" x14ac:dyDescent="0.25">
      <c r="A5037">
        <v>1974</v>
      </c>
      <c r="B5037">
        <v>10</v>
      </c>
      <c r="C5037">
        <v>14</v>
      </c>
      <c r="D5037">
        <v>64</v>
      </c>
      <c r="E5037">
        <v>54</v>
      </c>
      <c r="F5037">
        <v>0</v>
      </c>
      <c r="T5037"/>
    </row>
    <row r="5038" spans="1:20" x14ac:dyDescent="0.25">
      <c r="A5038">
        <v>1974</v>
      </c>
      <c r="B5038">
        <v>10</v>
      </c>
      <c r="C5038">
        <v>15</v>
      </c>
      <c r="D5038">
        <v>74</v>
      </c>
      <c r="E5038">
        <v>53</v>
      </c>
      <c r="F5038">
        <v>20</v>
      </c>
      <c r="T5038"/>
    </row>
    <row r="5039" spans="1:20" x14ac:dyDescent="0.25">
      <c r="A5039">
        <v>1974</v>
      </c>
      <c r="B5039">
        <v>10</v>
      </c>
      <c r="C5039">
        <v>16</v>
      </c>
      <c r="D5039">
        <v>53</v>
      </c>
      <c r="E5039">
        <v>48</v>
      </c>
      <c r="F5039">
        <v>215</v>
      </c>
      <c r="T5039"/>
    </row>
    <row r="5040" spans="1:20" x14ac:dyDescent="0.25">
      <c r="A5040">
        <v>1974</v>
      </c>
      <c r="B5040">
        <v>10</v>
      </c>
      <c r="C5040">
        <v>17</v>
      </c>
      <c r="D5040">
        <v>65</v>
      </c>
      <c r="E5040">
        <v>46</v>
      </c>
      <c r="F5040">
        <v>0</v>
      </c>
      <c r="T5040"/>
    </row>
    <row r="5041" spans="1:20" x14ac:dyDescent="0.25">
      <c r="A5041">
        <v>1974</v>
      </c>
      <c r="B5041">
        <v>10</v>
      </c>
      <c r="C5041">
        <v>18</v>
      </c>
      <c r="D5041">
        <v>55</v>
      </c>
      <c r="E5041">
        <v>35</v>
      </c>
      <c r="F5041">
        <v>0</v>
      </c>
      <c r="T5041"/>
    </row>
    <row r="5042" spans="1:20" x14ac:dyDescent="0.25">
      <c r="A5042">
        <v>1974</v>
      </c>
      <c r="B5042">
        <v>10</v>
      </c>
      <c r="C5042">
        <v>19</v>
      </c>
      <c r="D5042">
        <v>49</v>
      </c>
      <c r="E5042">
        <v>32</v>
      </c>
      <c r="F5042">
        <v>0</v>
      </c>
      <c r="T5042"/>
    </row>
    <row r="5043" spans="1:20" x14ac:dyDescent="0.25">
      <c r="A5043">
        <v>1974</v>
      </c>
      <c r="B5043">
        <v>10</v>
      </c>
      <c r="C5043">
        <v>20</v>
      </c>
      <c r="D5043">
        <v>44</v>
      </c>
      <c r="E5043">
        <v>31</v>
      </c>
      <c r="F5043">
        <v>0</v>
      </c>
      <c r="T5043"/>
    </row>
    <row r="5044" spans="1:20" x14ac:dyDescent="0.25">
      <c r="A5044">
        <v>1974</v>
      </c>
      <c r="B5044">
        <v>10</v>
      </c>
      <c r="C5044">
        <v>21</v>
      </c>
      <c r="D5044">
        <v>48</v>
      </c>
      <c r="E5044">
        <v>32</v>
      </c>
      <c r="F5044">
        <v>0</v>
      </c>
      <c r="T5044"/>
    </row>
    <row r="5045" spans="1:20" x14ac:dyDescent="0.25">
      <c r="A5045">
        <v>1974</v>
      </c>
      <c r="B5045">
        <v>10</v>
      </c>
      <c r="C5045">
        <v>22</v>
      </c>
      <c r="D5045">
        <v>63</v>
      </c>
      <c r="E5045">
        <v>37</v>
      </c>
      <c r="F5045">
        <v>0</v>
      </c>
      <c r="T5045"/>
    </row>
    <row r="5046" spans="1:20" x14ac:dyDescent="0.25">
      <c r="A5046">
        <v>1974</v>
      </c>
      <c r="B5046">
        <v>10</v>
      </c>
      <c r="C5046">
        <v>23</v>
      </c>
      <c r="D5046">
        <v>65</v>
      </c>
      <c r="E5046">
        <v>48</v>
      </c>
      <c r="F5046">
        <v>0</v>
      </c>
      <c r="T5046"/>
    </row>
    <row r="5047" spans="1:20" x14ac:dyDescent="0.25">
      <c r="A5047">
        <v>1974</v>
      </c>
      <c r="B5047">
        <v>10</v>
      </c>
      <c r="C5047">
        <v>24</v>
      </c>
      <c r="D5047">
        <v>58</v>
      </c>
      <c r="E5047">
        <v>45</v>
      </c>
      <c r="F5047">
        <v>0</v>
      </c>
      <c r="T5047"/>
    </row>
    <row r="5048" spans="1:20" x14ac:dyDescent="0.25">
      <c r="A5048">
        <v>1974</v>
      </c>
      <c r="B5048">
        <v>10</v>
      </c>
      <c r="C5048">
        <v>25</v>
      </c>
      <c r="D5048">
        <v>59</v>
      </c>
      <c r="E5048">
        <v>47</v>
      </c>
      <c r="F5048">
        <v>8</v>
      </c>
      <c r="T5048"/>
    </row>
    <row r="5049" spans="1:20" x14ac:dyDescent="0.25">
      <c r="A5049">
        <v>1974</v>
      </c>
      <c r="B5049">
        <v>10</v>
      </c>
      <c r="C5049">
        <v>26</v>
      </c>
      <c r="D5049">
        <v>58</v>
      </c>
      <c r="E5049">
        <v>46</v>
      </c>
      <c r="F5049">
        <v>0</v>
      </c>
      <c r="T5049"/>
    </row>
    <row r="5050" spans="1:20" x14ac:dyDescent="0.25">
      <c r="A5050">
        <v>1974</v>
      </c>
      <c r="B5050">
        <v>10</v>
      </c>
      <c r="C5050">
        <v>27</v>
      </c>
      <c r="D5050">
        <v>66</v>
      </c>
      <c r="E5050">
        <v>46</v>
      </c>
      <c r="F5050">
        <v>0</v>
      </c>
      <c r="T5050"/>
    </row>
    <row r="5051" spans="1:20" x14ac:dyDescent="0.25">
      <c r="A5051">
        <v>1974</v>
      </c>
      <c r="B5051">
        <v>10</v>
      </c>
      <c r="C5051">
        <v>28</v>
      </c>
      <c r="D5051">
        <v>60</v>
      </c>
      <c r="E5051">
        <v>40</v>
      </c>
      <c r="F5051">
        <v>0</v>
      </c>
      <c r="T5051"/>
    </row>
    <row r="5052" spans="1:20" x14ac:dyDescent="0.25">
      <c r="A5052">
        <v>1974</v>
      </c>
      <c r="B5052">
        <v>10</v>
      </c>
      <c r="C5052">
        <v>29</v>
      </c>
      <c r="D5052">
        <v>68</v>
      </c>
      <c r="E5052">
        <v>51</v>
      </c>
      <c r="F5052">
        <v>0</v>
      </c>
      <c r="T5052"/>
    </row>
    <row r="5053" spans="1:20" x14ac:dyDescent="0.25">
      <c r="A5053">
        <v>1974</v>
      </c>
      <c r="B5053">
        <v>10</v>
      </c>
      <c r="C5053">
        <v>30</v>
      </c>
      <c r="D5053">
        <v>65</v>
      </c>
      <c r="E5053">
        <v>55</v>
      </c>
      <c r="F5053">
        <v>1</v>
      </c>
      <c r="T5053"/>
    </row>
    <row r="5054" spans="1:20" x14ac:dyDescent="0.25">
      <c r="A5054">
        <v>1974</v>
      </c>
      <c r="B5054">
        <v>10</v>
      </c>
      <c r="C5054">
        <v>31</v>
      </c>
      <c r="D5054">
        <v>70</v>
      </c>
      <c r="E5054">
        <v>60</v>
      </c>
      <c r="F5054">
        <v>15</v>
      </c>
      <c r="T5054"/>
    </row>
    <row r="5055" spans="1:20" x14ac:dyDescent="0.25">
      <c r="A5055">
        <v>1974</v>
      </c>
      <c r="B5055">
        <v>11</v>
      </c>
      <c r="C5055">
        <v>1</v>
      </c>
      <c r="D5055">
        <v>81</v>
      </c>
      <c r="E5055">
        <v>59</v>
      </c>
      <c r="F5055">
        <v>0</v>
      </c>
      <c r="T5055"/>
    </row>
    <row r="5056" spans="1:20" x14ac:dyDescent="0.25">
      <c r="A5056">
        <v>1974</v>
      </c>
      <c r="B5056">
        <v>11</v>
      </c>
      <c r="C5056">
        <v>2</v>
      </c>
      <c r="D5056">
        <v>73</v>
      </c>
      <c r="E5056">
        <v>57</v>
      </c>
      <c r="F5056">
        <v>0</v>
      </c>
      <c r="T5056"/>
    </row>
    <row r="5057" spans="1:20" x14ac:dyDescent="0.25">
      <c r="A5057">
        <v>1974</v>
      </c>
      <c r="B5057">
        <v>11</v>
      </c>
      <c r="C5057">
        <v>3</v>
      </c>
      <c r="D5057">
        <v>57</v>
      </c>
      <c r="E5057">
        <v>53</v>
      </c>
      <c r="F5057">
        <v>0</v>
      </c>
      <c r="T5057"/>
    </row>
    <row r="5058" spans="1:20" x14ac:dyDescent="0.25">
      <c r="A5058">
        <v>1974</v>
      </c>
      <c r="B5058">
        <v>11</v>
      </c>
      <c r="C5058">
        <v>4</v>
      </c>
      <c r="D5058">
        <v>76</v>
      </c>
      <c r="E5058">
        <v>56</v>
      </c>
      <c r="F5058">
        <v>0</v>
      </c>
      <c r="T5058"/>
    </row>
    <row r="5059" spans="1:20" x14ac:dyDescent="0.25">
      <c r="A5059">
        <v>1974</v>
      </c>
      <c r="B5059">
        <v>11</v>
      </c>
      <c r="C5059">
        <v>5</v>
      </c>
      <c r="D5059">
        <v>66</v>
      </c>
      <c r="E5059">
        <v>55</v>
      </c>
      <c r="F5059">
        <v>8</v>
      </c>
      <c r="T5059"/>
    </row>
    <row r="5060" spans="1:20" x14ac:dyDescent="0.25">
      <c r="A5060">
        <v>1974</v>
      </c>
      <c r="B5060">
        <v>11</v>
      </c>
      <c r="C5060">
        <v>6</v>
      </c>
      <c r="D5060">
        <v>62</v>
      </c>
      <c r="E5060">
        <v>51</v>
      </c>
      <c r="F5060">
        <v>1</v>
      </c>
      <c r="T5060"/>
    </row>
    <row r="5061" spans="1:20" x14ac:dyDescent="0.25">
      <c r="A5061">
        <v>1974</v>
      </c>
      <c r="B5061">
        <v>11</v>
      </c>
      <c r="C5061">
        <v>7</v>
      </c>
      <c r="D5061">
        <v>57</v>
      </c>
      <c r="E5061">
        <v>48</v>
      </c>
      <c r="F5061">
        <v>0</v>
      </c>
      <c r="T5061"/>
    </row>
    <row r="5062" spans="1:20" x14ac:dyDescent="0.25">
      <c r="A5062">
        <v>1974</v>
      </c>
      <c r="B5062">
        <v>11</v>
      </c>
      <c r="C5062">
        <v>8</v>
      </c>
      <c r="D5062">
        <v>61</v>
      </c>
      <c r="E5062">
        <v>44</v>
      </c>
      <c r="F5062">
        <v>0</v>
      </c>
      <c r="T5062"/>
    </row>
    <row r="5063" spans="1:20" x14ac:dyDescent="0.25">
      <c r="A5063">
        <v>1974</v>
      </c>
      <c r="B5063">
        <v>11</v>
      </c>
      <c r="C5063">
        <v>9</v>
      </c>
      <c r="D5063">
        <v>60</v>
      </c>
      <c r="E5063">
        <v>42</v>
      </c>
      <c r="F5063">
        <v>0</v>
      </c>
      <c r="T5063"/>
    </row>
    <row r="5064" spans="1:20" x14ac:dyDescent="0.25">
      <c r="A5064">
        <v>1974</v>
      </c>
      <c r="B5064">
        <v>11</v>
      </c>
      <c r="C5064">
        <v>10</v>
      </c>
      <c r="D5064">
        <v>60</v>
      </c>
      <c r="E5064">
        <v>41</v>
      </c>
      <c r="F5064">
        <v>0</v>
      </c>
      <c r="T5064"/>
    </row>
    <row r="5065" spans="1:20" x14ac:dyDescent="0.25">
      <c r="A5065">
        <v>1974</v>
      </c>
      <c r="B5065">
        <v>11</v>
      </c>
      <c r="C5065">
        <v>11</v>
      </c>
      <c r="D5065">
        <v>62</v>
      </c>
      <c r="E5065">
        <v>42</v>
      </c>
      <c r="F5065">
        <v>0</v>
      </c>
      <c r="T5065"/>
    </row>
    <row r="5066" spans="1:20" x14ac:dyDescent="0.25">
      <c r="A5066">
        <v>1974</v>
      </c>
      <c r="B5066">
        <v>11</v>
      </c>
      <c r="C5066">
        <v>12</v>
      </c>
      <c r="D5066">
        <v>60</v>
      </c>
      <c r="E5066">
        <v>49</v>
      </c>
      <c r="F5066">
        <v>44</v>
      </c>
      <c r="T5066"/>
    </row>
    <row r="5067" spans="1:20" x14ac:dyDescent="0.25">
      <c r="A5067">
        <v>1974</v>
      </c>
      <c r="B5067">
        <v>11</v>
      </c>
      <c r="C5067">
        <v>13</v>
      </c>
      <c r="D5067">
        <v>60</v>
      </c>
      <c r="E5067">
        <v>45</v>
      </c>
      <c r="F5067">
        <v>4</v>
      </c>
      <c r="T5067"/>
    </row>
    <row r="5068" spans="1:20" x14ac:dyDescent="0.25">
      <c r="A5068">
        <v>1974</v>
      </c>
      <c r="B5068">
        <v>11</v>
      </c>
      <c r="C5068">
        <v>14</v>
      </c>
      <c r="D5068">
        <v>62</v>
      </c>
      <c r="E5068">
        <v>45</v>
      </c>
      <c r="F5068">
        <v>0</v>
      </c>
      <c r="T5068"/>
    </row>
    <row r="5069" spans="1:20" x14ac:dyDescent="0.25">
      <c r="A5069">
        <v>1974</v>
      </c>
      <c r="B5069">
        <v>11</v>
      </c>
      <c r="C5069">
        <v>15</v>
      </c>
      <c r="D5069">
        <v>48</v>
      </c>
      <c r="E5069">
        <v>36</v>
      </c>
      <c r="F5069">
        <v>2</v>
      </c>
      <c r="T5069"/>
    </row>
    <row r="5070" spans="1:20" x14ac:dyDescent="0.25">
      <c r="A5070">
        <v>1974</v>
      </c>
      <c r="B5070">
        <v>11</v>
      </c>
      <c r="C5070">
        <v>16</v>
      </c>
      <c r="D5070">
        <v>50</v>
      </c>
      <c r="E5070">
        <v>34</v>
      </c>
      <c r="F5070">
        <v>0</v>
      </c>
      <c r="T5070"/>
    </row>
    <row r="5071" spans="1:20" x14ac:dyDescent="0.25">
      <c r="A5071">
        <v>1974</v>
      </c>
      <c r="B5071">
        <v>11</v>
      </c>
      <c r="C5071">
        <v>17</v>
      </c>
      <c r="D5071">
        <v>51</v>
      </c>
      <c r="E5071">
        <v>39</v>
      </c>
      <c r="F5071">
        <v>0</v>
      </c>
      <c r="T5071"/>
    </row>
    <row r="5072" spans="1:20" x14ac:dyDescent="0.25">
      <c r="A5072">
        <v>1974</v>
      </c>
      <c r="B5072">
        <v>11</v>
      </c>
      <c r="C5072">
        <v>18</v>
      </c>
      <c r="D5072">
        <v>56</v>
      </c>
      <c r="E5072">
        <v>40</v>
      </c>
      <c r="F5072">
        <v>0</v>
      </c>
      <c r="T5072"/>
    </row>
    <row r="5073" spans="1:20" x14ac:dyDescent="0.25">
      <c r="A5073">
        <v>1974</v>
      </c>
      <c r="B5073">
        <v>11</v>
      </c>
      <c r="C5073">
        <v>19</v>
      </c>
      <c r="D5073">
        <v>58</v>
      </c>
      <c r="E5073">
        <v>42</v>
      </c>
      <c r="F5073">
        <v>0</v>
      </c>
      <c r="T5073"/>
    </row>
    <row r="5074" spans="1:20" x14ac:dyDescent="0.25">
      <c r="A5074">
        <v>1974</v>
      </c>
      <c r="B5074">
        <v>11</v>
      </c>
      <c r="C5074">
        <v>20</v>
      </c>
      <c r="D5074">
        <v>55</v>
      </c>
      <c r="E5074">
        <v>50</v>
      </c>
      <c r="F5074">
        <v>25</v>
      </c>
      <c r="T5074"/>
    </row>
    <row r="5075" spans="1:20" x14ac:dyDescent="0.25">
      <c r="A5075">
        <v>1974</v>
      </c>
      <c r="B5075">
        <v>11</v>
      </c>
      <c r="C5075">
        <v>21</v>
      </c>
      <c r="D5075">
        <v>50</v>
      </c>
      <c r="E5075">
        <v>33</v>
      </c>
      <c r="F5075">
        <v>4</v>
      </c>
      <c r="T5075"/>
    </row>
    <row r="5076" spans="1:20" x14ac:dyDescent="0.25">
      <c r="A5076">
        <v>1974</v>
      </c>
      <c r="B5076">
        <v>11</v>
      </c>
      <c r="C5076">
        <v>22</v>
      </c>
      <c r="D5076">
        <v>39</v>
      </c>
      <c r="E5076">
        <v>30</v>
      </c>
      <c r="F5076">
        <v>0</v>
      </c>
      <c r="T5076"/>
    </row>
    <row r="5077" spans="1:20" x14ac:dyDescent="0.25">
      <c r="A5077">
        <v>1974</v>
      </c>
      <c r="B5077">
        <v>11</v>
      </c>
      <c r="C5077">
        <v>23</v>
      </c>
      <c r="D5077">
        <v>44</v>
      </c>
      <c r="E5077">
        <v>27</v>
      </c>
      <c r="F5077">
        <v>0</v>
      </c>
      <c r="T5077"/>
    </row>
    <row r="5078" spans="1:20" x14ac:dyDescent="0.25">
      <c r="A5078">
        <v>1974</v>
      </c>
      <c r="B5078">
        <v>11</v>
      </c>
      <c r="C5078">
        <v>24</v>
      </c>
      <c r="D5078">
        <v>58</v>
      </c>
      <c r="E5078">
        <v>38</v>
      </c>
      <c r="F5078">
        <v>0</v>
      </c>
      <c r="T5078"/>
    </row>
    <row r="5079" spans="1:20" x14ac:dyDescent="0.25">
      <c r="A5079">
        <v>1974</v>
      </c>
      <c r="B5079">
        <v>11</v>
      </c>
      <c r="C5079">
        <v>25</v>
      </c>
      <c r="D5079">
        <v>55</v>
      </c>
      <c r="E5079">
        <v>32</v>
      </c>
      <c r="F5079">
        <v>6</v>
      </c>
      <c r="T5079"/>
    </row>
    <row r="5080" spans="1:20" x14ac:dyDescent="0.25">
      <c r="A5080">
        <v>1974</v>
      </c>
      <c r="B5080">
        <v>11</v>
      </c>
      <c r="C5080">
        <v>26</v>
      </c>
      <c r="D5080">
        <v>33</v>
      </c>
      <c r="E5080">
        <v>26</v>
      </c>
      <c r="F5080">
        <v>0</v>
      </c>
      <c r="T5080"/>
    </row>
    <row r="5081" spans="1:20" x14ac:dyDescent="0.25">
      <c r="A5081">
        <v>1974</v>
      </c>
      <c r="B5081">
        <v>11</v>
      </c>
      <c r="C5081">
        <v>27</v>
      </c>
      <c r="D5081">
        <v>43</v>
      </c>
      <c r="E5081">
        <v>26</v>
      </c>
      <c r="F5081">
        <v>0</v>
      </c>
      <c r="T5081"/>
    </row>
    <row r="5082" spans="1:20" x14ac:dyDescent="0.25">
      <c r="A5082">
        <v>1974</v>
      </c>
      <c r="B5082">
        <v>11</v>
      </c>
      <c r="C5082">
        <v>28</v>
      </c>
      <c r="D5082">
        <v>43</v>
      </c>
      <c r="E5082">
        <v>33</v>
      </c>
      <c r="F5082">
        <v>0</v>
      </c>
      <c r="T5082"/>
    </row>
    <row r="5083" spans="1:20" x14ac:dyDescent="0.25">
      <c r="A5083">
        <v>1974</v>
      </c>
      <c r="B5083">
        <v>11</v>
      </c>
      <c r="C5083">
        <v>29</v>
      </c>
      <c r="D5083">
        <v>43</v>
      </c>
      <c r="E5083">
        <v>31</v>
      </c>
      <c r="F5083">
        <v>0</v>
      </c>
      <c r="T5083"/>
    </row>
    <row r="5084" spans="1:20" x14ac:dyDescent="0.25">
      <c r="A5084">
        <v>1974</v>
      </c>
      <c r="B5084">
        <v>11</v>
      </c>
      <c r="C5084">
        <v>30</v>
      </c>
      <c r="D5084">
        <v>39</v>
      </c>
      <c r="E5084">
        <v>26</v>
      </c>
      <c r="F5084">
        <v>0</v>
      </c>
      <c r="T5084"/>
    </row>
    <row r="5085" spans="1:20" x14ac:dyDescent="0.25">
      <c r="A5085">
        <v>1974</v>
      </c>
      <c r="B5085">
        <v>12</v>
      </c>
      <c r="C5085">
        <v>1</v>
      </c>
      <c r="D5085">
        <v>42</v>
      </c>
      <c r="E5085">
        <v>33</v>
      </c>
      <c r="F5085">
        <v>42</v>
      </c>
      <c r="T5085"/>
    </row>
    <row r="5086" spans="1:20" x14ac:dyDescent="0.25">
      <c r="A5086">
        <v>1974</v>
      </c>
      <c r="B5086">
        <v>12</v>
      </c>
      <c r="C5086">
        <v>2</v>
      </c>
      <c r="D5086">
        <v>50</v>
      </c>
      <c r="E5086">
        <v>39</v>
      </c>
      <c r="F5086">
        <v>216</v>
      </c>
      <c r="T5086"/>
    </row>
    <row r="5087" spans="1:20" x14ac:dyDescent="0.25">
      <c r="A5087">
        <v>1974</v>
      </c>
      <c r="B5087">
        <v>12</v>
      </c>
      <c r="C5087">
        <v>3</v>
      </c>
      <c r="D5087">
        <v>42</v>
      </c>
      <c r="E5087">
        <v>34</v>
      </c>
      <c r="F5087">
        <v>0</v>
      </c>
      <c r="T5087"/>
    </row>
    <row r="5088" spans="1:20" x14ac:dyDescent="0.25">
      <c r="A5088">
        <v>1974</v>
      </c>
      <c r="B5088">
        <v>12</v>
      </c>
      <c r="C5088">
        <v>4</v>
      </c>
      <c r="D5088">
        <v>39</v>
      </c>
      <c r="E5088">
        <v>29</v>
      </c>
      <c r="F5088">
        <v>0</v>
      </c>
      <c r="T5088"/>
    </row>
    <row r="5089" spans="1:20" x14ac:dyDescent="0.25">
      <c r="A5089">
        <v>1974</v>
      </c>
      <c r="B5089">
        <v>12</v>
      </c>
      <c r="C5089">
        <v>5</v>
      </c>
      <c r="D5089">
        <v>42</v>
      </c>
      <c r="E5089">
        <v>26</v>
      </c>
      <c r="F5089">
        <v>0</v>
      </c>
      <c r="T5089"/>
    </row>
    <row r="5090" spans="1:20" x14ac:dyDescent="0.25">
      <c r="A5090">
        <v>1974</v>
      </c>
      <c r="B5090">
        <v>12</v>
      </c>
      <c r="C5090">
        <v>6</v>
      </c>
      <c r="D5090">
        <v>44</v>
      </c>
      <c r="E5090">
        <v>32</v>
      </c>
      <c r="F5090">
        <v>0</v>
      </c>
      <c r="T5090"/>
    </row>
    <row r="5091" spans="1:20" x14ac:dyDescent="0.25">
      <c r="A5091">
        <v>1974</v>
      </c>
      <c r="B5091">
        <v>12</v>
      </c>
      <c r="C5091">
        <v>7</v>
      </c>
      <c r="D5091">
        <v>55</v>
      </c>
      <c r="E5091">
        <v>37</v>
      </c>
      <c r="F5091">
        <v>8</v>
      </c>
      <c r="T5091"/>
    </row>
    <row r="5092" spans="1:20" x14ac:dyDescent="0.25">
      <c r="A5092">
        <v>1974</v>
      </c>
      <c r="B5092">
        <v>12</v>
      </c>
      <c r="C5092">
        <v>8</v>
      </c>
      <c r="D5092">
        <v>56</v>
      </c>
      <c r="E5092">
        <v>49</v>
      </c>
      <c r="F5092">
        <v>91</v>
      </c>
      <c r="T5092"/>
    </row>
    <row r="5093" spans="1:20" x14ac:dyDescent="0.25">
      <c r="A5093">
        <v>1974</v>
      </c>
      <c r="B5093">
        <v>12</v>
      </c>
      <c r="C5093">
        <v>9</v>
      </c>
      <c r="D5093">
        <v>49</v>
      </c>
      <c r="E5093">
        <v>31</v>
      </c>
      <c r="F5093">
        <v>0</v>
      </c>
      <c r="T5093"/>
    </row>
    <row r="5094" spans="1:20" x14ac:dyDescent="0.25">
      <c r="A5094">
        <v>1974</v>
      </c>
      <c r="B5094">
        <v>12</v>
      </c>
      <c r="C5094">
        <v>10</v>
      </c>
      <c r="D5094">
        <v>36</v>
      </c>
      <c r="E5094">
        <v>30</v>
      </c>
      <c r="F5094">
        <v>0</v>
      </c>
      <c r="T5094"/>
    </row>
    <row r="5095" spans="1:20" x14ac:dyDescent="0.25">
      <c r="A5095">
        <v>1974</v>
      </c>
      <c r="B5095">
        <v>12</v>
      </c>
      <c r="C5095">
        <v>11</v>
      </c>
      <c r="D5095">
        <v>44</v>
      </c>
      <c r="E5095">
        <v>31</v>
      </c>
      <c r="F5095">
        <v>0</v>
      </c>
      <c r="T5095"/>
    </row>
    <row r="5096" spans="1:20" x14ac:dyDescent="0.25">
      <c r="A5096">
        <v>1974</v>
      </c>
      <c r="B5096">
        <v>12</v>
      </c>
      <c r="C5096">
        <v>12</v>
      </c>
      <c r="D5096">
        <v>50</v>
      </c>
      <c r="E5096">
        <v>43</v>
      </c>
      <c r="F5096">
        <v>0</v>
      </c>
      <c r="T5096"/>
    </row>
    <row r="5097" spans="1:20" x14ac:dyDescent="0.25">
      <c r="A5097">
        <v>1974</v>
      </c>
      <c r="B5097">
        <v>12</v>
      </c>
      <c r="C5097">
        <v>13</v>
      </c>
      <c r="D5097">
        <v>46</v>
      </c>
      <c r="E5097">
        <v>43</v>
      </c>
      <c r="F5097">
        <v>0</v>
      </c>
      <c r="T5097"/>
    </row>
    <row r="5098" spans="1:20" x14ac:dyDescent="0.25">
      <c r="A5098">
        <v>1974</v>
      </c>
      <c r="B5098">
        <v>12</v>
      </c>
      <c r="C5098">
        <v>14</v>
      </c>
      <c r="D5098">
        <v>44</v>
      </c>
      <c r="E5098">
        <v>37</v>
      </c>
      <c r="F5098">
        <v>0</v>
      </c>
      <c r="T5098"/>
    </row>
    <row r="5099" spans="1:20" x14ac:dyDescent="0.25">
      <c r="A5099">
        <v>1974</v>
      </c>
      <c r="B5099">
        <v>12</v>
      </c>
      <c r="C5099">
        <v>15</v>
      </c>
      <c r="D5099">
        <v>38</v>
      </c>
      <c r="E5099">
        <v>32</v>
      </c>
      <c r="F5099">
        <v>0</v>
      </c>
      <c r="T5099"/>
    </row>
    <row r="5100" spans="1:20" x14ac:dyDescent="0.25">
      <c r="A5100">
        <v>1974</v>
      </c>
      <c r="B5100">
        <v>12</v>
      </c>
      <c r="C5100">
        <v>16</v>
      </c>
      <c r="D5100">
        <v>47</v>
      </c>
      <c r="E5100">
        <v>38</v>
      </c>
      <c r="F5100">
        <v>225</v>
      </c>
      <c r="T5100"/>
    </row>
    <row r="5101" spans="1:20" x14ac:dyDescent="0.25">
      <c r="A5101">
        <v>1974</v>
      </c>
      <c r="B5101">
        <v>12</v>
      </c>
      <c r="C5101">
        <v>17</v>
      </c>
      <c r="D5101">
        <v>47</v>
      </c>
      <c r="E5101">
        <v>37</v>
      </c>
      <c r="F5101">
        <v>0</v>
      </c>
      <c r="T5101"/>
    </row>
    <row r="5102" spans="1:20" x14ac:dyDescent="0.25">
      <c r="A5102">
        <v>1974</v>
      </c>
      <c r="B5102">
        <v>12</v>
      </c>
      <c r="C5102">
        <v>18</v>
      </c>
      <c r="D5102">
        <v>39</v>
      </c>
      <c r="E5102">
        <v>31</v>
      </c>
      <c r="F5102">
        <v>0</v>
      </c>
      <c r="T5102"/>
    </row>
    <row r="5103" spans="1:20" x14ac:dyDescent="0.25">
      <c r="A5103">
        <v>1974</v>
      </c>
      <c r="B5103">
        <v>12</v>
      </c>
      <c r="C5103">
        <v>19</v>
      </c>
      <c r="D5103">
        <v>38</v>
      </c>
      <c r="E5103">
        <v>29</v>
      </c>
      <c r="F5103">
        <v>0</v>
      </c>
      <c r="T5103"/>
    </row>
    <row r="5104" spans="1:20" x14ac:dyDescent="0.25">
      <c r="A5104">
        <v>1974</v>
      </c>
      <c r="B5104">
        <v>12</v>
      </c>
      <c r="C5104">
        <v>20</v>
      </c>
      <c r="D5104">
        <v>44</v>
      </c>
      <c r="E5104">
        <v>33</v>
      </c>
      <c r="F5104">
        <v>0</v>
      </c>
      <c r="T5104"/>
    </row>
    <row r="5105" spans="1:20" x14ac:dyDescent="0.25">
      <c r="A5105">
        <v>1974</v>
      </c>
      <c r="B5105">
        <v>12</v>
      </c>
      <c r="C5105">
        <v>21</v>
      </c>
      <c r="D5105">
        <v>42</v>
      </c>
      <c r="E5105">
        <v>38</v>
      </c>
      <c r="F5105">
        <v>0</v>
      </c>
      <c r="T5105"/>
    </row>
    <row r="5106" spans="1:20" x14ac:dyDescent="0.25">
      <c r="A5106">
        <v>1974</v>
      </c>
      <c r="B5106">
        <v>12</v>
      </c>
      <c r="C5106">
        <v>22</v>
      </c>
      <c r="D5106">
        <v>44</v>
      </c>
      <c r="E5106">
        <v>36</v>
      </c>
      <c r="F5106">
        <v>1</v>
      </c>
      <c r="T5106"/>
    </row>
    <row r="5107" spans="1:20" x14ac:dyDescent="0.25">
      <c r="A5107">
        <v>1974</v>
      </c>
      <c r="B5107">
        <v>12</v>
      </c>
      <c r="C5107">
        <v>23</v>
      </c>
      <c r="D5107">
        <v>47</v>
      </c>
      <c r="E5107">
        <v>35</v>
      </c>
      <c r="F5107">
        <v>0</v>
      </c>
      <c r="T5107"/>
    </row>
    <row r="5108" spans="1:20" x14ac:dyDescent="0.25">
      <c r="A5108">
        <v>1974</v>
      </c>
      <c r="B5108">
        <v>12</v>
      </c>
      <c r="C5108">
        <v>24</v>
      </c>
      <c r="D5108">
        <v>48</v>
      </c>
      <c r="E5108">
        <v>39</v>
      </c>
      <c r="F5108">
        <v>0</v>
      </c>
      <c r="T5108"/>
    </row>
    <row r="5109" spans="1:20" x14ac:dyDescent="0.25">
      <c r="A5109">
        <v>1974</v>
      </c>
      <c r="B5109">
        <v>12</v>
      </c>
      <c r="C5109">
        <v>25</v>
      </c>
      <c r="D5109">
        <v>40</v>
      </c>
      <c r="E5109">
        <v>34</v>
      </c>
      <c r="F5109">
        <v>19</v>
      </c>
      <c r="T5109"/>
    </row>
    <row r="5110" spans="1:20" x14ac:dyDescent="0.25">
      <c r="A5110">
        <v>1974</v>
      </c>
      <c r="B5110">
        <v>12</v>
      </c>
      <c r="C5110">
        <v>26</v>
      </c>
      <c r="D5110">
        <v>36</v>
      </c>
      <c r="E5110">
        <v>28</v>
      </c>
      <c r="F5110">
        <v>0</v>
      </c>
      <c r="T5110"/>
    </row>
    <row r="5111" spans="1:20" x14ac:dyDescent="0.25">
      <c r="A5111">
        <v>1974</v>
      </c>
      <c r="B5111">
        <v>12</v>
      </c>
      <c r="C5111">
        <v>27</v>
      </c>
      <c r="D5111">
        <v>40</v>
      </c>
      <c r="E5111">
        <v>33</v>
      </c>
      <c r="F5111">
        <v>0</v>
      </c>
      <c r="T5111"/>
    </row>
    <row r="5112" spans="1:20" x14ac:dyDescent="0.25">
      <c r="A5112">
        <v>1974</v>
      </c>
      <c r="B5112">
        <v>12</v>
      </c>
      <c r="C5112">
        <v>28</v>
      </c>
      <c r="D5112">
        <v>45</v>
      </c>
      <c r="E5112">
        <v>35</v>
      </c>
      <c r="F5112">
        <v>0</v>
      </c>
      <c r="T5112"/>
    </row>
    <row r="5113" spans="1:20" x14ac:dyDescent="0.25">
      <c r="A5113">
        <v>1974</v>
      </c>
      <c r="B5113">
        <v>12</v>
      </c>
      <c r="C5113">
        <v>29</v>
      </c>
      <c r="D5113">
        <v>44</v>
      </c>
      <c r="E5113">
        <v>32</v>
      </c>
      <c r="F5113">
        <v>0</v>
      </c>
      <c r="T5113"/>
    </row>
    <row r="5114" spans="1:20" x14ac:dyDescent="0.25">
      <c r="A5114">
        <v>1974</v>
      </c>
      <c r="B5114">
        <v>12</v>
      </c>
      <c r="C5114">
        <v>30</v>
      </c>
      <c r="D5114">
        <v>49</v>
      </c>
      <c r="E5114">
        <v>36</v>
      </c>
      <c r="F5114">
        <v>0</v>
      </c>
      <c r="T5114"/>
    </row>
    <row r="5115" spans="1:20" x14ac:dyDescent="0.25">
      <c r="A5115">
        <v>1974</v>
      </c>
      <c r="B5115">
        <v>12</v>
      </c>
      <c r="C5115">
        <v>31</v>
      </c>
      <c r="D5115">
        <v>40</v>
      </c>
      <c r="E5115">
        <v>32</v>
      </c>
      <c r="F5115">
        <v>31</v>
      </c>
      <c r="T5115"/>
    </row>
    <row r="5116" spans="1:20" x14ac:dyDescent="0.25">
      <c r="A5116">
        <v>1975</v>
      </c>
      <c r="B5116">
        <v>1</v>
      </c>
      <c r="C5116">
        <v>1</v>
      </c>
      <c r="D5116">
        <v>43</v>
      </c>
      <c r="E5116">
        <v>34</v>
      </c>
      <c r="F5116">
        <v>3</v>
      </c>
      <c r="T5116"/>
    </row>
    <row r="5117" spans="1:20" x14ac:dyDescent="0.25">
      <c r="A5117">
        <v>1975</v>
      </c>
      <c r="B5117">
        <v>1</v>
      </c>
      <c r="C5117">
        <v>2</v>
      </c>
      <c r="D5117">
        <v>38</v>
      </c>
      <c r="E5117">
        <v>29</v>
      </c>
      <c r="F5117">
        <v>0</v>
      </c>
      <c r="T5117"/>
    </row>
    <row r="5118" spans="1:20" x14ac:dyDescent="0.25">
      <c r="A5118">
        <v>1975</v>
      </c>
      <c r="B5118">
        <v>1</v>
      </c>
      <c r="C5118">
        <v>3</v>
      </c>
      <c r="D5118">
        <v>38</v>
      </c>
      <c r="E5118">
        <v>26</v>
      </c>
      <c r="F5118">
        <v>1</v>
      </c>
      <c r="T5118"/>
    </row>
    <row r="5119" spans="1:20" x14ac:dyDescent="0.25">
      <c r="A5119">
        <v>1975</v>
      </c>
      <c r="B5119">
        <v>1</v>
      </c>
      <c r="C5119">
        <v>4</v>
      </c>
      <c r="D5119">
        <v>48</v>
      </c>
      <c r="E5119">
        <v>37</v>
      </c>
      <c r="F5119">
        <v>0</v>
      </c>
      <c r="T5119"/>
    </row>
    <row r="5120" spans="1:20" x14ac:dyDescent="0.25">
      <c r="A5120">
        <v>1975</v>
      </c>
      <c r="B5120">
        <v>1</v>
      </c>
      <c r="C5120">
        <v>5</v>
      </c>
      <c r="D5120">
        <v>42</v>
      </c>
      <c r="E5120">
        <v>32</v>
      </c>
      <c r="F5120">
        <v>0</v>
      </c>
      <c r="T5120"/>
    </row>
    <row r="5121" spans="1:20" x14ac:dyDescent="0.25">
      <c r="A5121">
        <v>1975</v>
      </c>
      <c r="B5121">
        <v>1</v>
      </c>
      <c r="C5121">
        <v>6</v>
      </c>
      <c r="D5121">
        <v>40</v>
      </c>
      <c r="E5121">
        <v>29</v>
      </c>
      <c r="F5121">
        <v>12</v>
      </c>
      <c r="T5121"/>
    </row>
    <row r="5122" spans="1:20" x14ac:dyDescent="0.25">
      <c r="A5122">
        <v>1975</v>
      </c>
      <c r="B5122">
        <v>1</v>
      </c>
      <c r="C5122">
        <v>7</v>
      </c>
      <c r="D5122">
        <v>46</v>
      </c>
      <c r="E5122">
        <v>36</v>
      </c>
      <c r="F5122">
        <v>49</v>
      </c>
      <c r="T5122"/>
    </row>
    <row r="5123" spans="1:20" x14ac:dyDescent="0.25">
      <c r="A5123">
        <v>1975</v>
      </c>
      <c r="B5123">
        <v>1</v>
      </c>
      <c r="C5123">
        <v>8</v>
      </c>
      <c r="D5123">
        <v>47</v>
      </c>
      <c r="E5123">
        <v>36</v>
      </c>
      <c r="F5123">
        <v>3</v>
      </c>
      <c r="T5123"/>
    </row>
    <row r="5124" spans="1:20" x14ac:dyDescent="0.25">
      <c r="A5124">
        <v>1975</v>
      </c>
      <c r="B5124">
        <v>1</v>
      </c>
      <c r="C5124">
        <v>9</v>
      </c>
      <c r="D5124">
        <v>48</v>
      </c>
      <c r="E5124">
        <v>40</v>
      </c>
      <c r="F5124">
        <v>80</v>
      </c>
      <c r="T5124"/>
    </row>
    <row r="5125" spans="1:20" x14ac:dyDescent="0.25">
      <c r="A5125">
        <v>1975</v>
      </c>
      <c r="B5125">
        <v>1</v>
      </c>
      <c r="C5125">
        <v>10</v>
      </c>
      <c r="D5125">
        <v>48</v>
      </c>
      <c r="E5125">
        <v>38</v>
      </c>
      <c r="F5125">
        <v>0</v>
      </c>
      <c r="T5125"/>
    </row>
    <row r="5126" spans="1:20" x14ac:dyDescent="0.25">
      <c r="A5126">
        <v>1975</v>
      </c>
      <c r="B5126">
        <v>1</v>
      </c>
      <c r="C5126">
        <v>11</v>
      </c>
      <c r="D5126">
        <v>63</v>
      </c>
      <c r="E5126">
        <v>48</v>
      </c>
      <c r="F5126">
        <v>8</v>
      </c>
      <c r="T5126"/>
    </row>
    <row r="5127" spans="1:20" x14ac:dyDescent="0.25">
      <c r="A5127">
        <v>1975</v>
      </c>
      <c r="B5127">
        <v>1</v>
      </c>
      <c r="C5127">
        <v>12</v>
      </c>
      <c r="D5127">
        <v>59</v>
      </c>
      <c r="E5127">
        <v>42</v>
      </c>
      <c r="F5127">
        <v>3</v>
      </c>
      <c r="T5127"/>
    </row>
    <row r="5128" spans="1:20" x14ac:dyDescent="0.25">
      <c r="A5128">
        <v>1975</v>
      </c>
      <c r="B5128">
        <v>1</v>
      </c>
      <c r="C5128">
        <v>13</v>
      </c>
      <c r="D5128">
        <v>42</v>
      </c>
      <c r="E5128">
        <v>30</v>
      </c>
      <c r="F5128">
        <v>78</v>
      </c>
      <c r="T5128"/>
    </row>
    <row r="5129" spans="1:20" x14ac:dyDescent="0.25">
      <c r="A5129">
        <v>1975</v>
      </c>
      <c r="B5129">
        <v>1</v>
      </c>
      <c r="C5129">
        <v>14</v>
      </c>
      <c r="D5129">
        <v>30</v>
      </c>
      <c r="E5129">
        <v>20</v>
      </c>
      <c r="F5129">
        <v>0</v>
      </c>
      <c r="T5129"/>
    </row>
    <row r="5130" spans="1:20" x14ac:dyDescent="0.25">
      <c r="A5130">
        <v>1975</v>
      </c>
      <c r="B5130">
        <v>1</v>
      </c>
      <c r="C5130">
        <v>15</v>
      </c>
      <c r="D5130">
        <v>29</v>
      </c>
      <c r="E5130">
        <v>17</v>
      </c>
      <c r="F5130">
        <v>0</v>
      </c>
      <c r="T5130"/>
    </row>
    <row r="5131" spans="1:20" x14ac:dyDescent="0.25">
      <c r="A5131">
        <v>1975</v>
      </c>
      <c r="B5131">
        <v>1</v>
      </c>
      <c r="C5131">
        <v>16</v>
      </c>
      <c r="D5131">
        <v>37</v>
      </c>
      <c r="E5131">
        <v>25</v>
      </c>
      <c r="F5131">
        <v>0</v>
      </c>
      <c r="T5131"/>
    </row>
    <row r="5132" spans="1:20" x14ac:dyDescent="0.25">
      <c r="A5132">
        <v>1975</v>
      </c>
      <c r="B5132">
        <v>1</v>
      </c>
      <c r="C5132">
        <v>17</v>
      </c>
      <c r="D5132">
        <v>30</v>
      </c>
      <c r="E5132">
        <v>22</v>
      </c>
      <c r="F5132">
        <v>0</v>
      </c>
      <c r="T5132"/>
    </row>
    <row r="5133" spans="1:20" x14ac:dyDescent="0.25">
      <c r="A5133">
        <v>1975</v>
      </c>
      <c r="B5133">
        <v>1</v>
      </c>
      <c r="C5133">
        <v>18</v>
      </c>
      <c r="D5133">
        <v>46</v>
      </c>
      <c r="E5133">
        <v>26</v>
      </c>
      <c r="F5133">
        <v>66</v>
      </c>
      <c r="T5133"/>
    </row>
    <row r="5134" spans="1:20" x14ac:dyDescent="0.25">
      <c r="A5134">
        <v>1975</v>
      </c>
      <c r="B5134">
        <v>1</v>
      </c>
      <c r="C5134">
        <v>19</v>
      </c>
      <c r="D5134">
        <v>51</v>
      </c>
      <c r="E5134">
        <v>37</v>
      </c>
      <c r="F5134">
        <v>29</v>
      </c>
      <c r="T5134"/>
    </row>
    <row r="5135" spans="1:20" x14ac:dyDescent="0.25">
      <c r="A5135">
        <v>1975</v>
      </c>
      <c r="B5135">
        <v>1</v>
      </c>
      <c r="C5135">
        <v>20</v>
      </c>
      <c r="D5135">
        <v>37</v>
      </c>
      <c r="E5135">
        <v>16</v>
      </c>
      <c r="F5135">
        <v>20</v>
      </c>
      <c r="T5135"/>
    </row>
    <row r="5136" spans="1:20" x14ac:dyDescent="0.25">
      <c r="A5136">
        <v>1975</v>
      </c>
      <c r="B5136">
        <v>1</v>
      </c>
      <c r="C5136">
        <v>21</v>
      </c>
      <c r="D5136">
        <v>33</v>
      </c>
      <c r="E5136">
        <v>15</v>
      </c>
      <c r="F5136">
        <v>0</v>
      </c>
      <c r="T5136"/>
    </row>
    <row r="5137" spans="1:20" x14ac:dyDescent="0.25">
      <c r="A5137">
        <v>1975</v>
      </c>
      <c r="B5137">
        <v>1</v>
      </c>
      <c r="C5137">
        <v>22</v>
      </c>
      <c r="D5137">
        <v>43</v>
      </c>
      <c r="E5137">
        <v>30</v>
      </c>
      <c r="F5137">
        <v>0</v>
      </c>
      <c r="T5137"/>
    </row>
    <row r="5138" spans="1:20" x14ac:dyDescent="0.25">
      <c r="A5138">
        <v>1975</v>
      </c>
      <c r="B5138">
        <v>1</v>
      </c>
      <c r="C5138">
        <v>23</v>
      </c>
      <c r="D5138">
        <v>42</v>
      </c>
      <c r="E5138">
        <v>31</v>
      </c>
      <c r="F5138">
        <v>0</v>
      </c>
      <c r="T5138"/>
    </row>
    <row r="5139" spans="1:20" x14ac:dyDescent="0.25">
      <c r="A5139">
        <v>1975</v>
      </c>
      <c r="B5139">
        <v>1</v>
      </c>
      <c r="C5139">
        <v>24</v>
      </c>
      <c r="D5139">
        <v>51</v>
      </c>
      <c r="E5139">
        <v>33</v>
      </c>
      <c r="F5139">
        <v>0</v>
      </c>
      <c r="T5139"/>
    </row>
    <row r="5140" spans="1:20" x14ac:dyDescent="0.25">
      <c r="A5140">
        <v>1975</v>
      </c>
      <c r="B5140">
        <v>1</v>
      </c>
      <c r="C5140">
        <v>25</v>
      </c>
      <c r="D5140">
        <v>53</v>
      </c>
      <c r="E5140">
        <v>40</v>
      </c>
      <c r="F5140">
        <v>66</v>
      </c>
      <c r="T5140"/>
    </row>
    <row r="5141" spans="1:20" x14ac:dyDescent="0.25">
      <c r="A5141">
        <v>1975</v>
      </c>
      <c r="B5141">
        <v>1</v>
      </c>
      <c r="C5141">
        <v>26</v>
      </c>
      <c r="D5141">
        <v>45</v>
      </c>
      <c r="E5141">
        <v>36</v>
      </c>
      <c r="F5141">
        <v>0</v>
      </c>
      <c r="T5141"/>
    </row>
    <row r="5142" spans="1:20" x14ac:dyDescent="0.25">
      <c r="A5142">
        <v>1975</v>
      </c>
      <c r="B5142">
        <v>1</v>
      </c>
      <c r="C5142">
        <v>27</v>
      </c>
      <c r="D5142">
        <v>41</v>
      </c>
      <c r="E5142">
        <v>33</v>
      </c>
      <c r="F5142">
        <v>0</v>
      </c>
      <c r="T5142"/>
    </row>
    <row r="5143" spans="1:20" x14ac:dyDescent="0.25">
      <c r="A5143">
        <v>1975</v>
      </c>
      <c r="B5143">
        <v>1</v>
      </c>
      <c r="C5143">
        <v>28</v>
      </c>
      <c r="D5143">
        <v>41</v>
      </c>
      <c r="E5143">
        <v>35</v>
      </c>
      <c r="F5143">
        <v>0</v>
      </c>
      <c r="T5143"/>
    </row>
    <row r="5144" spans="1:20" x14ac:dyDescent="0.25">
      <c r="A5144">
        <v>1975</v>
      </c>
      <c r="B5144">
        <v>1</v>
      </c>
      <c r="C5144">
        <v>29</v>
      </c>
      <c r="D5144">
        <v>55</v>
      </c>
      <c r="E5144">
        <v>36</v>
      </c>
      <c r="F5144">
        <v>58</v>
      </c>
      <c r="T5144"/>
    </row>
    <row r="5145" spans="1:20" x14ac:dyDescent="0.25">
      <c r="A5145">
        <v>1975</v>
      </c>
      <c r="B5145">
        <v>1</v>
      </c>
      <c r="C5145">
        <v>30</v>
      </c>
      <c r="D5145">
        <v>45</v>
      </c>
      <c r="E5145">
        <v>31</v>
      </c>
      <c r="F5145">
        <v>0</v>
      </c>
      <c r="T5145"/>
    </row>
    <row r="5146" spans="1:20" x14ac:dyDescent="0.25">
      <c r="A5146">
        <v>1975</v>
      </c>
      <c r="B5146">
        <v>1</v>
      </c>
      <c r="C5146">
        <v>31</v>
      </c>
      <c r="D5146">
        <v>32</v>
      </c>
      <c r="E5146">
        <v>29</v>
      </c>
      <c r="F5146">
        <v>0</v>
      </c>
      <c r="T5146"/>
    </row>
    <row r="5147" spans="1:20" x14ac:dyDescent="0.25">
      <c r="A5147">
        <v>1975</v>
      </c>
      <c r="B5147">
        <v>2</v>
      </c>
      <c r="C5147">
        <v>1</v>
      </c>
      <c r="D5147">
        <v>36</v>
      </c>
      <c r="E5147">
        <v>30</v>
      </c>
      <c r="F5147">
        <v>0</v>
      </c>
      <c r="T5147"/>
    </row>
    <row r="5148" spans="1:20" x14ac:dyDescent="0.25">
      <c r="A5148">
        <v>1975</v>
      </c>
      <c r="B5148">
        <v>2</v>
      </c>
      <c r="C5148">
        <v>2</v>
      </c>
      <c r="D5148">
        <v>37</v>
      </c>
      <c r="E5148">
        <v>26</v>
      </c>
      <c r="F5148">
        <v>0</v>
      </c>
      <c r="T5148"/>
    </row>
    <row r="5149" spans="1:20" x14ac:dyDescent="0.25">
      <c r="A5149">
        <v>1975</v>
      </c>
      <c r="B5149">
        <v>2</v>
      </c>
      <c r="C5149">
        <v>3</v>
      </c>
      <c r="D5149">
        <v>40</v>
      </c>
      <c r="E5149">
        <v>25</v>
      </c>
      <c r="F5149">
        <v>0</v>
      </c>
      <c r="T5149"/>
    </row>
    <row r="5150" spans="1:20" x14ac:dyDescent="0.25">
      <c r="A5150">
        <v>1975</v>
      </c>
      <c r="B5150">
        <v>2</v>
      </c>
      <c r="C5150">
        <v>4</v>
      </c>
      <c r="D5150">
        <v>27</v>
      </c>
      <c r="E5150">
        <v>19</v>
      </c>
      <c r="F5150">
        <v>0</v>
      </c>
      <c r="T5150"/>
    </row>
    <row r="5151" spans="1:20" x14ac:dyDescent="0.25">
      <c r="A5151">
        <v>1975</v>
      </c>
      <c r="B5151">
        <v>2</v>
      </c>
      <c r="C5151">
        <v>5</v>
      </c>
      <c r="D5151">
        <v>33</v>
      </c>
      <c r="E5151">
        <v>25</v>
      </c>
      <c r="F5151">
        <v>41</v>
      </c>
      <c r="T5151"/>
    </row>
    <row r="5152" spans="1:20" x14ac:dyDescent="0.25">
      <c r="A5152">
        <v>1975</v>
      </c>
      <c r="B5152">
        <v>2</v>
      </c>
      <c r="C5152">
        <v>6</v>
      </c>
      <c r="D5152">
        <v>45</v>
      </c>
      <c r="E5152">
        <v>32</v>
      </c>
      <c r="F5152">
        <v>5</v>
      </c>
      <c r="T5152"/>
    </row>
    <row r="5153" spans="1:20" x14ac:dyDescent="0.25">
      <c r="A5153">
        <v>1975</v>
      </c>
      <c r="B5153">
        <v>2</v>
      </c>
      <c r="C5153">
        <v>7</v>
      </c>
      <c r="D5153">
        <v>42</v>
      </c>
      <c r="E5153">
        <v>26</v>
      </c>
      <c r="F5153">
        <v>0</v>
      </c>
      <c r="T5153"/>
    </row>
    <row r="5154" spans="1:20" x14ac:dyDescent="0.25">
      <c r="A5154">
        <v>1975</v>
      </c>
      <c r="B5154">
        <v>2</v>
      </c>
      <c r="C5154">
        <v>8</v>
      </c>
      <c r="D5154">
        <v>35</v>
      </c>
      <c r="E5154">
        <v>21</v>
      </c>
      <c r="F5154">
        <v>0</v>
      </c>
      <c r="T5154"/>
    </row>
    <row r="5155" spans="1:20" x14ac:dyDescent="0.25">
      <c r="A5155">
        <v>1975</v>
      </c>
      <c r="B5155">
        <v>2</v>
      </c>
      <c r="C5155">
        <v>9</v>
      </c>
      <c r="D5155">
        <v>36</v>
      </c>
      <c r="E5155">
        <v>19</v>
      </c>
      <c r="F5155">
        <v>2</v>
      </c>
      <c r="T5155"/>
    </row>
    <row r="5156" spans="1:20" x14ac:dyDescent="0.25">
      <c r="A5156">
        <v>1975</v>
      </c>
      <c r="B5156">
        <v>2</v>
      </c>
      <c r="C5156">
        <v>10</v>
      </c>
      <c r="D5156">
        <v>28</v>
      </c>
      <c r="E5156">
        <v>16</v>
      </c>
      <c r="F5156">
        <v>0</v>
      </c>
      <c r="T5156"/>
    </row>
    <row r="5157" spans="1:20" x14ac:dyDescent="0.25">
      <c r="A5157">
        <v>1975</v>
      </c>
      <c r="B5157">
        <v>2</v>
      </c>
      <c r="C5157">
        <v>11</v>
      </c>
      <c r="D5157">
        <v>37</v>
      </c>
      <c r="E5157">
        <v>26</v>
      </c>
      <c r="F5157">
        <v>0</v>
      </c>
      <c r="T5157"/>
    </row>
    <row r="5158" spans="1:20" x14ac:dyDescent="0.25">
      <c r="A5158">
        <v>1975</v>
      </c>
      <c r="B5158">
        <v>2</v>
      </c>
      <c r="C5158">
        <v>12</v>
      </c>
      <c r="D5158">
        <v>31</v>
      </c>
      <c r="E5158">
        <v>19</v>
      </c>
      <c r="F5158">
        <v>74</v>
      </c>
      <c r="T5158"/>
    </row>
    <row r="5159" spans="1:20" x14ac:dyDescent="0.25">
      <c r="A5159">
        <v>1975</v>
      </c>
      <c r="B5159">
        <v>2</v>
      </c>
      <c r="C5159">
        <v>13</v>
      </c>
      <c r="D5159">
        <v>31</v>
      </c>
      <c r="E5159">
        <v>22</v>
      </c>
      <c r="F5159">
        <v>1</v>
      </c>
      <c r="T5159"/>
    </row>
    <row r="5160" spans="1:20" x14ac:dyDescent="0.25">
      <c r="A5160">
        <v>1975</v>
      </c>
      <c r="B5160">
        <v>2</v>
      </c>
      <c r="C5160">
        <v>14</v>
      </c>
      <c r="D5160">
        <v>38</v>
      </c>
      <c r="E5160">
        <v>21</v>
      </c>
      <c r="F5160">
        <v>0</v>
      </c>
      <c r="T5160"/>
    </row>
    <row r="5161" spans="1:20" x14ac:dyDescent="0.25">
      <c r="A5161">
        <v>1975</v>
      </c>
      <c r="B5161">
        <v>2</v>
      </c>
      <c r="C5161">
        <v>15</v>
      </c>
      <c r="D5161">
        <v>42</v>
      </c>
      <c r="E5161">
        <v>28</v>
      </c>
      <c r="F5161">
        <v>0</v>
      </c>
      <c r="T5161"/>
    </row>
    <row r="5162" spans="1:20" x14ac:dyDescent="0.25">
      <c r="A5162">
        <v>1975</v>
      </c>
      <c r="B5162">
        <v>2</v>
      </c>
      <c r="C5162">
        <v>16</v>
      </c>
      <c r="D5162">
        <v>45</v>
      </c>
      <c r="E5162">
        <v>36</v>
      </c>
      <c r="F5162">
        <v>4</v>
      </c>
      <c r="T5162"/>
    </row>
    <row r="5163" spans="1:20" x14ac:dyDescent="0.25">
      <c r="A5163">
        <v>1975</v>
      </c>
      <c r="B5163">
        <v>2</v>
      </c>
      <c r="C5163">
        <v>17</v>
      </c>
      <c r="D5163">
        <v>42</v>
      </c>
      <c r="E5163">
        <v>36</v>
      </c>
      <c r="F5163">
        <v>31</v>
      </c>
      <c r="T5163"/>
    </row>
    <row r="5164" spans="1:20" x14ac:dyDescent="0.25">
      <c r="A5164">
        <v>1975</v>
      </c>
      <c r="B5164">
        <v>2</v>
      </c>
      <c r="C5164">
        <v>18</v>
      </c>
      <c r="D5164">
        <v>46</v>
      </c>
      <c r="E5164">
        <v>34</v>
      </c>
      <c r="F5164">
        <v>2</v>
      </c>
      <c r="T5164"/>
    </row>
    <row r="5165" spans="1:20" x14ac:dyDescent="0.25">
      <c r="A5165">
        <v>1975</v>
      </c>
      <c r="B5165">
        <v>2</v>
      </c>
      <c r="C5165">
        <v>19</v>
      </c>
      <c r="D5165">
        <v>51</v>
      </c>
      <c r="E5165">
        <v>37</v>
      </c>
      <c r="F5165">
        <v>12</v>
      </c>
      <c r="T5165"/>
    </row>
    <row r="5166" spans="1:20" x14ac:dyDescent="0.25">
      <c r="A5166">
        <v>1975</v>
      </c>
      <c r="B5166">
        <v>2</v>
      </c>
      <c r="C5166">
        <v>20</v>
      </c>
      <c r="D5166">
        <v>47</v>
      </c>
      <c r="E5166">
        <v>35</v>
      </c>
      <c r="F5166">
        <v>0</v>
      </c>
      <c r="T5166"/>
    </row>
    <row r="5167" spans="1:20" x14ac:dyDescent="0.25">
      <c r="A5167">
        <v>1975</v>
      </c>
      <c r="B5167">
        <v>2</v>
      </c>
      <c r="C5167">
        <v>21</v>
      </c>
      <c r="D5167">
        <v>50</v>
      </c>
      <c r="E5167">
        <v>33</v>
      </c>
      <c r="F5167">
        <v>0</v>
      </c>
      <c r="T5167"/>
    </row>
    <row r="5168" spans="1:20" x14ac:dyDescent="0.25">
      <c r="A5168">
        <v>1975</v>
      </c>
      <c r="B5168">
        <v>2</v>
      </c>
      <c r="C5168">
        <v>22</v>
      </c>
      <c r="D5168">
        <v>58</v>
      </c>
      <c r="E5168">
        <v>39</v>
      </c>
      <c r="F5168">
        <v>0</v>
      </c>
      <c r="T5168"/>
    </row>
    <row r="5169" spans="1:20" x14ac:dyDescent="0.25">
      <c r="A5169">
        <v>1975</v>
      </c>
      <c r="B5169">
        <v>2</v>
      </c>
      <c r="C5169">
        <v>23</v>
      </c>
      <c r="D5169">
        <v>52</v>
      </c>
      <c r="E5169">
        <v>44</v>
      </c>
      <c r="F5169">
        <v>37</v>
      </c>
      <c r="T5169"/>
    </row>
    <row r="5170" spans="1:20" x14ac:dyDescent="0.25">
      <c r="A5170">
        <v>1975</v>
      </c>
      <c r="B5170">
        <v>2</v>
      </c>
      <c r="C5170">
        <v>24</v>
      </c>
      <c r="D5170">
        <v>49</v>
      </c>
      <c r="E5170">
        <v>41</v>
      </c>
      <c r="F5170">
        <v>121</v>
      </c>
      <c r="T5170"/>
    </row>
    <row r="5171" spans="1:20" x14ac:dyDescent="0.25">
      <c r="A5171">
        <v>1975</v>
      </c>
      <c r="B5171">
        <v>2</v>
      </c>
      <c r="C5171">
        <v>25</v>
      </c>
      <c r="D5171">
        <v>49</v>
      </c>
      <c r="E5171">
        <v>41</v>
      </c>
      <c r="F5171">
        <v>3</v>
      </c>
      <c r="T5171"/>
    </row>
    <row r="5172" spans="1:20" x14ac:dyDescent="0.25">
      <c r="A5172">
        <v>1975</v>
      </c>
      <c r="B5172">
        <v>2</v>
      </c>
      <c r="C5172">
        <v>26</v>
      </c>
      <c r="D5172">
        <v>50</v>
      </c>
      <c r="E5172">
        <v>40</v>
      </c>
      <c r="F5172">
        <v>0</v>
      </c>
      <c r="T5172"/>
    </row>
    <row r="5173" spans="1:20" x14ac:dyDescent="0.25">
      <c r="A5173">
        <v>1975</v>
      </c>
      <c r="B5173">
        <v>2</v>
      </c>
      <c r="C5173">
        <v>27</v>
      </c>
      <c r="D5173">
        <v>47</v>
      </c>
      <c r="E5173">
        <v>36</v>
      </c>
      <c r="F5173">
        <v>0</v>
      </c>
      <c r="T5173"/>
    </row>
    <row r="5174" spans="1:20" x14ac:dyDescent="0.25">
      <c r="A5174">
        <v>1975</v>
      </c>
      <c r="B5174">
        <v>2</v>
      </c>
      <c r="C5174">
        <v>28</v>
      </c>
      <c r="D5174">
        <v>43</v>
      </c>
      <c r="E5174">
        <v>30</v>
      </c>
      <c r="F5174">
        <v>0</v>
      </c>
      <c r="T5174"/>
    </row>
    <row r="5175" spans="1:20" x14ac:dyDescent="0.25">
      <c r="A5175">
        <v>1975</v>
      </c>
      <c r="B5175">
        <v>3</v>
      </c>
      <c r="C5175">
        <v>1</v>
      </c>
      <c r="D5175">
        <v>46</v>
      </c>
      <c r="E5175">
        <v>32</v>
      </c>
      <c r="F5175">
        <v>0</v>
      </c>
      <c r="T5175"/>
    </row>
    <row r="5176" spans="1:20" x14ac:dyDescent="0.25">
      <c r="A5176">
        <v>1975</v>
      </c>
      <c r="B5176">
        <v>3</v>
      </c>
      <c r="C5176">
        <v>2</v>
      </c>
      <c r="D5176">
        <v>37</v>
      </c>
      <c r="E5176">
        <v>29</v>
      </c>
      <c r="F5176">
        <v>0</v>
      </c>
      <c r="T5176"/>
    </row>
    <row r="5177" spans="1:20" x14ac:dyDescent="0.25">
      <c r="A5177">
        <v>1975</v>
      </c>
      <c r="B5177">
        <v>3</v>
      </c>
      <c r="C5177">
        <v>3</v>
      </c>
      <c r="D5177">
        <v>33</v>
      </c>
      <c r="E5177">
        <v>25</v>
      </c>
      <c r="F5177">
        <v>0</v>
      </c>
      <c r="T5177"/>
    </row>
    <row r="5178" spans="1:20" x14ac:dyDescent="0.25">
      <c r="A5178">
        <v>1975</v>
      </c>
      <c r="B5178">
        <v>3</v>
      </c>
      <c r="C5178">
        <v>4</v>
      </c>
      <c r="D5178">
        <v>38</v>
      </c>
      <c r="E5178">
        <v>22</v>
      </c>
      <c r="F5178">
        <v>0</v>
      </c>
      <c r="T5178"/>
    </row>
    <row r="5179" spans="1:20" x14ac:dyDescent="0.25">
      <c r="A5179">
        <v>1975</v>
      </c>
      <c r="B5179">
        <v>3</v>
      </c>
      <c r="C5179">
        <v>5</v>
      </c>
      <c r="D5179">
        <v>43</v>
      </c>
      <c r="E5179">
        <v>27</v>
      </c>
      <c r="F5179">
        <v>0</v>
      </c>
      <c r="T5179"/>
    </row>
    <row r="5180" spans="1:20" x14ac:dyDescent="0.25">
      <c r="A5180">
        <v>1975</v>
      </c>
      <c r="B5180">
        <v>3</v>
      </c>
      <c r="C5180">
        <v>6</v>
      </c>
      <c r="D5180">
        <v>58</v>
      </c>
      <c r="E5180">
        <v>35</v>
      </c>
      <c r="F5180">
        <v>0</v>
      </c>
      <c r="T5180"/>
    </row>
    <row r="5181" spans="1:20" x14ac:dyDescent="0.25">
      <c r="A5181">
        <v>1975</v>
      </c>
      <c r="B5181">
        <v>3</v>
      </c>
      <c r="C5181">
        <v>7</v>
      </c>
      <c r="D5181">
        <v>53</v>
      </c>
      <c r="E5181">
        <v>38</v>
      </c>
      <c r="F5181">
        <v>14</v>
      </c>
      <c r="T5181"/>
    </row>
    <row r="5182" spans="1:20" x14ac:dyDescent="0.25">
      <c r="A5182">
        <v>1975</v>
      </c>
      <c r="B5182">
        <v>3</v>
      </c>
      <c r="C5182">
        <v>8</v>
      </c>
      <c r="D5182">
        <v>49</v>
      </c>
      <c r="E5182">
        <v>20</v>
      </c>
      <c r="F5182">
        <v>0</v>
      </c>
      <c r="T5182"/>
    </row>
    <row r="5183" spans="1:20" x14ac:dyDescent="0.25">
      <c r="A5183">
        <v>1975</v>
      </c>
      <c r="B5183">
        <v>3</v>
      </c>
      <c r="C5183">
        <v>9</v>
      </c>
      <c r="D5183">
        <v>37</v>
      </c>
      <c r="E5183">
        <v>16</v>
      </c>
      <c r="F5183">
        <v>0</v>
      </c>
      <c r="T5183"/>
    </row>
    <row r="5184" spans="1:20" x14ac:dyDescent="0.25">
      <c r="A5184">
        <v>1975</v>
      </c>
      <c r="B5184">
        <v>3</v>
      </c>
      <c r="C5184">
        <v>10</v>
      </c>
      <c r="D5184">
        <v>45</v>
      </c>
      <c r="E5184">
        <v>30</v>
      </c>
      <c r="F5184">
        <v>7</v>
      </c>
      <c r="T5184"/>
    </row>
    <row r="5185" spans="1:20" x14ac:dyDescent="0.25">
      <c r="A5185">
        <v>1975</v>
      </c>
      <c r="B5185">
        <v>3</v>
      </c>
      <c r="C5185">
        <v>11</v>
      </c>
      <c r="D5185">
        <v>40</v>
      </c>
      <c r="E5185">
        <v>33</v>
      </c>
      <c r="F5185">
        <v>0</v>
      </c>
      <c r="T5185"/>
    </row>
    <row r="5186" spans="1:20" x14ac:dyDescent="0.25">
      <c r="A5186">
        <v>1975</v>
      </c>
      <c r="B5186">
        <v>3</v>
      </c>
      <c r="C5186">
        <v>12</v>
      </c>
      <c r="D5186">
        <v>46</v>
      </c>
      <c r="E5186">
        <v>38</v>
      </c>
      <c r="F5186">
        <v>66</v>
      </c>
      <c r="T5186"/>
    </row>
    <row r="5187" spans="1:20" x14ac:dyDescent="0.25">
      <c r="A5187">
        <v>1975</v>
      </c>
      <c r="B5187">
        <v>3</v>
      </c>
      <c r="C5187">
        <v>13</v>
      </c>
      <c r="D5187">
        <v>53</v>
      </c>
      <c r="E5187">
        <v>37</v>
      </c>
      <c r="F5187">
        <v>0</v>
      </c>
      <c r="T5187"/>
    </row>
    <row r="5188" spans="1:20" x14ac:dyDescent="0.25">
      <c r="A5188">
        <v>1975</v>
      </c>
      <c r="B5188">
        <v>3</v>
      </c>
      <c r="C5188">
        <v>14</v>
      </c>
      <c r="D5188">
        <v>38</v>
      </c>
      <c r="E5188">
        <v>30</v>
      </c>
      <c r="F5188">
        <v>49</v>
      </c>
      <c r="T5188"/>
    </row>
    <row r="5189" spans="1:20" x14ac:dyDescent="0.25">
      <c r="A5189">
        <v>1975</v>
      </c>
      <c r="B5189">
        <v>3</v>
      </c>
      <c r="C5189">
        <v>15</v>
      </c>
      <c r="D5189">
        <v>43</v>
      </c>
      <c r="E5189">
        <v>28</v>
      </c>
      <c r="F5189">
        <v>1</v>
      </c>
      <c r="T5189"/>
    </row>
    <row r="5190" spans="1:20" x14ac:dyDescent="0.25">
      <c r="A5190">
        <v>1975</v>
      </c>
      <c r="B5190">
        <v>3</v>
      </c>
      <c r="C5190">
        <v>16</v>
      </c>
      <c r="D5190">
        <v>49</v>
      </c>
      <c r="E5190">
        <v>32</v>
      </c>
      <c r="F5190">
        <v>0</v>
      </c>
      <c r="T5190"/>
    </row>
    <row r="5191" spans="1:20" x14ac:dyDescent="0.25">
      <c r="A5191">
        <v>1975</v>
      </c>
      <c r="B5191">
        <v>3</v>
      </c>
      <c r="C5191">
        <v>17</v>
      </c>
      <c r="D5191">
        <v>55</v>
      </c>
      <c r="E5191">
        <v>39</v>
      </c>
      <c r="F5191">
        <v>0</v>
      </c>
      <c r="T5191"/>
    </row>
    <row r="5192" spans="1:20" x14ac:dyDescent="0.25">
      <c r="A5192">
        <v>1975</v>
      </c>
      <c r="B5192">
        <v>3</v>
      </c>
      <c r="C5192">
        <v>18</v>
      </c>
      <c r="D5192">
        <v>49</v>
      </c>
      <c r="E5192">
        <v>36</v>
      </c>
      <c r="F5192">
        <v>0</v>
      </c>
      <c r="T5192"/>
    </row>
    <row r="5193" spans="1:20" x14ac:dyDescent="0.25">
      <c r="A5193">
        <v>1975</v>
      </c>
      <c r="B5193">
        <v>3</v>
      </c>
      <c r="C5193">
        <v>19</v>
      </c>
      <c r="D5193">
        <v>56</v>
      </c>
      <c r="E5193">
        <v>39</v>
      </c>
      <c r="F5193">
        <v>87</v>
      </c>
      <c r="T5193"/>
    </row>
    <row r="5194" spans="1:20" x14ac:dyDescent="0.25">
      <c r="A5194">
        <v>1975</v>
      </c>
      <c r="B5194">
        <v>3</v>
      </c>
      <c r="C5194">
        <v>20</v>
      </c>
      <c r="D5194">
        <v>54</v>
      </c>
      <c r="E5194">
        <v>42</v>
      </c>
      <c r="F5194">
        <v>21</v>
      </c>
      <c r="T5194"/>
    </row>
    <row r="5195" spans="1:20" x14ac:dyDescent="0.25">
      <c r="A5195">
        <v>1975</v>
      </c>
      <c r="B5195">
        <v>3</v>
      </c>
      <c r="C5195">
        <v>21</v>
      </c>
      <c r="D5195">
        <v>55</v>
      </c>
      <c r="E5195">
        <v>36</v>
      </c>
      <c r="F5195">
        <v>0</v>
      </c>
      <c r="T5195"/>
    </row>
    <row r="5196" spans="1:20" x14ac:dyDescent="0.25">
      <c r="A5196">
        <v>1975</v>
      </c>
      <c r="B5196">
        <v>3</v>
      </c>
      <c r="C5196">
        <v>22</v>
      </c>
      <c r="D5196">
        <v>53</v>
      </c>
      <c r="E5196">
        <v>41</v>
      </c>
      <c r="F5196">
        <v>7</v>
      </c>
      <c r="T5196"/>
    </row>
    <row r="5197" spans="1:20" x14ac:dyDescent="0.25">
      <c r="A5197">
        <v>1975</v>
      </c>
      <c r="B5197">
        <v>3</v>
      </c>
      <c r="C5197">
        <v>23</v>
      </c>
      <c r="D5197">
        <v>59</v>
      </c>
      <c r="E5197">
        <v>40</v>
      </c>
      <c r="F5197">
        <v>0</v>
      </c>
      <c r="T5197"/>
    </row>
    <row r="5198" spans="1:20" x14ac:dyDescent="0.25">
      <c r="A5198">
        <v>1975</v>
      </c>
      <c r="B5198">
        <v>3</v>
      </c>
      <c r="C5198">
        <v>24</v>
      </c>
      <c r="D5198">
        <v>48</v>
      </c>
      <c r="E5198">
        <v>42</v>
      </c>
      <c r="F5198">
        <v>27</v>
      </c>
      <c r="T5198"/>
    </row>
    <row r="5199" spans="1:20" x14ac:dyDescent="0.25">
      <c r="A5199">
        <v>1975</v>
      </c>
      <c r="B5199">
        <v>3</v>
      </c>
      <c r="C5199">
        <v>25</v>
      </c>
      <c r="D5199">
        <v>64</v>
      </c>
      <c r="E5199">
        <v>42</v>
      </c>
      <c r="F5199">
        <v>0</v>
      </c>
      <c r="T5199"/>
    </row>
    <row r="5200" spans="1:20" x14ac:dyDescent="0.25">
      <c r="A5200">
        <v>1975</v>
      </c>
      <c r="B5200">
        <v>3</v>
      </c>
      <c r="C5200">
        <v>26</v>
      </c>
      <c r="D5200">
        <v>47</v>
      </c>
      <c r="E5200">
        <v>25</v>
      </c>
      <c r="F5200">
        <v>0</v>
      </c>
      <c r="T5200"/>
    </row>
    <row r="5201" spans="1:20" x14ac:dyDescent="0.25">
      <c r="A5201">
        <v>1975</v>
      </c>
      <c r="B5201">
        <v>3</v>
      </c>
      <c r="C5201">
        <v>27</v>
      </c>
      <c r="D5201">
        <v>43</v>
      </c>
      <c r="E5201">
        <v>23</v>
      </c>
      <c r="F5201">
        <v>0</v>
      </c>
      <c r="T5201"/>
    </row>
    <row r="5202" spans="1:20" x14ac:dyDescent="0.25">
      <c r="A5202">
        <v>1975</v>
      </c>
      <c r="B5202">
        <v>3</v>
      </c>
      <c r="C5202">
        <v>28</v>
      </c>
      <c r="D5202">
        <v>52</v>
      </c>
      <c r="E5202">
        <v>23</v>
      </c>
      <c r="F5202">
        <v>0</v>
      </c>
      <c r="T5202"/>
    </row>
    <row r="5203" spans="1:20" x14ac:dyDescent="0.25">
      <c r="A5203">
        <v>1975</v>
      </c>
      <c r="B5203">
        <v>3</v>
      </c>
      <c r="C5203">
        <v>29</v>
      </c>
      <c r="D5203">
        <v>45</v>
      </c>
      <c r="E5203">
        <v>37</v>
      </c>
      <c r="F5203">
        <v>8</v>
      </c>
      <c r="T5203"/>
    </row>
    <row r="5204" spans="1:20" x14ac:dyDescent="0.25">
      <c r="A5204">
        <v>1975</v>
      </c>
      <c r="B5204">
        <v>3</v>
      </c>
      <c r="C5204">
        <v>30</v>
      </c>
      <c r="D5204">
        <v>50</v>
      </c>
      <c r="E5204">
        <v>35</v>
      </c>
      <c r="F5204">
        <v>45</v>
      </c>
      <c r="T5204"/>
    </row>
    <row r="5205" spans="1:20" x14ac:dyDescent="0.25">
      <c r="A5205">
        <v>1975</v>
      </c>
      <c r="B5205">
        <v>3</v>
      </c>
      <c r="C5205">
        <v>31</v>
      </c>
      <c r="D5205">
        <v>46</v>
      </c>
      <c r="E5205">
        <v>31</v>
      </c>
      <c r="F5205">
        <v>0</v>
      </c>
      <c r="T5205"/>
    </row>
    <row r="5206" spans="1:20" x14ac:dyDescent="0.25">
      <c r="A5206">
        <v>1975</v>
      </c>
      <c r="B5206">
        <v>4</v>
      </c>
      <c r="C5206">
        <v>1</v>
      </c>
      <c r="D5206">
        <v>67</v>
      </c>
      <c r="E5206">
        <v>40</v>
      </c>
      <c r="F5206">
        <v>0</v>
      </c>
      <c r="T5206"/>
    </row>
    <row r="5207" spans="1:20" x14ac:dyDescent="0.25">
      <c r="A5207">
        <v>1975</v>
      </c>
      <c r="B5207">
        <v>4</v>
      </c>
      <c r="C5207">
        <v>2</v>
      </c>
      <c r="D5207">
        <v>54</v>
      </c>
      <c r="E5207">
        <v>37</v>
      </c>
      <c r="F5207">
        <v>0</v>
      </c>
      <c r="T5207"/>
    </row>
    <row r="5208" spans="1:20" x14ac:dyDescent="0.25">
      <c r="A5208">
        <v>1975</v>
      </c>
      <c r="B5208">
        <v>4</v>
      </c>
      <c r="C5208">
        <v>3</v>
      </c>
      <c r="D5208">
        <v>55</v>
      </c>
      <c r="E5208">
        <v>33</v>
      </c>
      <c r="F5208">
        <v>102</v>
      </c>
      <c r="T5208"/>
    </row>
    <row r="5209" spans="1:20" x14ac:dyDescent="0.25">
      <c r="A5209">
        <v>1975</v>
      </c>
      <c r="B5209">
        <v>4</v>
      </c>
      <c r="C5209">
        <v>4</v>
      </c>
      <c r="D5209">
        <v>37</v>
      </c>
      <c r="E5209">
        <v>27</v>
      </c>
      <c r="F5209">
        <v>0</v>
      </c>
      <c r="T5209"/>
    </row>
    <row r="5210" spans="1:20" x14ac:dyDescent="0.25">
      <c r="A5210">
        <v>1975</v>
      </c>
      <c r="B5210">
        <v>4</v>
      </c>
      <c r="C5210">
        <v>5</v>
      </c>
      <c r="D5210">
        <v>41</v>
      </c>
      <c r="E5210">
        <v>27</v>
      </c>
      <c r="F5210">
        <v>0</v>
      </c>
      <c r="T5210"/>
    </row>
    <row r="5211" spans="1:20" x14ac:dyDescent="0.25">
      <c r="A5211">
        <v>1975</v>
      </c>
      <c r="B5211">
        <v>4</v>
      </c>
      <c r="C5211">
        <v>6</v>
      </c>
      <c r="D5211">
        <v>41</v>
      </c>
      <c r="E5211">
        <v>30</v>
      </c>
      <c r="F5211">
        <v>0</v>
      </c>
      <c r="T5211"/>
    </row>
    <row r="5212" spans="1:20" x14ac:dyDescent="0.25">
      <c r="A5212">
        <v>1975</v>
      </c>
      <c r="B5212">
        <v>4</v>
      </c>
      <c r="C5212">
        <v>7</v>
      </c>
      <c r="D5212">
        <v>47</v>
      </c>
      <c r="E5212">
        <v>29</v>
      </c>
      <c r="F5212">
        <v>0</v>
      </c>
      <c r="T5212"/>
    </row>
    <row r="5213" spans="1:20" x14ac:dyDescent="0.25">
      <c r="A5213">
        <v>1975</v>
      </c>
      <c r="B5213">
        <v>4</v>
      </c>
      <c r="C5213">
        <v>8</v>
      </c>
      <c r="D5213">
        <v>47</v>
      </c>
      <c r="E5213">
        <v>31</v>
      </c>
      <c r="F5213">
        <v>0</v>
      </c>
      <c r="T5213"/>
    </row>
    <row r="5214" spans="1:20" x14ac:dyDescent="0.25">
      <c r="A5214">
        <v>1975</v>
      </c>
      <c r="B5214">
        <v>4</v>
      </c>
      <c r="C5214">
        <v>9</v>
      </c>
      <c r="D5214">
        <v>52</v>
      </c>
      <c r="E5214">
        <v>33</v>
      </c>
      <c r="F5214">
        <v>0</v>
      </c>
      <c r="T5214"/>
    </row>
    <row r="5215" spans="1:20" x14ac:dyDescent="0.25">
      <c r="A5215">
        <v>1975</v>
      </c>
      <c r="B5215">
        <v>4</v>
      </c>
      <c r="C5215">
        <v>10</v>
      </c>
      <c r="D5215">
        <v>58</v>
      </c>
      <c r="E5215">
        <v>32</v>
      </c>
      <c r="F5215">
        <v>0</v>
      </c>
      <c r="T5215"/>
    </row>
    <row r="5216" spans="1:20" x14ac:dyDescent="0.25">
      <c r="A5216">
        <v>1975</v>
      </c>
      <c r="B5216">
        <v>4</v>
      </c>
      <c r="C5216">
        <v>11</v>
      </c>
      <c r="D5216">
        <v>56</v>
      </c>
      <c r="E5216">
        <v>35</v>
      </c>
      <c r="F5216">
        <v>0</v>
      </c>
      <c r="T5216"/>
    </row>
    <row r="5217" spans="1:20" x14ac:dyDescent="0.25">
      <c r="A5217">
        <v>1975</v>
      </c>
      <c r="B5217">
        <v>4</v>
      </c>
      <c r="C5217">
        <v>12</v>
      </c>
      <c r="D5217">
        <v>51</v>
      </c>
      <c r="E5217">
        <v>36</v>
      </c>
      <c r="F5217">
        <v>0</v>
      </c>
      <c r="T5217"/>
    </row>
    <row r="5218" spans="1:20" x14ac:dyDescent="0.25">
      <c r="A5218">
        <v>1975</v>
      </c>
      <c r="B5218">
        <v>4</v>
      </c>
      <c r="C5218">
        <v>13</v>
      </c>
      <c r="D5218">
        <v>48</v>
      </c>
      <c r="E5218">
        <v>33</v>
      </c>
      <c r="F5218">
        <v>0</v>
      </c>
      <c r="T5218"/>
    </row>
    <row r="5219" spans="1:20" x14ac:dyDescent="0.25">
      <c r="A5219">
        <v>1975</v>
      </c>
      <c r="B5219">
        <v>4</v>
      </c>
      <c r="C5219">
        <v>14</v>
      </c>
      <c r="D5219">
        <v>59</v>
      </c>
      <c r="E5219">
        <v>34</v>
      </c>
      <c r="F5219">
        <v>0</v>
      </c>
      <c r="T5219"/>
    </row>
    <row r="5220" spans="1:20" x14ac:dyDescent="0.25">
      <c r="A5220">
        <v>1975</v>
      </c>
      <c r="B5220">
        <v>4</v>
      </c>
      <c r="C5220">
        <v>15</v>
      </c>
      <c r="D5220">
        <v>48</v>
      </c>
      <c r="E5220">
        <v>42</v>
      </c>
      <c r="F5220">
        <v>16</v>
      </c>
      <c r="T5220"/>
    </row>
    <row r="5221" spans="1:20" x14ac:dyDescent="0.25">
      <c r="A5221">
        <v>1975</v>
      </c>
      <c r="B5221">
        <v>4</v>
      </c>
      <c r="C5221">
        <v>16</v>
      </c>
      <c r="D5221">
        <v>60</v>
      </c>
      <c r="E5221">
        <v>42</v>
      </c>
      <c r="F5221">
        <v>0</v>
      </c>
      <c r="T5221"/>
    </row>
    <row r="5222" spans="1:20" x14ac:dyDescent="0.25">
      <c r="A5222">
        <v>1975</v>
      </c>
      <c r="B5222">
        <v>4</v>
      </c>
      <c r="C5222">
        <v>17</v>
      </c>
      <c r="D5222">
        <v>70</v>
      </c>
      <c r="E5222">
        <v>47</v>
      </c>
      <c r="F5222">
        <v>0</v>
      </c>
      <c r="T5222"/>
    </row>
    <row r="5223" spans="1:20" x14ac:dyDescent="0.25">
      <c r="A5223">
        <v>1975</v>
      </c>
      <c r="B5223">
        <v>4</v>
      </c>
      <c r="C5223">
        <v>18</v>
      </c>
      <c r="D5223">
        <v>63</v>
      </c>
      <c r="E5223">
        <v>48</v>
      </c>
      <c r="F5223">
        <v>2</v>
      </c>
      <c r="T5223"/>
    </row>
    <row r="5224" spans="1:20" x14ac:dyDescent="0.25">
      <c r="A5224">
        <v>1975</v>
      </c>
      <c r="B5224">
        <v>4</v>
      </c>
      <c r="C5224">
        <v>19</v>
      </c>
      <c r="D5224">
        <v>74</v>
      </c>
      <c r="E5224">
        <v>53</v>
      </c>
      <c r="F5224">
        <v>3</v>
      </c>
      <c r="T5224"/>
    </row>
    <row r="5225" spans="1:20" x14ac:dyDescent="0.25">
      <c r="A5225">
        <v>1975</v>
      </c>
      <c r="B5225">
        <v>4</v>
      </c>
      <c r="C5225">
        <v>20</v>
      </c>
      <c r="D5225">
        <v>59</v>
      </c>
      <c r="E5225">
        <v>47</v>
      </c>
      <c r="F5225">
        <v>0</v>
      </c>
      <c r="T5225"/>
    </row>
    <row r="5226" spans="1:20" x14ac:dyDescent="0.25">
      <c r="A5226">
        <v>1975</v>
      </c>
      <c r="B5226">
        <v>4</v>
      </c>
      <c r="C5226">
        <v>21</v>
      </c>
      <c r="D5226">
        <v>54</v>
      </c>
      <c r="E5226">
        <v>40</v>
      </c>
      <c r="F5226">
        <v>0</v>
      </c>
      <c r="T5226"/>
    </row>
    <row r="5227" spans="1:20" x14ac:dyDescent="0.25">
      <c r="A5227">
        <v>1975</v>
      </c>
      <c r="B5227">
        <v>4</v>
      </c>
      <c r="C5227">
        <v>22</v>
      </c>
      <c r="D5227">
        <v>57</v>
      </c>
      <c r="E5227">
        <v>36</v>
      </c>
      <c r="F5227">
        <v>0</v>
      </c>
      <c r="T5227"/>
    </row>
    <row r="5228" spans="1:20" x14ac:dyDescent="0.25">
      <c r="A5228">
        <v>1975</v>
      </c>
      <c r="B5228">
        <v>4</v>
      </c>
      <c r="C5228">
        <v>23</v>
      </c>
      <c r="D5228">
        <v>64</v>
      </c>
      <c r="E5228">
        <v>44</v>
      </c>
      <c r="F5228">
        <v>2</v>
      </c>
      <c r="T5228"/>
    </row>
    <row r="5229" spans="1:20" x14ac:dyDescent="0.25">
      <c r="A5229">
        <v>1975</v>
      </c>
      <c r="B5229">
        <v>4</v>
      </c>
      <c r="C5229">
        <v>24</v>
      </c>
      <c r="D5229">
        <v>66</v>
      </c>
      <c r="E5229">
        <v>48</v>
      </c>
      <c r="F5229">
        <v>102</v>
      </c>
      <c r="T5229"/>
    </row>
    <row r="5230" spans="1:20" x14ac:dyDescent="0.25">
      <c r="A5230">
        <v>1975</v>
      </c>
      <c r="B5230">
        <v>4</v>
      </c>
      <c r="C5230">
        <v>25</v>
      </c>
      <c r="D5230">
        <v>67</v>
      </c>
      <c r="E5230">
        <v>49</v>
      </c>
      <c r="F5230">
        <v>77</v>
      </c>
      <c r="T5230"/>
    </row>
    <row r="5231" spans="1:20" x14ac:dyDescent="0.25">
      <c r="A5231">
        <v>1975</v>
      </c>
      <c r="B5231">
        <v>4</v>
      </c>
      <c r="C5231">
        <v>26</v>
      </c>
      <c r="D5231">
        <v>64</v>
      </c>
      <c r="E5231">
        <v>47</v>
      </c>
      <c r="F5231">
        <v>0</v>
      </c>
      <c r="T5231"/>
    </row>
    <row r="5232" spans="1:20" x14ac:dyDescent="0.25">
      <c r="A5232">
        <v>1975</v>
      </c>
      <c r="B5232">
        <v>4</v>
      </c>
      <c r="C5232">
        <v>27</v>
      </c>
      <c r="D5232">
        <v>58</v>
      </c>
      <c r="E5232">
        <v>42</v>
      </c>
      <c r="F5232">
        <v>0</v>
      </c>
      <c r="T5232"/>
    </row>
    <row r="5233" spans="1:20" x14ac:dyDescent="0.25">
      <c r="A5233">
        <v>1975</v>
      </c>
      <c r="B5233">
        <v>4</v>
      </c>
      <c r="C5233">
        <v>28</v>
      </c>
      <c r="D5233">
        <v>64</v>
      </c>
      <c r="E5233">
        <v>44</v>
      </c>
      <c r="F5233">
        <v>0</v>
      </c>
      <c r="T5233"/>
    </row>
    <row r="5234" spans="1:20" x14ac:dyDescent="0.25">
      <c r="A5234">
        <v>1975</v>
      </c>
      <c r="B5234">
        <v>4</v>
      </c>
      <c r="C5234">
        <v>29</v>
      </c>
      <c r="D5234">
        <v>53</v>
      </c>
      <c r="E5234">
        <v>45</v>
      </c>
      <c r="F5234">
        <v>0</v>
      </c>
      <c r="T5234"/>
    </row>
    <row r="5235" spans="1:20" x14ac:dyDescent="0.25">
      <c r="A5235">
        <v>1975</v>
      </c>
      <c r="B5235">
        <v>4</v>
      </c>
      <c r="C5235">
        <v>30</v>
      </c>
      <c r="D5235">
        <v>64</v>
      </c>
      <c r="E5235">
        <v>43</v>
      </c>
      <c r="F5235">
        <v>0</v>
      </c>
      <c r="T5235"/>
    </row>
    <row r="5236" spans="1:20" x14ac:dyDescent="0.25">
      <c r="A5236">
        <v>1975</v>
      </c>
      <c r="B5236">
        <v>5</v>
      </c>
      <c r="C5236">
        <v>1</v>
      </c>
      <c r="D5236">
        <v>55</v>
      </c>
      <c r="E5236">
        <v>47</v>
      </c>
      <c r="F5236">
        <v>8</v>
      </c>
      <c r="T5236"/>
    </row>
    <row r="5237" spans="1:20" x14ac:dyDescent="0.25">
      <c r="A5237">
        <v>1975</v>
      </c>
      <c r="B5237">
        <v>5</v>
      </c>
      <c r="C5237">
        <v>2</v>
      </c>
      <c r="D5237">
        <v>63</v>
      </c>
      <c r="E5237">
        <v>46</v>
      </c>
      <c r="F5237">
        <v>10</v>
      </c>
      <c r="T5237"/>
    </row>
    <row r="5238" spans="1:20" x14ac:dyDescent="0.25">
      <c r="A5238">
        <v>1975</v>
      </c>
      <c r="B5238">
        <v>5</v>
      </c>
      <c r="C5238">
        <v>3</v>
      </c>
      <c r="D5238">
        <v>73</v>
      </c>
      <c r="E5238">
        <v>45</v>
      </c>
      <c r="F5238">
        <v>0</v>
      </c>
      <c r="T5238"/>
    </row>
    <row r="5239" spans="1:20" x14ac:dyDescent="0.25">
      <c r="A5239">
        <v>1975</v>
      </c>
      <c r="B5239">
        <v>5</v>
      </c>
      <c r="C5239">
        <v>4</v>
      </c>
      <c r="D5239">
        <v>59</v>
      </c>
      <c r="E5239">
        <v>46</v>
      </c>
      <c r="F5239">
        <v>100</v>
      </c>
      <c r="T5239"/>
    </row>
    <row r="5240" spans="1:20" x14ac:dyDescent="0.25">
      <c r="A5240">
        <v>1975</v>
      </c>
      <c r="B5240">
        <v>5</v>
      </c>
      <c r="C5240">
        <v>5</v>
      </c>
      <c r="D5240">
        <v>59</v>
      </c>
      <c r="E5240">
        <v>45</v>
      </c>
      <c r="F5240">
        <v>6</v>
      </c>
      <c r="T5240"/>
    </row>
    <row r="5241" spans="1:20" x14ac:dyDescent="0.25">
      <c r="A5241">
        <v>1975</v>
      </c>
      <c r="B5241">
        <v>5</v>
      </c>
      <c r="C5241">
        <v>6</v>
      </c>
      <c r="D5241">
        <v>67</v>
      </c>
      <c r="E5241">
        <v>48</v>
      </c>
      <c r="F5241">
        <v>18</v>
      </c>
      <c r="T5241"/>
    </row>
    <row r="5242" spans="1:20" x14ac:dyDescent="0.25">
      <c r="A5242">
        <v>1975</v>
      </c>
      <c r="B5242">
        <v>5</v>
      </c>
      <c r="C5242">
        <v>7</v>
      </c>
      <c r="D5242">
        <v>73</v>
      </c>
      <c r="E5242">
        <v>48</v>
      </c>
      <c r="F5242">
        <v>5</v>
      </c>
      <c r="T5242"/>
    </row>
    <row r="5243" spans="1:20" x14ac:dyDescent="0.25">
      <c r="A5243">
        <v>1975</v>
      </c>
      <c r="B5243">
        <v>5</v>
      </c>
      <c r="C5243">
        <v>8</v>
      </c>
      <c r="D5243">
        <v>75</v>
      </c>
      <c r="E5243">
        <v>47</v>
      </c>
      <c r="F5243">
        <v>0</v>
      </c>
      <c r="T5243"/>
    </row>
    <row r="5244" spans="1:20" x14ac:dyDescent="0.25">
      <c r="A5244">
        <v>1975</v>
      </c>
      <c r="B5244">
        <v>5</v>
      </c>
      <c r="C5244">
        <v>9</v>
      </c>
      <c r="D5244">
        <v>73</v>
      </c>
      <c r="E5244">
        <v>52</v>
      </c>
      <c r="F5244">
        <v>0</v>
      </c>
      <c r="T5244"/>
    </row>
    <row r="5245" spans="1:20" x14ac:dyDescent="0.25">
      <c r="A5245">
        <v>1975</v>
      </c>
      <c r="B5245">
        <v>5</v>
      </c>
      <c r="C5245">
        <v>10</v>
      </c>
      <c r="D5245">
        <v>69</v>
      </c>
      <c r="E5245">
        <v>52</v>
      </c>
      <c r="F5245">
        <v>0</v>
      </c>
      <c r="T5245"/>
    </row>
    <row r="5246" spans="1:20" x14ac:dyDescent="0.25">
      <c r="A5246">
        <v>1975</v>
      </c>
      <c r="B5246">
        <v>5</v>
      </c>
      <c r="C5246">
        <v>11</v>
      </c>
      <c r="D5246">
        <v>72</v>
      </c>
      <c r="E5246">
        <v>53</v>
      </c>
      <c r="F5246">
        <v>0</v>
      </c>
      <c r="T5246"/>
    </row>
    <row r="5247" spans="1:20" x14ac:dyDescent="0.25">
      <c r="A5247">
        <v>1975</v>
      </c>
      <c r="B5247">
        <v>5</v>
      </c>
      <c r="C5247">
        <v>12</v>
      </c>
      <c r="D5247">
        <v>75</v>
      </c>
      <c r="E5247">
        <v>58</v>
      </c>
      <c r="F5247">
        <v>3</v>
      </c>
      <c r="T5247"/>
    </row>
    <row r="5248" spans="1:20" x14ac:dyDescent="0.25">
      <c r="A5248">
        <v>1975</v>
      </c>
      <c r="B5248">
        <v>5</v>
      </c>
      <c r="C5248">
        <v>13</v>
      </c>
      <c r="D5248">
        <v>76</v>
      </c>
      <c r="E5248">
        <v>58</v>
      </c>
      <c r="F5248">
        <v>103</v>
      </c>
      <c r="T5248"/>
    </row>
    <row r="5249" spans="1:20" x14ac:dyDescent="0.25">
      <c r="A5249">
        <v>1975</v>
      </c>
      <c r="B5249">
        <v>5</v>
      </c>
      <c r="C5249">
        <v>14</v>
      </c>
      <c r="D5249">
        <v>80</v>
      </c>
      <c r="E5249">
        <v>59</v>
      </c>
      <c r="F5249">
        <v>0</v>
      </c>
      <c r="T5249"/>
    </row>
    <row r="5250" spans="1:20" x14ac:dyDescent="0.25">
      <c r="A5250">
        <v>1975</v>
      </c>
      <c r="B5250">
        <v>5</v>
      </c>
      <c r="C5250">
        <v>15</v>
      </c>
      <c r="D5250">
        <v>78</v>
      </c>
      <c r="E5250">
        <v>59</v>
      </c>
      <c r="F5250">
        <v>0</v>
      </c>
      <c r="T5250"/>
    </row>
    <row r="5251" spans="1:20" x14ac:dyDescent="0.25">
      <c r="A5251">
        <v>1975</v>
      </c>
      <c r="B5251">
        <v>5</v>
      </c>
      <c r="C5251">
        <v>16</v>
      </c>
      <c r="D5251">
        <v>80</v>
      </c>
      <c r="E5251">
        <v>60</v>
      </c>
      <c r="F5251">
        <v>69</v>
      </c>
      <c r="T5251"/>
    </row>
    <row r="5252" spans="1:20" x14ac:dyDescent="0.25">
      <c r="A5252">
        <v>1975</v>
      </c>
      <c r="B5252">
        <v>5</v>
      </c>
      <c r="C5252">
        <v>17</v>
      </c>
      <c r="D5252">
        <v>76</v>
      </c>
      <c r="E5252">
        <v>59</v>
      </c>
      <c r="F5252">
        <v>0</v>
      </c>
      <c r="T5252"/>
    </row>
    <row r="5253" spans="1:20" x14ac:dyDescent="0.25">
      <c r="A5253">
        <v>1975</v>
      </c>
      <c r="B5253">
        <v>5</v>
      </c>
      <c r="C5253">
        <v>18</v>
      </c>
      <c r="D5253">
        <v>74</v>
      </c>
      <c r="E5253">
        <v>58</v>
      </c>
      <c r="F5253">
        <v>0</v>
      </c>
      <c r="T5253"/>
    </row>
    <row r="5254" spans="1:20" x14ac:dyDescent="0.25">
      <c r="A5254">
        <v>1975</v>
      </c>
      <c r="B5254">
        <v>5</v>
      </c>
      <c r="C5254">
        <v>19</v>
      </c>
      <c r="D5254">
        <v>82</v>
      </c>
      <c r="E5254">
        <v>59</v>
      </c>
      <c r="F5254">
        <v>0</v>
      </c>
      <c r="T5254"/>
    </row>
    <row r="5255" spans="1:20" x14ac:dyDescent="0.25">
      <c r="A5255">
        <v>1975</v>
      </c>
      <c r="B5255">
        <v>5</v>
      </c>
      <c r="C5255">
        <v>20</v>
      </c>
      <c r="D5255">
        <v>88</v>
      </c>
      <c r="E5255">
        <v>65</v>
      </c>
      <c r="F5255">
        <v>0</v>
      </c>
      <c r="T5255"/>
    </row>
    <row r="5256" spans="1:20" x14ac:dyDescent="0.25">
      <c r="A5256">
        <v>1975</v>
      </c>
      <c r="B5256">
        <v>5</v>
      </c>
      <c r="C5256">
        <v>21</v>
      </c>
      <c r="D5256">
        <v>88</v>
      </c>
      <c r="E5256">
        <v>68</v>
      </c>
      <c r="F5256">
        <v>9</v>
      </c>
      <c r="T5256"/>
    </row>
    <row r="5257" spans="1:20" x14ac:dyDescent="0.25">
      <c r="A5257">
        <v>1975</v>
      </c>
      <c r="B5257">
        <v>5</v>
      </c>
      <c r="C5257">
        <v>22</v>
      </c>
      <c r="D5257">
        <v>78</v>
      </c>
      <c r="E5257">
        <v>63</v>
      </c>
      <c r="F5257">
        <v>0</v>
      </c>
      <c r="T5257"/>
    </row>
    <row r="5258" spans="1:20" x14ac:dyDescent="0.25">
      <c r="A5258">
        <v>1975</v>
      </c>
      <c r="B5258">
        <v>5</v>
      </c>
      <c r="C5258">
        <v>23</v>
      </c>
      <c r="D5258">
        <v>82</v>
      </c>
      <c r="E5258">
        <v>60</v>
      </c>
      <c r="F5258">
        <v>0</v>
      </c>
      <c r="T5258"/>
    </row>
    <row r="5259" spans="1:20" x14ac:dyDescent="0.25">
      <c r="A5259">
        <v>1975</v>
      </c>
      <c r="B5259">
        <v>5</v>
      </c>
      <c r="C5259">
        <v>24</v>
      </c>
      <c r="D5259">
        <v>93</v>
      </c>
      <c r="E5259">
        <v>61</v>
      </c>
      <c r="F5259">
        <v>0</v>
      </c>
      <c r="T5259"/>
    </row>
    <row r="5260" spans="1:20" x14ac:dyDescent="0.25">
      <c r="A5260">
        <v>1975</v>
      </c>
      <c r="B5260">
        <v>5</v>
      </c>
      <c r="C5260">
        <v>25</v>
      </c>
      <c r="D5260">
        <v>61</v>
      </c>
      <c r="E5260">
        <v>55</v>
      </c>
      <c r="F5260">
        <v>0</v>
      </c>
      <c r="T5260"/>
    </row>
    <row r="5261" spans="1:20" x14ac:dyDescent="0.25">
      <c r="A5261">
        <v>1975</v>
      </c>
      <c r="B5261">
        <v>5</v>
      </c>
      <c r="C5261">
        <v>26</v>
      </c>
      <c r="D5261">
        <v>73</v>
      </c>
      <c r="E5261">
        <v>54</v>
      </c>
      <c r="F5261">
        <v>0</v>
      </c>
      <c r="T5261"/>
    </row>
    <row r="5262" spans="1:20" x14ac:dyDescent="0.25">
      <c r="A5262">
        <v>1975</v>
      </c>
      <c r="B5262">
        <v>5</v>
      </c>
      <c r="C5262">
        <v>27</v>
      </c>
      <c r="D5262">
        <v>85</v>
      </c>
      <c r="E5262">
        <v>66</v>
      </c>
      <c r="F5262">
        <v>0</v>
      </c>
      <c r="T5262"/>
    </row>
    <row r="5263" spans="1:20" x14ac:dyDescent="0.25">
      <c r="A5263">
        <v>1975</v>
      </c>
      <c r="B5263">
        <v>5</v>
      </c>
      <c r="C5263">
        <v>28</v>
      </c>
      <c r="D5263">
        <v>84</v>
      </c>
      <c r="E5263">
        <v>63</v>
      </c>
      <c r="F5263">
        <v>0</v>
      </c>
      <c r="T5263"/>
    </row>
    <row r="5264" spans="1:20" x14ac:dyDescent="0.25">
      <c r="A5264">
        <v>1975</v>
      </c>
      <c r="B5264">
        <v>5</v>
      </c>
      <c r="C5264">
        <v>29</v>
      </c>
      <c r="D5264">
        <v>84</v>
      </c>
      <c r="E5264">
        <v>62</v>
      </c>
      <c r="F5264">
        <v>0</v>
      </c>
      <c r="T5264"/>
    </row>
    <row r="5265" spans="1:20" x14ac:dyDescent="0.25">
      <c r="A5265">
        <v>1975</v>
      </c>
      <c r="B5265">
        <v>5</v>
      </c>
      <c r="C5265">
        <v>30</v>
      </c>
      <c r="D5265">
        <v>75</v>
      </c>
      <c r="E5265">
        <v>66</v>
      </c>
      <c r="F5265">
        <v>7</v>
      </c>
      <c r="T5265"/>
    </row>
    <row r="5266" spans="1:20" x14ac:dyDescent="0.25">
      <c r="A5266">
        <v>1975</v>
      </c>
      <c r="B5266">
        <v>5</v>
      </c>
      <c r="C5266">
        <v>31</v>
      </c>
      <c r="D5266">
        <v>81</v>
      </c>
      <c r="E5266">
        <v>66</v>
      </c>
      <c r="F5266">
        <v>0</v>
      </c>
      <c r="T5266"/>
    </row>
    <row r="5267" spans="1:20" x14ac:dyDescent="0.25">
      <c r="A5267">
        <v>1975</v>
      </c>
      <c r="B5267">
        <v>6</v>
      </c>
      <c r="C5267">
        <v>1</v>
      </c>
      <c r="D5267">
        <v>77</v>
      </c>
      <c r="E5267">
        <v>68</v>
      </c>
      <c r="F5267">
        <v>173</v>
      </c>
      <c r="T5267"/>
    </row>
    <row r="5268" spans="1:20" x14ac:dyDescent="0.25">
      <c r="A5268">
        <v>1975</v>
      </c>
      <c r="B5268">
        <v>6</v>
      </c>
      <c r="C5268">
        <v>2</v>
      </c>
      <c r="D5268">
        <v>82</v>
      </c>
      <c r="E5268">
        <v>62</v>
      </c>
      <c r="F5268">
        <v>0</v>
      </c>
      <c r="T5268"/>
    </row>
    <row r="5269" spans="1:20" x14ac:dyDescent="0.25">
      <c r="A5269">
        <v>1975</v>
      </c>
      <c r="B5269">
        <v>6</v>
      </c>
      <c r="C5269">
        <v>3</v>
      </c>
      <c r="D5269">
        <v>74</v>
      </c>
      <c r="E5269">
        <v>60</v>
      </c>
      <c r="F5269">
        <v>39</v>
      </c>
      <c r="T5269"/>
    </row>
    <row r="5270" spans="1:20" x14ac:dyDescent="0.25">
      <c r="A5270">
        <v>1975</v>
      </c>
      <c r="B5270">
        <v>6</v>
      </c>
      <c r="C5270">
        <v>4</v>
      </c>
      <c r="D5270">
        <v>76</v>
      </c>
      <c r="E5270">
        <v>57</v>
      </c>
      <c r="F5270">
        <v>0</v>
      </c>
      <c r="T5270"/>
    </row>
    <row r="5271" spans="1:20" x14ac:dyDescent="0.25">
      <c r="A5271">
        <v>1975</v>
      </c>
      <c r="B5271">
        <v>6</v>
      </c>
      <c r="C5271">
        <v>5</v>
      </c>
      <c r="D5271">
        <v>68</v>
      </c>
      <c r="E5271">
        <v>58</v>
      </c>
      <c r="F5271">
        <v>127</v>
      </c>
      <c r="T5271"/>
    </row>
    <row r="5272" spans="1:20" x14ac:dyDescent="0.25">
      <c r="A5272">
        <v>1975</v>
      </c>
      <c r="B5272">
        <v>6</v>
      </c>
      <c r="C5272">
        <v>6</v>
      </c>
      <c r="D5272">
        <v>69</v>
      </c>
      <c r="E5272">
        <v>59</v>
      </c>
      <c r="F5272">
        <v>63</v>
      </c>
      <c r="T5272"/>
    </row>
    <row r="5273" spans="1:20" x14ac:dyDescent="0.25">
      <c r="A5273">
        <v>1975</v>
      </c>
      <c r="B5273">
        <v>6</v>
      </c>
      <c r="C5273">
        <v>7</v>
      </c>
      <c r="D5273">
        <v>73</v>
      </c>
      <c r="E5273">
        <v>57</v>
      </c>
      <c r="F5273">
        <v>0</v>
      </c>
      <c r="T5273"/>
    </row>
    <row r="5274" spans="1:20" x14ac:dyDescent="0.25">
      <c r="A5274">
        <v>1975</v>
      </c>
      <c r="B5274">
        <v>6</v>
      </c>
      <c r="C5274">
        <v>8</v>
      </c>
      <c r="D5274">
        <v>67</v>
      </c>
      <c r="E5274">
        <v>58</v>
      </c>
      <c r="F5274">
        <v>0</v>
      </c>
      <c r="T5274"/>
    </row>
    <row r="5275" spans="1:20" x14ac:dyDescent="0.25">
      <c r="A5275">
        <v>1975</v>
      </c>
      <c r="B5275">
        <v>6</v>
      </c>
      <c r="C5275">
        <v>9</v>
      </c>
      <c r="D5275">
        <v>71</v>
      </c>
      <c r="E5275">
        <v>55</v>
      </c>
      <c r="F5275">
        <v>0</v>
      </c>
      <c r="T5275"/>
    </row>
    <row r="5276" spans="1:20" x14ac:dyDescent="0.25">
      <c r="A5276">
        <v>1975</v>
      </c>
      <c r="B5276">
        <v>6</v>
      </c>
      <c r="C5276">
        <v>10</v>
      </c>
      <c r="D5276">
        <v>76</v>
      </c>
      <c r="E5276">
        <v>53</v>
      </c>
      <c r="F5276">
        <v>0</v>
      </c>
      <c r="T5276"/>
    </row>
    <row r="5277" spans="1:20" x14ac:dyDescent="0.25">
      <c r="A5277">
        <v>1975</v>
      </c>
      <c r="B5277">
        <v>6</v>
      </c>
      <c r="C5277">
        <v>11</v>
      </c>
      <c r="D5277">
        <v>79</v>
      </c>
      <c r="E5277">
        <v>58</v>
      </c>
      <c r="F5277">
        <v>0</v>
      </c>
      <c r="T5277"/>
    </row>
    <row r="5278" spans="1:20" x14ac:dyDescent="0.25">
      <c r="A5278">
        <v>1975</v>
      </c>
      <c r="B5278">
        <v>6</v>
      </c>
      <c r="C5278">
        <v>12</v>
      </c>
      <c r="D5278">
        <v>63</v>
      </c>
      <c r="E5278">
        <v>58</v>
      </c>
      <c r="F5278">
        <v>198</v>
      </c>
      <c r="T5278"/>
    </row>
    <row r="5279" spans="1:20" x14ac:dyDescent="0.25">
      <c r="A5279">
        <v>1975</v>
      </c>
      <c r="B5279">
        <v>6</v>
      </c>
      <c r="C5279">
        <v>13</v>
      </c>
      <c r="D5279">
        <v>83</v>
      </c>
      <c r="E5279">
        <v>62</v>
      </c>
      <c r="F5279">
        <v>5</v>
      </c>
      <c r="T5279"/>
    </row>
    <row r="5280" spans="1:20" x14ac:dyDescent="0.25">
      <c r="A5280">
        <v>1975</v>
      </c>
      <c r="B5280">
        <v>6</v>
      </c>
      <c r="C5280">
        <v>14</v>
      </c>
      <c r="D5280">
        <v>80</v>
      </c>
      <c r="E5280">
        <v>61</v>
      </c>
      <c r="F5280">
        <v>0</v>
      </c>
      <c r="T5280"/>
    </row>
    <row r="5281" spans="1:20" x14ac:dyDescent="0.25">
      <c r="A5281">
        <v>1975</v>
      </c>
      <c r="B5281">
        <v>6</v>
      </c>
      <c r="C5281">
        <v>15</v>
      </c>
      <c r="D5281">
        <v>77</v>
      </c>
      <c r="E5281">
        <v>62</v>
      </c>
      <c r="F5281">
        <v>0</v>
      </c>
      <c r="T5281"/>
    </row>
    <row r="5282" spans="1:20" x14ac:dyDescent="0.25">
      <c r="A5282">
        <v>1975</v>
      </c>
      <c r="B5282">
        <v>6</v>
      </c>
      <c r="C5282">
        <v>16</v>
      </c>
      <c r="D5282">
        <v>73</v>
      </c>
      <c r="E5282">
        <v>62</v>
      </c>
      <c r="F5282">
        <v>86</v>
      </c>
      <c r="T5282"/>
    </row>
    <row r="5283" spans="1:20" x14ac:dyDescent="0.25">
      <c r="A5283">
        <v>1975</v>
      </c>
      <c r="B5283">
        <v>6</v>
      </c>
      <c r="C5283">
        <v>17</v>
      </c>
      <c r="D5283">
        <v>81</v>
      </c>
      <c r="E5283">
        <v>66</v>
      </c>
      <c r="F5283">
        <v>0</v>
      </c>
      <c r="T5283"/>
    </row>
    <row r="5284" spans="1:20" x14ac:dyDescent="0.25">
      <c r="A5284">
        <v>1975</v>
      </c>
      <c r="B5284">
        <v>6</v>
      </c>
      <c r="C5284">
        <v>18</v>
      </c>
      <c r="D5284">
        <v>83</v>
      </c>
      <c r="E5284">
        <v>68</v>
      </c>
      <c r="F5284">
        <v>0</v>
      </c>
      <c r="T5284"/>
    </row>
    <row r="5285" spans="1:20" x14ac:dyDescent="0.25">
      <c r="A5285">
        <v>1975</v>
      </c>
      <c r="B5285">
        <v>6</v>
      </c>
      <c r="C5285">
        <v>19</v>
      </c>
      <c r="D5285">
        <v>89</v>
      </c>
      <c r="E5285">
        <v>70</v>
      </c>
      <c r="F5285">
        <v>17</v>
      </c>
      <c r="T5285"/>
    </row>
    <row r="5286" spans="1:20" x14ac:dyDescent="0.25">
      <c r="A5286">
        <v>1975</v>
      </c>
      <c r="B5286">
        <v>6</v>
      </c>
      <c r="C5286">
        <v>20</v>
      </c>
      <c r="D5286">
        <v>85</v>
      </c>
      <c r="E5286">
        <v>66</v>
      </c>
      <c r="F5286">
        <v>0</v>
      </c>
      <c r="T5286"/>
    </row>
    <row r="5287" spans="1:20" x14ac:dyDescent="0.25">
      <c r="A5287">
        <v>1975</v>
      </c>
      <c r="B5287">
        <v>6</v>
      </c>
      <c r="C5287">
        <v>21</v>
      </c>
      <c r="D5287">
        <v>82</v>
      </c>
      <c r="E5287">
        <v>61</v>
      </c>
      <c r="F5287">
        <v>0</v>
      </c>
      <c r="T5287"/>
    </row>
    <row r="5288" spans="1:20" x14ac:dyDescent="0.25">
      <c r="A5288">
        <v>1975</v>
      </c>
      <c r="B5288">
        <v>6</v>
      </c>
      <c r="C5288">
        <v>22</v>
      </c>
      <c r="D5288">
        <v>82</v>
      </c>
      <c r="E5288">
        <v>63</v>
      </c>
      <c r="F5288">
        <v>0</v>
      </c>
      <c r="T5288"/>
    </row>
    <row r="5289" spans="1:20" x14ac:dyDescent="0.25">
      <c r="A5289">
        <v>1975</v>
      </c>
      <c r="B5289">
        <v>6</v>
      </c>
      <c r="C5289">
        <v>23</v>
      </c>
      <c r="D5289">
        <v>88</v>
      </c>
      <c r="E5289">
        <v>65</v>
      </c>
      <c r="F5289">
        <v>0</v>
      </c>
      <c r="T5289"/>
    </row>
    <row r="5290" spans="1:20" x14ac:dyDescent="0.25">
      <c r="A5290">
        <v>1975</v>
      </c>
      <c r="B5290">
        <v>6</v>
      </c>
      <c r="C5290">
        <v>24</v>
      </c>
      <c r="D5290">
        <v>93</v>
      </c>
      <c r="E5290">
        <v>73</v>
      </c>
      <c r="F5290">
        <v>18</v>
      </c>
      <c r="T5290"/>
    </row>
    <row r="5291" spans="1:20" x14ac:dyDescent="0.25">
      <c r="A5291">
        <v>1975</v>
      </c>
      <c r="B5291">
        <v>6</v>
      </c>
      <c r="C5291">
        <v>25</v>
      </c>
      <c r="D5291">
        <v>84</v>
      </c>
      <c r="E5291">
        <v>69</v>
      </c>
      <c r="F5291">
        <v>0</v>
      </c>
      <c r="T5291"/>
    </row>
    <row r="5292" spans="1:20" x14ac:dyDescent="0.25">
      <c r="A5292">
        <v>1975</v>
      </c>
      <c r="B5292">
        <v>6</v>
      </c>
      <c r="C5292">
        <v>26</v>
      </c>
      <c r="D5292">
        <v>74</v>
      </c>
      <c r="E5292">
        <v>66</v>
      </c>
      <c r="F5292">
        <v>0</v>
      </c>
      <c r="T5292"/>
    </row>
    <row r="5293" spans="1:20" x14ac:dyDescent="0.25">
      <c r="A5293">
        <v>1975</v>
      </c>
      <c r="B5293">
        <v>6</v>
      </c>
      <c r="C5293">
        <v>27</v>
      </c>
      <c r="D5293">
        <v>76</v>
      </c>
      <c r="E5293">
        <v>64</v>
      </c>
      <c r="F5293">
        <v>0</v>
      </c>
      <c r="T5293"/>
    </row>
    <row r="5294" spans="1:20" x14ac:dyDescent="0.25">
      <c r="A5294">
        <v>1975</v>
      </c>
      <c r="B5294">
        <v>6</v>
      </c>
      <c r="C5294">
        <v>28</v>
      </c>
      <c r="D5294">
        <v>81</v>
      </c>
      <c r="E5294">
        <v>67</v>
      </c>
      <c r="F5294">
        <v>17</v>
      </c>
      <c r="T5294"/>
    </row>
    <row r="5295" spans="1:20" x14ac:dyDescent="0.25">
      <c r="A5295">
        <v>1975</v>
      </c>
      <c r="B5295">
        <v>6</v>
      </c>
      <c r="C5295">
        <v>29</v>
      </c>
      <c r="D5295">
        <v>82</v>
      </c>
      <c r="E5295">
        <v>67</v>
      </c>
      <c r="F5295">
        <v>15</v>
      </c>
      <c r="T5295"/>
    </row>
    <row r="5296" spans="1:20" x14ac:dyDescent="0.25">
      <c r="A5296">
        <v>1975</v>
      </c>
      <c r="B5296">
        <v>6</v>
      </c>
      <c r="C5296">
        <v>30</v>
      </c>
      <c r="D5296">
        <v>82</v>
      </c>
      <c r="E5296">
        <v>63</v>
      </c>
      <c r="F5296">
        <v>0</v>
      </c>
      <c r="T5296"/>
    </row>
    <row r="5297" spans="1:20" x14ac:dyDescent="0.25">
      <c r="A5297">
        <v>1975</v>
      </c>
      <c r="B5297">
        <v>7</v>
      </c>
      <c r="C5297">
        <v>1</v>
      </c>
      <c r="D5297">
        <v>84</v>
      </c>
      <c r="E5297">
        <v>58</v>
      </c>
      <c r="F5297">
        <v>0</v>
      </c>
      <c r="T5297"/>
    </row>
    <row r="5298" spans="1:20" x14ac:dyDescent="0.25">
      <c r="A5298">
        <v>1975</v>
      </c>
      <c r="B5298">
        <v>7</v>
      </c>
      <c r="C5298">
        <v>2</v>
      </c>
      <c r="D5298">
        <v>87</v>
      </c>
      <c r="E5298">
        <v>63</v>
      </c>
      <c r="F5298">
        <v>0</v>
      </c>
      <c r="T5298"/>
    </row>
    <row r="5299" spans="1:20" x14ac:dyDescent="0.25">
      <c r="A5299">
        <v>1975</v>
      </c>
      <c r="B5299">
        <v>7</v>
      </c>
      <c r="C5299">
        <v>3</v>
      </c>
      <c r="D5299">
        <v>89</v>
      </c>
      <c r="E5299">
        <v>69</v>
      </c>
      <c r="F5299">
        <v>4</v>
      </c>
      <c r="T5299"/>
    </row>
    <row r="5300" spans="1:20" x14ac:dyDescent="0.25">
      <c r="A5300">
        <v>1975</v>
      </c>
      <c r="B5300">
        <v>7</v>
      </c>
      <c r="C5300">
        <v>4</v>
      </c>
      <c r="D5300">
        <v>86</v>
      </c>
      <c r="E5300">
        <v>68</v>
      </c>
      <c r="F5300">
        <v>0</v>
      </c>
      <c r="T5300"/>
    </row>
    <row r="5301" spans="1:20" x14ac:dyDescent="0.25">
      <c r="A5301">
        <v>1975</v>
      </c>
      <c r="B5301">
        <v>7</v>
      </c>
      <c r="C5301">
        <v>5</v>
      </c>
      <c r="D5301">
        <v>86</v>
      </c>
      <c r="E5301">
        <v>67</v>
      </c>
      <c r="F5301">
        <v>0</v>
      </c>
      <c r="T5301"/>
    </row>
    <row r="5302" spans="1:20" x14ac:dyDescent="0.25">
      <c r="A5302">
        <v>1975</v>
      </c>
      <c r="B5302">
        <v>7</v>
      </c>
      <c r="C5302">
        <v>6</v>
      </c>
      <c r="D5302">
        <v>82</v>
      </c>
      <c r="E5302">
        <v>66</v>
      </c>
      <c r="F5302">
        <v>178</v>
      </c>
      <c r="T5302"/>
    </row>
    <row r="5303" spans="1:20" x14ac:dyDescent="0.25">
      <c r="A5303">
        <v>1975</v>
      </c>
      <c r="B5303">
        <v>7</v>
      </c>
      <c r="C5303">
        <v>7</v>
      </c>
      <c r="D5303">
        <v>78</v>
      </c>
      <c r="E5303">
        <v>66</v>
      </c>
      <c r="F5303">
        <v>62</v>
      </c>
      <c r="T5303"/>
    </row>
    <row r="5304" spans="1:20" x14ac:dyDescent="0.25">
      <c r="A5304">
        <v>1975</v>
      </c>
      <c r="B5304">
        <v>7</v>
      </c>
      <c r="C5304">
        <v>8</v>
      </c>
      <c r="D5304">
        <v>83</v>
      </c>
      <c r="E5304">
        <v>66</v>
      </c>
      <c r="F5304">
        <v>0</v>
      </c>
      <c r="T5304"/>
    </row>
    <row r="5305" spans="1:20" x14ac:dyDescent="0.25">
      <c r="A5305">
        <v>1975</v>
      </c>
      <c r="B5305">
        <v>7</v>
      </c>
      <c r="C5305">
        <v>9</v>
      </c>
      <c r="D5305">
        <v>82</v>
      </c>
      <c r="E5305">
        <v>69</v>
      </c>
      <c r="F5305">
        <v>67</v>
      </c>
      <c r="T5305"/>
    </row>
    <row r="5306" spans="1:20" x14ac:dyDescent="0.25">
      <c r="A5306">
        <v>1975</v>
      </c>
      <c r="B5306">
        <v>7</v>
      </c>
      <c r="C5306">
        <v>10</v>
      </c>
      <c r="D5306">
        <v>84</v>
      </c>
      <c r="E5306">
        <v>68</v>
      </c>
      <c r="F5306">
        <v>4</v>
      </c>
      <c r="T5306"/>
    </row>
    <row r="5307" spans="1:20" x14ac:dyDescent="0.25">
      <c r="A5307">
        <v>1975</v>
      </c>
      <c r="B5307">
        <v>7</v>
      </c>
      <c r="C5307">
        <v>11</v>
      </c>
      <c r="D5307">
        <v>79</v>
      </c>
      <c r="E5307">
        <v>68</v>
      </c>
      <c r="F5307">
        <v>0</v>
      </c>
      <c r="T5307"/>
    </row>
    <row r="5308" spans="1:20" x14ac:dyDescent="0.25">
      <c r="A5308">
        <v>1975</v>
      </c>
      <c r="B5308">
        <v>7</v>
      </c>
      <c r="C5308">
        <v>12</v>
      </c>
      <c r="D5308">
        <v>73</v>
      </c>
      <c r="E5308">
        <v>67</v>
      </c>
      <c r="F5308">
        <v>28</v>
      </c>
      <c r="T5308"/>
    </row>
    <row r="5309" spans="1:20" x14ac:dyDescent="0.25">
      <c r="A5309">
        <v>1975</v>
      </c>
      <c r="B5309">
        <v>7</v>
      </c>
      <c r="C5309">
        <v>13</v>
      </c>
      <c r="D5309">
        <v>76</v>
      </c>
      <c r="E5309">
        <v>70</v>
      </c>
      <c r="F5309">
        <v>165</v>
      </c>
      <c r="T5309"/>
    </row>
    <row r="5310" spans="1:20" x14ac:dyDescent="0.25">
      <c r="A5310">
        <v>1975</v>
      </c>
      <c r="B5310">
        <v>7</v>
      </c>
      <c r="C5310">
        <v>14</v>
      </c>
      <c r="D5310">
        <v>75</v>
      </c>
      <c r="E5310">
        <v>71</v>
      </c>
      <c r="F5310">
        <v>18</v>
      </c>
      <c r="T5310"/>
    </row>
    <row r="5311" spans="1:20" x14ac:dyDescent="0.25">
      <c r="A5311">
        <v>1975</v>
      </c>
      <c r="B5311">
        <v>7</v>
      </c>
      <c r="C5311">
        <v>15</v>
      </c>
      <c r="D5311">
        <v>81</v>
      </c>
      <c r="E5311">
        <v>70</v>
      </c>
      <c r="F5311">
        <v>180</v>
      </c>
      <c r="T5311"/>
    </row>
    <row r="5312" spans="1:20" x14ac:dyDescent="0.25">
      <c r="A5312">
        <v>1975</v>
      </c>
      <c r="B5312">
        <v>7</v>
      </c>
      <c r="C5312">
        <v>16</v>
      </c>
      <c r="D5312">
        <v>82</v>
      </c>
      <c r="E5312">
        <v>73</v>
      </c>
      <c r="F5312">
        <v>0</v>
      </c>
      <c r="T5312"/>
    </row>
    <row r="5313" spans="1:20" x14ac:dyDescent="0.25">
      <c r="A5313">
        <v>1975</v>
      </c>
      <c r="B5313">
        <v>7</v>
      </c>
      <c r="C5313">
        <v>17</v>
      </c>
      <c r="D5313">
        <v>83</v>
      </c>
      <c r="E5313">
        <v>73</v>
      </c>
      <c r="F5313">
        <v>34</v>
      </c>
      <c r="T5313"/>
    </row>
    <row r="5314" spans="1:20" x14ac:dyDescent="0.25">
      <c r="A5314">
        <v>1975</v>
      </c>
      <c r="B5314">
        <v>7</v>
      </c>
      <c r="C5314">
        <v>18</v>
      </c>
      <c r="D5314">
        <v>86</v>
      </c>
      <c r="E5314">
        <v>72</v>
      </c>
      <c r="F5314">
        <v>0</v>
      </c>
      <c r="T5314"/>
    </row>
    <row r="5315" spans="1:20" x14ac:dyDescent="0.25">
      <c r="A5315">
        <v>1975</v>
      </c>
      <c r="B5315">
        <v>7</v>
      </c>
      <c r="C5315">
        <v>19</v>
      </c>
      <c r="D5315">
        <v>89</v>
      </c>
      <c r="E5315">
        <v>74</v>
      </c>
      <c r="F5315">
        <v>0</v>
      </c>
      <c r="T5315"/>
    </row>
    <row r="5316" spans="1:20" x14ac:dyDescent="0.25">
      <c r="A5316">
        <v>1975</v>
      </c>
      <c r="B5316">
        <v>7</v>
      </c>
      <c r="C5316">
        <v>20</v>
      </c>
      <c r="D5316">
        <v>84</v>
      </c>
      <c r="E5316">
        <v>71</v>
      </c>
      <c r="F5316">
        <v>174</v>
      </c>
      <c r="T5316"/>
    </row>
    <row r="5317" spans="1:20" x14ac:dyDescent="0.25">
      <c r="A5317">
        <v>1975</v>
      </c>
      <c r="B5317">
        <v>7</v>
      </c>
      <c r="C5317">
        <v>21</v>
      </c>
      <c r="D5317">
        <v>88</v>
      </c>
      <c r="E5317">
        <v>71</v>
      </c>
      <c r="F5317">
        <v>14</v>
      </c>
      <c r="T5317"/>
    </row>
    <row r="5318" spans="1:20" x14ac:dyDescent="0.25">
      <c r="A5318">
        <v>1975</v>
      </c>
      <c r="B5318">
        <v>7</v>
      </c>
      <c r="C5318">
        <v>22</v>
      </c>
      <c r="D5318">
        <v>85</v>
      </c>
      <c r="E5318">
        <v>70</v>
      </c>
      <c r="F5318">
        <v>0</v>
      </c>
      <c r="T5318"/>
    </row>
    <row r="5319" spans="1:20" x14ac:dyDescent="0.25">
      <c r="A5319">
        <v>1975</v>
      </c>
      <c r="B5319">
        <v>7</v>
      </c>
      <c r="C5319">
        <v>23</v>
      </c>
      <c r="D5319">
        <v>90</v>
      </c>
      <c r="E5319">
        <v>70</v>
      </c>
      <c r="F5319">
        <v>0</v>
      </c>
      <c r="T5319"/>
    </row>
    <row r="5320" spans="1:20" x14ac:dyDescent="0.25">
      <c r="A5320">
        <v>1975</v>
      </c>
      <c r="B5320">
        <v>7</v>
      </c>
      <c r="C5320">
        <v>24</v>
      </c>
      <c r="D5320">
        <v>86</v>
      </c>
      <c r="E5320">
        <v>72</v>
      </c>
      <c r="F5320">
        <v>106</v>
      </c>
      <c r="T5320"/>
    </row>
    <row r="5321" spans="1:20" x14ac:dyDescent="0.25">
      <c r="A5321">
        <v>1975</v>
      </c>
      <c r="B5321">
        <v>7</v>
      </c>
      <c r="C5321">
        <v>25</v>
      </c>
      <c r="D5321">
        <v>77</v>
      </c>
      <c r="E5321">
        <v>67</v>
      </c>
      <c r="F5321">
        <v>143</v>
      </c>
      <c r="T5321"/>
    </row>
    <row r="5322" spans="1:20" x14ac:dyDescent="0.25">
      <c r="A5322">
        <v>1975</v>
      </c>
      <c r="B5322">
        <v>7</v>
      </c>
      <c r="C5322">
        <v>26</v>
      </c>
      <c r="D5322">
        <v>79</v>
      </c>
      <c r="E5322">
        <v>61</v>
      </c>
      <c r="F5322">
        <v>0</v>
      </c>
      <c r="T5322"/>
    </row>
    <row r="5323" spans="1:20" x14ac:dyDescent="0.25">
      <c r="A5323">
        <v>1975</v>
      </c>
      <c r="B5323">
        <v>7</v>
      </c>
      <c r="C5323">
        <v>27</v>
      </c>
      <c r="D5323">
        <v>81</v>
      </c>
      <c r="E5323">
        <v>61</v>
      </c>
      <c r="F5323">
        <v>0</v>
      </c>
      <c r="T5323"/>
    </row>
    <row r="5324" spans="1:20" x14ac:dyDescent="0.25">
      <c r="A5324">
        <v>1975</v>
      </c>
      <c r="B5324">
        <v>7</v>
      </c>
      <c r="C5324">
        <v>28</v>
      </c>
      <c r="D5324">
        <v>86</v>
      </c>
      <c r="E5324">
        <v>68</v>
      </c>
      <c r="F5324">
        <v>0</v>
      </c>
      <c r="T5324"/>
    </row>
    <row r="5325" spans="1:20" x14ac:dyDescent="0.25">
      <c r="A5325">
        <v>1975</v>
      </c>
      <c r="B5325">
        <v>7</v>
      </c>
      <c r="C5325">
        <v>29</v>
      </c>
      <c r="D5325">
        <v>85</v>
      </c>
      <c r="E5325">
        <v>69</v>
      </c>
      <c r="F5325">
        <v>0</v>
      </c>
      <c r="T5325"/>
    </row>
    <row r="5326" spans="1:20" x14ac:dyDescent="0.25">
      <c r="A5326">
        <v>1975</v>
      </c>
      <c r="B5326">
        <v>7</v>
      </c>
      <c r="C5326">
        <v>30</v>
      </c>
      <c r="D5326">
        <v>87</v>
      </c>
      <c r="E5326">
        <v>66</v>
      </c>
      <c r="F5326">
        <v>0</v>
      </c>
      <c r="T5326"/>
    </row>
    <row r="5327" spans="1:20" x14ac:dyDescent="0.25">
      <c r="A5327">
        <v>1975</v>
      </c>
      <c r="B5327">
        <v>7</v>
      </c>
      <c r="C5327">
        <v>31</v>
      </c>
      <c r="D5327">
        <v>93</v>
      </c>
      <c r="E5327">
        <v>70</v>
      </c>
      <c r="F5327">
        <v>0</v>
      </c>
      <c r="T5327"/>
    </row>
    <row r="5328" spans="1:20" x14ac:dyDescent="0.25">
      <c r="A5328">
        <v>1975</v>
      </c>
      <c r="B5328">
        <v>8</v>
      </c>
      <c r="C5328">
        <v>1</v>
      </c>
      <c r="D5328">
        <v>93</v>
      </c>
      <c r="E5328">
        <v>75</v>
      </c>
      <c r="F5328">
        <v>0</v>
      </c>
      <c r="T5328"/>
    </row>
    <row r="5329" spans="1:20" x14ac:dyDescent="0.25">
      <c r="A5329">
        <v>1975</v>
      </c>
      <c r="B5329">
        <v>8</v>
      </c>
      <c r="C5329">
        <v>2</v>
      </c>
      <c r="D5329">
        <v>98</v>
      </c>
      <c r="E5329">
        <v>77</v>
      </c>
      <c r="F5329">
        <v>0</v>
      </c>
      <c r="T5329"/>
    </row>
    <row r="5330" spans="1:20" x14ac:dyDescent="0.25">
      <c r="A5330">
        <v>1975</v>
      </c>
      <c r="B5330">
        <v>8</v>
      </c>
      <c r="C5330">
        <v>3</v>
      </c>
      <c r="D5330">
        <v>96</v>
      </c>
      <c r="E5330">
        <v>78</v>
      </c>
      <c r="F5330">
        <v>0</v>
      </c>
      <c r="T5330"/>
    </row>
    <row r="5331" spans="1:20" x14ac:dyDescent="0.25">
      <c r="A5331">
        <v>1975</v>
      </c>
      <c r="B5331">
        <v>8</v>
      </c>
      <c r="C5331">
        <v>4</v>
      </c>
      <c r="D5331">
        <v>83</v>
      </c>
      <c r="E5331">
        <v>73</v>
      </c>
      <c r="F5331">
        <v>24</v>
      </c>
      <c r="T5331"/>
    </row>
    <row r="5332" spans="1:20" x14ac:dyDescent="0.25">
      <c r="A5332">
        <v>1975</v>
      </c>
      <c r="B5332">
        <v>8</v>
      </c>
      <c r="C5332">
        <v>5</v>
      </c>
      <c r="D5332">
        <v>91</v>
      </c>
      <c r="E5332">
        <v>72</v>
      </c>
      <c r="F5332">
        <v>0</v>
      </c>
      <c r="T5332"/>
    </row>
    <row r="5333" spans="1:20" x14ac:dyDescent="0.25">
      <c r="A5333">
        <v>1975</v>
      </c>
      <c r="B5333">
        <v>8</v>
      </c>
      <c r="C5333">
        <v>6</v>
      </c>
      <c r="D5333">
        <v>78</v>
      </c>
      <c r="E5333">
        <v>60</v>
      </c>
      <c r="F5333">
        <v>19</v>
      </c>
      <c r="T5333"/>
    </row>
    <row r="5334" spans="1:20" x14ac:dyDescent="0.25">
      <c r="A5334">
        <v>1975</v>
      </c>
      <c r="B5334">
        <v>8</v>
      </c>
      <c r="C5334">
        <v>7</v>
      </c>
      <c r="D5334">
        <v>64</v>
      </c>
      <c r="E5334">
        <v>60</v>
      </c>
      <c r="F5334">
        <v>6</v>
      </c>
      <c r="T5334"/>
    </row>
    <row r="5335" spans="1:20" x14ac:dyDescent="0.25">
      <c r="A5335">
        <v>1975</v>
      </c>
      <c r="B5335">
        <v>8</v>
      </c>
      <c r="C5335">
        <v>8</v>
      </c>
      <c r="D5335">
        <v>73</v>
      </c>
      <c r="E5335">
        <v>60</v>
      </c>
      <c r="F5335">
        <v>0</v>
      </c>
      <c r="T5335"/>
    </row>
    <row r="5336" spans="1:20" x14ac:dyDescent="0.25">
      <c r="A5336">
        <v>1975</v>
      </c>
      <c r="B5336">
        <v>8</v>
      </c>
      <c r="C5336">
        <v>9</v>
      </c>
      <c r="D5336">
        <v>86</v>
      </c>
      <c r="E5336">
        <v>64</v>
      </c>
      <c r="F5336">
        <v>0</v>
      </c>
      <c r="T5336"/>
    </row>
    <row r="5337" spans="1:20" x14ac:dyDescent="0.25">
      <c r="A5337">
        <v>1975</v>
      </c>
      <c r="B5337">
        <v>8</v>
      </c>
      <c r="C5337">
        <v>10</v>
      </c>
      <c r="D5337">
        <v>88</v>
      </c>
      <c r="E5337">
        <v>66</v>
      </c>
      <c r="F5337">
        <v>0</v>
      </c>
      <c r="T5337"/>
    </row>
    <row r="5338" spans="1:20" x14ac:dyDescent="0.25">
      <c r="A5338">
        <v>1975</v>
      </c>
      <c r="B5338">
        <v>8</v>
      </c>
      <c r="C5338">
        <v>11</v>
      </c>
      <c r="D5338">
        <v>85</v>
      </c>
      <c r="E5338">
        <v>73</v>
      </c>
      <c r="F5338">
        <v>2</v>
      </c>
      <c r="T5338"/>
    </row>
    <row r="5339" spans="1:20" x14ac:dyDescent="0.25">
      <c r="A5339">
        <v>1975</v>
      </c>
      <c r="B5339">
        <v>8</v>
      </c>
      <c r="C5339">
        <v>12</v>
      </c>
      <c r="D5339">
        <v>88</v>
      </c>
      <c r="E5339">
        <v>69</v>
      </c>
      <c r="F5339">
        <v>0</v>
      </c>
      <c r="T5339"/>
    </row>
    <row r="5340" spans="1:20" x14ac:dyDescent="0.25">
      <c r="A5340">
        <v>1975</v>
      </c>
      <c r="B5340">
        <v>8</v>
      </c>
      <c r="C5340">
        <v>13</v>
      </c>
      <c r="D5340">
        <v>89</v>
      </c>
      <c r="E5340">
        <v>69</v>
      </c>
      <c r="F5340">
        <v>32</v>
      </c>
      <c r="T5340"/>
    </row>
    <row r="5341" spans="1:20" x14ac:dyDescent="0.25">
      <c r="A5341">
        <v>1975</v>
      </c>
      <c r="B5341">
        <v>8</v>
      </c>
      <c r="C5341">
        <v>14</v>
      </c>
      <c r="D5341">
        <v>88</v>
      </c>
      <c r="E5341">
        <v>72</v>
      </c>
      <c r="F5341">
        <v>0</v>
      </c>
      <c r="T5341"/>
    </row>
    <row r="5342" spans="1:20" x14ac:dyDescent="0.25">
      <c r="A5342">
        <v>1975</v>
      </c>
      <c r="B5342">
        <v>8</v>
      </c>
      <c r="C5342">
        <v>15</v>
      </c>
      <c r="D5342">
        <v>85</v>
      </c>
      <c r="E5342">
        <v>66</v>
      </c>
      <c r="F5342">
        <v>0</v>
      </c>
      <c r="T5342"/>
    </row>
    <row r="5343" spans="1:20" x14ac:dyDescent="0.25">
      <c r="A5343">
        <v>1975</v>
      </c>
      <c r="B5343">
        <v>8</v>
      </c>
      <c r="C5343">
        <v>16</v>
      </c>
      <c r="D5343">
        <v>72</v>
      </c>
      <c r="E5343">
        <v>64</v>
      </c>
      <c r="F5343">
        <v>25</v>
      </c>
      <c r="T5343"/>
    </row>
    <row r="5344" spans="1:20" x14ac:dyDescent="0.25">
      <c r="A5344">
        <v>1975</v>
      </c>
      <c r="B5344">
        <v>8</v>
      </c>
      <c r="C5344">
        <v>17</v>
      </c>
      <c r="D5344">
        <v>72</v>
      </c>
      <c r="E5344">
        <v>65</v>
      </c>
      <c r="F5344">
        <v>2</v>
      </c>
      <c r="T5344"/>
    </row>
    <row r="5345" spans="1:20" x14ac:dyDescent="0.25">
      <c r="A5345">
        <v>1975</v>
      </c>
      <c r="B5345">
        <v>8</v>
      </c>
      <c r="C5345">
        <v>18</v>
      </c>
      <c r="D5345">
        <v>86</v>
      </c>
      <c r="E5345">
        <v>68</v>
      </c>
      <c r="F5345">
        <v>0</v>
      </c>
      <c r="T5345"/>
    </row>
    <row r="5346" spans="1:20" x14ac:dyDescent="0.25">
      <c r="A5346">
        <v>1975</v>
      </c>
      <c r="B5346">
        <v>8</v>
      </c>
      <c r="C5346">
        <v>19</v>
      </c>
      <c r="D5346">
        <v>81</v>
      </c>
      <c r="E5346">
        <v>62</v>
      </c>
      <c r="F5346">
        <v>0</v>
      </c>
      <c r="T5346"/>
    </row>
    <row r="5347" spans="1:20" x14ac:dyDescent="0.25">
      <c r="A5347">
        <v>1975</v>
      </c>
      <c r="B5347">
        <v>8</v>
      </c>
      <c r="C5347">
        <v>20</v>
      </c>
      <c r="D5347">
        <v>81</v>
      </c>
      <c r="E5347">
        <v>66</v>
      </c>
      <c r="F5347">
        <v>0</v>
      </c>
      <c r="T5347"/>
    </row>
    <row r="5348" spans="1:20" x14ac:dyDescent="0.25">
      <c r="A5348">
        <v>1975</v>
      </c>
      <c r="B5348">
        <v>8</v>
      </c>
      <c r="C5348">
        <v>21</v>
      </c>
      <c r="D5348">
        <v>80</v>
      </c>
      <c r="E5348">
        <v>62</v>
      </c>
      <c r="F5348">
        <v>0</v>
      </c>
      <c r="T5348"/>
    </row>
    <row r="5349" spans="1:20" x14ac:dyDescent="0.25">
      <c r="A5349">
        <v>1975</v>
      </c>
      <c r="B5349">
        <v>8</v>
      </c>
      <c r="C5349">
        <v>22</v>
      </c>
      <c r="D5349">
        <v>87</v>
      </c>
      <c r="E5349">
        <v>65</v>
      </c>
      <c r="F5349">
        <v>0</v>
      </c>
      <c r="T5349"/>
    </row>
    <row r="5350" spans="1:20" x14ac:dyDescent="0.25">
      <c r="A5350">
        <v>1975</v>
      </c>
      <c r="B5350">
        <v>8</v>
      </c>
      <c r="C5350">
        <v>23</v>
      </c>
      <c r="D5350">
        <v>80</v>
      </c>
      <c r="E5350">
        <v>58</v>
      </c>
      <c r="F5350">
        <v>0</v>
      </c>
      <c r="T5350"/>
    </row>
    <row r="5351" spans="1:20" x14ac:dyDescent="0.25">
      <c r="A5351">
        <v>1975</v>
      </c>
      <c r="B5351">
        <v>8</v>
      </c>
      <c r="C5351">
        <v>24</v>
      </c>
      <c r="D5351">
        <v>71</v>
      </c>
      <c r="E5351">
        <v>62</v>
      </c>
      <c r="F5351">
        <v>94</v>
      </c>
      <c r="T5351"/>
    </row>
    <row r="5352" spans="1:20" x14ac:dyDescent="0.25">
      <c r="A5352">
        <v>1975</v>
      </c>
      <c r="B5352">
        <v>8</v>
      </c>
      <c r="C5352">
        <v>25</v>
      </c>
      <c r="D5352">
        <v>81</v>
      </c>
      <c r="E5352">
        <v>69</v>
      </c>
      <c r="F5352">
        <v>46</v>
      </c>
      <c r="T5352"/>
    </row>
    <row r="5353" spans="1:20" x14ac:dyDescent="0.25">
      <c r="A5353">
        <v>1975</v>
      </c>
      <c r="B5353">
        <v>8</v>
      </c>
      <c r="C5353">
        <v>26</v>
      </c>
      <c r="D5353">
        <v>79</v>
      </c>
      <c r="E5353">
        <v>70</v>
      </c>
      <c r="F5353">
        <v>7</v>
      </c>
      <c r="T5353"/>
    </row>
    <row r="5354" spans="1:20" x14ac:dyDescent="0.25">
      <c r="A5354">
        <v>1975</v>
      </c>
      <c r="B5354">
        <v>8</v>
      </c>
      <c r="C5354">
        <v>27</v>
      </c>
      <c r="D5354">
        <v>85</v>
      </c>
      <c r="E5354">
        <v>68</v>
      </c>
      <c r="F5354">
        <v>0</v>
      </c>
      <c r="T5354"/>
    </row>
    <row r="5355" spans="1:20" x14ac:dyDescent="0.25">
      <c r="A5355">
        <v>1975</v>
      </c>
      <c r="B5355">
        <v>8</v>
      </c>
      <c r="C5355">
        <v>28</v>
      </c>
      <c r="D5355">
        <v>82</v>
      </c>
      <c r="E5355">
        <v>62</v>
      </c>
      <c r="F5355">
        <v>0</v>
      </c>
      <c r="T5355"/>
    </row>
    <row r="5356" spans="1:20" x14ac:dyDescent="0.25">
      <c r="A5356">
        <v>1975</v>
      </c>
      <c r="B5356">
        <v>8</v>
      </c>
      <c r="C5356">
        <v>29</v>
      </c>
      <c r="D5356">
        <v>81</v>
      </c>
      <c r="E5356">
        <v>63</v>
      </c>
      <c r="F5356">
        <v>5</v>
      </c>
      <c r="T5356"/>
    </row>
    <row r="5357" spans="1:20" x14ac:dyDescent="0.25">
      <c r="A5357">
        <v>1975</v>
      </c>
      <c r="B5357">
        <v>8</v>
      </c>
      <c r="C5357">
        <v>30</v>
      </c>
      <c r="D5357">
        <v>78</v>
      </c>
      <c r="E5357">
        <v>61</v>
      </c>
      <c r="F5357">
        <v>43</v>
      </c>
      <c r="T5357"/>
    </row>
    <row r="5358" spans="1:20" x14ac:dyDescent="0.25">
      <c r="A5358">
        <v>1975</v>
      </c>
      <c r="B5358">
        <v>8</v>
      </c>
      <c r="C5358">
        <v>31</v>
      </c>
      <c r="D5358">
        <v>72</v>
      </c>
      <c r="E5358">
        <v>57</v>
      </c>
      <c r="F5358">
        <v>0</v>
      </c>
      <c r="T5358"/>
    </row>
    <row r="5359" spans="1:20" x14ac:dyDescent="0.25">
      <c r="A5359">
        <v>1975</v>
      </c>
      <c r="B5359">
        <v>9</v>
      </c>
      <c r="C5359">
        <v>1</v>
      </c>
      <c r="D5359">
        <v>69</v>
      </c>
      <c r="E5359">
        <v>55</v>
      </c>
      <c r="F5359">
        <v>0</v>
      </c>
      <c r="T5359"/>
    </row>
    <row r="5360" spans="1:20" x14ac:dyDescent="0.25">
      <c r="A5360">
        <v>1975</v>
      </c>
      <c r="B5360">
        <v>9</v>
      </c>
      <c r="C5360">
        <v>2</v>
      </c>
      <c r="D5360">
        <v>76</v>
      </c>
      <c r="E5360">
        <v>62</v>
      </c>
      <c r="F5360">
        <v>0</v>
      </c>
      <c r="T5360"/>
    </row>
    <row r="5361" spans="1:20" x14ac:dyDescent="0.25">
      <c r="A5361">
        <v>1975</v>
      </c>
      <c r="B5361">
        <v>9</v>
      </c>
      <c r="C5361">
        <v>3</v>
      </c>
      <c r="D5361">
        <v>72</v>
      </c>
      <c r="E5361">
        <v>59</v>
      </c>
      <c r="F5361">
        <v>0</v>
      </c>
      <c r="T5361"/>
    </row>
    <row r="5362" spans="1:20" x14ac:dyDescent="0.25">
      <c r="A5362">
        <v>1975</v>
      </c>
      <c r="B5362">
        <v>9</v>
      </c>
      <c r="C5362">
        <v>4</v>
      </c>
      <c r="D5362">
        <v>78</v>
      </c>
      <c r="E5362">
        <v>55</v>
      </c>
      <c r="F5362">
        <v>0</v>
      </c>
      <c r="T5362"/>
    </row>
    <row r="5363" spans="1:20" x14ac:dyDescent="0.25">
      <c r="A5363">
        <v>1975</v>
      </c>
      <c r="B5363">
        <v>9</v>
      </c>
      <c r="C5363">
        <v>5</v>
      </c>
      <c r="D5363">
        <v>80</v>
      </c>
      <c r="E5363">
        <v>60</v>
      </c>
      <c r="F5363">
        <v>0</v>
      </c>
      <c r="T5363"/>
    </row>
    <row r="5364" spans="1:20" x14ac:dyDescent="0.25">
      <c r="A5364">
        <v>1975</v>
      </c>
      <c r="B5364">
        <v>9</v>
      </c>
      <c r="C5364">
        <v>6</v>
      </c>
      <c r="D5364">
        <v>75</v>
      </c>
      <c r="E5364">
        <v>66</v>
      </c>
      <c r="F5364">
        <v>3</v>
      </c>
      <c r="T5364"/>
    </row>
    <row r="5365" spans="1:20" x14ac:dyDescent="0.25">
      <c r="A5365">
        <v>1975</v>
      </c>
      <c r="B5365">
        <v>9</v>
      </c>
      <c r="C5365">
        <v>7</v>
      </c>
      <c r="D5365">
        <v>73</v>
      </c>
      <c r="E5365">
        <v>61</v>
      </c>
      <c r="F5365">
        <v>0</v>
      </c>
      <c r="T5365"/>
    </row>
    <row r="5366" spans="1:20" x14ac:dyDescent="0.25">
      <c r="A5366">
        <v>1975</v>
      </c>
      <c r="B5366">
        <v>9</v>
      </c>
      <c r="C5366">
        <v>8</v>
      </c>
      <c r="D5366">
        <v>81</v>
      </c>
      <c r="E5366">
        <v>65</v>
      </c>
      <c r="F5366">
        <v>0</v>
      </c>
      <c r="T5366"/>
    </row>
    <row r="5367" spans="1:20" x14ac:dyDescent="0.25">
      <c r="A5367">
        <v>1975</v>
      </c>
      <c r="B5367">
        <v>9</v>
      </c>
      <c r="C5367">
        <v>9</v>
      </c>
      <c r="D5367">
        <v>72</v>
      </c>
      <c r="E5367">
        <v>56</v>
      </c>
      <c r="F5367">
        <v>0</v>
      </c>
      <c r="T5367"/>
    </row>
    <row r="5368" spans="1:20" x14ac:dyDescent="0.25">
      <c r="A5368">
        <v>1975</v>
      </c>
      <c r="B5368">
        <v>9</v>
      </c>
      <c r="C5368">
        <v>10</v>
      </c>
      <c r="D5368">
        <v>73</v>
      </c>
      <c r="E5368">
        <v>50</v>
      </c>
      <c r="F5368">
        <v>0</v>
      </c>
      <c r="T5368"/>
    </row>
    <row r="5369" spans="1:20" x14ac:dyDescent="0.25">
      <c r="A5369">
        <v>1975</v>
      </c>
      <c r="B5369">
        <v>9</v>
      </c>
      <c r="C5369">
        <v>11</v>
      </c>
      <c r="D5369">
        <v>70</v>
      </c>
      <c r="E5369">
        <v>58</v>
      </c>
      <c r="F5369">
        <v>0</v>
      </c>
      <c r="T5369"/>
    </row>
    <row r="5370" spans="1:20" x14ac:dyDescent="0.25">
      <c r="A5370">
        <v>1975</v>
      </c>
      <c r="B5370">
        <v>9</v>
      </c>
      <c r="C5370">
        <v>12</v>
      </c>
      <c r="D5370">
        <v>79</v>
      </c>
      <c r="E5370">
        <v>56</v>
      </c>
      <c r="F5370">
        <v>34</v>
      </c>
      <c r="T5370"/>
    </row>
    <row r="5371" spans="1:20" x14ac:dyDescent="0.25">
      <c r="A5371">
        <v>1975</v>
      </c>
      <c r="B5371">
        <v>9</v>
      </c>
      <c r="C5371">
        <v>13</v>
      </c>
      <c r="D5371">
        <v>71</v>
      </c>
      <c r="E5371">
        <v>50</v>
      </c>
      <c r="F5371">
        <v>0</v>
      </c>
      <c r="T5371"/>
    </row>
    <row r="5372" spans="1:20" x14ac:dyDescent="0.25">
      <c r="A5372">
        <v>1975</v>
      </c>
      <c r="B5372">
        <v>9</v>
      </c>
      <c r="C5372">
        <v>14</v>
      </c>
      <c r="D5372">
        <v>66</v>
      </c>
      <c r="E5372">
        <v>46</v>
      </c>
      <c r="F5372">
        <v>0</v>
      </c>
      <c r="T5372"/>
    </row>
    <row r="5373" spans="1:20" x14ac:dyDescent="0.25">
      <c r="A5373">
        <v>1975</v>
      </c>
      <c r="B5373">
        <v>9</v>
      </c>
      <c r="C5373">
        <v>15</v>
      </c>
      <c r="D5373">
        <v>67</v>
      </c>
      <c r="E5373">
        <v>47</v>
      </c>
      <c r="F5373">
        <v>0</v>
      </c>
      <c r="T5373"/>
    </row>
    <row r="5374" spans="1:20" x14ac:dyDescent="0.25">
      <c r="A5374">
        <v>1975</v>
      </c>
      <c r="B5374">
        <v>9</v>
      </c>
      <c r="C5374">
        <v>16</v>
      </c>
      <c r="D5374">
        <v>67</v>
      </c>
      <c r="E5374">
        <v>53</v>
      </c>
      <c r="F5374">
        <v>0</v>
      </c>
      <c r="T5374"/>
    </row>
    <row r="5375" spans="1:20" x14ac:dyDescent="0.25">
      <c r="A5375">
        <v>1975</v>
      </c>
      <c r="B5375">
        <v>9</v>
      </c>
      <c r="C5375">
        <v>17</v>
      </c>
      <c r="D5375">
        <v>74</v>
      </c>
      <c r="E5375">
        <v>56</v>
      </c>
      <c r="F5375">
        <v>0</v>
      </c>
      <c r="T5375"/>
    </row>
    <row r="5376" spans="1:20" x14ac:dyDescent="0.25">
      <c r="A5376">
        <v>1975</v>
      </c>
      <c r="B5376">
        <v>9</v>
      </c>
      <c r="C5376">
        <v>18</v>
      </c>
      <c r="D5376">
        <v>66</v>
      </c>
      <c r="E5376">
        <v>60</v>
      </c>
      <c r="F5376">
        <v>0</v>
      </c>
      <c r="T5376"/>
    </row>
    <row r="5377" spans="1:20" x14ac:dyDescent="0.25">
      <c r="A5377">
        <v>1975</v>
      </c>
      <c r="B5377">
        <v>9</v>
      </c>
      <c r="C5377">
        <v>19</v>
      </c>
      <c r="D5377">
        <v>68</v>
      </c>
      <c r="E5377">
        <v>59</v>
      </c>
      <c r="F5377">
        <v>41</v>
      </c>
      <c r="T5377"/>
    </row>
    <row r="5378" spans="1:20" x14ac:dyDescent="0.25">
      <c r="A5378">
        <v>1975</v>
      </c>
      <c r="B5378">
        <v>9</v>
      </c>
      <c r="C5378">
        <v>20</v>
      </c>
      <c r="D5378">
        <v>76</v>
      </c>
      <c r="E5378">
        <v>67</v>
      </c>
      <c r="F5378">
        <v>17</v>
      </c>
      <c r="T5378"/>
    </row>
    <row r="5379" spans="1:20" x14ac:dyDescent="0.25">
      <c r="A5379">
        <v>1975</v>
      </c>
      <c r="B5379">
        <v>9</v>
      </c>
      <c r="C5379">
        <v>21</v>
      </c>
      <c r="D5379">
        <v>71</v>
      </c>
      <c r="E5379">
        <v>61</v>
      </c>
      <c r="F5379">
        <v>31</v>
      </c>
      <c r="T5379"/>
    </row>
    <row r="5380" spans="1:20" x14ac:dyDescent="0.25">
      <c r="A5380">
        <v>1975</v>
      </c>
      <c r="B5380">
        <v>9</v>
      </c>
      <c r="C5380">
        <v>22</v>
      </c>
      <c r="D5380">
        <v>72</v>
      </c>
      <c r="E5380">
        <v>54</v>
      </c>
      <c r="F5380">
        <v>61</v>
      </c>
      <c r="T5380"/>
    </row>
    <row r="5381" spans="1:20" x14ac:dyDescent="0.25">
      <c r="A5381">
        <v>1975</v>
      </c>
      <c r="B5381">
        <v>9</v>
      </c>
      <c r="C5381">
        <v>23</v>
      </c>
      <c r="D5381">
        <v>59</v>
      </c>
      <c r="E5381">
        <v>56</v>
      </c>
      <c r="F5381">
        <v>230</v>
      </c>
      <c r="T5381"/>
    </row>
    <row r="5382" spans="1:20" x14ac:dyDescent="0.25">
      <c r="A5382">
        <v>1975</v>
      </c>
      <c r="B5382">
        <v>9</v>
      </c>
      <c r="C5382">
        <v>24</v>
      </c>
      <c r="D5382">
        <v>60</v>
      </c>
      <c r="E5382">
        <v>55</v>
      </c>
      <c r="F5382">
        <v>226</v>
      </c>
      <c r="T5382"/>
    </row>
    <row r="5383" spans="1:20" x14ac:dyDescent="0.25">
      <c r="A5383">
        <v>1975</v>
      </c>
      <c r="B5383">
        <v>9</v>
      </c>
      <c r="C5383">
        <v>25</v>
      </c>
      <c r="D5383">
        <v>62</v>
      </c>
      <c r="E5383">
        <v>55</v>
      </c>
      <c r="F5383">
        <v>105</v>
      </c>
      <c r="T5383"/>
    </row>
    <row r="5384" spans="1:20" x14ac:dyDescent="0.25">
      <c r="A5384">
        <v>1975</v>
      </c>
      <c r="B5384">
        <v>9</v>
      </c>
      <c r="C5384">
        <v>26</v>
      </c>
      <c r="D5384">
        <v>72</v>
      </c>
      <c r="E5384">
        <v>62</v>
      </c>
      <c r="F5384">
        <v>182</v>
      </c>
      <c r="T5384"/>
    </row>
    <row r="5385" spans="1:20" x14ac:dyDescent="0.25">
      <c r="A5385">
        <v>1975</v>
      </c>
      <c r="B5385">
        <v>9</v>
      </c>
      <c r="C5385">
        <v>27</v>
      </c>
      <c r="D5385">
        <v>72</v>
      </c>
      <c r="E5385">
        <v>61</v>
      </c>
      <c r="F5385">
        <v>2</v>
      </c>
      <c r="T5385"/>
    </row>
    <row r="5386" spans="1:20" x14ac:dyDescent="0.25">
      <c r="A5386">
        <v>1975</v>
      </c>
      <c r="B5386">
        <v>9</v>
      </c>
      <c r="C5386">
        <v>28</v>
      </c>
      <c r="D5386">
        <v>69</v>
      </c>
      <c r="E5386">
        <v>57</v>
      </c>
      <c r="F5386">
        <v>0</v>
      </c>
      <c r="T5386"/>
    </row>
    <row r="5387" spans="1:20" x14ac:dyDescent="0.25">
      <c r="A5387">
        <v>1975</v>
      </c>
      <c r="B5387">
        <v>9</v>
      </c>
      <c r="C5387">
        <v>29</v>
      </c>
      <c r="D5387">
        <v>72</v>
      </c>
      <c r="E5387">
        <v>55</v>
      </c>
      <c r="F5387">
        <v>0</v>
      </c>
      <c r="T5387"/>
    </row>
    <row r="5388" spans="1:20" x14ac:dyDescent="0.25">
      <c r="A5388">
        <v>1975</v>
      </c>
      <c r="B5388">
        <v>9</v>
      </c>
      <c r="C5388">
        <v>30</v>
      </c>
      <c r="D5388">
        <v>73</v>
      </c>
      <c r="E5388">
        <v>56</v>
      </c>
      <c r="F5388">
        <v>0</v>
      </c>
      <c r="T5388"/>
    </row>
    <row r="5389" spans="1:20" x14ac:dyDescent="0.25">
      <c r="A5389">
        <v>1975</v>
      </c>
      <c r="B5389">
        <v>10</v>
      </c>
      <c r="C5389">
        <v>1</v>
      </c>
      <c r="D5389">
        <v>74</v>
      </c>
      <c r="E5389">
        <v>58</v>
      </c>
      <c r="F5389">
        <v>0</v>
      </c>
      <c r="T5389"/>
    </row>
    <row r="5390" spans="1:20" x14ac:dyDescent="0.25">
      <c r="A5390">
        <v>1975</v>
      </c>
      <c r="B5390">
        <v>10</v>
      </c>
      <c r="C5390">
        <v>2</v>
      </c>
      <c r="D5390">
        <v>64</v>
      </c>
      <c r="E5390">
        <v>45</v>
      </c>
      <c r="F5390">
        <v>0</v>
      </c>
      <c r="T5390"/>
    </row>
    <row r="5391" spans="1:20" x14ac:dyDescent="0.25">
      <c r="A5391">
        <v>1975</v>
      </c>
      <c r="B5391">
        <v>10</v>
      </c>
      <c r="C5391">
        <v>3</v>
      </c>
      <c r="D5391">
        <v>62</v>
      </c>
      <c r="E5391">
        <v>41</v>
      </c>
      <c r="F5391">
        <v>0</v>
      </c>
      <c r="T5391"/>
    </row>
    <row r="5392" spans="1:20" x14ac:dyDescent="0.25">
      <c r="A5392">
        <v>1975</v>
      </c>
      <c r="B5392">
        <v>10</v>
      </c>
      <c r="C5392">
        <v>4</v>
      </c>
      <c r="D5392">
        <v>73</v>
      </c>
      <c r="E5392">
        <v>46</v>
      </c>
      <c r="F5392">
        <v>0</v>
      </c>
      <c r="T5392"/>
    </row>
    <row r="5393" spans="1:20" x14ac:dyDescent="0.25">
      <c r="A5393">
        <v>1975</v>
      </c>
      <c r="B5393">
        <v>10</v>
      </c>
      <c r="C5393">
        <v>5</v>
      </c>
      <c r="D5393">
        <v>68</v>
      </c>
      <c r="E5393">
        <v>51</v>
      </c>
      <c r="F5393">
        <v>0</v>
      </c>
      <c r="T5393"/>
    </row>
    <row r="5394" spans="1:20" x14ac:dyDescent="0.25">
      <c r="A5394">
        <v>1975</v>
      </c>
      <c r="B5394">
        <v>10</v>
      </c>
      <c r="C5394">
        <v>6</v>
      </c>
      <c r="D5394">
        <v>76</v>
      </c>
      <c r="E5394">
        <v>61</v>
      </c>
      <c r="F5394">
        <v>0</v>
      </c>
      <c r="T5394"/>
    </row>
    <row r="5395" spans="1:20" x14ac:dyDescent="0.25">
      <c r="A5395">
        <v>1975</v>
      </c>
      <c r="B5395">
        <v>10</v>
      </c>
      <c r="C5395">
        <v>7</v>
      </c>
      <c r="D5395">
        <v>70</v>
      </c>
      <c r="E5395">
        <v>52</v>
      </c>
      <c r="F5395">
        <v>0</v>
      </c>
      <c r="T5395"/>
    </row>
    <row r="5396" spans="1:20" x14ac:dyDescent="0.25">
      <c r="A5396">
        <v>1975</v>
      </c>
      <c r="B5396">
        <v>10</v>
      </c>
      <c r="C5396">
        <v>8</v>
      </c>
      <c r="D5396">
        <v>74</v>
      </c>
      <c r="E5396">
        <v>47</v>
      </c>
      <c r="F5396">
        <v>0</v>
      </c>
      <c r="T5396"/>
    </row>
    <row r="5397" spans="1:20" x14ac:dyDescent="0.25">
      <c r="A5397">
        <v>1975</v>
      </c>
      <c r="B5397">
        <v>10</v>
      </c>
      <c r="C5397">
        <v>9</v>
      </c>
      <c r="D5397">
        <v>62</v>
      </c>
      <c r="E5397">
        <v>51</v>
      </c>
      <c r="F5397">
        <v>5</v>
      </c>
      <c r="T5397"/>
    </row>
    <row r="5398" spans="1:20" x14ac:dyDescent="0.25">
      <c r="A5398">
        <v>1975</v>
      </c>
      <c r="B5398">
        <v>10</v>
      </c>
      <c r="C5398">
        <v>10</v>
      </c>
      <c r="D5398">
        <v>61</v>
      </c>
      <c r="E5398">
        <v>53</v>
      </c>
      <c r="F5398">
        <v>0</v>
      </c>
      <c r="T5398"/>
    </row>
    <row r="5399" spans="1:20" x14ac:dyDescent="0.25">
      <c r="A5399">
        <v>1975</v>
      </c>
      <c r="B5399">
        <v>10</v>
      </c>
      <c r="C5399">
        <v>11</v>
      </c>
      <c r="D5399">
        <v>62</v>
      </c>
      <c r="E5399">
        <v>56</v>
      </c>
      <c r="F5399">
        <v>37</v>
      </c>
      <c r="T5399"/>
    </row>
    <row r="5400" spans="1:20" x14ac:dyDescent="0.25">
      <c r="A5400">
        <v>1975</v>
      </c>
      <c r="B5400">
        <v>10</v>
      </c>
      <c r="C5400">
        <v>12</v>
      </c>
      <c r="D5400">
        <v>63</v>
      </c>
      <c r="E5400">
        <v>49</v>
      </c>
      <c r="F5400">
        <v>0</v>
      </c>
      <c r="T5400"/>
    </row>
    <row r="5401" spans="1:20" x14ac:dyDescent="0.25">
      <c r="A5401">
        <v>1975</v>
      </c>
      <c r="B5401">
        <v>10</v>
      </c>
      <c r="C5401">
        <v>13</v>
      </c>
      <c r="D5401">
        <v>70</v>
      </c>
      <c r="E5401">
        <v>53</v>
      </c>
      <c r="F5401">
        <v>11</v>
      </c>
      <c r="T5401"/>
    </row>
    <row r="5402" spans="1:20" x14ac:dyDescent="0.25">
      <c r="A5402">
        <v>1975</v>
      </c>
      <c r="B5402">
        <v>10</v>
      </c>
      <c r="C5402">
        <v>14</v>
      </c>
      <c r="D5402">
        <v>83</v>
      </c>
      <c r="E5402">
        <v>58</v>
      </c>
      <c r="F5402">
        <v>0</v>
      </c>
      <c r="T5402"/>
    </row>
    <row r="5403" spans="1:20" x14ac:dyDescent="0.25">
      <c r="A5403">
        <v>1975</v>
      </c>
      <c r="B5403">
        <v>10</v>
      </c>
      <c r="C5403">
        <v>15</v>
      </c>
      <c r="D5403">
        <v>82</v>
      </c>
      <c r="E5403">
        <v>66</v>
      </c>
      <c r="F5403">
        <v>0</v>
      </c>
      <c r="T5403"/>
    </row>
    <row r="5404" spans="1:20" x14ac:dyDescent="0.25">
      <c r="A5404">
        <v>1975</v>
      </c>
      <c r="B5404">
        <v>10</v>
      </c>
      <c r="C5404">
        <v>16</v>
      </c>
      <c r="D5404">
        <v>72</v>
      </c>
      <c r="E5404">
        <v>55</v>
      </c>
      <c r="F5404">
        <v>0</v>
      </c>
      <c r="T5404"/>
    </row>
    <row r="5405" spans="1:20" x14ac:dyDescent="0.25">
      <c r="A5405">
        <v>1975</v>
      </c>
      <c r="B5405">
        <v>10</v>
      </c>
      <c r="C5405">
        <v>17</v>
      </c>
      <c r="D5405">
        <v>58</v>
      </c>
      <c r="E5405">
        <v>52</v>
      </c>
      <c r="F5405">
        <v>103</v>
      </c>
      <c r="T5405"/>
    </row>
    <row r="5406" spans="1:20" x14ac:dyDescent="0.25">
      <c r="A5406">
        <v>1975</v>
      </c>
      <c r="B5406">
        <v>10</v>
      </c>
      <c r="C5406">
        <v>18</v>
      </c>
      <c r="D5406">
        <v>70</v>
      </c>
      <c r="E5406">
        <v>52</v>
      </c>
      <c r="F5406">
        <v>122</v>
      </c>
      <c r="T5406"/>
    </row>
    <row r="5407" spans="1:20" x14ac:dyDescent="0.25">
      <c r="A5407">
        <v>1975</v>
      </c>
      <c r="B5407">
        <v>10</v>
      </c>
      <c r="C5407">
        <v>19</v>
      </c>
      <c r="D5407">
        <v>53</v>
      </c>
      <c r="E5407">
        <v>49</v>
      </c>
      <c r="F5407">
        <v>35</v>
      </c>
      <c r="T5407"/>
    </row>
    <row r="5408" spans="1:20" x14ac:dyDescent="0.25">
      <c r="A5408">
        <v>1975</v>
      </c>
      <c r="B5408">
        <v>10</v>
      </c>
      <c r="C5408">
        <v>20</v>
      </c>
      <c r="D5408">
        <v>54</v>
      </c>
      <c r="E5408">
        <v>47</v>
      </c>
      <c r="F5408">
        <v>11</v>
      </c>
      <c r="T5408"/>
    </row>
    <row r="5409" spans="1:20" x14ac:dyDescent="0.25">
      <c r="A5409">
        <v>1975</v>
      </c>
      <c r="B5409">
        <v>10</v>
      </c>
      <c r="C5409">
        <v>21</v>
      </c>
      <c r="D5409">
        <v>69</v>
      </c>
      <c r="E5409">
        <v>46</v>
      </c>
      <c r="F5409">
        <v>0</v>
      </c>
      <c r="T5409"/>
    </row>
    <row r="5410" spans="1:20" x14ac:dyDescent="0.25">
      <c r="A5410">
        <v>1975</v>
      </c>
      <c r="B5410">
        <v>10</v>
      </c>
      <c r="C5410">
        <v>22</v>
      </c>
      <c r="D5410">
        <v>78</v>
      </c>
      <c r="E5410">
        <v>56</v>
      </c>
      <c r="F5410">
        <v>0</v>
      </c>
      <c r="T5410"/>
    </row>
    <row r="5411" spans="1:20" x14ac:dyDescent="0.25">
      <c r="A5411">
        <v>1975</v>
      </c>
      <c r="B5411">
        <v>10</v>
      </c>
      <c r="C5411">
        <v>23</v>
      </c>
      <c r="D5411">
        <v>71</v>
      </c>
      <c r="E5411">
        <v>56</v>
      </c>
      <c r="F5411">
        <v>0</v>
      </c>
      <c r="T5411"/>
    </row>
    <row r="5412" spans="1:20" x14ac:dyDescent="0.25">
      <c r="A5412">
        <v>1975</v>
      </c>
      <c r="B5412">
        <v>10</v>
      </c>
      <c r="C5412">
        <v>24</v>
      </c>
      <c r="D5412">
        <v>71</v>
      </c>
      <c r="E5412">
        <v>59</v>
      </c>
      <c r="F5412">
        <v>0</v>
      </c>
      <c r="T5412"/>
    </row>
    <row r="5413" spans="1:20" x14ac:dyDescent="0.25">
      <c r="A5413">
        <v>1975</v>
      </c>
      <c r="B5413">
        <v>10</v>
      </c>
      <c r="C5413">
        <v>25</v>
      </c>
      <c r="D5413">
        <v>68</v>
      </c>
      <c r="E5413">
        <v>61</v>
      </c>
      <c r="F5413">
        <v>41</v>
      </c>
      <c r="T5413"/>
    </row>
    <row r="5414" spans="1:20" x14ac:dyDescent="0.25">
      <c r="A5414">
        <v>1975</v>
      </c>
      <c r="B5414">
        <v>10</v>
      </c>
      <c r="C5414">
        <v>26</v>
      </c>
      <c r="D5414">
        <v>64</v>
      </c>
      <c r="E5414">
        <v>53</v>
      </c>
      <c r="F5414">
        <v>0</v>
      </c>
      <c r="T5414"/>
    </row>
    <row r="5415" spans="1:20" x14ac:dyDescent="0.25">
      <c r="A5415">
        <v>1975</v>
      </c>
      <c r="B5415">
        <v>10</v>
      </c>
      <c r="C5415">
        <v>27</v>
      </c>
      <c r="D5415">
        <v>58</v>
      </c>
      <c r="E5415">
        <v>51</v>
      </c>
      <c r="F5415">
        <v>0</v>
      </c>
      <c r="T5415"/>
    </row>
    <row r="5416" spans="1:20" x14ac:dyDescent="0.25">
      <c r="A5416">
        <v>1975</v>
      </c>
      <c r="B5416">
        <v>10</v>
      </c>
      <c r="C5416">
        <v>28</v>
      </c>
      <c r="D5416">
        <v>67</v>
      </c>
      <c r="E5416">
        <v>48</v>
      </c>
      <c r="F5416">
        <v>0</v>
      </c>
      <c r="T5416"/>
    </row>
    <row r="5417" spans="1:20" x14ac:dyDescent="0.25">
      <c r="A5417">
        <v>1975</v>
      </c>
      <c r="B5417">
        <v>10</v>
      </c>
      <c r="C5417">
        <v>29</v>
      </c>
      <c r="D5417">
        <v>71</v>
      </c>
      <c r="E5417">
        <v>56</v>
      </c>
      <c r="F5417">
        <v>0</v>
      </c>
      <c r="T5417"/>
    </row>
    <row r="5418" spans="1:20" x14ac:dyDescent="0.25">
      <c r="A5418">
        <v>1975</v>
      </c>
      <c r="B5418">
        <v>10</v>
      </c>
      <c r="C5418">
        <v>30</v>
      </c>
      <c r="D5418">
        <v>58</v>
      </c>
      <c r="E5418">
        <v>33</v>
      </c>
      <c r="F5418">
        <v>5</v>
      </c>
      <c r="T5418"/>
    </row>
    <row r="5419" spans="1:20" x14ac:dyDescent="0.25">
      <c r="A5419">
        <v>1975</v>
      </c>
      <c r="B5419">
        <v>10</v>
      </c>
      <c r="C5419">
        <v>31</v>
      </c>
      <c r="D5419">
        <v>50</v>
      </c>
      <c r="E5419">
        <v>31</v>
      </c>
      <c r="F5419">
        <v>0</v>
      </c>
      <c r="T5419"/>
    </row>
    <row r="5420" spans="1:20" x14ac:dyDescent="0.25">
      <c r="A5420">
        <v>1975</v>
      </c>
      <c r="B5420">
        <v>11</v>
      </c>
      <c r="C5420">
        <v>1</v>
      </c>
      <c r="D5420">
        <v>58</v>
      </c>
      <c r="E5420">
        <v>41</v>
      </c>
      <c r="F5420">
        <v>0</v>
      </c>
      <c r="T5420"/>
    </row>
    <row r="5421" spans="1:20" x14ac:dyDescent="0.25">
      <c r="A5421">
        <v>1975</v>
      </c>
      <c r="B5421">
        <v>11</v>
      </c>
      <c r="C5421">
        <v>2</v>
      </c>
      <c r="D5421">
        <v>68</v>
      </c>
      <c r="E5421">
        <v>52</v>
      </c>
      <c r="F5421">
        <v>0</v>
      </c>
      <c r="T5421"/>
    </row>
    <row r="5422" spans="1:20" x14ac:dyDescent="0.25">
      <c r="A5422">
        <v>1975</v>
      </c>
      <c r="B5422">
        <v>11</v>
      </c>
      <c r="C5422">
        <v>3</v>
      </c>
      <c r="D5422">
        <v>74</v>
      </c>
      <c r="E5422">
        <v>57</v>
      </c>
      <c r="F5422">
        <v>0</v>
      </c>
      <c r="T5422"/>
    </row>
    <row r="5423" spans="1:20" x14ac:dyDescent="0.25">
      <c r="A5423">
        <v>1975</v>
      </c>
      <c r="B5423">
        <v>11</v>
      </c>
      <c r="C5423">
        <v>4</v>
      </c>
      <c r="D5423">
        <v>78</v>
      </c>
      <c r="E5423">
        <v>61</v>
      </c>
      <c r="F5423">
        <v>0</v>
      </c>
      <c r="T5423"/>
    </row>
    <row r="5424" spans="1:20" x14ac:dyDescent="0.25">
      <c r="A5424">
        <v>1975</v>
      </c>
      <c r="B5424">
        <v>11</v>
      </c>
      <c r="C5424">
        <v>5</v>
      </c>
      <c r="D5424">
        <v>73</v>
      </c>
      <c r="E5424">
        <v>58</v>
      </c>
      <c r="F5424">
        <v>0</v>
      </c>
      <c r="T5424"/>
    </row>
    <row r="5425" spans="1:20" x14ac:dyDescent="0.25">
      <c r="A5425">
        <v>1975</v>
      </c>
      <c r="B5425">
        <v>11</v>
      </c>
      <c r="C5425">
        <v>6</v>
      </c>
      <c r="D5425">
        <v>65</v>
      </c>
      <c r="E5425">
        <v>51</v>
      </c>
      <c r="F5425">
        <v>0</v>
      </c>
      <c r="T5425"/>
    </row>
    <row r="5426" spans="1:20" x14ac:dyDescent="0.25">
      <c r="A5426">
        <v>1975</v>
      </c>
      <c r="B5426">
        <v>11</v>
      </c>
      <c r="C5426">
        <v>7</v>
      </c>
      <c r="D5426">
        <v>71</v>
      </c>
      <c r="E5426">
        <v>56</v>
      </c>
      <c r="F5426">
        <v>0</v>
      </c>
      <c r="T5426"/>
    </row>
    <row r="5427" spans="1:20" x14ac:dyDescent="0.25">
      <c r="A5427">
        <v>1975</v>
      </c>
      <c r="B5427">
        <v>11</v>
      </c>
      <c r="C5427">
        <v>8</v>
      </c>
      <c r="D5427">
        <v>76</v>
      </c>
      <c r="E5427">
        <v>63</v>
      </c>
      <c r="F5427">
        <v>61</v>
      </c>
      <c r="T5427"/>
    </row>
    <row r="5428" spans="1:20" x14ac:dyDescent="0.25">
      <c r="A5428">
        <v>1975</v>
      </c>
      <c r="B5428">
        <v>11</v>
      </c>
      <c r="C5428">
        <v>9</v>
      </c>
      <c r="D5428">
        <v>75</v>
      </c>
      <c r="E5428">
        <v>60</v>
      </c>
      <c r="F5428">
        <v>0</v>
      </c>
      <c r="T5428"/>
    </row>
    <row r="5429" spans="1:20" x14ac:dyDescent="0.25">
      <c r="A5429">
        <v>1975</v>
      </c>
      <c r="B5429">
        <v>11</v>
      </c>
      <c r="C5429">
        <v>10</v>
      </c>
      <c r="D5429">
        <v>67</v>
      </c>
      <c r="E5429">
        <v>57</v>
      </c>
      <c r="F5429">
        <v>30</v>
      </c>
      <c r="T5429"/>
    </row>
    <row r="5430" spans="1:20" x14ac:dyDescent="0.25">
      <c r="A5430">
        <v>1975</v>
      </c>
      <c r="B5430">
        <v>11</v>
      </c>
      <c r="C5430">
        <v>11</v>
      </c>
      <c r="D5430">
        <v>63</v>
      </c>
      <c r="E5430">
        <v>48</v>
      </c>
      <c r="F5430">
        <v>0</v>
      </c>
      <c r="T5430"/>
    </row>
    <row r="5431" spans="1:20" x14ac:dyDescent="0.25">
      <c r="A5431">
        <v>1975</v>
      </c>
      <c r="B5431">
        <v>11</v>
      </c>
      <c r="C5431">
        <v>12</v>
      </c>
      <c r="D5431">
        <v>57</v>
      </c>
      <c r="E5431">
        <v>48</v>
      </c>
      <c r="F5431">
        <v>182</v>
      </c>
      <c r="T5431"/>
    </row>
    <row r="5432" spans="1:20" x14ac:dyDescent="0.25">
      <c r="A5432">
        <v>1975</v>
      </c>
      <c r="B5432">
        <v>11</v>
      </c>
      <c r="C5432">
        <v>13</v>
      </c>
      <c r="D5432">
        <v>51</v>
      </c>
      <c r="E5432">
        <v>42</v>
      </c>
      <c r="F5432">
        <v>36</v>
      </c>
      <c r="T5432"/>
    </row>
    <row r="5433" spans="1:20" x14ac:dyDescent="0.25">
      <c r="A5433">
        <v>1975</v>
      </c>
      <c r="B5433">
        <v>11</v>
      </c>
      <c r="C5433">
        <v>14</v>
      </c>
      <c r="D5433">
        <v>42</v>
      </c>
      <c r="E5433">
        <v>36</v>
      </c>
      <c r="F5433">
        <v>0</v>
      </c>
      <c r="T5433"/>
    </row>
    <row r="5434" spans="1:20" x14ac:dyDescent="0.25">
      <c r="A5434">
        <v>1975</v>
      </c>
      <c r="B5434">
        <v>11</v>
      </c>
      <c r="C5434">
        <v>15</v>
      </c>
      <c r="D5434">
        <v>49</v>
      </c>
      <c r="E5434">
        <v>34</v>
      </c>
      <c r="F5434">
        <v>0</v>
      </c>
      <c r="T5434"/>
    </row>
    <row r="5435" spans="1:20" x14ac:dyDescent="0.25">
      <c r="A5435">
        <v>1975</v>
      </c>
      <c r="B5435">
        <v>11</v>
      </c>
      <c r="C5435">
        <v>16</v>
      </c>
      <c r="D5435">
        <v>52</v>
      </c>
      <c r="E5435">
        <v>39</v>
      </c>
      <c r="F5435">
        <v>0</v>
      </c>
      <c r="T5435"/>
    </row>
    <row r="5436" spans="1:20" x14ac:dyDescent="0.25">
      <c r="A5436">
        <v>1975</v>
      </c>
      <c r="B5436">
        <v>11</v>
      </c>
      <c r="C5436">
        <v>17</v>
      </c>
      <c r="D5436">
        <v>60</v>
      </c>
      <c r="E5436">
        <v>38</v>
      </c>
      <c r="F5436">
        <v>0</v>
      </c>
      <c r="T5436"/>
    </row>
    <row r="5437" spans="1:20" x14ac:dyDescent="0.25">
      <c r="A5437">
        <v>1975</v>
      </c>
      <c r="B5437">
        <v>11</v>
      </c>
      <c r="C5437">
        <v>18</v>
      </c>
      <c r="D5437">
        <v>67</v>
      </c>
      <c r="E5437">
        <v>50</v>
      </c>
      <c r="F5437">
        <v>0</v>
      </c>
      <c r="T5437"/>
    </row>
    <row r="5438" spans="1:20" x14ac:dyDescent="0.25">
      <c r="A5438">
        <v>1975</v>
      </c>
      <c r="B5438">
        <v>11</v>
      </c>
      <c r="C5438">
        <v>19</v>
      </c>
      <c r="D5438">
        <v>59</v>
      </c>
      <c r="E5438">
        <v>51</v>
      </c>
      <c r="F5438">
        <v>0</v>
      </c>
      <c r="T5438"/>
    </row>
    <row r="5439" spans="1:20" x14ac:dyDescent="0.25">
      <c r="A5439">
        <v>1975</v>
      </c>
      <c r="B5439">
        <v>11</v>
      </c>
      <c r="C5439">
        <v>20</v>
      </c>
      <c r="D5439">
        <v>66</v>
      </c>
      <c r="E5439">
        <v>47</v>
      </c>
      <c r="F5439">
        <v>0</v>
      </c>
      <c r="T5439"/>
    </row>
    <row r="5440" spans="1:20" x14ac:dyDescent="0.25">
      <c r="A5440">
        <v>1975</v>
      </c>
      <c r="B5440">
        <v>11</v>
      </c>
      <c r="C5440">
        <v>21</v>
      </c>
      <c r="D5440">
        <v>60</v>
      </c>
      <c r="E5440">
        <v>46</v>
      </c>
      <c r="F5440">
        <v>79</v>
      </c>
      <c r="T5440"/>
    </row>
    <row r="5441" spans="1:20" x14ac:dyDescent="0.25">
      <c r="A5441">
        <v>1975</v>
      </c>
      <c r="B5441">
        <v>11</v>
      </c>
      <c r="C5441">
        <v>22</v>
      </c>
      <c r="D5441">
        <v>48</v>
      </c>
      <c r="E5441">
        <v>36</v>
      </c>
      <c r="F5441">
        <v>0</v>
      </c>
      <c r="T5441"/>
    </row>
    <row r="5442" spans="1:20" x14ac:dyDescent="0.25">
      <c r="A5442">
        <v>1975</v>
      </c>
      <c r="B5442">
        <v>11</v>
      </c>
      <c r="C5442">
        <v>23</v>
      </c>
      <c r="D5442">
        <v>47</v>
      </c>
      <c r="E5442">
        <v>34</v>
      </c>
      <c r="F5442">
        <v>0</v>
      </c>
      <c r="T5442"/>
    </row>
    <row r="5443" spans="1:20" x14ac:dyDescent="0.25">
      <c r="A5443">
        <v>1975</v>
      </c>
      <c r="B5443">
        <v>11</v>
      </c>
      <c r="C5443">
        <v>24</v>
      </c>
      <c r="D5443">
        <v>44</v>
      </c>
      <c r="E5443">
        <v>38</v>
      </c>
      <c r="F5443">
        <v>0</v>
      </c>
      <c r="T5443"/>
    </row>
    <row r="5444" spans="1:20" x14ac:dyDescent="0.25">
      <c r="A5444">
        <v>1975</v>
      </c>
      <c r="B5444">
        <v>11</v>
      </c>
      <c r="C5444">
        <v>25</v>
      </c>
      <c r="D5444">
        <v>42</v>
      </c>
      <c r="E5444">
        <v>37</v>
      </c>
      <c r="F5444">
        <v>0</v>
      </c>
      <c r="T5444"/>
    </row>
    <row r="5445" spans="1:20" x14ac:dyDescent="0.25">
      <c r="A5445">
        <v>1975</v>
      </c>
      <c r="B5445">
        <v>11</v>
      </c>
      <c r="C5445">
        <v>26</v>
      </c>
      <c r="D5445">
        <v>43</v>
      </c>
      <c r="E5445">
        <v>35</v>
      </c>
      <c r="F5445">
        <v>0</v>
      </c>
      <c r="T5445"/>
    </row>
    <row r="5446" spans="1:20" x14ac:dyDescent="0.25">
      <c r="A5446">
        <v>1975</v>
      </c>
      <c r="B5446">
        <v>11</v>
      </c>
      <c r="C5446">
        <v>27</v>
      </c>
      <c r="D5446">
        <v>57</v>
      </c>
      <c r="E5446">
        <v>41</v>
      </c>
      <c r="F5446">
        <v>45</v>
      </c>
      <c r="T5446"/>
    </row>
    <row r="5447" spans="1:20" x14ac:dyDescent="0.25">
      <c r="A5447">
        <v>1975</v>
      </c>
      <c r="B5447">
        <v>11</v>
      </c>
      <c r="C5447">
        <v>28</v>
      </c>
      <c r="D5447">
        <v>48</v>
      </c>
      <c r="E5447">
        <v>37</v>
      </c>
      <c r="F5447">
        <v>0</v>
      </c>
      <c r="T5447"/>
    </row>
    <row r="5448" spans="1:20" x14ac:dyDescent="0.25">
      <c r="A5448">
        <v>1975</v>
      </c>
      <c r="B5448">
        <v>11</v>
      </c>
      <c r="C5448">
        <v>29</v>
      </c>
      <c r="D5448">
        <v>47</v>
      </c>
      <c r="E5448">
        <v>36</v>
      </c>
      <c r="F5448">
        <v>0</v>
      </c>
      <c r="T5448"/>
    </row>
    <row r="5449" spans="1:20" x14ac:dyDescent="0.25">
      <c r="A5449">
        <v>1975</v>
      </c>
      <c r="B5449">
        <v>11</v>
      </c>
      <c r="C5449">
        <v>30</v>
      </c>
      <c r="D5449">
        <v>58</v>
      </c>
      <c r="E5449">
        <v>44</v>
      </c>
      <c r="F5449">
        <v>0</v>
      </c>
      <c r="T5449"/>
    </row>
    <row r="5450" spans="1:20" x14ac:dyDescent="0.25">
      <c r="A5450">
        <v>1975</v>
      </c>
      <c r="B5450">
        <v>12</v>
      </c>
      <c r="C5450">
        <v>1</v>
      </c>
      <c r="D5450">
        <v>61</v>
      </c>
      <c r="E5450">
        <v>33</v>
      </c>
      <c r="F5450">
        <v>6</v>
      </c>
      <c r="T5450"/>
    </row>
    <row r="5451" spans="1:20" x14ac:dyDescent="0.25">
      <c r="A5451">
        <v>1975</v>
      </c>
      <c r="B5451">
        <v>12</v>
      </c>
      <c r="C5451">
        <v>2</v>
      </c>
      <c r="D5451">
        <v>41</v>
      </c>
      <c r="E5451">
        <v>31</v>
      </c>
      <c r="F5451">
        <v>0</v>
      </c>
      <c r="T5451"/>
    </row>
    <row r="5452" spans="1:20" x14ac:dyDescent="0.25">
      <c r="A5452">
        <v>1975</v>
      </c>
      <c r="B5452">
        <v>12</v>
      </c>
      <c r="C5452">
        <v>3</v>
      </c>
      <c r="D5452">
        <v>41</v>
      </c>
      <c r="E5452">
        <v>29</v>
      </c>
      <c r="F5452">
        <v>0</v>
      </c>
      <c r="T5452"/>
    </row>
    <row r="5453" spans="1:20" x14ac:dyDescent="0.25">
      <c r="A5453">
        <v>1975</v>
      </c>
      <c r="B5453">
        <v>12</v>
      </c>
      <c r="C5453">
        <v>4</v>
      </c>
      <c r="D5453">
        <v>35</v>
      </c>
      <c r="E5453">
        <v>27</v>
      </c>
      <c r="F5453">
        <v>0</v>
      </c>
      <c r="T5453"/>
    </row>
    <row r="5454" spans="1:20" x14ac:dyDescent="0.25">
      <c r="A5454">
        <v>1975</v>
      </c>
      <c r="B5454">
        <v>12</v>
      </c>
      <c r="C5454">
        <v>5</v>
      </c>
      <c r="D5454">
        <v>51</v>
      </c>
      <c r="E5454">
        <v>32</v>
      </c>
      <c r="F5454">
        <v>0</v>
      </c>
      <c r="T5454"/>
    </row>
    <row r="5455" spans="1:20" x14ac:dyDescent="0.25">
      <c r="A5455">
        <v>1975</v>
      </c>
      <c r="B5455">
        <v>12</v>
      </c>
      <c r="C5455">
        <v>6</v>
      </c>
      <c r="D5455">
        <v>55</v>
      </c>
      <c r="E5455">
        <v>41</v>
      </c>
      <c r="F5455">
        <v>2</v>
      </c>
      <c r="T5455"/>
    </row>
    <row r="5456" spans="1:20" x14ac:dyDescent="0.25">
      <c r="A5456">
        <v>1975</v>
      </c>
      <c r="B5456">
        <v>12</v>
      </c>
      <c r="C5456">
        <v>7</v>
      </c>
      <c r="D5456">
        <v>44</v>
      </c>
      <c r="E5456">
        <v>28</v>
      </c>
      <c r="F5456">
        <v>0</v>
      </c>
      <c r="T5456"/>
    </row>
    <row r="5457" spans="1:20" x14ac:dyDescent="0.25">
      <c r="A5457">
        <v>1975</v>
      </c>
      <c r="B5457">
        <v>12</v>
      </c>
      <c r="C5457">
        <v>8</v>
      </c>
      <c r="D5457">
        <v>35</v>
      </c>
      <c r="E5457">
        <v>27</v>
      </c>
      <c r="F5457">
        <v>0</v>
      </c>
      <c r="T5457"/>
    </row>
    <row r="5458" spans="1:20" x14ac:dyDescent="0.25">
      <c r="A5458">
        <v>1975</v>
      </c>
      <c r="B5458">
        <v>12</v>
      </c>
      <c r="C5458">
        <v>9</v>
      </c>
      <c r="D5458">
        <v>51</v>
      </c>
      <c r="E5458">
        <v>33</v>
      </c>
      <c r="F5458">
        <v>33</v>
      </c>
      <c r="T5458"/>
    </row>
    <row r="5459" spans="1:20" x14ac:dyDescent="0.25">
      <c r="A5459">
        <v>1975</v>
      </c>
      <c r="B5459">
        <v>12</v>
      </c>
      <c r="C5459">
        <v>10</v>
      </c>
      <c r="D5459">
        <v>51</v>
      </c>
      <c r="E5459">
        <v>37</v>
      </c>
      <c r="F5459">
        <v>36</v>
      </c>
      <c r="T5459"/>
    </row>
    <row r="5460" spans="1:20" x14ac:dyDescent="0.25">
      <c r="A5460">
        <v>1975</v>
      </c>
      <c r="B5460">
        <v>12</v>
      </c>
      <c r="C5460">
        <v>11</v>
      </c>
      <c r="D5460">
        <v>44</v>
      </c>
      <c r="E5460">
        <v>35</v>
      </c>
      <c r="F5460">
        <v>0</v>
      </c>
      <c r="T5460"/>
    </row>
    <row r="5461" spans="1:20" x14ac:dyDescent="0.25">
      <c r="A5461">
        <v>1975</v>
      </c>
      <c r="B5461">
        <v>12</v>
      </c>
      <c r="C5461">
        <v>12</v>
      </c>
      <c r="D5461">
        <v>39</v>
      </c>
      <c r="E5461">
        <v>36</v>
      </c>
      <c r="F5461">
        <v>0</v>
      </c>
      <c r="T5461"/>
    </row>
    <row r="5462" spans="1:20" x14ac:dyDescent="0.25">
      <c r="A5462">
        <v>1975</v>
      </c>
      <c r="B5462">
        <v>12</v>
      </c>
      <c r="C5462">
        <v>13</v>
      </c>
      <c r="D5462">
        <v>43</v>
      </c>
      <c r="E5462">
        <v>38</v>
      </c>
      <c r="F5462">
        <v>1</v>
      </c>
      <c r="T5462"/>
    </row>
    <row r="5463" spans="1:20" x14ac:dyDescent="0.25">
      <c r="A5463">
        <v>1975</v>
      </c>
      <c r="B5463">
        <v>12</v>
      </c>
      <c r="C5463">
        <v>14</v>
      </c>
      <c r="D5463">
        <v>53</v>
      </c>
      <c r="E5463">
        <v>43</v>
      </c>
      <c r="F5463">
        <v>0</v>
      </c>
      <c r="T5463"/>
    </row>
    <row r="5464" spans="1:20" x14ac:dyDescent="0.25">
      <c r="A5464">
        <v>1975</v>
      </c>
      <c r="B5464">
        <v>12</v>
      </c>
      <c r="C5464">
        <v>15</v>
      </c>
      <c r="D5464">
        <v>60</v>
      </c>
      <c r="E5464">
        <v>43</v>
      </c>
      <c r="F5464">
        <v>1</v>
      </c>
      <c r="T5464"/>
    </row>
    <row r="5465" spans="1:20" x14ac:dyDescent="0.25">
      <c r="A5465">
        <v>1975</v>
      </c>
      <c r="B5465">
        <v>12</v>
      </c>
      <c r="C5465">
        <v>16</v>
      </c>
      <c r="D5465">
        <v>52</v>
      </c>
      <c r="E5465">
        <v>31</v>
      </c>
      <c r="F5465">
        <v>3</v>
      </c>
      <c r="T5465"/>
    </row>
    <row r="5466" spans="1:20" x14ac:dyDescent="0.25">
      <c r="A5466">
        <v>1975</v>
      </c>
      <c r="B5466">
        <v>12</v>
      </c>
      <c r="C5466">
        <v>17</v>
      </c>
      <c r="D5466">
        <v>42</v>
      </c>
      <c r="E5466">
        <v>30</v>
      </c>
      <c r="F5466">
        <v>0</v>
      </c>
      <c r="T5466"/>
    </row>
    <row r="5467" spans="1:20" x14ac:dyDescent="0.25">
      <c r="A5467">
        <v>1975</v>
      </c>
      <c r="B5467">
        <v>12</v>
      </c>
      <c r="C5467">
        <v>18</v>
      </c>
      <c r="D5467">
        <v>39</v>
      </c>
      <c r="E5467">
        <v>19</v>
      </c>
      <c r="F5467">
        <v>0</v>
      </c>
      <c r="T5467"/>
    </row>
    <row r="5468" spans="1:20" x14ac:dyDescent="0.25">
      <c r="A5468">
        <v>1975</v>
      </c>
      <c r="B5468">
        <v>12</v>
      </c>
      <c r="C5468">
        <v>19</v>
      </c>
      <c r="D5468">
        <v>26</v>
      </c>
      <c r="E5468">
        <v>17</v>
      </c>
      <c r="F5468">
        <v>0</v>
      </c>
      <c r="T5468"/>
    </row>
    <row r="5469" spans="1:20" x14ac:dyDescent="0.25">
      <c r="A5469">
        <v>1975</v>
      </c>
      <c r="B5469">
        <v>12</v>
      </c>
      <c r="C5469">
        <v>20</v>
      </c>
      <c r="D5469">
        <v>41</v>
      </c>
      <c r="E5469">
        <v>22</v>
      </c>
      <c r="F5469">
        <v>0</v>
      </c>
      <c r="T5469"/>
    </row>
    <row r="5470" spans="1:20" x14ac:dyDescent="0.25">
      <c r="A5470">
        <v>1975</v>
      </c>
      <c r="B5470">
        <v>12</v>
      </c>
      <c r="C5470">
        <v>21</v>
      </c>
      <c r="D5470">
        <v>27</v>
      </c>
      <c r="E5470">
        <v>22</v>
      </c>
      <c r="F5470">
        <v>0</v>
      </c>
      <c r="T5470"/>
    </row>
    <row r="5471" spans="1:20" x14ac:dyDescent="0.25">
      <c r="A5471">
        <v>1975</v>
      </c>
      <c r="B5471">
        <v>12</v>
      </c>
      <c r="C5471">
        <v>22</v>
      </c>
      <c r="D5471">
        <v>32</v>
      </c>
      <c r="E5471">
        <v>24</v>
      </c>
      <c r="F5471">
        <v>18</v>
      </c>
      <c r="T5471"/>
    </row>
    <row r="5472" spans="1:20" x14ac:dyDescent="0.25">
      <c r="A5472">
        <v>1975</v>
      </c>
      <c r="B5472">
        <v>12</v>
      </c>
      <c r="C5472">
        <v>23</v>
      </c>
      <c r="D5472">
        <v>34</v>
      </c>
      <c r="E5472">
        <v>22</v>
      </c>
      <c r="F5472">
        <v>0</v>
      </c>
      <c r="T5472"/>
    </row>
    <row r="5473" spans="1:20" x14ac:dyDescent="0.25">
      <c r="A5473">
        <v>1975</v>
      </c>
      <c r="B5473">
        <v>12</v>
      </c>
      <c r="C5473">
        <v>24</v>
      </c>
      <c r="D5473">
        <v>23</v>
      </c>
      <c r="E5473">
        <v>16</v>
      </c>
      <c r="F5473">
        <v>0</v>
      </c>
      <c r="T5473"/>
    </row>
    <row r="5474" spans="1:20" x14ac:dyDescent="0.25">
      <c r="A5474">
        <v>1975</v>
      </c>
      <c r="B5474">
        <v>12</v>
      </c>
      <c r="C5474">
        <v>25</v>
      </c>
      <c r="D5474">
        <v>33</v>
      </c>
      <c r="E5474">
        <v>17</v>
      </c>
      <c r="F5474">
        <v>17</v>
      </c>
      <c r="T5474"/>
    </row>
    <row r="5475" spans="1:20" x14ac:dyDescent="0.25">
      <c r="A5475">
        <v>1975</v>
      </c>
      <c r="B5475">
        <v>12</v>
      </c>
      <c r="C5475">
        <v>26</v>
      </c>
      <c r="D5475">
        <v>53</v>
      </c>
      <c r="E5475">
        <v>32</v>
      </c>
      <c r="F5475">
        <v>166</v>
      </c>
      <c r="T5475"/>
    </row>
    <row r="5476" spans="1:20" x14ac:dyDescent="0.25">
      <c r="A5476">
        <v>1975</v>
      </c>
      <c r="B5476">
        <v>12</v>
      </c>
      <c r="C5476">
        <v>27</v>
      </c>
      <c r="D5476">
        <v>43</v>
      </c>
      <c r="E5476">
        <v>32</v>
      </c>
      <c r="F5476">
        <v>0</v>
      </c>
      <c r="T5476"/>
    </row>
    <row r="5477" spans="1:20" x14ac:dyDescent="0.25">
      <c r="A5477">
        <v>1975</v>
      </c>
      <c r="B5477">
        <v>12</v>
      </c>
      <c r="C5477">
        <v>28</v>
      </c>
      <c r="D5477">
        <v>35</v>
      </c>
      <c r="E5477">
        <v>26</v>
      </c>
      <c r="F5477">
        <v>0</v>
      </c>
      <c r="T5477"/>
    </row>
    <row r="5478" spans="1:20" x14ac:dyDescent="0.25">
      <c r="A5478">
        <v>1975</v>
      </c>
      <c r="B5478">
        <v>12</v>
      </c>
      <c r="C5478">
        <v>29</v>
      </c>
      <c r="D5478">
        <v>37</v>
      </c>
      <c r="E5478">
        <v>25</v>
      </c>
      <c r="F5478">
        <v>0</v>
      </c>
      <c r="T5478"/>
    </row>
    <row r="5479" spans="1:20" x14ac:dyDescent="0.25">
      <c r="A5479">
        <v>1975</v>
      </c>
      <c r="B5479">
        <v>12</v>
      </c>
      <c r="C5479">
        <v>30</v>
      </c>
      <c r="D5479">
        <v>43</v>
      </c>
      <c r="E5479">
        <v>31</v>
      </c>
      <c r="F5479">
        <v>62</v>
      </c>
      <c r="T5479"/>
    </row>
    <row r="5480" spans="1:20" x14ac:dyDescent="0.25">
      <c r="A5480">
        <v>1975</v>
      </c>
      <c r="B5480">
        <v>12</v>
      </c>
      <c r="C5480">
        <v>31</v>
      </c>
      <c r="D5480">
        <v>44</v>
      </c>
      <c r="E5480">
        <v>34</v>
      </c>
      <c r="F5480">
        <v>18</v>
      </c>
      <c r="T5480"/>
    </row>
    <row r="5481" spans="1:20" x14ac:dyDescent="0.25">
      <c r="A5481">
        <v>1976</v>
      </c>
      <c r="B5481">
        <v>1</v>
      </c>
      <c r="C5481">
        <v>1</v>
      </c>
      <c r="D5481">
        <v>40</v>
      </c>
      <c r="E5481">
        <v>27</v>
      </c>
      <c r="F5481">
        <v>47</v>
      </c>
      <c r="T5481"/>
    </row>
    <row r="5482" spans="1:20" x14ac:dyDescent="0.25">
      <c r="A5482">
        <v>1976</v>
      </c>
      <c r="B5482">
        <v>1</v>
      </c>
      <c r="C5482">
        <v>2</v>
      </c>
      <c r="D5482">
        <v>32</v>
      </c>
      <c r="E5482">
        <v>19</v>
      </c>
      <c r="F5482">
        <v>0</v>
      </c>
      <c r="T5482"/>
    </row>
    <row r="5483" spans="1:20" x14ac:dyDescent="0.25">
      <c r="A5483">
        <v>1976</v>
      </c>
      <c r="B5483">
        <v>1</v>
      </c>
      <c r="C5483">
        <v>3</v>
      </c>
      <c r="D5483">
        <v>40</v>
      </c>
      <c r="E5483">
        <v>32</v>
      </c>
      <c r="F5483">
        <v>21</v>
      </c>
      <c r="T5483"/>
    </row>
    <row r="5484" spans="1:20" x14ac:dyDescent="0.25">
      <c r="A5484">
        <v>1976</v>
      </c>
      <c r="B5484">
        <v>1</v>
      </c>
      <c r="C5484">
        <v>4</v>
      </c>
      <c r="D5484">
        <v>35</v>
      </c>
      <c r="E5484">
        <v>23</v>
      </c>
      <c r="F5484">
        <v>0</v>
      </c>
      <c r="T5484"/>
    </row>
    <row r="5485" spans="1:20" x14ac:dyDescent="0.25">
      <c r="A5485">
        <v>1976</v>
      </c>
      <c r="B5485">
        <v>1</v>
      </c>
      <c r="C5485">
        <v>5</v>
      </c>
      <c r="D5485">
        <v>26</v>
      </c>
      <c r="E5485">
        <v>18</v>
      </c>
      <c r="F5485">
        <v>0</v>
      </c>
      <c r="T5485"/>
    </row>
    <row r="5486" spans="1:20" x14ac:dyDescent="0.25">
      <c r="A5486">
        <v>1976</v>
      </c>
      <c r="B5486">
        <v>1</v>
      </c>
      <c r="C5486">
        <v>6</v>
      </c>
      <c r="D5486">
        <v>30</v>
      </c>
      <c r="E5486">
        <v>17</v>
      </c>
      <c r="F5486">
        <v>0</v>
      </c>
      <c r="T5486"/>
    </row>
    <row r="5487" spans="1:20" x14ac:dyDescent="0.25">
      <c r="A5487">
        <v>1976</v>
      </c>
      <c r="B5487">
        <v>1</v>
      </c>
      <c r="C5487">
        <v>7</v>
      </c>
      <c r="D5487">
        <v>36</v>
      </c>
      <c r="E5487">
        <v>28</v>
      </c>
      <c r="F5487">
        <v>89</v>
      </c>
      <c r="T5487"/>
    </row>
    <row r="5488" spans="1:20" x14ac:dyDescent="0.25">
      <c r="A5488">
        <v>1976</v>
      </c>
      <c r="B5488">
        <v>1</v>
      </c>
      <c r="C5488">
        <v>8</v>
      </c>
      <c r="D5488">
        <v>35</v>
      </c>
      <c r="E5488">
        <v>15</v>
      </c>
      <c r="F5488">
        <v>28</v>
      </c>
      <c r="T5488"/>
    </row>
    <row r="5489" spans="1:20" x14ac:dyDescent="0.25">
      <c r="A5489">
        <v>1976</v>
      </c>
      <c r="B5489">
        <v>1</v>
      </c>
      <c r="C5489">
        <v>9</v>
      </c>
      <c r="D5489">
        <v>22</v>
      </c>
      <c r="E5489">
        <v>14</v>
      </c>
      <c r="F5489">
        <v>0</v>
      </c>
      <c r="T5489"/>
    </row>
    <row r="5490" spans="1:20" x14ac:dyDescent="0.25">
      <c r="A5490">
        <v>1976</v>
      </c>
      <c r="B5490">
        <v>1</v>
      </c>
      <c r="C5490">
        <v>10</v>
      </c>
      <c r="D5490">
        <v>26</v>
      </c>
      <c r="E5490">
        <v>13</v>
      </c>
      <c r="F5490">
        <v>0</v>
      </c>
      <c r="T5490"/>
    </row>
    <row r="5491" spans="1:20" x14ac:dyDescent="0.25">
      <c r="A5491">
        <v>1976</v>
      </c>
      <c r="B5491">
        <v>1</v>
      </c>
      <c r="C5491">
        <v>11</v>
      </c>
      <c r="D5491">
        <v>34</v>
      </c>
      <c r="E5491">
        <v>20</v>
      </c>
      <c r="F5491">
        <v>36</v>
      </c>
      <c r="T5491"/>
    </row>
    <row r="5492" spans="1:20" x14ac:dyDescent="0.25">
      <c r="A5492">
        <v>1976</v>
      </c>
      <c r="B5492">
        <v>1</v>
      </c>
      <c r="C5492">
        <v>12</v>
      </c>
      <c r="D5492">
        <v>35</v>
      </c>
      <c r="E5492">
        <v>23</v>
      </c>
      <c r="F5492">
        <v>0</v>
      </c>
      <c r="T5492"/>
    </row>
    <row r="5493" spans="1:20" x14ac:dyDescent="0.25">
      <c r="A5493">
        <v>1976</v>
      </c>
      <c r="B5493">
        <v>1</v>
      </c>
      <c r="C5493">
        <v>13</v>
      </c>
      <c r="D5493">
        <v>47</v>
      </c>
      <c r="E5493">
        <v>24</v>
      </c>
      <c r="F5493">
        <v>37</v>
      </c>
      <c r="T5493"/>
    </row>
    <row r="5494" spans="1:20" x14ac:dyDescent="0.25">
      <c r="A5494">
        <v>1976</v>
      </c>
      <c r="B5494">
        <v>1</v>
      </c>
      <c r="C5494">
        <v>14</v>
      </c>
      <c r="D5494">
        <v>52</v>
      </c>
      <c r="E5494">
        <v>30</v>
      </c>
      <c r="F5494">
        <v>6</v>
      </c>
      <c r="T5494"/>
    </row>
    <row r="5495" spans="1:20" x14ac:dyDescent="0.25">
      <c r="A5495">
        <v>1976</v>
      </c>
      <c r="B5495">
        <v>1</v>
      </c>
      <c r="C5495">
        <v>15</v>
      </c>
      <c r="D5495">
        <v>31</v>
      </c>
      <c r="E5495">
        <v>25</v>
      </c>
      <c r="F5495">
        <v>0</v>
      </c>
      <c r="T5495"/>
    </row>
    <row r="5496" spans="1:20" x14ac:dyDescent="0.25">
      <c r="A5496">
        <v>1976</v>
      </c>
      <c r="B5496">
        <v>1</v>
      </c>
      <c r="C5496">
        <v>16</v>
      </c>
      <c r="D5496">
        <v>43</v>
      </c>
      <c r="E5496">
        <v>25</v>
      </c>
      <c r="F5496">
        <v>4</v>
      </c>
      <c r="T5496"/>
    </row>
    <row r="5497" spans="1:20" x14ac:dyDescent="0.25">
      <c r="A5497">
        <v>1976</v>
      </c>
      <c r="B5497">
        <v>1</v>
      </c>
      <c r="C5497">
        <v>17</v>
      </c>
      <c r="D5497">
        <v>35</v>
      </c>
      <c r="E5497">
        <v>14</v>
      </c>
      <c r="F5497">
        <v>0</v>
      </c>
      <c r="T5497"/>
    </row>
    <row r="5498" spans="1:20" x14ac:dyDescent="0.25">
      <c r="A5498">
        <v>1976</v>
      </c>
      <c r="B5498">
        <v>1</v>
      </c>
      <c r="C5498">
        <v>18</v>
      </c>
      <c r="D5498">
        <v>18</v>
      </c>
      <c r="E5498">
        <v>6</v>
      </c>
      <c r="F5498">
        <v>0</v>
      </c>
      <c r="T5498"/>
    </row>
    <row r="5499" spans="1:20" x14ac:dyDescent="0.25">
      <c r="A5499">
        <v>1976</v>
      </c>
      <c r="B5499">
        <v>1</v>
      </c>
      <c r="C5499">
        <v>19</v>
      </c>
      <c r="D5499">
        <v>26</v>
      </c>
      <c r="E5499">
        <v>7</v>
      </c>
      <c r="F5499">
        <v>0</v>
      </c>
      <c r="T5499"/>
    </row>
    <row r="5500" spans="1:20" x14ac:dyDescent="0.25">
      <c r="A5500">
        <v>1976</v>
      </c>
      <c r="B5500">
        <v>1</v>
      </c>
      <c r="C5500">
        <v>20</v>
      </c>
      <c r="D5500">
        <v>30</v>
      </c>
      <c r="E5500">
        <v>24</v>
      </c>
      <c r="F5500">
        <v>3</v>
      </c>
      <c r="T5500"/>
    </row>
    <row r="5501" spans="1:20" x14ac:dyDescent="0.25">
      <c r="A5501">
        <v>1976</v>
      </c>
      <c r="B5501">
        <v>1</v>
      </c>
      <c r="C5501">
        <v>21</v>
      </c>
      <c r="D5501">
        <v>34</v>
      </c>
      <c r="E5501">
        <v>25</v>
      </c>
      <c r="F5501">
        <v>18</v>
      </c>
      <c r="T5501"/>
    </row>
    <row r="5502" spans="1:20" x14ac:dyDescent="0.25">
      <c r="A5502">
        <v>1976</v>
      </c>
      <c r="B5502">
        <v>1</v>
      </c>
      <c r="C5502">
        <v>22</v>
      </c>
      <c r="D5502">
        <v>28</v>
      </c>
      <c r="E5502">
        <v>5</v>
      </c>
      <c r="F5502">
        <v>0</v>
      </c>
      <c r="T5502"/>
    </row>
    <row r="5503" spans="1:20" x14ac:dyDescent="0.25">
      <c r="A5503">
        <v>1976</v>
      </c>
      <c r="B5503">
        <v>1</v>
      </c>
      <c r="C5503">
        <v>23</v>
      </c>
      <c r="D5503">
        <v>15</v>
      </c>
      <c r="E5503">
        <v>-1</v>
      </c>
      <c r="F5503">
        <v>0</v>
      </c>
      <c r="T5503"/>
    </row>
    <row r="5504" spans="1:20" x14ac:dyDescent="0.25">
      <c r="A5504">
        <v>1976</v>
      </c>
      <c r="B5504">
        <v>1</v>
      </c>
      <c r="C5504">
        <v>24</v>
      </c>
      <c r="D5504">
        <v>22</v>
      </c>
      <c r="E5504">
        <v>14</v>
      </c>
      <c r="F5504">
        <v>0</v>
      </c>
      <c r="T5504"/>
    </row>
    <row r="5505" spans="1:20" x14ac:dyDescent="0.25">
      <c r="A5505">
        <v>1976</v>
      </c>
      <c r="B5505">
        <v>1</v>
      </c>
      <c r="C5505">
        <v>25</v>
      </c>
      <c r="D5505">
        <v>34</v>
      </c>
      <c r="E5505">
        <v>20</v>
      </c>
      <c r="F5505">
        <v>0</v>
      </c>
      <c r="T5505"/>
    </row>
    <row r="5506" spans="1:20" x14ac:dyDescent="0.25">
      <c r="A5506">
        <v>1976</v>
      </c>
      <c r="B5506">
        <v>1</v>
      </c>
      <c r="C5506">
        <v>26</v>
      </c>
      <c r="D5506">
        <v>54</v>
      </c>
      <c r="E5506">
        <v>32</v>
      </c>
      <c r="F5506">
        <v>68</v>
      </c>
      <c r="T5506"/>
    </row>
    <row r="5507" spans="1:20" x14ac:dyDescent="0.25">
      <c r="A5507">
        <v>1976</v>
      </c>
      <c r="B5507">
        <v>1</v>
      </c>
      <c r="C5507">
        <v>27</v>
      </c>
      <c r="D5507">
        <v>56</v>
      </c>
      <c r="E5507">
        <v>36</v>
      </c>
      <c r="F5507">
        <v>194</v>
      </c>
      <c r="T5507"/>
    </row>
    <row r="5508" spans="1:20" x14ac:dyDescent="0.25">
      <c r="A5508">
        <v>1976</v>
      </c>
      <c r="B5508">
        <v>1</v>
      </c>
      <c r="C5508">
        <v>28</v>
      </c>
      <c r="D5508">
        <v>36</v>
      </c>
      <c r="E5508">
        <v>27</v>
      </c>
      <c r="F5508">
        <v>27</v>
      </c>
      <c r="T5508"/>
    </row>
    <row r="5509" spans="1:20" x14ac:dyDescent="0.25">
      <c r="A5509">
        <v>1976</v>
      </c>
      <c r="B5509">
        <v>1</v>
      </c>
      <c r="C5509">
        <v>29</v>
      </c>
      <c r="D5509">
        <v>41</v>
      </c>
      <c r="E5509">
        <v>28</v>
      </c>
      <c r="F5509">
        <v>0</v>
      </c>
      <c r="T5509"/>
    </row>
    <row r="5510" spans="1:20" x14ac:dyDescent="0.25">
      <c r="A5510">
        <v>1976</v>
      </c>
      <c r="B5510">
        <v>1</v>
      </c>
      <c r="C5510">
        <v>30</v>
      </c>
      <c r="D5510">
        <v>33</v>
      </c>
      <c r="E5510">
        <v>25</v>
      </c>
      <c r="F5510">
        <v>0</v>
      </c>
      <c r="T5510"/>
    </row>
    <row r="5511" spans="1:20" x14ac:dyDescent="0.25">
      <c r="A5511">
        <v>1976</v>
      </c>
      <c r="B5511">
        <v>1</v>
      </c>
      <c r="C5511">
        <v>31</v>
      </c>
      <c r="D5511">
        <v>33</v>
      </c>
      <c r="E5511">
        <v>19</v>
      </c>
      <c r="F5511">
        <v>0</v>
      </c>
      <c r="T5511"/>
    </row>
    <row r="5512" spans="1:20" x14ac:dyDescent="0.25">
      <c r="A5512">
        <v>1976</v>
      </c>
      <c r="B5512">
        <v>2</v>
      </c>
      <c r="C5512">
        <v>1</v>
      </c>
      <c r="D5512">
        <v>47</v>
      </c>
      <c r="E5512">
        <v>33</v>
      </c>
      <c r="F5512">
        <v>82</v>
      </c>
      <c r="T5512"/>
    </row>
    <row r="5513" spans="1:20" x14ac:dyDescent="0.25">
      <c r="A5513">
        <v>1976</v>
      </c>
      <c r="B5513">
        <v>2</v>
      </c>
      <c r="C5513">
        <v>2</v>
      </c>
      <c r="D5513">
        <v>45</v>
      </c>
      <c r="E5513">
        <v>10</v>
      </c>
      <c r="F5513">
        <v>63</v>
      </c>
      <c r="T5513"/>
    </row>
    <row r="5514" spans="1:20" x14ac:dyDescent="0.25">
      <c r="A5514">
        <v>1976</v>
      </c>
      <c r="B5514">
        <v>2</v>
      </c>
      <c r="C5514">
        <v>3</v>
      </c>
      <c r="D5514">
        <v>27</v>
      </c>
      <c r="E5514">
        <v>14</v>
      </c>
      <c r="F5514">
        <v>0</v>
      </c>
      <c r="T5514"/>
    </row>
    <row r="5515" spans="1:20" x14ac:dyDescent="0.25">
      <c r="A5515">
        <v>1976</v>
      </c>
      <c r="B5515">
        <v>2</v>
      </c>
      <c r="C5515">
        <v>4</v>
      </c>
      <c r="D5515">
        <v>41</v>
      </c>
      <c r="E5515">
        <v>26</v>
      </c>
      <c r="F5515">
        <v>0</v>
      </c>
      <c r="T5515"/>
    </row>
    <row r="5516" spans="1:20" x14ac:dyDescent="0.25">
      <c r="A5516">
        <v>1976</v>
      </c>
      <c r="B5516">
        <v>2</v>
      </c>
      <c r="C5516">
        <v>5</v>
      </c>
      <c r="D5516">
        <v>30</v>
      </c>
      <c r="E5516">
        <v>21</v>
      </c>
      <c r="F5516">
        <v>24</v>
      </c>
      <c r="T5516"/>
    </row>
    <row r="5517" spans="1:20" x14ac:dyDescent="0.25">
      <c r="A5517">
        <v>1976</v>
      </c>
      <c r="B5517">
        <v>2</v>
      </c>
      <c r="C5517">
        <v>6</v>
      </c>
      <c r="D5517">
        <v>24</v>
      </c>
      <c r="E5517">
        <v>19</v>
      </c>
      <c r="F5517">
        <v>20</v>
      </c>
      <c r="T5517"/>
    </row>
    <row r="5518" spans="1:20" x14ac:dyDescent="0.25">
      <c r="A5518">
        <v>1976</v>
      </c>
      <c r="B5518">
        <v>2</v>
      </c>
      <c r="C5518">
        <v>7</v>
      </c>
      <c r="D5518">
        <v>28</v>
      </c>
      <c r="E5518">
        <v>16</v>
      </c>
      <c r="F5518">
        <v>0</v>
      </c>
      <c r="T5518"/>
    </row>
    <row r="5519" spans="1:20" x14ac:dyDescent="0.25">
      <c r="A5519">
        <v>1976</v>
      </c>
      <c r="B5519">
        <v>2</v>
      </c>
      <c r="C5519">
        <v>8</v>
      </c>
      <c r="D5519">
        <v>36</v>
      </c>
      <c r="E5519">
        <v>22</v>
      </c>
      <c r="F5519">
        <v>0</v>
      </c>
      <c r="T5519"/>
    </row>
    <row r="5520" spans="1:20" x14ac:dyDescent="0.25">
      <c r="A5520">
        <v>1976</v>
      </c>
      <c r="B5520">
        <v>2</v>
      </c>
      <c r="C5520">
        <v>9</v>
      </c>
      <c r="D5520">
        <v>36</v>
      </c>
      <c r="E5520">
        <v>24</v>
      </c>
      <c r="F5520">
        <v>0</v>
      </c>
      <c r="T5520"/>
    </row>
    <row r="5521" spans="1:20" x14ac:dyDescent="0.25">
      <c r="A5521">
        <v>1976</v>
      </c>
      <c r="B5521">
        <v>2</v>
      </c>
      <c r="C5521">
        <v>10</v>
      </c>
      <c r="D5521">
        <v>45</v>
      </c>
      <c r="E5521">
        <v>27</v>
      </c>
      <c r="F5521">
        <v>0</v>
      </c>
      <c r="T5521"/>
    </row>
    <row r="5522" spans="1:20" x14ac:dyDescent="0.25">
      <c r="A5522">
        <v>1976</v>
      </c>
      <c r="B5522">
        <v>2</v>
      </c>
      <c r="C5522">
        <v>11</v>
      </c>
      <c r="D5522">
        <v>50</v>
      </c>
      <c r="E5522">
        <v>36</v>
      </c>
      <c r="F5522">
        <v>0</v>
      </c>
      <c r="T5522"/>
    </row>
    <row r="5523" spans="1:20" x14ac:dyDescent="0.25">
      <c r="A5523">
        <v>1976</v>
      </c>
      <c r="B5523">
        <v>2</v>
      </c>
      <c r="C5523">
        <v>12</v>
      </c>
      <c r="D5523">
        <v>43</v>
      </c>
      <c r="E5523">
        <v>30</v>
      </c>
      <c r="F5523">
        <v>0</v>
      </c>
      <c r="T5523"/>
    </row>
    <row r="5524" spans="1:20" x14ac:dyDescent="0.25">
      <c r="A5524">
        <v>1976</v>
      </c>
      <c r="B5524">
        <v>2</v>
      </c>
      <c r="C5524">
        <v>13</v>
      </c>
      <c r="D5524">
        <v>58</v>
      </c>
      <c r="E5524">
        <v>38</v>
      </c>
      <c r="F5524">
        <v>0</v>
      </c>
      <c r="T5524"/>
    </row>
    <row r="5525" spans="1:20" x14ac:dyDescent="0.25">
      <c r="A5525">
        <v>1976</v>
      </c>
      <c r="B5525">
        <v>2</v>
      </c>
      <c r="C5525">
        <v>14</v>
      </c>
      <c r="D5525">
        <v>45</v>
      </c>
      <c r="E5525">
        <v>31</v>
      </c>
      <c r="F5525">
        <v>0</v>
      </c>
      <c r="T5525"/>
    </row>
    <row r="5526" spans="1:20" x14ac:dyDescent="0.25">
      <c r="A5526">
        <v>1976</v>
      </c>
      <c r="B5526">
        <v>2</v>
      </c>
      <c r="C5526">
        <v>15</v>
      </c>
      <c r="D5526">
        <v>51</v>
      </c>
      <c r="E5526">
        <v>29</v>
      </c>
      <c r="F5526">
        <v>3</v>
      </c>
      <c r="T5526"/>
    </row>
    <row r="5527" spans="1:20" x14ac:dyDescent="0.25">
      <c r="A5527">
        <v>1976</v>
      </c>
      <c r="B5527">
        <v>2</v>
      </c>
      <c r="C5527">
        <v>16</v>
      </c>
      <c r="D5527">
        <v>60</v>
      </c>
      <c r="E5527">
        <v>43</v>
      </c>
      <c r="F5527">
        <v>12</v>
      </c>
      <c r="T5527"/>
    </row>
    <row r="5528" spans="1:20" x14ac:dyDescent="0.25">
      <c r="A5528">
        <v>1976</v>
      </c>
      <c r="B5528">
        <v>2</v>
      </c>
      <c r="C5528">
        <v>17</v>
      </c>
      <c r="D5528">
        <v>67</v>
      </c>
      <c r="E5528">
        <v>39</v>
      </c>
      <c r="F5528">
        <v>11</v>
      </c>
      <c r="T5528"/>
    </row>
    <row r="5529" spans="1:20" x14ac:dyDescent="0.25">
      <c r="A5529">
        <v>1976</v>
      </c>
      <c r="B5529">
        <v>2</v>
      </c>
      <c r="C5529">
        <v>18</v>
      </c>
      <c r="D5529">
        <v>40</v>
      </c>
      <c r="E5529">
        <v>35</v>
      </c>
      <c r="F5529">
        <v>39</v>
      </c>
      <c r="T5529"/>
    </row>
    <row r="5530" spans="1:20" x14ac:dyDescent="0.25">
      <c r="A5530">
        <v>1976</v>
      </c>
      <c r="B5530">
        <v>2</v>
      </c>
      <c r="C5530">
        <v>19</v>
      </c>
      <c r="D5530">
        <v>58</v>
      </c>
      <c r="E5530">
        <v>40</v>
      </c>
      <c r="F5530">
        <v>7</v>
      </c>
      <c r="T5530"/>
    </row>
    <row r="5531" spans="1:20" x14ac:dyDescent="0.25">
      <c r="A5531">
        <v>1976</v>
      </c>
      <c r="B5531">
        <v>2</v>
      </c>
      <c r="C5531">
        <v>20</v>
      </c>
      <c r="D5531">
        <v>48</v>
      </c>
      <c r="E5531">
        <v>38</v>
      </c>
      <c r="F5531">
        <v>0</v>
      </c>
      <c r="T5531"/>
    </row>
    <row r="5532" spans="1:20" x14ac:dyDescent="0.25">
      <c r="A5532">
        <v>1976</v>
      </c>
      <c r="B5532">
        <v>2</v>
      </c>
      <c r="C5532">
        <v>21</v>
      </c>
      <c r="D5532">
        <v>53</v>
      </c>
      <c r="E5532">
        <v>36</v>
      </c>
      <c r="F5532">
        <v>0</v>
      </c>
      <c r="T5532"/>
    </row>
    <row r="5533" spans="1:20" x14ac:dyDescent="0.25">
      <c r="A5533">
        <v>1976</v>
      </c>
      <c r="B5533">
        <v>2</v>
      </c>
      <c r="C5533">
        <v>22</v>
      </c>
      <c r="D5533">
        <v>60</v>
      </c>
      <c r="E5533">
        <v>33</v>
      </c>
      <c r="F5533">
        <v>52</v>
      </c>
      <c r="T5533"/>
    </row>
    <row r="5534" spans="1:20" x14ac:dyDescent="0.25">
      <c r="A5534">
        <v>1976</v>
      </c>
      <c r="B5534">
        <v>2</v>
      </c>
      <c r="C5534">
        <v>23</v>
      </c>
      <c r="D5534">
        <v>33</v>
      </c>
      <c r="E5534">
        <v>23</v>
      </c>
      <c r="F5534">
        <v>0</v>
      </c>
      <c r="T5534"/>
    </row>
    <row r="5535" spans="1:20" x14ac:dyDescent="0.25">
      <c r="A5535">
        <v>1976</v>
      </c>
      <c r="B5535">
        <v>2</v>
      </c>
      <c r="C5535">
        <v>24</v>
      </c>
      <c r="D5535">
        <v>52</v>
      </c>
      <c r="E5535">
        <v>26</v>
      </c>
      <c r="F5535">
        <v>0</v>
      </c>
      <c r="T5535"/>
    </row>
    <row r="5536" spans="1:20" x14ac:dyDescent="0.25">
      <c r="A5536">
        <v>1976</v>
      </c>
      <c r="B5536">
        <v>2</v>
      </c>
      <c r="C5536">
        <v>25</v>
      </c>
      <c r="D5536">
        <v>70</v>
      </c>
      <c r="E5536">
        <v>44</v>
      </c>
      <c r="F5536">
        <v>0</v>
      </c>
      <c r="T5536"/>
    </row>
    <row r="5537" spans="1:20" x14ac:dyDescent="0.25">
      <c r="A5537">
        <v>1976</v>
      </c>
      <c r="B5537">
        <v>2</v>
      </c>
      <c r="C5537">
        <v>26</v>
      </c>
      <c r="D5537">
        <v>62</v>
      </c>
      <c r="E5537">
        <v>49</v>
      </c>
      <c r="F5537">
        <v>0</v>
      </c>
      <c r="T5537"/>
    </row>
    <row r="5538" spans="1:20" x14ac:dyDescent="0.25">
      <c r="A5538">
        <v>1976</v>
      </c>
      <c r="B5538">
        <v>2</v>
      </c>
      <c r="C5538">
        <v>27</v>
      </c>
      <c r="D5538">
        <v>67</v>
      </c>
      <c r="E5538">
        <v>49</v>
      </c>
      <c r="F5538">
        <v>0</v>
      </c>
      <c r="T5538"/>
    </row>
    <row r="5539" spans="1:20" x14ac:dyDescent="0.25">
      <c r="A5539">
        <v>1976</v>
      </c>
      <c r="B5539">
        <v>2</v>
      </c>
      <c r="C5539">
        <v>28</v>
      </c>
      <c r="D5539">
        <v>67</v>
      </c>
      <c r="E5539">
        <v>37</v>
      </c>
      <c r="F5539">
        <v>0</v>
      </c>
      <c r="T5539"/>
    </row>
    <row r="5540" spans="1:20" x14ac:dyDescent="0.25">
      <c r="A5540">
        <v>1976</v>
      </c>
      <c r="B5540">
        <v>2</v>
      </c>
      <c r="C5540">
        <v>29</v>
      </c>
      <c r="D5540">
        <v>66</v>
      </c>
      <c r="E5540">
        <v>35</v>
      </c>
      <c r="F5540">
        <v>0</v>
      </c>
      <c r="T5540"/>
    </row>
    <row r="5541" spans="1:20" x14ac:dyDescent="0.25">
      <c r="A5541">
        <v>1976</v>
      </c>
      <c r="B5541">
        <v>3</v>
      </c>
      <c r="C5541">
        <v>1</v>
      </c>
      <c r="D5541">
        <v>59</v>
      </c>
      <c r="E5541">
        <v>40</v>
      </c>
      <c r="F5541">
        <v>0</v>
      </c>
      <c r="T5541"/>
    </row>
    <row r="5542" spans="1:20" x14ac:dyDescent="0.25">
      <c r="A5542">
        <v>1976</v>
      </c>
      <c r="B5542">
        <v>3</v>
      </c>
      <c r="C5542">
        <v>2</v>
      </c>
      <c r="D5542">
        <v>41</v>
      </c>
      <c r="E5542">
        <v>33</v>
      </c>
      <c r="F5542">
        <v>0</v>
      </c>
      <c r="T5542"/>
    </row>
    <row r="5543" spans="1:20" x14ac:dyDescent="0.25">
      <c r="A5543">
        <v>1976</v>
      </c>
      <c r="B5543">
        <v>3</v>
      </c>
      <c r="C5543">
        <v>3</v>
      </c>
      <c r="D5543">
        <v>36</v>
      </c>
      <c r="E5543">
        <v>32</v>
      </c>
      <c r="F5543">
        <v>0</v>
      </c>
      <c r="T5543"/>
    </row>
    <row r="5544" spans="1:20" x14ac:dyDescent="0.25">
      <c r="A5544">
        <v>1976</v>
      </c>
      <c r="B5544">
        <v>3</v>
      </c>
      <c r="C5544">
        <v>4</v>
      </c>
      <c r="D5544">
        <v>46</v>
      </c>
      <c r="E5544">
        <v>34</v>
      </c>
      <c r="F5544">
        <v>12</v>
      </c>
      <c r="T5544"/>
    </row>
    <row r="5545" spans="1:20" x14ac:dyDescent="0.25">
      <c r="A5545">
        <v>1976</v>
      </c>
      <c r="B5545">
        <v>3</v>
      </c>
      <c r="C5545">
        <v>5</v>
      </c>
      <c r="D5545">
        <v>70</v>
      </c>
      <c r="E5545">
        <v>45</v>
      </c>
      <c r="F5545">
        <v>4</v>
      </c>
      <c r="T5545"/>
    </row>
    <row r="5546" spans="1:20" x14ac:dyDescent="0.25">
      <c r="A5546">
        <v>1976</v>
      </c>
      <c r="B5546">
        <v>3</v>
      </c>
      <c r="C5546">
        <v>6</v>
      </c>
      <c r="D5546">
        <v>61</v>
      </c>
      <c r="E5546">
        <v>40</v>
      </c>
      <c r="F5546">
        <v>0</v>
      </c>
      <c r="T5546"/>
    </row>
    <row r="5547" spans="1:20" x14ac:dyDescent="0.25">
      <c r="A5547">
        <v>1976</v>
      </c>
      <c r="B5547">
        <v>3</v>
      </c>
      <c r="C5547">
        <v>7</v>
      </c>
      <c r="D5547">
        <v>50</v>
      </c>
      <c r="E5547">
        <v>39</v>
      </c>
      <c r="F5547">
        <v>0</v>
      </c>
      <c r="T5547"/>
    </row>
    <row r="5548" spans="1:20" x14ac:dyDescent="0.25">
      <c r="A5548">
        <v>1976</v>
      </c>
      <c r="B5548">
        <v>3</v>
      </c>
      <c r="C5548">
        <v>8</v>
      </c>
      <c r="D5548">
        <v>41</v>
      </c>
      <c r="E5548">
        <v>34</v>
      </c>
      <c r="F5548">
        <v>0</v>
      </c>
      <c r="T5548"/>
    </row>
    <row r="5549" spans="1:20" x14ac:dyDescent="0.25">
      <c r="A5549">
        <v>1976</v>
      </c>
      <c r="B5549">
        <v>3</v>
      </c>
      <c r="C5549">
        <v>9</v>
      </c>
      <c r="D5549">
        <v>34</v>
      </c>
      <c r="E5549">
        <v>30</v>
      </c>
      <c r="F5549">
        <v>49</v>
      </c>
      <c r="T5549"/>
    </row>
    <row r="5550" spans="1:20" x14ac:dyDescent="0.25">
      <c r="A5550">
        <v>1976</v>
      </c>
      <c r="B5550">
        <v>3</v>
      </c>
      <c r="C5550">
        <v>10</v>
      </c>
      <c r="D5550">
        <v>35</v>
      </c>
      <c r="E5550">
        <v>30</v>
      </c>
      <c r="F5550">
        <v>2</v>
      </c>
      <c r="T5550"/>
    </row>
    <row r="5551" spans="1:20" x14ac:dyDescent="0.25">
      <c r="A5551">
        <v>1976</v>
      </c>
      <c r="B5551">
        <v>3</v>
      </c>
      <c r="C5551">
        <v>11</v>
      </c>
      <c r="D5551">
        <v>44</v>
      </c>
      <c r="E5551">
        <v>35</v>
      </c>
      <c r="F5551">
        <v>14</v>
      </c>
      <c r="T5551"/>
    </row>
    <row r="5552" spans="1:20" x14ac:dyDescent="0.25">
      <c r="A5552">
        <v>1976</v>
      </c>
      <c r="B5552">
        <v>3</v>
      </c>
      <c r="C5552">
        <v>12</v>
      </c>
      <c r="D5552">
        <v>40</v>
      </c>
      <c r="E5552">
        <v>31</v>
      </c>
      <c r="F5552">
        <v>37</v>
      </c>
      <c r="T5552"/>
    </row>
    <row r="5553" spans="1:20" x14ac:dyDescent="0.25">
      <c r="A5553">
        <v>1976</v>
      </c>
      <c r="B5553">
        <v>3</v>
      </c>
      <c r="C5553">
        <v>13</v>
      </c>
      <c r="D5553">
        <v>57</v>
      </c>
      <c r="E5553">
        <v>39</v>
      </c>
      <c r="F5553">
        <v>63</v>
      </c>
      <c r="T5553"/>
    </row>
    <row r="5554" spans="1:20" x14ac:dyDescent="0.25">
      <c r="A5554">
        <v>1976</v>
      </c>
      <c r="B5554">
        <v>3</v>
      </c>
      <c r="C5554">
        <v>14</v>
      </c>
      <c r="D5554">
        <v>47</v>
      </c>
      <c r="E5554">
        <v>34</v>
      </c>
      <c r="F5554">
        <v>0</v>
      </c>
      <c r="T5554"/>
    </row>
    <row r="5555" spans="1:20" x14ac:dyDescent="0.25">
      <c r="A5555">
        <v>1976</v>
      </c>
      <c r="B5555">
        <v>3</v>
      </c>
      <c r="C5555">
        <v>15</v>
      </c>
      <c r="D5555">
        <v>50</v>
      </c>
      <c r="E5555">
        <v>40</v>
      </c>
      <c r="F5555">
        <v>0</v>
      </c>
      <c r="T5555"/>
    </row>
    <row r="5556" spans="1:20" x14ac:dyDescent="0.25">
      <c r="A5556">
        <v>1976</v>
      </c>
      <c r="B5556">
        <v>3</v>
      </c>
      <c r="C5556">
        <v>16</v>
      </c>
      <c r="D5556">
        <v>43</v>
      </c>
      <c r="E5556">
        <v>34</v>
      </c>
      <c r="F5556">
        <v>83</v>
      </c>
      <c r="T5556"/>
    </row>
    <row r="5557" spans="1:20" x14ac:dyDescent="0.25">
      <c r="A5557">
        <v>1976</v>
      </c>
      <c r="B5557">
        <v>3</v>
      </c>
      <c r="C5557">
        <v>17</v>
      </c>
      <c r="D5557">
        <v>34</v>
      </c>
      <c r="E5557">
        <v>22</v>
      </c>
      <c r="F5557">
        <v>0</v>
      </c>
      <c r="T5557"/>
    </row>
    <row r="5558" spans="1:20" x14ac:dyDescent="0.25">
      <c r="A5558">
        <v>1976</v>
      </c>
      <c r="B5558">
        <v>3</v>
      </c>
      <c r="C5558">
        <v>18</v>
      </c>
      <c r="D5558">
        <v>38</v>
      </c>
      <c r="E5558">
        <v>19</v>
      </c>
      <c r="F5558">
        <v>0</v>
      </c>
      <c r="T5558"/>
    </row>
    <row r="5559" spans="1:20" x14ac:dyDescent="0.25">
      <c r="A5559">
        <v>1976</v>
      </c>
      <c r="B5559">
        <v>3</v>
      </c>
      <c r="C5559">
        <v>19</v>
      </c>
      <c r="D5559">
        <v>68</v>
      </c>
      <c r="E5559">
        <v>36</v>
      </c>
      <c r="F5559">
        <v>0</v>
      </c>
      <c r="T5559"/>
    </row>
    <row r="5560" spans="1:20" x14ac:dyDescent="0.25">
      <c r="A5560">
        <v>1976</v>
      </c>
      <c r="B5560">
        <v>3</v>
      </c>
      <c r="C5560">
        <v>20</v>
      </c>
      <c r="D5560">
        <v>72</v>
      </c>
      <c r="E5560">
        <v>51</v>
      </c>
      <c r="F5560">
        <v>0</v>
      </c>
      <c r="T5560"/>
    </row>
    <row r="5561" spans="1:20" x14ac:dyDescent="0.25">
      <c r="A5561">
        <v>1976</v>
      </c>
      <c r="B5561">
        <v>3</v>
      </c>
      <c r="C5561">
        <v>21</v>
      </c>
      <c r="D5561">
        <v>67</v>
      </c>
      <c r="E5561">
        <v>46</v>
      </c>
      <c r="F5561">
        <v>6</v>
      </c>
      <c r="T5561"/>
    </row>
    <row r="5562" spans="1:20" x14ac:dyDescent="0.25">
      <c r="A5562">
        <v>1976</v>
      </c>
      <c r="B5562">
        <v>3</v>
      </c>
      <c r="C5562">
        <v>22</v>
      </c>
      <c r="D5562">
        <v>46</v>
      </c>
      <c r="E5562">
        <v>30</v>
      </c>
      <c r="F5562">
        <v>0</v>
      </c>
      <c r="T5562"/>
    </row>
    <row r="5563" spans="1:20" x14ac:dyDescent="0.25">
      <c r="A5563">
        <v>1976</v>
      </c>
      <c r="B5563">
        <v>3</v>
      </c>
      <c r="C5563">
        <v>23</v>
      </c>
      <c r="D5563">
        <v>52</v>
      </c>
      <c r="E5563">
        <v>30</v>
      </c>
      <c r="F5563">
        <v>0</v>
      </c>
      <c r="T5563"/>
    </row>
    <row r="5564" spans="1:20" x14ac:dyDescent="0.25">
      <c r="A5564">
        <v>1976</v>
      </c>
      <c r="B5564">
        <v>3</v>
      </c>
      <c r="C5564">
        <v>24</v>
      </c>
      <c r="D5564">
        <v>60</v>
      </c>
      <c r="E5564">
        <v>39</v>
      </c>
      <c r="F5564">
        <v>0</v>
      </c>
      <c r="T5564"/>
    </row>
    <row r="5565" spans="1:20" x14ac:dyDescent="0.25">
      <c r="A5565">
        <v>1976</v>
      </c>
      <c r="B5565">
        <v>3</v>
      </c>
      <c r="C5565">
        <v>25</v>
      </c>
      <c r="D5565">
        <v>66</v>
      </c>
      <c r="E5565">
        <v>46</v>
      </c>
      <c r="F5565">
        <v>0</v>
      </c>
      <c r="T5565"/>
    </row>
    <row r="5566" spans="1:20" x14ac:dyDescent="0.25">
      <c r="A5566">
        <v>1976</v>
      </c>
      <c r="B5566">
        <v>3</v>
      </c>
      <c r="C5566">
        <v>26</v>
      </c>
      <c r="D5566">
        <v>69</v>
      </c>
      <c r="E5566">
        <v>47</v>
      </c>
      <c r="F5566">
        <v>0</v>
      </c>
      <c r="T5566"/>
    </row>
    <row r="5567" spans="1:20" x14ac:dyDescent="0.25">
      <c r="A5567">
        <v>1976</v>
      </c>
      <c r="B5567">
        <v>3</v>
      </c>
      <c r="C5567">
        <v>27</v>
      </c>
      <c r="D5567">
        <v>61</v>
      </c>
      <c r="E5567">
        <v>45</v>
      </c>
      <c r="F5567">
        <v>3</v>
      </c>
      <c r="T5567"/>
    </row>
    <row r="5568" spans="1:20" x14ac:dyDescent="0.25">
      <c r="A5568">
        <v>1976</v>
      </c>
      <c r="B5568">
        <v>3</v>
      </c>
      <c r="C5568">
        <v>28</v>
      </c>
      <c r="D5568">
        <v>55</v>
      </c>
      <c r="E5568">
        <v>42</v>
      </c>
      <c r="F5568">
        <v>1</v>
      </c>
      <c r="T5568"/>
    </row>
    <row r="5569" spans="1:20" x14ac:dyDescent="0.25">
      <c r="A5569">
        <v>1976</v>
      </c>
      <c r="B5569">
        <v>3</v>
      </c>
      <c r="C5569">
        <v>29</v>
      </c>
      <c r="D5569">
        <v>64</v>
      </c>
      <c r="E5569">
        <v>36</v>
      </c>
      <c r="F5569">
        <v>0</v>
      </c>
      <c r="T5569"/>
    </row>
    <row r="5570" spans="1:20" x14ac:dyDescent="0.25">
      <c r="A5570">
        <v>1976</v>
      </c>
      <c r="B5570">
        <v>3</v>
      </c>
      <c r="C5570">
        <v>30</v>
      </c>
      <c r="D5570">
        <v>59</v>
      </c>
      <c r="E5570">
        <v>42</v>
      </c>
      <c r="F5570">
        <v>0</v>
      </c>
      <c r="T5570"/>
    </row>
    <row r="5571" spans="1:20" x14ac:dyDescent="0.25">
      <c r="A5571">
        <v>1976</v>
      </c>
      <c r="B5571">
        <v>3</v>
      </c>
      <c r="C5571">
        <v>31</v>
      </c>
      <c r="D5571">
        <v>47</v>
      </c>
      <c r="E5571">
        <v>40</v>
      </c>
      <c r="F5571">
        <v>25</v>
      </c>
      <c r="T5571"/>
    </row>
    <row r="5572" spans="1:20" x14ac:dyDescent="0.25">
      <c r="A5572">
        <v>1976</v>
      </c>
      <c r="B5572">
        <v>4</v>
      </c>
      <c r="C5572">
        <v>1</v>
      </c>
      <c r="D5572">
        <v>56</v>
      </c>
      <c r="E5572">
        <v>44</v>
      </c>
      <c r="F5572">
        <v>151</v>
      </c>
      <c r="T5572"/>
    </row>
    <row r="5573" spans="1:20" x14ac:dyDescent="0.25">
      <c r="A5573">
        <v>1976</v>
      </c>
      <c r="B5573">
        <v>4</v>
      </c>
      <c r="C5573">
        <v>2</v>
      </c>
      <c r="D5573">
        <v>53</v>
      </c>
      <c r="E5573">
        <v>41</v>
      </c>
      <c r="F5573">
        <v>3</v>
      </c>
      <c r="T5573"/>
    </row>
    <row r="5574" spans="1:20" x14ac:dyDescent="0.25">
      <c r="A5574">
        <v>1976</v>
      </c>
      <c r="B5574">
        <v>4</v>
      </c>
      <c r="C5574">
        <v>3</v>
      </c>
      <c r="D5574">
        <v>53</v>
      </c>
      <c r="E5574">
        <v>39</v>
      </c>
      <c r="F5574">
        <v>0</v>
      </c>
      <c r="T5574"/>
    </row>
    <row r="5575" spans="1:20" x14ac:dyDescent="0.25">
      <c r="A5575">
        <v>1976</v>
      </c>
      <c r="B5575">
        <v>4</v>
      </c>
      <c r="C5575">
        <v>4</v>
      </c>
      <c r="D5575">
        <v>47</v>
      </c>
      <c r="E5575">
        <v>37</v>
      </c>
      <c r="F5575">
        <v>0</v>
      </c>
      <c r="T5575"/>
    </row>
    <row r="5576" spans="1:20" x14ac:dyDescent="0.25">
      <c r="A5576">
        <v>1976</v>
      </c>
      <c r="B5576">
        <v>4</v>
      </c>
      <c r="C5576">
        <v>5</v>
      </c>
      <c r="D5576">
        <v>59</v>
      </c>
      <c r="E5576">
        <v>35</v>
      </c>
      <c r="F5576">
        <v>0</v>
      </c>
      <c r="T5576"/>
    </row>
    <row r="5577" spans="1:20" x14ac:dyDescent="0.25">
      <c r="A5577">
        <v>1976</v>
      </c>
      <c r="B5577">
        <v>4</v>
      </c>
      <c r="C5577">
        <v>6</v>
      </c>
      <c r="D5577">
        <v>61</v>
      </c>
      <c r="E5577">
        <v>43</v>
      </c>
      <c r="F5577">
        <v>0</v>
      </c>
      <c r="T5577"/>
    </row>
    <row r="5578" spans="1:20" x14ac:dyDescent="0.25">
      <c r="A5578">
        <v>1976</v>
      </c>
      <c r="B5578">
        <v>4</v>
      </c>
      <c r="C5578">
        <v>7</v>
      </c>
      <c r="D5578">
        <v>59</v>
      </c>
      <c r="E5578">
        <v>42</v>
      </c>
      <c r="F5578">
        <v>0</v>
      </c>
      <c r="T5578"/>
    </row>
    <row r="5579" spans="1:20" x14ac:dyDescent="0.25">
      <c r="A5579">
        <v>1976</v>
      </c>
      <c r="B5579">
        <v>4</v>
      </c>
      <c r="C5579">
        <v>8</v>
      </c>
      <c r="D5579">
        <v>53</v>
      </c>
      <c r="E5579">
        <v>40</v>
      </c>
      <c r="F5579">
        <v>0</v>
      </c>
      <c r="T5579"/>
    </row>
    <row r="5580" spans="1:20" x14ac:dyDescent="0.25">
      <c r="A5580">
        <v>1976</v>
      </c>
      <c r="B5580">
        <v>4</v>
      </c>
      <c r="C5580">
        <v>9</v>
      </c>
      <c r="D5580">
        <v>51</v>
      </c>
      <c r="E5580">
        <v>35</v>
      </c>
      <c r="F5580">
        <v>0</v>
      </c>
      <c r="T5580"/>
    </row>
    <row r="5581" spans="1:20" x14ac:dyDescent="0.25">
      <c r="A5581">
        <v>1976</v>
      </c>
      <c r="B5581">
        <v>4</v>
      </c>
      <c r="C5581">
        <v>10</v>
      </c>
      <c r="D5581">
        <v>63</v>
      </c>
      <c r="E5581">
        <v>33</v>
      </c>
      <c r="F5581">
        <v>0</v>
      </c>
      <c r="T5581"/>
    </row>
    <row r="5582" spans="1:20" x14ac:dyDescent="0.25">
      <c r="A5582">
        <v>1976</v>
      </c>
      <c r="B5582">
        <v>4</v>
      </c>
      <c r="C5582">
        <v>11</v>
      </c>
      <c r="D5582">
        <v>59</v>
      </c>
      <c r="E5582">
        <v>28</v>
      </c>
      <c r="F5582">
        <v>0</v>
      </c>
      <c r="T5582"/>
    </row>
    <row r="5583" spans="1:20" x14ac:dyDescent="0.25">
      <c r="A5583">
        <v>1976</v>
      </c>
      <c r="B5583">
        <v>4</v>
      </c>
      <c r="C5583">
        <v>12</v>
      </c>
      <c r="D5583">
        <v>43</v>
      </c>
      <c r="E5583">
        <v>25</v>
      </c>
      <c r="F5583">
        <v>0</v>
      </c>
      <c r="T5583"/>
    </row>
    <row r="5584" spans="1:20" x14ac:dyDescent="0.25">
      <c r="A5584">
        <v>1976</v>
      </c>
      <c r="B5584">
        <v>4</v>
      </c>
      <c r="C5584">
        <v>13</v>
      </c>
      <c r="D5584">
        <v>62</v>
      </c>
      <c r="E5584">
        <v>36</v>
      </c>
      <c r="F5584">
        <v>0</v>
      </c>
      <c r="T5584"/>
    </row>
    <row r="5585" spans="1:20" x14ac:dyDescent="0.25">
      <c r="A5585">
        <v>1976</v>
      </c>
      <c r="B5585">
        <v>4</v>
      </c>
      <c r="C5585">
        <v>14</v>
      </c>
      <c r="D5585">
        <v>72</v>
      </c>
      <c r="E5585">
        <v>48</v>
      </c>
      <c r="F5585">
        <v>0</v>
      </c>
      <c r="T5585"/>
    </row>
    <row r="5586" spans="1:20" x14ac:dyDescent="0.25">
      <c r="A5586">
        <v>1976</v>
      </c>
      <c r="B5586">
        <v>4</v>
      </c>
      <c r="C5586">
        <v>15</v>
      </c>
      <c r="D5586">
        <v>76</v>
      </c>
      <c r="E5586">
        <v>53</v>
      </c>
      <c r="F5586">
        <v>0</v>
      </c>
      <c r="T5586"/>
    </row>
    <row r="5587" spans="1:20" x14ac:dyDescent="0.25">
      <c r="A5587">
        <v>1976</v>
      </c>
      <c r="B5587">
        <v>4</v>
      </c>
      <c r="C5587">
        <v>16</v>
      </c>
      <c r="D5587">
        <v>82</v>
      </c>
      <c r="E5587">
        <v>56</v>
      </c>
      <c r="F5587">
        <v>0</v>
      </c>
      <c r="T5587"/>
    </row>
    <row r="5588" spans="1:20" x14ac:dyDescent="0.25">
      <c r="A5588">
        <v>1976</v>
      </c>
      <c r="B5588">
        <v>4</v>
      </c>
      <c r="C5588">
        <v>17</v>
      </c>
      <c r="D5588">
        <v>91</v>
      </c>
      <c r="E5588">
        <v>66</v>
      </c>
      <c r="F5588">
        <v>0</v>
      </c>
      <c r="T5588"/>
    </row>
    <row r="5589" spans="1:20" x14ac:dyDescent="0.25">
      <c r="A5589">
        <v>1976</v>
      </c>
      <c r="B5589">
        <v>4</v>
      </c>
      <c r="C5589">
        <v>18</v>
      </c>
      <c r="D5589">
        <v>96</v>
      </c>
      <c r="E5589">
        <v>70</v>
      </c>
      <c r="F5589">
        <v>0</v>
      </c>
      <c r="T5589"/>
    </row>
    <row r="5590" spans="1:20" x14ac:dyDescent="0.25">
      <c r="A5590">
        <v>1976</v>
      </c>
      <c r="B5590">
        <v>4</v>
      </c>
      <c r="C5590">
        <v>19</v>
      </c>
      <c r="D5590">
        <v>92</v>
      </c>
      <c r="E5590">
        <v>68</v>
      </c>
      <c r="F5590">
        <v>0</v>
      </c>
      <c r="T5590"/>
    </row>
    <row r="5591" spans="1:20" x14ac:dyDescent="0.25">
      <c r="A5591">
        <v>1976</v>
      </c>
      <c r="B5591">
        <v>4</v>
      </c>
      <c r="C5591">
        <v>20</v>
      </c>
      <c r="D5591">
        <v>89</v>
      </c>
      <c r="E5591">
        <v>67</v>
      </c>
      <c r="F5591">
        <v>0</v>
      </c>
      <c r="T5591"/>
    </row>
    <row r="5592" spans="1:20" x14ac:dyDescent="0.25">
      <c r="A5592">
        <v>1976</v>
      </c>
      <c r="B5592">
        <v>4</v>
      </c>
      <c r="C5592">
        <v>21</v>
      </c>
      <c r="D5592">
        <v>78</v>
      </c>
      <c r="E5592">
        <v>54</v>
      </c>
      <c r="F5592">
        <v>0</v>
      </c>
      <c r="T5592"/>
    </row>
    <row r="5593" spans="1:20" x14ac:dyDescent="0.25">
      <c r="A5593">
        <v>1976</v>
      </c>
      <c r="B5593">
        <v>4</v>
      </c>
      <c r="C5593">
        <v>22</v>
      </c>
      <c r="D5593">
        <v>69</v>
      </c>
      <c r="E5593">
        <v>50</v>
      </c>
      <c r="F5593">
        <v>22</v>
      </c>
      <c r="T5593"/>
    </row>
    <row r="5594" spans="1:20" x14ac:dyDescent="0.25">
      <c r="A5594">
        <v>1976</v>
      </c>
      <c r="B5594">
        <v>4</v>
      </c>
      <c r="C5594">
        <v>23</v>
      </c>
      <c r="D5594">
        <v>75</v>
      </c>
      <c r="E5594">
        <v>50</v>
      </c>
      <c r="F5594">
        <v>0</v>
      </c>
      <c r="T5594"/>
    </row>
    <row r="5595" spans="1:20" x14ac:dyDescent="0.25">
      <c r="A5595">
        <v>1976</v>
      </c>
      <c r="B5595">
        <v>4</v>
      </c>
      <c r="C5595">
        <v>24</v>
      </c>
      <c r="D5595">
        <v>63</v>
      </c>
      <c r="E5595">
        <v>45</v>
      </c>
      <c r="F5595">
        <v>1</v>
      </c>
      <c r="T5595"/>
    </row>
    <row r="5596" spans="1:20" x14ac:dyDescent="0.25">
      <c r="A5596">
        <v>1976</v>
      </c>
      <c r="B5596">
        <v>4</v>
      </c>
      <c r="C5596">
        <v>25</v>
      </c>
      <c r="D5596">
        <v>49</v>
      </c>
      <c r="E5596">
        <v>42</v>
      </c>
      <c r="F5596">
        <v>96</v>
      </c>
      <c r="T5596"/>
    </row>
    <row r="5597" spans="1:20" x14ac:dyDescent="0.25">
      <c r="A5597">
        <v>1976</v>
      </c>
      <c r="B5597">
        <v>4</v>
      </c>
      <c r="C5597">
        <v>26</v>
      </c>
      <c r="D5597">
        <v>46</v>
      </c>
      <c r="E5597">
        <v>38</v>
      </c>
      <c r="F5597">
        <v>7</v>
      </c>
      <c r="T5597"/>
    </row>
    <row r="5598" spans="1:20" x14ac:dyDescent="0.25">
      <c r="A5598">
        <v>1976</v>
      </c>
      <c r="B5598">
        <v>4</v>
      </c>
      <c r="C5598">
        <v>27</v>
      </c>
      <c r="D5598">
        <v>49</v>
      </c>
      <c r="E5598">
        <v>38</v>
      </c>
      <c r="F5598">
        <v>0</v>
      </c>
      <c r="T5598"/>
    </row>
    <row r="5599" spans="1:20" x14ac:dyDescent="0.25">
      <c r="A5599">
        <v>1976</v>
      </c>
      <c r="B5599">
        <v>4</v>
      </c>
      <c r="C5599">
        <v>28</v>
      </c>
      <c r="D5599">
        <v>61</v>
      </c>
      <c r="E5599">
        <v>41</v>
      </c>
      <c r="F5599">
        <v>0</v>
      </c>
      <c r="T5599"/>
    </row>
    <row r="5600" spans="1:20" x14ac:dyDescent="0.25">
      <c r="A5600">
        <v>1976</v>
      </c>
      <c r="B5600">
        <v>4</v>
      </c>
      <c r="C5600">
        <v>29</v>
      </c>
      <c r="D5600">
        <v>64</v>
      </c>
      <c r="E5600">
        <v>44</v>
      </c>
      <c r="F5600">
        <v>0</v>
      </c>
      <c r="T5600"/>
    </row>
    <row r="5601" spans="1:20" x14ac:dyDescent="0.25">
      <c r="A5601">
        <v>1976</v>
      </c>
      <c r="B5601">
        <v>4</v>
      </c>
      <c r="C5601">
        <v>30</v>
      </c>
      <c r="D5601">
        <v>72</v>
      </c>
      <c r="E5601">
        <v>49</v>
      </c>
      <c r="F5601">
        <v>0</v>
      </c>
      <c r="T5601"/>
    </row>
    <row r="5602" spans="1:20" x14ac:dyDescent="0.25">
      <c r="A5602">
        <v>1976</v>
      </c>
      <c r="B5602">
        <v>5</v>
      </c>
      <c r="C5602">
        <v>1</v>
      </c>
      <c r="D5602">
        <v>58</v>
      </c>
      <c r="E5602">
        <v>50</v>
      </c>
      <c r="F5602">
        <v>248</v>
      </c>
      <c r="T5602"/>
    </row>
    <row r="5603" spans="1:20" x14ac:dyDescent="0.25">
      <c r="A5603">
        <v>1976</v>
      </c>
      <c r="B5603">
        <v>5</v>
      </c>
      <c r="C5603">
        <v>2</v>
      </c>
      <c r="D5603">
        <v>74</v>
      </c>
      <c r="E5603">
        <v>56</v>
      </c>
      <c r="F5603">
        <v>0</v>
      </c>
      <c r="T5603"/>
    </row>
    <row r="5604" spans="1:20" x14ac:dyDescent="0.25">
      <c r="A5604">
        <v>1976</v>
      </c>
      <c r="B5604">
        <v>5</v>
      </c>
      <c r="C5604">
        <v>3</v>
      </c>
      <c r="D5604">
        <v>67</v>
      </c>
      <c r="E5604">
        <v>45</v>
      </c>
      <c r="F5604">
        <v>2</v>
      </c>
      <c r="T5604"/>
    </row>
    <row r="5605" spans="1:20" x14ac:dyDescent="0.25">
      <c r="A5605">
        <v>1976</v>
      </c>
      <c r="B5605">
        <v>5</v>
      </c>
      <c r="C5605">
        <v>4</v>
      </c>
      <c r="D5605">
        <v>55</v>
      </c>
      <c r="E5605">
        <v>41</v>
      </c>
      <c r="F5605">
        <v>0</v>
      </c>
      <c r="T5605"/>
    </row>
    <row r="5606" spans="1:20" x14ac:dyDescent="0.25">
      <c r="A5606">
        <v>1976</v>
      </c>
      <c r="B5606">
        <v>5</v>
      </c>
      <c r="C5606">
        <v>5</v>
      </c>
      <c r="D5606">
        <v>72</v>
      </c>
      <c r="E5606">
        <v>45</v>
      </c>
      <c r="F5606">
        <v>0</v>
      </c>
      <c r="T5606"/>
    </row>
    <row r="5607" spans="1:20" x14ac:dyDescent="0.25">
      <c r="A5607">
        <v>1976</v>
      </c>
      <c r="B5607">
        <v>5</v>
      </c>
      <c r="C5607">
        <v>6</v>
      </c>
      <c r="D5607">
        <v>79</v>
      </c>
      <c r="E5607">
        <v>58</v>
      </c>
      <c r="F5607">
        <v>0</v>
      </c>
      <c r="T5607"/>
    </row>
    <row r="5608" spans="1:20" x14ac:dyDescent="0.25">
      <c r="A5608">
        <v>1976</v>
      </c>
      <c r="B5608">
        <v>5</v>
      </c>
      <c r="C5608">
        <v>7</v>
      </c>
      <c r="D5608">
        <v>75</v>
      </c>
      <c r="E5608">
        <v>50</v>
      </c>
      <c r="F5608">
        <v>16</v>
      </c>
      <c r="T5608"/>
    </row>
    <row r="5609" spans="1:20" x14ac:dyDescent="0.25">
      <c r="A5609">
        <v>1976</v>
      </c>
      <c r="B5609">
        <v>5</v>
      </c>
      <c r="C5609">
        <v>8</v>
      </c>
      <c r="D5609">
        <v>63</v>
      </c>
      <c r="E5609">
        <v>42</v>
      </c>
      <c r="F5609">
        <v>0</v>
      </c>
      <c r="T5609"/>
    </row>
    <row r="5610" spans="1:20" x14ac:dyDescent="0.25">
      <c r="A5610">
        <v>1976</v>
      </c>
      <c r="B5610">
        <v>5</v>
      </c>
      <c r="C5610">
        <v>9</v>
      </c>
      <c r="D5610">
        <v>68</v>
      </c>
      <c r="E5610">
        <v>42</v>
      </c>
      <c r="F5610">
        <v>0</v>
      </c>
      <c r="T5610"/>
    </row>
    <row r="5611" spans="1:20" x14ac:dyDescent="0.25">
      <c r="A5611">
        <v>1976</v>
      </c>
      <c r="B5611">
        <v>5</v>
      </c>
      <c r="C5611">
        <v>10</v>
      </c>
      <c r="D5611">
        <v>75</v>
      </c>
      <c r="E5611">
        <v>51</v>
      </c>
      <c r="F5611">
        <v>0</v>
      </c>
      <c r="T5611"/>
    </row>
    <row r="5612" spans="1:20" x14ac:dyDescent="0.25">
      <c r="A5612">
        <v>1976</v>
      </c>
      <c r="B5612">
        <v>5</v>
      </c>
      <c r="C5612">
        <v>11</v>
      </c>
      <c r="D5612">
        <v>67</v>
      </c>
      <c r="E5612">
        <v>55</v>
      </c>
      <c r="F5612">
        <v>37</v>
      </c>
      <c r="T5612"/>
    </row>
    <row r="5613" spans="1:20" x14ac:dyDescent="0.25">
      <c r="A5613">
        <v>1976</v>
      </c>
      <c r="B5613">
        <v>5</v>
      </c>
      <c r="C5613">
        <v>12</v>
      </c>
      <c r="D5613">
        <v>63</v>
      </c>
      <c r="E5613">
        <v>47</v>
      </c>
      <c r="F5613">
        <v>44</v>
      </c>
      <c r="T5613"/>
    </row>
    <row r="5614" spans="1:20" x14ac:dyDescent="0.25">
      <c r="A5614">
        <v>1976</v>
      </c>
      <c r="B5614">
        <v>5</v>
      </c>
      <c r="C5614">
        <v>13</v>
      </c>
      <c r="D5614">
        <v>64</v>
      </c>
      <c r="E5614">
        <v>45</v>
      </c>
      <c r="F5614">
        <v>0</v>
      </c>
      <c r="T5614"/>
    </row>
    <row r="5615" spans="1:20" x14ac:dyDescent="0.25">
      <c r="A5615">
        <v>1976</v>
      </c>
      <c r="B5615">
        <v>5</v>
      </c>
      <c r="C5615">
        <v>14</v>
      </c>
      <c r="D5615">
        <v>76</v>
      </c>
      <c r="E5615">
        <v>58</v>
      </c>
      <c r="F5615">
        <v>0</v>
      </c>
      <c r="T5615"/>
    </row>
    <row r="5616" spans="1:20" x14ac:dyDescent="0.25">
      <c r="A5616">
        <v>1976</v>
      </c>
      <c r="B5616">
        <v>5</v>
      </c>
      <c r="C5616">
        <v>15</v>
      </c>
      <c r="D5616">
        <v>83</v>
      </c>
      <c r="E5616">
        <v>65</v>
      </c>
      <c r="F5616">
        <v>0</v>
      </c>
      <c r="T5616"/>
    </row>
    <row r="5617" spans="1:20" x14ac:dyDescent="0.25">
      <c r="A5617">
        <v>1976</v>
      </c>
      <c r="B5617">
        <v>5</v>
      </c>
      <c r="C5617">
        <v>16</v>
      </c>
      <c r="D5617">
        <v>67</v>
      </c>
      <c r="E5617">
        <v>56</v>
      </c>
      <c r="F5617">
        <v>5</v>
      </c>
      <c r="T5617"/>
    </row>
    <row r="5618" spans="1:20" x14ac:dyDescent="0.25">
      <c r="A5618">
        <v>1976</v>
      </c>
      <c r="B5618">
        <v>5</v>
      </c>
      <c r="C5618">
        <v>17</v>
      </c>
      <c r="D5618">
        <v>69</v>
      </c>
      <c r="E5618">
        <v>58</v>
      </c>
      <c r="F5618">
        <v>3</v>
      </c>
      <c r="T5618"/>
    </row>
    <row r="5619" spans="1:20" x14ac:dyDescent="0.25">
      <c r="A5619">
        <v>1976</v>
      </c>
      <c r="B5619">
        <v>5</v>
      </c>
      <c r="C5619">
        <v>18</v>
      </c>
      <c r="D5619">
        <v>75</v>
      </c>
      <c r="E5619">
        <v>42</v>
      </c>
      <c r="F5619">
        <v>26</v>
      </c>
      <c r="T5619"/>
    </row>
    <row r="5620" spans="1:20" x14ac:dyDescent="0.25">
      <c r="A5620">
        <v>1976</v>
      </c>
      <c r="B5620">
        <v>5</v>
      </c>
      <c r="C5620">
        <v>19</v>
      </c>
      <c r="D5620">
        <v>52</v>
      </c>
      <c r="E5620">
        <v>38</v>
      </c>
      <c r="F5620">
        <v>55</v>
      </c>
      <c r="T5620"/>
    </row>
    <row r="5621" spans="1:20" x14ac:dyDescent="0.25">
      <c r="A5621">
        <v>1976</v>
      </c>
      <c r="B5621">
        <v>5</v>
      </c>
      <c r="C5621">
        <v>20</v>
      </c>
      <c r="D5621">
        <v>73</v>
      </c>
      <c r="E5621">
        <v>45</v>
      </c>
      <c r="F5621">
        <v>0</v>
      </c>
      <c r="T5621"/>
    </row>
    <row r="5622" spans="1:20" x14ac:dyDescent="0.25">
      <c r="A5622">
        <v>1976</v>
      </c>
      <c r="B5622">
        <v>5</v>
      </c>
      <c r="C5622">
        <v>21</v>
      </c>
      <c r="D5622">
        <v>75</v>
      </c>
      <c r="E5622">
        <v>57</v>
      </c>
      <c r="F5622">
        <v>18</v>
      </c>
      <c r="T5622"/>
    </row>
    <row r="5623" spans="1:20" x14ac:dyDescent="0.25">
      <c r="A5623">
        <v>1976</v>
      </c>
      <c r="B5623">
        <v>5</v>
      </c>
      <c r="C5623">
        <v>22</v>
      </c>
      <c r="D5623">
        <v>69</v>
      </c>
      <c r="E5623">
        <v>50</v>
      </c>
      <c r="F5623">
        <v>0</v>
      </c>
      <c r="T5623"/>
    </row>
    <row r="5624" spans="1:20" x14ac:dyDescent="0.25">
      <c r="A5624">
        <v>1976</v>
      </c>
      <c r="B5624">
        <v>5</v>
      </c>
      <c r="C5624">
        <v>23</v>
      </c>
      <c r="D5624">
        <v>72</v>
      </c>
      <c r="E5624">
        <v>44</v>
      </c>
      <c r="F5624">
        <v>0</v>
      </c>
      <c r="T5624"/>
    </row>
    <row r="5625" spans="1:20" x14ac:dyDescent="0.25">
      <c r="A5625">
        <v>1976</v>
      </c>
      <c r="B5625">
        <v>5</v>
      </c>
      <c r="C5625">
        <v>24</v>
      </c>
      <c r="D5625">
        <v>70</v>
      </c>
      <c r="E5625">
        <v>49</v>
      </c>
      <c r="F5625">
        <v>0</v>
      </c>
      <c r="T5625"/>
    </row>
    <row r="5626" spans="1:20" x14ac:dyDescent="0.25">
      <c r="A5626">
        <v>1976</v>
      </c>
      <c r="B5626">
        <v>5</v>
      </c>
      <c r="C5626">
        <v>25</v>
      </c>
      <c r="D5626">
        <v>67</v>
      </c>
      <c r="E5626">
        <v>51</v>
      </c>
      <c r="F5626">
        <v>0</v>
      </c>
      <c r="T5626"/>
    </row>
    <row r="5627" spans="1:20" x14ac:dyDescent="0.25">
      <c r="A5627">
        <v>1976</v>
      </c>
      <c r="B5627">
        <v>5</v>
      </c>
      <c r="C5627">
        <v>26</v>
      </c>
      <c r="D5627">
        <v>62</v>
      </c>
      <c r="E5627">
        <v>50</v>
      </c>
      <c r="F5627">
        <v>0</v>
      </c>
      <c r="T5627"/>
    </row>
    <row r="5628" spans="1:20" x14ac:dyDescent="0.25">
      <c r="A5628">
        <v>1976</v>
      </c>
      <c r="B5628">
        <v>5</v>
      </c>
      <c r="C5628">
        <v>27</v>
      </c>
      <c r="D5628">
        <v>75</v>
      </c>
      <c r="E5628">
        <v>49</v>
      </c>
      <c r="F5628">
        <v>7</v>
      </c>
      <c r="T5628"/>
    </row>
    <row r="5629" spans="1:20" x14ac:dyDescent="0.25">
      <c r="A5629">
        <v>1976</v>
      </c>
      <c r="B5629">
        <v>5</v>
      </c>
      <c r="C5629">
        <v>28</v>
      </c>
      <c r="D5629">
        <v>82</v>
      </c>
      <c r="E5629">
        <v>55</v>
      </c>
      <c r="F5629">
        <v>0</v>
      </c>
      <c r="T5629"/>
    </row>
    <row r="5630" spans="1:20" x14ac:dyDescent="0.25">
      <c r="A5630">
        <v>1976</v>
      </c>
      <c r="B5630">
        <v>5</v>
      </c>
      <c r="C5630">
        <v>29</v>
      </c>
      <c r="D5630">
        <v>72</v>
      </c>
      <c r="E5630">
        <v>59</v>
      </c>
      <c r="F5630">
        <v>5</v>
      </c>
      <c r="T5630"/>
    </row>
    <row r="5631" spans="1:20" x14ac:dyDescent="0.25">
      <c r="A5631">
        <v>1976</v>
      </c>
      <c r="B5631">
        <v>5</v>
      </c>
      <c r="C5631">
        <v>30</v>
      </c>
      <c r="D5631">
        <v>64</v>
      </c>
      <c r="E5631">
        <v>60</v>
      </c>
      <c r="F5631">
        <v>11</v>
      </c>
      <c r="T5631"/>
    </row>
    <row r="5632" spans="1:20" x14ac:dyDescent="0.25">
      <c r="A5632">
        <v>1976</v>
      </c>
      <c r="B5632">
        <v>5</v>
      </c>
      <c r="C5632">
        <v>31</v>
      </c>
      <c r="D5632">
        <v>76</v>
      </c>
      <c r="E5632">
        <v>60</v>
      </c>
      <c r="F5632">
        <v>0</v>
      </c>
      <c r="T5632"/>
    </row>
    <row r="5633" spans="1:20" x14ac:dyDescent="0.25">
      <c r="A5633">
        <v>1976</v>
      </c>
      <c r="B5633">
        <v>6</v>
      </c>
      <c r="C5633">
        <v>1</v>
      </c>
      <c r="D5633">
        <v>77</v>
      </c>
      <c r="E5633">
        <v>58</v>
      </c>
      <c r="F5633">
        <v>54</v>
      </c>
      <c r="T5633"/>
    </row>
    <row r="5634" spans="1:20" x14ac:dyDescent="0.25">
      <c r="A5634">
        <v>1976</v>
      </c>
      <c r="B5634">
        <v>6</v>
      </c>
      <c r="C5634">
        <v>2</v>
      </c>
      <c r="D5634">
        <v>68</v>
      </c>
      <c r="E5634">
        <v>51</v>
      </c>
      <c r="F5634">
        <v>6</v>
      </c>
      <c r="T5634"/>
    </row>
    <row r="5635" spans="1:20" x14ac:dyDescent="0.25">
      <c r="A5635">
        <v>1976</v>
      </c>
      <c r="B5635">
        <v>6</v>
      </c>
      <c r="C5635">
        <v>3</v>
      </c>
      <c r="D5635">
        <v>75</v>
      </c>
      <c r="E5635">
        <v>50</v>
      </c>
      <c r="F5635">
        <v>0</v>
      </c>
      <c r="T5635"/>
    </row>
    <row r="5636" spans="1:20" x14ac:dyDescent="0.25">
      <c r="A5636">
        <v>1976</v>
      </c>
      <c r="B5636">
        <v>6</v>
      </c>
      <c r="C5636">
        <v>4</v>
      </c>
      <c r="D5636">
        <v>76</v>
      </c>
      <c r="E5636">
        <v>52</v>
      </c>
      <c r="F5636">
        <v>0</v>
      </c>
      <c r="T5636"/>
    </row>
    <row r="5637" spans="1:20" x14ac:dyDescent="0.25">
      <c r="A5637">
        <v>1976</v>
      </c>
      <c r="B5637">
        <v>6</v>
      </c>
      <c r="C5637">
        <v>5</v>
      </c>
      <c r="D5637">
        <v>78</v>
      </c>
      <c r="E5637">
        <v>53</v>
      </c>
      <c r="F5637">
        <v>0</v>
      </c>
      <c r="T5637"/>
    </row>
    <row r="5638" spans="1:20" x14ac:dyDescent="0.25">
      <c r="A5638">
        <v>1976</v>
      </c>
      <c r="B5638">
        <v>6</v>
      </c>
      <c r="C5638">
        <v>6</v>
      </c>
      <c r="D5638">
        <v>60</v>
      </c>
      <c r="E5638">
        <v>54</v>
      </c>
      <c r="F5638">
        <v>17</v>
      </c>
      <c r="T5638"/>
    </row>
    <row r="5639" spans="1:20" x14ac:dyDescent="0.25">
      <c r="A5639">
        <v>1976</v>
      </c>
      <c r="B5639">
        <v>6</v>
      </c>
      <c r="C5639">
        <v>7</v>
      </c>
      <c r="D5639">
        <v>82</v>
      </c>
      <c r="E5639">
        <v>57</v>
      </c>
      <c r="F5639">
        <v>0</v>
      </c>
      <c r="T5639"/>
    </row>
    <row r="5640" spans="1:20" x14ac:dyDescent="0.25">
      <c r="A5640">
        <v>1976</v>
      </c>
      <c r="B5640">
        <v>6</v>
      </c>
      <c r="C5640">
        <v>8</v>
      </c>
      <c r="D5640">
        <v>85</v>
      </c>
      <c r="E5640">
        <v>67</v>
      </c>
      <c r="F5640">
        <v>0</v>
      </c>
      <c r="T5640"/>
    </row>
    <row r="5641" spans="1:20" x14ac:dyDescent="0.25">
      <c r="A5641">
        <v>1976</v>
      </c>
      <c r="B5641">
        <v>6</v>
      </c>
      <c r="C5641">
        <v>9</v>
      </c>
      <c r="D5641">
        <v>91</v>
      </c>
      <c r="E5641">
        <v>63</v>
      </c>
      <c r="F5641">
        <v>0</v>
      </c>
      <c r="T5641"/>
    </row>
    <row r="5642" spans="1:20" x14ac:dyDescent="0.25">
      <c r="A5642">
        <v>1976</v>
      </c>
      <c r="B5642">
        <v>6</v>
      </c>
      <c r="C5642">
        <v>10</v>
      </c>
      <c r="D5642">
        <v>90</v>
      </c>
      <c r="E5642">
        <v>72</v>
      </c>
      <c r="F5642">
        <v>0</v>
      </c>
      <c r="T5642"/>
    </row>
    <row r="5643" spans="1:20" x14ac:dyDescent="0.25">
      <c r="A5643">
        <v>1976</v>
      </c>
      <c r="B5643">
        <v>6</v>
      </c>
      <c r="C5643">
        <v>11</v>
      </c>
      <c r="D5643">
        <v>90</v>
      </c>
      <c r="E5643">
        <v>71</v>
      </c>
      <c r="F5643">
        <v>0</v>
      </c>
      <c r="T5643"/>
    </row>
    <row r="5644" spans="1:20" x14ac:dyDescent="0.25">
      <c r="A5644">
        <v>1976</v>
      </c>
      <c r="B5644">
        <v>6</v>
      </c>
      <c r="C5644">
        <v>12</v>
      </c>
      <c r="D5644">
        <v>77</v>
      </c>
      <c r="E5644">
        <v>59</v>
      </c>
      <c r="F5644">
        <v>0</v>
      </c>
      <c r="T5644"/>
    </row>
    <row r="5645" spans="1:20" x14ac:dyDescent="0.25">
      <c r="A5645">
        <v>1976</v>
      </c>
      <c r="B5645">
        <v>6</v>
      </c>
      <c r="C5645">
        <v>13</v>
      </c>
      <c r="D5645">
        <v>68</v>
      </c>
      <c r="E5645">
        <v>57</v>
      </c>
      <c r="F5645">
        <v>0</v>
      </c>
      <c r="T5645"/>
    </row>
    <row r="5646" spans="1:20" x14ac:dyDescent="0.25">
      <c r="A5646">
        <v>1976</v>
      </c>
      <c r="B5646">
        <v>6</v>
      </c>
      <c r="C5646">
        <v>14</v>
      </c>
      <c r="D5646">
        <v>75</v>
      </c>
      <c r="E5646">
        <v>62</v>
      </c>
      <c r="F5646">
        <v>0</v>
      </c>
      <c r="T5646"/>
    </row>
    <row r="5647" spans="1:20" x14ac:dyDescent="0.25">
      <c r="A5647">
        <v>1976</v>
      </c>
      <c r="B5647">
        <v>6</v>
      </c>
      <c r="C5647">
        <v>15</v>
      </c>
      <c r="D5647">
        <v>88</v>
      </c>
      <c r="E5647">
        <v>67</v>
      </c>
      <c r="F5647">
        <v>1</v>
      </c>
      <c r="T5647"/>
    </row>
    <row r="5648" spans="1:20" x14ac:dyDescent="0.25">
      <c r="A5648">
        <v>1976</v>
      </c>
      <c r="B5648">
        <v>6</v>
      </c>
      <c r="C5648">
        <v>16</v>
      </c>
      <c r="D5648">
        <v>86</v>
      </c>
      <c r="E5648">
        <v>73</v>
      </c>
      <c r="F5648">
        <v>0</v>
      </c>
      <c r="T5648"/>
    </row>
    <row r="5649" spans="1:20" x14ac:dyDescent="0.25">
      <c r="A5649">
        <v>1976</v>
      </c>
      <c r="B5649">
        <v>6</v>
      </c>
      <c r="C5649">
        <v>17</v>
      </c>
      <c r="D5649">
        <v>83</v>
      </c>
      <c r="E5649">
        <v>68</v>
      </c>
      <c r="F5649">
        <v>93</v>
      </c>
      <c r="T5649"/>
    </row>
    <row r="5650" spans="1:20" x14ac:dyDescent="0.25">
      <c r="A5650">
        <v>1976</v>
      </c>
      <c r="B5650">
        <v>6</v>
      </c>
      <c r="C5650">
        <v>18</v>
      </c>
      <c r="D5650">
        <v>84</v>
      </c>
      <c r="E5650">
        <v>70</v>
      </c>
      <c r="F5650">
        <v>0</v>
      </c>
      <c r="T5650"/>
    </row>
    <row r="5651" spans="1:20" x14ac:dyDescent="0.25">
      <c r="A5651">
        <v>1976</v>
      </c>
      <c r="B5651">
        <v>6</v>
      </c>
      <c r="C5651">
        <v>19</v>
      </c>
      <c r="D5651">
        <v>80</v>
      </c>
      <c r="E5651">
        <v>68</v>
      </c>
      <c r="F5651">
        <v>0</v>
      </c>
      <c r="T5651"/>
    </row>
    <row r="5652" spans="1:20" x14ac:dyDescent="0.25">
      <c r="A5652">
        <v>1976</v>
      </c>
      <c r="B5652">
        <v>6</v>
      </c>
      <c r="C5652">
        <v>20</v>
      </c>
      <c r="D5652">
        <v>84</v>
      </c>
      <c r="E5652">
        <v>66</v>
      </c>
      <c r="F5652">
        <v>0</v>
      </c>
      <c r="T5652"/>
    </row>
    <row r="5653" spans="1:20" x14ac:dyDescent="0.25">
      <c r="A5653">
        <v>1976</v>
      </c>
      <c r="B5653">
        <v>6</v>
      </c>
      <c r="C5653">
        <v>21</v>
      </c>
      <c r="D5653">
        <v>80</v>
      </c>
      <c r="E5653">
        <v>69</v>
      </c>
      <c r="F5653">
        <v>2</v>
      </c>
      <c r="T5653"/>
    </row>
    <row r="5654" spans="1:20" x14ac:dyDescent="0.25">
      <c r="A5654">
        <v>1976</v>
      </c>
      <c r="B5654">
        <v>6</v>
      </c>
      <c r="C5654">
        <v>22</v>
      </c>
      <c r="D5654">
        <v>84</v>
      </c>
      <c r="E5654">
        <v>69</v>
      </c>
      <c r="F5654">
        <v>16</v>
      </c>
      <c r="T5654"/>
    </row>
    <row r="5655" spans="1:20" x14ac:dyDescent="0.25">
      <c r="A5655">
        <v>1976</v>
      </c>
      <c r="B5655">
        <v>6</v>
      </c>
      <c r="C5655">
        <v>23</v>
      </c>
      <c r="D5655">
        <v>86</v>
      </c>
      <c r="E5655">
        <v>66</v>
      </c>
      <c r="F5655">
        <v>0</v>
      </c>
      <c r="T5655"/>
    </row>
    <row r="5656" spans="1:20" x14ac:dyDescent="0.25">
      <c r="A5656">
        <v>1976</v>
      </c>
      <c r="B5656">
        <v>6</v>
      </c>
      <c r="C5656">
        <v>24</v>
      </c>
      <c r="D5656">
        <v>90</v>
      </c>
      <c r="E5656">
        <v>71</v>
      </c>
      <c r="F5656">
        <v>0</v>
      </c>
      <c r="T5656"/>
    </row>
    <row r="5657" spans="1:20" x14ac:dyDescent="0.25">
      <c r="A5657">
        <v>1976</v>
      </c>
      <c r="B5657">
        <v>6</v>
      </c>
      <c r="C5657">
        <v>25</v>
      </c>
      <c r="D5657">
        <v>87</v>
      </c>
      <c r="E5657">
        <v>74</v>
      </c>
      <c r="F5657">
        <v>1</v>
      </c>
      <c r="T5657"/>
    </row>
    <row r="5658" spans="1:20" x14ac:dyDescent="0.25">
      <c r="A5658">
        <v>1976</v>
      </c>
      <c r="B5658">
        <v>6</v>
      </c>
      <c r="C5658">
        <v>26</v>
      </c>
      <c r="D5658">
        <v>87</v>
      </c>
      <c r="E5658">
        <v>73</v>
      </c>
      <c r="F5658">
        <v>0</v>
      </c>
      <c r="T5658"/>
    </row>
    <row r="5659" spans="1:20" x14ac:dyDescent="0.25">
      <c r="A5659">
        <v>1976</v>
      </c>
      <c r="B5659">
        <v>6</v>
      </c>
      <c r="C5659">
        <v>27</v>
      </c>
      <c r="D5659">
        <v>90</v>
      </c>
      <c r="E5659">
        <v>70</v>
      </c>
      <c r="F5659">
        <v>0</v>
      </c>
      <c r="T5659"/>
    </row>
    <row r="5660" spans="1:20" x14ac:dyDescent="0.25">
      <c r="A5660">
        <v>1976</v>
      </c>
      <c r="B5660">
        <v>6</v>
      </c>
      <c r="C5660">
        <v>28</v>
      </c>
      <c r="D5660">
        <v>92</v>
      </c>
      <c r="E5660">
        <v>68</v>
      </c>
      <c r="F5660">
        <v>8</v>
      </c>
      <c r="T5660"/>
    </row>
    <row r="5661" spans="1:20" x14ac:dyDescent="0.25">
      <c r="A5661">
        <v>1976</v>
      </c>
      <c r="B5661">
        <v>6</v>
      </c>
      <c r="C5661">
        <v>29</v>
      </c>
      <c r="D5661">
        <v>85</v>
      </c>
      <c r="E5661">
        <v>65</v>
      </c>
      <c r="F5661">
        <v>53</v>
      </c>
      <c r="T5661"/>
    </row>
    <row r="5662" spans="1:20" x14ac:dyDescent="0.25">
      <c r="A5662">
        <v>1976</v>
      </c>
      <c r="B5662">
        <v>6</v>
      </c>
      <c r="C5662">
        <v>30</v>
      </c>
      <c r="D5662">
        <v>79</v>
      </c>
      <c r="E5662">
        <v>68</v>
      </c>
      <c r="F5662">
        <v>27</v>
      </c>
      <c r="T5662"/>
    </row>
    <row r="5663" spans="1:20" x14ac:dyDescent="0.25">
      <c r="A5663">
        <v>1976</v>
      </c>
      <c r="B5663">
        <v>7</v>
      </c>
      <c r="C5663">
        <v>1</v>
      </c>
      <c r="D5663">
        <v>84</v>
      </c>
      <c r="E5663">
        <v>68</v>
      </c>
      <c r="F5663">
        <v>0</v>
      </c>
      <c r="T5663"/>
    </row>
    <row r="5664" spans="1:20" x14ac:dyDescent="0.25">
      <c r="A5664">
        <v>1976</v>
      </c>
      <c r="B5664">
        <v>7</v>
      </c>
      <c r="C5664">
        <v>2</v>
      </c>
      <c r="D5664">
        <v>82</v>
      </c>
      <c r="E5664">
        <v>64</v>
      </c>
      <c r="F5664">
        <v>0</v>
      </c>
      <c r="T5664"/>
    </row>
    <row r="5665" spans="1:20" x14ac:dyDescent="0.25">
      <c r="A5665">
        <v>1976</v>
      </c>
      <c r="B5665">
        <v>7</v>
      </c>
      <c r="C5665">
        <v>3</v>
      </c>
      <c r="D5665">
        <v>86</v>
      </c>
      <c r="E5665">
        <v>65</v>
      </c>
      <c r="F5665">
        <v>1</v>
      </c>
      <c r="T5665"/>
    </row>
    <row r="5666" spans="1:20" x14ac:dyDescent="0.25">
      <c r="A5666">
        <v>1976</v>
      </c>
      <c r="B5666">
        <v>7</v>
      </c>
      <c r="C5666">
        <v>4</v>
      </c>
      <c r="D5666">
        <v>82</v>
      </c>
      <c r="E5666">
        <v>63</v>
      </c>
      <c r="F5666">
        <v>1</v>
      </c>
      <c r="T5666"/>
    </row>
    <row r="5667" spans="1:20" x14ac:dyDescent="0.25">
      <c r="A5667">
        <v>1976</v>
      </c>
      <c r="B5667">
        <v>7</v>
      </c>
      <c r="C5667">
        <v>5</v>
      </c>
      <c r="D5667">
        <v>88</v>
      </c>
      <c r="E5667">
        <v>64</v>
      </c>
      <c r="F5667">
        <v>0</v>
      </c>
      <c r="T5667"/>
    </row>
    <row r="5668" spans="1:20" x14ac:dyDescent="0.25">
      <c r="A5668">
        <v>1976</v>
      </c>
      <c r="B5668">
        <v>7</v>
      </c>
      <c r="C5668">
        <v>6</v>
      </c>
      <c r="D5668">
        <v>89</v>
      </c>
      <c r="E5668">
        <v>68</v>
      </c>
      <c r="F5668">
        <v>0</v>
      </c>
      <c r="T5668"/>
    </row>
    <row r="5669" spans="1:20" x14ac:dyDescent="0.25">
      <c r="A5669">
        <v>1976</v>
      </c>
      <c r="B5669">
        <v>7</v>
      </c>
      <c r="C5669">
        <v>7</v>
      </c>
      <c r="D5669">
        <v>80</v>
      </c>
      <c r="E5669">
        <v>69</v>
      </c>
      <c r="F5669">
        <v>25</v>
      </c>
      <c r="T5669"/>
    </row>
    <row r="5670" spans="1:20" x14ac:dyDescent="0.25">
      <c r="A5670">
        <v>1976</v>
      </c>
      <c r="B5670">
        <v>7</v>
      </c>
      <c r="C5670">
        <v>8</v>
      </c>
      <c r="D5670">
        <v>84</v>
      </c>
      <c r="E5670">
        <v>69</v>
      </c>
      <c r="F5670">
        <v>0</v>
      </c>
      <c r="T5670"/>
    </row>
    <row r="5671" spans="1:20" x14ac:dyDescent="0.25">
      <c r="A5671">
        <v>1976</v>
      </c>
      <c r="B5671">
        <v>7</v>
      </c>
      <c r="C5671">
        <v>9</v>
      </c>
      <c r="D5671">
        <v>85</v>
      </c>
      <c r="E5671">
        <v>70</v>
      </c>
      <c r="F5671">
        <v>0</v>
      </c>
      <c r="T5671"/>
    </row>
    <row r="5672" spans="1:20" x14ac:dyDescent="0.25">
      <c r="A5672">
        <v>1976</v>
      </c>
      <c r="B5672">
        <v>7</v>
      </c>
      <c r="C5672">
        <v>10</v>
      </c>
      <c r="D5672">
        <v>87</v>
      </c>
      <c r="E5672">
        <v>67</v>
      </c>
      <c r="F5672">
        <v>0</v>
      </c>
      <c r="T5672"/>
    </row>
    <row r="5673" spans="1:20" x14ac:dyDescent="0.25">
      <c r="A5673">
        <v>1976</v>
      </c>
      <c r="B5673">
        <v>7</v>
      </c>
      <c r="C5673">
        <v>11</v>
      </c>
      <c r="D5673">
        <v>88</v>
      </c>
      <c r="E5673">
        <v>70</v>
      </c>
      <c r="F5673">
        <v>0</v>
      </c>
      <c r="T5673"/>
    </row>
    <row r="5674" spans="1:20" x14ac:dyDescent="0.25">
      <c r="A5674">
        <v>1976</v>
      </c>
      <c r="B5674">
        <v>7</v>
      </c>
      <c r="C5674">
        <v>12</v>
      </c>
      <c r="D5674">
        <v>85</v>
      </c>
      <c r="E5674">
        <v>63</v>
      </c>
      <c r="F5674">
        <v>0</v>
      </c>
      <c r="T5674"/>
    </row>
    <row r="5675" spans="1:20" x14ac:dyDescent="0.25">
      <c r="A5675">
        <v>1976</v>
      </c>
      <c r="B5675">
        <v>7</v>
      </c>
      <c r="C5675">
        <v>13</v>
      </c>
      <c r="D5675">
        <v>73</v>
      </c>
      <c r="E5675">
        <v>61</v>
      </c>
      <c r="F5675">
        <v>1</v>
      </c>
      <c r="T5675"/>
    </row>
    <row r="5676" spans="1:20" x14ac:dyDescent="0.25">
      <c r="A5676">
        <v>1976</v>
      </c>
      <c r="B5676">
        <v>7</v>
      </c>
      <c r="C5676">
        <v>14</v>
      </c>
      <c r="D5676">
        <v>80</v>
      </c>
      <c r="E5676">
        <v>64</v>
      </c>
      <c r="F5676">
        <v>0</v>
      </c>
      <c r="T5676"/>
    </row>
    <row r="5677" spans="1:20" x14ac:dyDescent="0.25">
      <c r="A5677">
        <v>1976</v>
      </c>
      <c r="B5677">
        <v>7</v>
      </c>
      <c r="C5677">
        <v>15</v>
      </c>
      <c r="D5677">
        <v>85</v>
      </c>
      <c r="E5677">
        <v>62</v>
      </c>
      <c r="F5677">
        <v>0</v>
      </c>
      <c r="T5677"/>
    </row>
    <row r="5678" spans="1:20" x14ac:dyDescent="0.25">
      <c r="A5678">
        <v>1976</v>
      </c>
      <c r="B5678">
        <v>7</v>
      </c>
      <c r="C5678">
        <v>16</v>
      </c>
      <c r="D5678">
        <v>75</v>
      </c>
      <c r="E5678">
        <v>66</v>
      </c>
      <c r="F5678">
        <v>54</v>
      </c>
      <c r="T5678"/>
    </row>
    <row r="5679" spans="1:20" x14ac:dyDescent="0.25">
      <c r="A5679">
        <v>1976</v>
      </c>
      <c r="B5679">
        <v>7</v>
      </c>
      <c r="C5679">
        <v>17</v>
      </c>
      <c r="D5679">
        <v>83</v>
      </c>
      <c r="E5679">
        <v>67</v>
      </c>
      <c r="F5679">
        <v>25</v>
      </c>
      <c r="T5679"/>
    </row>
    <row r="5680" spans="1:20" x14ac:dyDescent="0.25">
      <c r="A5680">
        <v>1976</v>
      </c>
      <c r="B5680">
        <v>7</v>
      </c>
      <c r="C5680">
        <v>18</v>
      </c>
      <c r="D5680">
        <v>83</v>
      </c>
      <c r="E5680">
        <v>60</v>
      </c>
      <c r="F5680">
        <v>0</v>
      </c>
      <c r="T5680"/>
    </row>
    <row r="5681" spans="1:20" x14ac:dyDescent="0.25">
      <c r="A5681">
        <v>1976</v>
      </c>
      <c r="B5681">
        <v>7</v>
      </c>
      <c r="C5681">
        <v>19</v>
      </c>
      <c r="D5681">
        <v>90</v>
      </c>
      <c r="E5681">
        <v>66</v>
      </c>
      <c r="F5681">
        <v>0</v>
      </c>
      <c r="T5681"/>
    </row>
    <row r="5682" spans="1:20" x14ac:dyDescent="0.25">
      <c r="A5682">
        <v>1976</v>
      </c>
      <c r="B5682">
        <v>7</v>
      </c>
      <c r="C5682">
        <v>20</v>
      </c>
      <c r="D5682">
        <v>88</v>
      </c>
      <c r="E5682">
        <v>71</v>
      </c>
      <c r="F5682">
        <v>0</v>
      </c>
      <c r="T5682"/>
    </row>
    <row r="5683" spans="1:20" x14ac:dyDescent="0.25">
      <c r="A5683">
        <v>1976</v>
      </c>
      <c r="B5683">
        <v>7</v>
      </c>
      <c r="C5683">
        <v>21</v>
      </c>
      <c r="D5683">
        <v>80</v>
      </c>
      <c r="E5683">
        <v>73</v>
      </c>
      <c r="F5683">
        <v>1</v>
      </c>
      <c r="T5683"/>
    </row>
    <row r="5684" spans="1:20" x14ac:dyDescent="0.25">
      <c r="A5684">
        <v>1976</v>
      </c>
      <c r="B5684">
        <v>7</v>
      </c>
      <c r="C5684">
        <v>22</v>
      </c>
      <c r="D5684">
        <v>84</v>
      </c>
      <c r="E5684">
        <v>68</v>
      </c>
      <c r="F5684">
        <v>0</v>
      </c>
      <c r="T5684"/>
    </row>
    <row r="5685" spans="1:20" x14ac:dyDescent="0.25">
      <c r="A5685">
        <v>1976</v>
      </c>
      <c r="B5685">
        <v>7</v>
      </c>
      <c r="C5685">
        <v>23</v>
      </c>
      <c r="D5685">
        <v>72</v>
      </c>
      <c r="E5685">
        <v>64</v>
      </c>
      <c r="F5685">
        <v>19</v>
      </c>
      <c r="T5685"/>
    </row>
    <row r="5686" spans="1:20" x14ac:dyDescent="0.25">
      <c r="A5686">
        <v>1976</v>
      </c>
      <c r="B5686">
        <v>7</v>
      </c>
      <c r="C5686">
        <v>24</v>
      </c>
      <c r="D5686">
        <v>89</v>
      </c>
      <c r="E5686">
        <v>71</v>
      </c>
      <c r="F5686">
        <v>0</v>
      </c>
      <c r="T5686"/>
    </row>
    <row r="5687" spans="1:20" x14ac:dyDescent="0.25">
      <c r="A5687">
        <v>1976</v>
      </c>
      <c r="B5687">
        <v>7</v>
      </c>
      <c r="C5687">
        <v>25</v>
      </c>
      <c r="D5687">
        <v>79</v>
      </c>
      <c r="E5687">
        <v>63</v>
      </c>
      <c r="F5687">
        <v>0</v>
      </c>
      <c r="T5687"/>
    </row>
    <row r="5688" spans="1:20" x14ac:dyDescent="0.25">
      <c r="A5688">
        <v>1976</v>
      </c>
      <c r="B5688">
        <v>7</v>
      </c>
      <c r="C5688">
        <v>26</v>
      </c>
      <c r="D5688">
        <v>82</v>
      </c>
      <c r="E5688">
        <v>58</v>
      </c>
      <c r="F5688">
        <v>0</v>
      </c>
      <c r="T5688"/>
    </row>
    <row r="5689" spans="1:20" x14ac:dyDescent="0.25">
      <c r="A5689">
        <v>1976</v>
      </c>
      <c r="B5689">
        <v>7</v>
      </c>
      <c r="C5689">
        <v>27</v>
      </c>
      <c r="D5689">
        <v>86</v>
      </c>
      <c r="E5689">
        <v>66</v>
      </c>
      <c r="F5689">
        <v>0</v>
      </c>
      <c r="T5689"/>
    </row>
    <row r="5690" spans="1:20" x14ac:dyDescent="0.25">
      <c r="A5690">
        <v>1976</v>
      </c>
      <c r="B5690">
        <v>7</v>
      </c>
      <c r="C5690">
        <v>28</v>
      </c>
      <c r="D5690">
        <v>90</v>
      </c>
      <c r="E5690">
        <v>70</v>
      </c>
      <c r="F5690">
        <v>0</v>
      </c>
      <c r="T5690"/>
    </row>
    <row r="5691" spans="1:20" x14ac:dyDescent="0.25">
      <c r="A5691">
        <v>1976</v>
      </c>
      <c r="B5691">
        <v>7</v>
      </c>
      <c r="C5691">
        <v>29</v>
      </c>
      <c r="D5691">
        <v>73</v>
      </c>
      <c r="E5691">
        <v>69</v>
      </c>
      <c r="F5691">
        <v>3</v>
      </c>
      <c r="T5691"/>
    </row>
    <row r="5692" spans="1:20" x14ac:dyDescent="0.25">
      <c r="A5692">
        <v>1976</v>
      </c>
      <c r="B5692">
        <v>7</v>
      </c>
      <c r="C5692">
        <v>30</v>
      </c>
      <c r="D5692">
        <v>88</v>
      </c>
      <c r="E5692">
        <v>71</v>
      </c>
      <c r="F5692">
        <v>0</v>
      </c>
      <c r="T5692"/>
    </row>
    <row r="5693" spans="1:20" x14ac:dyDescent="0.25">
      <c r="A5693">
        <v>1976</v>
      </c>
      <c r="B5693">
        <v>7</v>
      </c>
      <c r="C5693">
        <v>31</v>
      </c>
      <c r="D5693">
        <v>82</v>
      </c>
      <c r="E5693">
        <v>66</v>
      </c>
      <c r="F5693">
        <v>12</v>
      </c>
      <c r="T5693"/>
    </row>
    <row r="5694" spans="1:20" x14ac:dyDescent="0.25">
      <c r="A5694">
        <v>1976</v>
      </c>
      <c r="B5694">
        <v>8</v>
      </c>
      <c r="C5694">
        <v>1</v>
      </c>
      <c r="D5694">
        <v>81</v>
      </c>
      <c r="E5694">
        <v>66</v>
      </c>
      <c r="F5694">
        <v>0</v>
      </c>
      <c r="T5694"/>
    </row>
    <row r="5695" spans="1:20" x14ac:dyDescent="0.25">
      <c r="A5695">
        <v>1976</v>
      </c>
      <c r="B5695">
        <v>8</v>
      </c>
      <c r="C5695">
        <v>2</v>
      </c>
      <c r="D5695">
        <v>80</v>
      </c>
      <c r="E5695">
        <v>64</v>
      </c>
      <c r="F5695">
        <v>0</v>
      </c>
      <c r="T5695"/>
    </row>
    <row r="5696" spans="1:20" x14ac:dyDescent="0.25">
      <c r="A5696">
        <v>1976</v>
      </c>
      <c r="B5696">
        <v>8</v>
      </c>
      <c r="C5696">
        <v>3</v>
      </c>
      <c r="D5696">
        <v>82</v>
      </c>
      <c r="E5696">
        <v>60</v>
      </c>
      <c r="F5696">
        <v>0</v>
      </c>
      <c r="T5696"/>
    </row>
    <row r="5697" spans="1:20" x14ac:dyDescent="0.25">
      <c r="A5697">
        <v>1976</v>
      </c>
      <c r="B5697">
        <v>8</v>
      </c>
      <c r="C5697">
        <v>4</v>
      </c>
      <c r="D5697">
        <v>86</v>
      </c>
      <c r="E5697">
        <v>63</v>
      </c>
      <c r="F5697">
        <v>0</v>
      </c>
      <c r="T5697"/>
    </row>
    <row r="5698" spans="1:20" x14ac:dyDescent="0.25">
      <c r="A5698">
        <v>1976</v>
      </c>
      <c r="B5698">
        <v>8</v>
      </c>
      <c r="C5698">
        <v>5</v>
      </c>
      <c r="D5698">
        <v>86</v>
      </c>
      <c r="E5698">
        <v>65</v>
      </c>
      <c r="F5698">
        <v>0</v>
      </c>
      <c r="T5698"/>
    </row>
    <row r="5699" spans="1:20" x14ac:dyDescent="0.25">
      <c r="A5699">
        <v>1976</v>
      </c>
      <c r="B5699">
        <v>8</v>
      </c>
      <c r="C5699">
        <v>6</v>
      </c>
      <c r="D5699">
        <v>89</v>
      </c>
      <c r="E5699">
        <v>71</v>
      </c>
      <c r="F5699">
        <v>6</v>
      </c>
      <c r="T5699"/>
    </row>
    <row r="5700" spans="1:20" x14ac:dyDescent="0.25">
      <c r="A5700">
        <v>1976</v>
      </c>
      <c r="B5700">
        <v>8</v>
      </c>
      <c r="C5700">
        <v>7</v>
      </c>
      <c r="D5700">
        <v>76</v>
      </c>
      <c r="E5700">
        <v>68</v>
      </c>
      <c r="F5700">
        <v>0</v>
      </c>
      <c r="T5700"/>
    </row>
    <row r="5701" spans="1:20" x14ac:dyDescent="0.25">
      <c r="A5701">
        <v>1976</v>
      </c>
      <c r="B5701">
        <v>8</v>
      </c>
      <c r="C5701">
        <v>8</v>
      </c>
      <c r="D5701">
        <v>72</v>
      </c>
      <c r="E5701">
        <v>65</v>
      </c>
      <c r="F5701">
        <v>93</v>
      </c>
      <c r="T5701"/>
    </row>
    <row r="5702" spans="1:20" x14ac:dyDescent="0.25">
      <c r="A5702">
        <v>1976</v>
      </c>
      <c r="B5702">
        <v>8</v>
      </c>
      <c r="C5702">
        <v>9</v>
      </c>
      <c r="D5702">
        <v>72</v>
      </c>
      <c r="E5702">
        <v>67</v>
      </c>
      <c r="F5702">
        <v>390</v>
      </c>
      <c r="T5702"/>
    </row>
    <row r="5703" spans="1:20" x14ac:dyDescent="0.25">
      <c r="A5703">
        <v>1976</v>
      </c>
      <c r="B5703">
        <v>8</v>
      </c>
      <c r="C5703">
        <v>10</v>
      </c>
      <c r="D5703">
        <v>81</v>
      </c>
      <c r="E5703">
        <v>67</v>
      </c>
      <c r="F5703">
        <v>38</v>
      </c>
      <c r="T5703"/>
    </row>
    <row r="5704" spans="1:20" x14ac:dyDescent="0.25">
      <c r="A5704">
        <v>1976</v>
      </c>
      <c r="B5704">
        <v>8</v>
      </c>
      <c r="C5704">
        <v>11</v>
      </c>
      <c r="D5704">
        <v>87</v>
      </c>
      <c r="E5704">
        <v>63</v>
      </c>
      <c r="F5704">
        <v>0</v>
      </c>
      <c r="T5704"/>
    </row>
    <row r="5705" spans="1:20" x14ac:dyDescent="0.25">
      <c r="A5705">
        <v>1976</v>
      </c>
      <c r="B5705">
        <v>8</v>
      </c>
      <c r="C5705">
        <v>12</v>
      </c>
      <c r="D5705">
        <v>87</v>
      </c>
      <c r="E5705">
        <v>68</v>
      </c>
      <c r="F5705">
        <v>0</v>
      </c>
      <c r="T5705"/>
    </row>
    <row r="5706" spans="1:20" x14ac:dyDescent="0.25">
      <c r="A5706">
        <v>1976</v>
      </c>
      <c r="B5706">
        <v>8</v>
      </c>
      <c r="C5706">
        <v>13</v>
      </c>
      <c r="D5706">
        <v>90</v>
      </c>
      <c r="E5706">
        <v>72</v>
      </c>
      <c r="F5706">
        <v>0</v>
      </c>
      <c r="T5706"/>
    </row>
    <row r="5707" spans="1:20" x14ac:dyDescent="0.25">
      <c r="A5707">
        <v>1976</v>
      </c>
      <c r="B5707">
        <v>8</v>
      </c>
      <c r="C5707">
        <v>14</v>
      </c>
      <c r="D5707">
        <v>88</v>
      </c>
      <c r="E5707">
        <v>68</v>
      </c>
      <c r="F5707">
        <v>41</v>
      </c>
      <c r="T5707"/>
    </row>
    <row r="5708" spans="1:20" x14ac:dyDescent="0.25">
      <c r="A5708">
        <v>1976</v>
      </c>
      <c r="B5708">
        <v>8</v>
      </c>
      <c r="C5708">
        <v>15</v>
      </c>
      <c r="D5708">
        <v>82</v>
      </c>
      <c r="E5708">
        <v>66</v>
      </c>
      <c r="F5708">
        <v>43</v>
      </c>
      <c r="T5708"/>
    </row>
    <row r="5709" spans="1:20" x14ac:dyDescent="0.25">
      <c r="A5709">
        <v>1976</v>
      </c>
      <c r="B5709">
        <v>8</v>
      </c>
      <c r="C5709">
        <v>16</v>
      </c>
      <c r="D5709">
        <v>78</v>
      </c>
      <c r="E5709">
        <v>62</v>
      </c>
      <c r="F5709">
        <v>0</v>
      </c>
      <c r="T5709"/>
    </row>
    <row r="5710" spans="1:20" x14ac:dyDescent="0.25">
      <c r="A5710">
        <v>1976</v>
      </c>
      <c r="B5710">
        <v>8</v>
      </c>
      <c r="C5710">
        <v>17</v>
      </c>
      <c r="D5710">
        <v>83</v>
      </c>
      <c r="E5710">
        <v>60</v>
      </c>
      <c r="F5710">
        <v>0</v>
      </c>
      <c r="T5710"/>
    </row>
    <row r="5711" spans="1:20" x14ac:dyDescent="0.25">
      <c r="A5711">
        <v>1976</v>
      </c>
      <c r="B5711">
        <v>8</v>
      </c>
      <c r="C5711">
        <v>18</v>
      </c>
      <c r="D5711">
        <v>80</v>
      </c>
      <c r="E5711">
        <v>64</v>
      </c>
      <c r="F5711">
        <v>0</v>
      </c>
      <c r="T5711"/>
    </row>
    <row r="5712" spans="1:20" x14ac:dyDescent="0.25">
      <c r="A5712">
        <v>1976</v>
      </c>
      <c r="B5712">
        <v>8</v>
      </c>
      <c r="C5712">
        <v>19</v>
      </c>
      <c r="D5712">
        <v>76</v>
      </c>
      <c r="E5712">
        <v>62</v>
      </c>
      <c r="F5712">
        <v>0</v>
      </c>
      <c r="T5712"/>
    </row>
    <row r="5713" spans="1:20" x14ac:dyDescent="0.25">
      <c r="A5713">
        <v>1976</v>
      </c>
      <c r="B5713">
        <v>8</v>
      </c>
      <c r="C5713">
        <v>20</v>
      </c>
      <c r="D5713">
        <v>87</v>
      </c>
      <c r="E5713">
        <v>62</v>
      </c>
      <c r="F5713">
        <v>0</v>
      </c>
      <c r="T5713"/>
    </row>
    <row r="5714" spans="1:20" x14ac:dyDescent="0.25">
      <c r="A5714">
        <v>1976</v>
      </c>
      <c r="B5714">
        <v>8</v>
      </c>
      <c r="C5714">
        <v>21</v>
      </c>
      <c r="D5714">
        <v>92</v>
      </c>
      <c r="E5714">
        <v>66</v>
      </c>
      <c r="F5714">
        <v>0</v>
      </c>
      <c r="T5714"/>
    </row>
    <row r="5715" spans="1:20" x14ac:dyDescent="0.25">
      <c r="A5715">
        <v>1976</v>
      </c>
      <c r="B5715">
        <v>8</v>
      </c>
      <c r="C5715">
        <v>22</v>
      </c>
      <c r="D5715">
        <v>94</v>
      </c>
      <c r="E5715">
        <v>74</v>
      </c>
      <c r="F5715">
        <v>0</v>
      </c>
      <c r="T5715"/>
    </row>
    <row r="5716" spans="1:20" x14ac:dyDescent="0.25">
      <c r="A5716">
        <v>1976</v>
      </c>
      <c r="B5716">
        <v>8</v>
      </c>
      <c r="C5716">
        <v>23</v>
      </c>
      <c r="D5716">
        <v>90</v>
      </c>
      <c r="E5716">
        <v>72</v>
      </c>
      <c r="F5716">
        <v>0</v>
      </c>
      <c r="T5716"/>
    </row>
    <row r="5717" spans="1:20" x14ac:dyDescent="0.25">
      <c r="A5717">
        <v>1976</v>
      </c>
      <c r="B5717">
        <v>8</v>
      </c>
      <c r="C5717">
        <v>24</v>
      </c>
      <c r="D5717">
        <v>85</v>
      </c>
      <c r="E5717">
        <v>70</v>
      </c>
      <c r="F5717">
        <v>0</v>
      </c>
      <c r="T5717"/>
    </row>
    <row r="5718" spans="1:20" x14ac:dyDescent="0.25">
      <c r="A5718">
        <v>1976</v>
      </c>
      <c r="B5718">
        <v>8</v>
      </c>
      <c r="C5718">
        <v>25</v>
      </c>
      <c r="D5718">
        <v>89</v>
      </c>
      <c r="E5718">
        <v>67</v>
      </c>
      <c r="F5718">
        <v>0</v>
      </c>
      <c r="T5718"/>
    </row>
    <row r="5719" spans="1:20" x14ac:dyDescent="0.25">
      <c r="A5719">
        <v>1976</v>
      </c>
      <c r="B5719">
        <v>8</v>
      </c>
      <c r="C5719">
        <v>26</v>
      </c>
      <c r="D5719">
        <v>85</v>
      </c>
      <c r="E5719">
        <v>73</v>
      </c>
      <c r="F5719">
        <v>1</v>
      </c>
      <c r="T5719"/>
    </row>
    <row r="5720" spans="1:20" x14ac:dyDescent="0.25">
      <c r="A5720">
        <v>1976</v>
      </c>
      <c r="B5720">
        <v>8</v>
      </c>
      <c r="C5720">
        <v>27</v>
      </c>
      <c r="D5720">
        <v>79</v>
      </c>
      <c r="E5720">
        <v>71</v>
      </c>
      <c r="F5720">
        <v>40</v>
      </c>
      <c r="T5720"/>
    </row>
    <row r="5721" spans="1:20" x14ac:dyDescent="0.25">
      <c r="A5721">
        <v>1976</v>
      </c>
      <c r="B5721">
        <v>8</v>
      </c>
      <c r="C5721">
        <v>28</v>
      </c>
      <c r="D5721">
        <v>82</v>
      </c>
      <c r="E5721">
        <v>71</v>
      </c>
      <c r="F5721">
        <v>0</v>
      </c>
      <c r="T5721"/>
    </row>
    <row r="5722" spans="1:20" x14ac:dyDescent="0.25">
      <c r="A5722">
        <v>1976</v>
      </c>
      <c r="B5722">
        <v>8</v>
      </c>
      <c r="C5722">
        <v>29</v>
      </c>
      <c r="D5722">
        <v>88</v>
      </c>
      <c r="E5722">
        <v>63</v>
      </c>
      <c r="F5722">
        <v>0</v>
      </c>
      <c r="T5722"/>
    </row>
    <row r="5723" spans="1:20" x14ac:dyDescent="0.25">
      <c r="A5723">
        <v>1976</v>
      </c>
      <c r="B5723">
        <v>8</v>
      </c>
      <c r="C5723">
        <v>30</v>
      </c>
      <c r="D5723">
        <v>72</v>
      </c>
      <c r="E5723">
        <v>55</v>
      </c>
      <c r="F5723">
        <v>0</v>
      </c>
      <c r="T5723"/>
    </row>
    <row r="5724" spans="1:20" x14ac:dyDescent="0.25">
      <c r="A5724">
        <v>1976</v>
      </c>
      <c r="B5724">
        <v>8</v>
      </c>
      <c r="C5724">
        <v>31</v>
      </c>
      <c r="D5724">
        <v>74</v>
      </c>
      <c r="E5724">
        <v>50</v>
      </c>
      <c r="F5724">
        <v>0</v>
      </c>
      <c r="T5724"/>
    </row>
    <row r="5725" spans="1:20" x14ac:dyDescent="0.25">
      <c r="A5725">
        <v>1976</v>
      </c>
      <c r="B5725">
        <v>9</v>
      </c>
      <c r="C5725">
        <v>1</v>
      </c>
      <c r="D5725">
        <v>81</v>
      </c>
      <c r="E5725">
        <v>59</v>
      </c>
      <c r="F5725">
        <v>0</v>
      </c>
      <c r="T5725"/>
    </row>
    <row r="5726" spans="1:20" x14ac:dyDescent="0.25">
      <c r="A5726">
        <v>1976</v>
      </c>
      <c r="B5726">
        <v>9</v>
      </c>
      <c r="C5726">
        <v>2</v>
      </c>
      <c r="D5726">
        <v>69</v>
      </c>
      <c r="E5726">
        <v>58</v>
      </c>
      <c r="F5726">
        <v>18</v>
      </c>
      <c r="T5726"/>
    </row>
    <row r="5727" spans="1:20" x14ac:dyDescent="0.25">
      <c r="A5727">
        <v>1976</v>
      </c>
      <c r="B5727">
        <v>9</v>
      </c>
      <c r="C5727">
        <v>3</v>
      </c>
      <c r="D5727">
        <v>72</v>
      </c>
      <c r="E5727">
        <v>53</v>
      </c>
      <c r="F5727">
        <v>0</v>
      </c>
      <c r="T5727"/>
    </row>
    <row r="5728" spans="1:20" x14ac:dyDescent="0.25">
      <c r="A5728">
        <v>1976</v>
      </c>
      <c r="B5728">
        <v>9</v>
      </c>
      <c r="C5728">
        <v>4</v>
      </c>
      <c r="D5728">
        <v>74</v>
      </c>
      <c r="E5728">
        <v>57</v>
      </c>
      <c r="F5728">
        <v>0</v>
      </c>
      <c r="T5728"/>
    </row>
    <row r="5729" spans="1:20" x14ac:dyDescent="0.25">
      <c r="A5729">
        <v>1976</v>
      </c>
      <c r="B5729">
        <v>9</v>
      </c>
      <c r="C5729">
        <v>5</v>
      </c>
      <c r="D5729">
        <v>80</v>
      </c>
      <c r="E5729">
        <v>59</v>
      </c>
      <c r="F5729">
        <v>0</v>
      </c>
      <c r="T5729"/>
    </row>
    <row r="5730" spans="1:20" x14ac:dyDescent="0.25">
      <c r="A5730">
        <v>1976</v>
      </c>
      <c r="B5730">
        <v>9</v>
      </c>
      <c r="C5730">
        <v>6</v>
      </c>
      <c r="D5730">
        <v>73</v>
      </c>
      <c r="E5730">
        <v>53</v>
      </c>
      <c r="F5730">
        <v>0</v>
      </c>
      <c r="T5730"/>
    </row>
    <row r="5731" spans="1:20" x14ac:dyDescent="0.25">
      <c r="A5731">
        <v>1976</v>
      </c>
      <c r="B5731">
        <v>9</v>
      </c>
      <c r="C5731">
        <v>7</v>
      </c>
      <c r="D5731">
        <v>80</v>
      </c>
      <c r="E5731">
        <v>53</v>
      </c>
      <c r="F5731">
        <v>0</v>
      </c>
      <c r="T5731"/>
    </row>
    <row r="5732" spans="1:20" x14ac:dyDescent="0.25">
      <c r="A5732">
        <v>1976</v>
      </c>
      <c r="B5732">
        <v>9</v>
      </c>
      <c r="C5732">
        <v>8</v>
      </c>
      <c r="D5732">
        <v>86</v>
      </c>
      <c r="E5732">
        <v>64</v>
      </c>
      <c r="F5732">
        <v>0</v>
      </c>
      <c r="T5732"/>
    </row>
    <row r="5733" spans="1:20" x14ac:dyDescent="0.25">
      <c r="A5733">
        <v>1976</v>
      </c>
      <c r="B5733">
        <v>9</v>
      </c>
      <c r="C5733">
        <v>9</v>
      </c>
      <c r="D5733">
        <v>79</v>
      </c>
      <c r="E5733">
        <v>60</v>
      </c>
      <c r="F5733">
        <v>0</v>
      </c>
      <c r="T5733"/>
    </row>
    <row r="5734" spans="1:20" x14ac:dyDescent="0.25">
      <c r="A5734">
        <v>1976</v>
      </c>
      <c r="B5734">
        <v>9</v>
      </c>
      <c r="C5734">
        <v>10</v>
      </c>
      <c r="D5734">
        <v>74</v>
      </c>
      <c r="E5734">
        <v>59</v>
      </c>
      <c r="F5734">
        <v>59</v>
      </c>
      <c r="T5734"/>
    </row>
    <row r="5735" spans="1:20" x14ac:dyDescent="0.25">
      <c r="A5735">
        <v>1976</v>
      </c>
      <c r="B5735">
        <v>9</v>
      </c>
      <c r="C5735">
        <v>11</v>
      </c>
      <c r="D5735">
        <v>73</v>
      </c>
      <c r="E5735">
        <v>50</v>
      </c>
      <c r="F5735">
        <v>0</v>
      </c>
      <c r="T5735"/>
    </row>
    <row r="5736" spans="1:20" x14ac:dyDescent="0.25">
      <c r="A5736">
        <v>1976</v>
      </c>
      <c r="B5736">
        <v>9</v>
      </c>
      <c r="C5736">
        <v>12</v>
      </c>
      <c r="D5736">
        <v>80</v>
      </c>
      <c r="E5736">
        <v>53</v>
      </c>
      <c r="F5736">
        <v>0</v>
      </c>
      <c r="T5736"/>
    </row>
    <row r="5737" spans="1:20" x14ac:dyDescent="0.25">
      <c r="A5737">
        <v>1976</v>
      </c>
      <c r="B5737">
        <v>9</v>
      </c>
      <c r="C5737">
        <v>13</v>
      </c>
      <c r="D5737">
        <v>89</v>
      </c>
      <c r="E5737">
        <v>62</v>
      </c>
      <c r="F5737">
        <v>0</v>
      </c>
      <c r="T5737"/>
    </row>
    <row r="5738" spans="1:20" x14ac:dyDescent="0.25">
      <c r="A5738">
        <v>1976</v>
      </c>
      <c r="B5738">
        <v>9</v>
      </c>
      <c r="C5738">
        <v>14</v>
      </c>
      <c r="D5738">
        <v>89</v>
      </c>
      <c r="E5738">
        <v>62</v>
      </c>
      <c r="F5738">
        <v>0</v>
      </c>
      <c r="T5738"/>
    </row>
    <row r="5739" spans="1:20" x14ac:dyDescent="0.25">
      <c r="A5739">
        <v>1976</v>
      </c>
      <c r="B5739">
        <v>9</v>
      </c>
      <c r="C5739">
        <v>15</v>
      </c>
      <c r="D5739">
        <v>77</v>
      </c>
      <c r="E5739">
        <v>66</v>
      </c>
      <c r="F5739">
        <v>0</v>
      </c>
      <c r="T5739"/>
    </row>
    <row r="5740" spans="1:20" x14ac:dyDescent="0.25">
      <c r="A5740">
        <v>1976</v>
      </c>
      <c r="B5740">
        <v>9</v>
      </c>
      <c r="C5740">
        <v>16</v>
      </c>
      <c r="D5740">
        <v>72</v>
      </c>
      <c r="E5740">
        <v>67</v>
      </c>
      <c r="F5740">
        <v>97</v>
      </c>
      <c r="T5740"/>
    </row>
    <row r="5741" spans="1:20" x14ac:dyDescent="0.25">
      <c r="A5741">
        <v>1976</v>
      </c>
      <c r="B5741">
        <v>9</v>
      </c>
      <c r="C5741">
        <v>17</v>
      </c>
      <c r="D5741">
        <v>78</v>
      </c>
      <c r="E5741">
        <v>68</v>
      </c>
      <c r="F5741">
        <v>81</v>
      </c>
      <c r="T5741"/>
    </row>
    <row r="5742" spans="1:20" x14ac:dyDescent="0.25">
      <c r="A5742">
        <v>1976</v>
      </c>
      <c r="B5742">
        <v>9</v>
      </c>
      <c r="C5742">
        <v>18</v>
      </c>
      <c r="D5742">
        <v>78</v>
      </c>
      <c r="E5742">
        <v>65</v>
      </c>
      <c r="F5742">
        <v>0</v>
      </c>
      <c r="T5742"/>
    </row>
    <row r="5743" spans="1:20" x14ac:dyDescent="0.25">
      <c r="A5743">
        <v>1976</v>
      </c>
      <c r="B5743">
        <v>9</v>
      </c>
      <c r="C5743">
        <v>19</v>
      </c>
      <c r="D5743">
        <v>81</v>
      </c>
      <c r="E5743">
        <v>63</v>
      </c>
      <c r="F5743">
        <v>0</v>
      </c>
      <c r="T5743"/>
    </row>
    <row r="5744" spans="1:20" x14ac:dyDescent="0.25">
      <c r="A5744">
        <v>1976</v>
      </c>
      <c r="B5744">
        <v>9</v>
      </c>
      <c r="C5744">
        <v>20</v>
      </c>
      <c r="D5744">
        <v>81</v>
      </c>
      <c r="E5744">
        <v>66</v>
      </c>
      <c r="F5744">
        <v>2</v>
      </c>
      <c r="T5744"/>
    </row>
    <row r="5745" spans="1:20" x14ac:dyDescent="0.25">
      <c r="A5745">
        <v>1976</v>
      </c>
      <c r="B5745">
        <v>9</v>
      </c>
      <c r="C5745">
        <v>21</v>
      </c>
      <c r="D5745">
        <v>68</v>
      </c>
      <c r="E5745">
        <v>56</v>
      </c>
      <c r="F5745">
        <v>0</v>
      </c>
      <c r="T5745"/>
    </row>
    <row r="5746" spans="1:20" x14ac:dyDescent="0.25">
      <c r="A5746">
        <v>1976</v>
      </c>
      <c r="B5746">
        <v>9</v>
      </c>
      <c r="C5746">
        <v>22</v>
      </c>
      <c r="D5746">
        <v>68</v>
      </c>
      <c r="E5746">
        <v>53</v>
      </c>
      <c r="F5746">
        <v>0</v>
      </c>
      <c r="T5746"/>
    </row>
    <row r="5747" spans="1:20" x14ac:dyDescent="0.25">
      <c r="A5747">
        <v>1976</v>
      </c>
      <c r="B5747">
        <v>9</v>
      </c>
      <c r="C5747">
        <v>23</v>
      </c>
      <c r="D5747">
        <v>75</v>
      </c>
      <c r="E5747">
        <v>47</v>
      </c>
      <c r="F5747">
        <v>0</v>
      </c>
      <c r="T5747"/>
    </row>
    <row r="5748" spans="1:20" x14ac:dyDescent="0.25">
      <c r="A5748">
        <v>1976</v>
      </c>
      <c r="B5748">
        <v>9</v>
      </c>
      <c r="C5748">
        <v>24</v>
      </c>
      <c r="D5748">
        <v>66</v>
      </c>
      <c r="E5748">
        <v>57</v>
      </c>
      <c r="F5748">
        <v>0</v>
      </c>
      <c r="T5748"/>
    </row>
    <row r="5749" spans="1:20" x14ac:dyDescent="0.25">
      <c r="A5749">
        <v>1976</v>
      </c>
      <c r="B5749">
        <v>9</v>
      </c>
      <c r="C5749">
        <v>25</v>
      </c>
      <c r="D5749">
        <v>68</v>
      </c>
      <c r="E5749">
        <v>51</v>
      </c>
      <c r="F5749">
        <v>0</v>
      </c>
      <c r="T5749"/>
    </row>
    <row r="5750" spans="1:20" x14ac:dyDescent="0.25">
      <c r="A5750">
        <v>1976</v>
      </c>
      <c r="B5750">
        <v>9</v>
      </c>
      <c r="C5750">
        <v>26</v>
      </c>
      <c r="D5750">
        <v>69</v>
      </c>
      <c r="E5750">
        <v>59</v>
      </c>
      <c r="F5750">
        <v>20</v>
      </c>
      <c r="T5750"/>
    </row>
    <row r="5751" spans="1:20" x14ac:dyDescent="0.25">
      <c r="A5751">
        <v>1976</v>
      </c>
      <c r="B5751">
        <v>9</v>
      </c>
      <c r="C5751">
        <v>27</v>
      </c>
      <c r="D5751">
        <v>74</v>
      </c>
      <c r="E5751">
        <v>67</v>
      </c>
      <c r="F5751">
        <v>18</v>
      </c>
      <c r="T5751"/>
    </row>
    <row r="5752" spans="1:20" x14ac:dyDescent="0.25">
      <c r="A5752">
        <v>1976</v>
      </c>
      <c r="B5752">
        <v>9</v>
      </c>
      <c r="C5752">
        <v>28</v>
      </c>
      <c r="D5752">
        <v>67</v>
      </c>
      <c r="E5752">
        <v>52</v>
      </c>
      <c r="F5752">
        <v>2</v>
      </c>
      <c r="T5752"/>
    </row>
    <row r="5753" spans="1:20" x14ac:dyDescent="0.25">
      <c r="A5753">
        <v>1976</v>
      </c>
      <c r="B5753">
        <v>9</v>
      </c>
      <c r="C5753">
        <v>29</v>
      </c>
      <c r="D5753">
        <v>68</v>
      </c>
      <c r="E5753">
        <v>49</v>
      </c>
      <c r="F5753">
        <v>0</v>
      </c>
      <c r="T5753"/>
    </row>
    <row r="5754" spans="1:20" x14ac:dyDescent="0.25">
      <c r="A5754">
        <v>1976</v>
      </c>
      <c r="B5754">
        <v>9</v>
      </c>
      <c r="C5754">
        <v>30</v>
      </c>
      <c r="D5754">
        <v>63</v>
      </c>
      <c r="E5754">
        <v>56</v>
      </c>
      <c r="F5754">
        <v>18</v>
      </c>
      <c r="T5754"/>
    </row>
    <row r="5755" spans="1:20" x14ac:dyDescent="0.25">
      <c r="A5755">
        <v>1976</v>
      </c>
      <c r="B5755">
        <v>10</v>
      </c>
      <c r="C5755">
        <v>1</v>
      </c>
      <c r="D5755">
        <v>60</v>
      </c>
      <c r="E5755">
        <v>57</v>
      </c>
      <c r="F5755">
        <v>19</v>
      </c>
      <c r="T5755"/>
    </row>
    <row r="5756" spans="1:20" x14ac:dyDescent="0.25">
      <c r="A5756">
        <v>1976</v>
      </c>
      <c r="B5756">
        <v>10</v>
      </c>
      <c r="C5756">
        <v>2</v>
      </c>
      <c r="D5756">
        <v>62</v>
      </c>
      <c r="E5756">
        <v>56</v>
      </c>
      <c r="F5756">
        <v>1</v>
      </c>
      <c r="T5756"/>
    </row>
    <row r="5757" spans="1:20" x14ac:dyDescent="0.25">
      <c r="A5757">
        <v>1976</v>
      </c>
      <c r="B5757">
        <v>10</v>
      </c>
      <c r="C5757">
        <v>3</v>
      </c>
      <c r="D5757">
        <v>61</v>
      </c>
      <c r="E5757">
        <v>56</v>
      </c>
      <c r="F5757">
        <v>52</v>
      </c>
      <c r="T5757"/>
    </row>
    <row r="5758" spans="1:20" x14ac:dyDescent="0.25">
      <c r="A5758">
        <v>1976</v>
      </c>
      <c r="B5758">
        <v>10</v>
      </c>
      <c r="C5758">
        <v>4</v>
      </c>
      <c r="D5758">
        <v>70</v>
      </c>
      <c r="E5758">
        <v>54</v>
      </c>
      <c r="F5758">
        <v>0</v>
      </c>
      <c r="T5758"/>
    </row>
    <row r="5759" spans="1:20" x14ac:dyDescent="0.25">
      <c r="A5759">
        <v>1976</v>
      </c>
      <c r="B5759">
        <v>10</v>
      </c>
      <c r="C5759">
        <v>5</v>
      </c>
      <c r="D5759">
        <v>61</v>
      </c>
      <c r="E5759">
        <v>54</v>
      </c>
      <c r="F5759">
        <v>2</v>
      </c>
      <c r="T5759"/>
    </row>
    <row r="5760" spans="1:20" x14ac:dyDescent="0.25">
      <c r="A5760">
        <v>1976</v>
      </c>
      <c r="B5760">
        <v>10</v>
      </c>
      <c r="C5760">
        <v>6</v>
      </c>
      <c r="D5760">
        <v>67</v>
      </c>
      <c r="E5760">
        <v>58</v>
      </c>
      <c r="F5760">
        <v>0</v>
      </c>
      <c r="T5760"/>
    </row>
    <row r="5761" spans="1:20" x14ac:dyDescent="0.25">
      <c r="A5761">
        <v>1976</v>
      </c>
      <c r="B5761">
        <v>10</v>
      </c>
      <c r="C5761">
        <v>7</v>
      </c>
      <c r="D5761">
        <v>71</v>
      </c>
      <c r="E5761">
        <v>60</v>
      </c>
      <c r="F5761">
        <v>0</v>
      </c>
      <c r="T5761"/>
    </row>
    <row r="5762" spans="1:20" x14ac:dyDescent="0.25">
      <c r="A5762">
        <v>1976</v>
      </c>
      <c r="B5762">
        <v>10</v>
      </c>
      <c r="C5762">
        <v>8</v>
      </c>
      <c r="D5762">
        <v>73</v>
      </c>
      <c r="E5762">
        <v>64</v>
      </c>
      <c r="F5762">
        <v>15</v>
      </c>
      <c r="T5762"/>
    </row>
    <row r="5763" spans="1:20" x14ac:dyDescent="0.25">
      <c r="A5763">
        <v>1976</v>
      </c>
      <c r="B5763">
        <v>10</v>
      </c>
      <c r="C5763">
        <v>9</v>
      </c>
      <c r="D5763">
        <v>72</v>
      </c>
      <c r="E5763">
        <v>51</v>
      </c>
      <c r="F5763">
        <v>116</v>
      </c>
      <c r="T5763"/>
    </row>
    <row r="5764" spans="1:20" x14ac:dyDescent="0.25">
      <c r="A5764">
        <v>1976</v>
      </c>
      <c r="B5764">
        <v>10</v>
      </c>
      <c r="C5764">
        <v>10</v>
      </c>
      <c r="D5764">
        <v>59</v>
      </c>
      <c r="E5764">
        <v>46</v>
      </c>
      <c r="F5764">
        <v>0</v>
      </c>
      <c r="T5764"/>
    </row>
    <row r="5765" spans="1:20" x14ac:dyDescent="0.25">
      <c r="A5765">
        <v>1976</v>
      </c>
      <c r="B5765">
        <v>10</v>
      </c>
      <c r="C5765">
        <v>11</v>
      </c>
      <c r="D5765">
        <v>57</v>
      </c>
      <c r="E5765">
        <v>42</v>
      </c>
      <c r="F5765">
        <v>0</v>
      </c>
      <c r="T5765"/>
    </row>
    <row r="5766" spans="1:20" x14ac:dyDescent="0.25">
      <c r="A5766">
        <v>1976</v>
      </c>
      <c r="B5766">
        <v>10</v>
      </c>
      <c r="C5766">
        <v>12</v>
      </c>
      <c r="D5766">
        <v>60</v>
      </c>
      <c r="E5766">
        <v>42</v>
      </c>
      <c r="F5766">
        <v>0</v>
      </c>
      <c r="T5766"/>
    </row>
    <row r="5767" spans="1:20" x14ac:dyDescent="0.25">
      <c r="A5767">
        <v>1976</v>
      </c>
      <c r="B5767">
        <v>10</v>
      </c>
      <c r="C5767">
        <v>13</v>
      </c>
      <c r="D5767">
        <v>69</v>
      </c>
      <c r="E5767">
        <v>48</v>
      </c>
      <c r="F5767">
        <v>0</v>
      </c>
      <c r="T5767"/>
    </row>
    <row r="5768" spans="1:20" x14ac:dyDescent="0.25">
      <c r="A5768">
        <v>1976</v>
      </c>
      <c r="B5768">
        <v>10</v>
      </c>
      <c r="C5768">
        <v>14</v>
      </c>
      <c r="D5768">
        <v>61</v>
      </c>
      <c r="E5768">
        <v>49</v>
      </c>
      <c r="F5768">
        <v>0</v>
      </c>
      <c r="T5768"/>
    </row>
    <row r="5769" spans="1:20" x14ac:dyDescent="0.25">
      <c r="A5769">
        <v>1976</v>
      </c>
      <c r="B5769">
        <v>10</v>
      </c>
      <c r="C5769">
        <v>15</v>
      </c>
      <c r="D5769">
        <v>71</v>
      </c>
      <c r="E5769">
        <v>46</v>
      </c>
      <c r="F5769">
        <v>0</v>
      </c>
      <c r="T5769"/>
    </row>
    <row r="5770" spans="1:20" x14ac:dyDescent="0.25">
      <c r="A5770">
        <v>1976</v>
      </c>
      <c r="B5770">
        <v>10</v>
      </c>
      <c r="C5770">
        <v>16</v>
      </c>
      <c r="D5770">
        <v>64</v>
      </c>
      <c r="E5770">
        <v>46</v>
      </c>
      <c r="F5770">
        <v>0</v>
      </c>
      <c r="T5770"/>
    </row>
    <row r="5771" spans="1:20" x14ac:dyDescent="0.25">
      <c r="A5771">
        <v>1976</v>
      </c>
      <c r="B5771">
        <v>10</v>
      </c>
      <c r="C5771">
        <v>17</v>
      </c>
      <c r="D5771">
        <v>50</v>
      </c>
      <c r="E5771">
        <v>44</v>
      </c>
      <c r="F5771">
        <v>0</v>
      </c>
      <c r="T5771"/>
    </row>
    <row r="5772" spans="1:20" x14ac:dyDescent="0.25">
      <c r="A5772">
        <v>1976</v>
      </c>
      <c r="B5772">
        <v>10</v>
      </c>
      <c r="C5772">
        <v>18</v>
      </c>
      <c r="D5772">
        <v>50</v>
      </c>
      <c r="E5772">
        <v>38</v>
      </c>
      <c r="F5772">
        <v>0</v>
      </c>
      <c r="T5772"/>
    </row>
    <row r="5773" spans="1:20" x14ac:dyDescent="0.25">
      <c r="A5773">
        <v>1976</v>
      </c>
      <c r="B5773">
        <v>10</v>
      </c>
      <c r="C5773">
        <v>19</v>
      </c>
      <c r="D5773">
        <v>50</v>
      </c>
      <c r="E5773">
        <v>34</v>
      </c>
      <c r="F5773">
        <v>0</v>
      </c>
      <c r="T5773"/>
    </row>
    <row r="5774" spans="1:20" x14ac:dyDescent="0.25">
      <c r="A5774">
        <v>1976</v>
      </c>
      <c r="B5774">
        <v>10</v>
      </c>
      <c r="C5774">
        <v>20</v>
      </c>
      <c r="D5774">
        <v>63</v>
      </c>
      <c r="E5774">
        <v>49</v>
      </c>
      <c r="F5774">
        <v>182</v>
      </c>
      <c r="T5774"/>
    </row>
    <row r="5775" spans="1:20" x14ac:dyDescent="0.25">
      <c r="A5775">
        <v>1976</v>
      </c>
      <c r="B5775">
        <v>10</v>
      </c>
      <c r="C5775">
        <v>21</v>
      </c>
      <c r="D5775">
        <v>63</v>
      </c>
      <c r="E5775">
        <v>45</v>
      </c>
      <c r="F5775">
        <v>0</v>
      </c>
      <c r="T5775"/>
    </row>
    <row r="5776" spans="1:20" x14ac:dyDescent="0.25">
      <c r="A5776">
        <v>1976</v>
      </c>
      <c r="B5776">
        <v>10</v>
      </c>
      <c r="C5776">
        <v>22</v>
      </c>
      <c r="D5776">
        <v>50</v>
      </c>
      <c r="E5776">
        <v>40</v>
      </c>
      <c r="F5776">
        <v>0</v>
      </c>
      <c r="T5776"/>
    </row>
    <row r="5777" spans="1:20" x14ac:dyDescent="0.25">
      <c r="A5777">
        <v>1976</v>
      </c>
      <c r="B5777">
        <v>10</v>
      </c>
      <c r="C5777">
        <v>23</v>
      </c>
      <c r="D5777">
        <v>53</v>
      </c>
      <c r="E5777">
        <v>38</v>
      </c>
      <c r="F5777">
        <v>0</v>
      </c>
      <c r="T5777"/>
    </row>
    <row r="5778" spans="1:20" x14ac:dyDescent="0.25">
      <c r="A5778">
        <v>1976</v>
      </c>
      <c r="B5778">
        <v>10</v>
      </c>
      <c r="C5778">
        <v>24</v>
      </c>
      <c r="D5778">
        <v>52</v>
      </c>
      <c r="E5778">
        <v>46</v>
      </c>
      <c r="F5778">
        <v>20</v>
      </c>
      <c r="T5778"/>
    </row>
    <row r="5779" spans="1:20" x14ac:dyDescent="0.25">
      <c r="A5779">
        <v>1976</v>
      </c>
      <c r="B5779">
        <v>10</v>
      </c>
      <c r="C5779">
        <v>25</v>
      </c>
      <c r="D5779">
        <v>57</v>
      </c>
      <c r="E5779">
        <v>51</v>
      </c>
      <c r="F5779">
        <v>19</v>
      </c>
      <c r="T5779"/>
    </row>
    <row r="5780" spans="1:20" x14ac:dyDescent="0.25">
      <c r="A5780">
        <v>1976</v>
      </c>
      <c r="B5780">
        <v>10</v>
      </c>
      <c r="C5780">
        <v>26</v>
      </c>
      <c r="D5780">
        <v>55</v>
      </c>
      <c r="E5780">
        <v>34</v>
      </c>
      <c r="F5780">
        <v>30</v>
      </c>
      <c r="T5780"/>
    </row>
    <row r="5781" spans="1:20" x14ac:dyDescent="0.25">
      <c r="A5781">
        <v>1976</v>
      </c>
      <c r="B5781">
        <v>10</v>
      </c>
      <c r="C5781">
        <v>27</v>
      </c>
      <c r="D5781">
        <v>42</v>
      </c>
      <c r="E5781">
        <v>29</v>
      </c>
      <c r="F5781">
        <v>0</v>
      </c>
      <c r="T5781"/>
    </row>
    <row r="5782" spans="1:20" x14ac:dyDescent="0.25">
      <c r="A5782">
        <v>1976</v>
      </c>
      <c r="B5782">
        <v>10</v>
      </c>
      <c r="C5782">
        <v>28</v>
      </c>
      <c r="D5782">
        <v>45</v>
      </c>
      <c r="E5782">
        <v>29</v>
      </c>
      <c r="F5782">
        <v>0</v>
      </c>
      <c r="T5782"/>
    </row>
    <row r="5783" spans="1:20" x14ac:dyDescent="0.25">
      <c r="A5783">
        <v>1976</v>
      </c>
      <c r="B5783">
        <v>10</v>
      </c>
      <c r="C5783">
        <v>29</v>
      </c>
      <c r="D5783">
        <v>60</v>
      </c>
      <c r="E5783">
        <v>35</v>
      </c>
      <c r="F5783">
        <v>0</v>
      </c>
      <c r="T5783"/>
    </row>
    <row r="5784" spans="1:20" x14ac:dyDescent="0.25">
      <c r="A5784">
        <v>1976</v>
      </c>
      <c r="B5784">
        <v>10</v>
      </c>
      <c r="C5784">
        <v>30</v>
      </c>
      <c r="D5784">
        <v>58</v>
      </c>
      <c r="E5784">
        <v>43</v>
      </c>
      <c r="F5784">
        <v>6</v>
      </c>
      <c r="T5784"/>
    </row>
    <row r="5785" spans="1:20" x14ac:dyDescent="0.25">
      <c r="A5785">
        <v>1976</v>
      </c>
      <c r="B5785">
        <v>10</v>
      </c>
      <c r="C5785">
        <v>31</v>
      </c>
      <c r="D5785">
        <v>60</v>
      </c>
      <c r="E5785">
        <v>47</v>
      </c>
      <c r="F5785">
        <v>69</v>
      </c>
      <c r="T5785"/>
    </row>
    <row r="5786" spans="1:20" x14ac:dyDescent="0.25">
      <c r="A5786">
        <v>1976</v>
      </c>
      <c r="B5786">
        <v>11</v>
      </c>
      <c r="C5786">
        <v>1</v>
      </c>
      <c r="D5786">
        <v>47</v>
      </c>
      <c r="E5786">
        <v>35</v>
      </c>
      <c r="F5786">
        <v>0</v>
      </c>
      <c r="T5786"/>
    </row>
    <row r="5787" spans="1:20" x14ac:dyDescent="0.25">
      <c r="A5787">
        <v>1976</v>
      </c>
      <c r="B5787">
        <v>11</v>
      </c>
      <c r="C5787">
        <v>2</v>
      </c>
      <c r="D5787">
        <v>50</v>
      </c>
      <c r="E5787">
        <v>33</v>
      </c>
      <c r="F5787">
        <v>0</v>
      </c>
      <c r="T5787"/>
    </row>
    <row r="5788" spans="1:20" x14ac:dyDescent="0.25">
      <c r="A5788">
        <v>1976</v>
      </c>
      <c r="B5788">
        <v>11</v>
      </c>
      <c r="C5788">
        <v>3</v>
      </c>
      <c r="D5788">
        <v>53</v>
      </c>
      <c r="E5788">
        <v>44</v>
      </c>
      <c r="F5788">
        <v>0</v>
      </c>
      <c r="T5788"/>
    </row>
    <row r="5789" spans="1:20" x14ac:dyDescent="0.25">
      <c r="A5789">
        <v>1976</v>
      </c>
      <c r="B5789">
        <v>11</v>
      </c>
      <c r="C5789">
        <v>4</v>
      </c>
      <c r="D5789">
        <v>59</v>
      </c>
      <c r="E5789">
        <v>46</v>
      </c>
      <c r="F5789">
        <v>0</v>
      </c>
      <c r="T5789"/>
    </row>
    <row r="5790" spans="1:20" x14ac:dyDescent="0.25">
      <c r="A5790">
        <v>1976</v>
      </c>
      <c r="B5790">
        <v>11</v>
      </c>
      <c r="C5790">
        <v>5</v>
      </c>
      <c r="D5790">
        <v>55</v>
      </c>
      <c r="E5790">
        <v>40</v>
      </c>
      <c r="F5790">
        <v>0</v>
      </c>
      <c r="T5790"/>
    </row>
    <row r="5791" spans="1:20" x14ac:dyDescent="0.25">
      <c r="A5791">
        <v>1976</v>
      </c>
      <c r="B5791">
        <v>11</v>
      </c>
      <c r="C5791">
        <v>6</v>
      </c>
      <c r="D5791">
        <v>52</v>
      </c>
      <c r="E5791">
        <v>40</v>
      </c>
      <c r="F5791">
        <v>0</v>
      </c>
      <c r="T5791"/>
    </row>
    <row r="5792" spans="1:20" x14ac:dyDescent="0.25">
      <c r="A5792">
        <v>1976</v>
      </c>
      <c r="B5792">
        <v>11</v>
      </c>
      <c r="C5792">
        <v>7</v>
      </c>
      <c r="D5792">
        <v>53</v>
      </c>
      <c r="E5792">
        <v>41</v>
      </c>
      <c r="F5792">
        <v>0</v>
      </c>
      <c r="T5792"/>
    </row>
    <row r="5793" spans="1:20" x14ac:dyDescent="0.25">
      <c r="A5793">
        <v>1976</v>
      </c>
      <c r="B5793">
        <v>11</v>
      </c>
      <c r="C5793">
        <v>8</v>
      </c>
      <c r="D5793">
        <v>41</v>
      </c>
      <c r="E5793">
        <v>30</v>
      </c>
      <c r="F5793">
        <v>0</v>
      </c>
      <c r="T5793"/>
    </row>
    <row r="5794" spans="1:20" x14ac:dyDescent="0.25">
      <c r="A5794">
        <v>1976</v>
      </c>
      <c r="B5794">
        <v>11</v>
      </c>
      <c r="C5794">
        <v>9</v>
      </c>
      <c r="D5794">
        <v>41</v>
      </c>
      <c r="E5794">
        <v>24</v>
      </c>
      <c r="F5794">
        <v>0</v>
      </c>
      <c r="T5794"/>
    </row>
    <row r="5795" spans="1:20" x14ac:dyDescent="0.25">
      <c r="A5795">
        <v>1976</v>
      </c>
      <c r="B5795">
        <v>11</v>
      </c>
      <c r="C5795">
        <v>10</v>
      </c>
      <c r="D5795">
        <v>49</v>
      </c>
      <c r="E5795">
        <v>40</v>
      </c>
      <c r="F5795">
        <v>2</v>
      </c>
      <c r="T5795"/>
    </row>
    <row r="5796" spans="1:20" x14ac:dyDescent="0.25">
      <c r="A5796">
        <v>1976</v>
      </c>
      <c r="B5796">
        <v>11</v>
      </c>
      <c r="C5796">
        <v>11</v>
      </c>
      <c r="D5796">
        <v>44</v>
      </c>
      <c r="E5796">
        <v>35</v>
      </c>
      <c r="F5796">
        <v>0</v>
      </c>
      <c r="T5796"/>
    </row>
    <row r="5797" spans="1:20" x14ac:dyDescent="0.25">
      <c r="A5797">
        <v>1976</v>
      </c>
      <c r="B5797">
        <v>11</v>
      </c>
      <c r="C5797">
        <v>12</v>
      </c>
      <c r="D5797">
        <v>42</v>
      </c>
      <c r="E5797">
        <v>32</v>
      </c>
      <c r="F5797">
        <v>0</v>
      </c>
      <c r="T5797"/>
    </row>
    <row r="5798" spans="1:20" x14ac:dyDescent="0.25">
      <c r="A5798">
        <v>1976</v>
      </c>
      <c r="B5798">
        <v>11</v>
      </c>
      <c r="C5798">
        <v>13</v>
      </c>
      <c r="D5798">
        <v>44</v>
      </c>
      <c r="E5798">
        <v>31</v>
      </c>
      <c r="F5798">
        <v>0</v>
      </c>
      <c r="T5798"/>
    </row>
    <row r="5799" spans="1:20" x14ac:dyDescent="0.25">
      <c r="A5799">
        <v>1976</v>
      </c>
      <c r="B5799">
        <v>11</v>
      </c>
      <c r="C5799">
        <v>14</v>
      </c>
      <c r="D5799">
        <v>50</v>
      </c>
      <c r="E5799">
        <v>32</v>
      </c>
      <c r="F5799">
        <v>0</v>
      </c>
      <c r="T5799"/>
    </row>
    <row r="5800" spans="1:20" x14ac:dyDescent="0.25">
      <c r="A5800">
        <v>1976</v>
      </c>
      <c r="B5800">
        <v>11</v>
      </c>
      <c r="C5800">
        <v>15</v>
      </c>
      <c r="D5800">
        <v>45</v>
      </c>
      <c r="E5800">
        <v>35</v>
      </c>
      <c r="F5800">
        <v>0</v>
      </c>
      <c r="T5800"/>
    </row>
    <row r="5801" spans="1:20" x14ac:dyDescent="0.25">
      <c r="A5801">
        <v>1976</v>
      </c>
      <c r="B5801">
        <v>11</v>
      </c>
      <c r="C5801">
        <v>16</v>
      </c>
      <c r="D5801">
        <v>46</v>
      </c>
      <c r="E5801">
        <v>33</v>
      </c>
      <c r="F5801">
        <v>0</v>
      </c>
      <c r="T5801"/>
    </row>
    <row r="5802" spans="1:20" x14ac:dyDescent="0.25">
      <c r="A5802">
        <v>1976</v>
      </c>
      <c r="B5802">
        <v>11</v>
      </c>
      <c r="C5802">
        <v>17</v>
      </c>
      <c r="D5802">
        <v>49</v>
      </c>
      <c r="E5802">
        <v>36</v>
      </c>
      <c r="F5802">
        <v>0</v>
      </c>
      <c r="T5802"/>
    </row>
    <row r="5803" spans="1:20" x14ac:dyDescent="0.25">
      <c r="A5803">
        <v>1976</v>
      </c>
      <c r="B5803">
        <v>11</v>
      </c>
      <c r="C5803">
        <v>18</v>
      </c>
      <c r="D5803">
        <v>52</v>
      </c>
      <c r="E5803">
        <v>39</v>
      </c>
      <c r="F5803">
        <v>0</v>
      </c>
      <c r="T5803"/>
    </row>
    <row r="5804" spans="1:20" x14ac:dyDescent="0.25">
      <c r="A5804">
        <v>1976</v>
      </c>
      <c r="B5804">
        <v>11</v>
      </c>
      <c r="C5804">
        <v>19</v>
      </c>
      <c r="D5804">
        <v>58</v>
      </c>
      <c r="E5804">
        <v>41</v>
      </c>
      <c r="F5804">
        <v>0</v>
      </c>
      <c r="T5804"/>
    </row>
    <row r="5805" spans="1:20" x14ac:dyDescent="0.25">
      <c r="A5805">
        <v>1976</v>
      </c>
      <c r="B5805">
        <v>11</v>
      </c>
      <c r="C5805">
        <v>20</v>
      </c>
      <c r="D5805">
        <v>45</v>
      </c>
      <c r="E5805">
        <v>38</v>
      </c>
      <c r="F5805">
        <v>0</v>
      </c>
      <c r="T5805"/>
    </row>
    <row r="5806" spans="1:20" x14ac:dyDescent="0.25">
      <c r="A5806">
        <v>1976</v>
      </c>
      <c r="B5806">
        <v>11</v>
      </c>
      <c r="C5806">
        <v>21</v>
      </c>
      <c r="D5806">
        <v>45</v>
      </c>
      <c r="E5806">
        <v>35</v>
      </c>
      <c r="F5806">
        <v>0</v>
      </c>
      <c r="T5806"/>
    </row>
    <row r="5807" spans="1:20" x14ac:dyDescent="0.25">
      <c r="A5807">
        <v>1976</v>
      </c>
      <c r="B5807">
        <v>11</v>
      </c>
      <c r="C5807">
        <v>22</v>
      </c>
      <c r="D5807">
        <v>40</v>
      </c>
      <c r="E5807">
        <v>32</v>
      </c>
      <c r="F5807">
        <v>0</v>
      </c>
      <c r="T5807"/>
    </row>
    <row r="5808" spans="1:20" x14ac:dyDescent="0.25">
      <c r="A5808">
        <v>1976</v>
      </c>
      <c r="B5808">
        <v>11</v>
      </c>
      <c r="C5808">
        <v>23</v>
      </c>
      <c r="D5808">
        <v>39</v>
      </c>
      <c r="E5808">
        <v>31</v>
      </c>
      <c r="F5808">
        <v>0</v>
      </c>
      <c r="T5808"/>
    </row>
    <row r="5809" spans="1:20" x14ac:dyDescent="0.25">
      <c r="A5809">
        <v>1976</v>
      </c>
      <c r="B5809">
        <v>11</v>
      </c>
      <c r="C5809">
        <v>24</v>
      </c>
      <c r="D5809">
        <v>39</v>
      </c>
      <c r="E5809">
        <v>28</v>
      </c>
      <c r="F5809">
        <v>0</v>
      </c>
      <c r="T5809"/>
    </row>
    <row r="5810" spans="1:20" x14ac:dyDescent="0.25">
      <c r="A5810">
        <v>1976</v>
      </c>
      <c r="B5810">
        <v>11</v>
      </c>
      <c r="C5810">
        <v>25</v>
      </c>
      <c r="D5810">
        <v>42</v>
      </c>
      <c r="E5810">
        <v>31</v>
      </c>
      <c r="F5810">
        <v>0</v>
      </c>
      <c r="T5810"/>
    </row>
    <row r="5811" spans="1:20" x14ac:dyDescent="0.25">
      <c r="A5811">
        <v>1976</v>
      </c>
      <c r="B5811">
        <v>11</v>
      </c>
      <c r="C5811">
        <v>26</v>
      </c>
      <c r="D5811">
        <v>60</v>
      </c>
      <c r="E5811">
        <v>40</v>
      </c>
      <c r="F5811">
        <v>0</v>
      </c>
      <c r="T5811"/>
    </row>
    <row r="5812" spans="1:20" x14ac:dyDescent="0.25">
      <c r="A5812">
        <v>1976</v>
      </c>
      <c r="B5812">
        <v>11</v>
      </c>
      <c r="C5812">
        <v>27</v>
      </c>
      <c r="D5812">
        <v>61</v>
      </c>
      <c r="E5812">
        <v>54</v>
      </c>
      <c r="F5812">
        <v>0</v>
      </c>
      <c r="T5812"/>
    </row>
    <row r="5813" spans="1:20" x14ac:dyDescent="0.25">
      <c r="A5813">
        <v>1976</v>
      </c>
      <c r="B5813">
        <v>11</v>
      </c>
      <c r="C5813">
        <v>28</v>
      </c>
      <c r="D5813">
        <v>56</v>
      </c>
      <c r="E5813">
        <v>48</v>
      </c>
      <c r="F5813">
        <v>0</v>
      </c>
      <c r="T5813"/>
    </row>
    <row r="5814" spans="1:20" x14ac:dyDescent="0.25">
      <c r="A5814">
        <v>1976</v>
      </c>
      <c r="B5814">
        <v>11</v>
      </c>
      <c r="C5814">
        <v>29</v>
      </c>
      <c r="D5814">
        <v>48</v>
      </c>
      <c r="E5814">
        <v>26</v>
      </c>
      <c r="F5814">
        <v>32</v>
      </c>
      <c r="T5814"/>
    </row>
    <row r="5815" spans="1:20" x14ac:dyDescent="0.25">
      <c r="A5815">
        <v>1976</v>
      </c>
      <c r="B5815">
        <v>11</v>
      </c>
      <c r="C5815">
        <v>30</v>
      </c>
      <c r="D5815">
        <v>27</v>
      </c>
      <c r="E5815">
        <v>17</v>
      </c>
      <c r="F5815">
        <v>0</v>
      </c>
      <c r="T5815"/>
    </row>
    <row r="5816" spans="1:20" x14ac:dyDescent="0.25">
      <c r="A5816">
        <v>1976</v>
      </c>
      <c r="B5816">
        <v>12</v>
      </c>
      <c r="C5816">
        <v>1</v>
      </c>
      <c r="D5816">
        <v>30</v>
      </c>
      <c r="E5816">
        <v>18</v>
      </c>
      <c r="F5816">
        <v>0</v>
      </c>
      <c r="T5816"/>
    </row>
    <row r="5817" spans="1:20" x14ac:dyDescent="0.25">
      <c r="A5817">
        <v>1976</v>
      </c>
      <c r="B5817">
        <v>12</v>
      </c>
      <c r="C5817">
        <v>2</v>
      </c>
      <c r="D5817">
        <v>42</v>
      </c>
      <c r="E5817">
        <v>17</v>
      </c>
      <c r="F5817">
        <v>0</v>
      </c>
      <c r="T5817"/>
    </row>
    <row r="5818" spans="1:20" x14ac:dyDescent="0.25">
      <c r="A5818">
        <v>1976</v>
      </c>
      <c r="B5818">
        <v>12</v>
      </c>
      <c r="C5818">
        <v>3</v>
      </c>
      <c r="D5818">
        <v>23</v>
      </c>
      <c r="E5818">
        <v>9</v>
      </c>
      <c r="F5818">
        <v>0</v>
      </c>
      <c r="T5818"/>
    </row>
    <row r="5819" spans="1:20" x14ac:dyDescent="0.25">
      <c r="A5819">
        <v>1976</v>
      </c>
      <c r="B5819">
        <v>12</v>
      </c>
      <c r="C5819">
        <v>4</v>
      </c>
      <c r="D5819">
        <v>32</v>
      </c>
      <c r="E5819">
        <v>20</v>
      </c>
      <c r="F5819">
        <v>0</v>
      </c>
      <c r="T5819"/>
    </row>
    <row r="5820" spans="1:20" x14ac:dyDescent="0.25">
      <c r="A5820">
        <v>1976</v>
      </c>
      <c r="B5820">
        <v>12</v>
      </c>
      <c r="C5820">
        <v>5</v>
      </c>
      <c r="D5820">
        <v>38</v>
      </c>
      <c r="E5820">
        <v>26</v>
      </c>
      <c r="F5820">
        <v>0</v>
      </c>
      <c r="T5820"/>
    </row>
    <row r="5821" spans="1:20" x14ac:dyDescent="0.25">
      <c r="A5821">
        <v>1976</v>
      </c>
      <c r="B5821">
        <v>12</v>
      </c>
      <c r="C5821">
        <v>6</v>
      </c>
      <c r="D5821">
        <v>42</v>
      </c>
      <c r="E5821">
        <v>28</v>
      </c>
      <c r="F5821">
        <v>0</v>
      </c>
      <c r="T5821"/>
    </row>
    <row r="5822" spans="1:20" x14ac:dyDescent="0.25">
      <c r="A5822">
        <v>1976</v>
      </c>
      <c r="B5822">
        <v>12</v>
      </c>
      <c r="C5822">
        <v>7</v>
      </c>
      <c r="D5822">
        <v>55</v>
      </c>
      <c r="E5822">
        <v>35</v>
      </c>
      <c r="F5822">
        <v>132</v>
      </c>
      <c r="T5822"/>
    </row>
    <row r="5823" spans="1:20" x14ac:dyDescent="0.25">
      <c r="A5823">
        <v>1976</v>
      </c>
      <c r="B5823">
        <v>12</v>
      </c>
      <c r="C5823">
        <v>8</v>
      </c>
      <c r="D5823">
        <v>35</v>
      </c>
      <c r="E5823">
        <v>16</v>
      </c>
      <c r="F5823">
        <v>0</v>
      </c>
      <c r="T5823"/>
    </row>
    <row r="5824" spans="1:20" x14ac:dyDescent="0.25">
      <c r="A5824">
        <v>1976</v>
      </c>
      <c r="B5824">
        <v>12</v>
      </c>
      <c r="C5824">
        <v>9</v>
      </c>
      <c r="D5824">
        <v>30</v>
      </c>
      <c r="E5824">
        <v>16</v>
      </c>
      <c r="F5824">
        <v>0</v>
      </c>
      <c r="T5824"/>
    </row>
    <row r="5825" spans="1:20" x14ac:dyDescent="0.25">
      <c r="A5825">
        <v>1976</v>
      </c>
      <c r="B5825">
        <v>12</v>
      </c>
      <c r="C5825">
        <v>10</v>
      </c>
      <c r="D5825">
        <v>47</v>
      </c>
      <c r="E5825">
        <v>27</v>
      </c>
      <c r="F5825">
        <v>0</v>
      </c>
      <c r="T5825"/>
    </row>
    <row r="5826" spans="1:20" x14ac:dyDescent="0.25">
      <c r="A5826">
        <v>1976</v>
      </c>
      <c r="B5826">
        <v>12</v>
      </c>
      <c r="C5826">
        <v>11</v>
      </c>
      <c r="D5826">
        <v>46</v>
      </c>
      <c r="E5826">
        <v>35</v>
      </c>
      <c r="F5826">
        <v>0</v>
      </c>
      <c r="T5826"/>
    </row>
    <row r="5827" spans="1:20" x14ac:dyDescent="0.25">
      <c r="A5827">
        <v>1976</v>
      </c>
      <c r="B5827">
        <v>12</v>
      </c>
      <c r="C5827">
        <v>12</v>
      </c>
      <c r="D5827">
        <v>42</v>
      </c>
      <c r="E5827">
        <v>36</v>
      </c>
      <c r="F5827">
        <v>14</v>
      </c>
      <c r="T5827"/>
    </row>
    <row r="5828" spans="1:20" x14ac:dyDescent="0.25">
      <c r="A5828">
        <v>1976</v>
      </c>
      <c r="B5828">
        <v>12</v>
      </c>
      <c r="C5828">
        <v>13</v>
      </c>
      <c r="D5828">
        <v>42</v>
      </c>
      <c r="E5828">
        <v>12</v>
      </c>
      <c r="F5828">
        <v>0</v>
      </c>
      <c r="T5828"/>
    </row>
    <row r="5829" spans="1:20" x14ac:dyDescent="0.25">
      <c r="A5829">
        <v>1976</v>
      </c>
      <c r="B5829">
        <v>12</v>
      </c>
      <c r="C5829">
        <v>14</v>
      </c>
      <c r="D5829">
        <v>31</v>
      </c>
      <c r="E5829">
        <v>12</v>
      </c>
      <c r="F5829">
        <v>0</v>
      </c>
      <c r="T5829"/>
    </row>
    <row r="5830" spans="1:20" x14ac:dyDescent="0.25">
      <c r="A5830">
        <v>1976</v>
      </c>
      <c r="B5830">
        <v>12</v>
      </c>
      <c r="C5830">
        <v>15</v>
      </c>
      <c r="D5830">
        <v>47</v>
      </c>
      <c r="E5830">
        <v>30</v>
      </c>
      <c r="F5830">
        <v>0</v>
      </c>
      <c r="T5830"/>
    </row>
    <row r="5831" spans="1:20" x14ac:dyDescent="0.25">
      <c r="A5831">
        <v>1976</v>
      </c>
      <c r="B5831">
        <v>12</v>
      </c>
      <c r="C5831">
        <v>16</v>
      </c>
      <c r="D5831">
        <v>42</v>
      </c>
      <c r="E5831">
        <v>35</v>
      </c>
      <c r="F5831">
        <v>3</v>
      </c>
      <c r="T5831"/>
    </row>
    <row r="5832" spans="1:20" x14ac:dyDescent="0.25">
      <c r="A5832">
        <v>1976</v>
      </c>
      <c r="B5832">
        <v>12</v>
      </c>
      <c r="C5832">
        <v>17</v>
      </c>
      <c r="D5832">
        <v>40</v>
      </c>
      <c r="E5832">
        <v>34</v>
      </c>
      <c r="F5832">
        <v>0</v>
      </c>
      <c r="T5832"/>
    </row>
    <row r="5833" spans="1:20" x14ac:dyDescent="0.25">
      <c r="A5833">
        <v>1976</v>
      </c>
      <c r="B5833">
        <v>12</v>
      </c>
      <c r="C5833">
        <v>18</v>
      </c>
      <c r="D5833">
        <v>39</v>
      </c>
      <c r="E5833">
        <v>29</v>
      </c>
      <c r="F5833">
        <v>0</v>
      </c>
      <c r="T5833"/>
    </row>
    <row r="5834" spans="1:20" x14ac:dyDescent="0.25">
      <c r="A5834">
        <v>1976</v>
      </c>
      <c r="B5834">
        <v>12</v>
      </c>
      <c r="C5834">
        <v>19</v>
      </c>
      <c r="D5834">
        <v>45</v>
      </c>
      <c r="E5834">
        <v>27</v>
      </c>
      <c r="F5834">
        <v>0</v>
      </c>
      <c r="T5834"/>
    </row>
    <row r="5835" spans="1:20" x14ac:dyDescent="0.25">
      <c r="A5835">
        <v>1976</v>
      </c>
      <c r="B5835">
        <v>12</v>
      </c>
      <c r="C5835">
        <v>20</v>
      </c>
      <c r="D5835">
        <v>49</v>
      </c>
      <c r="E5835">
        <v>40</v>
      </c>
      <c r="F5835">
        <v>25</v>
      </c>
      <c r="T5835"/>
    </row>
    <row r="5836" spans="1:20" x14ac:dyDescent="0.25">
      <c r="A5836">
        <v>1976</v>
      </c>
      <c r="B5836">
        <v>12</v>
      </c>
      <c r="C5836">
        <v>21</v>
      </c>
      <c r="D5836">
        <v>41</v>
      </c>
      <c r="E5836">
        <v>16</v>
      </c>
      <c r="F5836">
        <v>0</v>
      </c>
      <c r="T5836"/>
    </row>
    <row r="5837" spans="1:20" x14ac:dyDescent="0.25">
      <c r="A5837">
        <v>1976</v>
      </c>
      <c r="B5837">
        <v>12</v>
      </c>
      <c r="C5837">
        <v>22</v>
      </c>
      <c r="D5837">
        <v>29</v>
      </c>
      <c r="E5837">
        <v>16</v>
      </c>
      <c r="F5837">
        <v>0</v>
      </c>
      <c r="T5837"/>
    </row>
    <row r="5838" spans="1:20" x14ac:dyDescent="0.25">
      <c r="A5838">
        <v>1976</v>
      </c>
      <c r="B5838">
        <v>12</v>
      </c>
      <c r="C5838">
        <v>23</v>
      </c>
      <c r="D5838">
        <v>38</v>
      </c>
      <c r="E5838">
        <v>26</v>
      </c>
      <c r="F5838">
        <v>0</v>
      </c>
      <c r="T5838"/>
    </row>
    <row r="5839" spans="1:20" x14ac:dyDescent="0.25">
      <c r="A5839">
        <v>1976</v>
      </c>
      <c r="B5839">
        <v>12</v>
      </c>
      <c r="C5839">
        <v>24</v>
      </c>
      <c r="D5839">
        <v>32</v>
      </c>
      <c r="E5839">
        <v>24</v>
      </c>
      <c r="F5839">
        <v>0</v>
      </c>
      <c r="T5839"/>
    </row>
    <row r="5840" spans="1:20" x14ac:dyDescent="0.25">
      <c r="A5840">
        <v>1976</v>
      </c>
      <c r="B5840">
        <v>12</v>
      </c>
      <c r="C5840">
        <v>25</v>
      </c>
      <c r="D5840">
        <v>36</v>
      </c>
      <c r="E5840">
        <v>23</v>
      </c>
      <c r="F5840">
        <v>6</v>
      </c>
      <c r="T5840"/>
    </row>
    <row r="5841" spans="1:20" x14ac:dyDescent="0.25">
      <c r="A5841">
        <v>1976</v>
      </c>
      <c r="B5841">
        <v>12</v>
      </c>
      <c r="C5841">
        <v>26</v>
      </c>
      <c r="D5841">
        <v>36</v>
      </c>
      <c r="E5841">
        <v>27</v>
      </c>
      <c r="F5841">
        <v>36</v>
      </c>
      <c r="T5841"/>
    </row>
    <row r="5842" spans="1:20" x14ac:dyDescent="0.25">
      <c r="A5842">
        <v>1976</v>
      </c>
      <c r="B5842">
        <v>12</v>
      </c>
      <c r="C5842">
        <v>27</v>
      </c>
      <c r="D5842">
        <v>27</v>
      </c>
      <c r="E5842">
        <v>19</v>
      </c>
      <c r="F5842">
        <v>0</v>
      </c>
      <c r="T5842"/>
    </row>
    <row r="5843" spans="1:20" x14ac:dyDescent="0.25">
      <c r="A5843">
        <v>1976</v>
      </c>
      <c r="B5843">
        <v>12</v>
      </c>
      <c r="C5843">
        <v>28</v>
      </c>
      <c r="D5843">
        <v>25</v>
      </c>
      <c r="E5843">
        <v>19</v>
      </c>
      <c r="F5843">
        <v>13</v>
      </c>
      <c r="T5843"/>
    </row>
    <row r="5844" spans="1:20" x14ac:dyDescent="0.25">
      <c r="A5844">
        <v>1976</v>
      </c>
      <c r="B5844">
        <v>12</v>
      </c>
      <c r="C5844">
        <v>29</v>
      </c>
      <c r="D5844">
        <v>32</v>
      </c>
      <c r="E5844">
        <v>20</v>
      </c>
      <c r="F5844">
        <v>0</v>
      </c>
      <c r="T5844"/>
    </row>
    <row r="5845" spans="1:20" x14ac:dyDescent="0.25">
      <c r="A5845">
        <v>1976</v>
      </c>
      <c r="B5845">
        <v>12</v>
      </c>
      <c r="C5845">
        <v>30</v>
      </c>
      <c r="D5845">
        <v>22</v>
      </c>
      <c r="E5845">
        <v>10</v>
      </c>
      <c r="F5845">
        <v>0</v>
      </c>
      <c r="T5845"/>
    </row>
    <row r="5846" spans="1:20" x14ac:dyDescent="0.25">
      <c r="A5846">
        <v>1976</v>
      </c>
      <c r="B5846">
        <v>12</v>
      </c>
      <c r="C5846">
        <v>31</v>
      </c>
      <c r="D5846">
        <v>22</v>
      </c>
      <c r="E5846">
        <v>15</v>
      </c>
      <c r="F5846">
        <v>0</v>
      </c>
      <c r="T5846"/>
    </row>
    <row r="5847" spans="1:20" x14ac:dyDescent="0.25">
      <c r="A5847">
        <v>1977</v>
      </c>
      <c r="B5847">
        <v>1</v>
      </c>
      <c r="C5847">
        <v>1</v>
      </c>
      <c r="D5847">
        <v>28</v>
      </c>
      <c r="E5847">
        <v>15</v>
      </c>
      <c r="F5847">
        <v>0</v>
      </c>
      <c r="T5847"/>
    </row>
    <row r="5848" spans="1:20" x14ac:dyDescent="0.25">
      <c r="A5848">
        <v>1977</v>
      </c>
      <c r="B5848">
        <v>1</v>
      </c>
      <c r="C5848">
        <v>2</v>
      </c>
      <c r="D5848">
        <v>36</v>
      </c>
      <c r="E5848">
        <v>25</v>
      </c>
      <c r="F5848">
        <v>0</v>
      </c>
      <c r="T5848"/>
    </row>
    <row r="5849" spans="1:20" x14ac:dyDescent="0.25">
      <c r="A5849">
        <v>1977</v>
      </c>
      <c r="B5849">
        <v>1</v>
      </c>
      <c r="C5849">
        <v>3</v>
      </c>
      <c r="D5849">
        <v>30</v>
      </c>
      <c r="E5849">
        <v>21</v>
      </c>
      <c r="F5849">
        <v>0</v>
      </c>
      <c r="T5849"/>
    </row>
    <row r="5850" spans="1:20" x14ac:dyDescent="0.25">
      <c r="A5850">
        <v>1977</v>
      </c>
      <c r="B5850">
        <v>1</v>
      </c>
      <c r="C5850">
        <v>4</v>
      </c>
      <c r="D5850">
        <v>37</v>
      </c>
      <c r="E5850">
        <v>28</v>
      </c>
      <c r="F5850">
        <v>0</v>
      </c>
      <c r="T5850"/>
    </row>
    <row r="5851" spans="1:20" x14ac:dyDescent="0.25">
      <c r="A5851">
        <v>1977</v>
      </c>
      <c r="B5851">
        <v>1</v>
      </c>
      <c r="C5851">
        <v>5</v>
      </c>
      <c r="D5851">
        <v>31</v>
      </c>
      <c r="E5851">
        <v>23</v>
      </c>
      <c r="F5851">
        <v>0</v>
      </c>
      <c r="T5851"/>
    </row>
    <row r="5852" spans="1:20" x14ac:dyDescent="0.25">
      <c r="A5852">
        <v>1977</v>
      </c>
      <c r="B5852">
        <v>1</v>
      </c>
      <c r="C5852">
        <v>6</v>
      </c>
      <c r="D5852">
        <v>31</v>
      </c>
      <c r="E5852">
        <v>23</v>
      </c>
      <c r="F5852">
        <v>0</v>
      </c>
      <c r="T5852"/>
    </row>
    <row r="5853" spans="1:20" x14ac:dyDescent="0.25">
      <c r="A5853">
        <v>1977</v>
      </c>
      <c r="B5853">
        <v>1</v>
      </c>
      <c r="C5853">
        <v>7</v>
      </c>
      <c r="D5853">
        <v>32</v>
      </c>
      <c r="E5853">
        <v>22</v>
      </c>
      <c r="F5853">
        <v>26</v>
      </c>
      <c r="T5853"/>
    </row>
    <row r="5854" spans="1:20" x14ac:dyDescent="0.25">
      <c r="A5854">
        <v>1977</v>
      </c>
      <c r="B5854">
        <v>1</v>
      </c>
      <c r="C5854">
        <v>8</v>
      </c>
      <c r="D5854">
        <v>27</v>
      </c>
      <c r="E5854">
        <v>19</v>
      </c>
      <c r="F5854">
        <v>0</v>
      </c>
      <c r="T5854"/>
    </row>
    <row r="5855" spans="1:20" x14ac:dyDescent="0.25">
      <c r="A5855">
        <v>1977</v>
      </c>
      <c r="B5855">
        <v>1</v>
      </c>
      <c r="C5855">
        <v>9</v>
      </c>
      <c r="D5855">
        <v>30</v>
      </c>
      <c r="E5855">
        <v>20</v>
      </c>
      <c r="F5855">
        <v>6</v>
      </c>
      <c r="T5855"/>
    </row>
    <row r="5856" spans="1:20" x14ac:dyDescent="0.25">
      <c r="A5856">
        <v>1977</v>
      </c>
      <c r="B5856">
        <v>1</v>
      </c>
      <c r="C5856">
        <v>10</v>
      </c>
      <c r="D5856">
        <v>41</v>
      </c>
      <c r="E5856">
        <v>18</v>
      </c>
      <c r="F5856">
        <v>124</v>
      </c>
      <c r="T5856"/>
    </row>
    <row r="5857" spans="1:20" x14ac:dyDescent="0.25">
      <c r="A5857">
        <v>1977</v>
      </c>
      <c r="B5857">
        <v>1</v>
      </c>
      <c r="C5857">
        <v>11</v>
      </c>
      <c r="D5857">
        <v>23</v>
      </c>
      <c r="E5857">
        <v>16</v>
      </c>
      <c r="F5857">
        <v>0</v>
      </c>
      <c r="T5857"/>
    </row>
    <row r="5858" spans="1:20" x14ac:dyDescent="0.25">
      <c r="A5858">
        <v>1977</v>
      </c>
      <c r="B5858">
        <v>1</v>
      </c>
      <c r="C5858">
        <v>12</v>
      </c>
      <c r="D5858">
        <v>19</v>
      </c>
      <c r="E5858">
        <v>13</v>
      </c>
      <c r="F5858">
        <v>0</v>
      </c>
      <c r="T5858"/>
    </row>
    <row r="5859" spans="1:20" x14ac:dyDescent="0.25">
      <c r="A5859">
        <v>1977</v>
      </c>
      <c r="B5859">
        <v>1</v>
      </c>
      <c r="C5859">
        <v>13</v>
      </c>
      <c r="D5859">
        <v>22</v>
      </c>
      <c r="E5859">
        <v>10</v>
      </c>
      <c r="F5859">
        <v>0</v>
      </c>
      <c r="T5859"/>
    </row>
    <row r="5860" spans="1:20" x14ac:dyDescent="0.25">
      <c r="A5860">
        <v>1977</v>
      </c>
      <c r="B5860">
        <v>1</v>
      </c>
      <c r="C5860">
        <v>14</v>
      </c>
      <c r="D5860">
        <v>27</v>
      </c>
      <c r="E5860">
        <v>19</v>
      </c>
      <c r="F5860">
        <v>45</v>
      </c>
      <c r="T5860"/>
    </row>
    <row r="5861" spans="1:20" x14ac:dyDescent="0.25">
      <c r="A5861">
        <v>1977</v>
      </c>
      <c r="B5861">
        <v>1</v>
      </c>
      <c r="C5861">
        <v>15</v>
      </c>
      <c r="D5861">
        <v>31</v>
      </c>
      <c r="E5861">
        <v>24</v>
      </c>
      <c r="F5861">
        <v>0</v>
      </c>
      <c r="T5861"/>
    </row>
    <row r="5862" spans="1:20" x14ac:dyDescent="0.25">
      <c r="A5862">
        <v>1977</v>
      </c>
      <c r="B5862">
        <v>1</v>
      </c>
      <c r="C5862">
        <v>16</v>
      </c>
      <c r="D5862">
        <v>26</v>
      </c>
      <c r="E5862">
        <v>7</v>
      </c>
      <c r="F5862">
        <v>6</v>
      </c>
      <c r="T5862"/>
    </row>
    <row r="5863" spans="1:20" x14ac:dyDescent="0.25">
      <c r="A5863">
        <v>1977</v>
      </c>
      <c r="B5863">
        <v>1</v>
      </c>
      <c r="C5863">
        <v>17</v>
      </c>
      <c r="D5863">
        <v>12</v>
      </c>
      <c r="E5863">
        <v>-2</v>
      </c>
      <c r="F5863">
        <v>0</v>
      </c>
      <c r="T5863"/>
    </row>
    <row r="5864" spans="1:20" x14ac:dyDescent="0.25">
      <c r="A5864">
        <v>1977</v>
      </c>
      <c r="B5864">
        <v>1</v>
      </c>
      <c r="C5864">
        <v>18</v>
      </c>
      <c r="D5864">
        <v>13</v>
      </c>
      <c r="E5864">
        <v>2</v>
      </c>
      <c r="F5864">
        <v>0</v>
      </c>
      <c r="T5864"/>
    </row>
    <row r="5865" spans="1:20" x14ac:dyDescent="0.25">
      <c r="A5865">
        <v>1977</v>
      </c>
      <c r="B5865">
        <v>1</v>
      </c>
      <c r="C5865">
        <v>19</v>
      </c>
      <c r="D5865">
        <v>26</v>
      </c>
      <c r="E5865">
        <v>9</v>
      </c>
      <c r="F5865">
        <v>0</v>
      </c>
      <c r="T5865"/>
    </row>
    <row r="5866" spans="1:20" x14ac:dyDescent="0.25">
      <c r="A5866">
        <v>1977</v>
      </c>
      <c r="B5866">
        <v>1</v>
      </c>
      <c r="C5866">
        <v>20</v>
      </c>
      <c r="D5866">
        <v>36</v>
      </c>
      <c r="E5866">
        <v>19</v>
      </c>
      <c r="F5866">
        <v>0</v>
      </c>
      <c r="T5866"/>
    </row>
    <row r="5867" spans="1:20" x14ac:dyDescent="0.25">
      <c r="A5867">
        <v>1977</v>
      </c>
      <c r="B5867">
        <v>1</v>
      </c>
      <c r="C5867">
        <v>21</v>
      </c>
      <c r="D5867">
        <v>26</v>
      </c>
      <c r="E5867">
        <v>20</v>
      </c>
      <c r="F5867">
        <v>0</v>
      </c>
      <c r="T5867"/>
    </row>
    <row r="5868" spans="1:20" x14ac:dyDescent="0.25">
      <c r="A5868">
        <v>1977</v>
      </c>
      <c r="B5868">
        <v>1</v>
      </c>
      <c r="C5868">
        <v>22</v>
      </c>
      <c r="D5868">
        <v>22</v>
      </c>
      <c r="E5868">
        <v>13</v>
      </c>
      <c r="F5868">
        <v>0</v>
      </c>
      <c r="T5868"/>
    </row>
    <row r="5869" spans="1:20" x14ac:dyDescent="0.25">
      <c r="A5869">
        <v>1977</v>
      </c>
      <c r="B5869">
        <v>1</v>
      </c>
      <c r="C5869">
        <v>23</v>
      </c>
      <c r="D5869">
        <v>27</v>
      </c>
      <c r="E5869">
        <v>14</v>
      </c>
      <c r="F5869">
        <v>0</v>
      </c>
      <c r="T5869"/>
    </row>
    <row r="5870" spans="1:20" x14ac:dyDescent="0.25">
      <c r="A5870">
        <v>1977</v>
      </c>
      <c r="B5870">
        <v>1</v>
      </c>
      <c r="C5870">
        <v>24</v>
      </c>
      <c r="D5870">
        <v>31</v>
      </c>
      <c r="E5870">
        <v>22</v>
      </c>
      <c r="F5870">
        <v>13</v>
      </c>
      <c r="T5870"/>
    </row>
    <row r="5871" spans="1:20" x14ac:dyDescent="0.25">
      <c r="A5871">
        <v>1977</v>
      </c>
      <c r="B5871">
        <v>1</v>
      </c>
      <c r="C5871">
        <v>25</v>
      </c>
      <c r="D5871">
        <v>37</v>
      </c>
      <c r="E5871">
        <v>28</v>
      </c>
      <c r="F5871">
        <v>3</v>
      </c>
      <c r="T5871"/>
    </row>
    <row r="5872" spans="1:20" x14ac:dyDescent="0.25">
      <c r="A5872">
        <v>1977</v>
      </c>
      <c r="B5872">
        <v>1</v>
      </c>
      <c r="C5872">
        <v>26</v>
      </c>
      <c r="D5872">
        <v>31</v>
      </c>
      <c r="E5872">
        <v>26</v>
      </c>
      <c r="F5872">
        <v>0</v>
      </c>
      <c r="T5872"/>
    </row>
    <row r="5873" spans="1:20" x14ac:dyDescent="0.25">
      <c r="A5873">
        <v>1977</v>
      </c>
      <c r="B5873">
        <v>1</v>
      </c>
      <c r="C5873">
        <v>27</v>
      </c>
      <c r="D5873">
        <v>30</v>
      </c>
      <c r="E5873">
        <v>21</v>
      </c>
      <c r="F5873">
        <v>0</v>
      </c>
      <c r="T5873"/>
    </row>
    <row r="5874" spans="1:20" x14ac:dyDescent="0.25">
      <c r="A5874">
        <v>1977</v>
      </c>
      <c r="B5874">
        <v>1</v>
      </c>
      <c r="C5874">
        <v>28</v>
      </c>
      <c r="D5874">
        <v>44</v>
      </c>
      <c r="E5874">
        <v>13</v>
      </c>
      <c r="F5874">
        <v>2</v>
      </c>
      <c r="T5874"/>
    </row>
    <row r="5875" spans="1:20" x14ac:dyDescent="0.25">
      <c r="A5875">
        <v>1977</v>
      </c>
      <c r="B5875">
        <v>1</v>
      </c>
      <c r="C5875">
        <v>29</v>
      </c>
      <c r="D5875">
        <v>13</v>
      </c>
      <c r="E5875">
        <v>1</v>
      </c>
      <c r="F5875">
        <v>0</v>
      </c>
      <c r="T5875"/>
    </row>
    <row r="5876" spans="1:20" x14ac:dyDescent="0.25">
      <c r="A5876">
        <v>1977</v>
      </c>
      <c r="B5876">
        <v>1</v>
      </c>
      <c r="C5876">
        <v>30</v>
      </c>
      <c r="D5876">
        <v>19</v>
      </c>
      <c r="E5876">
        <v>10</v>
      </c>
      <c r="F5876">
        <v>0</v>
      </c>
      <c r="T5876"/>
    </row>
    <row r="5877" spans="1:20" x14ac:dyDescent="0.25">
      <c r="A5877">
        <v>1977</v>
      </c>
      <c r="B5877">
        <v>1</v>
      </c>
      <c r="C5877">
        <v>31</v>
      </c>
      <c r="D5877">
        <v>22</v>
      </c>
      <c r="E5877">
        <v>8</v>
      </c>
      <c r="F5877">
        <v>0</v>
      </c>
      <c r="T5877"/>
    </row>
    <row r="5878" spans="1:20" x14ac:dyDescent="0.25">
      <c r="A5878">
        <v>1977</v>
      </c>
      <c r="B5878">
        <v>2</v>
      </c>
      <c r="C5878">
        <v>1</v>
      </c>
      <c r="D5878">
        <v>28</v>
      </c>
      <c r="E5878">
        <v>19</v>
      </c>
      <c r="F5878">
        <v>0</v>
      </c>
      <c r="T5878"/>
    </row>
    <row r="5879" spans="1:20" x14ac:dyDescent="0.25">
      <c r="A5879">
        <v>1977</v>
      </c>
      <c r="B5879">
        <v>2</v>
      </c>
      <c r="C5879">
        <v>2</v>
      </c>
      <c r="D5879">
        <v>31</v>
      </c>
      <c r="E5879">
        <v>21</v>
      </c>
      <c r="F5879">
        <v>0</v>
      </c>
      <c r="T5879"/>
    </row>
    <row r="5880" spans="1:20" x14ac:dyDescent="0.25">
      <c r="A5880">
        <v>1977</v>
      </c>
      <c r="B5880">
        <v>2</v>
      </c>
      <c r="C5880">
        <v>3</v>
      </c>
      <c r="D5880">
        <v>36</v>
      </c>
      <c r="E5880">
        <v>24</v>
      </c>
      <c r="F5880">
        <v>8</v>
      </c>
      <c r="T5880"/>
    </row>
    <row r="5881" spans="1:20" x14ac:dyDescent="0.25">
      <c r="A5881">
        <v>1977</v>
      </c>
      <c r="B5881">
        <v>2</v>
      </c>
      <c r="C5881">
        <v>4</v>
      </c>
      <c r="D5881">
        <v>36</v>
      </c>
      <c r="E5881">
        <v>32</v>
      </c>
      <c r="F5881">
        <v>1</v>
      </c>
      <c r="T5881"/>
    </row>
    <row r="5882" spans="1:20" x14ac:dyDescent="0.25">
      <c r="A5882">
        <v>1977</v>
      </c>
      <c r="B5882">
        <v>2</v>
      </c>
      <c r="C5882">
        <v>5</v>
      </c>
      <c r="D5882">
        <v>32</v>
      </c>
      <c r="E5882">
        <v>13</v>
      </c>
      <c r="F5882">
        <v>19</v>
      </c>
      <c r="T5882"/>
    </row>
    <row r="5883" spans="1:20" x14ac:dyDescent="0.25">
      <c r="A5883">
        <v>1977</v>
      </c>
      <c r="B5883">
        <v>2</v>
      </c>
      <c r="C5883">
        <v>6</v>
      </c>
      <c r="D5883">
        <v>22</v>
      </c>
      <c r="E5883">
        <v>8</v>
      </c>
      <c r="F5883">
        <v>0</v>
      </c>
      <c r="T5883"/>
    </row>
    <row r="5884" spans="1:20" x14ac:dyDescent="0.25">
      <c r="A5884">
        <v>1977</v>
      </c>
      <c r="B5884">
        <v>2</v>
      </c>
      <c r="C5884">
        <v>7</v>
      </c>
      <c r="D5884">
        <v>28</v>
      </c>
      <c r="E5884">
        <v>13</v>
      </c>
      <c r="F5884">
        <v>0</v>
      </c>
      <c r="T5884"/>
    </row>
    <row r="5885" spans="1:20" x14ac:dyDescent="0.25">
      <c r="A5885">
        <v>1977</v>
      </c>
      <c r="B5885">
        <v>2</v>
      </c>
      <c r="C5885">
        <v>8</v>
      </c>
      <c r="D5885">
        <v>34</v>
      </c>
      <c r="E5885">
        <v>17</v>
      </c>
      <c r="F5885">
        <v>0</v>
      </c>
      <c r="T5885"/>
    </row>
    <row r="5886" spans="1:20" x14ac:dyDescent="0.25">
      <c r="A5886">
        <v>1977</v>
      </c>
      <c r="B5886">
        <v>2</v>
      </c>
      <c r="C5886">
        <v>9</v>
      </c>
      <c r="D5886">
        <v>36</v>
      </c>
      <c r="E5886">
        <v>21</v>
      </c>
      <c r="F5886">
        <v>0</v>
      </c>
      <c r="T5886"/>
    </row>
    <row r="5887" spans="1:20" x14ac:dyDescent="0.25">
      <c r="A5887">
        <v>1977</v>
      </c>
      <c r="B5887">
        <v>2</v>
      </c>
      <c r="C5887">
        <v>10</v>
      </c>
      <c r="D5887">
        <v>43</v>
      </c>
      <c r="E5887">
        <v>33</v>
      </c>
      <c r="F5887">
        <v>0</v>
      </c>
      <c r="T5887"/>
    </row>
    <row r="5888" spans="1:20" x14ac:dyDescent="0.25">
      <c r="A5888">
        <v>1977</v>
      </c>
      <c r="B5888">
        <v>2</v>
      </c>
      <c r="C5888">
        <v>11</v>
      </c>
      <c r="D5888">
        <v>54</v>
      </c>
      <c r="E5888">
        <v>36</v>
      </c>
      <c r="F5888">
        <v>0</v>
      </c>
      <c r="T5888"/>
    </row>
    <row r="5889" spans="1:20" x14ac:dyDescent="0.25">
      <c r="A5889">
        <v>1977</v>
      </c>
      <c r="B5889">
        <v>2</v>
      </c>
      <c r="C5889">
        <v>12</v>
      </c>
      <c r="D5889">
        <v>49</v>
      </c>
      <c r="E5889">
        <v>39</v>
      </c>
      <c r="F5889">
        <v>2</v>
      </c>
      <c r="T5889"/>
    </row>
    <row r="5890" spans="1:20" x14ac:dyDescent="0.25">
      <c r="A5890">
        <v>1977</v>
      </c>
      <c r="B5890">
        <v>2</v>
      </c>
      <c r="C5890">
        <v>13</v>
      </c>
      <c r="D5890">
        <v>50</v>
      </c>
      <c r="E5890">
        <v>37</v>
      </c>
      <c r="F5890">
        <v>0</v>
      </c>
      <c r="T5890"/>
    </row>
    <row r="5891" spans="1:20" x14ac:dyDescent="0.25">
      <c r="A5891">
        <v>1977</v>
      </c>
      <c r="B5891">
        <v>2</v>
      </c>
      <c r="C5891">
        <v>14</v>
      </c>
      <c r="D5891">
        <v>44</v>
      </c>
      <c r="E5891">
        <v>36</v>
      </c>
      <c r="F5891">
        <v>0</v>
      </c>
      <c r="T5891"/>
    </row>
    <row r="5892" spans="1:20" x14ac:dyDescent="0.25">
      <c r="A5892">
        <v>1977</v>
      </c>
      <c r="B5892">
        <v>2</v>
      </c>
      <c r="C5892">
        <v>15</v>
      </c>
      <c r="D5892">
        <v>42</v>
      </c>
      <c r="E5892">
        <v>26</v>
      </c>
      <c r="F5892">
        <v>0</v>
      </c>
      <c r="T5892"/>
    </row>
    <row r="5893" spans="1:20" x14ac:dyDescent="0.25">
      <c r="A5893">
        <v>1977</v>
      </c>
      <c r="B5893">
        <v>2</v>
      </c>
      <c r="C5893">
        <v>16</v>
      </c>
      <c r="D5893">
        <v>28</v>
      </c>
      <c r="E5893">
        <v>17</v>
      </c>
      <c r="F5893">
        <v>0</v>
      </c>
      <c r="T5893"/>
    </row>
    <row r="5894" spans="1:20" x14ac:dyDescent="0.25">
      <c r="A5894">
        <v>1977</v>
      </c>
      <c r="B5894">
        <v>2</v>
      </c>
      <c r="C5894">
        <v>17</v>
      </c>
      <c r="D5894">
        <v>26</v>
      </c>
      <c r="E5894">
        <v>15</v>
      </c>
      <c r="F5894">
        <v>0</v>
      </c>
      <c r="T5894"/>
    </row>
    <row r="5895" spans="1:20" x14ac:dyDescent="0.25">
      <c r="A5895">
        <v>1977</v>
      </c>
      <c r="B5895">
        <v>2</v>
      </c>
      <c r="C5895">
        <v>18</v>
      </c>
      <c r="D5895">
        <v>34</v>
      </c>
      <c r="E5895">
        <v>18</v>
      </c>
      <c r="F5895">
        <v>0</v>
      </c>
      <c r="T5895"/>
    </row>
    <row r="5896" spans="1:20" x14ac:dyDescent="0.25">
      <c r="A5896">
        <v>1977</v>
      </c>
      <c r="B5896">
        <v>2</v>
      </c>
      <c r="C5896">
        <v>19</v>
      </c>
      <c r="D5896">
        <v>42</v>
      </c>
      <c r="E5896">
        <v>30</v>
      </c>
      <c r="F5896">
        <v>0</v>
      </c>
      <c r="T5896"/>
    </row>
    <row r="5897" spans="1:20" x14ac:dyDescent="0.25">
      <c r="A5897">
        <v>1977</v>
      </c>
      <c r="B5897">
        <v>2</v>
      </c>
      <c r="C5897">
        <v>20</v>
      </c>
      <c r="D5897">
        <v>34</v>
      </c>
      <c r="E5897">
        <v>30</v>
      </c>
      <c r="F5897">
        <v>36</v>
      </c>
      <c r="T5897"/>
    </row>
    <row r="5898" spans="1:20" x14ac:dyDescent="0.25">
      <c r="A5898">
        <v>1977</v>
      </c>
      <c r="B5898">
        <v>2</v>
      </c>
      <c r="C5898">
        <v>21</v>
      </c>
      <c r="D5898">
        <v>32</v>
      </c>
      <c r="E5898">
        <v>22</v>
      </c>
      <c r="F5898">
        <v>0</v>
      </c>
      <c r="T5898"/>
    </row>
    <row r="5899" spans="1:20" x14ac:dyDescent="0.25">
      <c r="A5899">
        <v>1977</v>
      </c>
      <c r="B5899">
        <v>2</v>
      </c>
      <c r="C5899">
        <v>22</v>
      </c>
      <c r="D5899">
        <v>46</v>
      </c>
      <c r="E5899">
        <v>20</v>
      </c>
      <c r="F5899">
        <v>0</v>
      </c>
      <c r="T5899"/>
    </row>
    <row r="5900" spans="1:20" x14ac:dyDescent="0.25">
      <c r="A5900">
        <v>1977</v>
      </c>
      <c r="B5900">
        <v>2</v>
      </c>
      <c r="C5900">
        <v>23</v>
      </c>
      <c r="D5900">
        <v>49</v>
      </c>
      <c r="E5900">
        <v>34</v>
      </c>
      <c r="F5900">
        <v>0</v>
      </c>
      <c r="T5900"/>
    </row>
    <row r="5901" spans="1:20" x14ac:dyDescent="0.25">
      <c r="A5901">
        <v>1977</v>
      </c>
      <c r="B5901">
        <v>2</v>
      </c>
      <c r="C5901">
        <v>24</v>
      </c>
      <c r="D5901">
        <v>52</v>
      </c>
      <c r="E5901">
        <v>33</v>
      </c>
      <c r="F5901">
        <v>169</v>
      </c>
      <c r="T5901"/>
    </row>
    <row r="5902" spans="1:20" x14ac:dyDescent="0.25">
      <c r="A5902">
        <v>1977</v>
      </c>
      <c r="B5902">
        <v>2</v>
      </c>
      <c r="C5902">
        <v>25</v>
      </c>
      <c r="D5902">
        <v>58</v>
      </c>
      <c r="E5902">
        <v>43</v>
      </c>
      <c r="F5902">
        <v>6</v>
      </c>
      <c r="T5902"/>
    </row>
    <row r="5903" spans="1:20" x14ac:dyDescent="0.25">
      <c r="A5903">
        <v>1977</v>
      </c>
      <c r="B5903">
        <v>2</v>
      </c>
      <c r="C5903">
        <v>26</v>
      </c>
      <c r="D5903">
        <v>57</v>
      </c>
      <c r="E5903">
        <v>42</v>
      </c>
      <c r="F5903">
        <v>0</v>
      </c>
      <c r="T5903"/>
    </row>
    <row r="5904" spans="1:20" x14ac:dyDescent="0.25">
      <c r="A5904">
        <v>1977</v>
      </c>
      <c r="B5904">
        <v>2</v>
      </c>
      <c r="C5904">
        <v>27</v>
      </c>
      <c r="D5904">
        <v>53</v>
      </c>
      <c r="E5904">
        <v>36</v>
      </c>
      <c r="F5904">
        <v>10</v>
      </c>
      <c r="T5904"/>
    </row>
    <row r="5905" spans="1:20" x14ac:dyDescent="0.25">
      <c r="A5905">
        <v>1977</v>
      </c>
      <c r="B5905">
        <v>2</v>
      </c>
      <c r="C5905">
        <v>28</v>
      </c>
      <c r="D5905">
        <v>48</v>
      </c>
      <c r="E5905">
        <v>34</v>
      </c>
      <c r="F5905">
        <v>0</v>
      </c>
      <c r="T5905"/>
    </row>
    <row r="5906" spans="1:20" x14ac:dyDescent="0.25">
      <c r="A5906">
        <v>1977</v>
      </c>
      <c r="B5906">
        <v>3</v>
      </c>
      <c r="C5906">
        <v>1</v>
      </c>
      <c r="D5906">
        <v>45</v>
      </c>
      <c r="E5906">
        <v>31</v>
      </c>
      <c r="F5906">
        <v>0</v>
      </c>
      <c r="T5906"/>
    </row>
    <row r="5907" spans="1:20" x14ac:dyDescent="0.25">
      <c r="A5907">
        <v>1977</v>
      </c>
      <c r="B5907">
        <v>3</v>
      </c>
      <c r="C5907">
        <v>2</v>
      </c>
      <c r="D5907">
        <v>45</v>
      </c>
      <c r="E5907">
        <v>25</v>
      </c>
      <c r="F5907">
        <v>0</v>
      </c>
      <c r="T5907"/>
    </row>
    <row r="5908" spans="1:20" x14ac:dyDescent="0.25">
      <c r="A5908">
        <v>1977</v>
      </c>
      <c r="B5908">
        <v>3</v>
      </c>
      <c r="C5908">
        <v>3</v>
      </c>
      <c r="D5908">
        <v>56</v>
      </c>
      <c r="E5908">
        <v>35</v>
      </c>
      <c r="F5908">
        <v>0</v>
      </c>
      <c r="T5908"/>
    </row>
    <row r="5909" spans="1:20" x14ac:dyDescent="0.25">
      <c r="A5909">
        <v>1977</v>
      </c>
      <c r="B5909">
        <v>3</v>
      </c>
      <c r="C5909">
        <v>4</v>
      </c>
      <c r="D5909">
        <v>53</v>
      </c>
      <c r="E5909">
        <v>36</v>
      </c>
      <c r="F5909">
        <v>165</v>
      </c>
      <c r="T5909"/>
    </row>
    <row r="5910" spans="1:20" x14ac:dyDescent="0.25">
      <c r="A5910">
        <v>1977</v>
      </c>
      <c r="B5910">
        <v>3</v>
      </c>
      <c r="C5910">
        <v>5</v>
      </c>
      <c r="D5910">
        <v>63</v>
      </c>
      <c r="E5910">
        <v>48</v>
      </c>
      <c r="F5910">
        <v>0</v>
      </c>
      <c r="T5910"/>
    </row>
    <row r="5911" spans="1:20" x14ac:dyDescent="0.25">
      <c r="A5911">
        <v>1977</v>
      </c>
      <c r="B5911">
        <v>3</v>
      </c>
      <c r="C5911">
        <v>6</v>
      </c>
      <c r="D5911">
        <v>53</v>
      </c>
      <c r="E5911">
        <v>38</v>
      </c>
      <c r="F5911">
        <v>0</v>
      </c>
      <c r="T5911"/>
    </row>
    <row r="5912" spans="1:20" x14ac:dyDescent="0.25">
      <c r="A5912">
        <v>1977</v>
      </c>
      <c r="B5912">
        <v>3</v>
      </c>
      <c r="C5912">
        <v>7</v>
      </c>
      <c r="D5912">
        <v>45</v>
      </c>
      <c r="E5912">
        <v>35</v>
      </c>
      <c r="F5912">
        <v>0</v>
      </c>
      <c r="T5912"/>
    </row>
    <row r="5913" spans="1:20" x14ac:dyDescent="0.25">
      <c r="A5913">
        <v>1977</v>
      </c>
      <c r="B5913">
        <v>3</v>
      </c>
      <c r="C5913">
        <v>8</v>
      </c>
      <c r="D5913">
        <v>53</v>
      </c>
      <c r="E5913">
        <v>33</v>
      </c>
      <c r="F5913">
        <v>0</v>
      </c>
      <c r="T5913"/>
    </row>
    <row r="5914" spans="1:20" x14ac:dyDescent="0.25">
      <c r="A5914">
        <v>1977</v>
      </c>
      <c r="B5914">
        <v>3</v>
      </c>
      <c r="C5914">
        <v>9</v>
      </c>
      <c r="D5914">
        <v>66</v>
      </c>
      <c r="E5914">
        <v>41</v>
      </c>
      <c r="F5914">
        <v>0</v>
      </c>
      <c r="T5914"/>
    </row>
    <row r="5915" spans="1:20" x14ac:dyDescent="0.25">
      <c r="A5915">
        <v>1977</v>
      </c>
      <c r="B5915">
        <v>3</v>
      </c>
      <c r="C5915">
        <v>10</v>
      </c>
      <c r="D5915">
        <v>69</v>
      </c>
      <c r="E5915">
        <v>47</v>
      </c>
      <c r="F5915">
        <v>0</v>
      </c>
      <c r="T5915"/>
    </row>
    <row r="5916" spans="1:20" x14ac:dyDescent="0.25">
      <c r="A5916">
        <v>1977</v>
      </c>
      <c r="B5916">
        <v>3</v>
      </c>
      <c r="C5916">
        <v>11</v>
      </c>
      <c r="D5916">
        <v>73</v>
      </c>
      <c r="E5916">
        <v>50</v>
      </c>
      <c r="F5916">
        <v>0</v>
      </c>
      <c r="T5916"/>
    </row>
    <row r="5917" spans="1:20" x14ac:dyDescent="0.25">
      <c r="A5917">
        <v>1977</v>
      </c>
      <c r="B5917">
        <v>3</v>
      </c>
      <c r="C5917">
        <v>12</v>
      </c>
      <c r="D5917">
        <v>64</v>
      </c>
      <c r="E5917">
        <v>43</v>
      </c>
      <c r="F5917">
        <v>0</v>
      </c>
      <c r="T5917"/>
    </row>
    <row r="5918" spans="1:20" x14ac:dyDescent="0.25">
      <c r="A5918">
        <v>1977</v>
      </c>
      <c r="B5918">
        <v>3</v>
      </c>
      <c r="C5918">
        <v>13</v>
      </c>
      <c r="D5918">
        <v>55</v>
      </c>
      <c r="E5918">
        <v>50</v>
      </c>
      <c r="F5918">
        <v>145</v>
      </c>
      <c r="T5918"/>
    </row>
    <row r="5919" spans="1:20" x14ac:dyDescent="0.25">
      <c r="A5919">
        <v>1977</v>
      </c>
      <c r="B5919">
        <v>3</v>
      </c>
      <c r="C5919">
        <v>14</v>
      </c>
      <c r="D5919">
        <v>58</v>
      </c>
      <c r="E5919">
        <v>47</v>
      </c>
      <c r="F5919">
        <v>5</v>
      </c>
      <c r="T5919"/>
    </row>
    <row r="5920" spans="1:20" x14ac:dyDescent="0.25">
      <c r="A5920">
        <v>1977</v>
      </c>
      <c r="B5920">
        <v>3</v>
      </c>
      <c r="C5920">
        <v>15</v>
      </c>
      <c r="D5920">
        <v>59</v>
      </c>
      <c r="E5920">
        <v>45</v>
      </c>
      <c r="F5920">
        <v>0</v>
      </c>
      <c r="T5920"/>
    </row>
    <row r="5921" spans="1:20" x14ac:dyDescent="0.25">
      <c r="A5921">
        <v>1977</v>
      </c>
      <c r="B5921">
        <v>3</v>
      </c>
      <c r="C5921">
        <v>16</v>
      </c>
      <c r="D5921">
        <v>60</v>
      </c>
      <c r="E5921">
        <v>43</v>
      </c>
      <c r="F5921">
        <v>0</v>
      </c>
      <c r="T5921"/>
    </row>
    <row r="5922" spans="1:20" x14ac:dyDescent="0.25">
      <c r="A5922">
        <v>1977</v>
      </c>
      <c r="B5922">
        <v>3</v>
      </c>
      <c r="C5922">
        <v>17</v>
      </c>
      <c r="D5922">
        <v>49</v>
      </c>
      <c r="E5922">
        <v>36</v>
      </c>
      <c r="F5922">
        <v>0</v>
      </c>
      <c r="T5922"/>
    </row>
    <row r="5923" spans="1:20" x14ac:dyDescent="0.25">
      <c r="A5923">
        <v>1977</v>
      </c>
      <c r="B5923">
        <v>3</v>
      </c>
      <c r="C5923">
        <v>18</v>
      </c>
      <c r="D5923">
        <v>37</v>
      </c>
      <c r="E5923">
        <v>32</v>
      </c>
      <c r="F5923">
        <v>60</v>
      </c>
      <c r="T5923"/>
    </row>
    <row r="5924" spans="1:20" x14ac:dyDescent="0.25">
      <c r="A5924">
        <v>1977</v>
      </c>
      <c r="B5924">
        <v>3</v>
      </c>
      <c r="C5924">
        <v>19</v>
      </c>
      <c r="D5924">
        <v>46</v>
      </c>
      <c r="E5924">
        <v>29</v>
      </c>
      <c r="F5924">
        <v>0</v>
      </c>
      <c r="T5924"/>
    </row>
    <row r="5925" spans="1:20" x14ac:dyDescent="0.25">
      <c r="A5925">
        <v>1977</v>
      </c>
      <c r="B5925">
        <v>3</v>
      </c>
      <c r="C5925">
        <v>20</v>
      </c>
      <c r="D5925">
        <v>42</v>
      </c>
      <c r="E5925">
        <v>33</v>
      </c>
      <c r="F5925">
        <v>10</v>
      </c>
      <c r="T5925"/>
    </row>
    <row r="5926" spans="1:20" x14ac:dyDescent="0.25">
      <c r="A5926">
        <v>1977</v>
      </c>
      <c r="B5926">
        <v>3</v>
      </c>
      <c r="C5926">
        <v>21</v>
      </c>
      <c r="D5926">
        <v>55</v>
      </c>
      <c r="E5926">
        <v>35</v>
      </c>
      <c r="F5926">
        <v>0</v>
      </c>
      <c r="T5926"/>
    </row>
    <row r="5927" spans="1:20" x14ac:dyDescent="0.25">
      <c r="A5927">
        <v>1977</v>
      </c>
      <c r="B5927">
        <v>3</v>
      </c>
      <c r="C5927">
        <v>22</v>
      </c>
      <c r="D5927">
        <v>47</v>
      </c>
      <c r="E5927">
        <v>35</v>
      </c>
      <c r="F5927">
        <v>344</v>
      </c>
      <c r="T5927"/>
    </row>
    <row r="5928" spans="1:20" x14ac:dyDescent="0.25">
      <c r="A5928">
        <v>1977</v>
      </c>
      <c r="B5928">
        <v>3</v>
      </c>
      <c r="C5928">
        <v>23</v>
      </c>
      <c r="D5928">
        <v>39</v>
      </c>
      <c r="E5928">
        <v>35</v>
      </c>
      <c r="F5928">
        <v>0</v>
      </c>
      <c r="T5928"/>
    </row>
    <row r="5929" spans="1:20" x14ac:dyDescent="0.25">
      <c r="A5929">
        <v>1977</v>
      </c>
      <c r="B5929">
        <v>3</v>
      </c>
      <c r="C5929">
        <v>24</v>
      </c>
      <c r="D5929">
        <v>37</v>
      </c>
      <c r="E5929">
        <v>24</v>
      </c>
      <c r="F5929">
        <v>0</v>
      </c>
      <c r="T5929"/>
    </row>
    <row r="5930" spans="1:20" x14ac:dyDescent="0.25">
      <c r="A5930">
        <v>1977</v>
      </c>
      <c r="B5930">
        <v>3</v>
      </c>
      <c r="C5930">
        <v>25</v>
      </c>
      <c r="D5930">
        <v>42</v>
      </c>
      <c r="E5930">
        <v>24</v>
      </c>
      <c r="F5930">
        <v>0</v>
      </c>
      <c r="T5930"/>
    </row>
    <row r="5931" spans="1:20" x14ac:dyDescent="0.25">
      <c r="A5931">
        <v>1977</v>
      </c>
      <c r="B5931">
        <v>3</v>
      </c>
      <c r="C5931">
        <v>26</v>
      </c>
      <c r="D5931">
        <v>53</v>
      </c>
      <c r="E5931">
        <v>32</v>
      </c>
      <c r="F5931">
        <v>0</v>
      </c>
      <c r="T5931"/>
    </row>
    <row r="5932" spans="1:20" x14ac:dyDescent="0.25">
      <c r="A5932">
        <v>1977</v>
      </c>
      <c r="B5932">
        <v>3</v>
      </c>
      <c r="C5932">
        <v>27</v>
      </c>
      <c r="D5932">
        <v>62</v>
      </c>
      <c r="E5932">
        <v>35</v>
      </c>
      <c r="F5932">
        <v>0</v>
      </c>
      <c r="T5932"/>
    </row>
    <row r="5933" spans="1:20" x14ac:dyDescent="0.25">
      <c r="A5933">
        <v>1977</v>
      </c>
      <c r="B5933">
        <v>3</v>
      </c>
      <c r="C5933">
        <v>28</v>
      </c>
      <c r="D5933">
        <v>49</v>
      </c>
      <c r="E5933">
        <v>45</v>
      </c>
      <c r="F5933">
        <v>12</v>
      </c>
      <c r="T5933"/>
    </row>
    <row r="5934" spans="1:20" x14ac:dyDescent="0.25">
      <c r="A5934">
        <v>1977</v>
      </c>
      <c r="B5934">
        <v>3</v>
      </c>
      <c r="C5934">
        <v>29</v>
      </c>
      <c r="D5934">
        <v>81</v>
      </c>
      <c r="E5934">
        <v>46</v>
      </c>
      <c r="F5934">
        <v>0</v>
      </c>
      <c r="T5934"/>
    </row>
    <row r="5935" spans="1:20" x14ac:dyDescent="0.25">
      <c r="A5935">
        <v>1977</v>
      </c>
      <c r="B5935">
        <v>3</v>
      </c>
      <c r="C5935">
        <v>30</v>
      </c>
      <c r="D5935">
        <v>79</v>
      </c>
      <c r="E5935">
        <v>56</v>
      </c>
      <c r="F5935">
        <v>0</v>
      </c>
      <c r="T5935"/>
    </row>
    <row r="5936" spans="1:20" x14ac:dyDescent="0.25">
      <c r="A5936">
        <v>1977</v>
      </c>
      <c r="B5936">
        <v>3</v>
      </c>
      <c r="C5936">
        <v>31</v>
      </c>
      <c r="D5936">
        <v>70</v>
      </c>
      <c r="E5936">
        <v>48</v>
      </c>
      <c r="F5936">
        <v>0</v>
      </c>
      <c r="T5936"/>
    </row>
    <row r="5937" spans="1:20" x14ac:dyDescent="0.25">
      <c r="A5937">
        <v>1977</v>
      </c>
      <c r="B5937">
        <v>4</v>
      </c>
      <c r="C5937">
        <v>1</v>
      </c>
      <c r="D5937">
        <v>58</v>
      </c>
      <c r="E5937">
        <v>39</v>
      </c>
      <c r="F5937">
        <v>0</v>
      </c>
      <c r="T5937"/>
    </row>
    <row r="5938" spans="1:20" x14ac:dyDescent="0.25">
      <c r="A5938">
        <v>1977</v>
      </c>
      <c r="B5938">
        <v>4</v>
      </c>
      <c r="C5938">
        <v>2</v>
      </c>
      <c r="D5938">
        <v>49</v>
      </c>
      <c r="E5938">
        <v>42</v>
      </c>
      <c r="F5938">
        <v>97</v>
      </c>
      <c r="T5938"/>
    </row>
    <row r="5939" spans="1:20" x14ac:dyDescent="0.25">
      <c r="A5939">
        <v>1977</v>
      </c>
      <c r="B5939">
        <v>4</v>
      </c>
      <c r="C5939">
        <v>3</v>
      </c>
      <c r="D5939">
        <v>69</v>
      </c>
      <c r="E5939">
        <v>48</v>
      </c>
      <c r="F5939">
        <v>0</v>
      </c>
      <c r="T5939"/>
    </row>
    <row r="5940" spans="1:20" x14ac:dyDescent="0.25">
      <c r="A5940">
        <v>1977</v>
      </c>
      <c r="B5940">
        <v>4</v>
      </c>
      <c r="C5940">
        <v>4</v>
      </c>
      <c r="D5940">
        <v>49</v>
      </c>
      <c r="E5940">
        <v>38</v>
      </c>
      <c r="F5940">
        <v>77</v>
      </c>
      <c r="T5940"/>
    </row>
    <row r="5941" spans="1:20" x14ac:dyDescent="0.25">
      <c r="A5941">
        <v>1977</v>
      </c>
      <c r="B5941">
        <v>4</v>
      </c>
      <c r="C5941">
        <v>5</v>
      </c>
      <c r="D5941">
        <v>50</v>
      </c>
      <c r="E5941">
        <v>38</v>
      </c>
      <c r="F5941">
        <v>120</v>
      </c>
      <c r="T5941"/>
    </row>
    <row r="5942" spans="1:20" x14ac:dyDescent="0.25">
      <c r="A5942">
        <v>1977</v>
      </c>
      <c r="B5942">
        <v>4</v>
      </c>
      <c r="C5942">
        <v>6</v>
      </c>
      <c r="D5942">
        <v>50</v>
      </c>
      <c r="E5942">
        <v>36</v>
      </c>
      <c r="F5942">
        <v>0</v>
      </c>
      <c r="T5942"/>
    </row>
    <row r="5943" spans="1:20" x14ac:dyDescent="0.25">
      <c r="A5943">
        <v>1977</v>
      </c>
      <c r="B5943">
        <v>4</v>
      </c>
      <c r="C5943">
        <v>7</v>
      </c>
      <c r="D5943">
        <v>47</v>
      </c>
      <c r="E5943">
        <v>31</v>
      </c>
      <c r="F5943">
        <v>0</v>
      </c>
      <c r="T5943"/>
    </row>
    <row r="5944" spans="1:20" x14ac:dyDescent="0.25">
      <c r="A5944">
        <v>1977</v>
      </c>
      <c r="B5944">
        <v>4</v>
      </c>
      <c r="C5944">
        <v>8</v>
      </c>
      <c r="D5944">
        <v>44</v>
      </c>
      <c r="E5944">
        <v>29</v>
      </c>
      <c r="F5944">
        <v>0</v>
      </c>
      <c r="T5944"/>
    </row>
    <row r="5945" spans="1:20" x14ac:dyDescent="0.25">
      <c r="A5945">
        <v>1977</v>
      </c>
      <c r="B5945">
        <v>4</v>
      </c>
      <c r="C5945">
        <v>9</v>
      </c>
      <c r="D5945">
        <v>44</v>
      </c>
      <c r="E5945">
        <v>25</v>
      </c>
      <c r="F5945">
        <v>0</v>
      </c>
      <c r="T5945"/>
    </row>
    <row r="5946" spans="1:20" x14ac:dyDescent="0.25">
      <c r="A5946">
        <v>1977</v>
      </c>
      <c r="B5946">
        <v>4</v>
      </c>
      <c r="C5946">
        <v>10</v>
      </c>
      <c r="D5946">
        <v>60</v>
      </c>
      <c r="E5946">
        <v>35</v>
      </c>
      <c r="F5946">
        <v>0</v>
      </c>
      <c r="T5946"/>
    </row>
    <row r="5947" spans="1:20" x14ac:dyDescent="0.25">
      <c r="A5947">
        <v>1977</v>
      </c>
      <c r="B5947">
        <v>4</v>
      </c>
      <c r="C5947">
        <v>11</v>
      </c>
      <c r="D5947">
        <v>56</v>
      </c>
      <c r="E5947">
        <v>42</v>
      </c>
      <c r="F5947">
        <v>0</v>
      </c>
      <c r="T5947"/>
    </row>
    <row r="5948" spans="1:20" x14ac:dyDescent="0.25">
      <c r="A5948">
        <v>1977</v>
      </c>
      <c r="B5948">
        <v>4</v>
      </c>
      <c r="C5948">
        <v>12</v>
      </c>
      <c r="D5948">
        <v>90</v>
      </c>
      <c r="E5948">
        <v>50</v>
      </c>
      <c r="F5948">
        <v>0</v>
      </c>
      <c r="T5948"/>
    </row>
    <row r="5949" spans="1:20" x14ac:dyDescent="0.25">
      <c r="A5949">
        <v>1977</v>
      </c>
      <c r="B5949">
        <v>4</v>
      </c>
      <c r="C5949">
        <v>13</v>
      </c>
      <c r="D5949">
        <v>88</v>
      </c>
      <c r="E5949">
        <v>60</v>
      </c>
      <c r="F5949">
        <v>0</v>
      </c>
      <c r="T5949"/>
    </row>
    <row r="5950" spans="1:20" x14ac:dyDescent="0.25">
      <c r="A5950">
        <v>1977</v>
      </c>
      <c r="B5950">
        <v>4</v>
      </c>
      <c r="C5950">
        <v>14</v>
      </c>
      <c r="D5950">
        <v>74</v>
      </c>
      <c r="E5950">
        <v>51</v>
      </c>
      <c r="F5950">
        <v>0</v>
      </c>
      <c r="T5950"/>
    </row>
    <row r="5951" spans="1:20" x14ac:dyDescent="0.25">
      <c r="A5951">
        <v>1977</v>
      </c>
      <c r="B5951">
        <v>4</v>
      </c>
      <c r="C5951">
        <v>15</v>
      </c>
      <c r="D5951">
        <v>69</v>
      </c>
      <c r="E5951">
        <v>45</v>
      </c>
      <c r="F5951">
        <v>0</v>
      </c>
      <c r="T5951"/>
    </row>
    <row r="5952" spans="1:20" x14ac:dyDescent="0.25">
      <c r="A5952">
        <v>1977</v>
      </c>
      <c r="B5952">
        <v>4</v>
      </c>
      <c r="C5952">
        <v>16</v>
      </c>
      <c r="D5952">
        <v>70</v>
      </c>
      <c r="E5952">
        <v>47</v>
      </c>
      <c r="F5952">
        <v>0</v>
      </c>
      <c r="T5952"/>
    </row>
    <row r="5953" spans="1:20" x14ac:dyDescent="0.25">
      <c r="A5953">
        <v>1977</v>
      </c>
      <c r="B5953">
        <v>4</v>
      </c>
      <c r="C5953">
        <v>17</v>
      </c>
      <c r="D5953">
        <v>71</v>
      </c>
      <c r="E5953">
        <v>48</v>
      </c>
      <c r="F5953">
        <v>0</v>
      </c>
      <c r="T5953"/>
    </row>
    <row r="5954" spans="1:20" x14ac:dyDescent="0.25">
      <c r="A5954">
        <v>1977</v>
      </c>
      <c r="B5954">
        <v>4</v>
      </c>
      <c r="C5954">
        <v>18</v>
      </c>
      <c r="D5954">
        <v>75</v>
      </c>
      <c r="E5954">
        <v>51</v>
      </c>
      <c r="F5954">
        <v>0</v>
      </c>
      <c r="T5954"/>
    </row>
    <row r="5955" spans="1:20" x14ac:dyDescent="0.25">
      <c r="A5955">
        <v>1977</v>
      </c>
      <c r="B5955">
        <v>4</v>
      </c>
      <c r="C5955">
        <v>19</v>
      </c>
      <c r="D5955">
        <v>77</v>
      </c>
      <c r="E5955">
        <v>51</v>
      </c>
      <c r="F5955">
        <v>0</v>
      </c>
      <c r="T5955"/>
    </row>
    <row r="5956" spans="1:20" x14ac:dyDescent="0.25">
      <c r="A5956">
        <v>1977</v>
      </c>
      <c r="B5956">
        <v>4</v>
      </c>
      <c r="C5956">
        <v>20</v>
      </c>
      <c r="D5956">
        <v>63</v>
      </c>
      <c r="E5956">
        <v>47</v>
      </c>
      <c r="F5956">
        <v>0</v>
      </c>
      <c r="T5956"/>
    </row>
    <row r="5957" spans="1:20" x14ac:dyDescent="0.25">
      <c r="A5957">
        <v>1977</v>
      </c>
      <c r="B5957">
        <v>4</v>
      </c>
      <c r="C5957">
        <v>21</v>
      </c>
      <c r="D5957">
        <v>78</v>
      </c>
      <c r="E5957">
        <v>51</v>
      </c>
      <c r="F5957">
        <v>0</v>
      </c>
      <c r="T5957"/>
    </row>
    <row r="5958" spans="1:20" x14ac:dyDescent="0.25">
      <c r="A5958">
        <v>1977</v>
      </c>
      <c r="B5958">
        <v>4</v>
      </c>
      <c r="C5958">
        <v>22</v>
      </c>
      <c r="D5958">
        <v>85</v>
      </c>
      <c r="E5958">
        <v>60</v>
      </c>
      <c r="F5958">
        <v>0</v>
      </c>
      <c r="T5958"/>
    </row>
    <row r="5959" spans="1:20" x14ac:dyDescent="0.25">
      <c r="A5959">
        <v>1977</v>
      </c>
      <c r="B5959">
        <v>4</v>
      </c>
      <c r="C5959">
        <v>23</v>
      </c>
      <c r="D5959">
        <v>78</v>
      </c>
      <c r="E5959">
        <v>48</v>
      </c>
      <c r="F5959">
        <v>0</v>
      </c>
      <c r="T5959"/>
    </row>
    <row r="5960" spans="1:20" x14ac:dyDescent="0.25">
      <c r="A5960">
        <v>1977</v>
      </c>
      <c r="B5960">
        <v>4</v>
      </c>
      <c r="C5960">
        <v>24</v>
      </c>
      <c r="D5960">
        <v>48</v>
      </c>
      <c r="E5960">
        <v>43</v>
      </c>
      <c r="F5960">
        <v>63</v>
      </c>
      <c r="T5960"/>
    </row>
    <row r="5961" spans="1:20" x14ac:dyDescent="0.25">
      <c r="A5961">
        <v>1977</v>
      </c>
      <c r="B5961">
        <v>4</v>
      </c>
      <c r="C5961">
        <v>25</v>
      </c>
      <c r="D5961">
        <v>56</v>
      </c>
      <c r="E5961">
        <v>42</v>
      </c>
      <c r="F5961">
        <v>0</v>
      </c>
      <c r="T5961"/>
    </row>
    <row r="5962" spans="1:20" x14ac:dyDescent="0.25">
      <c r="A5962">
        <v>1977</v>
      </c>
      <c r="B5962">
        <v>4</v>
      </c>
      <c r="C5962">
        <v>26</v>
      </c>
      <c r="D5962">
        <v>50</v>
      </c>
      <c r="E5962">
        <v>45</v>
      </c>
      <c r="F5962">
        <v>10</v>
      </c>
      <c r="T5962"/>
    </row>
    <row r="5963" spans="1:20" x14ac:dyDescent="0.25">
      <c r="A5963">
        <v>1977</v>
      </c>
      <c r="B5963">
        <v>4</v>
      </c>
      <c r="C5963">
        <v>27</v>
      </c>
      <c r="D5963">
        <v>59</v>
      </c>
      <c r="E5963">
        <v>45</v>
      </c>
      <c r="F5963">
        <v>2</v>
      </c>
      <c r="T5963"/>
    </row>
    <row r="5964" spans="1:20" x14ac:dyDescent="0.25">
      <c r="A5964">
        <v>1977</v>
      </c>
      <c r="B5964">
        <v>4</v>
      </c>
      <c r="C5964">
        <v>28</v>
      </c>
      <c r="D5964">
        <v>70</v>
      </c>
      <c r="E5964">
        <v>42</v>
      </c>
      <c r="F5964">
        <v>6</v>
      </c>
      <c r="T5964"/>
    </row>
    <row r="5965" spans="1:20" x14ac:dyDescent="0.25">
      <c r="A5965">
        <v>1977</v>
      </c>
      <c r="B5965">
        <v>4</v>
      </c>
      <c r="C5965">
        <v>29</v>
      </c>
      <c r="D5965">
        <v>61</v>
      </c>
      <c r="E5965">
        <v>38</v>
      </c>
      <c r="F5965">
        <v>0</v>
      </c>
      <c r="T5965"/>
    </row>
    <row r="5966" spans="1:20" x14ac:dyDescent="0.25">
      <c r="A5966">
        <v>1977</v>
      </c>
      <c r="B5966">
        <v>4</v>
      </c>
      <c r="C5966">
        <v>30</v>
      </c>
      <c r="D5966">
        <v>70</v>
      </c>
      <c r="E5966">
        <v>46</v>
      </c>
      <c r="F5966">
        <v>0</v>
      </c>
      <c r="T5966"/>
    </row>
    <row r="5967" spans="1:20" x14ac:dyDescent="0.25">
      <c r="A5967">
        <v>1977</v>
      </c>
      <c r="B5967">
        <v>5</v>
      </c>
      <c r="C5967">
        <v>1</v>
      </c>
      <c r="D5967">
        <v>74</v>
      </c>
      <c r="E5967">
        <v>50</v>
      </c>
      <c r="F5967">
        <v>0</v>
      </c>
      <c r="T5967"/>
    </row>
    <row r="5968" spans="1:20" x14ac:dyDescent="0.25">
      <c r="A5968">
        <v>1977</v>
      </c>
      <c r="B5968">
        <v>5</v>
      </c>
      <c r="C5968">
        <v>2</v>
      </c>
      <c r="D5968">
        <v>69</v>
      </c>
      <c r="E5968">
        <v>56</v>
      </c>
      <c r="F5968">
        <v>0</v>
      </c>
      <c r="T5968"/>
    </row>
    <row r="5969" spans="1:20" x14ac:dyDescent="0.25">
      <c r="A5969">
        <v>1977</v>
      </c>
      <c r="B5969">
        <v>5</v>
      </c>
      <c r="C5969">
        <v>3</v>
      </c>
      <c r="D5969">
        <v>72</v>
      </c>
      <c r="E5969">
        <v>54</v>
      </c>
      <c r="F5969">
        <v>0</v>
      </c>
      <c r="T5969"/>
    </row>
    <row r="5970" spans="1:20" x14ac:dyDescent="0.25">
      <c r="A5970">
        <v>1977</v>
      </c>
      <c r="B5970">
        <v>5</v>
      </c>
      <c r="C5970">
        <v>4</v>
      </c>
      <c r="D5970">
        <v>63</v>
      </c>
      <c r="E5970">
        <v>47</v>
      </c>
      <c r="F5970">
        <v>18</v>
      </c>
      <c r="T5970"/>
    </row>
    <row r="5971" spans="1:20" x14ac:dyDescent="0.25">
      <c r="A5971">
        <v>1977</v>
      </c>
      <c r="B5971">
        <v>5</v>
      </c>
      <c r="C5971">
        <v>5</v>
      </c>
      <c r="D5971">
        <v>63</v>
      </c>
      <c r="E5971">
        <v>50</v>
      </c>
      <c r="F5971">
        <v>41</v>
      </c>
      <c r="T5971"/>
    </row>
    <row r="5972" spans="1:20" x14ac:dyDescent="0.25">
      <c r="A5972">
        <v>1977</v>
      </c>
      <c r="B5972">
        <v>5</v>
      </c>
      <c r="C5972">
        <v>6</v>
      </c>
      <c r="D5972">
        <v>84</v>
      </c>
      <c r="E5972">
        <v>57</v>
      </c>
      <c r="F5972">
        <v>47</v>
      </c>
      <c r="T5972"/>
    </row>
    <row r="5973" spans="1:20" x14ac:dyDescent="0.25">
      <c r="A5973">
        <v>1977</v>
      </c>
      <c r="B5973">
        <v>5</v>
      </c>
      <c r="C5973">
        <v>7</v>
      </c>
      <c r="D5973">
        <v>74</v>
      </c>
      <c r="E5973">
        <v>53</v>
      </c>
      <c r="F5973">
        <v>0</v>
      </c>
      <c r="T5973"/>
    </row>
    <row r="5974" spans="1:20" x14ac:dyDescent="0.25">
      <c r="A5974">
        <v>1977</v>
      </c>
      <c r="B5974">
        <v>5</v>
      </c>
      <c r="C5974">
        <v>8</v>
      </c>
      <c r="D5974">
        <v>64</v>
      </c>
      <c r="E5974">
        <v>39</v>
      </c>
      <c r="F5974">
        <v>10</v>
      </c>
      <c r="T5974"/>
    </row>
    <row r="5975" spans="1:20" x14ac:dyDescent="0.25">
      <c r="A5975">
        <v>1977</v>
      </c>
      <c r="B5975">
        <v>5</v>
      </c>
      <c r="C5975">
        <v>9</v>
      </c>
      <c r="D5975">
        <v>44</v>
      </c>
      <c r="E5975">
        <v>36</v>
      </c>
      <c r="F5975">
        <v>31</v>
      </c>
      <c r="T5975"/>
    </row>
    <row r="5976" spans="1:20" x14ac:dyDescent="0.25">
      <c r="A5976">
        <v>1977</v>
      </c>
      <c r="B5976">
        <v>5</v>
      </c>
      <c r="C5976">
        <v>10</v>
      </c>
      <c r="D5976">
        <v>58</v>
      </c>
      <c r="E5976">
        <v>41</v>
      </c>
      <c r="F5976">
        <v>0</v>
      </c>
      <c r="T5976"/>
    </row>
    <row r="5977" spans="1:20" x14ac:dyDescent="0.25">
      <c r="A5977">
        <v>1977</v>
      </c>
      <c r="B5977">
        <v>5</v>
      </c>
      <c r="C5977">
        <v>11</v>
      </c>
      <c r="D5977">
        <v>68</v>
      </c>
      <c r="E5977">
        <v>47</v>
      </c>
      <c r="F5977">
        <v>0</v>
      </c>
      <c r="T5977"/>
    </row>
    <row r="5978" spans="1:20" x14ac:dyDescent="0.25">
      <c r="A5978">
        <v>1977</v>
      </c>
      <c r="B5978">
        <v>5</v>
      </c>
      <c r="C5978">
        <v>12</v>
      </c>
      <c r="D5978">
        <v>77</v>
      </c>
      <c r="E5978">
        <v>52</v>
      </c>
      <c r="F5978">
        <v>0</v>
      </c>
      <c r="T5978"/>
    </row>
    <row r="5979" spans="1:20" x14ac:dyDescent="0.25">
      <c r="A5979">
        <v>1977</v>
      </c>
      <c r="B5979">
        <v>5</v>
      </c>
      <c r="C5979">
        <v>13</v>
      </c>
      <c r="D5979">
        <v>76</v>
      </c>
      <c r="E5979">
        <v>56</v>
      </c>
      <c r="F5979">
        <v>0</v>
      </c>
      <c r="T5979"/>
    </row>
    <row r="5980" spans="1:20" x14ac:dyDescent="0.25">
      <c r="A5980">
        <v>1977</v>
      </c>
      <c r="B5980">
        <v>5</v>
      </c>
      <c r="C5980">
        <v>14</v>
      </c>
      <c r="D5980">
        <v>71</v>
      </c>
      <c r="E5980">
        <v>50</v>
      </c>
      <c r="F5980">
        <v>0</v>
      </c>
      <c r="T5980"/>
    </row>
    <row r="5981" spans="1:20" x14ac:dyDescent="0.25">
      <c r="A5981">
        <v>1977</v>
      </c>
      <c r="B5981">
        <v>5</v>
      </c>
      <c r="C5981">
        <v>15</v>
      </c>
      <c r="D5981">
        <v>74</v>
      </c>
      <c r="E5981">
        <v>48</v>
      </c>
      <c r="F5981">
        <v>0</v>
      </c>
      <c r="T5981"/>
    </row>
    <row r="5982" spans="1:20" x14ac:dyDescent="0.25">
      <c r="A5982">
        <v>1977</v>
      </c>
      <c r="B5982">
        <v>5</v>
      </c>
      <c r="C5982">
        <v>16</v>
      </c>
      <c r="D5982">
        <v>82</v>
      </c>
      <c r="E5982">
        <v>52</v>
      </c>
      <c r="F5982">
        <v>0</v>
      </c>
      <c r="T5982"/>
    </row>
    <row r="5983" spans="1:20" x14ac:dyDescent="0.25">
      <c r="A5983">
        <v>1977</v>
      </c>
      <c r="B5983">
        <v>5</v>
      </c>
      <c r="C5983">
        <v>17</v>
      </c>
      <c r="D5983">
        <v>90</v>
      </c>
      <c r="E5983">
        <v>60</v>
      </c>
      <c r="F5983">
        <v>0</v>
      </c>
      <c r="T5983"/>
    </row>
    <row r="5984" spans="1:20" x14ac:dyDescent="0.25">
      <c r="A5984">
        <v>1977</v>
      </c>
      <c r="B5984">
        <v>5</v>
      </c>
      <c r="C5984">
        <v>18</v>
      </c>
      <c r="D5984">
        <v>88</v>
      </c>
      <c r="E5984">
        <v>67</v>
      </c>
      <c r="F5984">
        <v>16</v>
      </c>
      <c r="T5984"/>
    </row>
    <row r="5985" spans="1:20" x14ac:dyDescent="0.25">
      <c r="A5985">
        <v>1977</v>
      </c>
      <c r="B5985">
        <v>5</v>
      </c>
      <c r="C5985">
        <v>19</v>
      </c>
      <c r="D5985">
        <v>71</v>
      </c>
      <c r="E5985">
        <v>56</v>
      </c>
      <c r="F5985">
        <v>0</v>
      </c>
      <c r="T5985"/>
    </row>
    <row r="5986" spans="1:20" x14ac:dyDescent="0.25">
      <c r="A5986">
        <v>1977</v>
      </c>
      <c r="B5986">
        <v>5</v>
      </c>
      <c r="C5986">
        <v>20</v>
      </c>
      <c r="D5986">
        <v>81</v>
      </c>
      <c r="E5986">
        <v>55</v>
      </c>
      <c r="F5986">
        <v>0</v>
      </c>
      <c r="T5986"/>
    </row>
    <row r="5987" spans="1:20" x14ac:dyDescent="0.25">
      <c r="A5987">
        <v>1977</v>
      </c>
      <c r="B5987">
        <v>5</v>
      </c>
      <c r="C5987">
        <v>21</v>
      </c>
      <c r="D5987">
        <v>80</v>
      </c>
      <c r="E5987">
        <v>64</v>
      </c>
      <c r="F5987">
        <v>0</v>
      </c>
      <c r="T5987"/>
    </row>
    <row r="5988" spans="1:20" x14ac:dyDescent="0.25">
      <c r="A5988">
        <v>1977</v>
      </c>
      <c r="B5988">
        <v>5</v>
      </c>
      <c r="C5988">
        <v>22</v>
      </c>
      <c r="D5988">
        <v>80</v>
      </c>
      <c r="E5988">
        <v>62</v>
      </c>
      <c r="F5988">
        <v>0</v>
      </c>
      <c r="T5988"/>
    </row>
    <row r="5989" spans="1:20" x14ac:dyDescent="0.25">
      <c r="A5989">
        <v>1977</v>
      </c>
      <c r="B5989">
        <v>5</v>
      </c>
      <c r="C5989">
        <v>23</v>
      </c>
      <c r="D5989">
        <v>81</v>
      </c>
      <c r="E5989">
        <v>64</v>
      </c>
      <c r="F5989">
        <v>0</v>
      </c>
      <c r="T5989"/>
    </row>
    <row r="5990" spans="1:20" x14ac:dyDescent="0.25">
      <c r="A5990">
        <v>1977</v>
      </c>
      <c r="B5990">
        <v>5</v>
      </c>
      <c r="C5990">
        <v>24</v>
      </c>
      <c r="D5990">
        <v>84</v>
      </c>
      <c r="E5990">
        <v>67</v>
      </c>
      <c r="F5990">
        <v>0</v>
      </c>
      <c r="T5990"/>
    </row>
    <row r="5991" spans="1:20" x14ac:dyDescent="0.25">
      <c r="A5991">
        <v>1977</v>
      </c>
      <c r="B5991">
        <v>5</v>
      </c>
      <c r="C5991">
        <v>25</v>
      </c>
      <c r="D5991">
        <v>83</v>
      </c>
      <c r="E5991">
        <v>69</v>
      </c>
      <c r="F5991">
        <v>0</v>
      </c>
      <c r="T5991"/>
    </row>
    <row r="5992" spans="1:20" x14ac:dyDescent="0.25">
      <c r="A5992">
        <v>1977</v>
      </c>
      <c r="B5992">
        <v>5</v>
      </c>
      <c r="C5992">
        <v>26</v>
      </c>
      <c r="D5992">
        <v>82</v>
      </c>
      <c r="E5992">
        <v>65</v>
      </c>
      <c r="F5992">
        <v>0</v>
      </c>
      <c r="T5992"/>
    </row>
    <row r="5993" spans="1:20" x14ac:dyDescent="0.25">
      <c r="A5993">
        <v>1977</v>
      </c>
      <c r="B5993">
        <v>5</v>
      </c>
      <c r="C5993">
        <v>27</v>
      </c>
      <c r="D5993">
        <v>86</v>
      </c>
      <c r="E5993">
        <v>59</v>
      </c>
      <c r="F5993">
        <v>0</v>
      </c>
      <c r="T5993"/>
    </row>
    <row r="5994" spans="1:20" x14ac:dyDescent="0.25">
      <c r="A5994">
        <v>1977</v>
      </c>
      <c r="B5994">
        <v>5</v>
      </c>
      <c r="C5994">
        <v>28</v>
      </c>
      <c r="D5994">
        <v>92</v>
      </c>
      <c r="E5994">
        <v>67</v>
      </c>
      <c r="F5994">
        <v>0</v>
      </c>
      <c r="T5994"/>
    </row>
    <row r="5995" spans="1:20" x14ac:dyDescent="0.25">
      <c r="A5995">
        <v>1977</v>
      </c>
      <c r="B5995">
        <v>5</v>
      </c>
      <c r="C5995">
        <v>29</v>
      </c>
      <c r="D5995">
        <v>73</v>
      </c>
      <c r="E5995">
        <v>54</v>
      </c>
      <c r="F5995">
        <v>0</v>
      </c>
      <c r="T5995"/>
    </row>
    <row r="5996" spans="1:20" x14ac:dyDescent="0.25">
      <c r="A5996">
        <v>1977</v>
      </c>
      <c r="B5996">
        <v>5</v>
      </c>
      <c r="C5996">
        <v>30</v>
      </c>
      <c r="D5996">
        <v>70</v>
      </c>
      <c r="E5996">
        <v>53</v>
      </c>
      <c r="F5996">
        <v>8</v>
      </c>
      <c r="T5996"/>
    </row>
    <row r="5997" spans="1:20" x14ac:dyDescent="0.25">
      <c r="A5997">
        <v>1977</v>
      </c>
      <c r="B5997">
        <v>5</v>
      </c>
      <c r="C5997">
        <v>31</v>
      </c>
      <c r="D5997">
        <v>74</v>
      </c>
      <c r="E5997">
        <v>53</v>
      </c>
      <c r="F5997">
        <v>0</v>
      </c>
      <c r="T5997"/>
    </row>
    <row r="5998" spans="1:20" x14ac:dyDescent="0.25">
      <c r="A5998">
        <v>1977</v>
      </c>
      <c r="B5998">
        <v>6</v>
      </c>
      <c r="C5998">
        <v>1</v>
      </c>
      <c r="D5998">
        <v>70</v>
      </c>
      <c r="E5998">
        <v>60</v>
      </c>
      <c r="F5998">
        <v>16</v>
      </c>
      <c r="T5998"/>
    </row>
    <row r="5999" spans="1:20" x14ac:dyDescent="0.25">
      <c r="A5999">
        <v>1977</v>
      </c>
      <c r="B5999">
        <v>6</v>
      </c>
      <c r="C5999">
        <v>2</v>
      </c>
      <c r="D5999">
        <v>85</v>
      </c>
      <c r="E5999">
        <v>63</v>
      </c>
      <c r="F5999">
        <v>0</v>
      </c>
      <c r="T5999"/>
    </row>
    <row r="6000" spans="1:20" x14ac:dyDescent="0.25">
      <c r="A6000">
        <v>1977</v>
      </c>
      <c r="B6000">
        <v>6</v>
      </c>
      <c r="C6000">
        <v>3</v>
      </c>
      <c r="D6000">
        <v>71</v>
      </c>
      <c r="E6000">
        <v>58</v>
      </c>
      <c r="F6000">
        <v>2</v>
      </c>
      <c r="T6000"/>
    </row>
    <row r="6001" spans="1:20" x14ac:dyDescent="0.25">
      <c r="A6001">
        <v>1977</v>
      </c>
      <c r="B6001">
        <v>6</v>
      </c>
      <c r="C6001">
        <v>4</v>
      </c>
      <c r="D6001">
        <v>80</v>
      </c>
      <c r="E6001">
        <v>54</v>
      </c>
      <c r="F6001">
        <v>0</v>
      </c>
      <c r="T6001"/>
    </row>
    <row r="6002" spans="1:20" x14ac:dyDescent="0.25">
      <c r="A6002">
        <v>1977</v>
      </c>
      <c r="B6002">
        <v>6</v>
      </c>
      <c r="C6002">
        <v>5</v>
      </c>
      <c r="D6002">
        <v>80</v>
      </c>
      <c r="E6002">
        <v>66</v>
      </c>
      <c r="F6002">
        <v>0</v>
      </c>
      <c r="T6002"/>
    </row>
    <row r="6003" spans="1:20" x14ac:dyDescent="0.25">
      <c r="A6003">
        <v>1977</v>
      </c>
      <c r="B6003">
        <v>6</v>
      </c>
      <c r="C6003">
        <v>6</v>
      </c>
      <c r="D6003">
        <v>68</v>
      </c>
      <c r="E6003">
        <v>55</v>
      </c>
      <c r="F6003">
        <v>21</v>
      </c>
      <c r="T6003"/>
    </row>
    <row r="6004" spans="1:20" x14ac:dyDescent="0.25">
      <c r="A6004">
        <v>1977</v>
      </c>
      <c r="B6004">
        <v>6</v>
      </c>
      <c r="C6004">
        <v>7</v>
      </c>
      <c r="D6004">
        <v>66</v>
      </c>
      <c r="E6004">
        <v>53</v>
      </c>
      <c r="F6004">
        <v>14</v>
      </c>
      <c r="T6004"/>
    </row>
    <row r="6005" spans="1:20" x14ac:dyDescent="0.25">
      <c r="A6005">
        <v>1977</v>
      </c>
      <c r="B6005">
        <v>6</v>
      </c>
      <c r="C6005">
        <v>8</v>
      </c>
      <c r="D6005">
        <v>69</v>
      </c>
      <c r="E6005">
        <v>50</v>
      </c>
      <c r="F6005">
        <v>0</v>
      </c>
      <c r="T6005"/>
    </row>
    <row r="6006" spans="1:20" x14ac:dyDescent="0.25">
      <c r="A6006">
        <v>1977</v>
      </c>
      <c r="B6006">
        <v>6</v>
      </c>
      <c r="C6006">
        <v>9</v>
      </c>
      <c r="D6006">
        <v>61</v>
      </c>
      <c r="E6006">
        <v>55</v>
      </c>
      <c r="F6006">
        <v>168</v>
      </c>
      <c r="T6006"/>
    </row>
    <row r="6007" spans="1:20" x14ac:dyDescent="0.25">
      <c r="A6007">
        <v>1977</v>
      </c>
      <c r="B6007">
        <v>6</v>
      </c>
      <c r="C6007">
        <v>10</v>
      </c>
      <c r="D6007">
        <v>64</v>
      </c>
      <c r="E6007">
        <v>52</v>
      </c>
      <c r="F6007">
        <v>35</v>
      </c>
      <c r="T6007"/>
    </row>
    <row r="6008" spans="1:20" x14ac:dyDescent="0.25">
      <c r="A6008">
        <v>1977</v>
      </c>
      <c r="B6008">
        <v>6</v>
      </c>
      <c r="C6008">
        <v>11</v>
      </c>
      <c r="D6008">
        <v>72</v>
      </c>
      <c r="E6008">
        <v>59</v>
      </c>
      <c r="F6008">
        <v>0</v>
      </c>
      <c r="T6008"/>
    </row>
    <row r="6009" spans="1:20" x14ac:dyDescent="0.25">
      <c r="A6009">
        <v>1977</v>
      </c>
      <c r="B6009">
        <v>6</v>
      </c>
      <c r="C6009">
        <v>12</v>
      </c>
      <c r="D6009">
        <v>81</v>
      </c>
      <c r="E6009">
        <v>62</v>
      </c>
      <c r="F6009">
        <v>1</v>
      </c>
      <c r="T6009"/>
    </row>
    <row r="6010" spans="1:20" x14ac:dyDescent="0.25">
      <c r="A6010">
        <v>1977</v>
      </c>
      <c r="B6010">
        <v>6</v>
      </c>
      <c r="C6010">
        <v>13</v>
      </c>
      <c r="D6010">
        <v>81</v>
      </c>
      <c r="E6010">
        <v>65</v>
      </c>
      <c r="F6010">
        <v>0</v>
      </c>
      <c r="T6010"/>
    </row>
    <row r="6011" spans="1:20" x14ac:dyDescent="0.25">
      <c r="A6011">
        <v>1977</v>
      </c>
      <c r="B6011">
        <v>6</v>
      </c>
      <c r="C6011">
        <v>14</v>
      </c>
      <c r="D6011">
        <v>78</v>
      </c>
      <c r="E6011">
        <v>64</v>
      </c>
      <c r="F6011">
        <v>0</v>
      </c>
      <c r="T6011"/>
    </row>
    <row r="6012" spans="1:20" x14ac:dyDescent="0.25">
      <c r="A6012">
        <v>1977</v>
      </c>
      <c r="B6012">
        <v>6</v>
      </c>
      <c r="C6012">
        <v>15</v>
      </c>
      <c r="D6012">
        <v>83</v>
      </c>
      <c r="E6012">
        <v>65</v>
      </c>
      <c r="F6012">
        <v>0</v>
      </c>
      <c r="T6012"/>
    </row>
    <row r="6013" spans="1:20" x14ac:dyDescent="0.25">
      <c r="A6013">
        <v>1977</v>
      </c>
      <c r="B6013">
        <v>6</v>
      </c>
      <c r="C6013">
        <v>16</v>
      </c>
      <c r="D6013">
        <v>79</v>
      </c>
      <c r="E6013">
        <v>64</v>
      </c>
      <c r="F6013">
        <v>0</v>
      </c>
      <c r="T6013"/>
    </row>
    <row r="6014" spans="1:20" x14ac:dyDescent="0.25">
      <c r="A6014">
        <v>1977</v>
      </c>
      <c r="B6014">
        <v>6</v>
      </c>
      <c r="C6014">
        <v>17</v>
      </c>
      <c r="D6014">
        <v>79</v>
      </c>
      <c r="E6014">
        <v>63</v>
      </c>
      <c r="F6014">
        <v>0</v>
      </c>
      <c r="T6014"/>
    </row>
    <row r="6015" spans="1:20" x14ac:dyDescent="0.25">
      <c r="A6015">
        <v>1977</v>
      </c>
      <c r="B6015">
        <v>6</v>
      </c>
      <c r="C6015">
        <v>18</v>
      </c>
      <c r="D6015">
        <v>86</v>
      </c>
      <c r="E6015">
        <v>69</v>
      </c>
      <c r="F6015">
        <v>0</v>
      </c>
      <c r="T6015"/>
    </row>
    <row r="6016" spans="1:20" x14ac:dyDescent="0.25">
      <c r="A6016">
        <v>1977</v>
      </c>
      <c r="B6016">
        <v>6</v>
      </c>
      <c r="C6016">
        <v>19</v>
      </c>
      <c r="D6016">
        <v>88</v>
      </c>
      <c r="E6016">
        <v>74</v>
      </c>
      <c r="F6016">
        <v>0</v>
      </c>
      <c r="T6016"/>
    </row>
    <row r="6017" spans="1:20" x14ac:dyDescent="0.25">
      <c r="A6017">
        <v>1977</v>
      </c>
      <c r="B6017">
        <v>6</v>
      </c>
      <c r="C6017">
        <v>20</v>
      </c>
      <c r="D6017">
        <v>85</v>
      </c>
      <c r="E6017">
        <v>63</v>
      </c>
      <c r="F6017">
        <v>30</v>
      </c>
      <c r="T6017"/>
    </row>
    <row r="6018" spans="1:20" x14ac:dyDescent="0.25">
      <c r="A6018">
        <v>1977</v>
      </c>
      <c r="B6018">
        <v>6</v>
      </c>
      <c r="C6018">
        <v>21</v>
      </c>
      <c r="D6018">
        <v>77</v>
      </c>
      <c r="E6018">
        <v>61</v>
      </c>
      <c r="F6018">
        <v>0</v>
      </c>
      <c r="T6018"/>
    </row>
    <row r="6019" spans="1:20" x14ac:dyDescent="0.25">
      <c r="A6019">
        <v>1977</v>
      </c>
      <c r="B6019">
        <v>6</v>
      </c>
      <c r="C6019">
        <v>22</v>
      </c>
      <c r="D6019">
        <v>80</v>
      </c>
      <c r="E6019">
        <v>61</v>
      </c>
      <c r="F6019">
        <v>0</v>
      </c>
      <c r="T6019"/>
    </row>
    <row r="6020" spans="1:20" x14ac:dyDescent="0.25">
      <c r="A6020">
        <v>1977</v>
      </c>
      <c r="B6020">
        <v>6</v>
      </c>
      <c r="C6020">
        <v>23</v>
      </c>
      <c r="D6020">
        <v>79</v>
      </c>
      <c r="E6020">
        <v>58</v>
      </c>
      <c r="F6020">
        <v>0</v>
      </c>
      <c r="T6020"/>
    </row>
    <row r="6021" spans="1:20" x14ac:dyDescent="0.25">
      <c r="A6021">
        <v>1977</v>
      </c>
      <c r="B6021">
        <v>6</v>
      </c>
      <c r="C6021">
        <v>24</v>
      </c>
      <c r="D6021">
        <v>79</v>
      </c>
      <c r="E6021">
        <v>62</v>
      </c>
      <c r="F6021">
        <v>0</v>
      </c>
      <c r="T6021"/>
    </row>
    <row r="6022" spans="1:20" x14ac:dyDescent="0.25">
      <c r="A6022">
        <v>1977</v>
      </c>
      <c r="B6022">
        <v>6</v>
      </c>
      <c r="C6022">
        <v>25</v>
      </c>
      <c r="D6022">
        <v>77</v>
      </c>
      <c r="E6022">
        <v>66</v>
      </c>
      <c r="F6022">
        <v>68</v>
      </c>
      <c r="T6022"/>
    </row>
    <row r="6023" spans="1:20" x14ac:dyDescent="0.25">
      <c r="A6023">
        <v>1977</v>
      </c>
      <c r="B6023">
        <v>6</v>
      </c>
      <c r="C6023">
        <v>26</v>
      </c>
      <c r="D6023">
        <v>85</v>
      </c>
      <c r="E6023">
        <v>68</v>
      </c>
      <c r="F6023">
        <v>0</v>
      </c>
      <c r="T6023"/>
    </row>
    <row r="6024" spans="1:20" x14ac:dyDescent="0.25">
      <c r="A6024">
        <v>1977</v>
      </c>
      <c r="B6024">
        <v>6</v>
      </c>
      <c r="C6024">
        <v>27</v>
      </c>
      <c r="D6024">
        <v>83</v>
      </c>
      <c r="E6024">
        <v>66</v>
      </c>
      <c r="F6024">
        <v>0</v>
      </c>
      <c r="T6024"/>
    </row>
    <row r="6025" spans="1:20" x14ac:dyDescent="0.25">
      <c r="A6025">
        <v>1977</v>
      </c>
      <c r="B6025">
        <v>6</v>
      </c>
      <c r="C6025">
        <v>28</v>
      </c>
      <c r="D6025">
        <v>83</v>
      </c>
      <c r="E6025">
        <v>69</v>
      </c>
      <c r="F6025">
        <v>28</v>
      </c>
      <c r="T6025"/>
    </row>
    <row r="6026" spans="1:20" x14ac:dyDescent="0.25">
      <c r="A6026">
        <v>1977</v>
      </c>
      <c r="B6026">
        <v>6</v>
      </c>
      <c r="C6026">
        <v>29</v>
      </c>
      <c r="D6026">
        <v>88</v>
      </c>
      <c r="E6026">
        <v>72</v>
      </c>
      <c r="F6026">
        <v>0</v>
      </c>
      <c r="T6026"/>
    </row>
    <row r="6027" spans="1:20" x14ac:dyDescent="0.25">
      <c r="A6027">
        <v>1977</v>
      </c>
      <c r="B6027">
        <v>6</v>
      </c>
      <c r="C6027">
        <v>30</v>
      </c>
      <c r="D6027">
        <v>86</v>
      </c>
      <c r="E6027">
        <v>70</v>
      </c>
      <c r="F6027">
        <v>0</v>
      </c>
      <c r="T6027"/>
    </row>
    <row r="6028" spans="1:20" x14ac:dyDescent="0.25">
      <c r="A6028">
        <v>1977</v>
      </c>
      <c r="B6028">
        <v>7</v>
      </c>
      <c r="C6028">
        <v>1</v>
      </c>
      <c r="D6028">
        <v>87</v>
      </c>
      <c r="E6028">
        <v>73</v>
      </c>
      <c r="F6028">
        <v>0</v>
      </c>
      <c r="T6028"/>
    </row>
    <row r="6029" spans="1:20" x14ac:dyDescent="0.25">
      <c r="A6029">
        <v>1977</v>
      </c>
      <c r="B6029">
        <v>7</v>
      </c>
      <c r="C6029">
        <v>2</v>
      </c>
      <c r="D6029">
        <v>86</v>
      </c>
      <c r="E6029">
        <v>68</v>
      </c>
      <c r="F6029">
        <v>0</v>
      </c>
      <c r="T6029"/>
    </row>
    <row r="6030" spans="1:20" x14ac:dyDescent="0.25">
      <c r="A6030">
        <v>1977</v>
      </c>
      <c r="B6030">
        <v>7</v>
      </c>
      <c r="C6030">
        <v>3</v>
      </c>
      <c r="D6030">
        <v>84</v>
      </c>
      <c r="E6030">
        <v>63</v>
      </c>
      <c r="F6030">
        <v>0</v>
      </c>
      <c r="T6030"/>
    </row>
    <row r="6031" spans="1:20" x14ac:dyDescent="0.25">
      <c r="A6031">
        <v>1977</v>
      </c>
      <c r="B6031">
        <v>7</v>
      </c>
      <c r="C6031">
        <v>4</v>
      </c>
      <c r="D6031">
        <v>89</v>
      </c>
      <c r="E6031">
        <v>68</v>
      </c>
      <c r="F6031">
        <v>0</v>
      </c>
      <c r="T6031"/>
    </row>
    <row r="6032" spans="1:20" x14ac:dyDescent="0.25">
      <c r="A6032">
        <v>1977</v>
      </c>
      <c r="B6032">
        <v>7</v>
      </c>
      <c r="C6032">
        <v>5</v>
      </c>
      <c r="D6032">
        <v>94</v>
      </c>
      <c r="E6032">
        <v>73</v>
      </c>
      <c r="F6032">
        <v>0</v>
      </c>
      <c r="T6032"/>
    </row>
    <row r="6033" spans="1:20" x14ac:dyDescent="0.25">
      <c r="A6033">
        <v>1977</v>
      </c>
      <c r="B6033">
        <v>7</v>
      </c>
      <c r="C6033">
        <v>6</v>
      </c>
      <c r="D6033">
        <v>85</v>
      </c>
      <c r="E6033">
        <v>70</v>
      </c>
      <c r="F6033">
        <v>4</v>
      </c>
      <c r="T6033"/>
    </row>
    <row r="6034" spans="1:20" x14ac:dyDescent="0.25">
      <c r="A6034">
        <v>1977</v>
      </c>
      <c r="B6034">
        <v>7</v>
      </c>
      <c r="C6034">
        <v>7</v>
      </c>
      <c r="D6034">
        <v>76</v>
      </c>
      <c r="E6034">
        <v>67</v>
      </c>
      <c r="F6034">
        <v>3</v>
      </c>
      <c r="T6034"/>
    </row>
    <row r="6035" spans="1:20" x14ac:dyDescent="0.25">
      <c r="A6035">
        <v>1977</v>
      </c>
      <c r="B6035">
        <v>7</v>
      </c>
      <c r="C6035">
        <v>8</v>
      </c>
      <c r="D6035">
        <v>88</v>
      </c>
      <c r="E6035">
        <v>71</v>
      </c>
      <c r="F6035">
        <v>10</v>
      </c>
      <c r="T6035"/>
    </row>
    <row r="6036" spans="1:20" x14ac:dyDescent="0.25">
      <c r="A6036">
        <v>1977</v>
      </c>
      <c r="B6036">
        <v>7</v>
      </c>
      <c r="C6036">
        <v>9</v>
      </c>
      <c r="D6036">
        <v>89</v>
      </c>
      <c r="E6036">
        <v>70</v>
      </c>
      <c r="F6036">
        <v>0</v>
      </c>
      <c r="T6036"/>
    </row>
    <row r="6037" spans="1:20" x14ac:dyDescent="0.25">
      <c r="A6037">
        <v>1977</v>
      </c>
      <c r="B6037">
        <v>7</v>
      </c>
      <c r="C6037">
        <v>10</v>
      </c>
      <c r="D6037">
        <v>85</v>
      </c>
      <c r="E6037">
        <v>69</v>
      </c>
      <c r="F6037">
        <v>0</v>
      </c>
      <c r="T6037"/>
    </row>
    <row r="6038" spans="1:20" x14ac:dyDescent="0.25">
      <c r="A6038">
        <v>1977</v>
      </c>
      <c r="B6038">
        <v>7</v>
      </c>
      <c r="C6038">
        <v>11</v>
      </c>
      <c r="D6038">
        <v>81</v>
      </c>
      <c r="E6038">
        <v>66</v>
      </c>
      <c r="F6038">
        <v>0</v>
      </c>
      <c r="T6038"/>
    </row>
    <row r="6039" spans="1:20" x14ac:dyDescent="0.25">
      <c r="A6039">
        <v>1977</v>
      </c>
      <c r="B6039">
        <v>7</v>
      </c>
      <c r="C6039">
        <v>12</v>
      </c>
      <c r="D6039">
        <v>78</v>
      </c>
      <c r="E6039">
        <v>69</v>
      </c>
      <c r="F6039">
        <v>69</v>
      </c>
      <c r="T6039"/>
    </row>
    <row r="6040" spans="1:20" x14ac:dyDescent="0.25">
      <c r="A6040">
        <v>1977</v>
      </c>
      <c r="B6040">
        <v>7</v>
      </c>
      <c r="C6040">
        <v>13</v>
      </c>
      <c r="D6040">
        <v>93</v>
      </c>
      <c r="E6040">
        <v>73</v>
      </c>
      <c r="F6040">
        <v>0</v>
      </c>
      <c r="T6040"/>
    </row>
    <row r="6041" spans="1:20" x14ac:dyDescent="0.25">
      <c r="A6041">
        <v>1977</v>
      </c>
      <c r="B6041">
        <v>7</v>
      </c>
      <c r="C6041">
        <v>14</v>
      </c>
      <c r="D6041">
        <v>92</v>
      </c>
      <c r="E6041">
        <v>73</v>
      </c>
      <c r="F6041">
        <v>0</v>
      </c>
      <c r="T6041"/>
    </row>
    <row r="6042" spans="1:20" x14ac:dyDescent="0.25">
      <c r="A6042">
        <v>1977</v>
      </c>
      <c r="B6042">
        <v>7</v>
      </c>
      <c r="C6042">
        <v>15</v>
      </c>
      <c r="D6042">
        <v>96</v>
      </c>
      <c r="E6042">
        <v>72</v>
      </c>
      <c r="F6042">
        <v>0</v>
      </c>
      <c r="T6042"/>
    </row>
    <row r="6043" spans="1:20" x14ac:dyDescent="0.25">
      <c r="A6043">
        <v>1977</v>
      </c>
      <c r="B6043">
        <v>7</v>
      </c>
      <c r="C6043">
        <v>16</v>
      </c>
      <c r="D6043">
        <v>98</v>
      </c>
      <c r="E6043">
        <v>75</v>
      </c>
      <c r="F6043">
        <v>0</v>
      </c>
      <c r="T6043"/>
    </row>
    <row r="6044" spans="1:20" x14ac:dyDescent="0.25">
      <c r="A6044">
        <v>1977</v>
      </c>
      <c r="B6044">
        <v>7</v>
      </c>
      <c r="C6044">
        <v>17</v>
      </c>
      <c r="D6044">
        <v>97</v>
      </c>
      <c r="E6044">
        <v>78</v>
      </c>
      <c r="F6044">
        <v>0</v>
      </c>
      <c r="T6044"/>
    </row>
    <row r="6045" spans="1:20" x14ac:dyDescent="0.25">
      <c r="A6045">
        <v>1977</v>
      </c>
      <c r="B6045">
        <v>7</v>
      </c>
      <c r="C6045">
        <v>18</v>
      </c>
      <c r="D6045">
        <v>100</v>
      </c>
      <c r="E6045">
        <v>78</v>
      </c>
      <c r="F6045">
        <v>0</v>
      </c>
      <c r="T6045"/>
    </row>
    <row r="6046" spans="1:20" x14ac:dyDescent="0.25">
      <c r="A6046">
        <v>1977</v>
      </c>
      <c r="B6046">
        <v>7</v>
      </c>
      <c r="C6046">
        <v>19</v>
      </c>
      <c r="D6046">
        <v>102</v>
      </c>
      <c r="E6046">
        <v>78</v>
      </c>
      <c r="F6046">
        <v>0</v>
      </c>
      <c r="T6046"/>
    </row>
    <row r="6047" spans="1:20" x14ac:dyDescent="0.25">
      <c r="A6047">
        <v>1977</v>
      </c>
      <c r="B6047">
        <v>7</v>
      </c>
      <c r="C6047">
        <v>20</v>
      </c>
      <c r="D6047">
        <v>92</v>
      </c>
      <c r="E6047">
        <v>75</v>
      </c>
      <c r="F6047">
        <v>6</v>
      </c>
      <c r="T6047"/>
    </row>
    <row r="6048" spans="1:20" x14ac:dyDescent="0.25">
      <c r="A6048">
        <v>1977</v>
      </c>
      <c r="B6048">
        <v>7</v>
      </c>
      <c r="C6048">
        <v>21</v>
      </c>
      <c r="D6048">
        <v>104</v>
      </c>
      <c r="E6048">
        <v>78</v>
      </c>
      <c r="F6048">
        <v>0</v>
      </c>
      <c r="T6048"/>
    </row>
    <row r="6049" spans="1:20" x14ac:dyDescent="0.25">
      <c r="A6049">
        <v>1977</v>
      </c>
      <c r="B6049">
        <v>7</v>
      </c>
      <c r="C6049">
        <v>22</v>
      </c>
      <c r="D6049">
        <v>88</v>
      </c>
      <c r="E6049">
        <v>68</v>
      </c>
      <c r="F6049">
        <v>0</v>
      </c>
      <c r="T6049"/>
    </row>
    <row r="6050" spans="1:20" x14ac:dyDescent="0.25">
      <c r="A6050">
        <v>1977</v>
      </c>
      <c r="B6050">
        <v>7</v>
      </c>
      <c r="C6050">
        <v>23</v>
      </c>
      <c r="D6050">
        <v>87</v>
      </c>
      <c r="E6050">
        <v>62</v>
      </c>
      <c r="F6050">
        <v>0</v>
      </c>
      <c r="T6050"/>
    </row>
    <row r="6051" spans="1:20" x14ac:dyDescent="0.25">
      <c r="A6051">
        <v>1977</v>
      </c>
      <c r="B6051">
        <v>7</v>
      </c>
      <c r="C6051">
        <v>24</v>
      </c>
      <c r="D6051">
        <v>90</v>
      </c>
      <c r="E6051">
        <v>70</v>
      </c>
      <c r="F6051">
        <v>0</v>
      </c>
      <c r="T6051"/>
    </row>
    <row r="6052" spans="1:20" x14ac:dyDescent="0.25">
      <c r="A6052">
        <v>1977</v>
      </c>
      <c r="B6052">
        <v>7</v>
      </c>
      <c r="C6052">
        <v>25</v>
      </c>
      <c r="D6052">
        <v>78</v>
      </c>
      <c r="E6052">
        <v>70</v>
      </c>
      <c r="F6052">
        <v>48</v>
      </c>
      <c r="T6052"/>
    </row>
    <row r="6053" spans="1:20" x14ac:dyDescent="0.25">
      <c r="A6053">
        <v>1977</v>
      </c>
      <c r="B6053">
        <v>7</v>
      </c>
      <c r="C6053">
        <v>26</v>
      </c>
      <c r="D6053">
        <v>82</v>
      </c>
      <c r="E6053">
        <v>62</v>
      </c>
      <c r="F6053">
        <v>0</v>
      </c>
      <c r="T6053"/>
    </row>
    <row r="6054" spans="1:20" x14ac:dyDescent="0.25">
      <c r="A6054">
        <v>1977</v>
      </c>
      <c r="B6054">
        <v>7</v>
      </c>
      <c r="C6054">
        <v>27</v>
      </c>
      <c r="D6054">
        <v>81</v>
      </c>
      <c r="E6054">
        <v>58</v>
      </c>
      <c r="F6054">
        <v>0</v>
      </c>
      <c r="T6054"/>
    </row>
    <row r="6055" spans="1:20" x14ac:dyDescent="0.25">
      <c r="A6055">
        <v>1977</v>
      </c>
      <c r="B6055">
        <v>7</v>
      </c>
      <c r="C6055">
        <v>28</v>
      </c>
      <c r="D6055">
        <v>80</v>
      </c>
      <c r="E6055">
        <v>62</v>
      </c>
      <c r="F6055">
        <v>0</v>
      </c>
      <c r="T6055"/>
    </row>
    <row r="6056" spans="1:20" x14ac:dyDescent="0.25">
      <c r="A6056">
        <v>1977</v>
      </c>
      <c r="B6056">
        <v>7</v>
      </c>
      <c r="C6056">
        <v>29</v>
      </c>
      <c r="D6056">
        <v>82</v>
      </c>
      <c r="E6056">
        <v>67</v>
      </c>
      <c r="F6056">
        <v>0</v>
      </c>
      <c r="T6056"/>
    </row>
    <row r="6057" spans="1:20" x14ac:dyDescent="0.25">
      <c r="A6057">
        <v>1977</v>
      </c>
      <c r="B6057">
        <v>7</v>
      </c>
      <c r="C6057">
        <v>30</v>
      </c>
      <c r="D6057">
        <v>82</v>
      </c>
      <c r="E6057">
        <v>67</v>
      </c>
      <c r="F6057">
        <v>20</v>
      </c>
      <c r="T6057"/>
    </row>
    <row r="6058" spans="1:20" x14ac:dyDescent="0.25">
      <c r="A6058">
        <v>1977</v>
      </c>
      <c r="B6058">
        <v>7</v>
      </c>
      <c r="C6058">
        <v>31</v>
      </c>
      <c r="D6058">
        <v>88</v>
      </c>
      <c r="E6058">
        <v>69</v>
      </c>
      <c r="F6058">
        <v>0</v>
      </c>
      <c r="T6058"/>
    </row>
    <row r="6059" spans="1:20" x14ac:dyDescent="0.25">
      <c r="A6059">
        <v>1977</v>
      </c>
      <c r="B6059">
        <v>8</v>
      </c>
      <c r="C6059">
        <v>1</v>
      </c>
      <c r="D6059">
        <v>86</v>
      </c>
      <c r="E6059">
        <v>69</v>
      </c>
      <c r="F6059">
        <v>70</v>
      </c>
      <c r="T6059"/>
    </row>
    <row r="6060" spans="1:20" x14ac:dyDescent="0.25">
      <c r="A6060">
        <v>1977</v>
      </c>
      <c r="B6060">
        <v>8</v>
      </c>
      <c r="C6060">
        <v>2</v>
      </c>
      <c r="D6060">
        <v>87</v>
      </c>
      <c r="E6060">
        <v>68</v>
      </c>
      <c r="F6060">
        <v>0</v>
      </c>
      <c r="T6060"/>
    </row>
    <row r="6061" spans="1:20" x14ac:dyDescent="0.25">
      <c r="A6061">
        <v>1977</v>
      </c>
      <c r="B6061">
        <v>8</v>
      </c>
      <c r="C6061">
        <v>3</v>
      </c>
      <c r="D6061">
        <v>75</v>
      </c>
      <c r="E6061">
        <v>69</v>
      </c>
      <c r="F6061">
        <v>48</v>
      </c>
      <c r="T6061"/>
    </row>
    <row r="6062" spans="1:20" x14ac:dyDescent="0.25">
      <c r="A6062">
        <v>1977</v>
      </c>
      <c r="B6062">
        <v>8</v>
      </c>
      <c r="C6062">
        <v>4</v>
      </c>
      <c r="D6062">
        <v>87</v>
      </c>
      <c r="E6062">
        <v>69</v>
      </c>
      <c r="F6062">
        <v>0</v>
      </c>
      <c r="T6062"/>
    </row>
    <row r="6063" spans="1:20" x14ac:dyDescent="0.25">
      <c r="A6063">
        <v>1977</v>
      </c>
      <c r="B6063">
        <v>8</v>
      </c>
      <c r="C6063">
        <v>5</v>
      </c>
      <c r="D6063">
        <v>92</v>
      </c>
      <c r="E6063">
        <v>74</v>
      </c>
      <c r="F6063">
        <v>0</v>
      </c>
      <c r="T6063"/>
    </row>
    <row r="6064" spans="1:20" x14ac:dyDescent="0.25">
      <c r="A6064">
        <v>1977</v>
      </c>
      <c r="B6064">
        <v>8</v>
      </c>
      <c r="C6064">
        <v>6</v>
      </c>
      <c r="D6064">
        <v>93</v>
      </c>
      <c r="E6064">
        <v>75</v>
      </c>
      <c r="F6064">
        <v>3</v>
      </c>
      <c r="T6064"/>
    </row>
    <row r="6065" spans="1:20" x14ac:dyDescent="0.25">
      <c r="A6065">
        <v>1977</v>
      </c>
      <c r="B6065">
        <v>8</v>
      </c>
      <c r="C6065">
        <v>7</v>
      </c>
      <c r="D6065">
        <v>91</v>
      </c>
      <c r="E6065">
        <v>75</v>
      </c>
      <c r="F6065">
        <v>30</v>
      </c>
      <c r="T6065"/>
    </row>
    <row r="6066" spans="1:20" x14ac:dyDescent="0.25">
      <c r="A6066">
        <v>1977</v>
      </c>
      <c r="B6066">
        <v>8</v>
      </c>
      <c r="C6066">
        <v>8</v>
      </c>
      <c r="D6066">
        <v>90</v>
      </c>
      <c r="E6066">
        <v>76</v>
      </c>
      <c r="F6066">
        <v>15</v>
      </c>
      <c r="T6066"/>
    </row>
    <row r="6067" spans="1:20" x14ac:dyDescent="0.25">
      <c r="A6067">
        <v>1977</v>
      </c>
      <c r="B6067">
        <v>8</v>
      </c>
      <c r="C6067">
        <v>9</v>
      </c>
      <c r="D6067">
        <v>90</v>
      </c>
      <c r="E6067">
        <v>73</v>
      </c>
      <c r="F6067">
        <v>0</v>
      </c>
      <c r="T6067"/>
    </row>
    <row r="6068" spans="1:20" x14ac:dyDescent="0.25">
      <c r="A6068">
        <v>1977</v>
      </c>
      <c r="B6068">
        <v>8</v>
      </c>
      <c r="C6068">
        <v>10</v>
      </c>
      <c r="D6068">
        <v>86</v>
      </c>
      <c r="E6068">
        <v>71</v>
      </c>
      <c r="F6068">
        <v>7</v>
      </c>
      <c r="T6068"/>
    </row>
    <row r="6069" spans="1:20" x14ac:dyDescent="0.25">
      <c r="A6069">
        <v>1977</v>
      </c>
      <c r="B6069">
        <v>8</v>
      </c>
      <c r="C6069">
        <v>11</v>
      </c>
      <c r="D6069">
        <v>93</v>
      </c>
      <c r="E6069">
        <v>74</v>
      </c>
      <c r="F6069">
        <v>0</v>
      </c>
      <c r="T6069"/>
    </row>
    <row r="6070" spans="1:20" x14ac:dyDescent="0.25">
      <c r="A6070">
        <v>1977</v>
      </c>
      <c r="B6070">
        <v>8</v>
      </c>
      <c r="C6070">
        <v>12</v>
      </c>
      <c r="D6070">
        <v>86</v>
      </c>
      <c r="E6070">
        <v>74</v>
      </c>
      <c r="F6070">
        <v>0</v>
      </c>
      <c r="T6070"/>
    </row>
    <row r="6071" spans="1:20" x14ac:dyDescent="0.25">
      <c r="A6071">
        <v>1977</v>
      </c>
      <c r="B6071">
        <v>8</v>
      </c>
      <c r="C6071">
        <v>13</v>
      </c>
      <c r="D6071">
        <v>76</v>
      </c>
      <c r="E6071">
        <v>67</v>
      </c>
      <c r="F6071">
        <v>88</v>
      </c>
      <c r="T6071"/>
    </row>
    <row r="6072" spans="1:20" x14ac:dyDescent="0.25">
      <c r="A6072">
        <v>1977</v>
      </c>
      <c r="B6072">
        <v>8</v>
      </c>
      <c r="C6072">
        <v>14</v>
      </c>
      <c r="D6072">
        <v>76</v>
      </c>
      <c r="E6072">
        <v>72</v>
      </c>
      <c r="F6072">
        <v>23</v>
      </c>
      <c r="T6072"/>
    </row>
    <row r="6073" spans="1:20" x14ac:dyDescent="0.25">
      <c r="A6073">
        <v>1977</v>
      </c>
      <c r="B6073">
        <v>8</v>
      </c>
      <c r="C6073">
        <v>15</v>
      </c>
      <c r="D6073">
        <v>84</v>
      </c>
      <c r="E6073">
        <v>68</v>
      </c>
      <c r="F6073">
        <v>0</v>
      </c>
      <c r="T6073"/>
    </row>
    <row r="6074" spans="1:20" x14ac:dyDescent="0.25">
      <c r="A6074">
        <v>1977</v>
      </c>
      <c r="B6074">
        <v>8</v>
      </c>
      <c r="C6074">
        <v>16</v>
      </c>
      <c r="D6074">
        <v>79</v>
      </c>
      <c r="E6074">
        <v>68</v>
      </c>
      <c r="F6074">
        <v>0</v>
      </c>
      <c r="T6074"/>
    </row>
    <row r="6075" spans="1:20" x14ac:dyDescent="0.25">
      <c r="A6075">
        <v>1977</v>
      </c>
      <c r="B6075">
        <v>8</v>
      </c>
      <c r="C6075">
        <v>17</v>
      </c>
      <c r="D6075">
        <v>82</v>
      </c>
      <c r="E6075">
        <v>70</v>
      </c>
      <c r="F6075">
        <v>28</v>
      </c>
      <c r="T6075"/>
    </row>
    <row r="6076" spans="1:20" x14ac:dyDescent="0.25">
      <c r="A6076">
        <v>1977</v>
      </c>
      <c r="B6076">
        <v>8</v>
      </c>
      <c r="C6076">
        <v>18</v>
      </c>
      <c r="D6076">
        <v>77</v>
      </c>
      <c r="E6076">
        <v>64</v>
      </c>
      <c r="F6076">
        <v>0</v>
      </c>
      <c r="T6076"/>
    </row>
    <row r="6077" spans="1:20" x14ac:dyDescent="0.25">
      <c r="A6077">
        <v>1977</v>
      </c>
      <c r="B6077">
        <v>8</v>
      </c>
      <c r="C6077">
        <v>19</v>
      </c>
      <c r="D6077">
        <v>76</v>
      </c>
      <c r="E6077">
        <v>59</v>
      </c>
      <c r="F6077">
        <v>0</v>
      </c>
      <c r="T6077"/>
    </row>
    <row r="6078" spans="1:20" x14ac:dyDescent="0.25">
      <c r="A6078">
        <v>1977</v>
      </c>
      <c r="B6078">
        <v>8</v>
      </c>
      <c r="C6078">
        <v>20</v>
      </c>
      <c r="D6078">
        <v>77</v>
      </c>
      <c r="E6078">
        <v>62</v>
      </c>
      <c r="F6078">
        <v>0</v>
      </c>
      <c r="T6078"/>
    </row>
    <row r="6079" spans="1:20" x14ac:dyDescent="0.25">
      <c r="A6079">
        <v>1977</v>
      </c>
      <c r="B6079">
        <v>8</v>
      </c>
      <c r="C6079">
        <v>21</v>
      </c>
      <c r="D6079">
        <v>76</v>
      </c>
      <c r="E6079">
        <v>57</v>
      </c>
      <c r="F6079">
        <v>0</v>
      </c>
      <c r="T6079"/>
    </row>
    <row r="6080" spans="1:20" x14ac:dyDescent="0.25">
      <c r="A6080">
        <v>1977</v>
      </c>
      <c r="B6080">
        <v>8</v>
      </c>
      <c r="C6080">
        <v>22</v>
      </c>
      <c r="D6080">
        <v>83</v>
      </c>
      <c r="E6080">
        <v>65</v>
      </c>
      <c r="F6080">
        <v>128</v>
      </c>
      <c r="T6080"/>
    </row>
    <row r="6081" spans="1:20" x14ac:dyDescent="0.25">
      <c r="A6081">
        <v>1977</v>
      </c>
      <c r="B6081">
        <v>8</v>
      </c>
      <c r="C6081">
        <v>23</v>
      </c>
      <c r="D6081">
        <v>80</v>
      </c>
      <c r="E6081">
        <v>64</v>
      </c>
      <c r="F6081">
        <v>0</v>
      </c>
      <c r="T6081"/>
    </row>
    <row r="6082" spans="1:20" x14ac:dyDescent="0.25">
      <c r="A6082">
        <v>1977</v>
      </c>
      <c r="B6082">
        <v>8</v>
      </c>
      <c r="C6082">
        <v>24</v>
      </c>
      <c r="D6082">
        <v>80</v>
      </c>
      <c r="E6082">
        <v>64</v>
      </c>
      <c r="F6082">
        <v>17</v>
      </c>
      <c r="T6082"/>
    </row>
    <row r="6083" spans="1:20" x14ac:dyDescent="0.25">
      <c r="A6083">
        <v>1977</v>
      </c>
      <c r="B6083">
        <v>8</v>
      </c>
      <c r="C6083">
        <v>25</v>
      </c>
      <c r="D6083">
        <v>77</v>
      </c>
      <c r="E6083">
        <v>57</v>
      </c>
      <c r="F6083">
        <v>0</v>
      </c>
      <c r="T6083"/>
    </row>
    <row r="6084" spans="1:20" x14ac:dyDescent="0.25">
      <c r="A6084">
        <v>1977</v>
      </c>
      <c r="B6084">
        <v>8</v>
      </c>
      <c r="C6084">
        <v>26</v>
      </c>
      <c r="D6084">
        <v>79</v>
      </c>
      <c r="E6084">
        <v>59</v>
      </c>
      <c r="F6084">
        <v>0</v>
      </c>
      <c r="T6084"/>
    </row>
    <row r="6085" spans="1:20" x14ac:dyDescent="0.25">
      <c r="A6085">
        <v>1977</v>
      </c>
      <c r="B6085">
        <v>8</v>
      </c>
      <c r="C6085">
        <v>27</v>
      </c>
      <c r="D6085">
        <v>82</v>
      </c>
      <c r="E6085">
        <v>66</v>
      </c>
      <c r="F6085">
        <v>0</v>
      </c>
      <c r="T6085"/>
    </row>
    <row r="6086" spans="1:20" x14ac:dyDescent="0.25">
      <c r="A6086">
        <v>1977</v>
      </c>
      <c r="B6086">
        <v>8</v>
      </c>
      <c r="C6086">
        <v>28</v>
      </c>
      <c r="D6086">
        <v>90</v>
      </c>
      <c r="E6086">
        <v>71</v>
      </c>
      <c r="F6086">
        <v>0</v>
      </c>
      <c r="T6086"/>
    </row>
    <row r="6087" spans="1:20" x14ac:dyDescent="0.25">
      <c r="A6087">
        <v>1977</v>
      </c>
      <c r="B6087">
        <v>8</v>
      </c>
      <c r="C6087">
        <v>29</v>
      </c>
      <c r="D6087">
        <v>87</v>
      </c>
      <c r="E6087">
        <v>71</v>
      </c>
      <c r="F6087">
        <v>0</v>
      </c>
      <c r="T6087"/>
    </row>
    <row r="6088" spans="1:20" x14ac:dyDescent="0.25">
      <c r="A6088">
        <v>1977</v>
      </c>
      <c r="B6088">
        <v>8</v>
      </c>
      <c r="C6088">
        <v>30</v>
      </c>
      <c r="D6088">
        <v>87</v>
      </c>
      <c r="E6088">
        <v>73</v>
      </c>
      <c r="F6088">
        <v>0</v>
      </c>
      <c r="T6088"/>
    </row>
    <row r="6089" spans="1:20" x14ac:dyDescent="0.25">
      <c r="A6089">
        <v>1977</v>
      </c>
      <c r="B6089">
        <v>8</v>
      </c>
      <c r="C6089">
        <v>31</v>
      </c>
      <c r="D6089">
        <v>75</v>
      </c>
      <c r="E6089">
        <v>70</v>
      </c>
      <c r="F6089">
        <v>0</v>
      </c>
      <c r="T6089"/>
    </row>
    <row r="6090" spans="1:20" x14ac:dyDescent="0.25">
      <c r="A6090">
        <v>1977</v>
      </c>
      <c r="B6090">
        <v>9</v>
      </c>
      <c r="C6090">
        <v>1</v>
      </c>
      <c r="D6090">
        <v>88</v>
      </c>
      <c r="E6090">
        <v>70</v>
      </c>
      <c r="F6090">
        <v>0</v>
      </c>
      <c r="T6090"/>
    </row>
    <row r="6091" spans="1:20" x14ac:dyDescent="0.25">
      <c r="A6091">
        <v>1977</v>
      </c>
      <c r="B6091">
        <v>9</v>
      </c>
      <c r="C6091">
        <v>2</v>
      </c>
      <c r="D6091">
        <v>94</v>
      </c>
      <c r="E6091">
        <v>75</v>
      </c>
      <c r="F6091">
        <v>0</v>
      </c>
      <c r="T6091"/>
    </row>
    <row r="6092" spans="1:20" x14ac:dyDescent="0.25">
      <c r="A6092">
        <v>1977</v>
      </c>
      <c r="B6092">
        <v>9</v>
      </c>
      <c r="C6092">
        <v>3</v>
      </c>
      <c r="D6092">
        <v>90</v>
      </c>
      <c r="E6092">
        <v>74</v>
      </c>
      <c r="F6092">
        <v>0</v>
      </c>
      <c r="T6092"/>
    </row>
    <row r="6093" spans="1:20" x14ac:dyDescent="0.25">
      <c r="A6093">
        <v>1977</v>
      </c>
      <c r="B6093">
        <v>9</v>
      </c>
      <c r="C6093">
        <v>4</v>
      </c>
      <c r="D6093">
        <v>83</v>
      </c>
      <c r="E6093">
        <v>69</v>
      </c>
      <c r="F6093">
        <v>0</v>
      </c>
      <c r="T6093"/>
    </row>
    <row r="6094" spans="1:20" x14ac:dyDescent="0.25">
      <c r="A6094">
        <v>1977</v>
      </c>
      <c r="B6094">
        <v>9</v>
      </c>
      <c r="C6094">
        <v>5</v>
      </c>
      <c r="D6094">
        <v>80</v>
      </c>
      <c r="E6094">
        <v>69</v>
      </c>
      <c r="F6094">
        <v>5</v>
      </c>
      <c r="T6094"/>
    </row>
    <row r="6095" spans="1:20" x14ac:dyDescent="0.25">
      <c r="A6095">
        <v>1977</v>
      </c>
      <c r="B6095">
        <v>9</v>
      </c>
      <c r="C6095">
        <v>6</v>
      </c>
      <c r="D6095">
        <v>83</v>
      </c>
      <c r="E6095">
        <v>72</v>
      </c>
      <c r="F6095">
        <v>0</v>
      </c>
      <c r="T6095"/>
    </row>
    <row r="6096" spans="1:20" x14ac:dyDescent="0.25">
      <c r="A6096">
        <v>1977</v>
      </c>
      <c r="B6096">
        <v>9</v>
      </c>
      <c r="C6096">
        <v>7</v>
      </c>
      <c r="D6096">
        <v>78</v>
      </c>
      <c r="E6096">
        <v>67</v>
      </c>
      <c r="F6096">
        <v>0</v>
      </c>
      <c r="T6096"/>
    </row>
    <row r="6097" spans="1:20" x14ac:dyDescent="0.25">
      <c r="A6097">
        <v>1977</v>
      </c>
      <c r="B6097">
        <v>9</v>
      </c>
      <c r="C6097">
        <v>8</v>
      </c>
      <c r="D6097">
        <v>77</v>
      </c>
      <c r="E6097">
        <v>65</v>
      </c>
      <c r="F6097">
        <v>0</v>
      </c>
      <c r="T6097"/>
    </row>
    <row r="6098" spans="1:20" x14ac:dyDescent="0.25">
      <c r="A6098">
        <v>1977</v>
      </c>
      <c r="B6098">
        <v>9</v>
      </c>
      <c r="C6098">
        <v>9</v>
      </c>
      <c r="D6098">
        <v>78</v>
      </c>
      <c r="E6098">
        <v>63</v>
      </c>
      <c r="F6098">
        <v>2</v>
      </c>
      <c r="T6098"/>
    </row>
    <row r="6099" spans="1:20" x14ac:dyDescent="0.25">
      <c r="A6099">
        <v>1977</v>
      </c>
      <c r="B6099">
        <v>9</v>
      </c>
      <c r="C6099">
        <v>10</v>
      </c>
      <c r="D6099">
        <v>83</v>
      </c>
      <c r="E6099">
        <v>67</v>
      </c>
      <c r="F6099">
        <v>17</v>
      </c>
      <c r="T6099"/>
    </row>
    <row r="6100" spans="1:20" x14ac:dyDescent="0.25">
      <c r="A6100">
        <v>1977</v>
      </c>
      <c r="B6100">
        <v>9</v>
      </c>
      <c r="C6100">
        <v>11</v>
      </c>
      <c r="D6100">
        <v>73</v>
      </c>
      <c r="E6100">
        <v>59</v>
      </c>
      <c r="F6100">
        <v>0</v>
      </c>
      <c r="T6100"/>
    </row>
    <row r="6101" spans="1:20" x14ac:dyDescent="0.25">
      <c r="A6101">
        <v>1977</v>
      </c>
      <c r="B6101">
        <v>9</v>
      </c>
      <c r="C6101">
        <v>12</v>
      </c>
      <c r="D6101">
        <v>75</v>
      </c>
      <c r="E6101">
        <v>52</v>
      </c>
      <c r="F6101">
        <v>0</v>
      </c>
      <c r="T6101"/>
    </row>
    <row r="6102" spans="1:20" x14ac:dyDescent="0.25">
      <c r="A6102">
        <v>1977</v>
      </c>
      <c r="B6102">
        <v>9</v>
      </c>
      <c r="C6102">
        <v>13</v>
      </c>
      <c r="D6102">
        <v>79</v>
      </c>
      <c r="E6102">
        <v>65</v>
      </c>
      <c r="F6102">
        <v>0</v>
      </c>
      <c r="T6102"/>
    </row>
    <row r="6103" spans="1:20" x14ac:dyDescent="0.25">
      <c r="A6103">
        <v>1977</v>
      </c>
      <c r="B6103">
        <v>9</v>
      </c>
      <c r="C6103">
        <v>14</v>
      </c>
      <c r="D6103">
        <v>78</v>
      </c>
      <c r="E6103">
        <v>63</v>
      </c>
      <c r="F6103">
        <v>6</v>
      </c>
      <c r="T6103"/>
    </row>
    <row r="6104" spans="1:20" x14ac:dyDescent="0.25">
      <c r="A6104">
        <v>1977</v>
      </c>
      <c r="B6104">
        <v>9</v>
      </c>
      <c r="C6104">
        <v>15</v>
      </c>
      <c r="D6104">
        <v>71</v>
      </c>
      <c r="E6104">
        <v>56</v>
      </c>
      <c r="F6104">
        <v>0</v>
      </c>
      <c r="T6104"/>
    </row>
    <row r="6105" spans="1:20" x14ac:dyDescent="0.25">
      <c r="A6105">
        <v>1977</v>
      </c>
      <c r="B6105">
        <v>9</v>
      </c>
      <c r="C6105">
        <v>16</v>
      </c>
      <c r="D6105">
        <v>66</v>
      </c>
      <c r="E6105">
        <v>61</v>
      </c>
      <c r="F6105">
        <v>93</v>
      </c>
      <c r="T6105"/>
    </row>
    <row r="6106" spans="1:20" x14ac:dyDescent="0.25">
      <c r="A6106">
        <v>1977</v>
      </c>
      <c r="B6106">
        <v>9</v>
      </c>
      <c r="C6106">
        <v>17</v>
      </c>
      <c r="D6106">
        <v>78</v>
      </c>
      <c r="E6106">
        <v>65</v>
      </c>
      <c r="F6106">
        <v>20</v>
      </c>
      <c r="T6106"/>
    </row>
    <row r="6107" spans="1:20" x14ac:dyDescent="0.25">
      <c r="A6107">
        <v>1977</v>
      </c>
      <c r="B6107">
        <v>9</v>
      </c>
      <c r="C6107">
        <v>18</v>
      </c>
      <c r="D6107">
        <v>83</v>
      </c>
      <c r="E6107">
        <v>66</v>
      </c>
      <c r="F6107">
        <v>0</v>
      </c>
      <c r="T6107"/>
    </row>
    <row r="6108" spans="1:20" x14ac:dyDescent="0.25">
      <c r="A6108">
        <v>1977</v>
      </c>
      <c r="B6108">
        <v>9</v>
      </c>
      <c r="C6108">
        <v>19</v>
      </c>
      <c r="D6108">
        <v>81</v>
      </c>
      <c r="E6108">
        <v>68</v>
      </c>
      <c r="F6108">
        <v>0</v>
      </c>
      <c r="T6108"/>
    </row>
    <row r="6109" spans="1:20" x14ac:dyDescent="0.25">
      <c r="A6109">
        <v>1977</v>
      </c>
      <c r="B6109">
        <v>9</v>
      </c>
      <c r="C6109">
        <v>20</v>
      </c>
      <c r="D6109">
        <v>71</v>
      </c>
      <c r="E6109">
        <v>52</v>
      </c>
      <c r="F6109">
        <v>32</v>
      </c>
      <c r="T6109"/>
    </row>
    <row r="6110" spans="1:20" x14ac:dyDescent="0.25">
      <c r="A6110">
        <v>1977</v>
      </c>
      <c r="B6110">
        <v>9</v>
      </c>
      <c r="C6110">
        <v>21</v>
      </c>
      <c r="D6110">
        <v>60</v>
      </c>
      <c r="E6110">
        <v>52</v>
      </c>
      <c r="F6110">
        <v>0</v>
      </c>
      <c r="T6110"/>
    </row>
    <row r="6111" spans="1:20" x14ac:dyDescent="0.25">
      <c r="A6111">
        <v>1977</v>
      </c>
      <c r="B6111">
        <v>9</v>
      </c>
      <c r="C6111">
        <v>22</v>
      </c>
      <c r="D6111">
        <v>57</v>
      </c>
      <c r="E6111">
        <v>53</v>
      </c>
      <c r="F6111">
        <v>3</v>
      </c>
      <c r="T6111"/>
    </row>
    <row r="6112" spans="1:20" x14ac:dyDescent="0.25">
      <c r="A6112">
        <v>1977</v>
      </c>
      <c r="B6112">
        <v>9</v>
      </c>
      <c r="C6112">
        <v>23</v>
      </c>
      <c r="D6112">
        <v>61</v>
      </c>
      <c r="E6112">
        <v>56</v>
      </c>
      <c r="F6112">
        <v>26</v>
      </c>
      <c r="T6112"/>
    </row>
    <row r="6113" spans="1:20" x14ac:dyDescent="0.25">
      <c r="A6113">
        <v>1977</v>
      </c>
      <c r="B6113">
        <v>9</v>
      </c>
      <c r="C6113">
        <v>24</v>
      </c>
      <c r="D6113">
        <v>62</v>
      </c>
      <c r="E6113">
        <v>54</v>
      </c>
      <c r="F6113">
        <v>85</v>
      </c>
      <c r="T6113"/>
    </row>
    <row r="6114" spans="1:20" x14ac:dyDescent="0.25">
      <c r="A6114">
        <v>1977</v>
      </c>
      <c r="B6114">
        <v>9</v>
      </c>
      <c r="C6114">
        <v>25</v>
      </c>
      <c r="D6114">
        <v>57</v>
      </c>
      <c r="E6114">
        <v>54</v>
      </c>
      <c r="F6114">
        <v>145</v>
      </c>
      <c r="T6114"/>
    </row>
    <row r="6115" spans="1:20" x14ac:dyDescent="0.25">
      <c r="A6115">
        <v>1977</v>
      </c>
      <c r="B6115">
        <v>9</v>
      </c>
      <c r="C6115">
        <v>26</v>
      </c>
      <c r="D6115">
        <v>73</v>
      </c>
      <c r="E6115">
        <v>57</v>
      </c>
      <c r="F6115">
        <v>33</v>
      </c>
      <c r="T6115"/>
    </row>
    <row r="6116" spans="1:20" x14ac:dyDescent="0.25">
      <c r="A6116">
        <v>1977</v>
      </c>
      <c r="B6116">
        <v>9</v>
      </c>
      <c r="C6116">
        <v>27</v>
      </c>
      <c r="D6116">
        <v>74</v>
      </c>
      <c r="E6116">
        <v>62</v>
      </c>
      <c r="F6116">
        <v>5</v>
      </c>
      <c r="T6116"/>
    </row>
    <row r="6117" spans="1:20" x14ac:dyDescent="0.25">
      <c r="A6117">
        <v>1977</v>
      </c>
      <c r="B6117">
        <v>9</v>
      </c>
      <c r="C6117">
        <v>28</v>
      </c>
      <c r="D6117">
        <v>70</v>
      </c>
      <c r="E6117">
        <v>58</v>
      </c>
      <c r="F6117">
        <v>3</v>
      </c>
      <c r="T6117"/>
    </row>
    <row r="6118" spans="1:20" x14ac:dyDescent="0.25">
      <c r="A6118">
        <v>1977</v>
      </c>
      <c r="B6118">
        <v>9</v>
      </c>
      <c r="C6118">
        <v>29</v>
      </c>
      <c r="D6118">
        <v>66</v>
      </c>
      <c r="E6118">
        <v>52</v>
      </c>
      <c r="F6118">
        <v>0</v>
      </c>
      <c r="T6118"/>
    </row>
    <row r="6119" spans="1:20" x14ac:dyDescent="0.25">
      <c r="A6119">
        <v>1977</v>
      </c>
      <c r="B6119">
        <v>9</v>
      </c>
      <c r="C6119">
        <v>30</v>
      </c>
      <c r="D6119">
        <v>71</v>
      </c>
      <c r="E6119">
        <v>54</v>
      </c>
      <c r="F6119">
        <v>0</v>
      </c>
      <c r="T6119"/>
    </row>
    <row r="6120" spans="1:20" x14ac:dyDescent="0.25">
      <c r="A6120">
        <v>1977</v>
      </c>
      <c r="B6120">
        <v>10</v>
      </c>
      <c r="C6120">
        <v>1</v>
      </c>
      <c r="D6120">
        <v>70</v>
      </c>
      <c r="E6120">
        <v>60</v>
      </c>
      <c r="F6120">
        <v>26</v>
      </c>
      <c r="T6120"/>
    </row>
    <row r="6121" spans="1:20" x14ac:dyDescent="0.25">
      <c r="A6121">
        <v>1977</v>
      </c>
      <c r="B6121">
        <v>10</v>
      </c>
      <c r="C6121">
        <v>2</v>
      </c>
      <c r="D6121">
        <v>69</v>
      </c>
      <c r="E6121">
        <v>55</v>
      </c>
      <c r="F6121">
        <v>7</v>
      </c>
      <c r="T6121"/>
    </row>
    <row r="6122" spans="1:20" x14ac:dyDescent="0.25">
      <c r="A6122">
        <v>1977</v>
      </c>
      <c r="B6122">
        <v>10</v>
      </c>
      <c r="C6122">
        <v>3</v>
      </c>
      <c r="D6122">
        <v>58</v>
      </c>
      <c r="E6122">
        <v>50</v>
      </c>
      <c r="F6122">
        <v>0</v>
      </c>
      <c r="T6122"/>
    </row>
    <row r="6123" spans="1:20" x14ac:dyDescent="0.25">
      <c r="A6123">
        <v>1977</v>
      </c>
      <c r="B6123">
        <v>10</v>
      </c>
      <c r="C6123">
        <v>4</v>
      </c>
      <c r="D6123">
        <v>63</v>
      </c>
      <c r="E6123">
        <v>47</v>
      </c>
      <c r="F6123">
        <v>0</v>
      </c>
      <c r="T6123"/>
    </row>
    <row r="6124" spans="1:20" x14ac:dyDescent="0.25">
      <c r="A6124">
        <v>1977</v>
      </c>
      <c r="B6124">
        <v>10</v>
      </c>
      <c r="C6124">
        <v>5</v>
      </c>
      <c r="D6124">
        <v>68</v>
      </c>
      <c r="E6124">
        <v>53</v>
      </c>
      <c r="F6124">
        <v>0</v>
      </c>
      <c r="T6124"/>
    </row>
    <row r="6125" spans="1:20" x14ac:dyDescent="0.25">
      <c r="A6125">
        <v>1977</v>
      </c>
      <c r="B6125">
        <v>10</v>
      </c>
      <c r="C6125">
        <v>6</v>
      </c>
      <c r="D6125">
        <v>61</v>
      </c>
      <c r="E6125">
        <v>52</v>
      </c>
      <c r="F6125">
        <v>8</v>
      </c>
      <c r="T6125"/>
    </row>
    <row r="6126" spans="1:20" x14ac:dyDescent="0.25">
      <c r="A6126">
        <v>1977</v>
      </c>
      <c r="B6126">
        <v>10</v>
      </c>
      <c r="C6126">
        <v>7</v>
      </c>
      <c r="D6126">
        <v>59</v>
      </c>
      <c r="E6126">
        <v>49</v>
      </c>
      <c r="F6126">
        <v>0</v>
      </c>
      <c r="T6126"/>
    </row>
    <row r="6127" spans="1:20" x14ac:dyDescent="0.25">
      <c r="A6127">
        <v>1977</v>
      </c>
      <c r="B6127">
        <v>10</v>
      </c>
      <c r="C6127">
        <v>8</v>
      </c>
      <c r="D6127">
        <v>60</v>
      </c>
      <c r="E6127">
        <v>48</v>
      </c>
      <c r="F6127">
        <v>23</v>
      </c>
      <c r="T6127"/>
    </row>
    <row r="6128" spans="1:20" x14ac:dyDescent="0.25">
      <c r="A6128">
        <v>1977</v>
      </c>
      <c r="B6128">
        <v>10</v>
      </c>
      <c r="C6128">
        <v>9</v>
      </c>
      <c r="D6128">
        <v>63</v>
      </c>
      <c r="E6128">
        <v>51</v>
      </c>
      <c r="F6128">
        <v>173</v>
      </c>
      <c r="T6128"/>
    </row>
    <row r="6129" spans="1:20" x14ac:dyDescent="0.25">
      <c r="A6129">
        <v>1977</v>
      </c>
      <c r="B6129">
        <v>10</v>
      </c>
      <c r="C6129">
        <v>10</v>
      </c>
      <c r="D6129">
        <v>58</v>
      </c>
      <c r="E6129">
        <v>48</v>
      </c>
      <c r="F6129">
        <v>0</v>
      </c>
      <c r="T6129"/>
    </row>
    <row r="6130" spans="1:20" x14ac:dyDescent="0.25">
      <c r="A6130">
        <v>1977</v>
      </c>
      <c r="B6130">
        <v>10</v>
      </c>
      <c r="C6130">
        <v>11</v>
      </c>
      <c r="D6130">
        <v>62</v>
      </c>
      <c r="E6130">
        <v>48</v>
      </c>
      <c r="F6130">
        <v>0</v>
      </c>
      <c r="T6130"/>
    </row>
    <row r="6131" spans="1:20" x14ac:dyDescent="0.25">
      <c r="A6131">
        <v>1977</v>
      </c>
      <c r="B6131">
        <v>10</v>
      </c>
      <c r="C6131">
        <v>12</v>
      </c>
      <c r="D6131">
        <v>59</v>
      </c>
      <c r="E6131">
        <v>51</v>
      </c>
      <c r="F6131">
        <v>0</v>
      </c>
      <c r="T6131"/>
    </row>
    <row r="6132" spans="1:20" x14ac:dyDescent="0.25">
      <c r="A6132">
        <v>1977</v>
      </c>
      <c r="B6132">
        <v>10</v>
      </c>
      <c r="C6132">
        <v>13</v>
      </c>
      <c r="D6132">
        <v>53</v>
      </c>
      <c r="E6132">
        <v>49</v>
      </c>
      <c r="F6132">
        <v>0</v>
      </c>
      <c r="T6132"/>
    </row>
    <row r="6133" spans="1:20" x14ac:dyDescent="0.25">
      <c r="A6133">
        <v>1977</v>
      </c>
      <c r="B6133">
        <v>10</v>
      </c>
      <c r="C6133">
        <v>14</v>
      </c>
      <c r="D6133">
        <v>52</v>
      </c>
      <c r="E6133">
        <v>47</v>
      </c>
      <c r="F6133">
        <v>66</v>
      </c>
      <c r="T6133"/>
    </row>
    <row r="6134" spans="1:20" x14ac:dyDescent="0.25">
      <c r="A6134">
        <v>1977</v>
      </c>
      <c r="B6134">
        <v>10</v>
      </c>
      <c r="C6134">
        <v>15</v>
      </c>
      <c r="D6134">
        <v>59</v>
      </c>
      <c r="E6134">
        <v>42</v>
      </c>
      <c r="F6134">
        <v>42</v>
      </c>
      <c r="T6134"/>
    </row>
    <row r="6135" spans="1:20" x14ac:dyDescent="0.25">
      <c r="A6135">
        <v>1977</v>
      </c>
      <c r="B6135">
        <v>10</v>
      </c>
      <c r="C6135">
        <v>16</v>
      </c>
      <c r="D6135">
        <v>65</v>
      </c>
      <c r="E6135">
        <v>51</v>
      </c>
      <c r="F6135">
        <v>0</v>
      </c>
      <c r="T6135"/>
    </row>
    <row r="6136" spans="1:20" x14ac:dyDescent="0.25">
      <c r="A6136">
        <v>1977</v>
      </c>
      <c r="B6136">
        <v>10</v>
      </c>
      <c r="C6136">
        <v>17</v>
      </c>
      <c r="D6136">
        <v>54</v>
      </c>
      <c r="E6136">
        <v>40</v>
      </c>
      <c r="F6136">
        <v>10</v>
      </c>
      <c r="T6136"/>
    </row>
    <row r="6137" spans="1:20" x14ac:dyDescent="0.25">
      <c r="A6137">
        <v>1977</v>
      </c>
      <c r="B6137">
        <v>10</v>
      </c>
      <c r="C6137">
        <v>18</v>
      </c>
      <c r="D6137">
        <v>58</v>
      </c>
      <c r="E6137">
        <v>40</v>
      </c>
      <c r="F6137">
        <v>0</v>
      </c>
      <c r="T6137"/>
    </row>
    <row r="6138" spans="1:20" x14ac:dyDescent="0.25">
      <c r="A6138">
        <v>1977</v>
      </c>
      <c r="B6138">
        <v>10</v>
      </c>
      <c r="C6138">
        <v>19</v>
      </c>
      <c r="D6138">
        <v>58</v>
      </c>
      <c r="E6138">
        <v>51</v>
      </c>
      <c r="F6138">
        <v>50</v>
      </c>
      <c r="T6138"/>
    </row>
    <row r="6139" spans="1:20" x14ac:dyDescent="0.25">
      <c r="A6139">
        <v>1977</v>
      </c>
      <c r="B6139">
        <v>10</v>
      </c>
      <c r="C6139">
        <v>20</v>
      </c>
      <c r="D6139">
        <v>58</v>
      </c>
      <c r="E6139">
        <v>50</v>
      </c>
      <c r="F6139">
        <v>84</v>
      </c>
      <c r="T6139"/>
    </row>
    <row r="6140" spans="1:20" x14ac:dyDescent="0.25">
      <c r="A6140">
        <v>1977</v>
      </c>
      <c r="B6140">
        <v>10</v>
      </c>
      <c r="C6140">
        <v>21</v>
      </c>
      <c r="D6140">
        <v>64</v>
      </c>
      <c r="E6140">
        <v>47</v>
      </c>
      <c r="F6140">
        <v>0</v>
      </c>
      <c r="T6140"/>
    </row>
    <row r="6141" spans="1:20" x14ac:dyDescent="0.25">
      <c r="A6141">
        <v>1977</v>
      </c>
      <c r="B6141">
        <v>10</v>
      </c>
      <c r="C6141">
        <v>22</v>
      </c>
      <c r="D6141">
        <v>70</v>
      </c>
      <c r="E6141">
        <v>50</v>
      </c>
      <c r="F6141">
        <v>0</v>
      </c>
      <c r="T6141"/>
    </row>
    <row r="6142" spans="1:20" x14ac:dyDescent="0.25">
      <c r="A6142">
        <v>1977</v>
      </c>
      <c r="B6142">
        <v>10</v>
      </c>
      <c r="C6142">
        <v>23</v>
      </c>
      <c r="D6142">
        <v>57</v>
      </c>
      <c r="E6142">
        <v>45</v>
      </c>
      <c r="F6142">
        <v>0</v>
      </c>
      <c r="T6142"/>
    </row>
    <row r="6143" spans="1:20" x14ac:dyDescent="0.25">
      <c r="A6143">
        <v>1977</v>
      </c>
      <c r="B6143">
        <v>10</v>
      </c>
      <c r="C6143">
        <v>24</v>
      </c>
      <c r="D6143">
        <v>59</v>
      </c>
      <c r="E6143">
        <v>40</v>
      </c>
      <c r="F6143">
        <v>0</v>
      </c>
      <c r="T6143"/>
    </row>
    <row r="6144" spans="1:20" x14ac:dyDescent="0.25">
      <c r="A6144">
        <v>1977</v>
      </c>
      <c r="B6144">
        <v>10</v>
      </c>
      <c r="C6144">
        <v>25</v>
      </c>
      <c r="D6144">
        <v>66</v>
      </c>
      <c r="E6144">
        <v>49</v>
      </c>
      <c r="F6144">
        <v>0</v>
      </c>
      <c r="T6144"/>
    </row>
    <row r="6145" spans="1:20" x14ac:dyDescent="0.25">
      <c r="A6145">
        <v>1977</v>
      </c>
      <c r="B6145">
        <v>10</v>
      </c>
      <c r="C6145">
        <v>26</v>
      </c>
      <c r="D6145">
        <v>59</v>
      </c>
      <c r="E6145">
        <v>53</v>
      </c>
      <c r="F6145">
        <v>14</v>
      </c>
      <c r="T6145"/>
    </row>
    <row r="6146" spans="1:20" x14ac:dyDescent="0.25">
      <c r="A6146">
        <v>1977</v>
      </c>
      <c r="B6146">
        <v>10</v>
      </c>
      <c r="C6146">
        <v>27</v>
      </c>
      <c r="D6146">
        <v>70</v>
      </c>
      <c r="E6146">
        <v>57</v>
      </c>
      <c r="F6146">
        <v>0</v>
      </c>
      <c r="T6146"/>
    </row>
    <row r="6147" spans="1:20" x14ac:dyDescent="0.25">
      <c r="A6147">
        <v>1977</v>
      </c>
      <c r="B6147">
        <v>10</v>
      </c>
      <c r="C6147">
        <v>28</v>
      </c>
      <c r="D6147">
        <v>69</v>
      </c>
      <c r="E6147">
        <v>55</v>
      </c>
      <c r="F6147">
        <v>0</v>
      </c>
      <c r="T6147"/>
    </row>
    <row r="6148" spans="1:20" x14ac:dyDescent="0.25">
      <c r="A6148">
        <v>1977</v>
      </c>
      <c r="B6148">
        <v>10</v>
      </c>
      <c r="C6148">
        <v>29</v>
      </c>
      <c r="D6148">
        <v>60</v>
      </c>
      <c r="E6148">
        <v>48</v>
      </c>
      <c r="F6148">
        <v>0</v>
      </c>
      <c r="T6148"/>
    </row>
    <row r="6149" spans="1:20" x14ac:dyDescent="0.25">
      <c r="A6149">
        <v>1977</v>
      </c>
      <c r="B6149">
        <v>10</v>
      </c>
      <c r="C6149">
        <v>30</v>
      </c>
      <c r="D6149">
        <v>57</v>
      </c>
      <c r="E6149">
        <v>44</v>
      </c>
      <c r="F6149">
        <v>0</v>
      </c>
      <c r="T6149"/>
    </row>
    <row r="6150" spans="1:20" x14ac:dyDescent="0.25">
      <c r="A6150">
        <v>1977</v>
      </c>
      <c r="B6150">
        <v>10</v>
      </c>
      <c r="C6150">
        <v>31</v>
      </c>
      <c r="D6150">
        <v>54</v>
      </c>
      <c r="E6150">
        <v>43</v>
      </c>
      <c r="F6150">
        <v>0</v>
      </c>
      <c r="T6150"/>
    </row>
    <row r="6151" spans="1:20" x14ac:dyDescent="0.25">
      <c r="A6151">
        <v>1977</v>
      </c>
      <c r="B6151">
        <v>11</v>
      </c>
      <c r="C6151">
        <v>1</v>
      </c>
      <c r="D6151">
        <v>57</v>
      </c>
      <c r="E6151">
        <v>47</v>
      </c>
      <c r="F6151">
        <v>0</v>
      </c>
      <c r="T6151"/>
    </row>
    <row r="6152" spans="1:20" x14ac:dyDescent="0.25">
      <c r="A6152">
        <v>1977</v>
      </c>
      <c r="B6152">
        <v>11</v>
      </c>
      <c r="C6152">
        <v>2</v>
      </c>
      <c r="D6152">
        <v>59</v>
      </c>
      <c r="E6152">
        <v>53</v>
      </c>
      <c r="F6152">
        <v>0</v>
      </c>
      <c r="T6152"/>
    </row>
    <row r="6153" spans="1:20" x14ac:dyDescent="0.25">
      <c r="A6153">
        <v>1977</v>
      </c>
      <c r="B6153">
        <v>11</v>
      </c>
      <c r="C6153">
        <v>3</v>
      </c>
      <c r="D6153">
        <v>61</v>
      </c>
      <c r="E6153">
        <v>55</v>
      </c>
      <c r="F6153">
        <v>7</v>
      </c>
      <c r="T6153"/>
    </row>
    <row r="6154" spans="1:20" x14ac:dyDescent="0.25">
      <c r="A6154">
        <v>1977</v>
      </c>
      <c r="B6154">
        <v>11</v>
      </c>
      <c r="C6154">
        <v>4</v>
      </c>
      <c r="D6154">
        <v>61</v>
      </c>
      <c r="E6154">
        <v>58</v>
      </c>
      <c r="F6154">
        <v>10</v>
      </c>
      <c r="T6154"/>
    </row>
    <row r="6155" spans="1:20" x14ac:dyDescent="0.25">
      <c r="A6155">
        <v>1977</v>
      </c>
      <c r="B6155">
        <v>11</v>
      </c>
      <c r="C6155">
        <v>5</v>
      </c>
      <c r="D6155">
        <v>62</v>
      </c>
      <c r="E6155">
        <v>55</v>
      </c>
      <c r="F6155">
        <v>0</v>
      </c>
      <c r="T6155"/>
    </row>
    <row r="6156" spans="1:20" x14ac:dyDescent="0.25">
      <c r="A6156">
        <v>1977</v>
      </c>
      <c r="B6156">
        <v>11</v>
      </c>
      <c r="C6156">
        <v>6</v>
      </c>
      <c r="D6156">
        <v>57</v>
      </c>
      <c r="E6156">
        <v>52</v>
      </c>
      <c r="F6156">
        <v>0</v>
      </c>
      <c r="T6156"/>
    </row>
    <row r="6157" spans="1:20" x14ac:dyDescent="0.25">
      <c r="A6157">
        <v>1977</v>
      </c>
      <c r="B6157">
        <v>11</v>
      </c>
      <c r="C6157">
        <v>7</v>
      </c>
      <c r="D6157">
        <v>55</v>
      </c>
      <c r="E6157">
        <v>51</v>
      </c>
      <c r="F6157">
        <v>179</v>
      </c>
      <c r="T6157"/>
    </row>
    <row r="6158" spans="1:20" x14ac:dyDescent="0.25">
      <c r="A6158">
        <v>1977</v>
      </c>
      <c r="B6158">
        <v>11</v>
      </c>
      <c r="C6158">
        <v>8</v>
      </c>
      <c r="D6158">
        <v>55</v>
      </c>
      <c r="E6158">
        <v>52</v>
      </c>
      <c r="F6158">
        <v>740</v>
      </c>
      <c r="T6158"/>
    </row>
    <row r="6159" spans="1:20" x14ac:dyDescent="0.25">
      <c r="A6159">
        <v>1977</v>
      </c>
      <c r="B6159">
        <v>11</v>
      </c>
      <c r="C6159">
        <v>9</v>
      </c>
      <c r="D6159">
        <v>61</v>
      </c>
      <c r="E6159">
        <v>52</v>
      </c>
      <c r="F6159">
        <v>0</v>
      </c>
      <c r="T6159"/>
    </row>
    <row r="6160" spans="1:20" x14ac:dyDescent="0.25">
      <c r="A6160">
        <v>1977</v>
      </c>
      <c r="B6160">
        <v>11</v>
      </c>
      <c r="C6160">
        <v>10</v>
      </c>
      <c r="D6160">
        <v>65</v>
      </c>
      <c r="E6160">
        <v>58</v>
      </c>
      <c r="F6160">
        <v>37</v>
      </c>
      <c r="T6160"/>
    </row>
    <row r="6161" spans="1:20" x14ac:dyDescent="0.25">
      <c r="A6161">
        <v>1977</v>
      </c>
      <c r="B6161">
        <v>11</v>
      </c>
      <c r="C6161">
        <v>11</v>
      </c>
      <c r="D6161">
        <v>60</v>
      </c>
      <c r="E6161">
        <v>40</v>
      </c>
      <c r="F6161">
        <v>0</v>
      </c>
      <c r="T6161"/>
    </row>
    <row r="6162" spans="1:20" x14ac:dyDescent="0.25">
      <c r="A6162">
        <v>1977</v>
      </c>
      <c r="B6162">
        <v>11</v>
      </c>
      <c r="C6162">
        <v>12</v>
      </c>
      <c r="D6162">
        <v>43</v>
      </c>
      <c r="E6162">
        <v>37</v>
      </c>
      <c r="F6162">
        <v>0</v>
      </c>
      <c r="T6162"/>
    </row>
    <row r="6163" spans="1:20" x14ac:dyDescent="0.25">
      <c r="A6163">
        <v>1977</v>
      </c>
      <c r="B6163">
        <v>11</v>
      </c>
      <c r="C6163">
        <v>13</v>
      </c>
      <c r="D6163">
        <v>39</v>
      </c>
      <c r="E6163">
        <v>33</v>
      </c>
      <c r="F6163">
        <v>0</v>
      </c>
      <c r="T6163"/>
    </row>
    <row r="6164" spans="1:20" x14ac:dyDescent="0.25">
      <c r="A6164">
        <v>1977</v>
      </c>
      <c r="B6164">
        <v>11</v>
      </c>
      <c r="C6164">
        <v>14</v>
      </c>
      <c r="D6164">
        <v>40</v>
      </c>
      <c r="E6164">
        <v>31</v>
      </c>
      <c r="F6164">
        <v>0</v>
      </c>
      <c r="T6164"/>
    </row>
    <row r="6165" spans="1:20" x14ac:dyDescent="0.25">
      <c r="A6165">
        <v>1977</v>
      </c>
      <c r="B6165">
        <v>11</v>
      </c>
      <c r="C6165">
        <v>15</v>
      </c>
      <c r="D6165">
        <v>54</v>
      </c>
      <c r="E6165">
        <v>38</v>
      </c>
      <c r="F6165">
        <v>0</v>
      </c>
      <c r="T6165"/>
    </row>
    <row r="6166" spans="1:20" x14ac:dyDescent="0.25">
      <c r="A6166">
        <v>1977</v>
      </c>
      <c r="B6166">
        <v>11</v>
      </c>
      <c r="C6166">
        <v>16</v>
      </c>
      <c r="D6166">
        <v>60</v>
      </c>
      <c r="E6166">
        <v>46</v>
      </c>
      <c r="F6166">
        <v>1</v>
      </c>
      <c r="T6166"/>
    </row>
    <row r="6167" spans="1:20" x14ac:dyDescent="0.25">
      <c r="A6167">
        <v>1977</v>
      </c>
      <c r="B6167">
        <v>11</v>
      </c>
      <c r="C6167">
        <v>17</v>
      </c>
      <c r="D6167">
        <v>60</v>
      </c>
      <c r="E6167">
        <v>46</v>
      </c>
      <c r="F6167">
        <v>54</v>
      </c>
      <c r="T6167"/>
    </row>
    <row r="6168" spans="1:20" x14ac:dyDescent="0.25">
      <c r="A6168">
        <v>1977</v>
      </c>
      <c r="B6168">
        <v>11</v>
      </c>
      <c r="C6168">
        <v>18</v>
      </c>
      <c r="D6168">
        <v>49</v>
      </c>
      <c r="E6168">
        <v>42</v>
      </c>
      <c r="F6168">
        <v>0</v>
      </c>
      <c r="T6168"/>
    </row>
    <row r="6169" spans="1:20" x14ac:dyDescent="0.25">
      <c r="A6169">
        <v>1977</v>
      </c>
      <c r="B6169">
        <v>11</v>
      </c>
      <c r="C6169">
        <v>19</v>
      </c>
      <c r="D6169">
        <v>48</v>
      </c>
      <c r="E6169">
        <v>41</v>
      </c>
      <c r="F6169">
        <v>0</v>
      </c>
      <c r="T6169"/>
    </row>
    <row r="6170" spans="1:20" x14ac:dyDescent="0.25">
      <c r="A6170">
        <v>1977</v>
      </c>
      <c r="B6170">
        <v>11</v>
      </c>
      <c r="C6170">
        <v>20</v>
      </c>
      <c r="D6170">
        <v>46</v>
      </c>
      <c r="E6170">
        <v>37</v>
      </c>
      <c r="F6170">
        <v>0</v>
      </c>
      <c r="T6170"/>
    </row>
    <row r="6171" spans="1:20" x14ac:dyDescent="0.25">
      <c r="A6171">
        <v>1977</v>
      </c>
      <c r="B6171">
        <v>11</v>
      </c>
      <c r="C6171">
        <v>21</v>
      </c>
      <c r="D6171">
        <v>54</v>
      </c>
      <c r="E6171">
        <v>42</v>
      </c>
      <c r="F6171">
        <v>6</v>
      </c>
      <c r="T6171"/>
    </row>
    <row r="6172" spans="1:20" x14ac:dyDescent="0.25">
      <c r="A6172">
        <v>1977</v>
      </c>
      <c r="B6172">
        <v>11</v>
      </c>
      <c r="C6172">
        <v>22</v>
      </c>
      <c r="D6172">
        <v>53</v>
      </c>
      <c r="E6172">
        <v>42</v>
      </c>
      <c r="F6172">
        <v>2</v>
      </c>
      <c r="T6172"/>
    </row>
    <row r="6173" spans="1:20" x14ac:dyDescent="0.25">
      <c r="A6173">
        <v>1977</v>
      </c>
      <c r="B6173">
        <v>11</v>
      </c>
      <c r="C6173">
        <v>23</v>
      </c>
      <c r="D6173">
        <v>45</v>
      </c>
      <c r="E6173">
        <v>39</v>
      </c>
      <c r="F6173">
        <v>52</v>
      </c>
      <c r="T6173"/>
    </row>
    <row r="6174" spans="1:20" x14ac:dyDescent="0.25">
      <c r="A6174">
        <v>1977</v>
      </c>
      <c r="B6174">
        <v>11</v>
      </c>
      <c r="C6174">
        <v>24</v>
      </c>
      <c r="D6174">
        <v>52</v>
      </c>
      <c r="E6174">
        <v>44</v>
      </c>
      <c r="F6174">
        <v>0</v>
      </c>
      <c r="T6174"/>
    </row>
    <row r="6175" spans="1:20" x14ac:dyDescent="0.25">
      <c r="A6175">
        <v>1977</v>
      </c>
      <c r="B6175">
        <v>11</v>
      </c>
      <c r="C6175">
        <v>25</v>
      </c>
      <c r="D6175">
        <v>44</v>
      </c>
      <c r="E6175">
        <v>41</v>
      </c>
      <c r="F6175">
        <v>29</v>
      </c>
      <c r="T6175"/>
    </row>
    <row r="6176" spans="1:20" x14ac:dyDescent="0.25">
      <c r="A6176">
        <v>1977</v>
      </c>
      <c r="B6176">
        <v>11</v>
      </c>
      <c r="C6176">
        <v>26</v>
      </c>
      <c r="D6176">
        <v>53</v>
      </c>
      <c r="E6176">
        <v>31</v>
      </c>
      <c r="F6176">
        <v>51</v>
      </c>
      <c r="T6176"/>
    </row>
    <row r="6177" spans="1:20" x14ac:dyDescent="0.25">
      <c r="A6177">
        <v>1977</v>
      </c>
      <c r="B6177">
        <v>11</v>
      </c>
      <c r="C6177">
        <v>27</v>
      </c>
      <c r="D6177">
        <v>33</v>
      </c>
      <c r="E6177">
        <v>29</v>
      </c>
      <c r="F6177">
        <v>2</v>
      </c>
      <c r="T6177"/>
    </row>
    <row r="6178" spans="1:20" x14ac:dyDescent="0.25">
      <c r="A6178">
        <v>1977</v>
      </c>
      <c r="B6178">
        <v>11</v>
      </c>
      <c r="C6178">
        <v>28</v>
      </c>
      <c r="D6178">
        <v>40</v>
      </c>
      <c r="E6178">
        <v>31</v>
      </c>
      <c r="F6178">
        <v>0</v>
      </c>
      <c r="T6178"/>
    </row>
    <row r="6179" spans="1:20" x14ac:dyDescent="0.25">
      <c r="A6179">
        <v>1977</v>
      </c>
      <c r="B6179">
        <v>11</v>
      </c>
      <c r="C6179">
        <v>29</v>
      </c>
      <c r="D6179">
        <v>37</v>
      </c>
      <c r="E6179">
        <v>34</v>
      </c>
      <c r="F6179">
        <v>18</v>
      </c>
      <c r="T6179"/>
    </row>
    <row r="6180" spans="1:20" x14ac:dyDescent="0.25">
      <c r="A6180">
        <v>1977</v>
      </c>
      <c r="B6180">
        <v>11</v>
      </c>
      <c r="C6180">
        <v>30</v>
      </c>
      <c r="D6180">
        <v>42</v>
      </c>
      <c r="E6180">
        <v>35</v>
      </c>
      <c r="F6180">
        <v>38</v>
      </c>
      <c r="T6180"/>
    </row>
    <row r="6181" spans="1:20" x14ac:dyDescent="0.25">
      <c r="A6181">
        <v>1977</v>
      </c>
      <c r="B6181">
        <v>12</v>
      </c>
      <c r="C6181">
        <v>1</v>
      </c>
      <c r="D6181">
        <v>47</v>
      </c>
      <c r="E6181">
        <v>42</v>
      </c>
      <c r="F6181">
        <v>73</v>
      </c>
      <c r="T6181"/>
    </row>
    <row r="6182" spans="1:20" x14ac:dyDescent="0.25">
      <c r="A6182">
        <v>1977</v>
      </c>
      <c r="B6182">
        <v>12</v>
      </c>
      <c r="C6182">
        <v>2</v>
      </c>
      <c r="D6182">
        <v>47</v>
      </c>
      <c r="E6182">
        <v>44</v>
      </c>
      <c r="F6182">
        <v>0</v>
      </c>
      <c r="T6182"/>
    </row>
    <row r="6183" spans="1:20" x14ac:dyDescent="0.25">
      <c r="A6183">
        <v>1977</v>
      </c>
      <c r="B6183">
        <v>12</v>
      </c>
      <c r="C6183">
        <v>3</v>
      </c>
      <c r="D6183">
        <v>47</v>
      </c>
      <c r="E6183">
        <v>41</v>
      </c>
      <c r="F6183">
        <v>0</v>
      </c>
      <c r="T6183"/>
    </row>
    <row r="6184" spans="1:20" x14ac:dyDescent="0.25">
      <c r="A6184">
        <v>1977</v>
      </c>
      <c r="B6184">
        <v>12</v>
      </c>
      <c r="C6184">
        <v>4</v>
      </c>
      <c r="D6184">
        <v>42</v>
      </c>
      <c r="E6184">
        <v>35</v>
      </c>
      <c r="F6184">
        <v>0</v>
      </c>
      <c r="T6184"/>
    </row>
    <row r="6185" spans="1:20" x14ac:dyDescent="0.25">
      <c r="A6185">
        <v>1977</v>
      </c>
      <c r="B6185">
        <v>12</v>
      </c>
      <c r="C6185">
        <v>5</v>
      </c>
      <c r="D6185">
        <v>40</v>
      </c>
      <c r="E6185">
        <v>34</v>
      </c>
      <c r="F6185">
        <v>88</v>
      </c>
      <c r="T6185"/>
    </row>
    <row r="6186" spans="1:20" x14ac:dyDescent="0.25">
      <c r="A6186">
        <v>1977</v>
      </c>
      <c r="B6186">
        <v>12</v>
      </c>
      <c r="C6186">
        <v>6</v>
      </c>
      <c r="D6186">
        <v>40</v>
      </c>
      <c r="E6186">
        <v>30</v>
      </c>
      <c r="F6186">
        <v>0</v>
      </c>
      <c r="T6186"/>
    </row>
    <row r="6187" spans="1:20" x14ac:dyDescent="0.25">
      <c r="A6187">
        <v>1977</v>
      </c>
      <c r="B6187">
        <v>12</v>
      </c>
      <c r="C6187">
        <v>7</v>
      </c>
      <c r="D6187">
        <v>30</v>
      </c>
      <c r="E6187">
        <v>26</v>
      </c>
      <c r="F6187">
        <v>0</v>
      </c>
      <c r="T6187"/>
    </row>
    <row r="6188" spans="1:20" x14ac:dyDescent="0.25">
      <c r="A6188">
        <v>1977</v>
      </c>
      <c r="B6188">
        <v>12</v>
      </c>
      <c r="C6188">
        <v>8</v>
      </c>
      <c r="D6188">
        <v>33</v>
      </c>
      <c r="E6188">
        <v>25</v>
      </c>
      <c r="F6188">
        <v>0</v>
      </c>
      <c r="T6188"/>
    </row>
    <row r="6189" spans="1:20" x14ac:dyDescent="0.25">
      <c r="A6189">
        <v>1977</v>
      </c>
      <c r="B6189">
        <v>12</v>
      </c>
      <c r="C6189">
        <v>9</v>
      </c>
      <c r="D6189">
        <v>42</v>
      </c>
      <c r="E6189">
        <v>23</v>
      </c>
      <c r="F6189">
        <v>10</v>
      </c>
      <c r="T6189"/>
    </row>
    <row r="6190" spans="1:20" x14ac:dyDescent="0.25">
      <c r="A6190">
        <v>1977</v>
      </c>
      <c r="B6190">
        <v>12</v>
      </c>
      <c r="C6190">
        <v>10</v>
      </c>
      <c r="D6190">
        <v>28</v>
      </c>
      <c r="E6190">
        <v>20</v>
      </c>
      <c r="F6190">
        <v>0</v>
      </c>
      <c r="T6190"/>
    </row>
    <row r="6191" spans="1:20" x14ac:dyDescent="0.25">
      <c r="A6191">
        <v>1977</v>
      </c>
      <c r="B6191">
        <v>12</v>
      </c>
      <c r="C6191">
        <v>11</v>
      </c>
      <c r="D6191">
        <v>24</v>
      </c>
      <c r="E6191">
        <v>15</v>
      </c>
      <c r="F6191">
        <v>0</v>
      </c>
      <c r="T6191"/>
    </row>
    <row r="6192" spans="1:20" x14ac:dyDescent="0.25">
      <c r="A6192">
        <v>1977</v>
      </c>
      <c r="B6192">
        <v>12</v>
      </c>
      <c r="C6192">
        <v>12</v>
      </c>
      <c r="D6192">
        <v>32</v>
      </c>
      <c r="E6192">
        <v>17</v>
      </c>
      <c r="F6192">
        <v>0</v>
      </c>
      <c r="T6192"/>
    </row>
    <row r="6193" spans="1:20" x14ac:dyDescent="0.25">
      <c r="A6193">
        <v>1977</v>
      </c>
      <c r="B6193">
        <v>12</v>
      </c>
      <c r="C6193">
        <v>13</v>
      </c>
      <c r="D6193">
        <v>38</v>
      </c>
      <c r="E6193">
        <v>32</v>
      </c>
      <c r="F6193">
        <v>14</v>
      </c>
      <c r="T6193"/>
    </row>
    <row r="6194" spans="1:20" x14ac:dyDescent="0.25">
      <c r="A6194">
        <v>1977</v>
      </c>
      <c r="B6194">
        <v>12</v>
      </c>
      <c r="C6194">
        <v>14</v>
      </c>
      <c r="D6194">
        <v>56</v>
      </c>
      <c r="E6194">
        <v>34</v>
      </c>
      <c r="F6194">
        <v>101</v>
      </c>
      <c r="T6194"/>
    </row>
    <row r="6195" spans="1:20" x14ac:dyDescent="0.25">
      <c r="A6195">
        <v>1977</v>
      </c>
      <c r="B6195">
        <v>12</v>
      </c>
      <c r="C6195">
        <v>15</v>
      </c>
      <c r="D6195">
        <v>55</v>
      </c>
      <c r="E6195">
        <v>41</v>
      </c>
      <c r="F6195">
        <v>0</v>
      </c>
      <c r="T6195"/>
    </row>
    <row r="6196" spans="1:20" x14ac:dyDescent="0.25">
      <c r="A6196">
        <v>1977</v>
      </c>
      <c r="B6196">
        <v>12</v>
      </c>
      <c r="C6196">
        <v>16</v>
      </c>
      <c r="D6196">
        <v>48</v>
      </c>
      <c r="E6196">
        <v>36</v>
      </c>
      <c r="F6196">
        <v>0</v>
      </c>
      <c r="T6196"/>
    </row>
    <row r="6197" spans="1:20" x14ac:dyDescent="0.25">
      <c r="A6197">
        <v>1977</v>
      </c>
      <c r="B6197">
        <v>12</v>
      </c>
      <c r="C6197">
        <v>17</v>
      </c>
      <c r="D6197">
        <v>45</v>
      </c>
      <c r="E6197">
        <v>36</v>
      </c>
      <c r="F6197">
        <v>0</v>
      </c>
      <c r="T6197"/>
    </row>
    <row r="6198" spans="1:20" x14ac:dyDescent="0.25">
      <c r="A6198">
        <v>1977</v>
      </c>
      <c r="B6198">
        <v>12</v>
      </c>
      <c r="C6198">
        <v>18</v>
      </c>
      <c r="D6198">
        <v>39</v>
      </c>
      <c r="E6198">
        <v>33</v>
      </c>
      <c r="F6198">
        <v>95</v>
      </c>
      <c r="T6198"/>
    </row>
    <row r="6199" spans="1:20" x14ac:dyDescent="0.25">
      <c r="A6199">
        <v>1977</v>
      </c>
      <c r="B6199">
        <v>12</v>
      </c>
      <c r="C6199">
        <v>19</v>
      </c>
      <c r="D6199">
        <v>42</v>
      </c>
      <c r="E6199">
        <v>36</v>
      </c>
      <c r="F6199">
        <v>0</v>
      </c>
      <c r="T6199"/>
    </row>
    <row r="6200" spans="1:20" x14ac:dyDescent="0.25">
      <c r="A6200">
        <v>1977</v>
      </c>
      <c r="B6200">
        <v>12</v>
      </c>
      <c r="C6200">
        <v>20</v>
      </c>
      <c r="D6200">
        <v>41</v>
      </c>
      <c r="E6200">
        <v>35</v>
      </c>
      <c r="F6200">
        <v>7</v>
      </c>
      <c r="T6200"/>
    </row>
    <row r="6201" spans="1:20" x14ac:dyDescent="0.25">
      <c r="A6201">
        <v>1977</v>
      </c>
      <c r="B6201">
        <v>12</v>
      </c>
      <c r="C6201">
        <v>21</v>
      </c>
      <c r="D6201">
        <v>54</v>
      </c>
      <c r="E6201">
        <v>40</v>
      </c>
      <c r="F6201">
        <v>114</v>
      </c>
      <c r="T6201"/>
    </row>
    <row r="6202" spans="1:20" x14ac:dyDescent="0.25">
      <c r="A6202">
        <v>1977</v>
      </c>
      <c r="B6202">
        <v>12</v>
      </c>
      <c r="C6202">
        <v>22</v>
      </c>
      <c r="D6202">
        <v>40</v>
      </c>
      <c r="E6202">
        <v>33</v>
      </c>
      <c r="F6202">
        <v>0</v>
      </c>
      <c r="T6202"/>
    </row>
    <row r="6203" spans="1:20" x14ac:dyDescent="0.25">
      <c r="A6203">
        <v>1977</v>
      </c>
      <c r="B6203">
        <v>12</v>
      </c>
      <c r="C6203">
        <v>23</v>
      </c>
      <c r="D6203">
        <v>49</v>
      </c>
      <c r="E6203">
        <v>32</v>
      </c>
      <c r="F6203">
        <v>0</v>
      </c>
      <c r="T6203"/>
    </row>
    <row r="6204" spans="1:20" x14ac:dyDescent="0.25">
      <c r="A6204">
        <v>1977</v>
      </c>
      <c r="B6204">
        <v>12</v>
      </c>
      <c r="C6204">
        <v>24</v>
      </c>
      <c r="D6204">
        <v>53</v>
      </c>
      <c r="E6204">
        <v>39</v>
      </c>
      <c r="F6204">
        <v>0</v>
      </c>
      <c r="T6204"/>
    </row>
    <row r="6205" spans="1:20" x14ac:dyDescent="0.25">
      <c r="A6205">
        <v>1977</v>
      </c>
      <c r="B6205">
        <v>12</v>
      </c>
      <c r="C6205">
        <v>25</v>
      </c>
      <c r="D6205">
        <v>52</v>
      </c>
      <c r="E6205">
        <v>36</v>
      </c>
      <c r="F6205">
        <v>0</v>
      </c>
      <c r="T6205"/>
    </row>
    <row r="6206" spans="1:20" x14ac:dyDescent="0.25">
      <c r="A6206">
        <v>1977</v>
      </c>
      <c r="B6206">
        <v>12</v>
      </c>
      <c r="C6206">
        <v>26</v>
      </c>
      <c r="D6206">
        <v>36</v>
      </c>
      <c r="E6206">
        <v>17</v>
      </c>
      <c r="F6206">
        <v>0</v>
      </c>
      <c r="T6206"/>
    </row>
    <row r="6207" spans="1:20" x14ac:dyDescent="0.25">
      <c r="A6207">
        <v>1977</v>
      </c>
      <c r="B6207">
        <v>12</v>
      </c>
      <c r="C6207">
        <v>27</v>
      </c>
      <c r="D6207">
        <v>26</v>
      </c>
      <c r="E6207">
        <v>13</v>
      </c>
      <c r="F6207">
        <v>0</v>
      </c>
      <c r="T6207"/>
    </row>
    <row r="6208" spans="1:20" x14ac:dyDescent="0.25">
      <c r="A6208">
        <v>1977</v>
      </c>
      <c r="B6208">
        <v>12</v>
      </c>
      <c r="C6208">
        <v>28</v>
      </c>
      <c r="D6208">
        <v>28</v>
      </c>
      <c r="E6208">
        <v>19</v>
      </c>
      <c r="F6208">
        <v>0</v>
      </c>
      <c r="T6208"/>
    </row>
    <row r="6209" spans="1:20" x14ac:dyDescent="0.25">
      <c r="A6209">
        <v>1977</v>
      </c>
      <c r="B6209">
        <v>12</v>
      </c>
      <c r="C6209">
        <v>29</v>
      </c>
      <c r="D6209">
        <v>30</v>
      </c>
      <c r="E6209">
        <v>17</v>
      </c>
      <c r="F6209">
        <v>0</v>
      </c>
      <c r="T6209"/>
    </row>
    <row r="6210" spans="1:20" x14ac:dyDescent="0.25">
      <c r="A6210">
        <v>1977</v>
      </c>
      <c r="B6210">
        <v>12</v>
      </c>
      <c r="C6210">
        <v>30</v>
      </c>
      <c r="D6210">
        <v>44</v>
      </c>
      <c r="E6210">
        <v>29</v>
      </c>
      <c r="F6210">
        <v>0</v>
      </c>
      <c r="T6210"/>
    </row>
    <row r="6211" spans="1:20" x14ac:dyDescent="0.25">
      <c r="A6211">
        <v>1977</v>
      </c>
      <c r="B6211">
        <v>12</v>
      </c>
      <c r="C6211">
        <v>31</v>
      </c>
      <c r="D6211">
        <v>42</v>
      </c>
      <c r="E6211">
        <v>29</v>
      </c>
      <c r="F6211">
        <v>4</v>
      </c>
      <c r="T6211"/>
    </row>
    <row r="6212" spans="1:20" x14ac:dyDescent="0.25">
      <c r="A6212">
        <v>1978</v>
      </c>
      <c r="B6212">
        <v>1</v>
      </c>
      <c r="C6212">
        <v>1</v>
      </c>
      <c r="D6212">
        <v>30</v>
      </c>
      <c r="E6212">
        <v>24</v>
      </c>
      <c r="F6212">
        <v>8</v>
      </c>
      <c r="T6212"/>
    </row>
    <row r="6213" spans="1:20" x14ac:dyDescent="0.25">
      <c r="A6213">
        <v>1978</v>
      </c>
      <c r="B6213">
        <v>1</v>
      </c>
      <c r="C6213">
        <v>2</v>
      </c>
      <c r="D6213">
        <v>32</v>
      </c>
      <c r="E6213">
        <v>25</v>
      </c>
      <c r="F6213">
        <v>0</v>
      </c>
      <c r="T6213"/>
    </row>
    <row r="6214" spans="1:20" x14ac:dyDescent="0.25">
      <c r="A6214">
        <v>1978</v>
      </c>
      <c r="B6214">
        <v>1</v>
      </c>
      <c r="C6214">
        <v>3</v>
      </c>
      <c r="D6214">
        <v>27</v>
      </c>
      <c r="E6214">
        <v>17</v>
      </c>
      <c r="F6214">
        <v>0</v>
      </c>
      <c r="T6214"/>
    </row>
    <row r="6215" spans="1:20" x14ac:dyDescent="0.25">
      <c r="A6215">
        <v>1978</v>
      </c>
      <c r="B6215">
        <v>1</v>
      </c>
      <c r="C6215">
        <v>4</v>
      </c>
      <c r="D6215">
        <v>30</v>
      </c>
      <c r="E6215">
        <v>18</v>
      </c>
      <c r="F6215">
        <v>0</v>
      </c>
      <c r="T6215"/>
    </row>
    <row r="6216" spans="1:20" x14ac:dyDescent="0.25">
      <c r="A6216">
        <v>1978</v>
      </c>
      <c r="B6216">
        <v>1</v>
      </c>
      <c r="C6216">
        <v>5</v>
      </c>
      <c r="D6216">
        <v>40</v>
      </c>
      <c r="E6216">
        <v>28</v>
      </c>
      <c r="F6216">
        <v>0</v>
      </c>
      <c r="T6216"/>
    </row>
    <row r="6217" spans="1:20" x14ac:dyDescent="0.25">
      <c r="A6217">
        <v>1978</v>
      </c>
      <c r="B6217">
        <v>1</v>
      </c>
      <c r="C6217">
        <v>6</v>
      </c>
      <c r="D6217">
        <v>44</v>
      </c>
      <c r="E6217">
        <v>36</v>
      </c>
      <c r="F6217">
        <v>0</v>
      </c>
      <c r="T6217"/>
    </row>
    <row r="6218" spans="1:20" x14ac:dyDescent="0.25">
      <c r="A6218">
        <v>1978</v>
      </c>
      <c r="B6218">
        <v>1</v>
      </c>
      <c r="C6218">
        <v>7</v>
      </c>
      <c r="D6218">
        <v>36</v>
      </c>
      <c r="E6218">
        <v>35</v>
      </c>
      <c r="F6218">
        <v>0</v>
      </c>
      <c r="T6218"/>
    </row>
    <row r="6219" spans="1:20" x14ac:dyDescent="0.25">
      <c r="A6219">
        <v>1978</v>
      </c>
      <c r="B6219">
        <v>1</v>
      </c>
      <c r="C6219">
        <v>8</v>
      </c>
      <c r="D6219">
        <v>53</v>
      </c>
      <c r="E6219">
        <v>34</v>
      </c>
      <c r="F6219">
        <v>49</v>
      </c>
      <c r="T6219"/>
    </row>
    <row r="6220" spans="1:20" x14ac:dyDescent="0.25">
      <c r="A6220">
        <v>1978</v>
      </c>
      <c r="B6220">
        <v>1</v>
      </c>
      <c r="C6220">
        <v>9</v>
      </c>
      <c r="D6220">
        <v>58</v>
      </c>
      <c r="E6220">
        <v>15</v>
      </c>
      <c r="F6220">
        <v>65</v>
      </c>
      <c r="T6220"/>
    </row>
    <row r="6221" spans="1:20" x14ac:dyDescent="0.25">
      <c r="A6221">
        <v>1978</v>
      </c>
      <c r="B6221">
        <v>1</v>
      </c>
      <c r="C6221">
        <v>10</v>
      </c>
      <c r="D6221">
        <v>21</v>
      </c>
      <c r="E6221">
        <v>12</v>
      </c>
      <c r="F6221">
        <v>0</v>
      </c>
      <c r="T6221"/>
    </row>
    <row r="6222" spans="1:20" x14ac:dyDescent="0.25">
      <c r="A6222">
        <v>1978</v>
      </c>
      <c r="B6222">
        <v>1</v>
      </c>
      <c r="C6222">
        <v>11</v>
      </c>
      <c r="D6222">
        <v>29</v>
      </c>
      <c r="E6222">
        <v>20</v>
      </c>
      <c r="F6222">
        <v>0</v>
      </c>
      <c r="T6222"/>
    </row>
    <row r="6223" spans="1:20" x14ac:dyDescent="0.25">
      <c r="A6223">
        <v>1978</v>
      </c>
      <c r="B6223">
        <v>1</v>
      </c>
      <c r="C6223">
        <v>12</v>
      </c>
      <c r="D6223">
        <v>32</v>
      </c>
      <c r="E6223">
        <v>19</v>
      </c>
      <c r="F6223">
        <v>0</v>
      </c>
      <c r="T6223"/>
    </row>
    <row r="6224" spans="1:20" x14ac:dyDescent="0.25">
      <c r="A6224">
        <v>1978</v>
      </c>
      <c r="B6224">
        <v>1</v>
      </c>
      <c r="C6224">
        <v>13</v>
      </c>
      <c r="D6224">
        <v>33</v>
      </c>
      <c r="E6224">
        <v>28</v>
      </c>
      <c r="F6224">
        <v>100</v>
      </c>
      <c r="T6224"/>
    </row>
    <row r="6225" spans="1:20" x14ac:dyDescent="0.25">
      <c r="A6225">
        <v>1978</v>
      </c>
      <c r="B6225">
        <v>1</v>
      </c>
      <c r="C6225">
        <v>14</v>
      </c>
      <c r="D6225">
        <v>34</v>
      </c>
      <c r="E6225">
        <v>25</v>
      </c>
      <c r="F6225">
        <v>37</v>
      </c>
      <c r="T6225"/>
    </row>
    <row r="6226" spans="1:20" x14ac:dyDescent="0.25">
      <c r="A6226">
        <v>1978</v>
      </c>
      <c r="B6226">
        <v>1</v>
      </c>
      <c r="C6226">
        <v>15</v>
      </c>
      <c r="D6226">
        <v>25</v>
      </c>
      <c r="E6226">
        <v>16</v>
      </c>
      <c r="F6226">
        <v>0</v>
      </c>
      <c r="T6226"/>
    </row>
    <row r="6227" spans="1:20" x14ac:dyDescent="0.25">
      <c r="A6227">
        <v>1978</v>
      </c>
      <c r="B6227">
        <v>1</v>
      </c>
      <c r="C6227">
        <v>16</v>
      </c>
      <c r="D6227">
        <v>28</v>
      </c>
      <c r="E6227">
        <v>16</v>
      </c>
      <c r="F6227">
        <v>0</v>
      </c>
      <c r="T6227"/>
    </row>
    <row r="6228" spans="1:20" x14ac:dyDescent="0.25">
      <c r="A6228">
        <v>1978</v>
      </c>
      <c r="B6228">
        <v>1</v>
      </c>
      <c r="C6228">
        <v>17</v>
      </c>
      <c r="D6228">
        <v>33</v>
      </c>
      <c r="E6228">
        <v>24</v>
      </c>
      <c r="F6228">
        <v>56</v>
      </c>
      <c r="T6228"/>
    </row>
    <row r="6229" spans="1:20" x14ac:dyDescent="0.25">
      <c r="A6229">
        <v>1978</v>
      </c>
      <c r="B6229">
        <v>1</v>
      </c>
      <c r="C6229">
        <v>18</v>
      </c>
      <c r="D6229">
        <v>38</v>
      </c>
      <c r="E6229">
        <v>23</v>
      </c>
      <c r="F6229">
        <v>137</v>
      </c>
      <c r="T6229"/>
    </row>
    <row r="6230" spans="1:20" x14ac:dyDescent="0.25">
      <c r="A6230">
        <v>1978</v>
      </c>
      <c r="B6230">
        <v>1</v>
      </c>
      <c r="C6230">
        <v>19</v>
      </c>
      <c r="D6230">
        <v>30</v>
      </c>
      <c r="E6230">
        <v>20</v>
      </c>
      <c r="F6230">
        <v>22</v>
      </c>
      <c r="T6230"/>
    </row>
    <row r="6231" spans="1:20" x14ac:dyDescent="0.25">
      <c r="A6231">
        <v>1978</v>
      </c>
      <c r="B6231">
        <v>1</v>
      </c>
      <c r="C6231">
        <v>20</v>
      </c>
      <c r="D6231">
        <v>33</v>
      </c>
      <c r="E6231">
        <v>24</v>
      </c>
      <c r="F6231">
        <v>128</v>
      </c>
      <c r="T6231"/>
    </row>
    <row r="6232" spans="1:20" x14ac:dyDescent="0.25">
      <c r="A6232">
        <v>1978</v>
      </c>
      <c r="B6232">
        <v>1</v>
      </c>
      <c r="C6232">
        <v>21</v>
      </c>
      <c r="D6232">
        <v>24</v>
      </c>
      <c r="E6232">
        <v>20</v>
      </c>
      <c r="F6232">
        <v>0</v>
      </c>
      <c r="T6232"/>
    </row>
    <row r="6233" spans="1:20" x14ac:dyDescent="0.25">
      <c r="A6233">
        <v>1978</v>
      </c>
      <c r="B6233">
        <v>1</v>
      </c>
      <c r="C6233">
        <v>22</v>
      </c>
      <c r="D6233">
        <v>30</v>
      </c>
      <c r="E6233">
        <v>18</v>
      </c>
      <c r="F6233">
        <v>0</v>
      </c>
      <c r="T6233"/>
    </row>
    <row r="6234" spans="1:20" x14ac:dyDescent="0.25">
      <c r="A6234">
        <v>1978</v>
      </c>
      <c r="B6234">
        <v>1</v>
      </c>
      <c r="C6234">
        <v>23</v>
      </c>
      <c r="D6234">
        <v>32</v>
      </c>
      <c r="E6234">
        <v>21</v>
      </c>
      <c r="F6234">
        <v>0</v>
      </c>
      <c r="T6234"/>
    </row>
    <row r="6235" spans="1:20" x14ac:dyDescent="0.25">
      <c r="A6235">
        <v>1978</v>
      </c>
      <c r="B6235">
        <v>1</v>
      </c>
      <c r="C6235">
        <v>24</v>
      </c>
      <c r="D6235">
        <v>37</v>
      </c>
      <c r="E6235">
        <v>23</v>
      </c>
      <c r="F6235">
        <v>0</v>
      </c>
      <c r="T6235"/>
    </row>
    <row r="6236" spans="1:20" x14ac:dyDescent="0.25">
      <c r="A6236">
        <v>1978</v>
      </c>
      <c r="B6236">
        <v>1</v>
      </c>
      <c r="C6236">
        <v>25</v>
      </c>
      <c r="D6236">
        <v>48</v>
      </c>
      <c r="E6236">
        <v>35</v>
      </c>
      <c r="F6236">
        <v>180</v>
      </c>
      <c r="T6236"/>
    </row>
    <row r="6237" spans="1:20" x14ac:dyDescent="0.25">
      <c r="A6237">
        <v>1978</v>
      </c>
      <c r="B6237">
        <v>1</v>
      </c>
      <c r="C6237">
        <v>26</v>
      </c>
      <c r="D6237">
        <v>58</v>
      </c>
      <c r="E6237">
        <v>22</v>
      </c>
      <c r="F6237">
        <v>45</v>
      </c>
      <c r="T6237"/>
    </row>
    <row r="6238" spans="1:20" x14ac:dyDescent="0.25">
      <c r="A6238">
        <v>1978</v>
      </c>
      <c r="B6238">
        <v>1</v>
      </c>
      <c r="C6238">
        <v>27</v>
      </c>
      <c r="D6238">
        <v>27</v>
      </c>
      <c r="E6238">
        <v>19</v>
      </c>
      <c r="F6238">
        <v>0</v>
      </c>
      <c r="T6238"/>
    </row>
    <row r="6239" spans="1:20" x14ac:dyDescent="0.25">
      <c r="A6239">
        <v>1978</v>
      </c>
      <c r="B6239">
        <v>1</v>
      </c>
      <c r="C6239">
        <v>28</v>
      </c>
      <c r="D6239">
        <v>26</v>
      </c>
      <c r="E6239">
        <v>18</v>
      </c>
      <c r="F6239">
        <v>0</v>
      </c>
      <c r="T6239"/>
    </row>
    <row r="6240" spans="1:20" x14ac:dyDescent="0.25">
      <c r="A6240">
        <v>1978</v>
      </c>
      <c r="B6240">
        <v>1</v>
      </c>
      <c r="C6240">
        <v>29</v>
      </c>
      <c r="D6240">
        <v>24</v>
      </c>
      <c r="E6240">
        <v>15</v>
      </c>
      <c r="F6240">
        <v>0</v>
      </c>
      <c r="T6240"/>
    </row>
    <row r="6241" spans="1:20" x14ac:dyDescent="0.25">
      <c r="A6241">
        <v>1978</v>
      </c>
      <c r="B6241">
        <v>1</v>
      </c>
      <c r="C6241">
        <v>30</v>
      </c>
      <c r="D6241">
        <v>31</v>
      </c>
      <c r="E6241">
        <v>15</v>
      </c>
      <c r="F6241">
        <v>0</v>
      </c>
      <c r="T6241"/>
    </row>
    <row r="6242" spans="1:20" x14ac:dyDescent="0.25">
      <c r="A6242">
        <v>1978</v>
      </c>
      <c r="B6242">
        <v>1</v>
      </c>
      <c r="C6242">
        <v>31</v>
      </c>
      <c r="D6242">
        <v>27</v>
      </c>
      <c r="E6242">
        <v>18</v>
      </c>
      <c r="F6242">
        <v>0</v>
      </c>
      <c r="T6242"/>
    </row>
    <row r="6243" spans="1:20" x14ac:dyDescent="0.25">
      <c r="A6243">
        <v>1978</v>
      </c>
      <c r="B6243">
        <v>2</v>
      </c>
      <c r="C6243">
        <v>1</v>
      </c>
      <c r="D6243">
        <v>30</v>
      </c>
      <c r="E6243">
        <v>20</v>
      </c>
      <c r="F6243">
        <v>0</v>
      </c>
      <c r="T6243"/>
    </row>
    <row r="6244" spans="1:20" x14ac:dyDescent="0.25">
      <c r="A6244">
        <v>1978</v>
      </c>
      <c r="B6244">
        <v>2</v>
      </c>
      <c r="C6244">
        <v>2</v>
      </c>
      <c r="D6244">
        <v>27</v>
      </c>
      <c r="E6244">
        <v>23</v>
      </c>
      <c r="F6244">
        <v>0</v>
      </c>
      <c r="T6244"/>
    </row>
    <row r="6245" spans="1:20" x14ac:dyDescent="0.25">
      <c r="A6245">
        <v>1978</v>
      </c>
      <c r="B6245">
        <v>2</v>
      </c>
      <c r="C6245">
        <v>3</v>
      </c>
      <c r="D6245">
        <v>27</v>
      </c>
      <c r="E6245">
        <v>18</v>
      </c>
      <c r="F6245">
        <v>0</v>
      </c>
      <c r="T6245"/>
    </row>
    <row r="6246" spans="1:20" x14ac:dyDescent="0.25">
      <c r="A6246">
        <v>1978</v>
      </c>
      <c r="B6246">
        <v>2</v>
      </c>
      <c r="C6246">
        <v>4</v>
      </c>
      <c r="D6246">
        <v>21</v>
      </c>
      <c r="E6246">
        <v>10</v>
      </c>
      <c r="F6246">
        <v>0</v>
      </c>
      <c r="T6246"/>
    </row>
    <row r="6247" spans="1:20" x14ac:dyDescent="0.25">
      <c r="A6247">
        <v>1978</v>
      </c>
      <c r="B6247">
        <v>2</v>
      </c>
      <c r="C6247">
        <v>5</v>
      </c>
      <c r="D6247">
        <v>22</v>
      </c>
      <c r="E6247">
        <v>10</v>
      </c>
      <c r="F6247">
        <v>0</v>
      </c>
      <c r="T6247"/>
    </row>
    <row r="6248" spans="1:20" x14ac:dyDescent="0.25">
      <c r="A6248">
        <v>1978</v>
      </c>
      <c r="B6248">
        <v>2</v>
      </c>
      <c r="C6248">
        <v>6</v>
      </c>
      <c r="D6248">
        <v>27</v>
      </c>
      <c r="E6248">
        <v>20</v>
      </c>
      <c r="F6248">
        <v>89</v>
      </c>
      <c r="T6248"/>
    </row>
    <row r="6249" spans="1:20" x14ac:dyDescent="0.25">
      <c r="A6249">
        <v>1978</v>
      </c>
      <c r="B6249">
        <v>2</v>
      </c>
      <c r="C6249">
        <v>7</v>
      </c>
      <c r="D6249">
        <v>31</v>
      </c>
      <c r="E6249">
        <v>24</v>
      </c>
      <c r="F6249">
        <v>24</v>
      </c>
      <c r="T6249"/>
    </row>
    <row r="6250" spans="1:20" x14ac:dyDescent="0.25">
      <c r="A6250">
        <v>1978</v>
      </c>
      <c r="B6250">
        <v>2</v>
      </c>
      <c r="C6250">
        <v>8</v>
      </c>
      <c r="D6250">
        <v>35</v>
      </c>
      <c r="E6250">
        <v>22</v>
      </c>
      <c r="F6250">
        <v>0</v>
      </c>
      <c r="T6250"/>
    </row>
    <row r="6251" spans="1:20" x14ac:dyDescent="0.25">
      <c r="A6251">
        <v>1978</v>
      </c>
      <c r="B6251">
        <v>2</v>
      </c>
      <c r="C6251">
        <v>9</v>
      </c>
      <c r="D6251">
        <v>35</v>
      </c>
      <c r="E6251">
        <v>16</v>
      </c>
      <c r="F6251">
        <v>0</v>
      </c>
      <c r="T6251"/>
    </row>
    <row r="6252" spans="1:20" x14ac:dyDescent="0.25">
      <c r="A6252">
        <v>1978</v>
      </c>
      <c r="B6252">
        <v>2</v>
      </c>
      <c r="C6252">
        <v>10</v>
      </c>
      <c r="D6252">
        <v>32</v>
      </c>
      <c r="E6252">
        <v>18</v>
      </c>
      <c r="F6252">
        <v>0</v>
      </c>
      <c r="T6252"/>
    </row>
    <row r="6253" spans="1:20" x14ac:dyDescent="0.25">
      <c r="A6253">
        <v>1978</v>
      </c>
      <c r="B6253">
        <v>2</v>
      </c>
      <c r="C6253">
        <v>11</v>
      </c>
      <c r="D6253">
        <v>34</v>
      </c>
      <c r="E6253">
        <v>17</v>
      </c>
      <c r="F6253">
        <v>0</v>
      </c>
      <c r="T6253"/>
    </row>
    <row r="6254" spans="1:20" x14ac:dyDescent="0.25">
      <c r="A6254">
        <v>1978</v>
      </c>
      <c r="B6254">
        <v>2</v>
      </c>
      <c r="C6254">
        <v>12</v>
      </c>
      <c r="D6254">
        <v>36</v>
      </c>
      <c r="E6254">
        <v>24</v>
      </c>
      <c r="F6254">
        <v>0</v>
      </c>
      <c r="T6254"/>
    </row>
    <row r="6255" spans="1:20" x14ac:dyDescent="0.25">
      <c r="A6255">
        <v>1978</v>
      </c>
      <c r="B6255">
        <v>2</v>
      </c>
      <c r="C6255">
        <v>13</v>
      </c>
      <c r="D6255">
        <v>37</v>
      </c>
      <c r="E6255">
        <v>29</v>
      </c>
      <c r="F6255">
        <v>11</v>
      </c>
      <c r="T6255"/>
    </row>
    <row r="6256" spans="1:20" x14ac:dyDescent="0.25">
      <c r="A6256">
        <v>1978</v>
      </c>
      <c r="B6256">
        <v>2</v>
      </c>
      <c r="C6256">
        <v>14</v>
      </c>
      <c r="D6256">
        <v>33</v>
      </c>
      <c r="E6256">
        <v>26</v>
      </c>
      <c r="F6256">
        <v>26</v>
      </c>
      <c r="T6256"/>
    </row>
    <row r="6257" spans="1:20" x14ac:dyDescent="0.25">
      <c r="A6257">
        <v>1978</v>
      </c>
      <c r="B6257">
        <v>2</v>
      </c>
      <c r="C6257">
        <v>15</v>
      </c>
      <c r="D6257">
        <v>34</v>
      </c>
      <c r="E6257">
        <v>18</v>
      </c>
      <c r="F6257">
        <v>0</v>
      </c>
      <c r="T6257"/>
    </row>
    <row r="6258" spans="1:20" x14ac:dyDescent="0.25">
      <c r="A6258">
        <v>1978</v>
      </c>
      <c r="B6258">
        <v>2</v>
      </c>
      <c r="C6258">
        <v>16</v>
      </c>
      <c r="D6258">
        <v>38</v>
      </c>
      <c r="E6258">
        <v>22</v>
      </c>
      <c r="F6258">
        <v>0</v>
      </c>
      <c r="T6258"/>
    </row>
    <row r="6259" spans="1:20" x14ac:dyDescent="0.25">
      <c r="A6259">
        <v>1978</v>
      </c>
      <c r="B6259">
        <v>2</v>
      </c>
      <c r="C6259">
        <v>17</v>
      </c>
      <c r="D6259">
        <v>40</v>
      </c>
      <c r="E6259">
        <v>33</v>
      </c>
      <c r="F6259">
        <v>0</v>
      </c>
      <c r="T6259"/>
    </row>
    <row r="6260" spans="1:20" x14ac:dyDescent="0.25">
      <c r="A6260">
        <v>1978</v>
      </c>
      <c r="B6260">
        <v>2</v>
      </c>
      <c r="C6260">
        <v>18</v>
      </c>
      <c r="D6260">
        <v>35</v>
      </c>
      <c r="E6260">
        <v>32</v>
      </c>
      <c r="F6260">
        <v>6</v>
      </c>
      <c r="T6260"/>
    </row>
    <row r="6261" spans="1:20" x14ac:dyDescent="0.25">
      <c r="A6261">
        <v>1978</v>
      </c>
      <c r="B6261">
        <v>2</v>
      </c>
      <c r="C6261">
        <v>19</v>
      </c>
      <c r="D6261">
        <v>32</v>
      </c>
      <c r="E6261">
        <v>19</v>
      </c>
      <c r="F6261">
        <v>0</v>
      </c>
      <c r="T6261"/>
    </row>
    <row r="6262" spans="1:20" x14ac:dyDescent="0.25">
      <c r="A6262">
        <v>1978</v>
      </c>
      <c r="B6262">
        <v>2</v>
      </c>
      <c r="C6262">
        <v>20</v>
      </c>
      <c r="D6262">
        <v>31</v>
      </c>
      <c r="E6262">
        <v>18</v>
      </c>
      <c r="F6262">
        <v>0</v>
      </c>
      <c r="T6262"/>
    </row>
    <row r="6263" spans="1:20" x14ac:dyDescent="0.25">
      <c r="A6263">
        <v>1978</v>
      </c>
      <c r="B6263">
        <v>2</v>
      </c>
      <c r="C6263">
        <v>21</v>
      </c>
      <c r="D6263">
        <v>34</v>
      </c>
      <c r="E6263">
        <v>21</v>
      </c>
      <c r="F6263">
        <v>0</v>
      </c>
      <c r="T6263"/>
    </row>
    <row r="6264" spans="1:20" x14ac:dyDescent="0.25">
      <c r="A6264">
        <v>1978</v>
      </c>
      <c r="B6264">
        <v>2</v>
      </c>
      <c r="C6264">
        <v>22</v>
      </c>
      <c r="D6264">
        <v>27</v>
      </c>
      <c r="E6264">
        <v>17</v>
      </c>
      <c r="F6264">
        <v>0</v>
      </c>
      <c r="T6264"/>
    </row>
    <row r="6265" spans="1:20" x14ac:dyDescent="0.25">
      <c r="A6265">
        <v>1978</v>
      </c>
      <c r="B6265">
        <v>2</v>
      </c>
      <c r="C6265">
        <v>23</v>
      </c>
      <c r="D6265">
        <v>37</v>
      </c>
      <c r="E6265">
        <v>25</v>
      </c>
      <c r="F6265">
        <v>0</v>
      </c>
      <c r="T6265"/>
    </row>
    <row r="6266" spans="1:20" x14ac:dyDescent="0.25">
      <c r="A6266">
        <v>1978</v>
      </c>
      <c r="B6266">
        <v>2</v>
      </c>
      <c r="C6266">
        <v>24</v>
      </c>
      <c r="D6266">
        <v>38</v>
      </c>
      <c r="E6266">
        <v>24</v>
      </c>
      <c r="F6266">
        <v>0</v>
      </c>
      <c r="T6266"/>
    </row>
    <row r="6267" spans="1:20" x14ac:dyDescent="0.25">
      <c r="A6267">
        <v>1978</v>
      </c>
      <c r="B6267">
        <v>2</v>
      </c>
      <c r="C6267">
        <v>25</v>
      </c>
      <c r="D6267">
        <v>41</v>
      </c>
      <c r="E6267">
        <v>29</v>
      </c>
      <c r="F6267">
        <v>3</v>
      </c>
      <c r="T6267"/>
    </row>
    <row r="6268" spans="1:20" x14ac:dyDescent="0.25">
      <c r="A6268">
        <v>1978</v>
      </c>
      <c r="B6268">
        <v>2</v>
      </c>
      <c r="C6268">
        <v>26</v>
      </c>
      <c r="D6268">
        <v>37</v>
      </c>
      <c r="E6268">
        <v>28</v>
      </c>
      <c r="F6268">
        <v>0</v>
      </c>
      <c r="T6268"/>
    </row>
    <row r="6269" spans="1:20" x14ac:dyDescent="0.25">
      <c r="A6269">
        <v>1978</v>
      </c>
      <c r="B6269">
        <v>2</v>
      </c>
      <c r="C6269">
        <v>27</v>
      </c>
      <c r="D6269">
        <v>34</v>
      </c>
      <c r="E6269">
        <v>21</v>
      </c>
      <c r="F6269">
        <v>0</v>
      </c>
      <c r="T6269"/>
    </row>
    <row r="6270" spans="1:20" x14ac:dyDescent="0.25">
      <c r="A6270">
        <v>1978</v>
      </c>
      <c r="B6270">
        <v>2</v>
      </c>
      <c r="C6270">
        <v>28</v>
      </c>
      <c r="D6270">
        <v>34</v>
      </c>
      <c r="E6270">
        <v>19</v>
      </c>
      <c r="F6270">
        <v>0</v>
      </c>
      <c r="T6270"/>
    </row>
    <row r="6271" spans="1:20" x14ac:dyDescent="0.25">
      <c r="A6271">
        <v>1978</v>
      </c>
      <c r="B6271">
        <v>3</v>
      </c>
      <c r="C6271">
        <v>1</v>
      </c>
      <c r="D6271">
        <v>32</v>
      </c>
      <c r="E6271">
        <v>25</v>
      </c>
      <c r="F6271">
        <v>0</v>
      </c>
      <c r="T6271"/>
    </row>
    <row r="6272" spans="1:20" x14ac:dyDescent="0.25">
      <c r="A6272">
        <v>1978</v>
      </c>
      <c r="B6272">
        <v>3</v>
      </c>
      <c r="C6272">
        <v>2</v>
      </c>
      <c r="D6272">
        <v>32</v>
      </c>
      <c r="E6272">
        <v>19</v>
      </c>
      <c r="F6272">
        <v>0</v>
      </c>
      <c r="T6272"/>
    </row>
    <row r="6273" spans="1:20" x14ac:dyDescent="0.25">
      <c r="A6273">
        <v>1978</v>
      </c>
      <c r="B6273">
        <v>3</v>
      </c>
      <c r="C6273">
        <v>3</v>
      </c>
      <c r="D6273">
        <v>29</v>
      </c>
      <c r="E6273">
        <v>24</v>
      </c>
      <c r="F6273">
        <v>64</v>
      </c>
      <c r="T6273"/>
    </row>
    <row r="6274" spans="1:20" x14ac:dyDescent="0.25">
      <c r="A6274">
        <v>1978</v>
      </c>
      <c r="B6274">
        <v>3</v>
      </c>
      <c r="C6274">
        <v>4</v>
      </c>
      <c r="D6274">
        <v>30</v>
      </c>
      <c r="E6274">
        <v>19</v>
      </c>
      <c r="F6274">
        <v>0</v>
      </c>
      <c r="T6274"/>
    </row>
    <row r="6275" spans="1:20" x14ac:dyDescent="0.25">
      <c r="A6275">
        <v>1978</v>
      </c>
      <c r="B6275">
        <v>3</v>
      </c>
      <c r="C6275">
        <v>5</v>
      </c>
      <c r="D6275">
        <v>28</v>
      </c>
      <c r="E6275">
        <v>14</v>
      </c>
      <c r="F6275">
        <v>0</v>
      </c>
      <c r="T6275"/>
    </row>
    <row r="6276" spans="1:20" x14ac:dyDescent="0.25">
      <c r="A6276">
        <v>1978</v>
      </c>
      <c r="B6276">
        <v>3</v>
      </c>
      <c r="C6276">
        <v>6</v>
      </c>
      <c r="D6276">
        <v>33</v>
      </c>
      <c r="E6276">
        <v>18</v>
      </c>
      <c r="F6276">
        <v>0</v>
      </c>
      <c r="T6276"/>
    </row>
    <row r="6277" spans="1:20" x14ac:dyDescent="0.25">
      <c r="A6277">
        <v>1978</v>
      </c>
      <c r="B6277">
        <v>3</v>
      </c>
      <c r="C6277">
        <v>7</v>
      </c>
      <c r="D6277">
        <v>37</v>
      </c>
      <c r="E6277">
        <v>20</v>
      </c>
      <c r="F6277">
        <v>0</v>
      </c>
      <c r="T6277"/>
    </row>
    <row r="6278" spans="1:20" x14ac:dyDescent="0.25">
      <c r="A6278">
        <v>1978</v>
      </c>
      <c r="B6278">
        <v>3</v>
      </c>
      <c r="C6278">
        <v>8</v>
      </c>
      <c r="D6278">
        <v>30</v>
      </c>
      <c r="E6278">
        <v>22</v>
      </c>
      <c r="F6278">
        <v>0</v>
      </c>
      <c r="T6278"/>
    </row>
    <row r="6279" spans="1:20" x14ac:dyDescent="0.25">
      <c r="A6279">
        <v>1978</v>
      </c>
      <c r="B6279">
        <v>3</v>
      </c>
      <c r="C6279">
        <v>9</v>
      </c>
      <c r="D6279">
        <v>43</v>
      </c>
      <c r="E6279">
        <v>29</v>
      </c>
      <c r="F6279">
        <v>0</v>
      </c>
      <c r="T6279"/>
    </row>
    <row r="6280" spans="1:20" x14ac:dyDescent="0.25">
      <c r="A6280">
        <v>1978</v>
      </c>
      <c r="B6280">
        <v>3</v>
      </c>
      <c r="C6280">
        <v>10</v>
      </c>
      <c r="D6280">
        <v>43</v>
      </c>
      <c r="E6280">
        <v>36</v>
      </c>
      <c r="F6280">
        <v>0</v>
      </c>
      <c r="T6280"/>
    </row>
    <row r="6281" spans="1:20" x14ac:dyDescent="0.25">
      <c r="A6281">
        <v>1978</v>
      </c>
      <c r="B6281">
        <v>3</v>
      </c>
      <c r="C6281">
        <v>11</v>
      </c>
      <c r="D6281">
        <v>48</v>
      </c>
      <c r="E6281">
        <v>33</v>
      </c>
      <c r="F6281">
        <v>0</v>
      </c>
      <c r="T6281"/>
    </row>
    <row r="6282" spans="1:20" x14ac:dyDescent="0.25">
      <c r="A6282">
        <v>1978</v>
      </c>
      <c r="B6282">
        <v>3</v>
      </c>
      <c r="C6282">
        <v>12</v>
      </c>
      <c r="D6282">
        <v>56</v>
      </c>
      <c r="E6282">
        <v>39</v>
      </c>
      <c r="F6282">
        <v>0</v>
      </c>
      <c r="T6282"/>
    </row>
    <row r="6283" spans="1:20" x14ac:dyDescent="0.25">
      <c r="A6283">
        <v>1978</v>
      </c>
      <c r="B6283">
        <v>3</v>
      </c>
      <c r="C6283">
        <v>13</v>
      </c>
      <c r="D6283">
        <v>47</v>
      </c>
      <c r="E6283">
        <v>36</v>
      </c>
      <c r="F6283">
        <v>0</v>
      </c>
      <c r="T6283"/>
    </row>
    <row r="6284" spans="1:20" x14ac:dyDescent="0.25">
      <c r="A6284">
        <v>1978</v>
      </c>
      <c r="B6284">
        <v>3</v>
      </c>
      <c r="C6284">
        <v>14</v>
      </c>
      <c r="D6284">
        <v>53</v>
      </c>
      <c r="E6284">
        <v>36</v>
      </c>
      <c r="F6284">
        <v>25</v>
      </c>
      <c r="T6284"/>
    </row>
    <row r="6285" spans="1:20" x14ac:dyDescent="0.25">
      <c r="A6285">
        <v>1978</v>
      </c>
      <c r="B6285">
        <v>3</v>
      </c>
      <c r="C6285">
        <v>15</v>
      </c>
      <c r="D6285">
        <v>49</v>
      </c>
      <c r="E6285">
        <v>41</v>
      </c>
      <c r="F6285">
        <v>0</v>
      </c>
      <c r="T6285"/>
    </row>
    <row r="6286" spans="1:20" x14ac:dyDescent="0.25">
      <c r="A6286">
        <v>1978</v>
      </c>
      <c r="B6286">
        <v>3</v>
      </c>
      <c r="C6286">
        <v>16</v>
      </c>
      <c r="D6286">
        <v>41</v>
      </c>
      <c r="E6286">
        <v>32</v>
      </c>
      <c r="F6286">
        <v>30</v>
      </c>
      <c r="T6286"/>
    </row>
    <row r="6287" spans="1:20" x14ac:dyDescent="0.25">
      <c r="A6287">
        <v>1978</v>
      </c>
      <c r="B6287">
        <v>3</v>
      </c>
      <c r="C6287">
        <v>17</v>
      </c>
      <c r="D6287">
        <v>40</v>
      </c>
      <c r="E6287">
        <v>28</v>
      </c>
      <c r="F6287">
        <v>0</v>
      </c>
      <c r="T6287"/>
    </row>
    <row r="6288" spans="1:20" x14ac:dyDescent="0.25">
      <c r="A6288">
        <v>1978</v>
      </c>
      <c r="B6288">
        <v>3</v>
      </c>
      <c r="C6288">
        <v>18</v>
      </c>
      <c r="D6288">
        <v>40</v>
      </c>
      <c r="E6288">
        <v>27</v>
      </c>
      <c r="F6288">
        <v>0</v>
      </c>
      <c r="T6288"/>
    </row>
    <row r="6289" spans="1:20" x14ac:dyDescent="0.25">
      <c r="A6289">
        <v>1978</v>
      </c>
      <c r="B6289">
        <v>3</v>
      </c>
      <c r="C6289">
        <v>19</v>
      </c>
      <c r="D6289">
        <v>57</v>
      </c>
      <c r="E6289">
        <v>35</v>
      </c>
      <c r="F6289">
        <v>0</v>
      </c>
      <c r="T6289"/>
    </row>
    <row r="6290" spans="1:20" x14ac:dyDescent="0.25">
      <c r="A6290">
        <v>1978</v>
      </c>
      <c r="B6290">
        <v>3</v>
      </c>
      <c r="C6290">
        <v>20</v>
      </c>
      <c r="D6290">
        <v>48</v>
      </c>
      <c r="E6290">
        <v>34</v>
      </c>
      <c r="F6290">
        <v>0</v>
      </c>
      <c r="T6290"/>
    </row>
    <row r="6291" spans="1:20" x14ac:dyDescent="0.25">
      <c r="A6291">
        <v>1978</v>
      </c>
      <c r="B6291">
        <v>3</v>
      </c>
      <c r="C6291">
        <v>21</v>
      </c>
      <c r="D6291">
        <v>59</v>
      </c>
      <c r="E6291">
        <v>39</v>
      </c>
      <c r="F6291">
        <v>3</v>
      </c>
      <c r="T6291"/>
    </row>
    <row r="6292" spans="1:20" x14ac:dyDescent="0.25">
      <c r="A6292">
        <v>1978</v>
      </c>
      <c r="B6292">
        <v>3</v>
      </c>
      <c r="C6292">
        <v>22</v>
      </c>
      <c r="D6292">
        <v>56</v>
      </c>
      <c r="E6292">
        <v>44</v>
      </c>
      <c r="F6292">
        <v>2</v>
      </c>
      <c r="T6292"/>
    </row>
    <row r="6293" spans="1:20" x14ac:dyDescent="0.25">
      <c r="A6293">
        <v>1978</v>
      </c>
      <c r="B6293">
        <v>3</v>
      </c>
      <c r="C6293">
        <v>23</v>
      </c>
      <c r="D6293">
        <v>65</v>
      </c>
      <c r="E6293">
        <v>47</v>
      </c>
      <c r="F6293">
        <v>0</v>
      </c>
      <c r="T6293"/>
    </row>
    <row r="6294" spans="1:20" x14ac:dyDescent="0.25">
      <c r="A6294">
        <v>1978</v>
      </c>
      <c r="B6294">
        <v>3</v>
      </c>
      <c r="C6294">
        <v>24</v>
      </c>
      <c r="D6294">
        <v>53</v>
      </c>
      <c r="E6294">
        <v>35</v>
      </c>
      <c r="F6294">
        <v>6</v>
      </c>
      <c r="T6294"/>
    </row>
    <row r="6295" spans="1:20" x14ac:dyDescent="0.25">
      <c r="A6295">
        <v>1978</v>
      </c>
      <c r="B6295">
        <v>3</v>
      </c>
      <c r="C6295">
        <v>25</v>
      </c>
      <c r="D6295">
        <v>42</v>
      </c>
      <c r="E6295">
        <v>29</v>
      </c>
      <c r="F6295">
        <v>0</v>
      </c>
      <c r="T6295"/>
    </row>
    <row r="6296" spans="1:20" x14ac:dyDescent="0.25">
      <c r="A6296">
        <v>1978</v>
      </c>
      <c r="B6296">
        <v>3</v>
      </c>
      <c r="C6296">
        <v>26</v>
      </c>
      <c r="D6296">
        <v>44</v>
      </c>
      <c r="E6296">
        <v>34</v>
      </c>
      <c r="F6296">
        <v>62</v>
      </c>
      <c r="T6296"/>
    </row>
    <row r="6297" spans="1:20" x14ac:dyDescent="0.25">
      <c r="A6297">
        <v>1978</v>
      </c>
      <c r="B6297">
        <v>3</v>
      </c>
      <c r="C6297">
        <v>27</v>
      </c>
      <c r="D6297">
        <v>54</v>
      </c>
      <c r="E6297">
        <v>43</v>
      </c>
      <c r="F6297">
        <v>81</v>
      </c>
      <c r="T6297"/>
    </row>
    <row r="6298" spans="1:20" x14ac:dyDescent="0.25">
      <c r="A6298">
        <v>1978</v>
      </c>
      <c r="B6298">
        <v>3</v>
      </c>
      <c r="C6298">
        <v>28</v>
      </c>
      <c r="D6298">
        <v>61</v>
      </c>
      <c r="E6298">
        <v>42</v>
      </c>
      <c r="F6298">
        <v>0</v>
      </c>
      <c r="T6298"/>
    </row>
    <row r="6299" spans="1:20" x14ac:dyDescent="0.25">
      <c r="A6299">
        <v>1978</v>
      </c>
      <c r="B6299">
        <v>3</v>
      </c>
      <c r="C6299">
        <v>29</v>
      </c>
      <c r="D6299">
        <v>62</v>
      </c>
      <c r="E6299">
        <v>40</v>
      </c>
      <c r="F6299">
        <v>0</v>
      </c>
      <c r="T6299"/>
    </row>
    <row r="6300" spans="1:20" x14ac:dyDescent="0.25">
      <c r="A6300">
        <v>1978</v>
      </c>
      <c r="B6300">
        <v>3</v>
      </c>
      <c r="C6300">
        <v>30</v>
      </c>
      <c r="D6300">
        <v>52</v>
      </c>
      <c r="E6300">
        <v>35</v>
      </c>
      <c r="F6300">
        <v>0</v>
      </c>
      <c r="T6300"/>
    </row>
    <row r="6301" spans="1:20" x14ac:dyDescent="0.25">
      <c r="A6301">
        <v>1978</v>
      </c>
      <c r="B6301">
        <v>3</v>
      </c>
      <c r="C6301">
        <v>31</v>
      </c>
      <c r="D6301">
        <v>59</v>
      </c>
      <c r="E6301">
        <v>40</v>
      </c>
      <c r="F6301">
        <v>0</v>
      </c>
      <c r="T6301"/>
    </row>
    <row r="6302" spans="1:20" x14ac:dyDescent="0.25">
      <c r="A6302">
        <v>1978</v>
      </c>
      <c r="B6302">
        <v>4</v>
      </c>
      <c r="C6302">
        <v>1</v>
      </c>
      <c r="D6302">
        <v>82</v>
      </c>
      <c r="E6302">
        <v>47</v>
      </c>
      <c r="F6302">
        <v>0</v>
      </c>
      <c r="T6302"/>
    </row>
    <row r="6303" spans="1:20" x14ac:dyDescent="0.25">
      <c r="A6303">
        <v>1978</v>
      </c>
      <c r="B6303">
        <v>4</v>
      </c>
      <c r="C6303">
        <v>2</v>
      </c>
      <c r="D6303">
        <v>61</v>
      </c>
      <c r="E6303">
        <v>37</v>
      </c>
      <c r="F6303">
        <v>0</v>
      </c>
      <c r="T6303"/>
    </row>
    <row r="6304" spans="1:20" x14ac:dyDescent="0.25">
      <c r="A6304">
        <v>1978</v>
      </c>
      <c r="B6304">
        <v>4</v>
      </c>
      <c r="C6304">
        <v>3</v>
      </c>
      <c r="D6304">
        <v>40</v>
      </c>
      <c r="E6304">
        <v>31</v>
      </c>
      <c r="F6304">
        <v>1</v>
      </c>
      <c r="T6304"/>
    </row>
    <row r="6305" spans="1:20" x14ac:dyDescent="0.25">
      <c r="A6305">
        <v>1978</v>
      </c>
      <c r="B6305">
        <v>4</v>
      </c>
      <c r="C6305">
        <v>4</v>
      </c>
      <c r="D6305">
        <v>51</v>
      </c>
      <c r="E6305">
        <v>36</v>
      </c>
      <c r="F6305">
        <v>0</v>
      </c>
      <c r="T6305"/>
    </row>
    <row r="6306" spans="1:20" x14ac:dyDescent="0.25">
      <c r="A6306">
        <v>1978</v>
      </c>
      <c r="B6306">
        <v>4</v>
      </c>
      <c r="C6306">
        <v>5</v>
      </c>
      <c r="D6306">
        <v>55</v>
      </c>
      <c r="E6306">
        <v>45</v>
      </c>
      <c r="F6306">
        <v>13</v>
      </c>
      <c r="T6306"/>
    </row>
    <row r="6307" spans="1:20" x14ac:dyDescent="0.25">
      <c r="A6307">
        <v>1978</v>
      </c>
      <c r="B6307">
        <v>4</v>
      </c>
      <c r="C6307">
        <v>6</v>
      </c>
      <c r="D6307">
        <v>58</v>
      </c>
      <c r="E6307">
        <v>41</v>
      </c>
      <c r="F6307">
        <v>4</v>
      </c>
      <c r="T6307"/>
    </row>
    <row r="6308" spans="1:20" x14ac:dyDescent="0.25">
      <c r="A6308">
        <v>1978</v>
      </c>
      <c r="B6308">
        <v>4</v>
      </c>
      <c r="C6308">
        <v>7</v>
      </c>
      <c r="D6308">
        <v>63</v>
      </c>
      <c r="E6308">
        <v>44</v>
      </c>
      <c r="F6308">
        <v>7</v>
      </c>
      <c r="T6308"/>
    </row>
    <row r="6309" spans="1:20" x14ac:dyDescent="0.25">
      <c r="A6309">
        <v>1978</v>
      </c>
      <c r="B6309">
        <v>4</v>
      </c>
      <c r="C6309">
        <v>8</v>
      </c>
      <c r="D6309">
        <v>51</v>
      </c>
      <c r="E6309">
        <v>35</v>
      </c>
      <c r="F6309">
        <v>0</v>
      </c>
      <c r="T6309"/>
    </row>
    <row r="6310" spans="1:20" x14ac:dyDescent="0.25">
      <c r="A6310">
        <v>1978</v>
      </c>
      <c r="B6310">
        <v>4</v>
      </c>
      <c r="C6310">
        <v>9</v>
      </c>
      <c r="D6310">
        <v>57</v>
      </c>
      <c r="E6310">
        <v>34</v>
      </c>
      <c r="F6310">
        <v>0</v>
      </c>
      <c r="T6310"/>
    </row>
    <row r="6311" spans="1:20" x14ac:dyDescent="0.25">
      <c r="A6311">
        <v>1978</v>
      </c>
      <c r="B6311">
        <v>4</v>
      </c>
      <c r="C6311">
        <v>10</v>
      </c>
      <c r="D6311">
        <v>63</v>
      </c>
      <c r="E6311">
        <v>37</v>
      </c>
      <c r="F6311">
        <v>0</v>
      </c>
      <c r="T6311"/>
    </row>
    <row r="6312" spans="1:20" x14ac:dyDescent="0.25">
      <c r="A6312">
        <v>1978</v>
      </c>
      <c r="B6312">
        <v>4</v>
      </c>
      <c r="C6312">
        <v>11</v>
      </c>
      <c r="D6312">
        <v>52</v>
      </c>
      <c r="E6312">
        <v>45</v>
      </c>
      <c r="F6312">
        <v>11</v>
      </c>
      <c r="T6312"/>
    </row>
    <row r="6313" spans="1:20" x14ac:dyDescent="0.25">
      <c r="A6313">
        <v>1978</v>
      </c>
      <c r="B6313">
        <v>4</v>
      </c>
      <c r="C6313">
        <v>12</v>
      </c>
      <c r="D6313">
        <v>71</v>
      </c>
      <c r="E6313">
        <v>47</v>
      </c>
      <c r="F6313">
        <v>0</v>
      </c>
      <c r="T6313"/>
    </row>
    <row r="6314" spans="1:20" x14ac:dyDescent="0.25">
      <c r="A6314">
        <v>1978</v>
      </c>
      <c r="B6314">
        <v>4</v>
      </c>
      <c r="C6314">
        <v>13</v>
      </c>
      <c r="D6314">
        <v>76</v>
      </c>
      <c r="E6314">
        <v>52</v>
      </c>
      <c r="F6314">
        <v>0</v>
      </c>
      <c r="T6314"/>
    </row>
    <row r="6315" spans="1:20" x14ac:dyDescent="0.25">
      <c r="A6315">
        <v>1978</v>
      </c>
      <c r="B6315">
        <v>4</v>
      </c>
      <c r="C6315">
        <v>14</v>
      </c>
      <c r="D6315">
        <v>56</v>
      </c>
      <c r="E6315">
        <v>45</v>
      </c>
      <c r="F6315">
        <v>0</v>
      </c>
      <c r="T6315"/>
    </row>
    <row r="6316" spans="1:20" x14ac:dyDescent="0.25">
      <c r="A6316">
        <v>1978</v>
      </c>
      <c r="B6316">
        <v>4</v>
      </c>
      <c r="C6316">
        <v>15</v>
      </c>
      <c r="D6316">
        <v>52</v>
      </c>
      <c r="E6316">
        <v>39</v>
      </c>
      <c r="F6316">
        <v>0</v>
      </c>
      <c r="T6316"/>
    </row>
    <row r="6317" spans="1:20" x14ac:dyDescent="0.25">
      <c r="A6317">
        <v>1978</v>
      </c>
      <c r="B6317">
        <v>4</v>
      </c>
      <c r="C6317">
        <v>16</v>
      </c>
      <c r="D6317">
        <v>58</v>
      </c>
      <c r="E6317">
        <v>38</v>
      </c>
      <c r="F6317">
        <v>0</v>
      </c>
      <c r="T6317"/>
    </row>
    <row r="6318" spans="1:20" x14ac:dyDescent="0.25">
      <c r="A6318">
        <v>1978</v>
      </c>
      <c r="B6318">
        <v>4</v>
      </c>
      <c r="C6318">
        <v>17</v>
      </c>
      <c r="D6318">
        <v>55</v>
      </c>
      <c r="E6318">
        <v>44</v>
      </c>
      <c r="F6318">
        <v>3</v>
      </c>
      <c r="T6318"/>
    </row>
    <row r="6319" spans="1:20" x14ac:dyDescent="0.25">
      <c r="A6319">
        <v>1978</v>
      </c>
      <c r="B6319">
        <v>4</v>
      </c>
      <c r="C6319">
        <v>18</v>
      </c>
      <c r="D6319">
        <v>62</v>
      </c>
      <c r="E6319">
        <v>40</v>
      </c>
      <c r="F6319">
        <v>0</v>
      </c>
      <c r="T6319"/>
    </row>
    <row r="6320" spans="1:20" x14ac:dyDescent="0.25">
      <c r="A6320">
        <v>1978</v>
      </c>
      <c r="B6320">
        <v>4</v>
      </c>
      <c r="C6320">
        <v>19</v>
      </c>
      <c r="D6320">
        <v>50</v>
      </c>
      <c r="E6320">
        <v>45</v>
      </c>
      <c r="F6320">
        <v>196</v>
      </c>
      <c r="T6320"/>
    </row>
    <row r="6321" spans="1:20" x14ac:dyDescent="0.25">
      <c r="A6321">
        <v>1978</v>
      </c>
      <c r="B6321">
        <v>4</v>
      </c>
      <c r="C6321">
        <v>20</v>
      </c>
      <c r="D6321">
        <v>59</v>
      </c>
      <c r="E6321">
        <v>46</v>
      </c>
      <c r="F6321">
        <v>3</v>
      </c>
      <c r="T6321"/>
    </row>
    <row r="6322" spans="1:20" x14ac:dyDescent="0.25">
      <c r="A6322">
        <v>1978</v>
      </c>
      <c r="B6322">
        <v>4</v>
      </c>
      <c r="C6322">
        <v>21</v>
      </c>
      <c r="D6322">
        <v>53</v>
      </c>
      <c r="E6322">
        <v>45</v>
      </c>
      <c r="F6322">
        <v>0</v>
      </c>
      <c r="T6322"/>
    </row>
    <row r="6323" spans="1:20" x14ac:dyDescent="0.25">
      <c r="A6323">
        <v>1978</v>
      </c>
      <c r="B6323">
        <v>4</v>
      </c>
      <c r="C6323">
        <v>22</v>
      </c>
      <c r="D6323">
        <v>64</v>
      </c>
      <c r="E6323">
        <v>42</v>
      </c>
      <c r="F6323">
        <v>0</v>
      </c>
      <c r="T6323"/>
    </row>
    <row r="6324" spans="1:20" x14ac:dyDescent="0.25">
      <c r="A6324">
        <v>1978</v>
      </c>
      <c r="B6324">
        <v>4</v>
      </c>
      <c r="C6324">
        <v>23</v>
      </c>
      <c r="D6324">
        <v>67</v>
      </c>
      <c r="E6324">
        <v>41</v>
      </c>
      <c r="F6324">
        <v>0</v>
      </c>
      <c r="T6324"/>
    </row>
    <row r="6325" spans="1:20" x14ac:dyDescent="0.25">
      <c r="A6325">
        <v>1978</v>
      </c>
      <c r="B6325">
        <v>4</v>
      </c>
      <c r="C6325">
        <v>24</v>
      </c>
      <c r="D6325">
        <v>71</v>
      </c>
      <c r="E6325">
        <v>48</v>
      </c>
      <c r="F6325">
        <v>0</v>
      </c>
      <c r="T6325"/>
    </row>
    <row r="6326" spans="1:20" x14ac:dyDescent="0.25">
      <c r="A6326">
        <v>1978</v>
      </c>
      <c r="B6326">
        <v>4</v>
      </c>
      <c r="C6326">
        <v>25</v>
      </c>
      <c r="D6326">
        <v>67</v>
      </c>
      <c r="E6326">
        <v>48</v>
      </c>
      <c r="F6326">
        <v>0</v>
      </c>
      <c r="T6326"/>
    </row>
    <row r="6327" spans="1:20" x14ac:dyDescent="0.25">
      <c r="A6327">
        <v>1978</v>
      </c>
      <c r="B6327">
        <v>4</v>
      </c>
      <c r="C6327">
        <v>26</v>
      </c>
      <c r="D6327">
        <v>60</v>
      </c>
      <c r="E6327">
        <v>45</v>
      </c>
      <c r="F6327">
        <v>0</v>
      </c>
      <c r="T6327"/>
    </row>
    <row r="6328" spans="1:20" x14ac:dyDescent="0.25">
      <c r="A6328">
        <v>1978</v>
      </c>
      <c r="B6328">
        <v>4</v>
      </c>
      <c r="C6328">
        <v>27</v>
      </c>
      <c r="D6328">
        <v>53</v>
      </c>
      <c r="E6328">
        <v>48</v>
      </c>
      <c r="F6328">
        <v>0</v>
      </c>
      <c r="T6328"/>
    </row>
    <row r="6329" spans="1:20" x14ac:dyDescent="0.25">
      <c r="A6329">
        <v>1978</v>
      </c>
      <c r="B6329">
        <v>4</v>
      </c>
      <c r="C6329">
        <v>28</v>
      </c>
      <c r="D6329">
        <v>70</v>
      </c>
      <c r="E6329">
        <v>47</v>
      </c>
      <c r="F6329">
        <v>0</v>
      </c>
      <c r="T6329"/>
    </row>
    <row r="6330" spans="1:20" x14ac:dyDescent="0.25">
      <c r="A6330">
        <v>1978</v>
      </c>
      <c r="B6330">
        <v>4</v>
      </c>
      <c r="C6330">
        <v>29</v>
      </c>
      <c r="D6330">
        <v>72</v>
      </c>
      <c r="E6330">
        <v>50</v>
      </c>
      <c r="F6330">
        <v>0</v>
      </c>
      <c r="T6330"/>
    </row>
    <row r="6331" spans="1:20" x14ac:dyDescent="0.25">
      <c r="A6331">
        <v>1978</v>
      </c>
      <c r="B6331">
        <v>4</v>
      </c>
      <c r="C6331">
        <v>30</v>
      </c>
      <c r="D6331">
        <v>61</v>
      </c>
      <c r="E6331">
        <v>42</v>
      </c>
      <c r="F6331">
        <v>0</v>
      </c>
      <c r="T6331"/>
    </row>
    <row r="6332" spans="1:20" x14ac:dyDescent="0.25">
      <c r="A6332">
        <v>1978</v>
      </c>
      <c r="B6332">
        <v>5</v>
      </c>
      <c r="C6332">
        <v>1</v>
      </c>
      <c r="D6332">
        <v>55</v>
      </c>
      <c r="E6332">
        <v>38</v>
      </c>
      <c r="F6332">
        <v>0</v>
      </c>
      <c r="T6332"/>
    </row>
    <row r="6333" spans="1:20" x14ac:dyDescent="0.25">
      <c r="A6333">
        <v>1978</v>
      </c>
      <c r="B6333">
        <v>5</v>
      </c>
      <c r="C6333">
        <v>2</v>
      </c>
      <c r="D6333">
        <v>65</v>
      </c>
      <c r="E6333">
        <v>41</v>
      </c>
      <c r="F6333">
        <v>0</v>
      </c>
      <c r="T6333"/>
    </row>
    <row r="6334" spans="1:20" x14ac:dyDescent="0.25">
      <c r="A6334">
        <v>1978</v>
      </c>
      <c r="B6334">
        <v>5</v>
      </c>
      <c r="C6334">
        <v>3</v>
      </c>
      <c r="D6334">
        <v>70</v>
      </c>
      <c r="E6334">
        <v>45</v>
      </c>
      <c r="F6334">
        <v>0</v>
      </c>
      <c r="T6334"/>
    </row>
    <row r="6335" spans="1:20" x14ac:dyDescent="0.25">
      <c r="A6335">
        <v>1978</v>
      </c>
      <c r="B6335">
        <v>5</v>
      </c>
      <c r="C6335">
        <v>4</v>
      </c>
      <c r="D6335">
        <v>59</v>
      </c>
      <c r="E6335">
        <v>43</v>
      </c>
      <c r="F6335">
        <v>17</v>
      </c>
      <c r="T6335"/>
    </row>
    <row r="6336" spans="1:20" x14ac:dyDescent="0.25">
      <c r="A6336">
        <v>1978</v>
      </c>
      <c r="B6336">
        <v>5</v>
      </c>
      <c r="C6336">
        <v>5</v>
      </c>
      <c r="D6336">
        <v>45</v>
      </c>
      <c r="E6336">
        <v>41</v>
      </c>
      <c r="F6336">
        <v>9</v>
      </c>
      <c r="T6336"/>
    </row>
    <row r="6337" spans="1:20" x14ac:dyDescent="0.25">
      <c r="A6337">
        <v>1978</v>
      </c>
      <c r="B6337">
        <v>5</v>
      </c>
      <c r="C6337">
        <v>6</v>
      </c>
      <c r="D6337">
        <v>49</v>
      </c>
      <c r="E6337">
        <v>44</v>
      </c>
      <c r="F6337">
        <v>0</v>
      </c>
      <c r="T6337"/>
    </row>
    <row r="6338" spans="1:20" x14ac:dyDescent="0.25">
      <c r="A6338">
        <v>1978</v>
      </c>
      <c r="B6338">
        <v>5</v>
      </c>
      <c r="C6338">
        <v>7</v>
      </c>
      <c r="D6338">
        <v>66</v>
      </c>
      <c r="E6338">
        <v>47</v>
      </c>
      <c r="F6338">
        <v>1</v>
      </c>
      <c r="T6338"/>
    </row>
    <row r="6339" spans="1:20" x14ac:dyDescent="0.25">
      <c r="A6339">
        <v>1978</v>
      </c>
      <c r="B6339">
        <v>5</v>
      </c>
      <c r="C6339">
        <v>8</v>
      </c>
      <c r="D6339">
        <v>60</v>
      </c>
      <c r="E6339">
        <v>47</v>
      </c>
      <c r="F6339">
        <v>21</v>
      </c>
      <c r="T6339"/>
    </row>
    <row r="6340" spans="1:20" x14ac:dyDescent="0.25">
      <c r="A6340">
        <v>1978</v>
      </c>
      <c r="B6340">
        <v>5</v>
      </c>
      <c r="C6340">
        <v>9</v>
      </c>
      <c r="D6340">
        <v>65</v>
      </c>
      <c r="E6340">
        <v>53</v>
      </c>
      <c r="F6340">
        <v>51</v>
      </c>
      <c r="T6340"/>
    </row>
    <row r="6341" spans="1:20" x14ac:dyDescent="0.25">
      <c r="A6341">
        <v>1978</v>
      </c>
      <c r="B6341">
        <v>5</v>
      </c>
      <c r="C6341">
        <v>10</v>
      </c>
      <c r="D6341">
        <v>68</v>
      </c>
      <c r="E6341">
        <v>56</v>
      </c>
      <c r="F6341">
        <v>0</v>
      </c>
      <c r="T6341"/>
    </row>
    <row r="6342" spans="1:20" x14ac:dyDescent="0.25">
      <c r="A6342">
        <v>1978</v>
      </c>
      <c r="B6342">
        <v>5</v>
      </c>
      <c r="C6342">
        <v>11</v>
      </c>
      <c r="D6342">
        <v>74</v>
      </c>
      <c r="E6342">
        <v>52</v>
      </c>
      <c r="F6342">
        <v>0</v>
      </c>
      <c r="T6342"/>
    </row>
    <row r="6343" spans="1:20" x14ac:dyDescent="0.25">
      <c r="A6343">
        <v>1978</v>
      </c>
      <c r="B6343">
        <v>5</v>
      </c>
      <c r="C6343">
        <v>12</v>
      </c>
      <c r="D6343">
        <v>68</v>
      </c>
      <c r="E6343">
        <v>53</v>
      </c>
      <c r="F6343">
        <v>0</v>
      </c>
      <c r="T6343"/>
    </row>
    <row r="6344" spans="1:20" x14ac:dyDescent="0.25">
      <c r="A6344">
        <v>1978</v>
      </c>
      <c r="B6344">
        <v>5</v>
      </c>
      <c r="C6344">
        <v>13</v>
      </c>
      <c r="D6344">
        <v>70</v>
      </c>
      <c r="E6344">
        <v>55</v>
      </c>
      <c r="F6344">
        <v>0</v>
      </c>
      <c r="T6344"/>
    </row>
    <row r="6345" spans="1:20" x14ac:dyDescent="0.25">
      <c r="A6345">
        <v>1978</v>
      </c>
      <c r="B6345">
        <v>5</v>
      </c>
      <c r="C6345">
        <v>14</v>
      </c>
      <c r="D6345">
        <v>64</v>
      </c>
      <c r="E6345">
        <v>51</v>
      </c>
      <c r="F6345">
        <v>338</v>
      </c>
      <c r="T6345"/>
    </row>
    <row r="6346" spans="1:20" x14ac:dyDescent="0.25">
      <c r="A6346">
        <v>1978</v>
      </c>
      <c r="B6346">
        <v>5</v>
      </c>
      <c r="C6346">
        <v>15</v>
      </c>
      <c r="D6346">
        <v>54</v>
      </c>
      <c r="E6346">
        <v>50</v>
      </c>
      <c r="F6346">
        <v>20</v>
      </c>
      <c r="T6346"/>
    </row>
    <row r="6347" spans="1:20" x14ac:dyDescent="0.25">
      <c r="A6347">
        <v>1978</v>
      </c>
      <c r="B6347">
        <v>5</v>
      </c>
      <c r="C6347">
        <v>16</v>
      </c>
      <c r="D6347">
        <v>54</v>
      </c>
      <c r="E6347">
        <v>50</v>
      </c>
      <c r="F6347">
        <v>75</v>
      </c>
      <c r="T6347"/>
    </row>
    <row r="6348" spans="1:20" x14ac:dyDescent="0.25">
      <c r="A6348">
        <v>1978</v>
      </c>
      <c r="B6348">
        <v>5</v>
      </c>
      <c r="C6348">
        <v>17</v>
      </c>
      <c r="D6348">
        <v>58</v>
      </c>
      <c r="E6348">
        <v>51</v>
      </c>
      <c r="F6348">
        <v>4</v>
      </c>
      <c r="T6348"/>
    </row>
    <row r="6349" spans="1:20" x14ac:dyDescent="0.25">
      <c r="A6349">
        <v>1978</v>
      </c>
      <c r="B6349">
        <v>5</v>
      </c>
      <c r="C6349">
        <v>18</v>
      </c>
      <c r="D6349">
        <v>67</v>
      </c>
      <c r="E6349">
        <v>52</v>
      </c>
      <c r="F6349">
        <v>38</v>
      </c>
      <c r="T6349"/>
    </row>
    <row r="6350" spans="1:20" x14ac:dyDescent="0.25">
      <c r="A6350">
        <v>1978</v>
      </c>
      <c r="B6350">
        <v>5</v>
      </c>
      <c r="C6350">
        <v>19</v>
      </c>
      <c r="D6350">
        <v>80</v>
      </c>
      <c r="E6350">
        <v>54</v>
      </c>
      <c r="F6350">
        <v>0</v>
      </c>
      <c r="T6350"/>
    </row>
    <row r="6351" spans="1:20" x14ac:dyDescent="0.25">
      <c r="A6351">
        <v>1978</v>
      </c>
      <c r="B6351">
        <v>5</v>
      </c>
      <c r="C6351">
        <v>20</v>
      </c>
      <c r="D6351">
        <v>90</v>
      </c>
      <c r="E6351">
        <v>64</v>
      </c>
      <c r="F6351">
        <v>0</v>
      </c>
      <c r="T6351"/>
    </row>
    <row r="6352" spans="1:20" x14ac:dyDescent="0.25">
      <c r="A6352">
        <v>1978</v>
      </c>
      <c r="B6352">
        <v>5</v>
      </c>
      <c r="C6352">
        <v>21</v>
      </c>
      <c r="D6352">
        <v>81</v>
      </c>
      <c r="E6352">
        <v>69</v>
      </c>
      <c r="F6352">
        <v>0</v>
      </c>
      <c r="T6352"/>
    </row>
    <row r="6353" spans="1:20" x14ac:dyDescent="0.25">
      <c r="A6353">
        <v>1978</v>
      </c>
      <c r="B6353">
        <v>5</v>
      </c>
      <c r="C6353">
        <v>22</v>
      </c>
      <c r="D6353">
        <v>81</v>
      </c>
      <c r="E6353">
        <v>54</v>
      </c>
      <c r="F6353">
        <v>0</v>
      </c>
      <c r="T6353"/>
    </row>
    <row r="6354" spans="1:20" x14ac:dyDescent="0.25">
      <c r="A6354">
        <v>1978</v>
      </c>
      <c r="B6354">
        <v>5</v>
      </c>
      <c r="C6354">
        <v>23</v>
      </c>
      <c r="D6354">
        <v>78</v>
      </c>
      <c r="E6354">
        <v>62</v>
      </c>
      <c r="F6354">
        <v>0</v>
      </c>
      <c r="T6354"/>
    </row>
    <row r="6355" spans="1:20" x14ac:dyDescent="0.25">
      <c r="A6355">
        <v>1978</v>
      </c>
      <c r="B6355">
        <v>5</v>
      </c>
      <c r="C6355">
        <v>24</v>
      </c>
      <c r="D6355">
        <v>67</v>
      </c>
      <c r="E6355">
        <v>55</v>
      </c>
      <c r="F6355">
        <v>207</v>
      </c>
      <c r="T6355"/>
    </row>
    <row r="6356" spans="1:20" x14ac:dyDescent="0.25">
      <c r="A6356">
        <v>1978</v>
      </c>
      <c r="B6356">
        <v>5</v>
      </c>
      <c r="C6356">
        <v>25</v>
      </c>
      <c r="D6356">
        <v>74</v>
      </c>
      <c r="E6356">
        <v>57</v>
      </c>
      <c r="F6356">
        <v>24</v>
      </c>
      <c r="T6356"/>
    </row>
    <row r="6357" spans="1:20" x14ac:dyDescent="0.25">
      <c r="A6357">
        <v>1978</v>
      </c>
      <c r="B6357">
        <v>5</v>
      </c>
      <c r="C6357">
        <v>26</v>
      </c>
      <c r="D6357">
        <v>81</v>
      </c>
      <c r="E6357">
        <v>64</v>
      </c>
      <c r="F6357">
        <v>0</v>
      </c>
      <c r="T6357"/>
    </row>
    <row r="6358" spans="1:20" x14ac:dyDescent="0.25">
      <c r="A6358">
        <v>1978</v>
      </c>
      <c r="B6358">
        <v>5</v>
      </c>
      <c r="C6358">
        <v>27</v>
      </c>
      <c r="D6358">
        <v>73</v>
      </c>
      <c r="E6358">
        <v>61</v>
      </c>
      <c r="F6358">
        <v>0</v>
      </c>
      <c r="T6358"/>
    </row>
    <row r="6359" spans="1:20" x14ac:dyDescent="0.25">
      <c r="A6359">
        <v>1978</v>
      </c>
      <c r="B6359">
        <v>5</v>
      </c>
      <c r="C6359">
        <v>28</v>
      </c>
      <c r="D6359">
        <v>81</v>
      </c>
      <c r="E6359">
        <v>62</v>
      </c>
      <c r="F6359">
        <v>0</v>
      </c>
      <c r="T6359"/>
    </row>
    <row r="6360" spans="1:20" x14ac:dyDescent="0.25">
      <c r="A6360">
        <v>1978</v>
      </c>
      <c r="B6360">
        <v>5</v>
      </c>
      <c r="C6360">
        <v>29</v>
      </c>
      <c r="D6360">
        <v>79</v>
      </c>
      <c r="E6360">
        <v>62</v>
      </c>
      <c r="F6360">
        <v>0</v>
      </c>
      <c r="T6360"/>
    </row>
    <row r="6361" spans="1:20" x14ac:dyDescent="0.25">
      <c r="A6361">
        <v>1978</v>
      </c>
      <c r="B6361">
        <v>5</v>
      </c>
      <c r="C6361">
        <v>30</v>
      </c>
      <c r="D6361">
        <v>86</v>
      </c>
      <c r="E6361">
        <v>62</v>
      </c>
      <c r="F6361">
        <v>0</v>
      </c>
      <c r="T6361"/>
    </row>
    <row r="6362" spans="1:20" x14ac:dyDescent="0.25">
      <c r="A6362">
        <v>1978</v>
      </c>
      <c r="B6362">
        <v>5</v>
      </c>
      <c r="C6362">
        <v>31</v>
      </c>
      <c r="D6362">
        <v>86</v>
      </c>
      <c r="E6362">
        <v>68</v>
      </c>
      <c r="F6362">
        <v>110</v>
      </c>
      <c r="T6362"/>
    </row>
    <row r="6363" spans="1:20" x14ac:dyDescent="0.25">
      <c r="A6363">
        <v>1978</v>
      </c>
      <c r="B6363">
        <v>6</v>
      </c>
      <c r="C6363">
        <v>1</v>
      </c>
      <c r="D6363">
        <v>85</v>
      </c>
      <c r="E6363">
        <v>66</v>
      </c>
      <c r="F6363">
        <v>0</v>
      </c>
      <c r="T6363"/>
    </row>
    <row r="6364" spans="1:20" x14ac:dyDescent="0.25">
      <c r="A6364">
        <v>1978</v>
      </c>
      <c r="B6364">
        <v>6</v>
      </c>
      <c r="C6364">
        <v>2</v>
      </c>
      <c r="D6364">
        <v>82</v>
      </c>
      <c r="E6364">
        <v>69</v>
      </c>
      <c r="F6364">
        <v>0</v>
      </c>
      <c r="T6364"/>
    </row>
    <row r="6365" spans="1:20" x14ac:dyDescent="0.25">
      <c r="A6365">
        <v>1978</v>
      </c>
      <c r="B6365">
        <v>6</v>
      </c>
      <c r="C6365">
        <v>3</v>
      </c>
      <c r="D6365">
        <v>76</v>
      </c>
      <c r="E6365">
        <v>57</v>
      </c>
      <c r="F6365">
        <v>36</v>
      </c>
      <c r="T6365"/>
    </row>
    <row r="6366" spans="1:20" x14ac:dyDescent="0.25">
      <c r="A6366">
        <v>1978</v>
      </c>
      <c r="B6366">
        <v>6</v>
      </c>
      <c r="C6366">
        <v>4</v>
      </c>
      <c r="D6366">
        <v>73</v>
      </c>
      <c r="E6366">
        <v>53</v>
      </c>
      <c r="F6366">
        <v>15</v>
      </c>
      <c r="T6366"/>
    </row>
    <row r="6367" spans="1:20" x14ac:dyDescent="0.25">
      <c r="A6367">
        <v>1978</v>
      </c>
      <c r="B6367">
        <v>6</v>
      </c>
      <c r="C6367">
        <v>5</v>
      </c>
      <c r="D6367">
        <v>79</v>
      </c>
      <c r="E6367">
        <v>58</v>
      </c>
      <c r="F6367">
        <v>0</v>
      </c>
      <c r="T6367"/>
    </row>
    <row r="6368" spans="1:20" x14ac:dyDescent="0.25">
      <c r="A6368">
        <v>1978</v>
      </c>
      <c r="B6368">
        <v>6</v>
      </c>
      <c r="C6368">
        <v>6</v>
      </c>
      <c r="D6368">
        <v>77</v>
      </c>
      <c r="E6368">
        <v>56</v>
      </c>
      <c r="F6368">
        <v>0</v>
      </c>
      <c r="T6368"/>
    </row>
    <row r="6369" spans="1:20" x14ac:dyDescent="0.25">
      <c r="A6369">
        <v>1978</v>
      </c>
      <c r="B6369">
        <v>6</v>
      </c>
      <c r="C6369">
        <v>7</v>
      </c>
      <c r="D6369">
        <v>70</v>
      </c>
      <c r="E6369">
        <v>62</v>
      </c>
      <c r="F6369">
        <v>13</v>
      </c>
      <c r="T6369"/>
    </row>
    <row r="6370" spans="1:20" x14ac:dyDescent="0.25">
      <c r="A6370">
        <v>1978</v>
      </c>
      <c r="B6370">
        <v>6</v>
      </c>
      <c r="C6370">
        <v>8</v>
      </c>
      <c r="D6370">
        <v>81</v>
      </c>
      <c r="E6370">
        <v>68</v>
      </c>
      <c r="F6370">
        <v>40</v>
      </c>
      <c r="T6370"/>
    </row>
    <row r="6371" spans="1:20" x14ac:dyDescent="0.25">
      <c r="A6371">
        <v>1978</v>
      </c>
      <c r="B6371">
        <v>6</v>
      </c>
      <c r="C6371">
        <v>9</v>
      </c>
      <c r="D6371">
        <v>81</v>
      </c>
      <c r="E6371">
        <v>64</v>
      </c>
      <c r="F6371">
        <v>1</v>
      </c>
      <c r="T6371"/>
    </row>
    <row r="6372" spans="1:20" x14ac:dyDescent="0.25">
      <c r="A6372">
        <v>1978</v>
      </c>
      <c r="B6372">
        <v>6</v>
      </c>
      <c r="C6372">
        <v>10</v>
      </c>
      <c r="D6372">
        <v>80</v>
      </c>
      <c r="E6372">
        <v>60</v>
      </c>
      <c r="F6372">
        <v>0</v>
      </c>
      <c r="T6372"/>
    </row>
    <row r="6373" spans="1:20" x14ac:dyDescent="0.25">
      <c r="A6373">
        <v>1978</v>
      </c>
      <c r="B6373">
        <v>6</v>
      </c>
      <c r="C6373">
        <v>11</v>
      </c>
      <c r="D6373">
        <v>80</v>
      </c>
      <c r="E6373">
        <v>61</v>
      </c>
      <c r="F6373">
        <v>0</v>
      </c>
      <c r="T6373"/>
    </row>
    <row r="6374" spans="1:20" x14ac:dyDescent="0.25">
      <c r="A6374">
        <v>1978</v>
      </c>
      <c r="B6374">
        <v>6</v>
      </c>
      <c r="C6374">
        <v>12</v>
      </c>
      <c r="D6374">
        <v>78</v>
      </c>
      <c r="E6374">
        <v>62</v>
      </c>
      <c r="F6374">
        <v>0</v>
      </c>
      <c r="T6374"/>
    </row>
    <row r="6375" spans="1:20" x14ac:dyDescent="0.25">
      <c r="A6375">
        <v>1978</v>
      </c>
      <c r="B6375">
        <v>6</v>
      </c>
      <c r="C6375">
        <v>13</v>
      </c>
      <c r="D6375">
        <v>66</v>
      </c>
      <c r="E6375">
        <v>55</v>
      </c>
      <c r="F6375">
        <v>11</v>
      </c>
      <c r="T6375"/>
    </row>
    <row r="6376" spans="1:20" x14ac:dyDescent="0.25">
      <c r="A6376">
        <v>1978</v>
      </c>
      <c r="B6376">
        <v>6</v>
      </c>
      <c r="C6376">
        <v>14</v>
      </c>
      <c r="D6376">
        <v>69</v>
      </c>
      <c r="E6376">
        <v>51</v>
      </c>
      <c r="F6376">
        <v>0</v>
      </c>
      <c r="T6376"/>
    </row>
    <row r="6377" spans="1:20" x14ac:dyDescent="0.25">
      <c r="A6377">
        <v>1978</v>
      </c>
      <c r="B6377">
        <v>6</v>
      </c>
      <c r="C6377">
        <v>15</v>
      </c>
      <c r="D6377">
        <v>76</v>
      </c>
      <c r="E6377">
        <v>54</v>
      </c>
      <c r="F6377">
        <v>0</v>
      </c>
      <c r="T6377"/>
    </row>
    <row r="6378" spans="1:20" x14ac:dyDescent="0.25">
      <c r="A6378">
        <v>1978</v>
      </c>
      <c r="B6378">
        <v>6</v>
      </c>
      <c r="C6378">
        <v>16</v>
      </c>
      <c r="D6378">
        <v>78</v>
      </c>
      <c r="E6378">
        <v>58</v>
      </c>
      <c r="F6378">
        <v>0</v>
      </c>
      <c r="T6378"/>
    </row>
    <row r="6379" spans="1:20" x14ac:dyDescent="0.25">
      <c r="A6379">
        <v>1978</v>
      </c>
      <c r="B6379">
        <v>6</v>
      </c>
      <c r="C6379">
        <v>17</v>
      </c>
      <c r="D6379">
        <v>64</v>
      </c>
      <c r="E6379">
        <v>62</v>
      </c>
      <c r="F6379">
        <v>0</v>
      </c>
      <c r="T6379"/>
    </row>
    <row r="6380" spans="1:20" x14ac:dyDescent="0.25">
      <c r="A6380">
        <v>1978</v>
      </c>
      <c r="B6380">
        <v>6</v>
      </c>
      <c r="C6380">
        <v>18</v>
      </c>
      <c r="D6380">
        <v>84</v>
      </c>
      <c r="E6380">
        <v>63</v>
      </c>
      <c r="F6380">
        <v>0</v>
      </c>
      <c r="T6380"/>
    </row>
    <row r="6381" spans="1:20" x14ac:dyDescent="0.25">
      <c r="A6381">
        <v>1978</v>
      </c>
      <c r="B6381">
        <v>6</v>
      </c>
      <c r="C6381">
        <v>19</v>
      </c>
      <c r="D6381">
        <v>91</v>
      </c>
      <c r="E6381">
        <v>70</v>
      </c>
      <c r="F6381">
        <v>22</v>
      </c>
      <c r="T6381"/>
    </row>
    <row r="6382" spans="1:20" x14ac:dyDescent="0.25">
      <c r="A6382">
        <v>1978</v>
      </c>
      <c r="B6382">
        <v>6</v>
      </c>
      <c r="C6382">
        <v>20</v>
      </c>
      <c r="D6382">
        <v>87</v>
      </c>
      <c r="E6382">
        <v>65</v>
      </c>
      <c r="F6382">
        <v>0</v>
      </c>
      <c r="T6382"/>
    </row>
    <row r="6383" spans="1:20" x14ac:dyDescent="0.25">
      <c r="A6383">
        <v>1978</v>
      </c>
      <c r="B6383">
        <v>6</v>
      </c>
      <c r="C6383">
        <v>21</v>
      </c>
      <c r="D6383">
        <v>83</v>
      </c>
      <c r="E6383">
        <v>70</v>
      </c>
      <c r="F6383">
        <v>10</v>
      </c>
      <c r="T6383"/>
    </row>
    <row r="6384" spans="1:20" x14ac:dyDescent="0.25">
      <c r="A6384">
        <v>1978</v>
      </c>
      <c r="B6384">
        <v>6</v>
      </c>
      <c r="C6384">
        <v>22</v>
      </c>
      <c r="D6384">
        <v>83</v>
      </c>
      <c r="E6384">
        <v>68</v>
      </c>
      <c r="F6384">
        <v>0</v>
      </c>
      <c r="T6384"/>
    </row>
    <row r="6385" spans="1:20" x14ac:dyDescent="0.25">
      <c r="A6385">
        <v>1978</v>
      </c>
      <c r="B6385">
        <v>6</v>
      </c>
      <c r="C6385">
        <v>23</v>
      </c>
      <c r="D6385">
        <v>78</v>
      </c>
      <c r="E6385">
        <v>64</v>
      </c>
      <c r="F6385">
        <v>0</v>
      </c>
      <c r="T6385"/>
    </row>
    <row r="6386" spans="1:20" x14ac:dyDescent="0.25">
      <c r="A6386">
        <v>1978</v>
      </c>
      <c r="B6386">
        <v>6</v>
      </c>
      <c r="C6386">
        <v>24</v>
      </c>
      <c r="D6386">
        <v>77</v>
      </c>
      <c r="E6386">
        <v>60</v>
      </c>
      <c r="F6386">
        <v>0</v>
      </c>
      <c r="T6386"/>
    </row>
    <row r="6387" spans="1:20" x14ac:dyDescent="0.25">
      <c r="A6387">
        <v>1978</v>
      </c>
      <c r="B6387">
        <v>6</v>
      </c>
      <c r="C6387">
        <v>25</v>
      </c>
      <c r="D6387">
        <v>82</v>
      </c>
      <c r="E6387">
        <v>64</v>
      </c>
      <c r="F6387">
        <v>0</v>
      </c>
      <c r="T6387"/>
    </row>
    <row r="6388" spans="1:20" x14ac:dyDescent="0.25">
      <c r="A6388">
        <v>1978</v>
      </c>
      <c r="B6388">
        <v>6</v>
      </c>
      <c r="C6388">
        <v>26</v>
      </c>
      <c r="D6388">
        <v>75</v>
      </c>
      <c r="E6388">
        <v>64</v>
      </c>
      <c r="F6388">
        <v>21</v>
      </c>
      <c r="T6388"/>
    </row>
    <row r="6389" spans="1:20" x14ac:dyDescent="0.25">
      <c r="A6389">
        <v>1978</v>
      </c>
      <c r="B6389">
        <v>6</v>
      </c>
      <c r="C6389">
        <v>27</v>
      </c>
      <c r="D6389">
        <v>89</v>
      </c>
      <c r="E6389">
        <v>66</v>
      </c>
      <c r="F6389">
        <v>0</v>
      </c>
      <c r="T6389"/>
    </row>
    <row r="6390" spans="1:20" x14ac:dyDescent="0.25">
      <c r="A6390">
        <v>1978</v>
      </c>
      <c r="B6390">
        <v>6</v>
      </c>
      <c r="C6390">
        <v>28</v>
      </c>
      <c r="D6390">
        <v>90</v>
      </c>
      <c r="E6390">
        <v>73</v>
      </c>
      <c r="F6390">
        <v>0</v>
      </c>
      <c r="T6390"/>
    </row>
    <row r="6391" spans="1:20" x14ac:dyDescent="0.25">
      <c r="A6391">
        <v>1978</v>
      </c>
      <c r="B6391">
        <v>6</v>
      </c>
      <c r="C6391">
        <v>29</v>
      </c>
      <c r="D6391">
        <v>89</v>
      </c>
      <c r="E6391">
        <v>70</v>
      </c>
      <c r="F6391">
        <v>0</v>
      </c>
      <c r="T6391"/>
    </row>
    <row r="6392" spans="1:20" x14ac:dyDescent="0.25">
      <c r="A6392">
        <v>1978</v>
      </c>
      <c r="B6392">
        <v>6</v>
      </c>
      <c r="C6392">
        <v>30</v>
      </c>
      <c r="D6392">
        <v>87</v>
      </c>
      <c r="E6392">
        <v>70</v>
      </c>
      <c r="F6392">
        <v>0</v>
      </c>
      <c r="T6392"/>
    </row>
    <row r="6393" spans="1:20" x14ac:dyDescent="0.25">
      <c r="A6393">
        <v>1978</v>
      </c>
      <c r="B6393">
        <v>7</v>
      </c>
      <c r="C6393">
        <v>1</v>
      </c>
      <c r="D6393">
        <v>83</v>
      </c>
      <c r="E6393">
        <v>61</v>
      </c>
      <c r="F6393">
        <v>0</v>
      </c>
      <c r="T6393"/>
    </row>
    <row r="6394" spans="1:20" x14ac:dyDescent="0.25">
      <c r="A6394">
        <v>1978</v>
      </c>
      <c r="B6394">
        <v>7</v>
      </c>
      <c r="C6394">
        <v>2</v>
      </c>
      <c r="D6394">
        <v>80</v>
      </c>
      <c r="E6394">
        <v>63</v>
      </c>
      <c r="F6394">
        <v>0</v>
      </c>
      <c r="T6394"/>
    </row>
    <row r="6395" spans="1:20" x14ac:dyDescent="0.25">
      <c r="A6395">
        <v>1978</v>
      </c>
      <c r="B6395">
        <v>7</v>
      </c>
      <c r="C6395">
        <v>3</v>
      </c>
      <c r="D6395">
        <v>70</v>
      </c>
      <c r="E6395">
        <v>60</v>
      </c>
      <c r="F6395">
        <v>172</v>
      </c>
      <c r="T6395"/>
    </row>
    <row r="6396" spans="1:20" x14ac:dyDescent="0.25">
      <c r="A6396">
        <v>1978</v>
      </c>
      <c r="B6396">
        <v>7</v>
      </c>
      <c r="C6396">
        <v>4</v>
      </c>
      <c r="D6396">
        <v>62</v>
      </c>
      <c r="E6396">
        <v>58</v>
      </c>
      <c r="F6396">
        <v>119</v>
      </c>
      <c r="T6396"/>
    </row>
    <row r="6397" spans="1:20" x14ac:dyDescent="0.25">
      <c r="A6397">
        <v>1978</v>
      </c>
      <c r="B6397">
        <v>7</v>
      </c>
      <c r="C6397">
        <v>5</v>
      </c>
      <c r="D6397">
        <v>82</v>
      </c>
      <c r="E6397">
        <v>58</v>
      </c>
      <c r="F6397">
        <v>0</v>
      </c>
      <c r="T6397"/>
    </row>
    <row r="6398" spans="1:20" x14ac:dyDescent="0.25">
      <c r="A6398">
        <v>1978</v>
      </c>
      <c r="B6398">
        <v>7</v>
      </c>
      <c r="C6398">
        <v>6</v>
      </c>
      <c r="D6398">
        <v>86</v>
      </c>
      <c r="E6398">
        <v>63</v>
      </c>
      <c r="F6398">
        <v>0</v>
      </c>
      <c r="T6398"/>
    </row>
    <row r="6399" spans="1:20" x14ac:dyDescent="0.25">
      <c r="A6399">
        <v>1978</v>
      </c>
      <c r="B6399">
        <v>7</v>
      </c>
      <c r="C6399">
        <v>7</v>
      </c>
      <c r="D6399">
        <v>86</v>
      </c>
      <c r="E6399">
        <v>68</v>
      </c>
      <c r="F6399">
        <v>0</v>
      </c>
      <c r="T6399"/>
    </row>
    <row r="6400" spans="1:20" x14ac:dyDescent="0.25">
      <c r="A6400">
        <v>1978</v>
      </c>
      <c r="B6400">
        <v>7</v>
      </c>
      <c r="C6400">
        <v>8</v>
      </c>
      <c r="D6400">
        <v>85</v>
      </c>
      <c r="E6400">
        <v>68</v>
      </c>
      <c r="F6400">
        <v>0</v>
      </c>
      <c r="T6400"/>
    </row>
    <row r="6401" spans="1:20" x14ac:dyDescent="0.25">
      <c r="A6401">
        <v>1978</v>
      </c>
      <c r="B6401">
        <v>7</v>
      </c>
      <c r="C6401">
        <v>9</v>
      </c>
      <c r="D6401">
        <v>88</v>
      </c>
      <c r="E6401">
        <v>72</v>
      </c>
      <c r="F6401">
        <v>0</v>
      </c>
      <c r="T6401"/>
    </row>
    <row r="6402" spans="1:20" x14ac:dyDescent="0.25">
      <c r="A6402">
        <v>1978</v>
      </c>
      <c r="B6402">
        <v>7</v>
      </c>
      <c r="C6402">
        <v>10</v>
      </c>
      <c r="D6402">
        <v>89</v>
      </c>
      <c r="E6402">
        <v>75</v>
      </c>
      <c r="F6402">
        <v>0</v>
      </c>
      <c r="T6402"/>
    </row>
    <row r="6403" spans="1:20" x14ac:dyDescent="0.25">
      <c r="A6403">
        <v>1978</v>
      </c>
      <c r="B6403">
        <v>7</v>
      </c>
      <c r="C6403">
        <v>11</v>
      </c>
      <c r="D6403">
        <v>78</v>
      </c>
      <c r="E6403">
        <v>63</v>
      </c>
      <c r="F6403">
        <v>0</v>
      </c>
      <c r="T6403"/>
    </row>
    <row r="6404" spans="1:20" x14ac:dyDescent="0.25">
      <c r="A6404">
        <v>1978</v>
      </c>
      <c r="B6404">
        <v>7</v>
      </c>
      <c r="C6404">
        <v>12</v>
      </c>
      <c r="D6404">
        <v>84</v>
      </c>
      <c r="E6404">
        <v>59</v>
      </c>
      <c r="F6404">
        <v>0</v>
      </c>
      <c r="T6404"/>
    </row>
    <row r="6405" spans="1:20" x14ac:dyDescent="0.25">
      <c r="A6405">
        <v>1978</v>
      </c>
      <c r="B6405">
        <v>7</v>
      </c>
      <c r="C6405">
        <v>13</v>
      </c>
      <c r="D6405">
        <v>84</v>
      </c>
      <c r="E6405">
        <v>65</v>
      </c>
      <c r="F6405">
        <v>0</v>
      </c>
      <c r="T6405"/>
    </row>
    <row r="6406" spans="1:20" x14ac:dyDescent="0.25">
      <c r="A6406">
        <v>1978</v>
      </c>
      <c r="B6406">
        <v>7</v>
      </c>
      <c r="C6406">
        <v>14</v>
      </c>
      <c r="D6406">
        <v>74</v>
      </c>
      <c r="E6406">
        <v>67</v>
      </c>
      <c r="F6406">
        <v>0</v>
      </c>
      <c r="T6406"/>
    </row>
    <row r="6407" spans="1:20" x14ac:dyDescent="0.25">
      <c r="A6407">
        <v>1978</v>
      </c>
      <c r="B6407">
        <v>7</v>
      </c>
      <c r="C6407">
        <v>15</v>
      </c>
      <c r="D6407">
        <v>83</v>
      </c>
      <c r="E6407">
        <v>67</v>
      </c>
      <c r="F6407">
        <v>92</v>
      </c>
      <c r="T6407"/>
    </row>
    <row r="6408" spans="1:20" x14ac:dyDescent="0.25">
      <c r="A6408">
        <v>1978</v>
      </c>
      <c r="B6408">
        <v>7</v>
      </c>
      <c r="C6408">
        <v>16</v>
      </c>
      <c r="D6408">
        <v>73</v>
      </c>
      <c r="E6408">
        <v>67</v>
      </c>
      <c r="F6408">
        <v>6</v>
      </c>
      <c r="T6408"/>
    </row>
    <row r="6409" spans="1:20" x14ac:dyDescent="0.25">
      <c r="A6409">
        <v>1978</v>
      </c>
      <c r="B6409">
        <v>7</v>
      </c>
      <c r="C6409">
        <v>17</v>
      </c>
      <c r="D6409">
        <v>77</v>
      </c>
      <c r="E6409">
        <v>66</v>
      </c>
      <c r="F6409">
        <v>13</v>
      </c>
      <c r="T6409"/>
    </row>
    <row r="6410" spans="1:20" x14ac:dyDescent="0.25">
      <c r="A6410">
        <v>1978</v>
      </c>
      <c r="B6410">
        <v>7</v>
      </c>
      <c r="C6410">
        <v>18</v>
      </c>
      <c r="D6410">
        <v>85</v>
      </c>
      <c r="E6410">
        <v>68</v>
      </c>
      <c r="F6410">
        <v>0</v>
      </c>
      <c r="T6410"/>
    </row>
    <row r="6411" spans="1:20" x14ac:dyDescent="0.25">
      <c r="A6411">
        <v>1978</v>
      </c>
      <c r="B6411">
        <v>7</v>
      </c>
      <c r="C6411">
        <v>19</v>
      </c>
      <c r="D6411">
        <v>87</v>
      </c>
      <c r="E6411">
        <v>70</v>
      </c>
      <c r="F6411">
        <v>0</v>
      </c>
      <c r="T6411"/>
    </row>
    <row r="6412" spans="1:20" x14ac:dyDescent="0.25">
      <c r="A6412">
        <v>1978</v>
      </c>
      <c r="B6412">
        <v>7</v>
      </c>
      <c r="C6412">
        <v>20</v>
      </c>
      <c r="D6412">
        <v>84</v>
      </c>
      <c r="E6412">
        <v>71</v>
      </c>
      <c r="F6412">
        <v>0</v>
      </c>
      <c r="T6412"/>
    </row>
    <row r="6413" spans="1:20" x14ac:dyDescent="0.25">
      <c r="A6413">
        <v>1978</v>
      </c>
      <c r="B6413">
        <v>7</v>
      </c>
      <c r="C6413">
        <v>21</v>
      </c>
      <c r="D6413">
        <v>91</v>
      </c>
      <c r="E6413">
        <v>73</v>
      </c>
      <c r="F6413">
        <v>0</v>
      </c>
      <c r="T6413"/>
    </row>
    <row r="6414" spans="1:20" x14ac:dyDescent="0.25">
      <c r="A6414">
        <v>1978</v>
      </c>
      <c r="B6414">
        <v>7</v>
      </c>
      <c r="C6414">
        <v>22</v>
      </c>
      <c r="D6414">
        <v>92</v>
      </c>
      <c r="E6414">
        <v>78</v>
      </c>
      <c r="F6414">
        <v>0</v>
      </c>
      <c r="T6414"/>
    </row>
    <row r="6415" spans="1:20" x14ac:dyDescent="0.25">
      <c r="A6415">
        <v>1978</v>
      </c>
      <c r="B6415">
        <v>7</v>
      </c>
      <c r="C6415">
        <v>23</v>
      </c>
      <c r="D6415">
        <v>95</v>
      </c>
      <c r="E6415">
        <v>81</v>
      </c>
      <c r="F6415">
        <v>0</v>
      </c>
      <c r="T6415"/>
    </row>
    <row r="6416" spans="1:20" x14ac:dyDescent="0.25">
      <c r="A6416">
        <v>1978</v>
      </c>
      <c r="B6416">
        <v>7</v>
      </c>
      <c r="C6416">
        <v>24</v>
      </c>
      <c r="D6416">
        <v>82</v>
      </c>
      <c r="E6416">
        <v>72</v>
      </c>
      <c r="F6416">
        <v>0</v>
      </c>
      <c r="T6416"/>
    </row>
    <row r="6417" spans="1:20" x14ac:dyDescent="0.25">
      <c r="A6417">
        <v>1978</v>
      </c>
      <c r="B6417">
        <v>7</v>
      </c>
      <c r="C6417">
        <v>25</v>
      </c>
      <c r="D6417">
        <v>79</v>
      </c>
      <c r="E6417">
        <v>67</v>
      </c>
      <c r="F6417">
        <v>0</v>
      </c>
      <c r="T6417"/>
    </row>
    <row r="6418" spans="1:20" x14ac:dyDescent="0.25">
      <c r="A6418">
        <v>1978</v>
      </c>
      <c r="B6418">
        <v>7</v>
      </c>
      <c r="C6418">
        <v>26</v>
      </c>
      <c r="D6418">
        <v>77</v>
      </c>
      <c r="E6418">
        <v>64</v>
      </c>
      <c r="F6418">
        <v>0</v>
      </c>
      <c r="T6418"/>
    </row>
    <row r="6419" spans="1:20" x14ac:dyDescent="0.25">
      <c r="A6419">
        <v>1978</v>
      </c>
      <c r="B6419">
        <v>7</v>
      </c>
      <c r="C6419">
        <v>27</v>
      </c>
      <c r="D6419">
        <v>82</v>
      </c>
      <c r="E6419">
        <v>69</v>
      </c>
      <c r="F6419">
        <v>9</v>
      </c>
      <c r="T6419"/>
    </row>
    <row r="6420" spans="1:20" x14ac:dyDescent="0.25">
      <c r="A6420">
        <v>1978</v>
      </c>
      <c r="B6420">
        <v>7</v>
      </c>
      <c r="C6420">
        <v>28</v>
      </c>
      <c r="D6420">
        <v>82</v>
      </c>
      <c r="E6420">
        <v>70</v>
      </c>
      <c r="F6420">
        <v>2</v>
      </c>
      <c r="T6420"/>
    </row>
    <row r="6421" spans="1:20" x14ac:dyDescent="0.25">
      <c r="A6421">
        <v>1978</v>
      </c>
      <c r="B6421">
        <v>7</v>
      </c>
      <c r="C6421">
        <v>29</v>
      </c>
      <c r="D6421">
        <v>80</v>
      </c>
      <c r="E6421">
        <v>64</v>
      </c>
      <c r="F6421">
        <v>0</v>
      </c>
      <c r="T6421"/>
    </row>
    <row r="6422" spans="1:20" x14ac:dyDescent="0.25">
      <c r="A6422">
        <v>1978</v>
      </c>
      <c r="B6422">
        <v>7</v>
      </c>
      <c r="C6422">
        <v>30</v>
      </c>
      <c r="D6422">
        <v>80</v>
      </c>
      <c r="E6422">
        <v>69</v>
      </c>
      <c r="F6422">
        <v>0</v>
      </c>
      <c r="T6422"/>
    </row>
    <row r="6423" spans="1:20" x14ac:dyDescent="0.25">
      <c r="A6423">
        <v>1978</v>
      </c>
      <c r="B6423">
        <v>7</v>
      </c>
      <c r="C6423">
        <v>31</v>
      </c>
      <c r="D6423">
        <v>69</v>
      </c>
      <c r="E6423">
        <v>63</v>
      </c>
      <c r="F6423">
        <v>35</v>
      </c>
      <c r="T6423"/>
    </row>
    <row r="6424" spans="1:20" x14ac:dyDescent="0.25">
      <c r="A6424">
        <v>1978</v>
      </c>
      <c r="B6424">
        <v>8</v>
      </c>
      <c r="C6424">
        <v>1</v>
      </c>
      <c r="D6424">
        <v>72</v>
      </c>
      <c r="E6424">
        <v>62</v>
      </c>
      <c r="F6424">
        <v>9</v>
      </c>
      <c r="T6424"/>
    </row>
    <row r="6425" spans="1:20" x14ac:dyDescent="0.25">
      <c r="A6425">
        <v>1978</v>
      </c>
      <c r="B6425">
        <v>8</v>
      </c>
      <c r="C6425">
        <v>2</v>
      </c>
      <c r="D6425">
        <v>78</v>
      </c>
      <c r="E6425">
        <v>67</v>
      </c>
      <c r="F6425">
        <v>1</v>
      </c>
      <c r="T6425"/>
    </row>
    <row r="6426" spans="1:20" x14ac:dyDescent="0.25">
      <c r="A6426">
        <v>1978</v>
      </c>
      <c r="B6426">
        <v>8</v>
      </c>
      <c r="C6426">
        <v>3</v>
      </c>
      <c r="D6426">
        <v>83</v>
      </c>
      <c r="E6426">
        <v>72</v>
      </c>
      <c r="F6426">
        <v>63</v>
      </c>
      <c r="T6426"/>
    </row>
    <row r="6427" spans="1:20" x14ac:dyDescent="0.25">
      <c r="A6427">
        <v>1978</v>
      </c>
      <c r="B6427">
        <v>8</v>
      </c>
      <c r="C6427">
        <v>4</v>
      </c>
      <c r="D6427">
        <v>76</v>
      </c>
      <c r="E6427">
        <v>69</v>
      </c>
      <c r="F6427">
        <v>20</v>
      </c>
      <c r="T6427"/>
    </row>
    <row r="6428" spans="1:20" x14ac:dyDescent="0.25">
      <c r="A6428">
        <v>1978</v>
      </c>
      <c r="B6428">
        <v>8</v>
      </c>
      <c r="C6428">
        <v>5</v>
      </c>
      <c r="D6428">
        <v>70</v>
      </c>
      <c r="E6428">
        <v>65</v>
      </c>
      <c r="F6428">
        <v>11</v>
      </c>
      <c r="T6428"/>
    </row>
    <row r="6429" spans="1:20" x14ac:dyDescent="0.25">
      <c r="A6429">
        <v>1978</v>
      </c>
      <c r="B6429">
        <v>8</v>
      </c>
      <c r="C6429">
        <v>6</v>
      </c>
      <c r="D6429">
        <v>80</v>
      </c>
      <c r="E6429">
        <v>70</v>
      </c>
      <c r="F6429">
        <v>178</v>
      </c>
      <c r="T6429"/>
    </row>
    <row r="6430" spans="1:20" x14ac:dyDescent="0.25">
      <c r="A6430">
        <v>1978</v>
      </c>
      <c r="B6430">
        <v>8</v>
      </c>
      <c r="C6430">
        <v>7</v>
      </c>
      <c r="D6430">
        <v>81</v>
      </c>
      <c r="E6430">
        <v>71</v>
      </c>
      <c r="F6430">
        <v>99</v>
      </c>
      <c r="T6430"/>
    </row>
    <row r="6431" spans="1:20" x14ac:dyDescent="0.25">
      <c r="A6431">
        <v>1978</v>
      </c>
      <c r="B6431">
        <v>8</v>
      </c>
      <c r="C6431">
        <v>8</v>
      </c>
      <c r="D6431">
        <v>86</v>
      </c>
      <c r="E6431">
        <v>76</v>
      </c>
      <c r="F6431">
        <v>10</v>
      </c>
      <c r="T6431"/>
    </row>
    <row r="6432" spans="1:20" x14ac:dyDescent="0.25">
      <c r="A6432">
        <v>1978</v>
      </c>
      <c r="B6432">
        <v>8</v>
      </c>
      <c r="C6432">
        <v>9</v>
      </c>
      <c r="D6432">
        <v>87</v>
      </c>
      <c r="E6432">
        <v>73</v>
      </c>
      <c r="F6432">
        <v>0</v>
      </c>
      <c r="T6432"/>
    </row>
    <row r="6433" spans="1:20" x14ac:dyDescent="0.25">
      <c r="A6433">
        <v>1978</v>
      </c>
      <c r="B6433">
        <v>8</v>
      </c>
      <c r="C6433">
        <v>10</v>
      </c>
      <c r="D6433">
        <v>83</v>
      </c>
      <c r="E6433">
        <v>73</v>
      </c>
      <c r="F6433">
        <v>0</v>
      </c>
      <c r="T6433"/>
    </row>
    <row r="6434" spans="1:20" x14ac:dyDescent="0.25">
      <c r="A6434">
        <v>1978</v>
      </c>
      <c r="B6434">
        <v>8</v>
      </c>
      <c r="C6434">
        <v>11</v>
      </c>
      <c r="D6434">
        <v>76</v>
      </c>
      <c r="E6434">
        <v>71</v>
      </c>
      <c r="F6434">
        <v>6</v>
      </c>
      <c r="T6434"/>
    </row>
    <row r="6435" spans="1:20" x14ac:dyDescent="0.25">
      <c r="A6435">
        <v>1978</v>
      </c>
      <c r="B6435">
        <v>8</v>
      </c>
      <c r="C6435">
        <v>12</v>
      </c>
      <c r="D6435">
        <v>80</v>
      </c>
      <c r="E6435">
        <v>70</v>
      </c>
      <c r="F6435">
        <v>65</v>
      </c>
      <c r="T6435"/>
    </row>
    <row r="6436" spans="1:20" x14ac:dyDescent="0.25">
      <c r="A6436">
        <v>1978</v>
      </c>
      <c r="B6436">
        <v>8</v>
      </c>
      <c r="C6436">
        <v>13</v>
      </c>
      <c r="D6436">
        <v>83</v>
      </c>
      <c r="E6436">
        <v>70</v>
      </c>
      <c r="F6436">
        <v>0</v>
      </c>
      <c r="T6436"/>
    </row>
    <row r="6437" spans="1:20" x14ac:dyDescent="0.25">
      <c r="A6437">
        <v>1978</v>
      </c>
      <c r="B6437">
        <v>8</v>
      </c>
      <c r="C6437">
        <v>14</v>
      </c>
      <c r="D6437">
        <v>92</v>
      </c>
      <c r="E6437">
        <v>73</v>
      </c>
      <c r="F6437">
        <v>0</v>
      </c>
      <c r="T6437"/>
    </row>
    <row r="6438" spans="1:20" x14ac:dyDescent="0.25">
      <c r="A6438">
        <v>1978</v>
      </c>
      <c r="B6438">
        <v>8</v>
      </c>
      <c r="C6438">
        <v>15</v>
      </c>
      <c r="D6438">
        <v>90</v>
      </c>
      <c r="E6438">
        <v>74</v>
      </c>
      <c r="F6438">
        <v>0</v>
      </c>
      <c r="T6438"/>
    </row>
    <row r="6439" spans="1:20" x14ac:dyDescent="0.25">
      <c r="A6439">
        <v>1978</v>
      </c>
      <c r="B6439">
        <v>8</v>
      </c>
      <c r="C6439">
        <v>16</v>
      </c>
      <c r="D6439">
        <v>87</v>
      </c>
      <c r="E6439">
        <v>77</v>
      </c>
      <c r="F6439">
        <v>0</v>
      </c>
      <c r="T6439"/>
    </row>
    <row r="6440" spans="1:20" x14ac:dyDescent="0.25">
      <c r="A6440">
        <v>1978</v>
      </c>
      <c r="B6440">
        <v>8</v>
      </c>
      <c r="C6440">
        <v>17</v>
      </c>
      <c r="D6440">
        <v>92</v>
      </c>
      <c r="E6440">
        <v>78</v>
      </c>
      <c r="F6440">
        <v>0</v>
      </c>
      <c r="T6440"/>
    </row>
    <row r="6441" spans="1:20" x14ac:dyDescent="0.25">
      <c r="A6441">
        <v>1978</v>
      </c>
      <c r="B6441">
        <v>8</v>
      </c>
      <c r="C6441">
        <v>18</v>
      </c>
      <c r="D6441">
        <v>86</v>
      </c>
      <c r="E6441">
        <v>72</v>
      </c>
      <c r="F6441">
        <v>0</v>
      </c>
      <c r="T6441"/>
    </row>
    <row r="6442" spans="1:20" x14ac:dyDescent="0.25">
      <c r="A6442">
        <v>1978</v>
      </c>
      <c r="B6442">
        <v>8</v>
      </c>
      <c r="C6442">
        <v>19</v>
      </c>
      <c r="D6442">
        <v>92</v>
      </c>
      <c r="E6442">
        <v>69</v>
      </c>
      <c r="F6442">
        <v>0</v>
      </c>
      <c r="T6442"/>
    </row>
    <row r="6443" spans="1:20" x14ac:dyDescent="0.25">
      <c r="A6443">
        <v>1978</v>
      </c>
      <c r="B6443">
        <v>8</v>
      </c>
      <c r="C6443">
        <v>20</v>
      </c>
      <c r="D6443">
        <v>83</v>
      </c>
      <c r="E6443">
        <v>74</v>
      </c>
      <c r="F6443">
        <v>0</v>
      </c>
      <c r="T6443"/>
    </row>
    <row r="6444" spans="1:20" x14ac:dyDescent="0.25">
      <c r="A6444">
        <v>1978</v>
      </c>
      <c r="B6444">
        <v>8</v>
      </c>
      <c r="C6444">
        <v>21</v>
      </c>
      <c r="D6444">
        <v>84</v>
      </c>
      <c r="E6444">
        <v>67</v>
      </c>
      <c r="F6444">
        <v>0</v>
      </c>
      <c r="T6444"/>
    </row>
    <row r="6445" spans="1:20" x14ac:dyDescent="0.25">
      <c r="A6445">
        <v>1978</v>
      </c>
      <c r="B6445">
        <v>8</v>
      </c>
      <c r="C6445">
        <v>22</v>
      </c>
      <c r="D6445">
        <v>86</v>
      </c>
      <c r="E6445">
        <v>65</v>
      </c>
      <c r="F6445">
        <v>0</v>
      </c>
      <c r="T6445"/>
    </row>
    <row r="6446" spans="1:20" x14ac:dyDescent="0.25">
      <c r="A6446">
        <v>1978</v>
      </c>
      <c r="B6446">
        <v>8</v>
      </c>
      <c r="C6446">
        <v>23</v>
      </c>
      <c r="D6446">
        <v>89</v>
      </c>
      <c r="E6446">
        <v>64</v>
      </c>
      <c r="F6446">
        <v>0</v>
      </c>
      <c r="T6446"/>
    </row>
    <row r="6447" spans="1:20" x14ac:dyDescent="0.25">
      <c r="A6447">
        <v>1978</v>
      </c>
      <c r="B6447">
        <v>8</v>
      </c>
      <c r="C6447">
        <v>24</v>
      </c>
      <c r="D6447">
        <v>90</v>
      </c>
      <c r="E6447">
        <v>69</v>
      </c>
      <c r="F6447">
        <v>0</v>
      </c>
      <c r="T6447"/>
    </row>
    <row r="6448" spans="1:20" x14ac:dyDescent="0.25">
      <c r="A6448">
        <v>1978</v>
      </c>
      <c r="B6448">
        <v>8</v>
      </c>
      <c r="C6448">
        <v>25</v>
      </c>
      <c r="D6448">
        <v>71</v>
      </c>
      <c r="E6448">
        <v>60</v>
      </c>
      <c r="F6448">
        <v>0</v>
      </c>
      <c r="T6448"/>
    </row>
    <row r="6449" spans="1:20" x14ac:dyDescent="0.25">
      <c r="A6449">
        <v>1978</v>
      </c>
      <c r="B6449">
        <v>8</v>
      </c>
      <c r="C6449">
        <v>26</v>
      </c>
      <c r="D6449">
        <v>78</v>
      </c>
      <c r="E6449">
        <v>60</v>
      </c>
      <c r="F6449">
        <v>0</v>
      </c>
      <c r="T6449"/>
    </row>
    <row r="6450" spans="1:20" x14ac:dyDescent="0.25">
      <c r="A6450">
        <v>1978</v>
      </c>
      <c r="B6450">
        <v>8</v>
      </c>
      <c r="C6450">
        <v>27</v>
      </c>
      <c r="D6450">
        <v>82</v>
      </c>
      <c r="E6450">
        <v>66</v>
      </c>
      <c r="F6450">
        <v>0</v>
      </c>
      <c r="T6450"/>
    </row>
    <row r="6451" spans="1:20" x14ac:dyDescent="0.25">
      <c r="A6451">
        <v>1978</v>
      </c>
      <c r="B6451">
        <v>8</v>
      </c>
      <c r="C6451">
        <v>28</v>
      </c>
      <c r="D6451">
        <v>78</v>
      </c>
      <c r="E6451">
        <v>69</v>
      </c>
      <c r="F6451">
        <v>41</v>
      </c>
      <c r="T6451"/>
    </row>
    <row r="6452" spans="1:20" x14ac:dyDescent="0.25">
      <c r="A6452">
        <v>1978</v>
      </c>
      <c r="B6452">
        <v>8</v>
      </c>
      <c r="C6452">
        <v>29</v>
      </c>
      <c r="D6452">
        <v>89</v>
      </c>
      <c r="E6452">
        <v>73</v>
      </c>
      <c r="F6452">
        <v>0</v>
      </c>
      <c r="T6452"/>
    </row>
    <row r="6453" spans="1:20" x14ac:dyDescent="0.25">
      <c r="A6453">
        <v>1978</v>
      </c>
      <c r="B6453">
        <v>8</v>
      </c>
      <c r="C6453">
        <v>30</v>
      </c>
      <c r="D6453">
        <v>83</v>
      </c>
      <c r="E6453">
        <v>71</v>
      </c>
      <c r="F6453">
        <v>0</v>
      </c>
      <c r="T6453"/>
    </row>
    <row r="6454" spans="1:20" x14ac:dyDescent="0.25">
      <c r="A6454">
        <v>1978</v>
      </c>
      <c r="B6454">
        <v>8</v>
      </c>
      <c r="C6454">
        <v>31</v>
      </c>
      <c r="D6454">
        <v>72</v>
      </c>
      <c r="E6454">
        <v>62</v>
      </c>
      <c r="F6454">
        <v>47</v>
      </c>
      <c r="T6454"/>
    </row>
    <row r="6455" spans="1:20" x14ac:dyDescent="0.25">
      <c r="A6455">
        <v>1978</v>
      </c>
      <c r="B6455">
        <v>9</v>
      </c>
      <c r="C6455">
        <v>1</v>
      </c>
      <c r="D6455">
        <v>77</v>
      </c>
      <c r="E6455">
        <v>61</v>
      </c>
      <c r="F6455">
        <v>47</v>
      </c>
      <c r="T6455"/>
    </row>
    <row r="6456" spans="1:20" x14ac:dyDescent="0.25">
      <c r="A6456">
        <v>1978</v>
      </c>
      <c r="B6456">
        <v>9</v>
      </c>
      <c r="C6456">
        <v>2</v>
      </c>
      <c r="D6456">
        <v>78</v>
      </c>
      <c r="E6456">
        <v>64</v>
      </c>
      <c r="F6456">
        <v>0</v>
      </c>
      <c r="T6456"/>
    </row>
    <row r="6457" spans="1:20" x14ac:dyDescent="0.25">
      <c r="A6457">
        <v>1978</v>
      </c>
      <c r="B6457">
        <v>9</v>
      </c>
      <c r="C6457">
        <v>3</v>
      </c>
      <c r="D6457">
        <v>81</v>
      </c>
      <c r="E6457">
        <v>65</v>
      </c>
      <c r="F6457">
        <v>0</v>
      </c>
      <c r="T6457"/>
    </row>
    <row r="6458" spans="1:20" x14ac:dyDescent="0.25">
      <c r="A6458">
        <v>1978</v>
      </c>
      <c r="B6458">
        <v>9</v>
      </c>
      <c r="C6458">
        <v>4</v>
      </c>
      <c r="D6458">
        <v>80</v>
      </c>
      <c r="E6458">
        <v>65</v>
      </c>
      <c r="F6458">
        <v>0</v>
      </c>
      <c r="T6458"/>
    </row>
    <row r="6459" spans="1:20" x14ac:dyDescent="0.25">
      <c r="A6459">
        <v>1978</v>
      </c>
      <c r="B6459">
        <v>9</v>
      </c>
      <c r="C6459">
        <v>5</v>
      </c>
      <c r="D6459">
        <v>85</v>
      </c>
      <c r="E6459">
        <v>59</v>
      </c>
      <c r="F6459">
        <v>0</v>
      </c>
      <c r="T6459"/>
    </row>
    <row r="6460" spans="1:20" x14ac:dyDescent="0.25">
      <c r="A6460">
        <v>1978</v>
      </c>
      <c r="B6460">
        <v>9</v>
      </c>
      <c r="C6460">
        <v>6</v>
      </c>
      <c r="D6460">
        <v>86</v>
      </c>
      <c r="E6460">
        <v>64</v>
      </c>
      <c r="F6460">
        <v>0</v>
      </c>
      <c r="T6460"/>
    </row>
    <row r="6461" spans="1:20" x14ac:dyDescent="0.25">
      <c r="A6461">
        <v>1978</v>
      </c>
      <c r="B6461">
        <v>9</v>
      </c>
      <c r="C6461">
        <v>7</v>
      </c>
      <c r="D6461">
        <v>86</v>
      </c>
      <c r="E6461">
        <v>65</v>
      </c>
      <c r="F6461">
        <v>0</v>
      </c>
      <c r="T6461"/>
    </row>
    <row r="6462" spans="1:20" x14ac:dyDescent="0.25">
      <c r="A6462">
        <v>1978</v>
      </c>
      <c r="B6462">
        <v>9</v>
      </c>
      <c r="C6462">
        <v>8</v>
      </c>
      <c r="D6462">
        <v>65</v>
      </c>
      <c r="E6462">
        <v>56</v>
      </c>
      <c r="F6462">
        <v>39</v>
      </c>
      <c r="T6462"/>
    </row>
    <row r="6463" spans="1:20" x14ac:dyDescent="0.25">
      <c r="A6463">
        <v>1978</v>
      </c>
      <c r="B6463">
        <v>9</v>
      </c>
      <c r="C6463">
        <v>9</v>
      </c>
      <c r="D6463">
        <v>75</v>
      </c>
      <c r="E6463">
        <v>56</v>
      </c>
      <c r="F6463">
        <v>0</v>
      </c>
      <c r="T6463"/>
    </row>
    <row r="6464" spans="1:20" x14ac:dyDescent="0.25">
      <c r="A6464">
        <v>1978</v>
      </c>
      <c r="B6464">
        <v>9</v>
      </c>
      <c r="C6464">
        <v>10</v>
      </c>
      <c r="D6464">
        <v>70</v>
      </c>
      <c r="E6464">
        <v>49</v>
      </c>
      <c r="F6464">
        <v>0</v>
      </c>
      <c r="T6464"/>
    </row>
    <row r="6465" spans="1:20" x14ac:dyDescent="0.25">
      <c r="A6465">
        <v>1978</v>
      </c>
      <c r="B6465">
        <v>9</v>
      </c>
      <c r="C6465">
        <v>11</v>
      </c>
      <c r="D6465">
        <v>77</v>
      </c>
      <c r="E6465">
        <v>63</v>
      </c>
      <c r="F6465">
        <v>11</v>
      </c>
      <c r="T6465"/>
    </row>
    <row r="6466" spans="1:20" x14ac:dyDescent="0.25">
      <c r="A6466">
        <v>1978</v>
      </c>
      <c r="B6466">
        <v>9</v>
      </c>
      <c r="C6466">
        <v>12</v>
      </c>
      <c r="D6466">
        <v>83</v>
      </c>
      <c r="E6466">
        <v>60</v>
      </c>
      <c r="F6466">
        <v>136</v>
      </c>
      <c r="T6466"/>
    </row>
    <row r="6467" spans="1:20" x14ac:dyDescent="0.25">
      <c r="A6467">
        <v>1978</v>
      </c>
      <c r="B6467">
        <v>9</v>
      </c>
      <c r="C6467">
        <v>13</v>
      </c>
      <c r="D6467">
        <v>70</v>
      </c>
      <c r="E6467">
        <v>55</v>
      </c>
      <c r="F6467">
        <v>0</v>
      </c>
      <c r="T6467"/>
    </row>
    <row r="6468" spans="1:20" x14ac:dyDescent="0.25">
      <c r="A6468">
        <v>1978</v>
      </c>
      <c r="B6468">
        <v>9</v>
      </c>
      <c r="C6468">
        <v>14</v>
      </c>
      <c r="D6468">
        <v>69</v>
      </c>
      <c r="E6468">
        <v>51</v>
      </c>
      <c r="F6468">
        <v>0</v>
      </c>
      <c r="T6468"/>
    </row>
    <row r="6469" spans="1:20" x14ac:dyDescent="0.25">
      <c r="A6469">
        <v>1978</v>
      </c>
      <c r="B6469">
        <v>9</v>
      </c>
      <c r="C6469">
        <v>15</v>
      </c>
      <c r="D6469">
        <v>65</v>
      </c>
      <c r="E6469">
        <v>58</v>
      </c>
      <c r="F6469">
        <v>28</v>
      </c>
      <c r="T6469"/>
    </row>
    <row r="6470" spans="1:20" x14ac:dyDescent="0.25">
      <c r="A6470">
        <v>1978</v>
      </c>
      <c r="B6470">
        <v>9</v>
      </c>
      <c r="C6470">
        <v>16</v>
      </c>
      <c r="D6470">
        <v>78</v>
      </c>
      <c r="E6470">
        <v>62</v>
      </c>
      <c r="F6470">
        <v>18</v>
      </c>
      <c r="T6470"/>
    </row>
    <row r="6471" spans="1:20" x14ac:dyDescent="0.25">
      <c r="A6471">
        <v>1978</v>
      </c>
      <c r="B6471">
        <v>9</v>
      </c>
      <c r="C6471">
        <v>17</v>
      </c>
      <c r="D6471">
        <v>76</v>
      </c>
      <c r="E6471">
        <v>57</v>
      </c>
      <c r="F6471">
        <v>3</v>
      </c>
      <c r="T6471"/>
    </row>
    <row r="6472" spans="1:20" x14ac:dyDescent="0.25">
      <c r="A6472">
        <v>1978</v>
      </c>
      <c r="B6472">
        <v>9</v>
      </c>
      <c r="C6472">
        <v>18</v>
      </c>
      <c r="D6472">
        <v>67</v>
      </c>
      <c r="E6472">
        <v>61</v>
      </c>
      <c r="F6472">
        <v>9</v>
      </c>
      <c r="T6472"/>
    </row>
    <row r="6473" spans="1:20" x14ac:dyDescent="0.25">
      <c r="A6473">
        <v>1978</v>
      </c>
      <c r="B6473">
        <v>9</v>
      </c>
      <c r="C6473">
        <v>19</v>
      </c>
      <c r="D6473">
        <v>61</v>
      </c>
      <c r="E6473">
        <v>53</v>
      </c>
      <c r="F6473">
        <v>93</v>
      </c>
      <c r="T6473"/>
    </row>
    <row r="6474" spans="1:20" x14ac:dyDescent="0.25">
      <c r="A6474">
        <v>1978</v>
      </c>
      <c r="B6474">
        <v>9</v>
      </c>
      <c r="C6474">
        <v>20</v>
      </c>
      <c r="D6474">
        <v>74</v>
      </c>
      <c r="E6474">
        <v>54</v>
      </c>
      <c r="F6474">
        <v>0</v>
      </c>
      <c r="T6474"/>
    </row>
    <row r="6475" spans="1:20" x14ac:dyDescent="0.25">
      <c r="A6475">
        <v>1978</v>
      </c>
      <c r="B6475">
        <v>9</v>
      </c>
      <c r="C6475">
        <v>21</v>
      </c>
      <c r="D6475">
        <v>83</v>
      </c>
      <c r="E6475">
        <v>61</v>
      </c>
      <c r="F6475">
        <v>0</v>
      </c>
      <c r="T6475"/>
    </row>
    <row r="6476" spans="1:20" x14ac:dyDescent="0.25">
      <c r="A6476">
        <v>1978</v>
      </c>
      <c r="B6476">
        <v>9</v>
      </c>
      <c r="C6476">
        <v>22</v>
      </c>
      <c r="D6476">
        <v>73</v>
      </c>
      <c r="E6476">
        <v>57</v>
      </c>
      <c r="F6476">
        <v>22</v>
      </c>
      <c r="T6476"/>
    </row>
    <row r="6477" spans="1:20" x14ac:dyDescent="0.25">
      <c r="A6477">
        <v>1978</v>
      </c>
      <c r="B6477">
        <v>9</v>
      </c>
      <c r="C6477">
        <v>23</v>
      </c>
      <c r="D6477">
        <v>68</v>
      </c>
      <c r="E6477">
        <v>53</v>
      </c>
      <c r="F6477">
        <v>0</v>
      </c>
      <c r="T6477"/>
    </row>
    <row r="6478" spans="1:20" x14ac:dyDescent="0.25">
      <c r="A6478">
        <v>1978</v>
      </c>
      <c r="B6478">
        <v>9</v>
      </c>
      <c r="C6478">
        <v>24</v>
      </c>
      <c r="D6478">
        <v>70</v>
      </c>
      <c r="E6478">
        <v>51</v>
      </c>
      <c r="F6478">
        <v>0</v>
      </c>
      <c r="T6478"/>
    </row>
    <row r="6479" spans="1:20" x14ac:dyDescent="0.25">
      <c r="A6479">
        <v>1978</v>
      </c>
      <c r="B6479">
        <v>9</v>
      </c>
      <c r="C6479">
        <v>25</v>
      </c>
      <c r="D6479">
        <v>73</v>
      </c>
      <c r="E6479">
        <v>53</v>
      </c>
      <c r="F6479">
        <v>0</v>
      </c>
      <c r="T6479"/>
    </row>
    <row r="6480" spans="1:20" x14ac:dyDescent="0.25">
      <c r="A6480">
        <v>1978</v>
      </c>
      <c r="B6480">
        <v>9</v>
      </c>
      <c r="C6480">
        <v>26</v>
      </c>
      <c r="D6480">
        <v>63</v>
      </c>
      <c r="E6480">
        <v>46</v>
      </c>
      <c r="F6480">
        <v>0</v>
      </c>
      <c r="T6480"/>
    </row>
    <row r="6481" spans="1:20" x14ac:dyDescent="0.25">
      <c r="A6481">
        <v>1978</v>
      </c>
      <c r="B6481">
        <v>9</v>
      </c>
      <c r="C6481">
        <v>27</v>
      </c>
      <c r="D6481">
        <v>67</v>
      </c>
      <c r="E6481">
        <v>48</v>
      </c>
      <c r="F6481">
        <v>0</v>
      </c>
      <c r="T6481"/>
    </row>
    <row r="6482" spans="1:20" x14ac:dyDescent="0.25">
      <c r="A6482">
        <v>1978</v>
      </c>
      <c r="B6482">
        <v>9</v>
      </c>
      <c r="C6482">
        <v>28</v>
      </c>
      <c r="D6482">
        <v>69</v>
      </c>
      <c r="E6482">
        <v>50</v>
      </c>
      <c r="F6482">
        <v>0</v>
      </c>
      <c r="T6482"/>
    </row>
    <row r="6483" spans="1:20" x14ac:dyDescent="0.25">
      <c r="A6483">
        <v>1978</v>
      </c>
      <c r="B6483">
        <v>9</v>
      </c>
      <c r="C6483">
        <v>29</v>
      </c>
      <c r="D6483">
        <v>66</v>
      </c>
      <c r="E6483">
        <v>45</v>
      </c>
      <c r="F6483">
        <v>0</v>
      </c>
      <c r="T6483"/>
    </row>
    <row r="6484" spans="1:20" x14ac:dyDescent="0.25">
      <c r="A6484">
        <v>1978</v>
      </c>
      <c r="B6484">
        <v>9</v>
      </c>
      <c r="C6484">
        <v>30</v>
      </c>
      <c r="D6484">
        <v>69</v>
      </c>
      <c r="E6484">
        <v>50</v>
      </c>
      <c r="F6484">
        <v>0</v>
      </c>
      <c r="T6484"/>
    </row>
    <row r="6485" spans="1:20" x14ac:dyDescent="0.25">
      <c r="A6485">
        <v>1978</v>
      </c>
      <c r="B6485">
        <v>10</v>
      </c>
      <c r="C6485">
        <v>1</v>
      </c>
      <c r="D6485">
        <v>71</v>
      </c>
      <c r="E6485">
        <v>61</v>
      </c>
      <c r="F6485">
        <v>13</v>
      </c>
      <c r="T6485"/>
    </row>
    <row r="6486" spans="1:20" x14ac:dyDescent="0.25">
      <c r="A6486">
        <v>1978</v>
      </c>
      <c r="B6486">
        <v>10</v>
      </c>
      <c r="C6486">
        <v>2</v>
      </c>
      <c r="D6486">
        <v>68</v>
      </c>
      <c r="E6486">
        <v>53</v>
      </c>
      <c r="F6486">
        <v>0</v>
      </c>
      <c r="T6486"/>
    </row>
    <row r="6487" spans="1:20" x14ac:dyDescent="0.25">
      <c r="A6487">
        <v>1978</v>
      </c>
      <c r="B6487">
        <v>10</v>
      </c>
      <c r="C6487">
        <v>3</v>
      </c>
      <c r="D6487">
        <v>59</v>
      </c>
      <c r="E6487">
        <v>48</v>
      </c>
      <c r="F6487">
        <v>0</v>
      </c>
      <c r="T6487"/>
    </row>
    <row r="6488" spans="1:20" x14ac:dyDescent="0.25">
      <c r="A6488">
        <v>1978</v>
      </c>
      <c r="B6488">
        <v>10</v>
      </c>
      <c r="C6488">
        <v>4</v>
      </c>
      <c r="D6488">
        <v>60</v>
      </c>
      <c r="E6488">
        <v>54</v>
      </c>
      <c r="F6488">
        <v>19</v>
      </c>
      <c r="T6488"/>
    </row>
    <row r="6489" spans="1:20" x14ac:dyDescent="0.25">
      <c r="A6489">
        <v>1978</v>
      </c>
      <c r="B6489">
        <v>10</v>
      </c>
      <c r="C6489">
        <v>5</v>
      </c>
      <c r="D6489">
        <v>65</v>
      </c>
      <c r="E6489">
        <v>54</v>
      </c>
      <c r="F6489">
        <v>1</v>
      </c>
      <c r="T6489"/>
    </row>
    <row r="6490" spans="1:20" x14ac:dyDescent="0.25">
      <c r="A6490">
        <v>1978</v>
      </c>
      <c r="B6490">
        <v>10</v>
      </c>
      <c r="C6490">
        <v>6</v>
      </c>
      <c r="D6490">
        <v>68</v>
      </c>
      <c r="E6490">
        <v>53</v>
      </c>
      <c r="F6490">
        <v>38</v>
      </c>
      <c r="T6490"/>
    </row>
    <row r="6491" spans="1:20" x14ac:dyDescent="0.25">
      <c r="A6491">
        <v>1978</v>
      </c>
      <c r="B6491">
        <v>10</v>
      </c>
      <c r="C6491">
        <v>7</v>
      </c>
      <c r="D6491">
        <v>61</v>
      </c>
      <c r="E6491">
        <v>47</v>
      </c>
      <c r="F6491">
        <v>0</v>
      </c>
      <c r="T6491"/>
    </row>
    <row r="6492" spans="1:20" x14ac:dyDescent="0.25">
      <c r="A6492">
        <v>1978</v>
      </c>
      <c r="B6492">
        <v>10</v>
      </c>
      <c r="C6492">
        <v>8</v>
      </c>
      <c r="D6492">
        <v>53</v>
      </c>
      <c r="E6492">
        <v>41</v>
      </c>
      <c r="F6492">
        <v>0</v>
      </c>
      <c r="T6492"/>
    </row>
    <row r="6493" spans="1:20" x14ac:dyDescent="0.25">
      <c r="A6493">
        <v>1978</v>
      </c>
      <c r="B6493">
        <v>10</v>
      </c>
      <c r="C6493">
        <v>9</v>
      </c>
      <c r="D6493">
        <v>58</v>
      </c>
      <c r="E6493">
        <v>39</v>
      </c>
      <c r="F6493">
        <v>0</v>
      </c>
      <c r="T6493"/>
    </row>
    <row r="6494" spans="1:20" x14ac:dyDescent="0.25">
      <c r="A6494">
        <v>1978</v>
      </c>
      <c r="B6494">
        <v>10</v>
      </c>
      <c r="C6494">
        <v>10</v>
      </c>
      <c r="D6494">
        <v>69</v>
      </c>
      <c r="E6494">
        <v>45</v>
      </c>
      <c r="F6494">
        <v>0</v>
      </c>
      <c r="T6494"/>
    </row>
    <row r="6495" spans="1:20" x14ac:dyDescent="0.25">
      <c r="A6495">
        <v>1978</v>
      </c>
      <c r="B6495">
        <v>10</v>
      </c>
      <c r="C6495">
        <v>11</v>
      </c>
      <c r="D6495">
        <v>71</v>
      </c>
      <c r="E6495">
        <v>54</v>
      </c>
      <c r="F6495">
        <v>0</v>
      </c>
      <c r="T6495"/>
    </row>
    <row r="6496" spans="1:20" x14ac:dyDescent="0.25">
      <c r="A6496">
        <v>1978</v>
      </c>
      <c r="B6496">
        <v>10</v>
      </c>
      <c r="C6496">
        <v>12</v>
      </c>
      <c r="D6496">
        <v>72</v>
      </c>
      <c r="E6496">
        <v>58</v>
      </c>
      <c r="F6496">
        <v>0</v>
      </c>
      <c r="T6496"/>
    </row>
    <row r="6497" spans="1:20" x14ac:dyDescent="0.25">
      <c r="A6497">
        <v>1978</v>
      </c>
      <c r="B6497">
        <v>10</v>
      </c>
      <c r="C6497">
        <v>13</v>
      </c>
      <c r="D6497">
        <v>76</v>
      </c>
      <c r="E6497">
        <v>59</v>
      </c>
      <c r="F6497">
        <v>0</v>
      </c>
      <c r="T6497"/>
    </row>
    <row r="6498" spans="1:20" x14ac:dyDescent="0.25">
      <c r="A6498">
        <v>1978</v>
      </c>
      <c r="B6498">
        <v>10</v>
      </c>
      <c r="C6498">
        <v>14</v>
      </c>
      <c r="D6498">
        <v>68</v>
      </c>
      <c r="E6498">
        <v>44</v>
      </c>
      <c r="F6498">
        <v>16</v>
      </c>
      <c r="T6498"/>
    </row>
    <row r="6499" spans="1:20" x14ac:dyDescent="0.25">
      <c r="A6499">
        <v>1978</v>
      </c>
      <c r="B6499">
        <v>10</v>
      </c>
      <c r="C6499">
        <v>15</v>
      </c>
      <c r="D6499">
        <v>53</v>
      </c>
      <c r="E6499">
        <v>42</v>
      </c>
      <c r="F6499">
        <v>0</v>
      </c>
      <c r="T6499"/>
    </row>
    <row r="6500" spans="1:20" x14ac:dyDescent="0.25">
      <c r="A6500">
        <v>1978</v>
      </c>
      <c r="B6500">
        <v>10</v>
      </c>
      <c r="C6500">
        <v>16</v>
      </c>
      <c r="D6500">
        <v>53</v>
      </c>
      <c r="E6500">
        <v>40</v>
      </c>
      <c r="F6500">
        <v>1</v>
      </c>
      <c r="T6500"/>
    </row>
    <row r="6501" spans="1:20" x14ac:dyDescent="0.25">
      <c r="A6501">
        <v>1978</v>
      </c>
      <c r="B6501">
        <v>10</v>
      </c>
      <c r="C6501">
        <v>17</v>
      </c>
      <c r="D6501">
        <v>54</v>
      </c>
      <c r="E6501">
        <v>39</v>
      </c>
      <c r="F6501">
        <v>0</v>
      </c>
      <c r="T6501"/>
    </row>
    <row r="6502" spans="1:20" x14ac:dyDescent="0.25">
      <c r="A6502">
        <v>1978</v>
      </c>
      <c r="B6502">
        <v>10</v>
      </c>
      <c r="C6502">
        <v>18</v>
      </c>
      <c r="D6502">
        <v>57</v>
      </c>
      <c r="E6502">
        <v>37</v>
      </c>
      <c r="F6502">
        <v>0</v>
      </c>
      <c r="T6502"/>
    </row>
    <row r="6503" spans="1:20" x14ac:dyDescent="0.25">
      <c r="A6503">
        <v>1978</v>
      </c>
      <c r="B6503">
        <v>10</v>
      </c>
      <c r="C6503">
        <v>19</v>
      </c>
      <c r="D6503">
        <v>61</v>
      </c>
      <c r="E6503">
        <v>49</v>
      </c>
      <c r="F6503">
        <v>3</v>
      </c>
      <c r="T6503"/>
    </row>
    <row r="6504" spans="1:20" x14ac:dyDescent="0.25">
      <c r="A6504">
        <v>1978</v>
      </c>
      <c r="B6504">
        <v>10</v>
      </c>
      <c r="C6504">
        <v>20</v>
      </c>
      <c r="D6504">
        <v>55</v>
      </c>
      <c r="E6504">
        <v>46</v>
      </c>
      <c r="F6504">
        <v>0</v>
      </c>
      <c r="T6504"/>
    </row>
    <row r="6505" spans="1:20" x14ac:dyDescent="0.25">
      <c r="A6505">
        <v>1978</v>
      </c>
      <c r="B6505">
        <v>10</v>
      </c>
      <c r="C6505">
        <v>21</v>
      </c>
      <c r="D6505">
        <v>69</v>
      </c>
      <c r="E6505">
        <v>45</v>
      </c>
      <c r="F6505">
        <v>0</v>
      </c>
      <c r="T6505"/>
    </row>
    <row r="6506" spans="1:20" x14ac:dyDescent="0.25">
      <c r="A6506">
        <v>1978</v>
      </c>
      <c r="B6506">
        <v>10</v>
      </c>
      <c r="C6506">
        <v>22</v>
      </c>
      <c r="D6506">
        <v>75</v>
      </c>
      <c r="E6506">
        <v>51</v>
      </c>
      <c r="F6506">
        <v>0</v>
      </c>
      <c r="T6506"/>
    </row>
    <row r="6507" spans="1:20" x14ac:dyDescent="0.25">
      <c r="A6507">
        <v>1978</v>
      </c>
      <c r="B6507">
        <v>10</v>
      </c>
      <c r="C6507">
        <v>23</v>
      </c>
      <c r="D6507">
        <v>76</v>
      </c>
      <c r="E6507">
        <v>45</v>
      </c>
      <c r="F6507">
        <v>4</v>
      </c>
      <c r="T6507"/>
    </row>
    <row r="6508" spans="1:20" x14ac:dyDescent="0.25">
      <c r="A6508">
        <v>1978</v>
      </c>
      <c r="B6508">
        <v>10</v>
      </c>
      <c r="C6508">
        <v>24</v>
      </c>
      <c r="D6508">
        <v>54</v>
      </c>
      <c r="E6508">
        <v>36</v>
      </c>
      <c r="F6508">
        <v>0</v>
      </c>
      <c r="T6508"/>
    </row>
    <row r="6509" spans="1:20" x14ac:dyDescent="0.25">
      <c r="A6509">
        <v>1978</v>
      </c>
      <c r="B6509">
        <v>10</v>
      </c>
      <c r="C6509">
        <v>25</v>
      </c>
      <c r="D6509">
        <v>61</v>
      </c>
      <c r="E6509">
        <v>43</v>
      </c>
      <c r="F6509">
        <v>0</v>
      </c>
      <c r="T6509"/>
    </row>
    <row r="6510" spans="1:20" x14ac:dyDescent="0.25">
      <c r="A6510">
        <v>1978</v>
      </c>
      <c r="B6510">
        <v>10</v>
      </c>
      <c r="C6510">
        <v>26</v>
      </c>
      <c r="D6510">
        <v>62</v>
      </c>
      <c r="E6510">
        <v>56</v>
      </c>
      <c r="F6510">
        <v>36</v>
      </c>
      <c r="T6510"/>
    </row>
    <row r="6511" spans="1:20" x14ac:dyDescent="0.25">
      <c r="A6511">
        <v>1978</v>
      </c>
      <c r="B6511">
        <v>10</v>
      </c>
      <c r="C6511">
        <v>27</v>
      </c>
      <c r="D6511">
        <v>59</v>
      </c>
      <c r="E6511">
        <v>47</v>
      </c>
      <c r="F6511">
        <v>19</v>
      </c>
      <c r="T6511"/>
    </row>
    <row r="6512" spans="1:20" x14ac:dyDescent="0.25">
      <c r="A6512">
        <v>1978</v>
      </c>
      <c r="B6512">
        <v>10</v>
      </c>
      <c r="C6512">
        <v>28</v>
      </c>
      <c r="D6512">
        <v>62</v>
      </c>
      <c r="E6512">
        <v>45</v>
      </c>
      <c r="F6512">
        <v>0</v>
      </c>
      <c r="T6512"/>
    </row>
    <row r="6513" spans="1:20" x14ac:dyDescent="0.25">
      <c r="A6513">
        <v>1978</v>
      </c>
      <c r="B6513">
        <v>10</v>
      </c>
      <c r="C6513">
        <v>29</v>
      </c>
      <c r="D6513">
        <v>59</v>
      </c>
      <c r="E6513">
        <v>45</v>
      </c>
      <c r="F6513">
        <v>0</v>
      </c>
      <c r="T6513"/>
    </row>
    <row r="6514" spans="1:20" x14ac:dyDescent="0.25">
      <c r="A6514">
        <v>1978</v>
      </c>
      <c r="B6514">
        <v>10</v>
      </c>
      <c r="C6514">
        <v>30</v>
      </c>
      <c r="D6514">
        <v>53</v>
      </c>
      <c r="E6514">
        <v>38</v>
      </c>
      <c r="F6514">
        <v>0</v>
      </c>
      <c r="T6514"/>
    </row>
    <row r="6515" spans="1:20" x14ac:dyDescent="0.25">
      <c r="A6515">
        <v>1978</v>
      </c>
      <c r="B6515">
        <v>10</v>
      </c>
      <c r="C6515">
        <v>31</v>
      </c>
      <c r="D6515">
        <v>62</v>
      </c>
      <c r="E6515">
        <v>44</v>
      </c>
      <c r="F6515">
        <v>0</v>
      </c>
      <c r="T6515"/>
    </row>
    <row r="6516" spans="1:20" x14ac:dyDescent="0.25">
      <c r="A6516">
        <v>1978</v>
      </c>
      <c r="B6516">
        <v>11</v>
      </c>
      <c r="C6516">
        <v>1</v>
      </c>
      <c r="D6516">
        <v>61</v>
      </c>
      <c r="E6516">
        <v>48</v>
      </c>
      <c r="F6516">
        <v>0</v>
      </c>
      <c r="T6516"/>
    </row>
    <row r="6517" spans="1:20" x14ac:dyDescent="0.25">
      <c r="A6517">
        <v>1978</v>
      </c>
      <c r="B6517">
        <v>11</v>
      </c>
      <c r="C6517">
        <v>2</v>
      </c>
      <c r="D6517">
        <v>65</v>
      </c>
      <c r="E6517">
        <v>41</v>
      </c>
      <c r="F6517">
        <v>0</v>
      </c>
      <c r="T6517"/>
    </row>
    <row r="6518" spans="1:20" x14ac:dyDescent="0.25">
      <c r="A6518">
        <v>1978</v>
      </c>
      <c r="B6518">
        <v>11</v>
      </c>
      <c r="C6518">
        <v>3</v>
      </c>
      <c r="D6518">
        <v>63</v>
      </c>
      <c r="E6518">
        <v>49</v>
      </c>
      <c r="F6518">
        <v>0</v>
      </c>
      <c r="T6518"/>
    </row>
    <row r="6519" spans="1:20" x14ac:dyDescent="0.25">
      <c r="A6519">
        <v>1978</v>
      </c>
      <c r="B6519">
        <v>11</v>
      </c>
      <c r="C6519">
        <v>4</v>
      </c>
      <c r="D6519">
        <v>53</v>
      </c>
      <c r="E6519">
        <v>48</v>
      </c>
      <c r="F6519">
        <v>0</v>
      </c>
      <c r="T6519"/>
    </row>
    <row r="6520" spans="1:20" x14ac:dyDescent="0.25">
      <c r="A6520">
        <v>1978</v>
      </c>
      <c r="B6520">
        <v>11</v>
      </c>
      <c r="C6520">
        <v>5</v>
      </c>
      <c r="D6520">
        <v>63</v>
      </c>
      <c r="E6520">
        <v>50</v>
      </c>
      <c r="F6520">
        <v>0</v>
      </c>
      <c r="T6520"/>
    </row>
    <row r="6521" spans="1:20" x14ac:dyDescent="0.25">
      <c r="A6521">
        <v>1978</v>
      </c>
      <c r="B6521">
        <v>11</v>
      </c>
      <c r="C6521">
        <v>6</v>
      </c>
      <c r="D6521">
        <v>70</v>
      </c>
      <c r="E6521">
        <v>52</v>
      </c>
      <c r="F6521">
        <v>0</v>
      </c>
      <c r="T6521"/>
    </row>
    <row r="6522" spans="1:20" x14ac:dyDescent="0.25">
      <c r="A6522">
        <v>1978</v>
      </c>
      <c r="B6522">
        <v>11</v>
      </c>
      <c r="C6522">
        <v>7</v>
      </c>
      <c r="D6522">
        <v>59</v>
      </c>
      <c r="E6522">
        <v>49</v>
      </c>
      <c r="F6522">
        <v>0</v>
      </c>
      <c r="T6522"/>
    </row>
    <row r="6523" spans="1:20" x14ac:dyDescent="0.25">
      <c r="A6523">
        <v>1978</v>
      </c>
      <c r="B6523">
        <v>11</v>
      </c>
      <c r="C6523">
        <v>8</v>
      </c>
      <c r="D6523">
        <v>49</v>
      </c>
      <c r="E6523">
        <v>46</v>
      </c>
      <c r="F6523">
        <v>0</v>
      </c>
      <c r="T6523"/>
    </row>
    <row r="6524" spans="1:20" x14ac:dyDescent="0.25">
      <c r="A6524">
        <v>1978</v>
      </c>
      <c r="B6524">
        <v>11</v>
      </c>
      <c r="C6524">
        <v>9</v>
      </c>
      <c r="D6524">
        <v>63</v>
      </c>
      <c r="E6524">
        <v>43</v>
      </c>
      <c r="F6524">
        <v>0</v>
      </c>
      <c r="T6524"/>
    </row>
    <row r="6525" spans="1:20" x14ac:dyDescent="0.25">
      <c r="A6525">
        <v>1978</v>
      </c>
      <c r="B6525">
        <v>11</v>
      </c>
      <c r="C6525">
        <v>10</v>
      </c>
      <c r="D6525">
        <v>64</v>
      </c>
      <c r="E6525">
        <v>48</v>
      </c>
      <c r="F6525">
        <v>0</v>
      </c>
      <c r="T6525"/>
    </row>
    <row r="6526" spans="1:20" x14ac:dyDescent="0.25">
      <c r="A6526">
        <v>1978</v>
      </c>
      <c r="B6526">
        <v>11</v>
      </c>
      <c r="C6526">
        <v>11</v>
      </c>
      <c r="D6526">
        <v>61</v>
      </c>
      <c r="E6526">
        <v>52</v>
      </c>
      <c r="F6526">
        <v>0</v>
      </c>
      <c r="T6526"/>
    </row>
    <row r="6527" spans="1:20" x14ac:dyDescent="0.25">
      <c r="A6527">
        <v>1978</v>
      </c>
      <c r="B6527">
        <v>11</v>
      </c>
      <c r="C6527">
        <v>12</v>
      </c>
      <c r="D6527">
        <v>53</v>
      </c>
      <c r="E6527">
        <v>45</v>
      </c>
      <c r="F6527">
        <v>0</v>
      </c>
      <c r="T6527"/>
    </row>
    <row r="6528" spans="1:20" x14ac:dyDescent="0.25">
      <c r="A6528">
        <v>1978</v>
      </c>
      <c r="B6528">
        <v>11</v>
      </c>
      <c r="C6528">
        <v>13</v>
      </c>
      <c r="D6528">
        <v>51</v>
      </c>
      <c r="E6528">
        <v>43</v>
      </c>
      <c r="F6528">
        <v>0</v>
      </c>
      <c r="T6528"/>
    </row>
    <row r="6529" spans="1:20" x14ac:dyDescent="0.25">
      <c r="A6529">
        <v>1978</v>
      </c>
      <c r="B6529">
        <v>11</v>
      </c>
      <c r="C6529">
        <v>14</v>
      </c>
      <c r="D6529">
        <v>67</v>
      </c>
      <c r="E6529">
        <v>51</v>
      </c>
      <c r="F6529">
        <v>0</v>
      </c>
      <c r="T6529"/>
    </row>
    <row r="6530" spans="1:20" x14ac:dyDescent="0.25">
      <c r="A6530">
        <v>1978</v>
      </c>
      <c r="B6530">
        <v>11</v>
      </c>
      <c r="C6530">
        <v>15</v>
      </c>
      <c r="D6530">
        <v>62</v>
      </c>
      <c r="E6530">
        <v>46</v>
      </c>
      <c r="F6530">
        <v>0</v>
      </c>
      <c r="T6530"/>
    </row>
    <row r="6531" spans="1:20" x14ac:dyDescent="0.25">
      <c r="A6531">
        <v>1978</v>
      </c>
      <c r="B6531">
        <v>11</v>
      </c>
      <c r="C6531">
        <v>16</v>
      </c>
      <c r="D6531">
        <v>49</v>
      </c>
      <c r="E6531">
        <v>41</v>
      </c>
      <c r="F6531">
        <v>5</v>
      </c>
      <c r="T6531"/>
    </row>
    <row r="6532" spans="1:20" x14ac:dyDescent="0.25">
      <c r="A6532">
        <v>1978</v>
      </c>
      <c r="B6532">
        <v>11</v>
      </c>
      <c r="C6532">
        <v>17</v>
      </c>
      <c r="D6532">
        <v>62</v>
      </c>
      <c r="E6532">
        <v>44</v>
      </c>
      <c r="F6532">
        <v>47</v>
      </c>
      <c r="T6532"/>
    </row>
    <row r="6533" spans="1:20" x14ac:dyDescent="0.25">
      <c r="A6533">
        <v>1978</v>
      </c>
      <c r="B6533">
        <v>11</v>
      </c>
      <c r="C6533">
        <v>18</v>
      </c>
      <c r="D6533">
        <v>65</v>
      </c>
      <c r="E6533">
        <v>48</v>
      </c>
      <c r="F6533">
        <v>47</v>
      </c>
      <c r="T6533"/>
    </row>
    <row r="6534" spans="1:20" x14ac:dyDescent="0.25">
      <c r="A6534">
        <v>1978</v>
      </c>
      <c r="B6534">
        <v>11</v>
      </c>
      <c r="C6534">
        <v>19</v>
      </c>
      <c r="D6534">
        <v>55</v>
      </c>
      <c r="E6534">
        <v>44</v>
      </c>
      <c r="F6534">
        <v>0</v>
      </c>
      <c r="T6534"/>
    </row>
    <row r="6535" spans="1:20" x14ac:dyDescent="0.25">
      <c r="A6535">
        <v>1978</v>
      </c>
      <c r="B6535">
        <v>11</v>
      </c>
      <c r="C6535">
        <v>20</v>
      </c>
      <c r="D6535">
        <v>49</v>
      </c>
      <c r="E6535">
        <v>38</v>
      </c>
      <c r="F6535">
        <v>0</v>
      </c>
      <c r="T6535"/>
    </row>
    <row r="6536" spans="1:20" x14ac:dyDescent="0.25">
      <c r="A6536">
        <v>1978</v>
      </c>
      <c r="B6536">
        <v>11</v>
      </c>
      <c r="C6536">
        <v>21</v>
      </c>
      <c r="D6536">
        <v>39</v>
      </c>
      <c r="E6536">
        <v>33</v>
      </c>
      <c r="F6536">
        <v>0</v>
      </c>
      <c r="T6536"/>
    </row>
    <row r="6537" spans="1:20" x14ac:dyDescent="0.25">
      <c r="A6537">
        <v>1978</v>
      </c>
      <c r="B6537">
        <v>11</v>
      </c>
      <c r="C6537">
        <v>22</v>
      </c>
      <c r="D6537">
        <v>38</v>
      </c>
      <c r="E6537">
        <v>33</v>
      </c>
      <c r="F6537">
        <v>0</v>
      </c>
      <c r="T6537"/>
    </row>
    <row r="6538" spans="1:20" x14ac:dyDescent="0.25">
      <c r="A6538">
        <v>1978</v>
      </c>
      <c r="B6538">
        <v>11</v>
      </c>
      <c r="C6538">
        <v>23</v>
      </c>
      <c r="D6538">
        <v>49</v>
      </c>
      <c r="E6538">
        <v>34</v>
      </c>
      <c r="F6538">
        <v>77</v>
      </c>
      <c r="T6538"/>
    </row>
    <row r="6539" spans="1:20" x14ac:dyDescent="0.25">
      <c r="A6539">
        <v>1978</v>
      </c>
      <c r="B6539">
        <v>11</v>
      </c>
      <c r="C6539">
        <v>24</v>
      </c>
      <c r="D6539">
        <v>52</v>
      </c>
      <c r="E6539">
        <v>45</v>
      </c>
      <c r="F6539">
        <v>15</v>
      </c>
      <c r="T6539"/>
    </row>
    <row r="6540" spans="1:20" x14ac:dyDescent="0.25">
      <c r="A6540">
        <v>1978</v>
      </c>
      <c r="B6540">
        <v>11</v>
      </c>
      <c r="C6540">
        <v>25</v>
      </c>
      <c r="D6540">
        <v>45</v>
      </c>
      <c r="E6540">
        <v>32</v>
      </c>
      <c r="F6540">
        <v>0</v>
      </c>
      <c r="T6540"/>
    </row>
    <row r="6541" spans="1:20" x14ac:dyDescent="0.25">
      <c r="A6541">
        <v>1978</v>
      </c>
      <c r="B6541">
        <v>11</v>
      </c>
      <c r="C6541">
        <v>26</v>
      </c>
      <c r="D6541">
        <v>35</v>
      </c>
      <c r="E6541">
        <v>25</v>
      </c>
      <c r="F6541">
        <v>0</v>
      </c>
      <c r="T6541"/>
    </row>
    <row r="6542" spans="1:20" x14ac:dyDescent="0.25">
      <c r="A6542">
        <v>1978</v>
      </c>
      <c r="B6542">
        <v>11</v>
      </c>
      <c r="C6542">
        <v>27</v>
      </c>
      <c r="D6542">
        <v>36</v>
      </c>
      <c r="E6542">
        <v>24</v>
      </c>
      <c r="F6542">
        <v>50</v>
      </c>
      <c r="T6542"/>
    </row>
    <row r="6543" spans="1:20" x14ac:dyDescent="0.25">
      <c r="A6543">
        <v>1978</v>
      </c>
      <c r="B6543">
        <v>11</v>
      </c>
      <c r="C6543">
        <v>28</v>
      </c>
      <c r="D6543">
        <v>40</v>
      </c>
      <c r="E6543">
        <v>34</v>
      </c>
      <c r="F6543">
        <v>2</v>
      </c>
      <c r="T6543"/>
    </row>
    <row r="6544" spans="1:20" x14ac:dyDescent="0.25">
      <c r="A6544">
        <v>1978</v>
      </c>
      <c r="B6544">
        <v>11</v>
      </c>
      <c r="C6544">
        <v>29</v>
      </c>
      <c r="D6544">
        <v>44</v>
      </c>
      <c r="E6544">
        <v>33</v>
      </c>
      <c r="F6544">
        <v>34</v>
      </c>
      <c r="T6544"/>
    </row>
    <row r="6545" spans="1:20" x14ac:dyDescent="0.25">
      <c r="A6545">
        <v>1978</v>
      </c>
      <c r="B6545">
        <v>11</v>
      </c>
      <c r="C6545">
        <v>30</v>
      </c>
      <c r="D6545">
        <v>47</v>
      </c>
      <c r="E6545">
        <v>38</v>
      </c>
      <c r="F6545">
        <v>8</v>
      </c>
      <c r="T6545"/>
    </row>
    <row r="6546" spans="1:20" x14ac:dyDescent="0.25">
      <c r="A6546">
        <v>1978</v>
      </c>
      <c r="B6546">
        <v>12</v>
      </c>
      <c r="C6546">
        <v>1</v>
      </c>
      <c r="D6546">
        <v>45</v>
      </c>
      <c r="E6546">
        <v>33</v>
      </c>
      <c r="F6546">
        <v>0</v>
      </c>
      <c r="T6546"/>
    </row>
    <row r="6547" spans="1:20" x14ac:dyDescent="0.25">
      <c r="A6547">
        <v>1978</v>
      </c>
      <c r="B6547">
        <v>12</v>
      </c>
      <c r="C6547">
        <v>2</v>
      </c>
      <c r="D6547">
        <v>50</v>
      </c>
      <c r="E6547">
        <v>35</v>
      </c>
      <c r="F6547">
        <v>0</v>
      </c>
      <c r="T6547"/>
    </row>
    <row r="6548" spans="1:20" x14ac:dyDescent="0.25">
      <c r="A6548">
        <v>1978</v>
      </c>
      <c r="B6548">
        <v>12</v>
      </c>
      <c r="C6548">
        <v>3</v>
      </c>
      <c r="D6548">
        <v>52</v>
      </c>
      <c r="E6548">
        <v>32</v>
      </c>
      <c r="F6548">
        <v>2</v>
      </c>
      <c r="T6548"/>
    </row>
    <row r="6549" spans="1:20" x14ac:dyDescent="0.25">
      <c r="A6549">
        <v>1978</v>
      </c>
      <c r="B6549">
        <v>12</v>
      </c>
      <c r="C6549">
        <v>4</v>
      </c>
      <c r="D6549">
        <v>67</v>
      </c>
      <c r="E6549">
        <v>47</v>
      </c>
      <c r="F6549">
        <v>23</v>
      </c>
      <c r="T6549"/>
    </row>
    <row r="6550" spans="1:20" x14ac:dyDescent="0.25">
      <c r="A6550">
        <v>1978</v>
      </c>
      <c r="B6550">
        <v>12</v>
      </c>
      <c r="C6550">
        <v>5</v>
      </c>
      <c r="D6550">
        <v>48</v>
      </c>
      <c r="E6550">
        <v>41</v>
      </c>
      <c r="F6550">
        <v>19</v>
      </c>
      <c r="T6550"/>
    </row>
    <row r="6551" spans="1:20" x14ac:dyDescent="0.25">
      <c r="A6551">
        <v>1978</v>
      </c>
      <c r="B6551">
        <v>12</v>
      </c>
      <c r="C6551">
        <v>6</v>
      </c>
      <c r="D6551">
        <v>58</v>
      </c>
      <c r="E6551">
        <v>41</v>
      </c>
      <c r="F6551">
        <v>0</v>
      </c>
      <c r="T6551"/>
    </row>
    <row r="6552" spans="1:20" x14ac:dyDescent="0.25">
      <c r="A6552">
        <v>1978</v>
      </c>
      <c r="B6552">
        <v>12</v>
      </c>
      <c r="C6552">
        <v>7</v>
      </c>
      <c r="D6552">
        <v>52</v>
      </c>
      <c r="E6552">
        <v>43</v>
      </c>
      <c r="F6552">
        <v>0</v>
      </c>
      <c r="T6552"/>
    </row>
    <row r="6553" spans="1:20" x14ac:dyDescent="0.25">
      <c r="A6553">
        <v>1978</v>
      </c>
      <c r="B6553">
        <v>12</v>
      </c>
      <c r="C6553">
        <v>8</v>
      </c>
      <c r="D6553">
        <v>57</v>
      </c>
      <c r="E6553">
        <v>48</v>
      </c>
      <c r="F6553">
        <v>75</v>
      </c>
      <c r="T6553"/>
    </row>
    <row r="6554" spans="1:20" x14ac:dyDescent="0.25">
      <c r="A6554">
        <v>1978</v>
      </c>
      <c r="B6554">
        <v>12</v>
      </c>
      <c r="C6554">
        <v>9</v>
      </c>
      <c r="D6554">
        <v>57</v>
      </c>
      <c r="E6554">
        <v>32</v>
      </c>
      <c r="F6554">
        <v>179</v>
      </c>
      <c r="T6554"/>
    </row>
    <row r="6555" spans="1:20" x14ac:dyDescent="0.25">
      <c r="A6555">
        <v>1978</v>
      </c>
      <c r="B6555">
        <v>12</v>
      </c>
      <c r="C6555">
        <v>10</v>
      </c>
      <c r="D6555">
        <v>32</v>
      </c>
      <c r="E6555">
        <v>24</v>
      </c>
      <c r="F6555">
        <v>0</v>
      </c>
      <c r="T6555"/>
    </row>
    <row r="6556" spans="1:20" x14ac:dyDescent="0.25">
      <c r="A6556">
        <v>1978</v>
      </c>
      <c r="B6556">
        <v>12</v>
      </c>
      <c r="C6556">
        <v>11</v>
      </c>
      <c r="D6556">
        <v>31</v>
      </c>
      <c r="E6556">
        <v>21</v>
      </c>
      <c r="F6556">
        <v>0</v>
      </c>
      <c r="T6556"/>
    </row>
    <row r="6557" spans="1:20" x14ac:dyDescent="0.25">
      <c r="A6557">
        <v>1978</v>
      </c>
      <c r="B6557">
        <v>12</v>
      </c>
      <c r="C6557">
        <v>12</v>
      </c>
      <c r="D6557">
        <v>40</v>
      </c>
      <c r="E6557">
        <v>28</v>
      </c>
      <c r="F6557">
        <v>0</v>
      </c>
      <c r="T6557"/>
    </row>
    <row r="6558" spans="1:20" x14ac:dyDescent="0.25">
      <c r="A6558">
        <v>1978</v>
      </c>
      <c r="B6558">
        <v>12</v>
      </c>
      <c r="C6558">
        <v>13</v>
      </c>
      <c r="D6558">
        <v>50</v>
      </c>
      <c r="E6558">
        <v>34</v>
      </c>
      <c r="F6558">
        <v>0</v>
      </c>
      <c r="T6558"/>
    </row>
    <row r="6559" spans="1:20" x14ac:dyDescent="0.25">
      <c r="A6559">
        <v>1978</v>
      </c>
      <c r="B6559">
        <v>12</v>
      </c>
      <c r="C6559">
        <v>14</v>
      </c>
      <c r="D6559">
        <v>39</v>
      </c>
      <c r="E6559">
        <v>31</v>
      </c>
      <c r="F6559">
        <v>0</v>
      </c>
      <c r="T6559"/>
    </row>
    <row r="6560" spans="1:20" x14ac:dyDescent="0.25">
      <c r="A6560">
        <v>1978</v>
      </c>
      <c r="B6560">
        <v>12</v>
      </c>
      <c r="C6560">
        <v>15</v>
      </c>
      <c r="D6560">
        <v>45</v>
      </c>
      <c r="E6560">
        <v>30</v>
      </c>
      <c r="F6560">
        <v>0</v>
      </c>
      <c r="T6560"/>
    </row>
    <row r="6561" spans="1:20" x14ac:dyDescent="0.25">
      <c r="A6561">
        <v>1978</v>
      </c>
      <c r="B6561">
        <v>12</v>
      </c>
      <c r="C6561">
        <v>16</v>
      </c>
      <c r="D6561">
        <v>51</v>
      </c>
      <c r="E6561">
        <v>40</v>
      </c>
      <c r="F6561">
        <v>0</v>
      </c>
      <c r="T6561"/>
    </row>
    <row r="6562" spans="1:20" x14ac:dyDescent="0.25">
      <c r="A6562">
        <v>1978</v>
      </c>
      <c r="B6562">
        <v>12</v>
      </c>
      <c r="C6562">
        <v>17</v>
      </c>
      <c r="D6562">
        <v>47</v>
      </c>
      <c r="E6562">
        <v>34</v>
      </c>
      <c r="F6562">
        <v>20</v>
      </c>
      <c r="T6562"/>
    </row>
    <row r="6563" spans="1:20" x14ac:dyDescent="0.25">
      <c r="A6563">
        <v>1978</v>
      </c>
      <c r="B6563">
        <v>12</v>
      </c>
      <c r="C6563">
        <v>18</v>
      </c>
      <c r="D6563">
        <v>38</v>
      </c>
      <c r="E6563">
        <v>26</v>
      </c>
      <c r="F6563">
        <v>0</v>
      </c>
      <c r="T6563"/>
    </row>
    <row r="6564" spans="1:20" x14ac:dyDescent="0.25">
      <c r="A6564">
        <v>1978</v>
      </c>
      <c r="B6564">
        <v>12</v>
      </c>
      <c r="C6564">
        <v>19</v>
      </c>
      <c r="D6564">
        <v>30</v>
      </c>
      <c r="E6564">
        <v>19</v>
      </c>
      <c r="F6564">
        <v>0</v>
      </c>
      <c r="T6564"/>
    </row>
    <row r="6565" spans="1:20" x14ac:dyDescent="0.25">
      <c r="A6565">
        <v>1978</v>
      </c>
      <c r="B6565">
        <v>12</v>
      </c>
      <c r="C6565">
        <v>20</v>
      </c>
      <c r="D6565">
        <v>45</v>
      </c>
      <c r="E6565">
        <v>25</v>
      </c>
      <c r="F6565">
        <v>30</v>
      </c>
      <c r="T6565"/>
    </row>
    <row r="6566" spans="1:20" x14ac:dyDescent="0.25">
      <c r="A6566">
        <v>1978</v>
      </c>
      <c r="B6566">
        <v>12</v>
      </c>
      <c r="C6566">
        <v>21</v>
      </c>
      <c r="D6566">
        <v>49</v>
      </c>
      <c r="E6566">
        <v>39</v>
      </c>
      <c r="F6566">
        <v>48</v>
      </c>
      <c r="T6566"/>
    </row>
    <row r="6567" spans="1:20" x14ac:dyDescent="0.25">
      <c r="A6567">
        <v>1978</v>
      </c>
      <c r="B6567">
        <v>12</v>
      </c>
      <c r="C6567">
        <v>22</v>
      </c>
      <c r="D6567">
        <v>44</v>
      </c>
      <c r="E6567">
        <v>37</v>
      </c>
      <c r="F6567">
        <v>0</v>
      </c>
      <c r="T6567"/>
    </row>
    <row r="6568" spans="1:20" x14ac:dyDescent="0.25">
      <c r="A6568">
        <v>1978</v>
      </c>
      <c r="B6568">
        <v>12</v>
      </c>
      <c r="C6568">
        <v>23</v>
      </c>
      <c r="D6568">
        <v>47</v>
      </c>
      <c r="E6568">
        <v>36</v>
      </c>
      <c r="F6568">
        <v>0</v>
      </c>
      <c r="T6568"/>
    </row>
    <row r="6569" spans="1:20" x14ac:dyDescent="0.25">
      <c r="A6569">
        <v>1978</v>
      </c>
      <c r="B6569">
        <v>12</v>
      </c>
      <c r="C6569">
        <v>24</v>
      </c>
      <c r="D6569">
        <v>42</v>
      </c>
      <c r="E6569">
        <v>36</v>
      </c>
      <c r="F6569">
        <v>69</v>
      </c>
      <c r="T6569"/>
    </row>
    <row r="6570" spans="1:20" x14ac:dyDescent="0.25">
      <c r="A6570">
        <v>1978</v>
      </c>
      <c r="B6570">
        <v>12</v>
      </c>
      <c r="C6570">
        <v>25</v>
      </c>
      <c r="D6570">
        <v>45</v>
      </c>
      <c r="E6570">
        <v>35</v>
      </c>
      <c r="F6570">
        <v>79</v>
      </c>
      <c r="T6570"/>
    </row>
    <row r="6571" spans="1:20" x14ac:dyDescent="0.25">
      <c r="A6571">
        <v>1978</v>
      </c>
      <c r="B6571">
        <v>12</v>
      </c>
      <c r="C6571">
        <v>26</v>
      </c>
      <c r="D6571">
        <v>42</v>
      </c>
      <c r="E6571">
        <v>31</v>
      </c>
      <c r="F6571">
        <v>0</v>
      </c>
      <c r="T6571"/>
    </row>
    <row r="6572" spans="1:20" x14ac:dyDescent="0.25">
      <c r="A6572">
        <v>1978</v>
      </c>
      <c r="B6572">
        <v>12</v>
      </c>
      <c r="C6572">
        <v>27</v>
      </c>
      <c r="D6572">
        <v>38</v>
      </c>
      <c r="E6572">
        <v>27</v>
      </c>
      <c r="F6572">
        <v>0</v>
      </c>
      <c r="T6572"/>
    </row>
    <row r="6573" spans="1:20" x14ac:dyDescent="0.25">
      <c r="A6573">
        <v>1978</v>
      </c>
      <c r="B6573">
        <v>12</v>
      </c>
      <c r="C6573">
        <v>28</v>
      </c>
      <c r="D6573">
        <v>33</v>
      </c>
      <c r="E6573">
        <v>22</v>
      </c>
      <c r="F6573">
        <v>0</v>
      </c>
      <c r="T6573"/>
    </row>
    <row r="6574" spans="1:20" x14ac:dyDescent="0.25">
      <c r="A6574">
        <v>1978</v>
      </c>
      <c r="B6574">
        <v>12</v>
      </c>
      <c r="C6574">
        <v>29</v>
      </c>
      <c r="D6574">
        <v>34</v>
      </c>
      <c r="E6574">
        <v>19</v>
      </c>
      <c r="F6574">
        <v>0</v>
      </c>
      <c r="T6574"/>
    </row>
    <row r="6575" spans="1:20" x14ac:dyDescent="0.25">
      <c r="A6575">
        <v>1978</v>
      </c>
      <c r="B6575">
        <v>12</v>
      </c>
      <c r="C6575">
        <v>30</v>
      </c>
      <c r="D6575">
        <v>41</v>
      </c>
      <c r="E6575">
        <v>25</v>
      </c>
      <c r="F6575">
        <v>0</v>
      </c>
      <c r="T6575"/>
    </row>
    <row r="6576" spans="1:20" x14ac:dyDescent="0.25">
      <c r="A6576">
        <v>1978</v>
      </c>
      <c r="B6576">
        <v>12</v>
      </c>
      <c r="C6576">
        <v>31</v>
      </c>
      <c r="D6576">
        <v>50</v>
      </c>
      <c r="E6576">
        <v>39</v>
      </c>
      <c r="F6576">
        <v>17</v>
      </c>
      <c r="T6576"/>
    </row>
    <row r="6577" spans="1:20" x14ac:dyDescent="0.25">
      <c r="A6577">
        <v>1979</v>
      </c>
      <c r="B6577">
        <v>1</v>
      </c>
      <c r="C6577">
        <v>1</v>
      </c>
      <c r="D6577">
        <v>60</v>
      </c>
      <c r="E6577">
        <v>50</v>
      </c>
      <c r="F6577">
        <v>13</v>
      </c>
      <c r="T6577"/>
    </row>
    <row r="6578" spans="1:20" x14ac:dyDescent="0.25">
      <c r="A6578">
        <v>1979</v>
      </c>
      <c r="B6578">
        <v>1</v>
      </c>
      <c r="C6578">
        <v>2</v>
      </c>
      <c r="D6578">
        <v>63</v>
      </c>
      <c r="E6578">
        <v>36</v>
      </c>
      <c r="F6578">
        <v>101</v>
      </c>
      <c r="T6578"/>
    </row>
    <row r="6579" spans="1:20" x14ac:dyDescent="0.25">
      <c r="A6579">
        <v>1979</v>
      </c>
      <c r="B6579">
        <v>1</v>
      </c>
      <c r="C6579">
        <v>3</v>
      </c>
      <c r="D6579">
        <v>36</v>
      </c>
      <c r="E6579">
        <v>15</v>
      </c>
      <c r="F6579">
        <v>0</v>
      </c>
      <c r="T6579"/>
    </row>
    <row r="6580" spans="1:20" x14ac:dyDescent="0.25">
      <c r="A6580">
        <v>1979</v>
      </c>
      <c r="B6580">
        <v>1</v>
      </c>
      <c r="C6580">
        <v>4</v>
      </c>
      <c r="D6580">
        <v>28</v>
      </c>
      <c r="E6580">
        <v>14</v>
      </c>
      <c r="F6580">
        <v>0</v>
      </c>
      <c r="T6580"/>
    </row>
    <row r="6581" spans="1:20" x14ac:dyDescent="0.25">
      <c r="A6581">
        <v>1979</v>
      </c>
      <c r="B6581">
        <v>1</v>
      </c>
      <c r="C6581">
        <v>5</v>
      </c>
      <c r="D6581">
        <v>30</v>
      </c>
      <c r="E6581">
        <v>23</v>
      </c>
      <c r="F6581">
        <v>0</v>
      </c>
      <c r="T6581"/>
    </row>
    <row r="6582" spans="1:20" x14ac:dyDescent="0.25">
      <c r="A6582">
        <v>1979</v>
      </c>
      <c r="B6582">
        <v>1</v>
      </c>
      <c r="C6582">
        <v>6</v>
      </c>
      <c r="D6582">
        <v>35</v>
      </c>
      <c r="E6582">
        <v>27</v>
      </c>
      <c r="F6582">
        <v>34</v>
      </c>
      <c r="T6582"/>
    </row>
    <row r="6583" spans="1:20" x14ac:dyDescent="0.25">
      <c r="A6583">
        <v>1979</v>
      </c>
      <c r="B6583">
        <v>1</v>
      </c>
      <c r="C6583">
        <v>7</v>
      </c>
      <c r="D6583">
        <v>54</v>
      </c>
      <c r="E6583">
        <v>31</v>
      </c>
      <c r="F6583">
        <v>96</v>
      </c>
      <c r="T6583"/>
    </row>
    <row r="6584" spans="1:20" x14ac:dyDescent="0.25">
      <c r="A6584">
        <v>1979</v>
      </c>
      <c r="B6584">
        <v>1</v>
      </c>
      <c r="C6584">
        <v>8</v>
      </c>
      <c r="D6584">
        <v>58</v>
      </c>
      <c r="E6584">
        <v>28</v>
      </c>
      <c r="F6584">
        <v>80</v>
      </c>
      <c r="T6584"/>
    </row>
    <row r="6585" spans="1:20" x14ac:dyDescent="0.25">
      <c r="A6585">
        <v>1979</v>
      </c>
      <c r="B6585">
        <v>1</v>
      </c>
      <c r="C6585">
        <v>9</v>
      </c>
      <c r="D6585">
        <v>30</v>
      </c>
      <c r="E6585">
        <v>20</v>
      </c>
      <c r="F6585">
        <v>0</v>
      </c>
      <c r="T6585"/>
    </row>
    <row r="6586" spans="1:20" x14ac:dyDescent="0.25">
      <c r="A6586">
        <v>1979</v>
      </c>
      <c r="B6586">
        <v>1</v>
      </c>
      <c r="C6586">
        <v>10</v>
      </c>
      <c r="D6586">
        <v>29</v>
      </c>
      <c r="E6586">
        <v>20</v>
      </c>
      <c r="F6586">
        <v>0</v>
      </c>
      <c r="T6586"/>
    </row>
    <row r="6587" spans="1:20" x14ac:dyDescent="0.25">
      <c r="A6587">
        <v>1979</v>
      </c>
      <c r="B6587">
        <v>1</v>
      </c>
      <c r="C6587">
        <v>11</v>
      </c>
      <c r="D6587">
        <v>26</v>
      </c>
      <c r="E6587">
        <v>13</v>
      </c>
      <c r="F6587">
        <v>0</v>
      </c>
      <c r="T6587"/>
    </row>
    <row r="6588" spans="1:20" x14ac:dyDescent="0.25">
      <c r="A6588">
        <v>1979</v>
      </c>
      <c r="B6588">
        <v>1</v>
      </c>
      <c r="C6588">
        <v>12</v>
      </c>
      <c r="D6588">
        <v>28</v>
      </c>
      <c r="E6588">
        <v>13</v>
      </c>
      <c r="F6588">
        <v>5</v>
      </c>
      <c r="T6588"/>
    </row>
    <row r="6589" spans="1:20" x14ac:dyDescent="0.25">
      <c r="A6589">
        <v>1979</v>
      </c>
      <c r="B6589">
        <v>1</v>
      </c>
      <c r="C6589">
        <v>13</v>
      </c>
      <c r="D6589">
        <v>37</v>
      </c>
      <c r="E6589">
        <v>23</v>
      </c>
      <c r="F6589">
        <v>57</v>
      </c>
      <c r="T6589"/>
    </row>
    <row r="6590" spans="1:20" x14ac:dyDescent="0.25">
      <c r="A6590">
        <v>1979</v>
      </c>
      <c r="B6590">
        <v>1</v>
      </c>
      <c r="C6590">
        <v>14</v>
      </c>
      <c r="D6590">
        <v>39</v>
      </c>
      <c r="E6590">
        <v>28</v>
      </c>
      <c r="F6590">
        <v>0</v>
      </c>
      <c r="T6590"/>
    </row>
    <row r="6591" spans="1:20" x14ac:dyDescent="0.25">
      <c r="A6591">
        <v>1979</v>
      </c>
      <c r="B6591">
        <v>1</v>
      </c>
      <c r="C6591">
        <v>15</v>
      </c>
      <c r="D6591">
        <v>28</v>
      </c>
      <c r="E6591">
        <v>21</v>
      </c>
      <c r="F6591">
        <v>0</v>
      </c>
      <c r="T6591"/>
    </row>
    <row r="6592" spans="1:20" x14ac:dyDescent="0.25">
      <c r="A6592">
        <v>1979</v>
      </c>
      <c r="B6592">
        <v>1</v>
      </c>
      <c r="C6592">
        <v>16</v>
      </c>
      <c r="D6592">
        <v>41</v>
      </c>
      <c r="E6592">
        <v>23</v>
      </c>
      <c r="F6592">
        <v>0</v>
      </c>
      <c r="T6592"/>
    </row>
    <row r="6593" spans="1:20" x14ac:dyDescent="0.25">
      <c r="A6593">
        <v>1979</v>
      </c>
      <c r="B6593">
        <v>1</v>
      </c>
      <c r="C6593">
        <v>17</v>
      </c>
      <c r="D6593">
        <v>37</v>
      </c>
      <c r="E6593">
        <v>25</v>
      </c>
      <c r="F6593">
        <v>20</v>
      </c>
      <c r="T6593"/>
    </row>
    <row r="6594" spans="1:20" x14ac:dyDescent="0.25">
      <c r="A6594">
        <v>1979</v>
      </c>
      <c r="B6594">
        <v>1</v>
      </c>
      <c r="C6594">
        <v>18</v>
      </c>
      <c r="D6594">
        <v>34</v>
      </c>
      <c r="E6594">
        <v>12</v>
      </c>
      <c r="F6594">
        <v>0</v>
      </c>
      <c r="T6594"/>
    </row>
    <row r="6595" spans="1:20" x14ac:dyDescent="0.25">
      <c r="A6595">
        <v>1979</v>
      </c>
      <c r="B6595">
        <v>1</v>
      </c>
      <c r="C6595">
        <v>19</v>
      </c>
      <c r="D6595">
        <v>20</v>
      </c>
      <c r="E6595">
        <v>8</v>
      </c>
      <c r="F6595">
        <v>0</v>
      </c>
      <c r="T6595"/>
    </row>
    <row r="6596" spans="1:20" x14ac:dyDescent="0.25">
      <c r="A6596">
        <v>1979</v>
      </c>
      <c r="B6596">
        <v>1</v>
      </c>
      <c r="C6596">
        <v>20</v>
      </c>
      <c r="D6596">
        <v>34</v>
      </c>
      <c r="E6596">
        <v>18</v>
      </c>
      <c r="F6596">
        <v>53</v>
      </c>
      <c r="T6596"/>
    </row>
    <row r="6597" spans="1:20" x14ac:dyDescent="0.25">
      <c r="A6597">
        <v>1979</v>
      </c>
      <c r="B6597">
        <v>1</v>
      </c>
      <c r="C6597">
        <v>21</v>
      </c>
      <c r="D6597">
        <v>54</v>
      </c>
      <c r="E6597">
        <v>34</v>
      </c>
      <c r="F6597">
        <v>345</v>
      </c>
      <c r="T6597"/>
    </row>
    <row r="6598" spans="1:20" x14ac:dyDescent="0.25">
      <c r="A6598">
        <v>1979</v>
      </c>
      <c r="B6598">
        <v>1</v>
      </c>
      <c r="C6598">
        <v>22</v>
      </c>
      <c r="D6598">
        <v>42</v>
      </c>
      <c r="E6598">
        <v>36</v>
      </c>
      <c r="F6598">
        <v>0</v>
      </c>
      <c r="T6598"/>
    </row>
    <row r="6599" spans="1:20" x14ac:dyDescent="0.25">
      <c r="A6599">
        <v>1979</v>
      </c>
      <c r="B6599">
        <v>1</v>
      </c>
      <c r="C6599">
        <v>23</v>
      </c>
      <c r="D6599">
        <v>43</v>
      </c>
      <c r="E6599">
        <v>32</v>
      </c>
      <c r="F6599">
        <v>0</v>
      </c>
      <c r="T6599"/>
    </row>
    <row r="6600" spans="1:20" x14ac:dyDescent="0.25">
      <c r="A6600">
        <v>1979</v>
      </c>
      <c r="B6600">
        <v>1</v>
      </c>
      <c r="C6600">
        <v>24</v>
      </c>
      <c r="D6600">
        <v>53</v>
      </c>
      <c r="E6600">
        <v>37</v>
      </c>
      <c r="F6600">
        <v>218</v>
      </c>
      <c r="T6600"/>
    </row>
    <row r="6601" spans="1:20" x14ac:dyDescent="0.25">
      <c r="A6601">
        <v>1979</v>
      </c>
      <c r="B6601">
        <v>1</v>
      </c>
      <c r="C6601">
        <v>25</v>
      </c>
      <c r="D6601">
        <v>53</v>
      </c>
      <c r="E6601">
        <v>35</v>
      </c>
      <c r="F6601">
        <v>15</v>
      </c>
      <c r="T6601"/>
    </row>
    <row r="6602" spans="1:20" x14ac:dyDescent="0.25">
      <c r="A6602">
        <v>1979</v>
      </c>
      <c r="B6602">
        <v>1</v>
      </c>
      <c r="C6602">
        <v>26</v>
      </c>
      <c r="D6602">
        <v>44</v>
      </c>
      <c r="E6602">
        <v>36</v>
      </c>
      <c r="F6602">
        <v>15</v>
      </c>
      <c r="T6602"/>
    </row>
    <row r="6603" spans="1:20" x14ac:dyDescent="0.25">
      <c r="A6603">
        <v>1979</v>
      </c>
      <c r="B6603">
        <v>1</v>
      </c>
      <c r="C6603">
        <v>27</v>
      </c>
      <c r="D6603">
        <v>47</v>
      </c>
      <c r="E6603">
        <v>38</v>
      </c>
      <c r="F6603">
        <v>0</v>
      </c>
      <c r="T6603"/>
    </row>
    <row r="6604" spans="1:20" x14ac:dyDescent="0.25">
      <c r="A6604">
        <v>1979</v>
      </c>
      <c r="B6604">
        <v>1</v>
      </c>
      <c r="C6604">
        <v>28</v>
      </c>
      <c r="D6604">
        <v>42</v>
      </c>
      <c r="E6604">
        <v>38</v>
      </c>
      <c r="F6604">
        <v>0</v>
      </c>
      <c r="T6604"/>
    </row>
    <row r="6605" spans="1:20" x14ac:dyDescent="0.25">
      <c r="A6605">
        <v>1979</v>
      </c>
      <c r="B6605">
        <v>1</v>
      </c>
      <c r="C6605">
        <v>29</v>
      </c>
      <c r="D6605">
        <v>41</v>
      </c>
      <c r="E6605">
        <v>37</v>
      </c>
      <c r="F6605">
        <v>0</v>
      </c>
      <c r="T6605"/>
    </row>
    <row r="6606" spans="1:20" x14ac:dyDescent="0.25">
      <c r="A6606">
        <v>1979</v>
      </c>
      <c r="B6606">
        <v>1</v>
      </c>
      <c r="C6606">
        <v>30</v>
      </c>
      <c r="D6606">
        <v>41</v>
      </c>
      <c r="E6606">
        <v>34</v>
      </c>
      <c r="F6606">
        <v>0</v>
      </c>
      <c r="T6606"/>
    </row>
    <row r="6607" spans="1:20" x14ac:dyDescent="0.25">
      <c r="A6607">
        <v>1979</v>
      </c>
      <c r="B6607">
        <v>1</v>
      </c>
      <c r="C6607">
        <v>31</v>
      </c>
      <c r="D6607">
        <v>40</v>
      </c>
      <c r="E6607">
        <v>28</v>
      </c>
      <c r="F6607">
        <v>0</v>
      </c>
      <c r="T6607"/>
    </row>
    <row r="6608" spans="1:20" x14ac:dyDescent="0.25">
      <c r="A6608">
        <v>1979</v>
      </c>
      <c r="B6608">
        <v>2</v>
      </c>
      <c r="C6608">
        <v>1</v>
      </c>
      <c r="D6608">
        <v>30</v>
      </c>
      <c r="E6608">
        <v>22</v>
      </c>
      <c r="F6608">
        <v>0</v>
      </c>
      <c r="T6608"/>
    </row>
    <row r="6609" spans="1:20" x14ac:dyDescent="0.25">
      <c r="A6609">
        <v>1979</v>
      </c>
      <c r="B6609">
        <v>2</v>
      </c>
      <c r="C6609">
        <v>2</v>
      </c>
      <c r="D6609">
        <v>33</v>
      </c>
      <c r="E6609">
        <v>22</v>
      </c>
      <c r="F6609">
        <v>0</v>
      </c>
      <c r="T6609"/>
    </row>
    <row r="6610" spans="1:20" x14ac:dyDescent="0.25">
      <c r="A6610">
        <v>1979</v>
      </c>
      <c r="B6610">
        <v>2</v>
      </c>
      <c r="C6610">
        <v>3</v>
      </c>
      <c r="D6610">
        <v>36</v>
      </c>
      <c r="E6610">
        <v>24</v>
      </c>
      <c r="F6610">
        <v>0</v>
      </c>
      <c r="T6610"/>
    </row>
    <row r="6611" spans="1:20" x14ac:dyDescent="0.25">
      <c r="A6611">
        <v>1979</v>
      </c>
      <c r="B6611">
        <v>2</v>
      </c>
      <c r="C6611">
        <v>4</v>
      </c>
      <c r="D6611">
        <v>41</v>
      </c>
      <c r="E6611">
        <v>25</v>
      </c>
      <c r="F6611">
        <v>0</v>
      </c>
      <c r="T6611"/>
    </row>
    <row r="6612" spans="1:20" x14ac:dyDescent="0.25">
      <c r="A6612">
        <v>1979</v>
      </c>
      <c r="B6612">
        <v>2</v>
      </c>
      <c r="C6612">
        <v>5</v>
      </c>
      <c r="D6612">
        <v>28</v>
      </c>
      <c r="E6612">
        <v>18</v>
      </c>
      <c r="F6612">
        <v>0</v>
      </c>
      <c r="T6612"/>
    </row>
    <row r="6613" spans="1:20" x14ac:dyDescent="0.25">
      <c r="A6613">
        <v>1979</v>
      </c>
      <c r="B6613">
        <v>2</v>
      </c>
      <c r="C6613">
        <v>6</v>
      </c>
      <c r="D6613">
        <v>29</v>
      </c>
      <c r="E6613">
        <v>16</v>
      </c>
      <c r="F6613">
        <v>0</v>
      </c>
      <c r="T6613"/>
    </row>
    <row r="6614" spans="1:20" x14ac:dyDescent="0.25">
      <c r="A6614">
        <v>1979</v>
      </c>
      <c r="B6614">
        <v>2</v>
      </c>
      <c r="C6614">
        <v>7</v>
      </c>
      <c r="D6614">
        <v>25</v>
      </c>
      <c r="E6614">
        <v>22</v>
      </c>
      <c r="F6614">
        <v>39</v>
      </c>
      <c r="T6614"/>
    </row>
    <row r="6615" spans="1:20" x14ac:dyDescent="0.25">
      <c r="A6615">
        <v>1979</v>
      </c>
      <c r="B6615">
        <v>2</v>
      </c>
      <c r="C6615">
        <v>8</v>
      </c>
      <c r="D6615">
        <v>34</v>
      </c>
      <c r="E6615">
        <v>20</v>
      </c>
      <c r="F6615">
        <v>0</v>
      </c>
      <c r="T6615"/>
    </row>
    <row r="6616" spans="1:20" x14ac:dyDescent="0.25">
      <c r="A6616">
        <v>1979</v>
      </c>
      <c r="B6616">
        <v>2</v>
      </c>
      <c r="C6616">
        <v>9</v>
      </c>
      <c r="D6616">
        <v>24</v>
      </c>
      <c r="E6616">
        <v>9</v>
      </c>
      <c r="F6616">
        <v>0</v>
      </c>
      <c r="T6616"/>
    </row>
    <row r="6617" spans="1:20" x14ac:dyDescent="0.25">
      <c r="A6617">
        <v>1979</v>
      </c>
      <c r="B6617">
        <v>2</v>
      </c>
      <c r="C6617">
        <v>10</v>
      </c>
      <c r="D6617">
        <v>21</v>
      </c>
      <c r="E6617">
        <v>6</v>
      </c>
      <c r="F6617">
        <v>0</v>
      </c>
      <c r="T6617"/>
    </row>
    <row r="6618" spans="1:20" x14ac:dyDescent="0.25">
      <c r="A6618">
        <v>1979</v>
      </c>
      <c r="B6618">
        <v>2</v>
      </c>
      <c r="C6618">
        <v>11</v>
      </c>
      <c r="D6618">
        <v>18</v>
      </c>
      <c r="E6618">
        <v>3</v>
      </c>
      <c r="F6618">
        <v>0</v>
      </c>
      <c r="T6618"/>
    </row>
    <row r="6619" spans="1:20" x14ac:dyDescent="0.25">
      <c r="A6619">
        <v>1979</v>
      </c>
      <c r="B6619">
        <v>2</v>
      </c>
      <c r="C6619">
        <v>12</v>
      </c>
      <c r="D6619">
        <v>19</v>
      </c>
      <c r="E6619">
        <v>5</v>
      </c>
      <c r="F6619">
        <v>10</v>
      </c>
      <c r="T6619"/>
    </row>
    <row r="6620" spans="1:20" x14ac:dyDescent="0.25">
      <c r="A6620">
        <v>1979</v>
      </c>
      <c r="B6620">
        <v>2</v>
      </c>
      <c r="C6620">
        <v>13</v>
      </c>
      <c r="D6620">
        <v>19</v>
      </c>
      <c r="E6620">
        <v>6</v>
      </c>
      <c r="F6620">
        <v>0</v>
      </c>
      <c r="T6620"/>
    </row>
    <row r="6621" spans="1:20" x14ac:dyDescent="0.25">
      <c r="A6621">
        <v>1979</v>
      </c>
      <c r="B6621">
        <v>2</v>
      </c>
      <c r="C6621">
        <v>14</v>
      </c>
      <c r="D6621">
        <v>17</v>
      </c>
      <c r="E6621">
        <v>3</v>
      </c>
      <c r="F6621">
        <v>0</v>
      </c>
      <c r="T6621"/>
    </row>
    <row r="6622" spans="1:20" x14ac:dyDescent="0.25">
      <c r="A6622">
        <v>1979</v>
      </c>
      <c r="B6622">
        <v>2</v>
      </c>
      <c r="C6622">
        <v>15</v>
      </c>
      <c r="D6622">
        <v>26</v>
      </c>
      <c r="E6622">
        <v>14</v>
      </c>
      <c r="F6622">
        <v>1</v>
      </c>
      <c r="T6622"/>
    </row>
    <row r="6623" spans="1:20" x14ac:dyDescent="0.25">
      <c r="A6623">
        <v>1979</v>
      </c>
      <c r="B6623">
        <v>2</v>
      </c>
      <c r="C6623">
        <v>16</v>
      </c>
      <c r="D6623">
        <v>23</v>
      </c>
      <c r="E6623">
        <v>12</v>
      </c>
      <c r="F6623">
        <v>13</v>
      </c>
      <c r="T6623"/>
    </row>
    <row r="6624" spans="1:20" x14ac:dyDescent="0.25">
      <c r="A6624">
        <v>1979</v>
      </c>
      <c r="B6624">
        <v>2</v>
      </c>
      <c r="C6624">
        <v>17</v>
      </c>
      <c r="D6624">
        <v>13</v>
      </c>
      <c r="E6624">
        <v>4</v>
      </c>
      <c r="F6624">
        <v>0</v>
      </c>
      <c r="T6624"/>
    </row>
    <row r="6625" spans="1:20" x14ac:dyDescent="0.25">
      <c r="A6625">
        <v>1979</v>
      </c>
      <c r="B6625">
        <v>2</v>
      </c>
      <c r="C6625">
        <v>18</v>
      </c>
      <c r="D6625">
        <v>17</v>
      </c>
      <c r="E6625">
        <v>0</v>
      </c>
      <c r="F6625">
        <v>0</v>
      </c>
      <c r="T6625"/>
    </row>
    <row r="6626" spans="1:20" x14ac:dyDescent="0.25">
      <c r="A6626">
        <v>1979</v>
      </c>
      <c r="B6626">
        <v>2</v>
      </c>
      <c r="C6626">
        <v>19</v>
      </c>
      <c r="D6626">
        <v>28</v>
      </c>
      <c r="E6626">
        <v>17</v>
      </c>
      <c r="F6626">
        <v>85</v>
      </c>
      <c r="T6626"/>
    </row>
    <row r="6627" spans="1:20" x14ac:dyDescent="0.25">
      <c r="A6627">
        <v>1979</v>
      </c>
      <c r="B6627">
        <v>2</v>
      </c>
      <c r="C6627">
        <v>20</v>
      </c>
      <c r="D6627">
        <v>41</v>
      </c>
      <c r="E6627">
        <v>23</v>
      </c>
      <c r="F6627">
        <v>0</v>
      </c>
      <c r="T6627"/>
    </row>
    <row r="6628" spans="1:20" x14ac:dyDescent="0.25">
      <c r="A6628">
        <v>1979</v>
      </c>
      <c r="B6628">
        <v>2</v>
      </c>
      <c r="C6628">
        <v>21</v>
      </c>
      <c r="D6628">
        <v>40</v>
      </c>
      <c r="E6628">
        <v>28</v>
      </c>
      <c r="F6628">
        <v>25</v>
      </c>
      <c r="T6628"/>
    </row>
    <row r="6629" spans="1:20" x14ac:dyDescent="0.25">
      <c r="A6629">
        <v>1979</v>
      </c>
      <c r="B6629">
        <v>2</v>
      </c>
      <c r="C6629">
        <v>22</v>
      </c>
      <c r="D6629">
        <v>50</v>
      </c>
      <c r="E6629">
        <v>38</v>
      </c>
      <c r="F6629">
        <v>0</v>
      </c>
      <c r="T6629"/>
    </row>
    <row r="6630" spans="1:20" x14ac:dyDescent="0.25">
      <c r="A6630">
        <v>1979</v>
      </c>
      <c r="B6630">
        <v>2</v>
      </c>
      <c r="C6630">
        <v>23</v>
      </c>
      <c r="D6630">
        <v>42</v>
      </c>
      <c r="E6630">
        <v>35</v>
      </c>
      <c r="F6630">
        <v>13</v>
      </c>
      <c r="T6630"/>
    </row>
    <row r="6631" spans="1:20" x14ac:dyDescent="0.25">
      <c r="A6631">
        <v>1979</v>
      </c>
      <c r="B6631">
        <v>2</v>
      </c>
      <c r="C6631">
        <v>24</v>
      </c>
      <c r="D6631">
        <v>46</v>
      </c>
      <c r="E6631">
        <v>36</v>
      </c>
      <c r="F6631">
        <v>154</v>
      </c>
      <c r="T6631"/>
    </row>
    <row r="6632" spans="1:20" x14ac:dyDescent="0.25">
      <c r="A6632">
        <v>1979</v>
      </c>
      <c r="B6632">
        <v>2</v>
      </c>
      <c r="C6632">
        <v>25</v>
      </c>
      <c r="D6632">
        <v>45</v>
      </c>
      <c r="E6632">
        <v>36</v>
      </c>
      <c r="F6632">
        <v>27</v>
      </c>
      <c r="T6632"/>
    </row>
    <row r="6633" spans="1:20" x14ac:dyDescent="0.25">
      <c r="A6633">
        <v>1979</v>
      </c>
      <c r="B6633">
        <v>2</v>
      </c>
      <c r="C6633">
        <v>26</v>
      </c>
      <c r="D6633">
        <v>37</v>
      </c>
      <c r="E6633">
        <v>35</v>
      </c>
      <c r="F6633">
        <v>81</v>
      </c>
      <c r="T6633"/>
    </row>
    <row r="6634" spans="1:20" x14ac:dyDescent="0.25">
      <c r="A6634">
        <v>1979</v>
      </c>
      <c r="B6634">
        <v>2</v>
      </c>
      <c r="C6634">
        <v>27</v>
      </c>
      <c r="D6634">
        <v>40</v>
      </c>
      <c r="E6634">
        <v>34</v>
      </c>
      <c r="F6634">
        <v>10</v>
      </c>
      <c r="T6634"/>
    </row>
    <row r="6635" spans="1:20" x14ac:dyDescent="0.25">
      <c r="A6635">
        <v>1979</v>
      </c>
      <c r="B6635">
        <v>2</v>
      </c>
      <c r="C6635">
        <v>28</v>
      </c>
      <c r="D6635">
        <v>57</v>
      </c>
      <c r="E6635">
        <v>34</v>
      </c>
      <c r="F6635">
        <v>0</v>
      </c>
      <c r="T6635"/>
    </row>
    <row r="6636" spans="1:20" x14ac:dyDescent="0.25">
      <c r="A6636">
        <v>1979</v>
      </c>
      <c r="B6636">
        <v>3</v>
      </c>
      <c r="C6636">
        <v>1</v>
      </c>
      <c r="D6636">
        <v>55</v>
      </c>
      <c r="E6636">
        <v>41</v>
      </c>
      <c r="F6636">
        <v>0</v>
      </c>
      <c r="T6636"/>
    </row>
    <row r="6637" spans="1:20" x14ac:dyDescent="0.25">
      <c r="A6637">
        <v>1979</v>
      </c>
      <c r="B6637">
        <v>3</v>
      </c>
      <c r="C6637">
        <v>2</v>
      </c>
      <c r="D6637">
        <v>49</v>
      </c>
      <c r="E6637">
        <v>40</v>
      </c>
      <c r="F6637">
        <v>2</v>
      </c>
      <c r="T6637"/>
    </row>
    <row r="6638" spans="1:20" x14ac:dyDescent="0.25">
      <c r="A6638">
        <v>1979</v>
      </c>
      <c r="B6638">
        <v>3</v>
      </c>
      <c r="C6638">
        <v>3</v>
      </c>
      <c r="D6638">
        <v>47</v>
      </c>
      <c r="E6638">
        <v>37</v>
      </c>
      <c r="F6638">
        <v>0</v>
      </c>
      <c r="T6638"/>
    </row>
    <row r="6639" spans="1:20" x14ac:dyDescent="0.25">
      <c r="A6639">
        <v>1979</v>
      </c>
      <c r="B6639">
        <v>3</v>
      </c>
      <c r="C6639">
        <v>4</v>
      </c>
      <c r="D6639">
        <v>50</v>
      </c>
      <c r="E6639">
        <v>39</v>
      </c>
      <c r="F6639">
        <v>0</v>
      </c>
      <c r="T6639"/>
    </row>
    <row r="6640" spans="1:20" x14ac:dyDescent="0.25">
      <c r="A6640">
        <v>1979</v>
      </c>
      <c r="B6640">
        <v>3</v>
      </c>
      <c r="C6640">
        <v>5</v>
      </c>
      <c r="D6640">
        <v>58</v>
      </c>
      <c r="E6640">
        <v>50</v>
      </c>
      <c r="F6640">
        <v>14</v>
      </c>
      <c r="T6640"/>
    </row>
    <row r="6641" spans="1:20" x14ac:dyDescent="0.25">
      <c r="A6641">
        <v>1979</v>
      </c>
      <c r="B6641">
        <v>3</v>
      </c>
      <c r="C6641">
        <v>6</v>
      </c>
      <c r="D6641">
        <v>56</v>
      </c>
      <c r="E6641">
        <v>49</v>
      </c>
      <c r="F6641">
        <v>263</v>
      </c>
      <c r="T6641"/>
    </row>
    <row r="6642" spans="1:20" x14ac:dyDescent="0.25">
      <c r="A6642">
        <v>1979</v>
      </c>
      <c r="B6642">
        <v>3</v>
      </c>
      <c r="C6642">
        <v>7</v>
      </c>
      <c r="D6642">
        <v>50</v>
      </c>
      <c r="E6642">
        <v>42</v>
      </c>
      <c r="F6642">
        <v>11</v>
      </c>
      <c r="T6642"/>
    </row>
    <row r="6643" spans="1:20" x14ac:dyDescent="0.25">
      <c r="A6643">
        <v>1979</v>
      </c>
      <c r="B6643">
        <v>3</v>
      </c>
      <c r="C6643">
        <v>8</v>
      </c>
      <c r="D6643">
        <v>54</v>
      </c>
      <c r="E6643">
        <v>40</v>
      </c>
      <c r="F6643">
        <v>0</v>
      </c>
      <c r="T6643"/>
    </row>
    <row r="6644" spans="1:20" x14ac:dyDescent="0.25">
      <c r="A6644">
        <v>1979</v>
      </c>
      <c r="B6644">
        <v>3</v>
      </c>
      <c r="C6644">
        <v>9</v>
      </c>
      <c r="D6644">
        <v>56</v>
      </c>
      <c r="E6644">
        <v>37</v>
      </c>
      <c r="F6644">
        <v>0</v>
      </c>
      <c r="T6644"/>
    </row>
    <row r="6645" spans="1:20" x14ac:dyDescent="0.25">
      <c r="A6645">
        <v>1979</v>
      </c>
      <c r="B6645">
        <v>3</v>
      </c>
      <c r="C6645">
        <v>10</v>
      </c>
      <c r="D6645">
        <v>52</v>
      </c>
      <c r="E6645">
        <v>45</v>
      </c>
      <c r="F6645">
        <v>5</v>
      </c>
      <c r="T6645"/>
    </row>
    <row r="6646" spans="1:20" x14ac:dyDescent="0.25">
      <c r="A6646">
        <v>1979</v>
      </c>
      <c r="B6646">
        <v>3</v>
      </c>
      <c r="C6646">
        <v>11</v>
      </c>
      <c r="D6646">
        <v>49</v>
      </c>
      <c r="E6646">
        <v>25</v>
      </c>
      <c r="F6646">
        <v>75</v>
      </c>
      <c r="T6646"/>
    </row>
    <row r="6647" spans="1:20" x14ac:dyDescent="0.25">
      <c r="A6647">
        <v>1979</v>
      </c>
      <c r="B6647">
        <v>3</v>
      </c>
      <c r="C6647">
        <v>12</v>
      </c>
      <c r="D6647">
        <v>40</v>
      </c>
      <c r="E6647">
        <v>24</v>
      </c>
      <c r="F6647">
        <v>0</v>
      </c>
      <c r="T6647"/>
    </row>
    <row r="6648" spans="1:20" x14ac:dyDescent="0.25">
      <c r="A6648">
        <v>1979</v>
      </c>
      <c r="B6648">
        <v>3</v>
      </c>
      <c r="C6648">
        <v>13</v>
      </c>
      <c r="D6648">
        <v>50</v>
      </c>
      <c r="E6648">
        <v>29</v>
      </c>
      <c r="F6648">
        <v>0</v>
      </c>
      <c r="T6648"/>
    </row>
    <row r="6649" spans="1:20" x14ac:dyDescent="0.25">
      <c r="A6649">
        <v>1979</v>
      </c>
      <c r="B6649">
        <v>3</v>
      </c>
      <c r="C6649">
        <v>14</v>
      </c>
      <c r="D6649">
        <v>64</v>
      </c>
      <c r="E6649">
        <v>41</v>
      </c>
      <c r="F6649">
        <v>2</v>
      </c>
      <c r="T6649"/>
    </row>
    <row r="6650" spans="1:20" x14ac:dyDescent="0.25">
      <c r="A6650">
        <v>1979</v>
      </c>
      <c r="B6650">
        <v>3</v>
      </c>
      <c r="C6650">
        <v>15</v>
      </c>
      <c r="D6650">
        <v>41</v>
      </c>
      <c r="E6650">
        <v>22</v>
      </c>
      <c r="F6650">
        <v>0</v>
      </c>
      <c r="T6650"/>
    </row>
    <row r="6651" spans="1:20" x14ac:dyDescent="0.25">
      <c r="A6651">
        <v>1979</v>
      </c>
      <c r="B6651">
        <v>3</v>
      </c>
      <c r="C6651">
        <v>16</v>
      </c>
      <c r="D6651">
        <v>41</v>
      </c>
      <c r="E6651">
        <v>20</v>
      </c>
      <c r="F6651">
        <v>0</v>
      </c>
      <c r="T6651"/>
    </row>
    <row r="6652" spans="1:20" x14ac:dyDescent="0.25">
      <c r="A6652">
        <v>1979</v>
      </c>
      <c r="B6652">
        <v>3</v>
      </c>
      <c r="C6652">
        <v>17</v>
      </c>
      <c r="D6652">
        <v>52</v>
      </c>
      <c r="E6652">
        <v>35</v>
      </c>
      <c r="F6652">
        <v>0</v>
      </c>
      <c r="T6652"/>
    </row>
    <row r="6653" spans="1:20" x14ac:dyDescent="0.25">
      <c r="A6653">
        <v>1979</v>
      </c>
      <c r="B6653">
        <v>3</v>
      </c>
      <c r="C6653">
        <v>18</v>
      </c>
      <c r="D6653">
        <v>52</v>
      </c>
      <c r="E6653">
        <v>32</v>
      </c>
      <c r="F6653">
        <v>0</v>
      </c>
      <c r="T6653"/>
    </row>
    <row r="6654" spans="1:20" x14ac:dyDescent="0.25">
      <c r="A6654">
        <v>1979</v>
      </c>
      <c r="B6654">
        <v>3</v>
      </c>
      <c r="C6654">
        <v>19</v>
      </c>
      <c r="D6654">
        <v>55</v>
      </c>
      <c r="E6654">
        <v>32</v>
      </c>
      <c r="F6654">
        <v>0</v>
      </c>
      <c r="T6654"/>
    </row>
    <row r="6655" spans="1:20" x14ac:dyDescent="0.25">
      <c r="A6655">
        <v>1979</v>
      </c>
      <c r="B6655">
        <v>3</v>
      </c>
      <c r="C6655">
        <v>20</v>
      </c>
      <c r="D6655">
        <v>58</v>
      </c>
      <c r="E6655">
        <v>38</v>
      </c>
      <c r="F6655">
        <v>0</v>
      </c>
      <c r="T6655"/>
    </row>
    <row r="6656" spans="1:20" x14ac:dyDescent="0.25">
      <c r="A6656">
        <v>1979</v>
      </c>
      <c r="B6656">
        <v>3</v>
      </c>
      <c r="C6656">
        <v>21</v>
      </c>
      <c r="D6656">
        <v>68</v>
      </c>
      <c r="E6656">
        <v>42</v>
      </c>
      <c r="F6656">
        <v>0</v>
      </c>
      <c r="T6656"/>
    </row>
    <row r="6657" spans="1:20" x14ac:dyDescent="0.25">
      <c r="A6657">
        <v>1979</v>
      </c>
      <c r="B6657">
        <v>3</v>
      </c>
      <c r="C6657">
        <v>22</v>
      </c>
      <c r="D6657">
        <v>73</v>
      </c>
      <c r="E6657">
        <v>45</v>
      </c>
      <c r="F6657">
        <v>0</v>
      </c>
      <c r="T6657"/>
    </row>
    <row r="6658" spans="1:20" x14ac:dyDescent="0.25">
      <c r="A6658">
        <v>1979</v>
      </c>
      <c r="B6658">
        <v>3</v>
      </c>
      <c r="C6658">
        <v>23</v>
      </c>
      <c r="D6658">
        <v>68</v>
      </c>
      <c r="E6658">
        <v>51</v>
      </c>
      <c r="F6658">
        <v>0</v>
      </c>
      <c r="T6658"/>
    </row>
    <row r="6659" spans="1:20" x14ac:dyDescent="0.25">
      <c r="A6659">
        <v>1979</v>
      </c>
      <c r="B6659">
        <v>3</v>
      </c>
      <c r="C6659">
        <v>24</v>
      </c>
      <c r="D6659">
        <v>60</v>
      </c>
      <c r="E6659">
        <v>51</v>
      </c>
      <c r="F6659">
        <v>37</v>
      </c>
      <c r="T6659"/>
    </row>
    <row r="6660" spans="1:20" x14ac:dyDescent="0.25">
      <c r="A6660">
        <v>1979</v>
      </c>
      <c r="B6660">
        <v>3</v>
      </c>
      <c r="C6660">
        <v>25</v>
      </c>
      <c r="D6660">
        <v>61</v>
      </c>
      <c r="E6660">
        <v>45</v>
      </c>
      <c r="F6660">
        <v>0</v>
      </c>
      <c r="T6660"/>
    </row>
    <row r="6661" spans="1:20" x14ac:dyDescent="0.25">
      <c r="A6661">
        <v>1979</v>
      </c>
      <c r="B6661">
        <v>3</v>
      </c>
      <c r="C6661">
        <v>26</v>
      </c>
      <c r="D6661">
        <v>49</v>
      </c>
      <c r="E6661">
        <v>36</v>
      </c>
      <c r="F6661">
        <v>0</v>
      </c>
      <c r="T6661"/>
    </row>
    <row r="6662" spans="1:20" x14ac:dyDescent="0.25">
      <c r="A6662">
        <v>1979</v>
      </c>
      <c r="B6662">
        <v>3</v>
      </c>
      <c r="C6662">
        <v>27</v>
      </c>
      <c r="D6662">
        <v>48</v>
      </c>
      <c r="E6662">
        <v>33</v>
      </c>
      <c r="F6662">
        <v>0</v>
      </c>
      <c r="T6662"/>
    </row>
    <row r="6663" spans="1:20" x14ac:dyDescent="0.25">
      <c r="A6663">
        <v>1979</v>
      </c>
      <c r="B6663">
        <v>3</v>
      </c>
      <c r="C6663">
        <v>28</v>
      </c>
      <c r="D6663">
        <v>50</v>
      </c>
      <c r="E6663">
        <v>30</v>
      </c>
      <c r="F6663">
        <v>0</v>
      </c>
      <c r="T6663"/>
    </row>
    <row r="6664" spans="1:20" x14ac:dyDescent="0.25">
      <c r="A6664">
        <v>1979</v>
      </c>
      <c r="B6664">
        <v>3</v>
      </c>
      <c r="C6664">
        <v>29</v>
      </c>
      <c r="D6664">
        <v>62</v>
      </c>
      <c r="E6664">
        <v>41</v>
      </c>
      <c r="F6664">
        <v>21</v>
      </c>
      <c r="T6664"/>
    </row>
    <row r="6665" spans="1:20" x14ac:dyDescent="0.25">
      <c r="A6665">
        <v>1979</v>
      </c>
      <c r="B6665">
        <v>3</v>
      </c>
      <c r="C6665">
        <v>30</v>
      </c>
      <c r="D6665">
        <v>76</v>
      </c>
      <c r="E6665">
        <v>50</v>
      </c>
      <c r="F6665">
        <v>0</v>
      </c>
      <c r="T6665"/>
    </row>
    <row r="6666" spans="1:20" x14ac:dyDescent="0.25">
      <c r="A6666">
        <v>1979</v>
      </c>
      <c r="B6666">
        <v>3</v>
      </c>
      <c r="C6666">
        <v>31</v>
      </c>
      <c r="D6666">
        <v>75</v>
      </c>
      <c r="E6666">
        <v>44</v>
      </c>
      <c r="F6666">
        <v>10</v>
      </c>
      <c r="T6666"/>
    </row>
    <row r="6667" spans="1:20" x14ac:dyDescent="0.25">
      <c r="A6667">
        <v>1979</v>
      </c>
      <c r="B6667">
        <v>4</v>
      </c>
      <c r="C6667">
        <v>1</v>
      </c>
      <c r="D6667">
        <v>65</v>
      </c>
      <c r="E6667">
        <v>46</v>
      </c>
      <c r="F6667">
        <v>0</v>
      </c>
      <c r="T6667"/>
    </row>
    <row r="6668" spans="1:20" x14ac:dyDescent="0.25">
      <c r="A6668">
        <v>1979</v>
      </c>
      <c r="B6668">
        <v>4</v>
      </c>
      <c r="C6668">
        <v>2</v>
      </c>
      <c r="D6668">
        <v>47</v>
      </c>
      <c r="E6668">
        <v>42</v>
      </c>
      <c r="F6668">
        <v>26</v>
      </c>
      <c r="T6668"/>
    </row>
    <row r="6669" spans="1:20" x14ac:dyDescent="0.25">
      <c r="A6669">
        <v>1979</v>
      </c>
      <c r="B6669">
        <v>4</v>
      </c>
      <c r="C6669">
        <v>3</v>
      </c>
      <c r="D6669">
        <v>53</v>
      </c>
      <c r="E6669">
        <v>45</v>
      </c>
      <c r="F6669">
        <v>9</v>
      </c>
      <c r="T6669"/>
    </row>
    <row r="6670" spans="1:20" x14ac:dyDescent="0.25">
      <c r="A6670">
        <v>1979</v>
      </c>
      <c r="B6670">
        <v>4</v>
      </c>
      <c r="C6670">
        <v>4</v>
      </c>
      <c r="D6670">
        <v>46</v>
      </c>
      <c r="E6670">
        <v>40</v>
      </c>
      <c r="F6670">
        <v>12</v>
      </c>
      <c r="T6670"/>
    </row>
    <row r="6671" spans="1:20" x14ac:dyDescent="0.25">
      <c r="A6671">
        <v>1979</v>
      </c>
      <c r="B6671">
        <v>4</v>
      </c>
      <c r="C6671">
        <v>5</v>
      </c>
      <c r="D6671">
        <v>55</v>
      </c>
      <c r="E6671">
        <v>40</v>
      </c>
      <c r="F6671">
        <v>0</v>
      </c>
      <c r="T6671"/>
    </row>
    <row r="6672" spans="1:20" x14ac:dyDescent="0.25">
      <c r="A6672">
        <v>1979</v>
      </c>
      <c r="B6672">
        <v>4</v>
      </c>
      <c r="C6672">
        <v>6</v>
      </c>
      <c r="D6672">
        <v>51</v>
      </c>
      <c r="E6672">
        <v>37</v>
      </c>
      <c r="F6672">
        <v>0</v>
      </c>
      <c r="T6672"/>
    </row>
    <row r="6673" spans="1:20" x14ac:dyDescent="0.25">
      <c r="A6673">
        <v>1979</v>
      </c>
      <c r="B6673">
        <v>4</v>
      </c>
      <c r="C6673">
        <v>7</v>
      </c>
      <c r="D6673">
        <v>49</v>
      </c>
      <c r="E6673">
        <v>33</v>
      </c>
      <c r="F6673">
        <v>0</v>
      </c>
      <c r="T6673"/>
    </row>
    <row r="6674" spans="1:20" x14ac:dyDescent="0.25">
      <c r="A6674">
        <v>1979</v>
      </c>
      <c r="B6674">
        <v>4</v>
      </c>
      <c r="C6674">
        <v>8</v>
      </c>
      <c r="D6674">
        <v>54</v>
      </c>
      <c r="E6674">
        <v>32</v>
      </c>
      <c r="F6674">
        <v>28</v>
      </c>
      <c r="T6674"/>
    </row>
    <row r="6675" spans="1:20" x14ac:dyDescent="0.25">
      <c r="A6675">
        <v>1979</v>
      </c>
      <c r="B6675">
        <v>4</v>
      </c>
      <c r="C6675">
        <v>9</v>
      </c>
      <c r="D6675">
        <v>41</v>
      </c>
      <c r="E6675">
        <v>37</v>
      </c>
      <c r="F6675">
        <v>68</v>
      </c>
      <c r="T6675"/>
    </row>
    <row r="6676" spans="1:20" x14ac:dyDescent="0.25">
      <c r="A6676">
        <v>1979</v>
      </c>
      <c r="B6676">
        <v>4</v>
      </c>
      <c r="C6676">
        <v>10</v>
      </c>
      <c r="D6676">
        <v>55</v>
      </c>
      <c r="E6676">
        <v>37</v>
      </c>
      <c r="F6676">
        <v>2</v>
      </c>
      <c r="T6676"/>
    </row>
    <row r="6677" spans="1:20" x14ac:dyDescent="0.25">
      <c r="A6677">
        <v>1979</v>
      </c>
      <c r="B6677">
        <v>4</v>
      </c>
      <c r="C6677">
        <v>11</v>
      </c>
      <c r="D6677">
        <v>69</v>
      </c>
      <c r="E6677">
        <v>37</v>
      </c>
      <c r="F6677">
        <v>0</v>
      </c>
      <c r="T6677"/>
    </row>
    <row r="6678" spans="1:20" x14ac:dyDescent="0.25">
      <c r="A6678">
        <v>1979</v>
      </c>
      <c r="B6678">
        <v>4</v>
      </c>
      <c r="C6678">
        <v>12</v>
      </c>
      <c r="D6678">
        <v>68</v>
      </c>
      <c r="E6678">
        <v>47</v>
      </c>
      <c r="F6678">
        <v>0</v>
      </c>
      <c r="T6678"/>
    </row>
    <row r="6679" spans="1:20" x14ac:dyDescent="0.25">
      <c r="A6679">
        <v>1979</v>
      </c>
      <c r="B6679">
        <v>4</v>
      </c>
      <c r="C6679">
        <v>13</v>
      </c>
      <c r="D6679">
        <v>53</v>
      </c>
      <c r="E6679">
        <v>41</v>
      </c>
      <c r="F6679">
        <v>0</v>
      </c>
      <c r="T6679"/>
    </row>
    <row r="6680" spans="1:20" x14ac:dyDescent="0.25">
      <c r="A6680">
        <v>1979</v>
      </c>
      <c r="B6680">
        <v>4</v>
      </c>
      <c r="C6680">
        <v>14</v>
      </c>
      <c r="D6680">
        <v>45</v>
      </c>
      <c r="E6680">
        <v>40</v>
      </c>
      <c r="F6680">
        <v>110</v>
      </c>
      <c r="T6680"/>
    </row>
    <row r="6681" spans="1:20" x14ac:dyDescent="0.25">
      <c r="A6681">
        <v>1979</v>
      </c>
      <c r="B6681">
        <v>4</v>
      </c>
      <c r="C6681">
        <v>15</v>
      </c>
      <c r="D6681">
        <v>55</v>
      </c>
      <c r="E6681">
        <v>42</v>
      </c>
      <c r="F6681">
        <v>3</v>
      </c>
      <c r="T6681"/>
    </row>
    <row r="6682" spans="1:20" x14ac:dyDescent="0.25">
      <c r="A6682">
        <v>1979</v>
      </c>
      <c r="B6682">
        <v>4</v>
      </c>
      <c r="C6682">
        <v>16</v>
      </c>
      <c r="D6682">
        <v>52</v>
      </c>
      <c r="E6682">
        <v>43</v>
      </c>
      <c r="F6682">
        <v>24</v>
      </c>
      <c r="T6682"/>
    </row>
    <row r="6683" spans="1:20" x14ac:dyDescent="0.25">
      <c r="A6683">
        <v>1979</v>
      </c>
      <c r="B6683">
        <v>4</v>
      </c>
      <c r="C6683">
        <v>17</v>
      </c>
      <c r="D6683">
        <v>54</v>
      </c>
      <c r="E6683">
        <v>44</v>
      </c>
      <c r="F6683">
        <v>0</v>
      </c>
      <c r="T6683"/>
    </row>
    <row r="6684" spans="1:20" x14ac:dyDescent="0.25">
      <c r="A6684">
        <v>1979</v>
      </c>
      <c r="B6684">
        <v>4</v>
      </c>
      <c r="C6684">
        <v>18</v>
      </c>
      <c r="D6684">
        <v>62</v>
      </c>
      <c r="E6684">
        <v>45</v>
      </c>
      <c r="F6684">
        <v>0</v>
      </c>
      <c r="T6684"/>
    </row>
    <row r="6685" spans="1:20" x14ac:dyDescent="0.25">
      <c r="A6685">
        <v>1979</v>
      </c>
      <c r="B6685">
        <v>4</v>
      </c>
      <c r="C6685">
        <v>19</v>
      </c>
      <c r="D6685">
        <v>64</v>
      </c>
      <c r="E6685">
        <v>43</v>
      </c>
      <c r="F6685">
        <v>0</v>
      </c>
      <c r="T6685"/>
    </row>
    <row r="6686" spans="1:20" x14ac:dyDescent="0.25">
      <c r="A6686">
        <v>1979</v>
      </c>
      <c r="B6686">
        <v>4</v>
      </c>
      <c r="C6686">
        <v>20</v>
      </c>
      <c r="D6686">
        <v>64</v>
      </c>
      <c r="E6686">
        <v>43</v>
      </c>
      <c r="F6686">
        <v>0</v>
      </c>
      <c r="T6686"/>
    </row>
    <row r="6687" spans="1:20" x14ac:dyDescent="0.25">
      <c r="A6687">
        <v>1979</v>
      </c>
      <c r="B6687">
        <v>4</v>
      </c>
      <c r="C6687">
        <v>21</v>
      </c>
      <c r="D6687">
        <v>70</v>
      </c>
      <c r="E6687">
        <v>47</v>
      </c>
      <c r="F6687">
        <v>0</v>
      </c>
      <c r="T6687"/>
    </row>
    <row r="6688" spans="1:20" x14ac:dyDescent="0.25">
      <c r="A6688">
        <v>1979</v>
      </c>
      <c r="B6688">
        <v>4</v>
      </c>
      <c r="C6688">
        <v>22</v>
      </c>
      <c r="D6688">
        <v>70</v>
      </c>
      <c r="E6688">
        <v>48</v>
      </c>
      <c r="F6688">
        <v>0</v>
      </c>
      <c r="T6688"/>
    </row>
    <row r="6689" spans="1:20" x14ac:dyDescent="0.25">
      <c r="A6689">
        <v>1979</v>
      </c>
      <c r="B6689">
        <v>4</v>
      </c>
      <c r="C6689">
        <v>23</v>
      </c>
      <c r="D6689">
        <v>81</v>
      </c>
      <c r="E6689">
        <v>56</v>
      </c>
      <c r="F6689">
        <v>0</v>
      </c>
      <c r="T6689"/>
    </row>
    <row r="6690" spans="1:20" x14ac:dyDescent="0.25">
      <c r="A6690">
        <v>1979</v>
      </c>
      <c r="B6690">
        <v>4</v>
      </c>
      <c r="C6690">
        <v>24</v>
      </c>
      <c r="D6690">
        <v>71</v>
      </c>
      <c r="E6690">
        <v>59</v>
      </c>
      <c r="F6690">
        <v>0</v>
      </c>
      <c r="T6690"/>
    </row>
    <row r="6691" spans="1:20" x14ac:dyDescent="0.25">
      <c r="A6691">
        <v>1979</v>
      </c>
      <c r="B6691">
        <v>4</v>
      </c>
      <c r="C6691">
        <v>25</v>
      </c>
      <c r="D6691">
        <v>68</v>
      </c>
      <c r="E6691">
        <v>58</v>
      </c>
      <c r="F6691">
        <v>2</v>
      </c>
      <c r="T6691"/>
    </row>
    <row r="6692" spans="1:20" x14ac:dyDescent="0.25">
      <c r="A6692">
        <v>1979</v>
      </c>
      <c r="B6692">
        <v>4</v>
      </c>
      <c r="C6692">
        <v>26</v>
      </c>
      <c r="D6692">
        <v>63</v>
      </c>
      <c r="E6692">
        <v>59</v>
      </c>
      <c r="F6692">
        <v>84</v>
      </c>
      <c r="T6692"/>
    </row>
    <row r="6693" spans="1:20" x14ac:dyDescent="0.25">
      <c r="A6693">
        <v>1979</v>
      </c>
      <c r="B6693">
        <v>4</v>
      </c>
      <c r="C6693">
        <v>27</v>
      </c>
      <c r="D6693">
        <v>61</v>
      </c>
      <c r="E6693">
        <v>58</v>
      </c>
      <c r="F6693">
        <v>19</v>
      </c>
      <c r="T6693"/>
    </row>
    <row r="6694" spans="1:20" x14ac:dyDescent="0.25">
      <c r="A6694">
        <v>1979</v>
      </c>
      <c r="B6694">
        <v>4</v>
      </c>
      <c r="C6694">
        <v>28</v>
      </c>
      <c r="D6694">
        <v>70</v>
      </c>
      <c r="E6694">
        <v>53</v>
      </c>
      <c r="F6694">
        <v>17</v>
      </c>
      <c r="T6694"/>
    </row>
    <row r="6695" spans="1:20" x14ac:dyDescent="0.25">
      <c r="A6695">
        <v>1979</v>
      </c>
      <c r="B6695">
        <v>4</v>
      </c>
      <c r="C6695">
        <v>29</v>
      </c>
      <c r="D6695">
        <v>72</v>
      </c>
      <c r="E6695">
        <v>53</v>
      </c>
      <c r="F6695">
        <v>0</v>
      </c>
      <c r="T6695"/>
    </row>
    <row r="6696" spans="1:20" x14ac:dyDescent="0.25">
      <c r="A6696">
        <v>1979</v>
      </c>
      <c r="B6696">
        <v>4</v>
      </c>
      <c r="C6696">
        <v>30</v>
      </c>
      <c r="D6696">
        <v>73</v>
      </c>
      <c r="E6696">
        <v>49</v>
      </c>
      <c r="F6696">
        <v>0</v>
      </c>
      <c r="T6696"/>
    </row>
    <row r="6697" spans="1:20" x14ac:dyDescent="0.25">
      <c r="A6697">
        <v>1979</v>
      </c>
      <c r="B6697">
        <v>5</v>
      </c>
      <c r="C6697">
        <v>1</v>
      </c>
      <c r="D6697">
        <v>73</v>
      </c>
      <c r="E6697">
        <v>51</v>
      </c>
      <c r="F6697">
        <v>0</v>
      </c>
      <c r="T6697"/>
    </row>
    <row r="6698" spans="1:20" x14ac:dyDescent="0.25">
      <c r="A6698">
        <v>1979</v>
      </c>
      <c r="B6698">
        <v>5</v>
      </c>
      <c r="C6698">
        <v>2</v>
      </c>
      <c r="D6698">
        <v>71</v>
      </c>
      <c r="E6698">
        <v>45</v>
      </c>
      <c r="F6698">
        <v>0</v>
      </c>
      <c r="T6698"/>
    </row>
    <row r="6699" spans="1:20" x14ac:dyDescent="0.25">
      <c r="A6699">
        <v>1979</v>
      </c>
      <c r="B6699">
        <v>5</v>
      </c>
      <c r="C6699">
        <v>3</v>
      </c>
      <c r="D6699">
        <v>70</v>
      </c>
      <c r="E6699">
        <v>54</v>
      </c>
      <c r="F6699">
        <v>3</v>
      </c>
      <c r="T6699"/>
    </row>
    <row r="6700" spans="1:20" x14ac:dyDescent="0.25">
      <c r="A6700">
        <v>1979</v>
      </c>
      <c r="B6700">
        <v>5</v>
      </c>
      <c r="C6700">
        <v>4</v>
      </c>
      <c r="D6700">
        <v>72</v>
      </c>
      <c r="E6700">
        <v>54</v>
      </c>
      <c r="F6700">
        <v>0</v>
      </c>
      <c r="T6700"/>
    </row>
    <row r="6701" spans="1:20" x14ac:dyDescent="0.25">
      <c r="A6701">
        <v>1979</v>
      </c>
      <c r="B6701">
        <v>5</v>
      </c>
      <c r="C6701">
        <v>5</v>
      </c>
      <c r="D6701">
        <v>68</v>
      </c>
      <c r="E6701">
        <v>50</v>
      </c>
      <c r="F6701">
        <v>0</v>
      </c>
      <c r="T6701"/>
    </row>
    <row r="6702" spans="1:20" x14ac:dyDescent="0.25">
      <c r="A6702">
        <v>1979</v>
      </c>
      <c r="B6702">
        <v>5</v>
      </c>
      <c r="C6702">
        <v>6</v>
      </c>
      <c r="D6702">
        <v>68</v>
      </c>
      <c r="E6702">
        <v>52</v>
      </c>
      <c r="F6702">
        <v>0</v>
      </c>
      <c r="T6702"/>
    </row>
    <row r="6703" spans="1:20" x14ac:dyDescent="0.25">
      <c r="A6703">
        <v>1979</v>
      </c>
      <c r="B6703">
        <v>5</v>
      </c>
      <c r="C6703">
        <v>7</v>
      </c>
      <c r="D6703">
        <v>75</v>
      </c>
      <c r="E6703">
        <v>53</v>
      </c>
      <c r="F6703">
        <v>0</v>
      </c>
      <c r="T6703"/>
    </row>
    <row r="6704" spans="1:20" x14ac:dyDescent="0.25">
      <c r="A6704">
        <v>1979</v>
      </c>
      <c r="B6704">
        <v>5</v>
      </c>
      <c r="C6704">
        <v>8</v>
      </c>
      <c r="D6704">
        <v>81</v>
      </c>
      <c r="E6704">
        <v>60</v>
      </c>
      <c r="F6704">
        <v>0</v>
      </c>
      <c r="T6704"/>
    </row>
    <row r="6705" spans="1:20" x14ac:dyDescent="0.25">
      <c r="A6705">
        <v>1979</v>
      </c>
      <c r="B6705">
        <v>5</v>
      </c>
      <c r="C6705">
        <v>9</v>
      </c>
      <c r="D6705">
        <v>94</v>
      </c>
      <c r="E6705">
        <v>67</v>
      </c>
      <c r="F6705">
        <v>0</v>
      </c>
      <c r="T6705"/>
    </row>
    <row r="6706" spans="1:20" x14ac:dyDescent="0.25">
      <c r="A6706">
        <v>1979</v>
      </c>
      <c r="B6706">
        <v>5</v>
      </c>
      <c r="C6706">
        <v>10</v>
      </c>
      <c r="D6706">
        <v>94</v>
      </c>
      <c r="E6706">
        <v>72</v>
      </c>
      <c r="F6706">
        <v>0</v>
      </c>
      <c r="T6706"/>
    </row>
    <row r="6707" spans="1:20" x14ac:dyDescent="0.25">
      <c r="A6707">
        <v>1979</v>
      </c>
      <c r="B6707">
        <v>5</v>
      </c>
      <c r="C6707">
        <v>11</v>
      </c>
      <c r="D6707">
        <v>79</v>
      </c>
      <c r="E6707">
        <v>61</v>
      </c>
      <c r="F6707">
        <v>0</v>
      </c>
      <c r="T6707"/>
    </row>
    <row r="6708" spans="1:20" x14ac:dyDescent="0.25">
      <c r="A6708">
        <v>1979</v>
      </c>
      <c r="B6708">
        <v>5</v>
      </c>
      <c r="C6708">
        <v>12</v>
      </c>
      <c r="D6708">
        <v>62</v>
      </c>
      <c r="E6708">
        <v>57</v>
      </c>
      <c r="F6708">
        <v>21</v>
      </c>
      <c r="T6708"/>
    </row>
    <row r="6709" spans="1:20" x14ac:dyDescent="0.25">
      <c r="A6709">
        <v>1979</v>
      </c>
      <c r="B6709">
        <v>5</v>
      </c>
      <c r="C6709">
        <v>13</v>
      </c>
      <c r="D6709">
        <v>72</v>
      </c>
      <c r="E6709">
        <v>62</v>
      </c>
      <c r="F6709">
        <v>23</v>
      </c>
      <c r="T6709"/>
    </row>
    <row r="6710" spans="1:20" x14ac:dyDescent="0.25">
      <c r="A6710">
        <v>1979</v>
      </c>
      <c r="B6710">
        <v>5</v>
      </c>
      <c r="C6710">
        <v>14</v>
      </c>
      <c r="D6710">
        <v>68</v>
      </c>
      <c r="E6710">
        <v>57</v>
      </c>
      <c r="F6710">
        <v>36</v>
      </c>
      <c r="T6710"/>
    </row>
    <row r="6711" spans="1:20" x14ac:dyDescent="0.25">
      <c r="A6711">
        <v>1979</v>
      </c>
      <c r="B6711">
        <v>5</v>
      </c>
      <c r="C6711">
        <v>15</v>
      </c>
      <c r="D6711">
        <v>73</v>
      </c>
      <c r="E6711">
        <v>58</v>
      </c>
      <c r="F6711">
        <v>0</v>
      </c>
      <c r="T6711"/>
    </row>
    <row r="6712" spans="1:20" x14ac:dyDescent="0.25">
      <c r="A6712">
        <v>1979</v>
      </c>
      <c r="B6712">
        <v>5</v>
      </c>
      <c r="C6712">
        <v>16</v>
      </c>
      <c r="D6712">
        <v>78</v>
      </c>
      <c r="E6712">
        <v>59</v>
      </c>
      <c r="F6712">
        <v>0</v>
      </c>
      <c r="T6712"/>
    </row>
    <row r="6713" spans="1:20" x14ac:dyDescent="0.25">
      <c r="A6713">
        <v>1979</v>
      </c>
      <c r="B6713">
        <v>5</v>
      </c>
      <c r="C6713">
        <v>17</v>
      </c>
      <c r="D6713">
        <v>77</v>
      </c>
      <c r="E6713">
        <v>55</v>
      </c>
      <c r="F6713">
        <v>0</v>
      </c>
      <c r="T6713"/>
    </row>
    <row r="6714" spans="1:20" x14ac:dyDescent="0.25">
      <c r="A6714">
        <v>1979</v>
      </c>
      <c r="B6714">
        <v>5</v>
      </c>
      <c r="C6714">
        <v>18</v>
      </c>
      <c r="D6714">
        <v>63</v>
      </c>
      <c r="E6714">
        <v>60</v>
      </c>
      <c r="F6714">
        <v>32</v>
      </c>
      <c r="T6714"/>
    </row>
    <row r="6715" spans="1:20" x14ac:dyDescent="0.25">
      <c r="A6715">
        <v>1979</v>
      </c>
      <c r="B6715">
        <v>5</v>
      </c>
      <c r="C6715">
        <v>19</v>
      </c>
      <c r="D6715">
        <v>61</v>
      </c>
      <c r="E6715">
        <v>57</v>
      </c>
      <c r="F6715">
        <v>73</v>
      </c>
      <c r="T6715"/>
    </row>
    <row r="6716" spans="1:20" x14ac:dyDescent="0.25">
      <c r="A6716">
        <v>1979</v>
      </c>
      <c r="B6716">
        <v>5</v>
      </c>
      <c r="C6716">
        <v>20</v>
      </c>
      <c r="D6716">
        <v>70</v>
      </c>
      <c r="E6716">
        <v>56</v>
      </c>
      <c r="F6716">
        <v>1</v>
      </c>
      <c r="T6716"/>
    </row>
    <row r="6717" spans="1:20" x14ac:dyDescent="0.25">
      <c r="A6717">
        <v>1979</v>
      </c>
      <c r="B6717">
        <v>5</v>
      </c>
      <c r="C6717">
        <v>21</v>
      </c>
      <c r="D6717">
        <v>73</v>
      </c>
      <c r="E6717">
        <v>60</v>
      </c>
      <c r="F6717">
        <v>0</v>
      </c>
      <c r="T6717"/>
    </row>
    <row r="6718" spans="1:20" x14ac:dyDescent="0.25">
      <c r="A6718">
        <v>1979</v>
      </c>
      <c r="B6718">
        <v>5</v>
      </c>
      <c r="C6718">
        <v>22</v>
      </c>
      <c r="D6718">
        <v>78</v>
      </c>
      <c r="E6718">
        <v>61</v>
      </c>
      <c r="F6718">
        <v>0</v>
      </c>
      <c r="T6718"/>
    </row>
    <row r="6719" spans="1:20" x14ac:dyDescent="0.25">
      <c r="A6719">
        <v>1979</v>
      </c>
      <c r="B6719">
        <v>5</v>
      </c>
      <c r="C6719">
        <v>23</v>
      </c>
      <c r="D6719">
        <v>63</v>
      </c>
      <c r="E6719">
        <v>59</v>
      </c>
      <c r="F6719">
        <v>270</v>
      </c>
      <c r="T6719"/>
    </row>
    <row r="6720" spans="1:20" x14ac:dyDescent="0.25">
      <c r="A6720">
        <v>1979</v>
      </c>
      <c r="B6720">
        <v>5</v>
      </c>
      <c r="C6720">
        <v>24</v>
      </c>
      <c r="D6720">
        <v>75</v>
      </c>
      <c r="E6720">
        <v>59</v>
      </c>
      <c r="F6720">
        <v>35</v>
      </c>
      <c r="T6720"/>
    </row>
    <row r="6721" spans="1:20" x14ac:dyDescent="0.25">
      <c r="A6721">
        <v>1979</v>
      </c>
      <c r="B6721">
        <v>5</v>
      </c>
      <c r="C6721">
        <v>25</v>
      </c>
      <c r="D6721">
        <v>67</v>
      </c>
      <c r="E6721">
        <v>62</v>
      </c>
      <c r="F6721">
        <v>57</v>
      </c>
      <c r="T6721"/>
    </row>
    <row r="6722" spans="1:20" x14ac:dyDescent="0.25">
      <c r="A6722">
        <v>1979</v>
      </c>
      <c r="B6722">
        <v>5</v>
      </c>
      <c r="C6722">
        <v>26</v>
      </c>
      <c r="D6722">
        <v>68</v>
      </c>
      <c r="E6722">
        <v>57</v>
      </c>
      <c r="F6722">
        <v>1</v>
      </c>
      <c r="T6722"/>
    </row>
    <row r="6723" spans="1:20" x14ac:dyDescent="0.25">
      <c r="A6723">
        <v>1979</v>
      </c>
      <c r="B6723">
        <v>5</v>
      </c>
      <c r="C6723">
        <v>27</v>
      </c>
      <c r="D6723">
        <v>69</v>
      </c>
      <c r="E6723">
        <v>53</v>
      </c>
      <c r="F6723">
        <v>0</v>
      </c>
      <c r="T6723"/>
    </row>
    <row r="6724" spans="1:20" x14ac:dyDescent="0.25">
      <c r="A6724">
        <v>1979</v>
      </c>
      <c r="B6724">
        <v>5</v>
      </c>
      <c r="C6724">
        <v>28</v>
      </c>
      <c r="D6724">
        <v>75</v>
      </c>
      <c r="E6724">
        <v>57</v>
      </c>
      <c r="F6724">
        <v>20</v>
      </c>
      <c r="T6724"/>
    </row>
    <row r="6725" spans="1:20" x14ac:dyDescent="0.25">
      <c r="A6725">
        <v>1979</v>
      </c>
      <c r="B6725">
        <v>5</v>
      </c>
      <c r="C6725">
        <v>29</v>
      </c>
      <c r="D6725">
        <v>74</v>
      </c>
      <c r="E6725">
        <v>55</v>
      </c>
      <c r="F6725">
        <v>10</v>
      </c>
      <c r="T6725"/>
    </row>
    <row r="6726" spans="1:20" x14ac:dyDescent="0.25">
      <c r="A6726">
        <v>1979</v>
      </c>
      <c r="B6726">
        <v>5</v>
      </c>
      <c r="C6726">
        <v>30</v>
      </c>
      <c r="D6726">
        <v>76</v>
      </c>
      <c r="E6726">
        <v>59</v>
      </c>
      <c r="F6726">
        <v>29</v>
      </c>
      <c r="T6726"/>
    </row>
    <row r="6727" spans="1:20" x14ac:dyDescent="0.25">
      <c r="A6727">
        <v>1979</v>
      </c>
      <c r="B6727">
        <v>5</v>
      </c>
      <c r="C6727">
        <v>31</v>
      </c>
      <c r="D6727">
        <v>79</v>
      </c>
      <c r="E6727">
        <v>60</v>
      </c>
      <c r="F6727">
        <v>12</v>
      </c>
      <c r="T6727"/>
    </row>
    <row r="6728" spans="1:20" x14ac:dyDescent="0.25">
      <c r="A6728">
        <v>1979</v>
      </c>
      <c r="B6728">
        <v>6</v>
      </c>
      <c r="C6728">
        <v>1</v>
      </c>
      <c r="D6728">
        <v>83</v>
      </c>
      <c r="E6728">
        <v>66</v>
      </c>
      <c r="F6728">
        <v>0</v>
      </c>
      <c r="T6728"/>
    </row>
    <row r="6729" spans="1:20" x14ac:dyDescent="0.25">
      <c r="A6729">
        <v>1979</v>
      </c>
      <c r="B6729">
        <v>6</v>
      </c>
      <c r="C6729">
        <v>2</v>
      </c>
      <c r="D6729">
        <v>73</v>
      </c>
      <c r="E6729">
        <v>62</v>
      </c>
      <c r="F6729">
        <v>0</v>
      </c>
      <c r="T6729"/>
    </row>
    <row r="6730" spans="1:20" x14ac:dyDescent="0.25">
      <c r="A6730">
        <v>1979</v>
      </c>
      <c r="B6730">
        <v>6</v>
      </c>
      <c r="C6730">
        <v>3</v>
      </c>
      <c r="D6730">
        <v>66</v>
      </c>
      <c r="E6730">
        <v>63</v>
      </c>
      <c r="F6730">
        <v>39</v>
      </c>
      <c r="T6730"/>
    </row>
    <row r="6731" spans="1:20" x14ac:dyDescent="0.25">
      <c r="A6731">
        <v>1979</v>
      </c>
      <c r="B6731">
        <v>6</v>
      </c>
      <c r="C6731">
        <v>4</v>
      </c>
      <c r="D6731">
        <v>66</v>
      </c>
      <c r="E6731">
        <v>62</v>
      </c>
      <c r="F6731">
        <v>26</v>
      </c>
      <c r="T6731"/>
    </row>
    <row r="6732" spans="1:20" x14ac:dyDescent="0.25">
      <c r="A6732">
        <v>1979</v>
      </c>
      <c r="B6732">
        <v>6</v>
      </c>
      <c r="C6732">
        <v>5</v>
      </c>
      <c r="D6732">
        <v>83</v>
      </c>
      <c r="E6732">
        <v>60</v>
      </c>
      <c r="F6732">
        <v>9</v>
      </c>
      <c r="T6732"/>
    </row>
    <row r="6733" spans="1:20" x14ac:dyDescent="0.25">
      <c r="A6733">
        <v>1979</v>
      </c>
      <c r="B6733">
        <v>6</v>
      </c>
      <c r="C6733">
        <v>6</v>
      </c>
      <c r="D6733">
        <v>74</v>
      </c>
      <c r="E6733">
        <v>62</v>
      </c>
      <c r="F6733">
        <v>0</v>
      </c>
      <c r="T6733"/>
    </row>
    <row r="6734" spans="1:20" x14ac:dyDescent="0.25">
      <c r="A6734">
        <v>1979</v>
      </c>
      <c r="B6734">
        <v>6</v>
      </c>
      <c r="C6734">
        <v>7</v>
      </c>
      <c r="D6734">
        <v>79</v>
      </c>
      <c r="E6734">
        <v>62</v>
      </c>
      <c r="F6734">
        <v>0</v>
      </c>
      <c r="T6734"/>
    </row>
    <row r="6735" spans="1:20" x14ac:dyDescent="0.25">
      <c r="A6735">
        <v>1979</v>
      </c>
      <c r="B6735">
        <v>6</v>
      </c>
      <c r="C6735">
        <v>8</v>
      </c>
      <c r="D6735">
        <v>81</v>
      </c>
      <c r="E6735">
        <v>66</v>
      </c>
      <c r="F6735">
        <v>0</v>
      </c>
      <c r="T6735"/>
    </row>
    <row r="6736" spans="1:20" x14ac:dyDescent="0.25">
      <c r="A6736">
        <v>1979</v>
      </c>
      <c r="B6736">
        <v>6</v>
      </c>
      <c r="C6736">
        <v>9</v>
      </c>
      <c r="D6736">
        <v>80</v>
      </c>
      <c r="E6736">
        <v>67</v>
      </c>
      <c r="F6736">
        <v>0</v>
      </c>
      <c r="T6736"/>
    </row>
    <row r="6737" spans="1:20" x14ac:dyDescent="0.25">
      <c r="A6737">
        <v>1979</v>
      </c>
      <c r="B6737">
        <v>6</v>
      </c>
      <c r="C6737">
        <v>10</v>
      </c>
      <c r="D6737">
        <v>78</v>
      </c>
      <c r="E6737">
        <v>67</v>
      </c>
      <c r="F6737">
        <v>2</v>
      </c>
      <c r="T6737"/>
    </row>
    <row r="6738" spans="1:20" x14ac:dyDescent="0.25">
      <c r="A6738">
        <v>1979</v>
      </c>
      <c r="B6738">
        <v>6</v>
      </c>
      <c r="C6738">
        <v>11</v>
      </c>
      <c r="D6738">
        <v>69</v>
      </c>
      <c r="E6738">
        <v>54</v>
      </c>
      <c r="F6738">
        <v>32</v>
      </c>
      <c r="T6738"/>
    </row>
    <row r="6739" spans="1:20" x14ac:dyDescent="0.25">
      <c r="A6739">
        <v>1979</v>
      </c>
      <c r="B6739">
        <v>6</v>
      </c>
      <c r="C6739">
        <v>12</v>
      </c>
      <c r="D6739">
        <v>70</v>
      </c>
      <c r="E6739">
        <v>48</v>
      </c>
      <c r="F6739">
        <v>0</v>
      </c>
      <c r="T6739"/>
    </row>
    <row r="6740" spans="1:20" x14ac:dyDescent="0.25">
      <c r="A6740">
        <v>1979</v>
      </c>
      <c r="B6740">
        <v>6</v>
      </c>
      <c r="C6740">
        <v>13</v>
      </c>
      <c r="D6740">
        <v>73</v>
      </c>
      <c r="E6740">
        <v>54</v>
      </c>
      <c r="F6740">
        <v>0</v>
      </c>
      <c r="T6740"/>
    </row>
    <row r="6741" spans="1:20" x14ac:dyDescent="0.25">
      <c r="A6741">
        <v>1979</v>
      </c>
      <c r="B6741">
        <v>6</v>
      </c>
      <c r="C6741">
        <v>14</v>
      </c>
      <c r="D6741">
        <v>79</v>
      </c>
      <c r="E6741">
        <v>57</v>
      </c>
      <c r="F6741">
        <v>0</v>
      </c>
      <c r="T6741"/>
    </row>
    <row r="6742" spans="1:20" x14ac:dyDescent="0.25">
      <c r="A6742">
        <v>1979</v>
      </c>
      <c r="B6742">
        <v>6</v>
      </c>
      <c r="C6742">
        <v>15</v>
      </c>
      <c r="D6742">
        <v>85</v>
      </c>
      <c r="E6742">
        <v>62</v>
      </c>
      <c r="F6742">
        <v>0</v>
      </c>
      <c r="T6742"/>
    </row>
    <row r="6743" spans="1:20" x14ac:dyDescent="0.25">
      <c r="A6743">
        <v>1979</v>
      </c>
      <c r="B6743">
        <v>6</v>
      </c>
      <c r="C6743">
        <v>16</v>
      </c>
      <c r="D6743">
        <v>87</v>
      </c>
      <c r="E6743">
        <v>67</v>
      </c>
      <c r="F6743">
        <v>0</v>
      </c>
      <c r="T6743"/>
    </row>
    <row r="6744" spans="1:20" x14ac:dyDescent="0.25">
      <c r="A6744">
        <v>1979</v>
      </c>
      <c r="B6744">
        <v>6</v>
      </c>
      <c r="C6744">
        <v>17</v>
      </c>
      <c r="D6744">
        <v>81</v>
      </c>
      <c r="E6744">
        <v>67</v>
      </c>
      <c r="F6744">
        <v>31</v>
      </c>
      <c r="T6744"/>
    </row>
    <row r="6745" spans="1:20" x14ac:dyDescent="0.25">
      <c r="A6745">
        <v>1979</v>
      </c>
      <c r="B6745">
        <v>6</v>
      </c>
      <c r="C6745">
        <v>18</v>
      </c>
      <c r="D6745">
        <v>86</v>
      </c>
      <c r="E6745">
        <v>65</v>
      </c>
      <c r="F6745">
        <v>8</v>
      </c>
      <c r="T6745"/>
    </row>
    <row r="6746" spans="1:20" x14ac:dyDescent="0.25">
      <c r="A6746">
        <v>1979</v>
      </c>
      <c r="B6746">
        <v>6</v>
      </c>
      <c r="C6746">
        <v>19</v>
      </c>
      <c r="D6746">
        <v>82</v>
      </c>
      <c r="E6746">
        <v>63</v>
      </c>
      <c r="F6746">
        <v>0</v>
      </c>
      <c r="T6746"/>
    </row>
    <row r="6747" spans="1:20" x14ac:dyDescent="0.25">
      <c r="A6747">
        <v>1979</v>
      </c>
      <c r="B6747">
        <v>6</v>
      </c>
      <c r="C6747">
        <v>20</v>
      </c>
      <c r="D6747">
        <v>83</v>
      </c>
      <c r="E6747">
        <v>60</v>
      </c>
      <c r="F6747">
        <v>0</v>
      </c>
      <c r="T6747"/>
    </row>
    <row r="6748" spans="1:20" x14ac:dyDescent="0.25">
      <c r="A6748">
        <v>1979</v>
      </c>
      <c r="B6748">
        <v>6</v>
      </c>
      <c r="C6748">
        <v>21</v>
      </c>
      <c r="D6748">
        <v>77</v>
      </c>
      <c r="E6748">
        <v>63</v>
      </c>
      <c r="F6748">
        <v>0</v>
      </c>
      <c r="T6748"/>
    </row>
    <row r="6749" spans="1:20" x14ac:dyDescent="0.25">
      <c r="A6749">
        <v>1979</v>
      </c>
      <c r="B6749">
        <v>6</v>
      </c>
      <c r="C6749">
        <v>22</v>
      </c>
      <c r="D6749">
        <v>73</v>
      </c>
      <c r="E6749">
        <v>63</v>
      </c>
      <c r="F6749">
        <v>3</v>
      </c>
      <c r="T6749"/>
    </row>
    <row r="6750" spans="1:20" x14ac:dyDescent="0.25">
      <c r="A6750">
        <v>1979</v>
      </c>
      <c r="B6750">
        <v>6</v>
      </c>
      <c r="C6750">
        <v>23</v>
      </c>
      <c r="D6750">
        <v>81</v>
      </c>
      <c r="E6750">
        <v>64</v>
      </c>
      <c r="F6750">
        <v>0</v>
      </c>
      <c r="T6750"/>
    </row>
    <row r="6751" spans="1:20" x14ac:dyDescent="0.25">
      <c r="A6751">
        <v>1979</v>
      </c>
      <c r="B6751">
        <v>6</v>
      </c>
      <c r="C6751">
        <v>24</v>
      </c>
      <c r="D6751">
        <v>65</v>
      </c>
      <c r="E6751">
        <v>58</v>
      </c>
      <c r="F6751">
        <v>0</v>
      </c>
      <c r="T6751"/>
    </row>
    <row r="6752" spans="1:20" x14ac:dyDescent="0.25">
      <c r="A6752">
        <v>1979</v>
      </c>
      <c r="B6752">
        <v>6</v>
      </c>
      <c r="C6752">
        <v>25</v>
      </c>
      <c r="D6752">
        <v>75</v>
      </c>
      <c r="E6752">
        <v>54</v>
      </c>
      <c r="F6752">
        <v>0</v>
      </c>
      <c r="T6752"/>
    </row>
    <row r="6753" spans="1:20" x14ac:dyDescent="0.25">
      <c r="A6753">
        <v>1979</v>
      </c>
      <c r="B6753">
        <v>6</v>
      </c>
      <c r="C6753">
        <v>26</v>
      </c>
      <c r="D6753">
        <v>74</v>
      </c>
      <c r="E6753">
        <v>56</v>
      </c>
      <c r="F6753">
        <v>0</v>
      </c>
      <c r="T6753"/>
    </row>
    <row r="6754" spans="1:20" x14ac:dyDescent="0.25">
      <c r="A6754">
        <v>1979</v>
      </c>
      <c r="B6754">
        <v>6</v>
      </c>
      <c r="C6754">
        <v>27</v>
      </c>
      <c r="D6754">
        <v>75</v>
      </c>
      <c r="E6754">
        <v>59</v>
      </c>
      <c r="F6754">
        <v>0</v>
      </c>
      <c r="T6754"/>
    </row>
    <row r="6755" spans="1:20" x14ac:dyDescent="0.25">
      <c r="A6755">
        <v>1979</v>
      </c>
      <c r="B6755">
        <v>6</v>
      </c>
      <c r="C6755">
        <v>28</v>
      </c>
      <c r="D6755">
        <v>77</v>
      </c>
      <c r="E6755">
        <v>63</v>
      </c>
      <c r="F6755">
        <v>2</v>
      </c>
      <c r="T6755"/>
    </row>
    <row r="6756" spans="1:20" x14ac:dyDescent="0.25">
      <c r="A6756">
        <v>1979</v>
      </c>
      <c r="B6756">
        <v>6</v>
      </c>
      <c r="C6756">
        <v>29</v>
      </c>
      <c r="D6756">
        <v>78</v>
      </c>
      <c r="E6756">
        <v>60</v>
      </c>
      <c r="F6756">
        <v>0</v>
      </c>
      <c r="T6756"/>
    </row>
    <row r="6757" spans="1:20" x14ac:dyDescent="0.25">
      <c r="A6757">
        <v>1979</v>
      </c>
      <c r="B6757">
        <v>6</v>
      </c>
      <c r="C6757">
        <v>30</v>
      </c>
      <c r="D6757">
        <v>77</v>
      </c>
      <c r="E6757">
        <v>68</v>
      </c>
      <c r="F6757">
        <v>4</v>
      </c>
      <c r="T6757"/>
    </row>
    <row r="6758" spans="1:20" x14ac:dyDescent="0.25">
      <c r="A6758">
        <v>1979</v>
      </c>
      <c r="B6758">
        <v>7</v>
      </c>
      <c r="C6758">
        <v>1</v>
      </c>
      <c r="D6758">
        <v>81</v>
      </c>
      <c r="E6758">
        <v>63</v>
      </c>
      <c r="F6758">
        <v>15</v>
      </c>
      <c r="T6758"/>
    </row>
    <row r="6759" spans="1:20" x14ac:dyDescent="0.25">
      <c r="A6759">
        <v>1979</v>
      </c>
      <c r="B6759">
        <v>7</v>
      </c>
      <c r="C6759">
        <v>2</v>
      </c>
      <c r="D6759">
        <v>79</v>
      </c>
      <c r="E6759">
        <v>62</v>
      </c>
      <c r="F6759">
        <v>0</v>
      </c>
      <c r="T6759"/>
    </row>
    <row r="6760" spans="1:20" x14ac:dyDescent="0.25">
      <c r="A6760">
        <v>1979</v>
      </c>
      <c r="B6760">
        <v>7</v>
      </c>
      <c r="C6760">
        <v>3</v>
      </c>
      <c r="D6760">
        <v>87</v>
      </c>
      <c r="E6760">
        <v>67</v>
      </c>
      <c r="F6760">
        <v>0</v>
      </c>
      <c r="T6760"/>
    </row>
    <row r="6761" spans="1:20" x14ac:dyDescent="0.25">
      <c r="A6761">
        <v>1979</v>
      </c>
      <c r="B6761">
        <v>7</v>
      </c>
      <c r="C6761">
        <v>4</v>
      </c>
      <c r="D6761">
        <v>71</v>
      </c>
      <c r="E6761">
        <v>58</v>
      </c>
      <c r="F6761">
        <v>16</v>
      </c>
      <c r="T6761"/>
    </row>
    <row r="6762" spans="1:20" x14ac:dyDescent="0.25">
      <c r="A6762">
        <v>1979</v>
      </c>
      <c r="B6762">
        <v>7</v>
      </c>
      <c r="C6762">
        <v>5</v>
      </c>
      <c r="D6762">
        <v>69</v>
      </c>
      <c r="E6762">
        <v>53</v>
      </c>
      <c r="F6762">
        <v>0</v>
      </c>
      <c r="T6762"/>
    </row>
    <row r="6763" spans="1:20" x14ac:dyDescent="0.25">
      <c r="A6763">
        <v>1979</v>
      </c>
      <c r="B6763">
        <v>7</v>
      </c>
      <c r="C6763">
        <v>6</v>
      </c>
      <c r="D6763">
        <v>78</v>
      </c>
      <c r="E6763">
        <v>54</v>
      </c>
      <c r="F6763">
        <v>0</v>
      </c>
      <c r="T6763"/>
    </row>
    <row r="6764" spans="1:20" x14ac:dyDescent="0.25">
      <c r="A6764">
        <v>1979</v>
      </c>
      <c r="B6764">
        <v>7</v>
      </c>
      <c r="C6764">
        <v>7</v>
      </c>
      <c r="D6764">
        <v>82</v>
      </c>
      <c r="E6764">
        <v>59</v>
      </c>
      <c r="F6764">
        <v>0</v>
      </c>
      <c r="T6764"/>
    </row>
    <row r="6765" spans="1:20" x14ac:dyDescent="0.25">
      <c r="A6765">
        <v>1979</v>
      </c>
      <c r="B6765">
        <v>7</v>
      </c>
      <c r="C6765">
        <v>8</v>
      </c>
      <c r="D6765">
        <v>86</v>
      </c>
      <c r="E6765">
        <v>62</v>
      </c>
      <c r="F6765">
        <v>0</v>
      </c>
      <c r="T6765"/>
    </row>
    <row r="6766" spans="1:20" x14ac:dyDescent="0.25">
      <c r="A6766">
        <v>1979</v>
      </c>
      <c r="B6766">
        <v>7</v>
      </c>
      <c r="C6766">
        <v>9</v>
      </c>
      <c r="D6766">
        <v>85</v>
      </c>
      <c r="E6766">
        <v>66</v>
      </c>
      <c r="F6766">
        <v>0</v>
      </c>
      <c r="T6766"/>
    </row>
    <row r="6767" spans="1:20" x14ac:dyDescent="0.25">
      <c r="A6767">
        <v>1979</v>
      </c>
      <c r="B6767">
        <v>7</v>
      </c>
      <c r="C6767">
        <v>10</v>
      </c>
      <c r="D6767">
        <v>79</v>
      </c>
      <c r="E6767">
        <v>66</v>
      </c>
      <c r="F6767">
        <v>2</v>
      </c>
      <c r="T6767"/>
    </row>
    <row r="6768" spans="1:20" x14ac:dyDescent="0.25">
      <c r="A6768">
        <v>1979</v>
      </c>
      <c r="B6768">
        <v>7</v>
      </c>
      <c r="C6768">
        <v>11</v>
      </c>
      <c r="D6768">
        <v>79</v>
      </c>
      <c r="E6768">
        <v>67</v>
      </c>
      <c r="F6768">
        <v>3</v>
      </c>
      <c r="T6768"/>
    </row>
    <row r="6769" spans="1:20" x14ac:dyDescent="0.25">
      <c r="A6769">
        <v>1979</v>
      </c>
      <c r="B6769">
        <v>7</v>
      </c>
      <c r="C6769">
        <v>12</v>
      </c>
      <c r="D6769">
        <v>92</v>
      </c>
      <c r="E6769">
        <v>72</v>
      </c>
      <c r="F6769">
        <v>1</v>
      </c>
      <c r="T6769"/>
    </row>
    <row r="6770" spans="1:20" x14ac:dyDescent="0.25">
      <c r="A6770">
        <v>1979</v>
      </c>
      <c r="B6770">
        <v>7</v>
      </c>
      <c r="C6770">
        <v>13</v>
      </c>
      <c r="D6770">
        <v>95</v>
      </c>
      <c r="E6770">
        <v>71</v>
      </c>
      <c r="F6770">
        <v>0</v>
      </c>
      <c r="T6770"/>
    </row>
    <row r="6771" spans="1:20" x14ac:dyDescent="0.25">
      <c r="A6771">
        <v>1979</v>
      </c>
      <c r="B6771">
        <v>7</v>
      </c>
      <c r="C6771">
        <v>14</v>
      </c>
      <c r="D6771">
        <v>87</v>
      </c>
      <c r="E6771">
        <v>75</v>
      </c>
      <c r="F6771">
        <v>0</v>
      </c>
      <c r="T6771"/>
    </row>
    <row r="6772" spans="1:20" x14ac:dyDescent="0.25">
      <c r="A6772">
        <v>1979</v>
      </c>
      <c r="B6772">
        <v>7</v>
      </c>
      <c r="C6772">
        <v>15</v>
      </c>
      <c r="D6772">
        <v>87</v>
      </c>
      <c r="E6772">
        <v>75</v>
      </c>
      <c r="F6772">
        <v>0</v>
      </c>
      <c r="T6772"/>
    </row>
    <row r="6773" spans="1:20" x14ac:dyDescent="0.25">
      <c r="A6773">
        <v>1979</v>
      </c>
      <c r="B6773">
        <v>7</v>
      </c>
      <c r="C6773">
        <v>16</v>
      </c>
      <c r="D6773">
        <v>87</v>
      </c>
      <c r="E6773">
        <v>73</v>
      </c>
      <c r="F6773">
        <v>0</v>
      </c>
      <c r="T6773"/>
    </row>
    <row r="6774" spans="1:20" x14ac:dyDescent="0.25">
      <c r="A6774">
        <v>1979</v>
      </c>
      <c r="B6774">
        <v>7</v>
      </c>
      <c r="C6774">
        <v>17</v>
      </c>
      <c r="D6774">
        <v>90</v>
      </c>
      <c r="E6774">
        <v>71</v>
      </c>
      <c r="F6774">
        <v>0</v>
      </c>
      <c r="T6774"/>
    </row>
    <row r="6775" spans="1:20" x14ac:dyDescent="0.25">
      <c r="A6775">
        <v>1979</v>
      </c>
      <c r="B6775">
        <v>7</v>
      </c>
      <c r="C6775">
        <v>18</v>
      </c>
      <c r="D6775">
        <v>76</v>
      </c>
      <c r="E6775">
        <v>71</v>
      </c>
      <c r="F6775">
        <v>100</v>
      </c>
      <c r="T6775"/>
    </row>
    <row r="6776" spans="1:20" x14ac:dyDescent="0.25">
      <c r="A6776">
        <v>1979</v>
      </c>
      <c r="B6776">
        <v>7</v>
      </c>
      <c r="C6776">
        <v>19</v>
      </c>
      <c r="D6776">
        <v>88</v>
      </c>
      <c r="E6776">
        <v>68</v>
      </c>
      <c r="F6776">
        <v>0</v>
      </c>
      <c r="T6776"/>
    </row>
    <row r="6777" spans="1:20" x14ac:dyDescent="0.25">
      <c r="A6777">
        <v>1979</v>
      </c>
      <c r="B6777">
        <v>7</v>
      </c>
      <c r="C6777">
        <v>20</v>
      </c>
      <c r="D6777">
        <v>85</v>
      </c>
      <c r="E6777">
        <v>69</v>
      </c>
      <c r="F6777">
        <v>0</v>
      </c>
      <c r="T6777"/>
    </row>
    <row r="6778" spans="1:20" x14ac:dyDescent="0.25">
      <c r="A6778">
        <v>1979</v>
      </c>
      <c r="B6778">
        <v>7</v>
      </c>
      <c r="C6778">
        <v>21</v>
      </c>
      <c r="D6778">
        <v>82</v>
      </c>
      <c r="E6778">
        <v>74</v>
      </c>
      <c r="F6778">
        <v>0</v>
      </c>
      <c r="T6778"/>
    </row>
    <row r="6779" spans="1:20" x14ac:dyDescent="0.25">
      <c r="A6779">
        <v>1979</v>
      </c>
      <c r="B6779">
        <v>7</v>
      </c>
      <c r="C6779">
        <v>22</v>
      </c>
      <c r="D6779">
        <v>86</v>
      </c>
      <c r="E6779">
        <v>72</v>
      </c>
      <c r="F6779">
        <v>0</v>
      </c>
      <c r="T6779"/>
    </row>
    <row r="6780" spans="1:20" x14ac:dyDescent="0.25">
      <c r="A6780">
        <v>1979</v>
      </c>
      <c r="B6780">
        <v>7</v>
      </c>
      <c r="C6780">
        <v>23</v>
      </c>
      <c r="D6780">
        <v>88</v>
      </c>
      <c r="E6780">
        <v>75</v>
      </c>
      <c r="F6780">
        <v>0</v>
      </c>
      <c r="T6780"/>
    </row>
    <row r="6781" spans="1:20" x14ac:dyDescent="0.25">
      <c r="A6781">
        <v>1979</v>
      </c>
      <c r="B6781">
        <v>7</v>
      </c>
      <c r="C6781">
        <v>24</v>
      </c>
      <c r="D6781">
        <v>92</v>
      </c>
      <c r="E6781">
        <v>74</v>
      </c>
      <c r="F6781">
        <v>0</v>
      </c>
      <c r="T6781"/>
    </row>
    <row r="6782" spans="1:20" x14ac:dyDescent="0.25">
      <c r="A6782">
        <v>1979</v>
      </c>
      <c r="B6782">
        <v>7</v>
      </c>
      <c r="C6782">
        <v>25</v>
      </c>
      <c r="D6782">
        <v>91</v>
      </c>
      <c r="E6782">
        <v>74</v>
      </c>
      <c r="F6782">
        <v>0</v>
      </c>
      <c r="T6782"/>
    </row>
    <row r="6783" spans="1:20" x14ac:dyDescent="0.25">
      <c r="A6783">
        <v>1979</v>
      </c>
      <c r="B6783">
        <v>7</v>
      </c>
      <c r="C6783">
        <v>26</v>
      </c>
      <c r="D6783">
        <v>87</v>
      </c>
      <c r="E6783">
        <v>79</v>
      </c>
      <c r="F6783">
        <v>0</v>
      </c>
      <c r="T6783"/>
    </row>
    <row r="6784" spans="1:20" x14ac:dyDescent="0.25">
      <c r="A6784">
        <v>1979</v>
      </c>
      <c r="B6784">
        <v>7</v>
      </c>
      <c r="C6784">
        <v>27</v>
      </c>
      <c r="D6784">
        <v>91</v>
      </c>
      <c r="E6784">
        <v>75</v>
      </c>
      <c r="F6784">
        <v>0</v>
      </c>
      <c r="T6784"/>
    </row>
    <row r="6785" spans="1:20" x14ac:dyDescent="0.25">
      <c r="A6785">
        <v>1979</v>
      </c>
      <c r="B6785">
        <v>7</v>
      </c>
      <c r="C6785">
        <v>28</v>
      </c>
      <c r="D6785">
        <v>90</v>
      </c>
      <c r="E6785">
        <v>73</v>
      </c>
      <c r="F6785">
        <v>0</v>
      </c>
      <c r="T6785"/>
    </row>
    <row r="6786" spans="1:20" x14ac:dyDescent="0.25">
      <c r="A6786">
        <v>1979</v>
      </c>
      <c r="B6786">
        <v>7</v>
      </c>
      <c r="C6786">
        <v>29</v>
      </c>
      <c r="D6786">
        <v>86</v>
      </c>
      <c r="E6786">
        <v>71</v>
      </c>
      <c r="F6786">
        <v>39</v>
      </c>
      <c r="T6786"/>
    </row>
    <row r="6787" spans="1:20" x14ac:dyDescent="0.25">
      <c r="A6787">
        <v>1979</v>
      </c>
      <c r="B6787">
        <v>7</v>
      </c>
      <c r="C6787">
        <v>30</v>
      </c>
      <c r="D6787">
        <v>87</v>
      </c>
      <c r="E6787">
        <v>70</v>
      </c>
      <c r="F6787">
        <v>0</v>
      </c>
      <c r="T6787"/>
    </row>
    <row r="6788" spans="1:20" x14ac:dyDescent="0.25">
      <c r="A6788">
        <v>1979</v>
      </c>
      <c r="B6788">
        <v>7</v>
      </c>
      <c r="C6788">
        <v>31</v>
      </c>
      <c r="D6788">
        <v>89</v>
      </c>
      <c r="E6788">
        <v>75</v>
      </c>
      <c r="F6788">
        <v>0</v>
      </c>
      <c r="T6788"/>
    </row>
    <row r="6789" spans="1:20" x14ac:dyDescent="0.25">
      <c r="A6789">
        <v>1979</v>
      </c>
      <c r="B6789">
        <v>8</v>
      </c>
      <c r="C6789">
        <v>1</v>
      </c>
      <c r="D6789">
        <v>93</v>
      </c>
      <c r="E6789">
        <v>78</v>
      </c>
      <c r="F6789">
        <v>0</v>
      </c>
      <c r="T6789"/>
    </row>
    <row r="6790" spans="1:20" x14ac:dyDescent="0.25">
      <c r="A6790">
        <v>1979</v>
      </c>
      <c r="B6790">
        <v>8</v>
      </c>
      <c r="C6790">
        <v>2</v>
      </c>
      <c r="D6790">
        <v>90</v>
      </c>
      <c r="E6790">
        <v>77</v>
      </c>
      <c r="F6790">
        <v>5</v>
      </c>
      <c r="T6790"/>
    </row>
    <row r="6791" spans="1:20" x14ac:dyDescent="0.25">
      <c r="A6791">
        <v>1979</v>
      </c>
      <c r="B6791">
        <v>8</v>
      </c>
      <c r="C6791">
        <v>3</v>
      </c>
      <c r="D6791">
        <v>87</v>
      </c>
      <c r="E6791">
        <v>76</v>
      </c>
      <c r="F6791">
        <v>5</v>
      </c>
      <c r="T6791"/>
    </row>
    <row r="6792" spans="1:20" x14ac:dyDescent="0.25">
      <c r="A6792">
        <v>1979</v>
      </c>
      <c r="B6792">
        <v>8</v>
      </c>
      <c r="C6792">
        <v>4</v>
      </c>
      <c r="D6792">
        <v>84</v>
      </c>
      <c r="E6792">
        <v>77</v>
      </c>
      <c r="F6792">
        <v>2</v>
      </c>
      <c r="T6792"/>
    </row>
    <row r="6793" spans="1:20" x14ac:dyDescent="0.25">
      <c r="A6793">
        <v>1979</v>
      </c>
      <c r="B6793">
        <v>8</v>
      </c>
      <c r="C6793">
        <v>5</v>
      </c>
      <c r="D6793">
        <v>94</v>
      </c>
      <c r="E6793">
        <v>76</v>
      </c>
      <c r="F6793">
        <v>0</v>
      </c>
      <c r="T6793"/>
    </row>
    <row r="6794" spans="1:20" x14ac:dyDescent="0.25">
      <c r="A6794">
        <v>1979</v>
      </c>
      <c r="B6794">
        <v>8</v>
      </c>
      <c r="C6794">
        <v>6</v>
      </c>
      <c r="D6794">
        <v>90</v>
      </c>
      <c r="E6794">
        <v>74</v>
      </c>
      <c r="F6794">
        <v>10</v>
      </c>
      <c r="T6794"/>
    </row>
    <row r="6795" spans="1:20" x14ac:dyDescent="0.25">
      <c r="A6795">
        <v>1979</v>
      </c>
      <c r="B6795">
        <v>8</v>
      </c>
      <c r="C6795">
        <v>7</v>
      </c>
      <c r="D6795">
        <v>83</v>
      </c>
      <c r="E6795">
        <v>65</v>
      </c>
      <c r="F6795">
        <v>0</v>
      </c>
      <c r="T6795"/>
    </row>
    <row r="6796" spans="1:20" x14ac:dyDescent="0.25">
      <c r="A6796">
        <v>1979</v>
      </c>
      <c r="B6796">
        <v>8</v>
      </c>
      <c r="C6796">
        <v>8</v>
      </c>
      <c r="D6796">
        <v>94</v>
      </c>
      <c r="E6796">
        <v>76</v>
      </c>
      <c r="F6796">
        <v>0</v>
      </c>
      <c r="T6796"/>
    </row>
    <row r="6797" spans="1:20" x14ac:dyDescent="0.25">
      <c r="A6797">
        <v>1979</v>
      </c>
      <c r="B6797">
        <v>8</v>
      </c>
      <c r="C6797">
        <v>9</v>
      </c>
      <c r="D6797">
        <v>89</v>
      </c>
      <c r="E6797">
        <v>74</v>
      </c>
      <c r="F6797">
        <v>0</v>
      </c>
      <c r="T6797"/>
    </row>
    <row r="6798" spans="1:20" x14ac:dyDescent="0.25">
      <c r="A6798">
        <v>1979</v>
      </c>
      <c r="B6798">
        <v>8</v>
      </c>
      <c r="C6798">
        <v>10</v>
      </c>
      <c r="D6798">
        <v>95</v>
      </c>
      <c r="E6798">
        <v>75</v>
      </c>
      <c r="F6798">
        <v>23</v>
      </c>
      <c r="T6798"/>
    </row>
    <row r="6799" spans="1:20" x14ac:dyDescent="0.25">
      <c r="A6799">
        <v>1979</v>
      </c>
      <c r="B6799">
        <v>8</v>
      </c>
      <c r="C6799">
        <v>11</v>
      </c>
      <c r="D6799">
        <v>77</v>
      </c>
      <c r="E6799">
        <v>64</v>
      </c>
      <c r="F6799">
        <v>87</v>
      </c>
      <c r="T6799"/>
    </row>
    <row r="6800" spans="1:20" x14ac:dyDescent="0.25">
      <c r="A6800">
        <v>1979</v>
      </c>
      <c r="B6800">
        <v>8</v>
      </c>
      <c r="C6800">
        <v>12</v>
      </c>
      <c r="D6800">
        <v>64</v>
      </c>
      <c r="E6800">
        <v>57</v>
      </c>
      <c r="F6800">
        <v>168</v>
      </c>
      <c r="T6800"/>
    </row>
    <row r="6801" spans="1:20" x14ac:dyDescent="0.25">
      <c r="A6801">
        <v>1979</v>
      </c>
      <c r="B6801">
        <v>8</v>
      </c>
      <c r="C6801">
        <v>13</v>
      </c>
      <c r="D6801">
        <v>78</v>
      </c>
      <c r="E6801">
        <v>57</v>
      </c>
      <c r="F6801">
        <v>0</v>
      </c>
      <c r="T6801"/>
    </row>
    <row r="6802" spans="1:20" x14ac:dyDescent="0.25">
      <c r="A6802">
        <v>1979</v>
      </c>
      <c r="B6802">
        <v>8</v>
      </c>
      <c r="C6802">
        <v>14</v>
      </c>
      <c r="D6802">
        <v>82</v>
      </c>
      <c r="E6802">
        <v>66</v>
      </c>
      <c r="F6802">
        <v>0</v>
      </c>
      <c r="T6802"/>
    </row>
    <row r="6803" spans="1:20" x14ac:dyDescent="0.25">
      <c r="A6803">
        <v>1979</v>
      </c>
      <c r="B6803">
        <v>8</v>
      </c>
      <c r="C6803">
        <v>15</v>
      </c>
      <c r="D6803">
        <v>73</v>
      </c>
      <c r="E6803">
        <v>60</v>
      </c>
      <c r="F6803">
        <v>0</v>
      </c>
      <c r="T6803"/>
    </row>
    <row r="6804" spans="1:20" x14ac:dyDescent="0.25">
      <c r="A6804">
        <v>1979</v>
      </c>
      <c r="B6804">
        <v>8</v>
      </c>
      <c r="C6804">
        <v>16</v>
      </c>
      <c r="D6804">
        <v>78</v>
      </c>
      <c r="E6804">
        <v>58</v>
      </c>
      <c r="F6804">
        <v>0</v>
      </c>
      <c r="T6804"/>
    </row>
    <row r="6805" spans="1:20" x14ac:dyDescent="0.25">
      <c r="A6805">
        <v>1979</v>
      </c>
      <c r="B6805">
        <v>8</v>
      </c>
      <c r="C6805">
        <v>17</v>
      </c>
      <c r="D6805">
        <v>78</v>
      </c>
      <c r="E6805">
        <v>56</v>
      </c>
      <c r="F6805">
        <v>0</v>
      </c>
      <c r="T6805"/>
    </row>
    <row r="6806" spans="1:20" x14ac:dyDescent="0.25">
      <c r="A6806">
        <v>1979</v>
      </c>
      <c r="B6806">
        <v>8</v>
      </c>
      <c r="C6806">
        <v>18</v>
      </c>
      <c r="D6806">
        <v>68</v>
      </c>
      <c r="E6806">
        <v>63</v>
      </c>
      <c r="F6806">
        <v>26</v>
      </c>
      <c r="T6806"/>
    </row>
    <row r="6807" spans="1:20" x14ac:dyDescent="0.25">
      <c r="A6807">
        <v>1979</v>
      </c>
      <c r="B6807">
        <v>8</v>
      </c>
      <c r="C6807">
        <v>19</v>
      </c>
      <c r="D6807">
        <v>83</v>
      </c>
      <c r="E6807">
        <v>65</v>
      </c>
      <c r="F6807">
        <v>1</v>
      </c>
      <c r="T6807"/>
    </row>
    <row r="6808" spans="1:20" x14ac:dyDescent="0.25">
      <c r="A6808">
        <v>1979</v>
      </c>
      <c r="B6808">
        <v>8</v>
      </c>
      <c r="C6808">
        <v>20</v>
      </c>
      <c r="D6808">
        <v>85</v>
      </c>
      <c r="E6808">
        <v>66</v>
      </c>
      <c r="F6808">
        <v>0</v>
      </c>
      <c r="T6808"/>
    </row>
    <row r="6809" spans="1:20" x14ac:dyDescent="0.25">
      <c r="A6809">
        <v>1979</v>
      </c>
      <c r="B6809">
        <v>8</v>
      </c>
      <c r="C6809">
        <v>21</v>
      </c>
      <c r="D6809">
        <v>81</v>
      </c>
      <c r="E6809">
        <v>68</v>
      </c>
      <c r="F6809">
        <v>0</v>
      </c>
      <c r="T6809"/>
    </row>
    <row r="6810" spans="1:20" x14ac:dyDescent="0.25">
      <c r="A6810">
        <v>1979</v>
      </c>
      <c r="B6810">
        <v>8</v>
      </c>
      <c r="C6810">
        <v>22</v>
      </c>
      <c r="D6810">
        <v>85</v>
      </c>
      <c r="E6810">
        <v>66</v>
      </c>
      <c r="F6810">
        <v>0</v>
      </c>
      <c r="T6810"/>
    </row>
    <row r="6811" spans="1:20" x14ac:dyDescent="0.25">
      <c r="A6811">
        <v>1979</v>
      </c>
      <c r="B6811">
        <v>8</v>
      </c>
      <c r="C6811">
        <v>23</v>
      </c>
      <c r="D6811">
        <v>82</v>
      </c>
      <c r="E6811">
        <v>68</v>
      </c>
      <c r="F6811">
        <v>0</v>
      </c>
      <c r="T6811"/>
    </row>
    <row r="6812" spans="1:20" x14ac:dyDescent="0.25">
      <c r="A6812">
        <v>1979</v>
      </c>
      <c r="B6812">
        <v>8</v>
      </c>
      <c r="C6812">
        <v>24</v>
      </c>
      <c r="D6812">
        <v>79</v>
      </c>
      <c r="E6812">
        <v>73</v>
      </c>
      <c r="F6812">
        <v>31</v>
      </c>
      <c r="T6812"/>
    </row>
    <row r="6813" spans="1:20" x14ac:dyDescent="0.25">
      <c r="A6813">
        <v>1979</v>
      </c>
      <c r="B6813">
        <v>8</v>
      </c>
      <c r="C6813">
        <v>25</v>
      </c>
      <c r="D6813">
        <v>90</v>
      </c>
      <c r="E6813">
        <v>75</v>
      </c>
      <c r="F6813">
        <v>1</v>
      </c>
      <c r="T6813"/>
    </row>
    <row r="6814" spans="1:20" x14ac:dyDescent="0.25">
      <c r="A6814">
        <v>1979</v>
      </c>
      <c r="B6814">
        <v>8</v>
      </c>
      <c r="C6814">
        <v>26</v>
      </c>
      <c r="D6814">
        <v>85</v>
      </c>
      <c r="E6814">
        <v>67</v>
      </c>
      <c r="F6814">
        <v>9</v>
      </c>
      <c r="T6814"/>
    </row>
    <row r="6815" spans="1:20" x14ac:dyDescent="0.25">
      <c r="A6815">
        <v>1979</v>
      </c>
      <c r="B6815">
        <v>8</v>
      </c>
      <c r="C6815">
        <v>27</v>
      </c>
      <c r="D6815">
        <v>88</v>
      </c>
      <c r="E6815">
        <v>73</v>
      </c>
      <c r="F6815">
        <v>23</v>
      </c>
      <c r="T6815"/>
    </row>
    <row r="6816" spans="1:20" x14ac:dyDescent="0.25">
      <c r="A6816">
        <v>1979</v>
      </c>
      <c r="B6816">
        <v>8</v>
      </c>
      <c r="C6816">
        <v>28</v>
      </c>
      <c r="D6816">
        <v>85</v>
      </c>
      <c r="E6816">
        <v>75</v>
      </c>
      <c r="F6816">
        <v>19</v>
      </c>
      <c r="T6816"/>
    </row>
    <row r="6817" spans="1:20" x14ac:dyDescent="0.25">
      <c r="A6817">
        <v>1979</v>
      </c>
      <c r="B6817">
        <v>8</v>
      </c>
      <c r="C6817">
        <v>29</v>
      </c>
      <c r="D6817">
        <v>87</v>
      </c>
      <c r="E6817">
        <v>77</v>
      </c>
      <c r="F6817">
        <v>17</v>
      </c>
      <c r="T6817"/>
    </row>
    <row r="6818" spans="1:20" x14ac:dyDescent="0.25">
      <c r="A6818">
        <v>1979</v>
      </c>
      <c r="B6818">
        <v>8</v>
      </c>
      <c r="C6818">
        <v>30</v>
      </c>
      <c r="D6818">
        <v>91</v>
      </c>
      <c r="E6818">
        <v>77</v>
      </c>
      <c r="F6818">
        <v>0</v>
      </c>
      <c r="T6818"/>
    </row>
    <row r="6819" spans="1:20" x14ac:dyDescent="0.25">
      <c r="A6819">
        <v>1979</v>
      </c>
      <c r="B6819">
        <v>8</v>
      </c>
      <c r="C6819">
        <v>31</v>
      </c>
      <c r="D6819">
        <v>88</v>
      </c>
      <c r="E6819">
        <v>74</v>
      </c>
      <c r="F6819">
        <v>0</v>
      </c>
      <c r="T6819"/>
    </row>
    <row r="6820" spans="1:20" x14ac:dyDescent="0.25">
      <c r="A6820">
        <v>1979</v>
      </c>
      <c r="B6820">
        <v>9</v>
      </c>
      <c r="C6820">
        <v>1</v>
      </c>
      <c r="D6820">
        <v>85</v>
      </c>
      <c r="E6820">
        <v>71</v>
      </c>
      <c r="F6820">
        <v>0</v>
      </c>
      <c r="T6820"/>
    </row>
    <row r="6821" spans="1:20" x14ac:dyDescent="0.25">
      <c r="A6821">
        <v>1979</v>
      </c>
      <c r="B6821">
        <v>9</v>
      </c>
      <c r="C6821">
        <v>2</v>
      </c>
      <c r="D6821">
        <v>82</v>
      </c>
      <c r="E6821">
        <v>71</v>
      </c>
      <c r="F6821">
        <v>5</v>
      </c>
      <c r="T6821"/>
    </row>
    <row r="6822" spans="1:20" x14ac:dyDescent="0.25">
      <c r="A6822">
        <v>1979</v>
      </c>
      <c r="B6822">
        <v>9</v>
      </c>
      <c r="C6822">
        <v>3</v>
      </c>
      <c r="D6822">
        <v>86</v>
      </c>
      <c r="E6822">
        <v>73</v>
      </c>
      <c r="F6822">
        <v>5</v>
      </c>
      <c r="T6822"/>
    </row>
    <row r="6823" spans="1:20" x14ac:dyDescent="0.25">
      <c r="A6823">
        <v>1979</v>
      </c>
      <c r="B6823">
        <v>9</v>
      </c>
      <c r="C6823">
        <v>4</v>
      </c>
      <c r="D6823">
        <v>90</v>
      </c>
      <c r="E6823">
        <v>74</v>
      </c>
      <c r="F6823">
        <v>0</v>
      </c>
      <c r="T6823"/>
    </row>
    <row r="6824" spans="1:20" x14ac:dyDescent="0.25">
      <c r="A6824">
        <v>1979</v>
      </c>
      <c r="B6824">
        <v>9</v>
      </c>
      <c r="C6824">
        <v>5</v>
      </c>
      <c r="D6824">
        <v>86</v>
      </c>
      <c r="E6824">
        <v>75</v>
      </c>
      <c r="F6824">
        <v>7</v>
      </c>
      <c r="T6824"/>
    </row>
    <row r="6825" spans="1:20" x14ac:dyDescent="0.25">
      <c r="A6825">
        <v>1979</v>
      </c>
      <c r="B6825">
        <v>9</v>
      </c>
      <c r="C6825">
        <v>6</v>
      </c>
      <c r="D6825">
        <v>85</v>
      </c>
      <c r="E6825">
        <v>76</v>
      </c>
      <c r="F6825">
        <v>122</v>
      </c>
      <c r="T6825"/>
    </row>
    <row r="6826" spans="1:20" x14ac:dyDescent="0.25">
      <c r="A6826">
        <v>1979</v>
      </c>
      <c r="B6826">
        <v>9</v>
      </c>
      <c r="C6826">
        <v>7</v>
      </c>
      <c r="D6826">
        <v>85</v>
      </c>
      <c r="E6826">
        <v>73</v>
      </c>
      <c r="F6826">
        <v>0</v>
      </c>
      <c r="T6826"/>
    </row>
    <row r="6827" spans="1:20" x14ac:dyDescent="0.25">
      <c r="A6827">
        <v>1979</v>
      </c>
      <c r="B6827">
        <v>9</v>
      </c>
      <c r="C6827">
        <v>8</v>
      </c>
      <c r="D6827">
        <v>76</v>
      </c>
      <c r="E6827">
        <v>64</v>
      </c>
      <c r="F6827">
        <v>0</v>
      </c>
      <c r="T6827"/>
    </row>
    <row r="6828" spans="1:20" x14ac:dyDescent="0.25">
      <c r="A6828">
        <v>1979</v>
      </c>
      <c r="B6828">
        <v>9</v>
      </c>
      <c r="C6828">
        <v>9</v>
      </c>
      <c r="D6828">
        <v>77</v>
      </c>
      <c r="E6828">
        <v>57</v>
      </c>
      <c r="F6828">
        <v>0</v>
      </c>
      <c r="T6828"/>
    </row>
    <row r="6829" spans="1:20" x14ac:dyDescent="0.25">
      <c r="A6829">
        <v>1979</v>
      </c>
      <c r="B6829">
        <v>9</v>
      </c>
      <c r="C6829">
        <v>10</v>
      </c>
      <c r="D6829">
        <v>79</v>
      </c>
      <c r="E6829">
        <v>60</v>
      </c>
      <c r="F6829">
        <v>0</v>
      </c>
      <c r="T6829"/>
    </row>
    <row r="6830" spans="1:20" x14ac:dyDescent="0.25">
      <c r="A6830">
        <v>1979</v>
      </c>
      <c r="B6830">
        <v>9</v>
      </c>
      <c r="C6830">
        <v>11</v>
      </c>
      <c r="D6830">
        <v>82</v>
      </c>
      <c r="E6830">
        <v>63</v>
      </c>
      <c r="F6830">
        <v>0</v>
      </c>
      <c r="T6830"/>
    </row>
    <row r="6831" spans="1:20" x14ac:dyDescent="0.25">
      <c r="A6831">
        <v>1979</v>
      </c>
      <c r="B6831">
        <v>9</v>
      </c>
      <c r="C6831">
        <v>12</v>
      </c>
      <c r="D6831">
        <v>79</v>
      </c>
      <c r="E6831">
        <v>57</v>
      </c>
      <c r="F6831">
        <v>0</v>
      </c>
      <c r="T6831"/>
    </row>
    <row r="6832" spans="1:20" x14ac:dyDescent="0.25">
      <c r="A6832">
        <v>1979</v>
      </c>
      <c r="B6832">
        <v>9</v>
      </c>
      <c r="C6832">
        <v>13</v>
      </c>
      <c r="D6832">
        <v>79</v>
      </c>
      <c r="E6832">
        <v>62</v>
      </c>
      <c r="F6832">
        <v>0</v>
      </c>
      <c r="T6832"/>
    </row>
    <row r="6833" spans="1:20" x14ac:dyDescent="0.25">
      <c r="A6833">
        <v>1979</v>
      </c>
      <c r="B6833">
        <v>9</v>
      </c>
      <c r="C6833">
        <v>14</v>
      </c>
      <c r="D6833">
        <v>80</v>
      </c>
      <c r="E6833">
        <v>70</v>
      </c>
      <c r="F6833">
        <v>36</v>
      </c>
      <c r="T6833"/>
    </row>
    <row r="6834" spans="1:20" x14ac:dyDescent="0.25">
      <c r="A6834">
        <v>1979</v>
      </c>
      <c r="B6834">
        <v>9</v>
      </c>
      <c r="C6834">
        <v>15</v>
      </c>
      <c r="D6834">
        <v>77</v>
      </c>
      <c r="E6834">
        <v>63</v>
      </c>
      <c r="F6834">
        <v>0</v>
      </c>
      <c r="T6834"/>
    </row>
    <row r="6835" spans="1:20" x14ac:dyDescent="0.25">
      <c r="A6835">
        <v>1979</v>
      </c>
      <c r="B6835">
        <v>9</v>
      </c>
      <c r="C6835">
        <v>16</v>
      </c>
      <c r="D6835">
        <v>79</v>
      </c>
      <c r="E6835">
        <v>57</v>
      </c>
      <c r="F6835">
        <v>0</v>
      </c>
      <c r="T6835"/>
    </row>
    <row r="6836" spans="1:20" x14ac:dyDescent="0.25">
      <c r="A6836">
        <v>1979</v>
      </c>
      <c r="B6836">
        <v>9</v>
      </c>
      <c r="C6836">
        <v>17</v>
      </c>
      <c r="D6836">
        <v>82</v>
      </c>
      <c r="E6836">
        <v>61</v>
      </c>
      <c r="F6836">
        <v>0</v>
      </c>
      <c r="T6836"/>
    </row>
    <row r="6837" spans="1:20" x14ac:dyDescent="0.25">
      <c r="A6837">
        <v>1979</v>
      </c>
      <c r="B6837">
        <v>9</v>
      </c>
      <c r="C6837">
        <v>18</v>
      </c>
      <c r="D6837">
        <v>80</v>
      </c>
      <c r="E6837">
        <v>63</v>
      </c>
      <c r="F6837">
        <v>0</v>
      </c>
      <c r="T6837"/>
    </row>
    <row r="6838" spans="1:20" x14ac:dyDescent="0.25">
      <c r="A6838">
        <v>1979</v>
      </c>
      <c r="B6838">
        <v>9</v>
      </c>
      <c r="C6838">
        <v>19</v>
      </c>
      <c r="D6838">
        <v>73</v>
      </c>
      <c r="E6838">
        <v>53</v>
      </c>
      <c r="F6838">
        <v>1</v>
      </c>
      <c r="T6838"/>
    </row>
    <row r="6839" spans="1:20" x14ac:dyDescent="0.25">
      <c r="A6839">
        <v>1979</v>
      </c>
      <c r="B6839">
        <v>9</v>
      </c>
      <c r="C6839">
        <v>20</v>
      </c>
      <c r="D6839">
        <v>67</v>
      </c>
      <c r="E6839">
        <v>45</v>
      </c>
      <c r="F6839">
        <v>0</v>
      </c>
      <c r="T6839"/>
    </row>
    <row r="6840" spans="1:20" x14ac:dyDescent="0.25">
      <c r="A6840">
        <v>1979</v>
      </c>
      <c r="B6840">
        <v>9</v>
      </c>
      <c r="C6840">
        <v>21</v>
      </c>
      <c r="D6840">
        <v>71</v>
      </c>
      <c r="E6840">
        <v>61</v>
      </c>
      <c r="F6840">
        <v>188</v>
      </c>
      <c r="T6840"/>
    </row>
    <row r="6841" spans="1:20" x14ac:dyDescent="0.25">
      <c r="A6841">
        <v>1979</v>
      </c>
      <c r="B6841">
        <v>9</v>
      </c>
      <c r="C6841">
        <v>22</v>
      </c>
      <c r="D6841">
        <v>70</v>
      </c>
      <c r="E6841">
        <v>63</v>
      </c>
      <c r="F6841">
        <v>39</v>
      </c>
      <c r="T6841"/>
    </row>
    <row r="6842" spans="1:20" x14ac:dyDescent="0.25">
      <c r="A6842">
        <v>1979</v>
      </c>
      <c r="B6842">
        <v>9</v>
      </c>
      <c r="C6842">
        <v>23</v>
      </c>
      <c r="D6842">
        <v>70</v>
      </c>
      <c r="E6842">
        <v>55</v>
      </c>
      <c r="F6842">
        <v>0</v>
      </c>
      <c r="T6842"/>
    </row>
    <row r="6843" spans="1:20" x14ac:dyDescent="0.25">
      <c r="A6843">
        <v>1979</v>
      </c>
      <c r="B6843">
        <v>9</v>
      </c>
      <c r="C6843">
        <v>24</v>
      </c>
      <c r="D6843">
        <v>70</v>
      </c>
      <c r="E6843">
        <v>52</v>
      </c>
      <c r="F6843">
        <v>0</v>
      </c>
      <c r="T6843"/>
    </row>
    <row r="6844" spans="1:20" x14ac:dyDescent="0.25">
      <c r="A6844">
        <v>1979</v>
      </c>
      <c r="B6844">
        <v>9</v>
      </c>
      <c r="C6844">
        <v>25</v>
      </c>
      <c r="D6844">
        <v>68</v>
      </c>
      <c r="E6844">
        <v>56</v>
      </c>
      <c r="F6844">
        <v>0</v>
      </c>
      <c r="T6844"/>
    </row>
    <row r="6845" spans="1:20" x14ac:dyDescent="0.25">
      <c r="A6845">
        <v>1979</v>
      </c>
      <c r="B6845">
        <v>9</v>
      </c>
      <c r="C6845">
        <v>26</v>
      </c>
      <c r="D6845">
        <v>81</v>
      </c>
      <c r="E6845">
        <v>60</v>
      </c>
      <c r="F6845">
        <v>0</v>
      </c>
      <c r="T6845"/>
    </row>
    <row r="6846" spans="1:20" x14ac:dyDescent="0.25">
      <c r="A6846">
        <v>1979</v>
      </c>
      <c r="B6846">
        <v>9</v>
      </c>
      <c r="C6846">
        <v>27</v>
      </c>
      <c r="D6846">
        <v>76</v>
      </c>
      <c r="E6846">
        <v>59</v>
      </c>
      <c r="F6846">
        <v>0</v>
      </c>
      <c r="T6846"/>
    </row>
    <row r="6847" spans="1:20" x14ac:dyDescent="0.25">
      <c r="A6847">
        <v>1979</v>
      </c>
      <c r="B6847">
        <v>9</v>
      </c>
      <c r="C6847">
        <v>28</v>
      </c>
      <c r="D6847">
        <v>75</v>
      </c>
      <c r="E6847">
        <v>62</v>
      </c>
      <c r="F6847">
        <v>0</v>
      </c>
      <c r="T6847"/>
    </row>
    <row r="6848" spans="1:20" x14ac:dyDescent="0.25">
      <c r="A6848">
        <v>1979</v>
      </c>
      <c r="B6848">
        <v>9</v>
      </c>
      <c r="C6848">
        <v>29</v>
      </c>
      <c r="D6848">
        <v>79</v>
      </c>
      <c r="E6848">
        <v>71</v>
      </c>
      <c r="F6848">
        <v>9</v>
      </c>
      <c r="T6848"/>
    </row>
    <row r="6849" spans="1:20" x14ac:dyDescent="0.25">
      <c r="A6849">
        <v>1979</v>
      </c>
      <c r="B6849">
        <v>9</v>
      </c>
      <c r="C6849">
        <v>30</v>
      </c>
      <c r="D6849">
        <v>71</v>
      </c>
      <c r="E6849">
        <v>63</v>
      </c>
      <c r="F6849">
        <v>71</v>
      </c>
      <c r="T6849"/>
    </row>
    <row r="6850" spans="1:20" x14ac:dyDescent="0.25">
      <c r="A6850">
        <v>1979</v>
      </c>
      <c r="B6850">
        <v>10</v>
      </c>
      <c r="C6850">
        <v>1</v>
      </c>
      <c r="D6850">
        <v>65</v>
      </c>
      <c r="E6850">
        <v>62</v>
      </c>
      <c r="F6850">
        <v>81</v>
      </c>
      <c r="T6850"/>
    </row>
    <row r="6851" spans="1:20" x14ac:dyDescent="0.25">
      <c r="A6851">
        <v>1979</v>
      </c>
      <c r="B6851">
        <v>10</v>
      </c>
      <c r="C6851">
        <v>2</v>
      </c>
      <c r="D6851">
        <v>71</v>
      </c>
      <c r="E6851">
        <v>64</v>
      </c>
      <c r="F6851">
        <v>0</v>
      </c>
      <c r="T6851"/>
    </row>
    <row r="6852" spans="1:20" x14ac:dyDescent="0.25">
      <c r="A6852">
        <v>1979</v>
      </c>
      <c r="B6852">
        <v>10</v>
      </c>
      <c r="C6852">
        <v>3</v>
      </c>
      <c r="D6852">
        <v>71</v>
      </c>
      <c r="E6852">
        <v>65</v>
      </c>
      <c r="F6852">
        <v>42</v>
      </c>
      <c r="T6852"/>
    </row>
    <row r="6853" spans="1:20" x14ac:dyDescent="0.25">
      <c r="A6853">
        <v>1979</v>
      </c>
      <c r="B6853">
        <v>10</v>
      </c>
      <c r="C6853">
        <v>4</v>
      </c>
      <c r="D6853">
        <v>76</v>
      </c>
      <c r="E6853">
        <v>61</v>
      </c>
      <c r="F6853">
        <v>0</v>
      </c>
      <c r="T6853"/>
    </row>
    <row r="6854" spans="1:20" x14ac:dyDescent="0.25">
      <c r="A6854">
        <v>1979</v>
      </c>
      <c r="B6854">
        <v>10</v>
      </c>
      <c r="C6854">
        <v>5</v>
      </c>
      <c r="D6854">
        <v>75</v>
      </c>
      <c r="E6854">
        <v>55</v>
      </c>
      <c r="F6854">
        <v>91</v>
      </c>
      <c r="T6854"/>
    </row>
    <row r="6855" spans="1:20" x14ac:dyDescent="0.25">
      <c r="A6855">
        <v>1979</v>
      </c>
      <c r="B6855">
        <v>10</v>
      </c>
      <c r="C6855">
        <v>6</v>
      </c>
      <c r="D6855">
        <v>67</v>
      </c>
      <c r="E6855">
        <v>51</v>
      </c>
      <c r="F6855">
        <v>0</v>
      </c>
      <c r="T6855"/>
    </row>
    <row r="6856" spans="1:20" x14ac:dyDescent="0.25">
      <c r="A6856">
        <v>1979</v>
      </c>
      <c r="B6856">
        <v>10</v>
      </c>
      <c r="C6856">
        <v>7</v>
      </c>
      <c r="D6856">
        <v>65</v>
      </c>
      <c r="E6856">
        <v>50</v>
      </c>
      <c r="F6856">
        <v>6</v>
      </c>
      <c r="T6856"/>
    </row>
    <row r="6857" spans="1:20" x14ac:dyDescent="0.25">
      <c r="A6857">
        <v>1979</v>
      </c>
      <c r="B6857">
        <v>10</v>
      </c>
      <c r="C6857">
        <v>8</v>
      </c>
      <c r="D6857">
        <v>61</v>
      </c>
      <c r="E6857">
        <v>47</v>
      </c>
      <c r="F6857">
        <v>0</v>
      </c>
      <c r="T6857"/>
    </row>
    <row r="6858" spans="1:20" x14ac:dyDescent="0.25">
      <c r="A6858">
        <v>1979</v>
      </c>
      <c r="B6858">
        <v>10</v>
      </c>
      <c r="C6858">
        <v>9</v>
      </c>
      <c r="D6858">
        <v>68</v>
      </c>
      <c r="E6858">
        <v>47</v>
      </c>
      <c r="F6858">
        <v>46</v>
      </c>
      <c r="T6858"/>
    </row>
    <row r="6859" spans="1:20" x14ac:dyDescent="0.25">
      <c r="A6859">
        <v>1979</v>
      </c>
      <c r="B6859">
        <v>10</v>
      </c>
      <c r="C6859">
        <v>10</v>
      </c>
      <c r="D6859">
        <v>47</v>
      </c>
      <c r="E6859">
        <v>37</v>
      </c>
      <c r="F6859">
        <v>85</v>
      </c>
      <c r="T6859"/>
    </row>
    <row r="6860" spans="1:20" x14ac:dyDescent="0.25">
      <c r="A6860">
        <v>1979</v>
      </c>
      <c r="B6860">
        <v>10</v>
      </c>
      <c r="C6860">
        <v>11</v>
      </c>
      <c r="D6860">
        <v>50</v>
      </c>
      <c r="E6860">
        <v>37</v>
      </c>
      <c r="F6860">
        <v>0</v>
      </c>
      <c r="T6860"/>
    </row>
    <row r="6861" spans="1:20" x14ac:dyDescent="0.25">
      <c r="A6861">
        <v>1979</v>
      </c>
      <c r="B6861">
        <v>10</v>
      </c>
      <c r="C6861">
        <v>12</v>
      </c>
      <c r="D6861">
        <v>62</v>
      </c>
      <c r="E6861">
        <v>47</v>
      </c>
      <c r="F6861">
        <v>14</v>
      </c>
      <c r="T6861"/>
    </row>
    <row r="6862" spans="1:20" x14ac:dyDescent="0.25">
      <c r="A6862">
        <v>1979</v>
      </c>
      <c r="B6862">
        <v>10</v>
      </c>
      <c r="C6862">
        <v>13</v>
      </c>
      <c r="D6862">
        <v>55</v>
      </c>
      <c r="E6862">
        <v>47</v>
      </c>
      <c r="F6862">
        <v>0</v>
      </c>
      <c r="T6862"/>
    </row>
    <row r="6863" spans="1:20" x14ac:dyDescent="0.25">
      <c r="A6863">
        <v>1979</v>
      </c>
      <c r="B6863">
        <v>10</v>
      </c>
      <c r="C6863">
        <v>14</v>
      </c>
      <c r="D6863">
        <v>56</v>
      </c>
      <c r="E6863">
        <v>43</v>
      </c>
      <c r="F6863">
        <v>0</v>
      </c>
      <c r="T6863"/>
    </row>
    <row r="6864" spans="1:20" x14ac:dyDescent="0.25">
      <c r="A6864">
        <v>1979</v>
      </c>
      <c r="B6864">
        <v>10</v>
      </c>
      <c r="C6864">
        <v>15</v>
      </c>
      <c r="D6864">
        <v>62</v>
      </c>
      <c r="E6864">
        <v>45</v>
      </c>
      <c r="F6864">
        <v>0</v>
      </c>
      <c r="T6864"/>
    </row>
    <row r="6865" spans="1:20" x14ac:dyDescent="0.25">
      <c r="A6865">
        <v>1979</v>
      </c>
      <c r="B6865">
        <v>10</v>
      </c>
      <c r="C6865">
        <v>16</v>
      </c>
      <c r="D6865">
        <v>66</v>
      </c>
      <c r="E6865">
        <v>47</v>
      </c>
      <c r="F6865">
        <v>0</v>
      </c>
      <c r="T6865"/>
    </row>
    <row r="6866" spans="1:20" x14ac:dyDescent="0.25">
      <c r="A6866">
        <v>1979</v>
      </c>
      <c r="B6866">
        <v>10</v>
      </c>
      <c r="C6866">
        <v>17</v>
      </c>
      <c r="D6866">
        <v>65</v>
      </c>
      <c r="E6866">
        <v>54</v>
      </c>
      <c r="F6866">
        <v>0</v>
      </c>
      <c r="T6866"/>
    </row>
    <row r="6867" spans="1:20" x14ac:dyDescent="0.25">
      <c r="A6867">
        <v>1979</v>
      </c>
      <c r="B6867">
        <v>10</v>
      </c>
      <c r="C6867">
        <v>18</v>
      </c>
      <c r="D6867">
        <v>74</v>
      </c>
      <c r="E6867">
        <v>58</v>
      </c>
      <c r="F6867">
        <v>0</v>
      </c>
      <c r="T6867"/>
    </row>
    <row r="6868" spans="1:20" x14ac:dyDescent="0.25">
      <c r="A6868">
        <v>1979</v>
      </c>
      <c r="B6868">
        <v>10</v>
      </c>
      <c r="C6868">
        <v>19</v>
      </c>
      <c r="D6868">
        <v>67</v>
      </c>
      <c r="E6868">
        <v>53</v>
      </c>
      <c r="F6868">
        <v>0</v>
      </c>
      <c r="T6868"/>
    </row>
    <row r="6869" spans="1:20" x14ac:dyDescent="0.25">
      <c r="A6869">
        <v>1979</v>
      </c>
      <c r="B6869">
        <v>10</v>
      </c>
      <c r="C6869">
        <v>20</v>
      </c>
      <c r="D6869">
        <v>76</v>
      </c>
      <c r="E6869">
        <v>61</v>
      </c>
      <c r="F6869">
        <v>0</v>
      </c>
      <c r="T6869"/>
    </row>
    <row r="6870" spans="1:20" x14ac:dyDescent="0.25">
      <c r="A6870">
        <v>1979</v>
      </c>
      <c r="B6870">
        <v>10</v>
      </c>
      <c r="C6870">
        <v>21</v>
      </c>
      <c r="D6870">
        <v>80</v>
      </c>
      <c r="E6870">
        <v>64</v>
      </c>
      <c r="F6870">
        <v>0</v>
      </c>
      <c r="T6870"/>
    </row>
    <row r="6871" spans="1:20" x14ac:dyDescent="0.25">
      <c r="A6871">
        <v>1979</v>
      </c>
      <c r="B6871">
        <v>10</v>
      </c>
      <c r="C6871">
        <v>22</v>
      </c>
      <c r="D6871">
        <v>88</v>
      </c>
      <c r="E6871">
        <v>67</v>
      </c>
      <c r="F6871">
        <v>0</v>
      </c>
      <c r="T6871"/>
    </row>
    <row r="6872" spans="1:20" x14ac:dyDescent="0.25">
      <c r="A6872">
        <v>1979</v>
      </c>
      <c r="B6872">
        <v>10</v>
      </c>
      <c r="C6872">
        <v>23</v>
      </c>
      <c r="D6872">
        <v>78</v>
      </c>
      <c r="E6872">
        <v>67</v>
      </c>
      <c r="F6872">
        <v>0</v>
      </c>
      <c r="T6872"/>
    </row>
    <row r="6873" spans="1:20" x14ac:dyDescent="0.25">
      <c r="A6873">
        <v>1979</v>
      </c>
      <c r="B6873">
        <v>10</v>
      </c>
      <c r="C6873">
        <v>24</v>
      </c>
      <c r="D6873">
        <v>67</v>
      </c>
      <c r="E6873">
        <v>48</v>
      </c>
      <c r="F6873">
        <v>0</v>
      </c>
      <c r="T6873"/>
    </row>
    <row r="6874" spans="1:20" x14ac:dyDescent="0.25">
      <c r="A6874">
        <v>1979</v>
      </c>
      <c r="B6874">
        <v>10</v>
      </c>
      <c r="C6874">
        <v>25</v>
      </c>
      <c r="D6874">
        <v>57</v>
      </c>
      <c r="E6874">
        <v>47</v>
      </c>
      <c r="F6874">
        <v>0</v>
      </c>
      <c r="T6874"/>
    </row>
    <row r="6875" spans="1:20" x14ac:dyDescent="0.25">
      <c r="A6875">
        <v>1979</v>
      </c>
      <c r="B6875">
        <v>10</v>
      </c>
      <c r="C6875">
        <v>26</v>
      </c>
      <c r="D6875">
        <v>50</v>
      </c>
      <c r="E6875">
        <v>39</v>
      </c>
      <c r="F6875">
        <v>0</v>
      </c>
      <c r="T6875"/>
    </row>
    <row r="6876" spans="1:20" x14ac:dyDescent="0.25">
      <c r="A6876">
        <v>1979</v>
      </c>
      <c r="B6876">
        <v>10</v>
      </c>
      <c r="C6876">
        <v>27</v>
      </c>
      <c r="D6876">
        <v>47</v>
      </c>
      <c r="E6876">
        <v>36</v>
      </c>
      <c r="F6876">
        <v>0</v>
      </c>
      <c r="T6876"/>
    </row>
    <row r="6877" spans="1:20" x14ac:dyDescent="0.25">
      <c r="A6877">
        <v>1979</v>
      </c>
      <c r="B6877">
        <v>10</v>
      </c>
      <c r="C6877">
        <v>28</v>
      </c>
      <c r="D6877">
        <v>50</v>
      </c>
      <c r="E6877">
        <v>42</v>
      </c>
      <c r="F6877">
        <v>22</v>
      </c>
      <c r="T6877"/>
    </row>
    <row r="6878" spans="1:20" x14ac:dyDescent="0.25">
      <c r="A6878">
        <v>1979</v>
      </c>
      <c r="B6878">
        <v>10</v>
      </c>
      <c r="C6878">
        <v>29</v>
      </c>
      <c r="D6878">
        <v>56</v>
      </c>
      <c r="E6878">
        <v>47</v>
      </c>
      <c r="F6878">
        <v>0</v>
      </c>
      <c r="T6878"/>
    </row>
    <row r="6879" spans="1:20" x14ac:dyDescent="0.25">
      <c r="A6879">
        <v>1979</v>
      </c>
      <c r="B6879">
        <v>10</v>
      </c>
      <c r="C6879">
        <v>30</v>
      </c>
      <c r="D6879">
        <v>54</v>
      </c>
      <c r="E6879">
        <v>42</v>
      </c>
      <c r="F6879">
        <v>0</v>
      </c>
      <c r="T6879"/>
    </row>
    <row r="6880" spans="1:20" x14ac:dyDescent="0.25">
      <c r="A6880">
        <v>1979</v>
      </c>
      <c r="B6880">
        <v>10</v>
      </c>
      <c r="C6880">
        <v>31</v>
      </c>
      <c r="D6880">
        <v>59</v>
      </c>
      <c r="E6880">
        <v>40</v>
      </c>
      <c r="F6880">
        <v>0</v>
      </c>
      <c r="T6880"/>
    </row>
    <row r="6881" spans="1:20" x14ac:dyDescent="0.25">
      <c r="A6881">
        <v>1979</v>
      </c>
      <c r="B6881">
        <v>11</v>
      </c>
      <c r="C6881">
        <v>1</v>
      </c>
      <c r="D6881">
        <v>60</v>
      </c>
      <c r="E6881">
        <v>47</v>
      </c>
      <c r="F6881">
        <v>0</v>
      </c>
      <c r="T6881"/>
    </row>
    <row r="6882" spans="1:20" x14ac:dyDescent="0.25">
      <c r="A6882">
        <v>1979</v>
      </c>
      <c r="B6882">
        <v>11</v>
      </c>
      <c r="C6882">
        <v>2</v>
      </c>
      <c r="D6882">
        <v>71</v>
      </c>
      <c r="E6882">
        <v>57</v>
      </c>
      <c r="F6882">
        <v>16</v>
      </c>
      <c r="T6882"/>
    </row>
    <row r="6883" spans="1:20" x14ac:dyDescent="0.25">
      <c r="A6883">
        <v>1979</v>
      </c>
      <c r="B6883">
        <v>11</v>
      </c>
      <c r="C6883">
        <v>3</v>
      </c>
      <c r="D6883">
        <v>66</v>
      </c>
      <c r="E6883">
        <v>44</v>
      </c>
      <c r="F6883">
        <v>91</v>
      </c>
      <c r="T6883"/>
    </row>
    <row r="6884" spans="1:20" x14ac:dyDescent="0.25">
      <c r="A6884">
        <v>1979</v>
      </c>
      <c r="B6884">
        <v>11</v>
      </c>
      <c r="C6884">
        <v>4</v>
      </c>
      <c r="D6884">
        <v>58</v>
      </c>
      <c r="E6884">
        <v>41</v>
      </c>
      <c r="F6884">
        <v>0</v>
      </c>
      <c r="T6884"/>
    </row>
    <row r="6885" spans="1:20" x14ac:dyDescent="0.25">
      <c r="A6885">
        <v>1979</v>
      </c>
      <c r="B6885">
        <v>11</v>
      </c>
      <c r="C6885">
        <v>5</v>
      </c>
      <c r="D6885">
        <v>56</v>
      </c>
      <c r="E6885">
        <v>43</v>
      </c>
      <c r="F6885">
        <v>0</v>
      </c>
      <c r="T6885"/>
    </row>
    <row r="6886" spans="1:20" x14ac:dyDescent="0.25">
      <c r="A6886">
        <v>1979</v>
      </c>
      <c r="B6886">
        <v>11</v>
      </c>
      <c r="C6886">
        <v>6</v>
      </c>
      <c r="D6886">
        <v>56</v>
      </c>
      <c r="E6886">
        <v>44</v>
      </c>
      <c r="F6886">
        <v>0</v>
      </c>
      <c r="T6886"/>
    </row>
    <row r="6887" spans="1:20" x14ac:dyDescent="0.25">
      <c r="A6887">
        <v>1979</v>
      </c>
      <c r="B6887">
        <v>11</v>
      </c>
      <c r="C6887">
        <v>7</v>
      </c>
      <c r="D6887">
        <v>59</v>
      </c>
      <c r="E6887">
        <v>47</v>
      </c>
      <c r="F6887">
        <v>0</v>
      </c>
      <c r="T6887"/>
    </row>
    <row r="6888" spans="1:20" x14ac:dyDescent="0.25">
      <c r="A6888">
        <v>1979</v>
      </c>
      <c r="B6888">
        <v>11</v>
      </c>
      <c r="C6888">
        <v>8</v>
      </c>
      <c r="D6888">
        <v>51</v>
      </c>
      <c r="E6888">
        <v>43</v>
      </c>
      <c r="F6888">
        <v>0</v>
      </c>
      <c r="T6888"/>
    </row>
    <row r="6889" spans="1:20" x14ac:dyDescent="0.25">
      <c r="A6889">
        <v>1979</v>
      </c>
      <c r="B6889">
        <v>11</v>
      </c>
      <c r="C6889">
        <v>9</v>
      </c>
      <c r="D6889">
        <v>64</v>
      </c>
      <c r="E6889">
        <v>50</v>
      </c>
      <c r="F6889">
        <v>0</v>
      </c>
      <c r="T6889"/>
    </row>
    <row r="6890" spans="1:20" x14ac:dyDescent="0.25">
      <c r="A6890">
        <v>1979</v>
      </c>
      <c r="B6890">
        <v>11</v>
      </c>
      <c r="C6890">
        <v>10</v>
      </c>
      <c r="D6890">
        <v>65</v>
      </c>
      <c r="E6890">
        <v>55</v>
      </c>
      <c r="F6890">
        <v>20</v>
      </c>
      <c r="T6890"/>
    </row>
    <row r="6891" spans="1:20" x14ac:dyDescent="0.25">
      <c r="A6891">
        <v>1979</v>
      </c>
      <c r="B6891">
        <v>11</v>
      </c>
      <c r="C6891">
        <v>11</v>
      </c>
      <c r="D6891">
        <v>55</v>
      </c>
      <c r="E6891">
        <v>47</v>
      </c>
      <c r="F6891">
        <v>53</v>
      </c>
      <c r="T6891"/>
    </row>
    <row r="6892" spans="1:20" x14ac:dyDescent="0.25">
      <c r="A6892">
        <v>1979</v>
      </c>
      <c r="B6892">
        <v>11</v>
      </c>
      <c r="C6892">
        <v>12</v>
      </c>
      <c r="D6892">
        <v>52</v>
      </c>
      <c r="E6892">
        <v>46</v>
      </c>
      <c r="F6892">
        <v>11</v>
      </c>
      <c r="T6892"/>
    </row>
    <row r="6893" spans="1:20" x14ac:dyDescent="0.25">
      <c r="A6893">
        <v>1979</v>
      </c>
      <c r="B6893">
        <v>11</v>
      </c>
      <c r="C6893">
        <v>13</v>
      </c>
      <c r="D6893">
        <v>49</v>
      </c>
      <c r="E6893">
        <v>46</v>
      </c>
      <c r="F6893">
        <v>6</v>
      </c>
      <c r="T6893"/>
    </row>
    <row r="6894" spans="1:20" x14ac:dyDescent="0.25">
      <c r="A6894">
        <v>1979</v>
      </c>
      <c r="B6894">
        <v>11</v>
      </c>
      <c r="C6894">
        <v>14</v>
      </c>
      <c r="D6894">
        <v>48</v>
      </c>
      <c r="E6894">
        <v>40</v>
      </c>
      <c r="F6894">
        <v>1</v>
      </c>
      <c r="T6894"/>
    </row>
    <row r="6895" spans="1:20" x14ac:dyDescent="0.25">
      <c r="A6895">
        <v>1979</v>
      </c>
      <c r="B6895">
        <v>11</v>
      </c>
      <c r="C6895">
        <v>15</v>
      </c>
      <c r="D6895">
        <v>47</v>
      </c>
      <c r="E6895">
        <v>36</v>
      </c>
      <c r="F6895">
        <v>0</v>
      </c>
      <c r="T6895"/>
    </row>
    <row r="6896" spans="1:20" x14ac:dyDescent="0.25">
      <c r="A6896">
        <v>1979</v>
      </c>
      <c r="B6896">
        <v>11</v>
      </c>
      <c r="C6896">
        <v>16</v>
      </c>
      <c r="D6896">
        <v>45</v>
      </c>
      <c r="E6896">
        <v>34</v>
      </c>
      <c r="F6896">
        <v>0</v>
      </c>
      <c r="T6896"/>
    </row>
    <row r="6897" spans="1:20" x14ac:dyDescent="0.25">
      <c r="A6897">
        <v>1979</v>
      </c>
      <c r="B6897">
        <v>11</v>
      </c>
      <c r="C6897">
        <v>17</v>
      </c>
      <c r="D6897">
        <v>61</v>
      </c>
      <c r="E6897">
        <v>35</v>
      </c>
      <c r="F6897">
        <v>0</v>
      </c>
      <c r="T6897"/>
    </row>
    <row r="6898" spans="1:20" x14ac:dyDescent="0.25">
      <c r="A6898">
        <v>1979</v>
      </c>
      <c r="B6898">
        <v>11</v>
      </c>
      <c r="C6898">
        <v>18</v>
      </c>
      <c r="D6898">
        <v>63</v>
      </c>
      <c r="E6898">
        <v>48</v>
      </c>
      <c r="F6898">
        <v>0</v>
      </c>
      <c r="T6898"/>
    </row>
    <row r="6899" spans="1:20" x14ac:dyDescent="0.25">
      <c r="A6899">
        <v>1979</v>
      </c>
      <c r="B6899">
        <v>11</v>
      </c>
      <c r="C6899">
        <v>19</v>
      </c>
      <c r="D6899">
        <v>60</v>
      </c>
      <c r="E6899">
        <v>46</v>
      </c>
      <c r="F6899">
        <v>0</v>
      </c>
      <c r="T6899"/>
    </row>
    <row r="6900" spans="1:20" x14ac:dyDescent="0.25">
      <c r="A6900">
        <v>1979</v>
      </c>
      <c r="B6900">
        <v>11</v>
      </c>
      <c r="C6900">
        <v>20</v>
      </c>
      <c r="D6900">
        <v>66</v>
      </c>
      <c r="E6900">
        <v>50</v>
      </c>
      <c r="F6900">
        <v>0</v>
      </c>
      <c r="T6900"/>
    </row>
    <row r="6901" spans="1:20" x14ac:dyDescent="0.25">
      <c r="A6901">
        <v>1979</v>
      </c>
      <c r="B6901">
        <v>11</v>
      </c>
      <c r="C6901">
        <v>21</v>
      </c>
      <c r="D6901">
        <v>62</v>
      </c>
      <c r="E6901">
        <v>50</v>
      </c>
      <c r="F6901">
        <v>0</v>
      </c>
      <c r="T6901"/>
    </row>
    <row r="6902" spans="1:20" x14ac:dyDescent="0.25">
      <c r="A6902">
        <v>1979</v>
      </c>
      <c r="B6902">
        <v>11</v>
      </c>
      <c r="C6902">
        <v>22</v>
      </c>
      <c r="D6902">
        <v>60</v>
      </c>
      <c r="E6902">
        <v>51</v>
      </c>
      <c r="F6902">
        <v>0</v>
      </c>
      <c r="T6902"/>
    </row>
    <row r="6903" spans="1:20" x14ac:dyDescent="0.25">
      <c r="A6903">
        <v>1979</v>
      </c>
      <c r="B6903">
        <v>11</v>
      </c>
      <c r="C6903">
        <v>23</v>
      </c>
      <c r="D6903">
        <v>66</v>
      </c>
      <c r="E6903">
        <v>52</v>
      </c>
      <c r="F6903">
        <v>0</v>
      </c>
      <c r="T6903"/>
    </row>
    <row r="6904" spans="1:20" x14ac:dyDescent="0.25">
      <c r="A6904">
        <v>1979</v>
      </c>
      <c r="B6904">
        <v>11</v>
      </c>
      <c r="C6904">
        <v>24</v>
      </c>
      <c r="D6904">
        <v>73</v>
      </c>
      <c r="E6904">
        <v>61</v>
      </c>
      <c r="F6904">
        <v>0</v>
      </c>
      <c r="T6904"/>
    </row>
    <row r="6905" spans="1:20" x14ac:dyDescent="0.25">
      <c r="A6905">
        <v>1979</v>
      </c>
      <c r="B6905">
        <v>11</v>
      </c>
      <c r="C6905">
        <v>25</v>
      </c>
      <c r="D6905">
        <v>73</v>
      </c>
      <c r="E6905">
        <v>62</v>
      </c>
      <c r="F6905">
        <v>14</v>
      </c>
      <c r="T6905"/>
    </row>
    <row r="6906" spans="1:20" x14ac:dyDescent="0.25">
      <c r="A6906">
        <v>1979</v>
      </c>
      <c r="B6906">
        <v>11</v>
      </c>
      <c r="C6906">
        <v>26</v>
      </c>
      <c r="D6906">
        <v>66</v>
      </c>
      <c r="E6906">
        <v>53</v>
      </c>
      <c r="F6906">
        <v>126</v>
      </c>
      <c r="T6906"/>
    </row>
    <row r="6907" spans="1:20" x14ac:dyDescent="0.25">
      <c r="A6907">
        <v>1979</v>
      </c>
      <c r="B6907">
        <v>11</v>
      </c>
      <c r="C6907">
        <v>27</v>
      </c>
      <c r="D6907">
        <v>59</v>
      </c>
      <c r="E6907">
        <v>50</v>
      </c>
      <c r="F6907">
        <v>0</v>
      </c>
      <c r="T6907"/>
    </row>
    <row r="6908" spans="1:20" x14ac:dyDescent="0.25">
      <c r="A6908">
        <v>1979</v>
      </c>
      <c r="B6908">
        <v>11</v>
      </c>
      <c r="C6908">
        <v>28</v>
      </c>
      <c r="D6908">
        <v>66</v>
      </c>
      <c r="E6908">
        <v>47</v>
      </c>
      <c r="F6908">
        <v>0</v>
      </c>
      <c r="T6908"/>
    </row>
    <row r="6909" spans="1:20" x14ac:dyDescent="0.25">
      <c r="A6909">
        <v>1979</v>
      </c>
      <c r="B6909">
        <v>11</v>
      </c>
      <c r="C6909">
        <v>29</v>
      </c>
      <c r="D6909">
        <v>47</v>
      </c>
      <c r="E6909">
        <v>33</v>
      </c>
      <c r="F6909">
        <v>0</v>
      </c>
      <c r="T6909"/>
    </row>
    <row r="6910" spans="1:20" x14ac:dyDescent="0.25">
      <c r="A6910">
        <v>1979</v>
      </c>
      <c r="B6910">
        <v>11</v>
      </c>
      <c r="C6910">
        <v>30</v>
      </c>
      <c r="D6910">
        <v>41</v>
      </c>
      <c r="E6910">
        <v>29</v>
      </c>
      <c r="F6910">
        <v>0</v>
      </c>
      <c r="T6910"/>
    </row>
    <row r="6911" spans="1:20" x14ac:dyDescent="0.25">
      <c r="A6911">
        <v>1979</v>
      </c>
      <c r="B6911">
        <v>12</v>
      </c>
      <c r="C6911">
        <v>1</v>
      </c>
      <c r="D6911">
        <v>43</v>
      </c>
      <c r="E6911">
        <v>31</v>
      </c>
      <c r="F6911">
        <v>0</v>
      </c>
      <c r="T6911"/>
    </row>
    <row r="6912" spans="1:20" x14ac:dyDescent="0.25">
      <c r="A6912">
        <v>1979</v>
      </c>
      <c r="B6912">
        <v>12</v>
      </c>
      <c r="C6912">
        <v>2</v>
      </c>
      <c r="D6912">
        <v>40</v>
      </c>
      <c r="E6912">
        <v>28</v>
      </c>
      <c r="F6912">
        <v>0</v>
      </c>
      <c r="T6912"/>
    </row>
    <row r="6913" spans="1:20" x14ac:dyDescent="0.25">
      <c r="A6913">
        <v>1979</v>
      </c>
      <c r="B6913">
        <v>12</v>
      </c>
      <c r="C6913">
        <v>3</v>
      </c>
      <c r="D6913">
        <v>42</v>
      </c>
      <c r="E6913">
        <v>27</v>
      </c>
      <c r="F6913">
        <v>0</v>
      </c>
      <c r="T6913"/>
    </row>
    <row r="6914" spans="1:20" x14ac:dyDescent="0.25">
      <c r="A6914">
        <v>1979</v>
      </c>
      <c r="B6914">
        <v>12</v>
      </c>
      <c r="C6914">
        <v>4</v>
      </c>
      <c r="D6914">
        <v>47</v>
      </c>
      <c r="E6914">
        <v>34</v>
      </c>
      <c r="F6914">
        <v>0</v>
      </c>
      <c r="T6914"/>
    </row>
    <row r="6915" spans="1:20" x14ac:dyDescent="0.25">
      <c r="A6915">
        <v>1979</v>
      </c>
      <c r="B6915">
        <v>12</v>
      </c>
      <c r="C6915">
        <v>5</v>
      </c>
      <c r="D6915">
        <v>52</v>
      </c>
      <c r="E6915">
        <v>35</v>
      </c>
      <c r="F6915">
        <v>0</v>
      </c>
      <c r="T6915"/>
    </row>
    <row r="6916" spans="1:20" x14ac:dyDescent="0.25">
      <c r="A6916">
        <v>1979</v>
      </c>
      <c r="B6916">
        <v>12</v>
      </c>
      <c r="C6916">
        <v>6</v>
      </c>
      <c r="D6916">
        <v>55</v>
      </c>
      <c r="E6916">
        <v>45</v>
      </c>
      <c r="F6916">
        <v>50</v>
      </c>
      <c r="T6916"/>
    </row>
    <row r="6917" spans="1:20" x14ac:dyDescent="0.25">
      <c r="A6917">
        <v>1979</v>
      </c>
      <c r="B6917">
        <v>12</v>
      </c>
      <c r="C6917">
        <v>7</v>
      </c>
      <c r="D6917">
        <v>54</v>
      </c>
      <c r="E6917">
        <v>45</v>
      </c>
      <c r="F6917">
        <v>3</v>
      </c>
      <c r="T6917"/>
    </row>
    <row r="6918" spans="1:20" x14ac:dyDescent="0.25">
      <c r="A6918">
        <v>1979</v>
      </c>
      <c r="B6918">
        <v>12</v>
      </c>
      <c r="C6918">
        <v>8</v>
      </c>
      <c r="D6918">
        <v>49</v>
      </c>
      <c r="E6918">
        <v>32</v>
      </c>
      <c r="F6918">
        <v>1</v>
      </c>
      <c r="T6918"/>
    </row>
    <row r="6919" spans="1:20" x14ac:dyDescent="0.25">
      <c r="A6919">
        <v>1979</v>
      </c>
      <c r="B6919">
        <v>12</v>
      </c>
      <c r="C6919">
        <v>9</v>
      </c>
      <c r="D6919">
        <v>38</v>
      </c>
      <c r="E6919">
        <v>31</v>
      </c>
      <c r="F6919">
        <v>0</v>
      </c>
      <c r="T6919"/>
    </row>
    <row r="6920" spans="1:20" x14ac:dyDescent="0.25">
      <c r="A6920">
        <v>1979</v>
      </c>
      <c r="B6920">
        <v>12</v>
      </c>
      <c r="C6920">
        <v>10</v>
      </c>
      <c r="D6920">
        <v>49</v>
      </c>
      <c r="E6920">
        <v>37</v>
      </c>
      <c r="F6920">
        <v>0</v>
      </c>
      <c r="T6920"/>
    </row>
    <row r="6921" spans="1:20" x14ac:dyDescent="0.25">
      <c r="A6921">
        <v>1979</v>
      </c>
      <c r="B6921">
        <v>12</v>
      </c>
      <c r="C6921">
        <v>11</v>
      </c>
      <c r="D6921">
        <v>63</v>
      </c>
      <c r="E6921">
        <v>45</v>
      </c>
      <c r="F6921">
        <v>0</v>
      </c>
      <c r="T6921"/>
    </row>
    <row r="6922" spans="1:20" x14ac:dyDescent="0.25">
      <c r="A6922">
        <v>1979</v>
      </c>
      <c r="B6922">
        <v>12</v>
      </c>
      <c r="C6922">
        <v>12</v>
      </c>
      <c r="D6922">
        <v>65</v>
      </c>
      <c r="E6922">
        <v>50</v>
      </c>
      <c r="F6922">
        <v>0</v>
      </c>
      <c r="T6922"/>
    </row>
    <row r="6923" spans="1:20" x14ac:dyDescent="0.25">
      <c r="A6923">
        <v>1979</v>
      </c>
      <c r="B6923">
        <v>12</v>
      </c>
      <c r="C6923">
        <v>13</v>
      </c>
      <c r="D6923">
        <v>59</v>
      </c>
      <c r="E6923">
        <v>36</v>
      </c>
      <c r="F6923">
        <v>63</v>
      </c>
      <c r="T6923"/>
    </row>
    <row r="6924" spans="1:20" x14ac:dyDescent="0.25">
      <c r="A6924">
        <v>1979</v>
      </c>
      <c r="B6924">
        <v>12</v>
      </c>
      <c r="C6924">
        <v>14</v>
      </c>
      <c r="D6924">
        <v>39</v>
      </c>
      <c r="E6924">
        <v>31</v>
      </c>
      <c r="F6924">
        <v>0</v>
      </c>
      <c r="T6924"/>
    </row>
    <row r="6925" spans="1:20" x14ac:dyDescent="0.25">
      <c r="A6925">
        <v>1979</v>
      </c>
      <c r="B6925">
        <v>12</v>
      </c>
      <c r="C6925">
        <v>15</v>
      </c>
      <c r="D6925">
        <v>41</v>
      </c>
      <c r="E6925">
        <v>31</v>
      </c>
      <c r="F6925">
        <v>0</v>
      </c>
      <c r="T6925"/>
    </row>
    <row r="6926" spans="1:20" x14ac:dyDescent="0.25">
      <c r="A6926">
        <v>1979</v>
      </c>
      <c r="B6926">
        <v>12</v>
      </c>
      <c r="C6926">
        <v>16</v>
      </c>
      <c r="D6926">
        <v>47</v>
      </c>
      <c r="E6926">
        <v>40</v>
      </c>
      <c r="F6926">
        <v>15</v>
      </c>
      <c r="T6926"/>
    </row>
    <row r="6927" spans="1:20" x14ac:dyDescent="0.25">
      <c r="A6927">
        <v>1979</v>
      </c>
      <c r="B6927">
        <v>12</v>
      </c>
      <c r="C6927">
        <v>17</v>
      </c>
      <c r="D6927">
        <v>45</v>
      </c>
      <c r="E6927">
        <v>21</v>
      </c>
      <c r="F6927">
        <v>0</v>
      </c>
      <c r="T6927"/>
    </row>
    <row r="6928" spans="1:20" x14ac:dyDescent="0.25">
      <c r="A6928">
        <v>1979</v>
      </c>
      <c r="B6928">
        <v>12</v>
      </c>
      <c r="C6928">
        <v>18</v>
      </c>
      <c r="D6928">
        <v>30</v>
      </c>
      <c r="E6928">
        <v>22</v>
      </c>
      <c r="F6928">
        <v>0</v>
      </c>
      <c r="T6928"/>
    </row>
    <row r="6929" spans="1:20" x14ac:dyDescent="0.25">
      <c r="A6929">
        <v>1979</v>
      </c>
      <c r="B6929">
        <v>12</v>
      </c>
      <c r="C6929">
        <v>19</v>
      </c>
      <c r="D6929">
        <v>26</v>
      </c>
      <c r="E6929">
        <v>20</v>
      </c>
      <c r="F6929">
        <v>30</v>
      </c>
      <c r="T6929"/>
    </row>
    <row r="6930" spans="1:20" x14ac:dyDescent="0.25">
      <c r="A6930">
        <v>1979</v>
      </c>
      <c r="B6930">
        <v>12</v>
      </c>
      <c r="C6930">
        <v>20</v>
      </c>
      <c r="D6930">
        <v>33</v>
      </c>
      <c r="E6930">
        <v>22</v>
      </c>
      <c r="F6930">
        <v>0</v>
      </c>
      <c r="T6930"/>
    </row>
    <row r="6931" spans="1:20" x14ac:dyDescent="0.25">
      <c r="A6931">
        <v>1979</v>
      </c>
      <c r="B6931">
        <v>12</v>
      </c>
      <c r="C6931">
        <v>21</v>
      </c>
      <c r="D6931">
        <v>38</v>
      </c>
      <c r="E6931">
        <v>26</v>
      </c>
      <c r="F6931">
        <v>0</v>
      </c>
      <c r="T6931"/>
    </row>
    <row r="6932" spans="1:20" x14ac:dyDescent="0.25">
      <c r="A6932">
        <v>1979</v>
      </c>
      <c r="B6932">
        <v>12</v>
      </c>
      <c r="C6932">
        <v>22</v>
      </c>
      <c r="D6932">
        <v>46</v>
      </c>
      <c r="E6932">
        <v>38</v>
      </c>
      <c r="F6932">
        <v>0</v>
      </c>
      <c r="T6932"/>
    </row>
    <row r="6933" spans="1:20" x14ac:dyDescent="0.25">
      <c r="A6933">
        <v>1979</v>
      </c>
      <c r="B6933">
        <v>12</v>
      </c>
      <c r="C6933">
        <v>23</v>
      </c>
      <c r="D6933">
        <v>52</v>
      </c>
      <c r="E6933">
        <v>45</v>
      </c>
      <c r="F6933">
        <v>0</v>
      </c>
      <c r="T6933"/>
    </row>
    <row r="6934" spans="1:20" x14ac:dyDescent="0.25">
      <c r="A6934">
        <v>1979</v>
      </c>
      <c r="B6934">
        <v>12</v>
      </c>
      <c r="C6934">
        <v>24</v>
      </c>
      <c r="D6934">
        <v>54</v>
      </c>
      <c r="E6934">
        <v>48</v>
      </c>
      <c r="F6934">
        <v>20</v>
      </c>
      <c r="T6934"/>
    </row>
    <row r="6935" spans="1:20" x14ac:dyDescent="0.25">
      <c r="A6935">
        <v>1979</v>
      </c>
      <c r="B6935">
        <v>12</v>
      </c>
      <c r="C6935">
        <v>25</v>
      </c>
      <c r="D6935">
        <v>61</v>
      </c>
      <c r="E6935">
        <v>50</v>
      </c>
      <c r="F6935">
        <v>87</v>
      </c>
      <c r="T6935"/>
    </row>
    <row r="6936" spans="1:20" x14ac:dyDescent="0.25">
      <c r="A6936">
        <v>1979</v>
      </c>
      <c r="B6936">
        <v>12</v>
      </c>
      <c r="C6936">
        <v>26</v>
      </c>
      <c r="D6936">
        <v>50</v>
      </c>
      <c r="E6936">
        <v>38</v>
      </c>
      <c r="F6936">
        <v>0</v>
      </c>
      <c r="T6936"/>
    </row>
    <row r="6937" spans="1:20" x14ac:dyDescent="0.25">
      <c r="A6937">
        <v>1979</v>
      </c>
      <c r="B6937">
        <v>12</v>
      </c>
      <c r="C6937">
        <v>27</v>
      </c>
      <c r="D6937">
        <v>42</v>
      </c>
      <c r="E6937">
        <v>35</v>
      </c>
      <c r="F6937">
        <v>0</v>
      </c>
      <c r="T6937"/>
    </row>
    <row r="6938" spans="1:20" x14ac:dyDescent="0.25">
      <c r="A6938">
        <v>1979</v>
      </c>
      <c r="B6938">
        <v>12</v>
      </c>
      <c r="C6938">
        <v>28</v>
      </c>
      <c r="D6938">
        <v>48</v>
      </c>
      <c r="E6938">
        <v>36</v>
      </c>
      <c r="F6938">
        <v>0</v>
      </c>
      <c r="T6938"/>
    </row>
    <row r="6939" spans="1:20" x14ac:dyDescent="0.25">
      <c r="A6939">
        <v>1979</v>
      </c>
      <c r="B6939">
        <v>12</v>
      </c>
      <c r="C6939">
        <v>29</v>
      </c>
      <c r="D6939">
        <v>51</v>
      </c>
      <c r="E6939">
        <v>41</v>
      </c>
      <c r="F6939">
        <v>0</v>
      </c>
      <c r="T6939"/>
    </row>
    <row r="6940" spans="1:20" x14ac:dyDescent="0.25">
      <c r="A6940">
        <v>1979</v>
      </c>
      <c r="B6940">
        <v>12</v>
      </c>
      <c r="C6940">
        <v>30</v>
      </c>
      <c r="D6940">
        <v>48</v>
      </c>
      <c r="E6940">
        <v>39</v>
      </c>
      <c r="F6940">
        <v>0</v>
      </c>
      <c r="T6940"/>
    </row>
    <row r="6941" spans="1:20" x14ac:dyDescent="0.25">
      <c r="A6941">
        <v>1979</v>
      </c>
      <c r="B6941">
        <v>12</v>
      </c>
      <c r="C6941">
        <v>31</v>
      </c>
      <c r="D6941">
        <v>47</v>
      </c>
      <c r="E6941">
        <v>34</v>
      </c>
      <c r="F6941">
        <v>0</v>
      </c>
      <c r="T6941"/>
    </row>
    <row r="6942" spans="1:20" x14ac:dyDescent="0.25">
      <c r="A6942">
        <v>1980</v>
      </c>
      <c r="B6942">
        <v>1</v>
      </c>
      <c r="C6942">
        <v>1</v>
      </c>
      <c r="D6942">
        <v>45</v>
      </c>
      <c r="E6942">
        <v>34</v>
      </c>
      <c r="F6942">
        <v>0</v>
      </c>
      <c r="T6942"/>
    </row>
    <row r="6943" spans="1:20" x14ac:dyDescent="0.25">
      <c r="A6943">
        <v>1980</v>
      </c>
      <c r="B6943">
        <v>1</v>
      </c>
      <c r="C6943">
        <v>2</v>
      </c>
      <c r="D6943">
        <v>42</v>
      </c>
      <c r="E6943">
        <v>34</v>
      </c>
      <c r="F6943">
        <v>0</v>
      </c>
      <c r="T6943"/>
    </row>
    <row r="6944" spans="1:20" x14ac:dyDescent="0.25">
      <c r="A6944">
        <v>1980</v>
      </c>
      <c r="B6944">
        <v>1</v>
      </c>
      <c r="C6944">
        <v>3</v>
      </c>
      <c r="D6944">
        <v>38</v>
      </c>
      <c r="E6944">
        <v>28</v>
      </c>
      <c r="F6944">
        <v>0</v>
      </c>
      <c r="T6944"/>
    </row>
    <row r="6945" spans="1:20" x14ac:dyDescent="0.25">
      <c r="A6945">
        <v>1980</v>
      </c>
      <c r="B6945">
        <v>1</v>
      </c>
      <c r="C6945">
        <v>4</v>
      </c>
      <c r="D6945">
        <v>30</v>
      </c>
      <c r="E6945">
        <v>21</v>
      </c>
      <c r="F6945">
        <v>0</v>
      </c>
      <c r="T6945"/>
    </row>
    <row r="6946" spans="1:20" x14ac:dyDescent="0.25">
      <c r="A6946">
        <v>1980</v>
      </c>
      <c r="B6946">
        <v>1</v>
      </c>
      <c r="C6946">
        <v>5</v>
      </c>
      <c r="D6946">
        <v>32</v>
      </c>
      <c r="E6946">
        <v>26</v>
      </c>
      <c r="F6946">
        <v>7</v>
      </c>
      <c r="T6946"/>
    </row>
    <row r="6947" spans="1:20" x14ac:dyDescent="0.25">
      <c r="A6947">
        <v>1980</v>
      </c>
      <c r="B6947">
        <v>1</v>
      </c>
      <c r="C6947">
        <v>6</v>
      </c>
      <c r="D6947">
        <v>32</v>
      </c>
      <c r="E6947">
        <v>19</v>
      </c>
      <c r="F6947">
        <v>0</v>
      </c>
      <c r="T6947"/>
    </row>
    <row r="6948" spans="1:20" x14ac:dyDescent="0.25">
      <c r="A6948">
        <v>1980</v>
      </c>
      <c r="B6948">
        <v>1</v>
      </c>
      <c r="C6948">
        <v>7</v>
      </c>
      <c r="D6948">
        <v>40</v>
      </c>
      <c r="E6948">
        <v>27</v>
      </c>
      <c r="F6948">
        <v>0</v>
      </c>
      <c r="T6948"/>
    </row>
    <row r="6949" spans="1:20" x14ac:dyDescent="0.25">
      <c r="A6949">
        <v>1980</v>
      </c>
      <c r="B6949">
        <v>1</v>
      </c>
      <c r="C6949">
        <v>8</v>
      </c>
      <c r="D6949">
        <v>38</v>
      </c>
      <c r="E6949">
        <v>31</v>
      </c>
      <c r="F6949">
        <v>0</v>
      </c>
      <c r="T6949"/>
    </row>
    <row r="6950" spans="1:20" x14ac:dyDescent="0.25">
      <c r="A6950">
        <v>1980</v>
      </c>
      <c r="B6950">
        <v>1</v>
      </c>
      <c r="C6950">
        <v>9</v>
      </c>
      <c r="D6950">
        <v>32</v>
      </c>
      <c r="E6950">
        <v>29</v>
      </c>
      <c r="F6950">
        <v>0</v>
      </c>
      <c r="T6950"/>
    </row>
    <row r="6951" spans="1:20" x14ac:dyDescent="0.25">
      <c r="A6951">
        <v>1980</v>
      </c>
      <c r="B6951">
        <v>1</v>
      </c>
      <c r="C6951">
        <v>10</v>
      </c>
      <c r="D6951">
        <v>34</v>
      </c>
      <c r="E6951">
        <v>23</v>
      </c>
      <c r="F6951">
        <v>0</v>
      </c>
      <c r="T6951"/>
    </row>
    <row r="6952" spans="1:20" x14ac:dyDescent="0.25">
      <c r="A6952">
        <v>1980</v>
      </c>
      <c r="B6952">
        <v>1</v>
      </c>
      <c r="C6952">
        <v>11</v>
      </c>
      <c r="D6952">
        <v>59</v>
      </c>
      <c r="E6952">
        <v>34</v>
      </c>
      <c r="F6952">
        <v>81</v>
      </c>
      <c r="T6952"/>
    </row>
    <row r="6953" spans="1:20" x14ac:dyDescent="0.25">
      <c r="A6953">
        <v>1980</v>
      </c>
      <c r="B6953">
        <v>1</v>
      </c>
      <c r="C6953">
        <v>12</v>
      </c>
      <c r="D6953">
        <v>60</v>
      </c>
      <c r="E6953">
        <v>26</v>
      </c>
      <c r="F6953">
        <v>20</v>
      </c>
      <c r="T6953"/>
    </row>
    <row r="6954" spans="1:20" x14ac:dyDescent="0.25">
      <c r="A6954">
        <v>1980</v>
      </c>
      <c r="B6954">
        <v>1</v>
      </c>
      <c r="C6954">
        <v>13</v>
      </c>
      <c r="D6954">
        <v>33</v>
      </c>
      <c r="E6954">
        <v>23</v>
      </c>
      <c r="F6954">
        <v>0</v>
      </c>
      <c r="T6954"/>
    </row>
    <row r="6955" spans="1:20" x14ac:dyDescent="0.25">
      <c r="A6955">
        <v>1980</v>
      </c>
      <c r="B6955">
        <v>1</v>
      </c>
      <c r="C6955">
        <v>14</v>
      </c>
      <c r="D6955">
        <v>51</v>
      </c>
      <c r="E6955">
        <v>33</v>
      </c>
      <c r="F6955">
        <v>1</v>
      </c>
      <c r="T6955"/>
    </row>
    <row r="6956" spans="1:20" x14ac:dyDescent="0.25">
      <c r="A6956">
        <v>1980</v>
      </c>
      <c r="B6956">
        <v>1</v>
      </c>
      <c r="C6956">
        <v>15</v>
      </c>
      <c r="D6956">
        <v>51</v>
      </c>
      <c r="E6956">
        <v>40</v>
      </c>
      <c r="F6956">
        <v>0</v>
      </c>
      <c r="T6956"/>
    </row>
    <row r="6957" spans="1:20" x14ac:dyDescent="0.25">
      <c r="A6957">
        <v>1980</v>
      </c>
      <c r="B6957">
        <v>1</v>
      </c>
      <c r="C6957">
        <v>16</v>
      </c>
      <c r="D6957">
        <v>47</v>
      </c>
      <c r="E6957">
        <v>34</v>
      </c>
      <c r="F6957">
        <v>0</v>
      </c>
      <c r="T6957"/>
    </row>
    <row r="6958" spans="1:20" x14ac:dyDescent="0.25">
      <c r="A6958">
        <v>1980</v>
      </c>
      <c r="B6958">
        <v>1</v>
      </c>
      <c r="C6958">
        <v>17</v>
      </c>
      <c r="D6958">
        <v>40</v>
      </c>
      <c r="E6958">
        <v>34</v>
      </c>
      <c r="F6958">
        <v>0</v>
      </c>
      <c r="T6958"/>
    </row>
    <row r="6959" spans="1:20" x14ac:dyDescent="0.25">
      <c r="A6959">
        <v>1980</v>
      </c>
      <c r="B6959">
        <v>1</v>
      </c>
      <c r="C6959">
        <v>18</v>
      </c>
      <c r="D6959">
        <v>45</v>
      </c>
      <c r="E6959">
        <v>38</v>
      </c>
      <c r="F6959">
        <v>44</v>
      </c>
      <c r="T6959"/>
    </row>
    <row r="6960" spans="1:20" x14ac:dyDescent="0.25">
      <c r="A6960">
        <v>1980</v>
      </c>
      <c r="B6960">
        <v>1</v>
      </c>
      <c r="C6960">
        <v>19</v>
      </c>
      <c r="D6960">
        <v>44</v>
      </c>
      <c r="E6960">
        <v>38</v>
      </c>
      <c r="F6960">
        <v>11</v>
      </c>
      <c r="T6960"/>
    </row>
    <row r="6961" spans="1:20" x14ac:dyDescent="0.25">
      <c r="A6961">
        <v>1980</v>
      </c>
      <c r="B6961">
        <v>1</v>
      </c>
      <c r="C6961">
        <v>20</v>
      </c>
      <c r="D6961">
        <v>43</v>
      </c>
      <c r="E6961">
        <v>30</v>
      </c>
      <c r="F6961">
        <v>0</v>
      </c>
      <c r="T6961"/>
    </row>
    <row r="6962" spans="1:20" x14ac:dyDescent="0.25">
      <c r="A6962">
        <v>1980</v>
      </c>
      <c r="B6962">
        <v>1</v>
      </c>
      <c r="C6962">
        <v>21</v>
      </c>
      <c r="D6962">
        <v>40</v>
      </c>
      <c r="E6962">
        <v>28</v>
      </c>
      <c r="F6962">
        <v>0</v>
      </c>
      <c r="T6962"/>
    </row>
    <row r="6963" spans="1:20" x14ac:dyDescent="0.25">
      <c r="A6963">
        <v>1980</v>
      </c>
      <c r="B6963">
        <v>1</v>
      </c>
      <c r="C6963">
        <v>22</v>
      </c>
      <c r="D6963">
        <v>43</v>
      </c>
      <c r="E6963">
        <v>32</v>
      </c>
      <c r="F6963">
        <v>8</v>
      </c>
      <c r="T6963"/>
    </row>
    <row r="6964" spans="1:20" x14ac:dyDescent="0.25">
      <c r="A6964">
        <v>1980</v>
      </c>
      <c r="B6964">
        <v>1</v>
      </c>
      <c r="C6964">
        <v>23</v>
      </c>
      <c r="D6964">
        <v>44</v>
      </c>
      <c r="E6964">
        <v>26</v>
      </c>
      <c r="F6964">
        <v>0</v>
      </c>
      <c r="T6964"/>
    </row>
    <row r="6965" spans="1:20" x14ac:dyDescent="0.25">
      <c r="A6965">
        <v>1980</v>
      </c>
      <c r="B6965">
        <v>1</v>
      </c>
      <c r="C6965">
        <v>24</v>
      </c>
      <c r="D6965">
        <v>27</v>
      </c>
      <c r="E6965">
        <v>20</v>
      </c>
      <c r="F6965">
        <v>0</v>
      </c>
      <c r="T6965"/>
    </row>
    <row r="6966" spans="1:20" x14ac:dyDescent="0.25">
      <c r="A6966">
        <v>1980</v>
      </c>
      <c r="B6966">
        <v>1</v>
      </c>
      <c r="C6966">
        <v>25</v>
      </c>
      <c r="D6966">
        <v>30</v>
      </c>
      <c r="E6966">
        <v>21</v>
      </c>
      <c r="F6966">
        <v>0</v>
      </c>
      <c r="T6966"/>
    </row>
    <row r="6967" spans="1:20" x14ac:dyDescent="0.25">
      <c r="A6967">
        <v>1980</v>
      </c>
      <c r="B6967">
        <v>1</v>
      </c>
      <c r="C6967">
        <v>26</v>
      </c>
      <c r="D6967">
        <v>33</v>
      </c>
      <c r="E6967">
        <v>24</v>
      </c>
      <c r="F6967">
        <v>0</v>
      </c>
      <c r="T6967"/>
    </row>
    <row r="6968" spans="1:20" x14ac:dyDescent="0.25">
      <c r="A6968">
        <v>1980</v>
      </c>
      <c r="B6968">
        <v>1</v>
      </c>
      <c r="C6968">
        <v>27</v>
      </c>
      <c r="D6968">
        <v>34</v>
      </c>
      <c r="E6968">
        <v>26</v>
      </c>
      <c r="F6968">
        <v>0</v>
      </c>
      <c r="T6968"/>
    </row>
    <row r="6969" spans="1:20" x14ac:dyDescent="0.25">
      <c r="A6969">
        <v>1980</v>
      </c>
      <c r="B6969">
        <v>1</v>
      </c>
      <c r="C6969">
        <v>28</v>
      </c>
      <c r="D6969">
        <v>39</v>
      </c>
      <c r="E6969">
        <v>29</v>
      </c>
      <c r="F6969">
        <v>0</v>
      </c>
      <c r="T6969"/>
    </row>
    <row r="6970" spans="1:20" x14ac:dyDescent="0.25">
      <c r="A6970">
        <v>1980</v>
      </c>
      <c r="B6970">
        <v>1</v>
      </c>
      <c r="C6970">
        <v>29</v>
      </c>
      <c r="D6970">
        <v>33</v>
      </c>
      <c r="E6970">
        <v>23</v>
      </c>
      <c r="F6970">
        <v>0</v>
      </c>
      <c r="T6970"/>
    </row>
    <row r="6971" spans="1:20" x14ac:dyDescent="0.25">
      <c r="A6971">
        <v>1980</v>
      </c>
      <c r="B6971">
        <v>1</v>
      </c>
      <c r="C6971">
        <v>30</v>
      </c>
      <c r="D6971">
        <v>32</v>
      </c>
      <c r="E6971">
        <v>20</v>
      </c>
      <c r="F6971">
        <v>0</v>
      </c>
      <c r="T6971"/>
    </row>
    <row r="6972" spans="1:20" x14ac:dyDescent="0.25">
      <c r="A6972">
        <v>1980</v>
      </c>
      <c r="B6972">
        <v>1</v>
      </c>
      <c r="C6972">
        <v>31</v>
      </c>
      <c r="D6972">
        <v>29</v>
      </c>
      <c r="E6972">
        <v>17</v>
      </c>
      <c r="F6972">
        <v>0</v>
      </c>
      <c r="T6972"/>
    </row>
    <row r="6973" spans="1:20" x14ac:dyDescent="0.25">
      <c r="A6973">
        <v>1980</v>
      </c>
      <c r="B6973">
        <v>2</v>
      </c>
      <c r="C6973">
        <v>1</v>
      </c>
      <c r="D6973">
        <v>26</v>
      </c>
      <c r="E6973">
        <v>14</v>
      </c>
      <c r="F6973">
        <v>0</v>
      </c>
      <c r="T6973"/>
    </row>
    <row r="6974" spans="1:20" x14ac:dyDescent="0.25">
      <c r="A6974">
        <v>1980</v>
      </c>
      <c r="B6974">
        <v>2</v>
      </c>
      <c r="C6974">
        <v>2</v>
      </c>
      <c r="D6974">
        <v>29</v>
      </c>
      <c r="E6974">
        <v>17</v>
      </c>
      <c r="F6974">
        <v>0</v>
      </c>
      <c r="T6974"/>
    </row>
    <row r="6975" spans="1:20" x14ac:dyDescent="0.25">
      <c r="A6975">
        <v>1980</v>
      </c>
      <c r="B6975">
        <v>2</v>
      </c>
      <c r="C6975">
        <v>3</v>
      </c>
      <c r="D6975">
        <v>31</v>
      </c>
      <c r="E6975">
        <v>17</v>
      </c>
      <c r="F6975">
        <v>0</v>
      </c>
      <c r="T6975"/>
    </row>
    <row r="6976" spans="1:20" x14ac:dyDescent="0.25">
      <c r="A6976">
        <v>1980</v>
      </c>
      <c r="B6976">
        <v>2</v>
      </c>
      <c r="C6976">
        <v>4</v>
      </c>
      <c r="D6976">
        <v>33</v>
      </c>
      <c r="E6976">
        <v>22</v>
      </c>
      <c r="F6976">
        <v>0</v>
      </c>
      <c r="T6976"/>
    </row>
    <row r="6977" spans="1:20" x14ac:dyDescent="0.25">
      <c r="A6977">
        <v>1980</v>
      </c>
      <c r="B6977">
        <v>2</v>
      </c>
      <c r="C6977">
        <v>5</v>
      </c>
      <c r="D6977">
        <v>35</v>
      </c>
      <c r="E6977">
        <v>19</v>
      </c>
      <c r="F6977">
        <v>0</v>
      </c>
      <c r="T6977"/>
    </row>
    <row r="6978" spans="1:20" x14ac:dyDescent="0.25">
      <c r="A6978">
        <v>1980</v>
      </c>
      <c r="B6978">
        <v>2</v>
      </c>
      <c r="C6978">
        <v>6</v>
      </c>
      <c r="D6978">
        <v>31</v>
      </c>
      <c r="E6978">
        <v>20</v>
      </c>
      <c r="F6978">
        <v>0</v>
      </c>
      <c r="T6978"/>
    </row>
    <row r="6979" spans="1:20" x14ac:dyDescent="0.25">
      <c r="A6979">
        <v>1980</v>
      </c>
      <c r="B6979">
        <v>2</v>
      </c>
      <c r="C6979">
        <v>7</v>
      </c>
      <c r="D6979">
        <v>35</v>
      </c>
      <c r="E6979">
        <v>29</v>
      </c>
      <c r="F6979">
        <v>0</v>
      </c>
      <c r="T6979"/>
    </row>
    <row r="6980" spans="1:20" x14ac:dyDescent="0.25">
      <c r="A6980">
        <v>1980</v>
      </c>
      <c r="B6980">
        <v>2</v>
      </c>
      <c r="C6980">
        <v>8</v>
      </c>
      <c r="D6980">
        <v>44</v>
      </c>
      <c r="E6980">
        <v>24</v>
      </c>
      <c r="F6980">
        <v>0</v>
      </c>
      <c r="T6980"/>
    </row>
    <row r="6981" spans="1:20" x14ac:dyDescent="0.25">
      <c r="A6981">
        <v>1980</v>
      </c>
      <c r="B6981">
        <v>2</v>
      </c>
      <c r="C6981">
        <v>9</v>
      </c>
      <c r="D6981">
        <v>36</v>
      </c>
      <c r="E6981">
        <v>23</v>
      </c>
      <c r="F6981">
        <v>0</v>
      </c>
      <c r="T6981"/>
    </row>
    <row r="6982" spans="1:20" x14ac:dyDescent="0.25">
      <c r="A6982">
        <v>1980</v>
      </c>
      <c r="B6982">
        <v>2</v>
      </c>
      <c r="C6982">
        <v>10</v>
      </c>
      <c r="D6982">
        <v>38</v>
      </c>
      <c r="E6982">
        <v>23</v>
      </c>
      <c r="F6982">
        <v>0</v>
      </c>
      <c r="T6982"/>
    </row>
    <row r="6983" spans="1:20" x14ac:dyDescent="0.25">
      <c r="A6983">
        <v>1980</v>
      </c>
      <c r="B6983">
        <v>2</v>
      </c>
      <c r="C6983">
        <v>11</v>
      </c>
      <c r="D6983">
        <v>39</v>
      </c>
      <c r="E6983">
        <v>24</v>
      </c>
      <c r="F6983">
        <v>0</v>
      </c>
      <c r="T6983"/>
    </row>
    <row r="6984" spans="1:20" x14ac:dyDescent="0.25">
      <c r="A6984">
        <v>1980</v>
      </c>
      <c r="B6984">
        <v>2</v>
      </c>
      <c r="C6984">
        <v>12</v>
      </c>
      <c r="D6984">
        <v>36</v>
      </c>
      <c r="E6984">
        <v>29</v>
      </c>
      <c r="F6984">
        <v>0</v>
      </c>
      <c r="T6984"/>
    </row>
    <row r="6985" spans="1:20" x14ac:dyDescent="0.25">
      <c r="A6985">
        <v>1980</v>
      </c>
      <c r="B6985">
        <v>2</v>
      </c>
      <c r="C6985">
        <v>13</v>
      </c>
      <c r="D6985">
        <v>40</v>
      </c>
      <c r="E6985">
        <v>25</v>
      </c>
      <c r="F6985">
        <v>0</v>
      </c>
      <c r="T6985"/>
    </row>
    <row r="6986" spans="1:20" x14ac:dyDescent="0.25">
      <c r="A6986">
        <v>1980</v>
      </c>
      <c r="B6986">
        <v>2</v>
      </c>
      <c r="C6986">
        <v>14</v>
      </c>
      <c r="D6986">
        <v>47</v>
      </c>
      <c r="E6986">
        <v>30</v>
      </c>
      <c r="F6986">
        <v>0</v>
      </c>
      <c r="T6986"/>
    </row>
    <row r="6987" spans="1:20" x14ac:dyDescent="0.25">
      <c r="A6987">
        <v>1980</v>
      </c>
      <c r="B6987">
        <v>2</v>
      </c>
      <c r="C6987">
        <v>15</v>
      </c>
      <c r="D6987">
        <v>38</v>
      </c>
      <c r="E6987">
        <v>30</v>
      </c>
      <c r="F6987">
        <v>0</v>
      </c>
      <c r="T6987"/>
    </row>
    <row r="6988" spans="1:20" x14ac:dyDescent="0.25">
      <c r="A6988">
        <v>1980</v>
      </c>
      <c r="B6988">
        <v>2</v>
      </c>
      <c r="C6988">
        <v>16</v>
      </c>
      <c r="D6988">
        <v>38</v>
      </c>
      <c r="E6988">
        <v>23</v>
      </c>
      <c r="F6988">
        <v>74</v>
      </c>
      <c r="T6988"/>
    </row>
    <row r="6989" spans="1:20" x14ac:dyDescent="0.25">
      <c r="A6989">
        <v>1980</v>
      </c>
      <c r="B6989">
        <v>2</v>
      </c>
      <c r="C6989">
        <v>17</v>
      </c>
      <c r="D6989">
        <v>29</v>
      </c>
      <c r="E6989">
        <v>20</v>
      </c>
      <c r="F6989">
        <v>0</v>
      </c>
      <c r="T6989"/>
    </row>
    <row r="6990" spans="1:20" x14ac:dyDescent="0.25">
      <c r="A6990">
        <v>1980</v>
      </c>
      <c r="B6990">
        <v>2</v>
      </c>
      <c r="C6990">
        <v>18</v>
      </c>
      <c r="D6990">
        <v>33</v>
      </c>
      <c r="E6990">
        <v>19</v>
      </c>
      <c r="F6990">
        <v>0</v>
      </c>
      <c r="T6990"/>
    </row>
    <row r="6991" spans="1:20" x14ac:dyDescent="0.25">
      <c r="A6991">
        <v>1980</v>
      </c>
      <c r="B6991">
        <v>2</v>
      </c>
      <c r="C6991">
        <v>19</v>
      </c>
      <c r="D6991">
        <v>46</v>
      </c>
      <c r="E6991">
        <v>28</v>
      </c>
      <c r="F6991">
        <v>0</v>
      </c>
      <c r="T6991"/>
    </row>
    <row r="6992" spans="1:20" x14ac:dyDescent="0.25">
      <c r="A6992">
        <v>1980</v>
      </c>
      <c r="B6992">
        <v>2</v>
      </c>
      <c r="C6992">
        <v>20</v>
      </c>
      <c r="D6992">
        <v>51</v>
      </c>
      <c r="E6992">
        <v>33</v>
      </c>
      <c r="F6992">
        <v>0</v>
      </c>
      <c r="T6992"/>
    </row>
    <row r="6993" spans="1:20" x14ac:dyDescent="0.25">
      <c r="A6993">
        <v>1980</v>
      </c>
      <c r="B6993">
        <v>2</v>
      </c>
      <c r="C6993">
        <v>21</v>
      </c>
      <c r="D6993">
        <v>57</v>
      </c>
      <c r="E6993">
        <v>41</v>
      </c>
      <c r="F6993">
        <v>0</v>
      </c>
      <c r="T6993"/>
    </row>
    <row r="6994" spans="1:20" x14ac:dyDescent="0.25">
      <c r="A6994">
        <v>1980</v>
      </c>
      <c r="B6994">
        <v>2</v>
      </c>
      <c r="C6994">
        <v>22</v>
      </c>
      <c r="D6994">
        <v>42</v>
      </c>
      <c r="E6994">
        <v>32</v>
      </c>
      <c r="F6994">
        <v>30</v>
      </c>
      <c r="T6994"/>
    </row>
    <row r="6995" spans="1:20" x14ac:dyDescent="0.25">
      <c r="A6995">
        <v>1980</v>
      </c>
      <c r="B6995">
        <v>2</v>
      </c>
      <c r="C6995">
        <v>23</v>
      </c>
      <c r="D6995">
        <v>50</v>
      </c>
      <c r="E6995">
        <v>36</v>
      </c>
      <c r="F6995">
        <v>0</v>
      </c>
      <c r="T6995"/>
    </row>
    <row r="6996" spans="1:20" x14ac:dyDescent="0.25">
      <c r="A6996">
        <v>1980</v>
      </c>
      <c r="B6996">
        <v>2</v>
      </c>
      <c r="C6996">
        <v>24</v>
      </c>
      <c r="D6996">
        <v>50</v>
      </c>
      <c r="E6996">
        <v>38</v>
      </c>
      <c r="F6996">
        <v>0</v>
      </c>
      <c r="T6996"/>
    </row>
    <row r="6997" spans="1:20" x14ac:dyDescent="0.25">
      <c r="A6997">
        <v>1980</v>
      </c>
      <c r="B6997">
        <v>2</v>
      </c>
      <c r="C6997">
        <v>25</v>
      </c>
      <c r="D6997">
        <v>43</v>
      </c>
      <c r="E6997">
        <v>35</v>
      </c>
      <c r="F6997">
        <v>0</v>
      </c>
      <c r="T6997"/>
    </row>
    <row r="6998" spans="1:20" x14ac:dyDescent="0.25">
      <c r="A6998">
        <v>1980</v>
      </c>
      <c r="B6998">
        <v>2</v>
      </c>
      <c r="C6998">
        <v>26</v>
      </c>
      <c r="D6998">
        <v>35</v>
      </c>
      <c r="E6998">
        <v>18</v>
      </c>
      <c r="F6998">
        <v>0</v>
      </c>
      <c r="T6998"/>
    </row>
    <row r="6999" spans="1:20" x14ac:dyDescent="0.25">
      <c r="A6999">
        <v>1980</v>
      </c>
      <c r="B6999">
        <v>2</v>
      </c>
      <c r="C6999">
        <v>27</v>
      </c>
      <c r="D6999">
        <v>36</v>
      </c>
      <c r="E6999">
        <v>18</v>
      </c>
      <c r="F6999">
        <v>0</v>
      </c>
      <c r="T6999"/>
    </row>
    <row r="7000" spans="1:20" x14ac:dyDescent="0.25">
      <c r="A7000">
        <v>1980</v>
      </c>
      <c r="B7000">
        <v>2</v>
      </c>
      <c r="C7000">
        <v>28</v>
      </c>
      <c r="D7000">
        <v>31</v>
      </c>
      <c r="E7000">
        <v>21</v>
      </c>
      <c r="F7000">
        <v>0</v>
      </c>
      <c r="T7000"/>
    </row>
    <row r="7001" spans="1:20" x14ac:dyDescent="0.25">
      <c r="A7001">
        <v>1980</v>
      </c>
      <c r="B7001">
        <v>2</v>
      </c>
      <c r="C7001">
        <v>29</v>
      </c>
      <c r="D7001">
        <v>21</v>
      </c>
      <c r="E7001">
        <v>12</v>
      </c>
      <c r="F7001">
        <v>0</v>
      </c>
      <c r="T7001"/>
    </row>
    <row r="7002" spans="1:20" x14ac:dyDescent="0.25">
      <c r="A7002">
        <v>1980</v>
      </c>
      <c r="B7002">
        <v>3</v>
      </c>
      <c r="C7002">
        <v>1</v>
      </c>
      <c r="D7002">
        <v>26</v>
      </c>
      <c r="E7002">
        <v>10</v>
      </c>
      <c r="F7002">
        <v>0</v>
      </c>
      <c r="T7002"/>
    </row>
    <row r="7003" spans="1:20" x14ac:dyDescent="0.25">
      <c r="A7003">
        <v>1980</v>
      </c>
      <c r="B7003">
        <v>3</v>
      </c>
      <c r="C7003">
        <v>2</v>
      </c>
      <c r="D7003">
        <v>28</v>
      </c>
      <c r="E7003">
        <v>14</v>
      </c>
      <c r="F7003">
        <v>0</v>
      </c>
      <c r="T7003"/>
    </row>
    <row r="7004" spans="1:20" x14ac:dyDescent="0.25">
      <c r="A7004">
        <v>1980</v>
      </c>
      <c r="B7004">
        <v>3</v>
      </c>
      <c r="C7004">
        <v>3</v>
      </c>
      <c r="D7004">
        <v>40</v>
      </c>
      <c r="E7004">
        <v>18</v>
      </c>
      <c r="F7004">
        <v>0</v>
      </c>
      <c r="T7004"/>
    </row>
    <row r="7005" spans="1:20" x14ac:dyDescent="0.25">
      <c r="A7005">
        <v>1980</v>
      </c>
      <c r="B7005">
        <v>3</v>
      </c>
      <c r="C7005">
        <v>4</v>
      </c>
      <c r="D7005">
        <v>53</v>
      </c>
      <c r="E7005">
        <v>30</v>
      </c>
      <c r="F7005">
        <v>0</v>
      </c>
      <c r="T7005"/>
    </row>
    <row r="7006" spans="1:20" x14ac:dyDescent="0.25">
      <c r="A7006">
        <v>1980</v>
      </c>
      <c r="B7006">
        <v>3</v>
      </c>
      <c r="C7006">
        <v>5</v>
      </c>
      <c r="D7006">
        <v>50</v>
      </c>
      <c r="E7006">
        <v>38</v>
      </c>
      <c r="F7006">
        <v>10</v>
      </c>
      <c r="T7006"/>
    </row>
    <row r="7007" spans="1:20" x14ac:dyDescent="0.25">
      <c r="A7007">
        <v>1980</v>
      </c>
      <c r="B7007">
        <v>3</v>
      </c>
      <c r="C7007">
        <v>6</v>
      </c>
      <c r="D7007">
        <v>48</v>
      </c>
      <c r="E7007">
        <v>33</v>
      </c>
      <c r="F7007">
        <v>0</v>
      </c>
      <c r="T7007"/>
    </row>
    <row r="7008" spans="1:20" x14ac:dyDescent="0.25">
      <c r="A7008">
        <v>1980</v>
      </c>
      <c r="B7008">
        <v>3</v>
      </c>
      <c r="C7008">
        <v>7</v>
      </c>
      <c r="D7008">
        <v>52</v>
      </c>
      <c r="E7008">
        <v>37</v>
      </c>
      <c r="F7008">
        <v>0</v>
      </c>
      <c r="T7008"/>
    </row>
    <row r="7009" spans="1:20" x14ac:dyDescent="0.25">
      <c r="A7009">
        <v>1980</v>
      </c>
      <c r="B7009">
        <v>3</v>
      </c>
      <c r="C7009">
        <v>8</v>
      </c>
      <c r="D7009">
        <v>58</v>
      </c>
      <c r="E7009">
        <v>44</v>
      </c>
      <c r="F7009">
        <v>48</v>
      </c>
      <c r="T7009"/>
    </row>
    <row r="7010" spans="1:20" x14ac:dyDescent="0.25">
      <c r="A7010">
        <v>1980</v>
      </c>
      <c r="B7010">
        <v>3</v>
      </c>
      <c r="C7010">
        <v>9</v>
      </c>
      <c r="D7010">
        <v>53</v>
      </c>
      <c r="E7010">
        <v>39</v>
      </c>
      <c r="F7010">
        <v>0</v>
      </c>
      <c r="T7010"/>
    </row>
    <row r="7011" spans="1:20" x14ac:dyDescent="0.25">
      <c r="A7011">
        <v>1980</v>
      </c>
      <c r="B7011">
        <v>3</v>
      </c>
      <c r="C7011">
        <v>10</v>
      </c>
      <c r="D7011">
        <v>53</v>
      </c>
      <c r="E7011">
        <v>38</v>
      </c>
      <c r="F7011">
        <v>56</v>
      </c>
      <c r="T7011"/>
    </row>
    <row r="7012" spans="1:20" x14ac:dyDescent="0.25">
      <c r="A7012">
        <v>1980</v>
      </c>
      <c r="B7012">
        <v>3</v>
      </c>
      <c r="C7012">
        <v>11</v>
      </c>
      <c r="D7012">
        <v>47</v>
      </c>
      <c r="E7012">
        <v>30</v>
      </c>
      <c r="F7012">
        <v>45</v>
      </c>
      <c r="T7012"/>
    </row>
    <row r="7013" spans="1:20" x14ac:dyDescent="0.25">
      <c r="A7013">
        <v>1980</v>
      </c>
      <c r="B7013">
        <v>3</v>
      </c>
      <c r="C7013">
        <v>12</v>
      </c>
      <c r="D7013">
        <v>36</v>
      </c>
      <c r="E7013">
        <v>23</v>
      </c>
      <c r="F7013">
        <v>0</v>
      </c>
      <c r="T7013"/>
    </row>
    <row r="7014" spans="1:20" x14ac:dyDescent="0.25">
      <c r="A7014">
        <v>1980</v>
      </c>
      <c r="B7014">
        <v>3</v>
      </c>
      <c r="C7014">
        <v>13</v>
      </c>
      <c r="D7014">
        <v>33</v>
      </c>
      <c r="E7014">
        <v>23</v>
      </c>
      <c r="F7014">
        <v>75</v>
      </c>
      <c r="T7014"/>
    </row>
    <row r="7015" spans="1:20" x14ac:dyDescent="0.25">
      <c r="A7015">
        <v>1980</v>
      </c>
      <c r="B7015">
        <v>3</v>
      </c>
      <c r="C7015">
        <v>14</v>
      </c>
      <c r="D7015">
        <v>39</v>
      </c>
      <c r="E7015">
        <v>31</v>
      </c>
      <c r="F7015">
        <v>52</v>
      </c>
      <c r="T7015"/>
    </row>
    <row r="7016" spans="1:20" x14ac:dyDescent="0.25">
      <c r="A7016">
        <v>1980</v>
      </c>
      <c r="B7016">
        <v>3</v>
      </c>
      <c r="C7016">
        <v>15</v>
      </c>
      <c r="D7016">
        <v>42</v>
      </c>
      <c r="E7016">
        <v>32</v>
      </c>
      <c r="F7016">
        <v>0</v>
      </c>
      <c r="T7016"/>
    </row>
    <row r="7017" spans="1:20" x14ac:dyDescent="0.25">
      <c r="A7017">
        <v>1980</v>
      </c>
      <c r="B7017">
        <v>3</v>
      </c>
      <c r="C7017">
        <v>16</v>
      </c>
      <c r="D7017">
        <v>48</v>
      </c>
      <c r="E7017">
        <v>25</v>
      </c>
      <c r="F7017">
        <v>0</v>
      </c>
      <c r="T7017"/>
    </row>
    <row r="7018" spans="1:20" x14ac:dyDescent="0.25">
      <c r="A7018">
        <v>1980</v>
      </c>
      <c r="B7018">
        <v>3</v>
      </c>
      <c r="C7018">
        <v>17</v>
      </c>
      <c r="D7018">
        <v>59</v>
      </c>
      <c r="E7018">
        <v>38</v>
      </c>
      <c r="F7018">
        <v>12</v>
      </c>
      <c r="T7018"/>
    </row>
    <row r="7019" spans="1:20" x14ac:dyDescent="0.25">
      <c r="A7019">
        <v>1980</v>
      </c>
      <c r="B7019">
        <v>3</v>
      </c>
      <c r="C7019">
        <v>18</v>
      </c>
      <c r="D7019">
        <v>59</v>
      </c>
      <c r="E7019">
        <v>38</v>
      </c>
      <c r="F7019">
        <v>39</v>
      </c>
      <c r="T7019"/>
    </row>
    <row r="7020" spans="1:20" x14ac:dyDescent="0.25">
      <c r="A7020">
        <v>1980</v>
      </c>
      <c r="B7020">
        <v>3</v>
      </c>
      <c r="C7020">
        <v>19</v>
      </c>
      <c r="D7020">
        <v>58</v>
      </c>
      <c r="E7020">
        <v>35</v>
      </c>
      <c r="F7020">
        <v>0</v>
      </c>
      <c r="T7020"/>
    </row>
    <row r="7021" spans="1:20" x14ac:dyDescent="0.25">
      <c r="A7021">
        <v>1980</v>
      </c>
      <c r="B7021">
        <v>3</v>
      </c>
      <c r="C7021">
        <v>20</v>
      </c>
      <c r="D7021">
        <v>58</v>
      </c>
      <c r="E7021">
        <v>43</v>
      </c>
      <c r="F7021">
        <v>0</v>
      </c>
      <c r="T7021"/>
    </row>
    <row r="7022" spans="1:20" x14ac:dyDescent="0.25">
      <c r="A7022">
        <v>1980</v>
      </c>
      <c r="B7022">
        <v>3</v>
      </c>
      <c r="C7022">
        <v>21</v>
      </c>
      <c r="D7022">
        <v>55</v>
      </c>
      <c r="E7022">
        <v>43</v>
      </c>
      <c r="F7022">
        <v>221</v>
      </c>
      <c r="T7022"/>
    </row>
    <row r="7023" spans="1:20" x14ac:dyDescent="0.25">
      <c r="A7023">
        <v>1980</v>
      </c>
      <c r="B7023">
        <v>3</v>
      </c>
      <c r="C7023">
        <v>22</v>
      </c>
      <c r="D7023">
        <v>43</v>
      </c>
      <c r="E7023">
        <v>36</v>
      </c>
      <c r="F7023">
        <v>104</v>
      </c>
      <c r="T7023"/>
    </row>
    <row r="7024" spans="1:20" x14ac:dyDescent="0.25">
      <c r="A7024">
        <v>1980</v>
      </c>
      <c r="B7024">
        <v>3</v>
      </c>
      <c r="C7024">
        <v>23</v>
      </c>
      <c r="D7024">
        <v>57</v>
      </c>
      <c r="E7024">
        <v>35</v>
      </c>
      <c r="F7024">
        <v>0</v>
      </c>
      <c r="T7024"/>
    </row>
    <row r="7025" spans="1:20" x14ac:dyDescent="0.25">
      <c r="A7025">
        <v>1980</v>
      </c>
      <c r="B7025">
        <v>3</v>
      </c>
      <c r="C7025">
        <v>24</v>
      </c>
      <c r="D7025">
        <v>54</v>
      </c>
      <c r="E7025">
        <v>38</v>
      </c>
      <c r="F7025">
        <v>42</v>
      </c>
      <c r="T7025"/>
    </row>
    <row r="7026" spans="1:20" x14ac:dyDescent="0.25">
      <c r="A7026">
        <v>1980</v>
      </c>
      <c r="B7026">
        <v>3</v>
      </c>
      <c r="C7026">
        <v>25</v>
      </c>
      <c r="D7026">
        <v>43</v>
      </c>
      <c r="E7026">
        <v>37</v>
      </c>
      <c r="F7026">
        <v>42</v>
      </c>
      <c r="T7026"/>
    </row>
    <row r="7027" spans="1:20" x14ac:dyDescent="0.25">
      <c r="A7027">
        <v>1980</v>
      </c>
      <c r="B7027">
        <v>3</v>
      </c>
      <c r="C7027">
        <v>26</v>
      </c>
      <c r="D7027">
        <v>47</v>
      </c>
      <c r="E7027">
        <v>38</v>
      </c>
      <c r="F7027">
        <v>0</v>
      </c>
      <c r="T7027"/>
    </row>
    <row r="7028" spans="1:20" x14ac:dyDescent="0.25">
      <c r="A7028">
        <v>1980</v>
      </c>
      <c r="B7028">
        <v>3</v>
      </c>
      <c r="C7028">
        <v>27</v>
      </c>
      <c r="D7028">
        <v>56</v>
      </c>
      <c r="E7028">
        <v>38</v>
      </c>
      <c r="F7028">
        <v>0</v>
      </c>
      <c r="T7028"/>
    </row>
    <row r="7029" spans="1:20" x14ac:dyDescent="0.25">
      <c r="A7029">
        <v>1980</v>
      </c>
      <c r="B7029">
        <v>3</v>
      </c>
      <c r="C7029">
        <v>28</v>
      </c>
      <c r="D7029">
        <v>54</v>
      </c>
      <c r="E7029">
        <v>40</v>
      </c>
      <c r="F7029">
        <v>0</v>
      </c>
      <c r="T7029"/>
    </row>
    <row r="7030" spans="1:20" x14ac:dyDescent="0.25">
      <c r="A7030">
        <v>1980</v>
      </c>
      <c r="B7030">
        <v>3</v>
      </c>
      <c r="C7030">
        <v>29</v>
      </c>
      <c r="D7030">
        <v>50</v>
      </c>
      <c r="E7030">
        <v>45</v>
      </c>
      <c r="F7030">
        <v>92</v>
      </c>
      <c r="T7030"/>
    </row>
    <row r="7031" spans="1:20" x14ac:dyDescent="0.25">
      <c r="A7031">
        <v>1980</v>
      </c>
      <c r="B7031">
        <v>3</v>
      </c>
      <c r="C7031">
        <v>30</v>
      </c>
      <c r="D7031">
        <v>56</v>
      </c>
      <c r="E7031">
        <v>46</v>
      </c>
      <c r="F7031">
        <v>1</v>
      </c>
      <c r="T7031"/>
    </row>
    <row r="7032" spans="1:20" x14ac:dyDescent="0.25">
      <c r="A7032">
        <v>1980</v>
      </c>
      <c r="B7032">
        <v>3</v>
      </c>
      <c r="C7032">
        <v>31</v>
      </c>
      <c r="D7032">
        <v>48</v>
      </c>
      <c r="E7032">
        <v>35</v>
      </c>
      <c r="F7032">
        <v>202</v>
      </c>
      <c r="T7032"/>
    </row>
    <row r="7033" spans="1:20" x14ac:dyDescent="0.25">
      <c r="A7033">
        <v>1980</v>
      </c>
      <c r="B7033">
        <v>4</v>
      </c>
      <c r="C7033">
        <v>1</v>
      </c>
      <c r="D7033">
        <v>58</v>
      </c>
      <c r="E7033">
        <v>36</v>
      </c>
      <c r="F7033">
        <v>1</v>
      </c>
      <c r="T7033"/>
    </row>
    <row r="7034" spans="1:20" x14ac:dyDescent="0.25">
      <c r="A7034">
        <v>1980</v>
      </c>
      <c r="B7034">
        <v>4</v>
      </c>
      <c r="C7034">
        <v>2</v>
      </c>
      <c r="D7034">
        <v>53</v>
      </c>
      <c r="E7034">
        <v>41</v>
      </c>
      <c r="F7034">
        <v>0</v>
      </c>
      <c r="T7034"/>
    </row>
    <row r="7035" spans="1:20" x14ac:dyDescent="0.25">
      <c r="A7035">
        <v>1980</v>
      </c>
      <c r="B7035">
        <v>4</v>
      </c>
      <c r="C7035">
        <v>3</v>
      </c>
      <c r="D7035">
        <v>67</v>
      </c>
      <c r="E7035">
        <v>45</v>
      </c>
      <c r="F7035">
        <v>0</v>
      </c>
      <c r="T7035"/>
    </row>
    <row r="7036" spans="1:20" x14ac:dyDescent="0.25">
      <c r="A7036">
        <v>1980</v>
      </c>
      <c r="B7036">
        <v>4</v>
      </c>
      <c r="C7036">
        <v>4</v>
      </c>
      <c r="D7036">
        <v>64</v>
      </c>
      <c r="E7036">
        <v>50</v>
      </c>
      <c r="F7036">
        <v>64</v>
      </c>
      <c r="T7036"/>
    </row>
    <row r="7037" spans="1:20" x14ac:dyDescent="0.25">
      <c r="A7037">
        <v>1980</v>
      </c>
      <c r="B7037">
        <v>4</v>
      </c>
      <c r="C7037">
        <v>5</v>
      </c>
      <c r="D7037">
        <v>60</v>
      </c>
      <c r="E7037">
        <v>44</v>
      </c>
      <c r="F7037">
        <v>0</v>
      </c>
      <c r="T7037"/>
    </row>
    <row r="7038" spans="1:20" x14ac:dyDescent="0.25">
      <c r="A7038">
        <v>1980</v>
      </c>
      <c r="B7038">
        <v>4</v>
      </c>
      <c r="C7038">
        <v>6</v>
      </c>
      <c r="D7038">
        <v>68</v>
      </c>
      <c r="E7038">
        <v>47</v>
      </c>
      <c r="F7038">
        <v>0</v>
      </c>
      <c r="T7038"/>
    </row>
    <row r="7039" spans="1:20" x14ac:dyDescent="0.25">
      <c r="A7039">
        <v>1980</v>
      </c>
      <c r="B7039">
        <v>4</v>
      </c>
      <c r="C7039">
        <v>7</v>
      </c>
      <c r="D7039">
        <v>62</v>
      </c>
      <c r="E7039">
        <v>45</v>
      </c>
      <c r="F7039">
        <v>0</v>
      </c>
      <c r="T7039"/>
    </row>
    <row r="7040" spans="1:20" x14ac:dyDescent="0.25">
      <c r="A7040">
        <v>1980</v>
      </c>
      <c r="B7040">
        <v>4</v>
      </c>
      <c r="C7040">
        <v>8</v>
      </c>
      <c r="D7040">
        <v>64</v>
      </c>
      <c r="E7040">
        <v>44</v>
      </c>
      <c r="F7040">
        <v>0</v>
      </c>
      <c r="T7040"/>
    </row>
    <row r="7041" spans="1:20" x14ac:dyDescent="0.25">
      <c r="A7041">
        <v>1980</v>
      </c>
      <c r="B7041">
        <v>4</v>
      </c>
      <c r="C7041">
        <v>9</v>
      </c>
      <c r="D7041">
        <v>57</v>
      </c>
      <c r="E7041">
        <v>55</v>
      </c>
      <c r="F7041">
        <v>342</v>
      </c>
      <c r="T7041"/>
    </row>
    <row r="7042" spans="1:20" x14ac:dyDescent="0.25">
      <c r="A7042">
        <v>1980</v>
      </c>
      <c r="B7042">
        <v>4</v>
      </c>
      <c r="C7042">
        <v>10</v>
      </c>
      <c r="D7042">
        <v>72</v>
      </c>
      <c r="E7042">
        <v>54</v>
      </c>
      <c r="F7042">
        <v>4</v>
      </c>
      <c r="T7042"/>
    </row>
    <row r="7043" spans="1:20" x14ac:dyDescent="0.25">
      <c r="A7043">
        <v>1980</v>
      </c>
      <c r="B7043">
        <v>4</v>
      </c>
      <c r="C7043">
        <v>11</v>
      </c>
      <c r="D7043">
        <v>69</v>
      </c>
      <c r="E7043">
        <v>52</v>
      </c>
      <c r="F7043">
        <v>0</v>
      </c>
      <c r="T7043"/>
    </row>
    <row r="7044" spans="1:20" x14ac:dyDescent="0.25">
      <c r="A7044">
        <v>1980</v>
      </c>
      <c r="B7044">
        <v>4</v>
      </c>
      <c r="C7044">
        <v>12</v>
      </c>
      <c r="D7044">
        <v>68</v>
      </c>
      <c r="E7044">
        <v>51</v>
      </c>
      <c r="F7044">
        <v>1</v>
      </c>
      <c r="T7044"/>
    </row>
    <row r="7045" spans="1:20" x14ac:dyDescent="0.25">
      <c r="A7045">
        <v>1980</v>
      </c>
      <c r="B7045">
        <v>4</v>
      </c>
      <c r="C7045">
        <v>13</v>
      </c>
      <c r="D7045">
        <v>70</v>
      </c>
      <c r="E7045">
        <v>54</v>
      </c>
      <c r="F7045">
        <v>0</v>
      </c>
      <c r="T7045"/>
    </row>
    <row r="7046" spans="1:20" x14ac:dyDescent="0.25">
      <c r="A7046">
        <v>1980</v>
      </c>
      <c r="B7046">
        <v>4</v>
      </c>
      <c r="C7046">
        <v>14</v>
      </c>
      <c r="D7046">
        <v>59</v>
      </c>
      <c r="E7046">
        <v>44</v>
      </c>
      <c r="F7046">
        <v>91</v>
      </c>
      <c r="T7046"/>
    </row>
    <row r="7047" spans="1:20" x14ac:dyDescent="0.25">
      <c r="A7047">
        <v>1980</v>
      </c>
      <c r="B7047">
        <v>4</v>
      </c>
      <c r="C7047">
        <v>15</v>
      </c>
      <c r="D7047">
        <v>65</v>
      </c>
      <c r="E7047">
        <v>49</v>
      </c>
      <c r="F7047">
        <v>1</v>
      </c>
      <c r="T7047"/>
    </row>
    <row r="7048" spans="1:20" x14ac:dyDescent="0.25">
      <c r="A7048">
        <v>1980</v>
      </c>
      <c r="B7048">
        <v>4</v>
      </c>
      <c r="C7048">
        <v>16</v>
      </c>
      <c r="D7048">
        <v>49</v>
      </c>
      <c r="E7048">
        <v>34</v>
      </c>
      <c r="F7048">
        <v>0</v>
      </c>
      <c r="T7048"/>
    </row>
    <row r="7049" spans="1:20" x14ac:dyDescent="0.25">
      <c r="A7049">
        <v>1980</v>
      </c>
      <c r="B7049">
        <v>4</v>
      </c>
      <c r="C7049">
        <v>17</v>
      </c>
      <c r="D7049">
        <v>60</v>
      </c>
      <c r="E7049">
        <v>32</v>
      </c>
      <c r="F7049">
        <v>0</v>
      </c>
      <c r="T7049"/>
    </row>
    <row r="7050" spans="1:20" x14ac:dyDescent="0.25">
      <c r="A7050">
        <v>1980</v>
      </c>
      <c r="B7050">
        <v>4</v>
      </c>
      <c r="C7050">
        <v>18</v>
      </c>
      <c r="D7050">
        <v>65</v>
      </c>
      <c r="E7050">
        <v>45</v>
      </c>
      <c r="F7050">
        <v>0</v>
      </c>
      <c r="T7050"/>
    </row>
    <row r="7051" spans="1:20" x14ac:dyDescent="0.25">
      <c r="A7051">
        <v>1980</v>
      </c>
      <c r="B7051">
        <v>4</v>
      </c>
      <c r="C7051">
        <v>19</v>
      </c>
      <c r="D7051">
        <v>68</v>
      </c>
      <c r="E7051">
        <v>49</v>
      </c>
      <c r="F7051">
        <v>0</v>
      </c>
      <c r="T7051"/>
    </row>
    <row r="7052" spans="1:20" x14ac:dyDescent="0.25">
      <c r="A7052">
        <v>1980</v>
      </c>
      <c r="B7052">
        <v>4</v>
      </c>
      <c r="C7052">
        <v>20</v>
      </c>
      <c r="D7052">
        <v>74</v>
      </c>
      <c r="E7052">
        <v>52</v>
      </c>
      <c r="F7052">
        <v>0</v>
      </c>
      <c r="T7052"/>
    </row>
    <row r="7053" spans="1:20" x14ac:dyDescent="0.25">
      <c r="A7053">
        <v>1980</v>
      </c>
      <c r="B7053">
        <v>4</v>
      </c>
      <c r="C7053">
        <v>21</v>
      </c>
      <c r="D7053">
        <v>76</v>
      </c>
      <c r="E7053">
        <v>56</v>
      </c>
      <c r="F7053">
        <v>0</v>
      </c>
      <c r="T7053"/>
    </row>
    <row r="7054" spans="1:20" x14ac:dyDescent="0.25">
      <c r="A7054">
        <v>1980</v>
      </c>
      <c r="B7054">
        <v>4</v>
      </c>
      <c r="C7054">
        <v>22</v>
      </c>
      <c r="D7054">
        <v>65</v>
      </c>
      <c r="E7054">
        <v>44</v>
      </c>
      <c r="F7054">
        <v>0</v>
      </c>
      <c r="T7054"/>
    </row>
    <row r="7055" spans="1:20" x14ac:dyDescent="0.25">
      <c r="A7055">
        <v>1980</v>
      </c>
      <c r="B7055">
        <v>4</v>
      </c>
      <c r="C7055">
        <v>23</v>
      </c>
      <c r="D7055">
        <v>73</v>
      </c>
      <c r="E7055">
        <v>40</v>
      </c>
      <c r="F7055">
        <v>0</v>
      </c>
      <c r="T7055"/>
    </row>
    <row r="7056" spans="1:20" x14ac:dyDescent="0.25">
      <c r="A7056">
        <v>1980</v>
      </c>
      <c r="B7056">
        <v>4</v>
      </c>
      <c r="C7056">
        <v>24</v>
      </c>
      <c r="D7056">
        <v>66</v>
      </c>
      <c r="E7056">
        <v>48</v>
      </c>
      <c r="F7056">
        <v>0</v>
      </c>
      <c r="T7056"/>
    </row>
    <row r="7057" spans="1:20" x14ac:dyDescent="0.25">
      <c r="A7057">
        <v>1980</v>
      </c>
      <c r="B7057">
        <v>4</v>
      </c>
      <c r="C7057">
        <v>25</v>
      </c>
      <c r="D7057">
        <v>61</v>
      </c>
      <c r="E7057">
        <v>47</v>
      </c>
      <c r="F7057">
        <v>3</v>
      </c>
      <c r="T7057"/>
    </row>
    <row r="7058" spans="1:20" x14ac:dyDescent="0.25">
      <c r="A7058">
        <v>1980</v>
      </c>
      <c r="B7058">
        <v>4</v>
      </c>
      <c r="C7058">
        <v>26</v>
      </c>
      <c r="D7058">
        <v>61</v>
      </c>
      <c r="E7058">
        <v>48</v>
      </c>
      <c r="F7058">
        <v>0</v>
      </c>
      <c r="T7058"/>
    </row>
    <row r="7059" spans="1:20" x14ac:dyDescent="0.25">
      <c r="A7059">
        <v>1980</v>
      </c>
      <c r="B7059">
        <v>4</v>
      </c>
      <c r="C7059">
        <v>27</v>
      </c>
      <c r="D7059">
        <v>52</v>
      </c>
      <c r="E7059">
        <v>47</v>
      </c>
      <c r="F7059">
        <v>33</v>
      </c>
      <c r="T7059"/>
    </row>
    <row r="7060" spans="1:20" x14ac:dyDescent="0.25">
      <c r="A7060">
        <v>1980</v>
      </c>
      <c r="B7060">
        <v>4</v>
      </c>
      <c r="C7060">
        <v>28</v>
      </c>
      <c r="D7060">
        <v>47</v>
      </c>
      <c r="E7060">
        <v>45</v>
      </c>
      <c r="F7060">
        <v>274</v>
      </c>
      <c r="T7060"/>
    </row>
    <row r="7061" spans="1:20" x14ac:dyDescent="0.25">
      <c r="A7061">
        <v>1980</v>
      </c>
      <c r="B7061">
        <v>4</v>
      </c>
      <c r="C7061">
        <v>29</v>
      </c>
      <c r="D7061">
        <v>49</v>
      </c>
      <c r="E7061">
        <v>45</v>
      </c>
      <c r="F7061">
        <v>11</v>
      </c>
      <c r="T7061"/>
    </row>
    <row r="7062" spans="1:20" x14ac:dyDescent="0.25">
      <c r="A7062">
        <v>1980</v>
      </c>
      <c r="B7062">
        <v>4</v>
      </c>
      <c r="C7062">
        <v>30</v>
      </c>
      <c r="D7062">
        <v>59</v>
      </c>
      <c r="E7062">
        <v>47</v>
      </c>
      <c r="F7062">
        <v>1</v>
      </c>
      <c r="T7062"/>
    </row>
    <row r="7063" spans="1:20" x14ac:dyDescent="0.25">
      <c r="A7063">
        <v>1980</v>
      </c>
      <c r="B7063">
        <v>5</v>
      </c>
      <c r="C7063">
        <v>1</v>
      </c>
      <c r="D7063">
        <v>69</v>
      </c>
      <c r="E7063">
        <v>50</v>
      </c>
      <c r="F7063">
        <v>0</v>
      </c>
      <c r="T7063"/>
    </row>
    <row r="7064" spans="1:20" x14ac:dyDescent="0.25">
      <c r="A7064">
        <v>1980</v>
      </c>
      <c r="B7064">
        <v>5</v>
      </c>
      <c r="C7064">
        <v>2</v>
      </c>
      <c r="D7064">
        <v>71</v>
      </c>
      <c r="E7064">
        <v>53</v>
      </c>
      <c r="F7064">
        <v>0</v>
      </c>
      <c r="T7064"/>
    </row>
    <row r="7065" spans="1:20" x14ac:dyDescent="0.25">
      <c r="A7065">
        <v>1980</v>
      </c>
      <c r="B7065">
        <v>5</v>
      </c>
      <c r="C7065">
        <v>3</v>
      </c>
      <c r="D7065">
        <v>81</v>
      </c>
      <c r="E7065">
        <v>51</v>
      </c>
      <c r="F7065">
        <v>1</v>
      </c>
      <c r="T7065"/>
    </row>
    <row r="7066" spans="1:20" x14ac:dyDescent="0.25">
      <c r="A7066">
        <v>1980</v>
      </c>
      <c r="B7066">
        <v>5</v>
      </c>
      <c r="C7066">
        <v>4</v>
      </c>
      <c r="D7066">
        <v>72</v>
      </c>
      <c r="E7066">
        <v>61</v>
      </c>
      <c r="F7066">
        <v>0</v>
      </c>
      <c r="T7066"/>
    </row>
    <row r="7067" spans="1:20" x14ac:dyDescent="0.25">
      <c r="A7067">
        <v>1980</v>
      </c>
      <c r="B7067">
        <v>5</v>
      </c>
      <c r="C7067">
        <v>5</v>
      </c>
      <c r="D7067">
        <v>90</v>
      </c>
      <c r="E7067">
        <v>57</v>
      </c>
      <c r="F7067">
        <v>0</v>
      </c>
      <c r="T7067"/>
    </row>
    <row r="7068" spans="1:20" x14ac:dyDescent="0.25">
      <c r="A7068">
        <v>1980</v>
      </c>
      <c r="B7068">
        <v>5</v>
      </c>
      <c r="C7068">
        <v>6</v>
      </c>
      <c r="D7068">
        <v>85</v>
      </c>
      <c r="E7068">
        <v>56</v>
      </c>
      <c r="F7068">
        <v>0</v>
      </c>
      <c r="T7068"/>
    </row>
    <row r="7069" spans="1:20" x14ac:dyDescent="0.25">
      <c r="A7069">
        <v>1980</v>
      </c>
      <c r="B7069">
        <v>5</v>
      </c>
      <c r="C7069">
        <v>7</v>
      </c>
      <c r="D7069">
        <v>67</v>
      </c>
      <c r="E7069">
        <v>54</v>
      </c>
      <c r="F7069">
        <v>26</v>
      </c>
      <c r="T7069"/>
    </row>
    <row r="7070" spans="1:20" x14ac:dyDescent="0.25">
      <c r="A7070">
        <v>1980</v>
      </c>
      <c r="B7070">
        <v>5</v>
      </c>
      <c r="C7070">
        <v>8</v>
      </c>
      <c r="D7070">
        <v>56</v>
      </c>
      <c r="E7070">
        <v>48</v>
      </c>
      <c r="F7070">
        <v>50</v>
      </c>
      <c r="T7070"/>
    </row>
    <row r="7071" spans="1:20" x14ac:dyDescent="0.25">
      <c r="A7071">
        <v>1980</v>
      </c>
      <c r="B7071">
        <v>5</v>
      </c>
      <c r="C7071">
        <v>9</v>
      </c>
      <c r="D7071">
        <v>61</v>
      </c>
      <c r="E7071">
        <v>47</v>
      </c>
      <c r="F7071">
        <v>0</v>
      </c>
      <c r="T7071"/>
    </row>
    <row r="7072" spans="1:20" x14ac:dyDescent="0.25">
      <c r="A7072">
        <v>1980</v>
      </c>
      <c r="B7072">
        <v>5</v>
      </c>
      <c r="C7072">
        <v>10</v>
      </c>
      <c r="D7072">
        <v>70</v>
      </c>
      <c r="E7072">
        <v>46</v>
      </c>
      <c r="F7072">
        <v>0</v>
      </c>
      <c r="T7072"/>
    </row>
    <row r="7073" spans="1:20" x14ac:dyDescent="0.25">
      <c r="A7073">
        <v>1980</v>
      </c>
      <c r="B7073">
        <v>5</v>
      </c>
      <c r="C7073">
        <v>11</v>
      </c>
      <c r="D7073">
        <v>64</v>
      </c>
      <c r="E7073">
        <v>55</v>
      </c>
      <c r="F7073">
        <v>5</v>
      </c>
      <c r="T7073"/>
    </row>
    <row r="7074" spans="1:20" x14ac:dyDescent="0.25">
      <c r="A7074">
        <v>1980</v>
      </c>
      <c r="B7074">
        <v>5</v>
      </c>
      <c r="C7074">
        <v>12</v>
      </c>
      <c r="D7074">
        <v>72</v>
      </c>
      <c r="E7074">
        <v>61</v>
      </c>
      <c r="F7074">
        <v>32</v>
      </c>
      <c r="T7074"/>
    </row>
    <row r="7075" spans="1:20" x14ac:dyDescent="0.25">
      <c r="A7075">
        <v>1980</v>
      </c>
      <c r="B7075">
        <v>5</v>
      </c>
      <c r="C7075">
        <v>13</v>
      </c>
      <c r="D7075">
        <v>80</v>
      </c>
      <c r="E7075">
        <v>64</v>
      </c>
      <c r="F7075">
        <v>21</v>
      </c>
      <c r="T7075"/>
    </row>
    <row r="7076" spans="1:20" x14ac:dyDescent="0.25">
      <c r="A7076">
        <v>1980</v>
      </c>
      <c r="B7076">
        <v>5</v>
      </c>
      <c r="C7076">
        <v>14</v>
      </c>
      <c r="D7076">
        <v>74</v>
      </c>
      <c r="E7076">
        <v>56</v>
      </c>
      <c r="F7076">
        <v>2</v>
      </c>
      <c r="T7076"/>
    </row>
    <row r="7077" spans="1:20" x14ac:dyDescent="0.25">
      <c r="A7077">
        <v>1980</v>
      </c>
      <c r="B7077">
        <v>5</v>
      </c>
      <c r="C7077">
        <v>15</v>
      </c>
      <c r="D7077">
        <v>69</v>
      </c>
      <c r="E7077">
        <v>51</v>
      </c>
      <c r="F7077">
        <v>0</v>
      </c>
      <c r="T7077"/>
    </row>
    <row r="7078" spans="1:20" x14ac:dyDescent="0.25">
      <c r="A7078">
        <v>1980</v>
      </c>
      <c r="B7078">
        <v>5</v>
      </c>
      <c r="C7078">
        <v>16</v>
      </c>
      <c r="D7078">
        <v>75</v>
      </c>
      <c r="E7078">
        <v>49</v>
      </c>
      <c r="F7078">
        <v>0</v>
      </c>
      <c r="T7078"/>
    </row>
    <row r="7079" spans="1:20" x14ac:dyDescent="0.25">
      <c r="A7079">
        <v>1980</v>
      </c>
      <c r="B7079">
        <v>5</v>
      </c>
      <c r="C7079">
        <v>17</v>
      </c>
      <c r="D7079">
        <v>77</v>
      </c>
      <c r="E7079">
        <v>54</v>
      </c>
      <c r="F7079">
        <v>0</v>
      </c>
      <c r="T7079"/>
    </row>
    <row r="7080" spans="1:20" x14ac:dyDescent="0.25">
      <c r="A7080">
        <v>1980</v>
      </c>
      <c r="B7080">
        <v>5</v>
      </c>
      <c r="C7080">
        <v>18</v>
      </c>
      <c r="D7080">
        <v>63</v>
      </c>
      <c r="E7080">
        <v>56</v>
      </c>
      <c r="F7080">
        <v>15</v>
      </c>
      <c r="T7080"/>
    </row>
    <row r="7081" spans="1:20" x14ac:dyDescent="0.25">
      <c r="A7081">
        <v>1980</v>
      </c>
      <c r="B7081">
        <v>5</v>
      </c>
      <c r="C7081">
        <v>19</v>
      </c>
      <c r="D7081">
        <v>80</v>
      </c>
      <c r="E7081">
        <v>61</v>
      </c>
      <c r="F7081">
        <v>0</v>
      </c>
      <c r="T7081"/>
    </row>
    <row r="7082" spans="1:20" x14ac:dyDescent="0.25">
      <c r="A7082">
        <v>1980</v>
      </c>
      <c r="B7082">
        <v>5</v>
      </c>
      <c r="C7082">
        <v>20</v>
      </c>
      <c r="D7082">
        <v>74</v>
      </c>
      <c r="E7082">
        <v>61</v>
      </c>
      <c r="F7082">
        <v>0</v>
      </c>
      <c r="T7082"/>
    </row>
    <row r="7083" spans="1:20" x14ac:dyDescent="0.25">
      <c r="A7083">
        <v>1980</v>
      </c>
      <c r="B7083">
        <v>5</v>
      </c>
      <c r="C7083">
        <v>21</v>
      </c>
      <c r="D7083">
        <v>62</v>
      </c>
      <c r="E7083">
        <v>56</v>
      </c>
      <c r="F7083">
        <v>72</v>
      </c>
      <c r="T7083"/>
    </row>
    <row r="7084" spans="1:20" x14ac:dyDescent="0.25">
      <c r="A7084">
        <v>1980</v>
      </c>
      <c r="B7084">
        <v>5</v>
      </c>
      <c r="C7084">
        <v>22</v>
      </c>
      <c r="D7084">
        <v>85</v>
      </c>
      <c r="E7084">
        <v>59</v>
      </c>
      <c r="F7084">
        <v>0</v>
      </c>
      <c r="T7084"/>
    </row>
    <row r="7085" spans="1:20" x14ac:dyDescent="0.25">
      <c r="A7085">
        <v>1980</v>
      </c>
      <c r="B7085">
        <v>5</v>
      </c>
      <c r="C7085">
        <v>23</v>
      </c>
      <c r="D7085">
        <v>90</v>
      </c>
      <c r="E7085">
        <v>69</v>
      </c>
      <c r="F7085">
        <v>0</v>
      </c>
      <c r="T7085"/>
    </row>
    <row r="7086" spans="1:20" x14ac:dyDescent="0.25">
      <c r="A7086">
        <v>1980</v>
      </c>
      <c r="B7086">
        <v>5</v>
      </c>
      <c r="C7086">
        <v>24</v>
      </c>
      <c r="D7086">
        <v>86</v>
      </c>
      <c r="E7086">
        <v>68</v>
      </c>
      <c r="F7086">
        <v>0</v>
      </c>
      <c r="T7086"/>
    </row>
    <row r="7087" spans="1:20" x14ac:dyDescent="0.25">
      <c r="A7087">
        <v>1980</v>
      </c>
      <c r="B7087">
        <v>5</v>
      </c>
      <c r="C7087">
        <v>25</v>
      </c>
      <c r="D7087">
        <v>84</v>
      </c>
      <c r="E7087">
        <v>62</v>
      </c>
      <c r="F7087">
        <v>0</v>
      </c>
      <c r="T7087"/>
    </row>
    <row r="7088" spans="1:20" x14ac:dyDescent="0.25">
      <c r="A7088">
        <v>1980</v>
      </c>
      <c r="B7088">
        <v>5</v>
      </c>
      <c r="C7088">
        <v>26</v>
      </c>
      <c r="D7088">
        <v>76</v>
      </c>
      <c r="E7088">
        <v>57</v>
      </c>
      <c r="F7088">
        <v>0</v>
      </c>
      <c r="T7088"/>
    </row>
    <row r="7089" spans="1:20" x14ac:dyDescent="0.25">
      <c r="A7089">
        <v>1980</v>
      </c>
      <c r="B7089">
        <v>5</v>
      </c>
      <c r="C7089">
        <v>27</v>
      </c>
      <c r="D7089">
        <v>76</v>
      </c>
      <c r="E7089">
        <v>54</v>
      </c>
      <c r="F7089">
        <v>0</v>
      </c>
      <c r="T7089"/>
    </row>
    <row r="7090" spans="1:20" x14ac:dyDescent="0.25">
      <c r="A7090">
        <v>1980</v>
      </c>
      <c r="B7090">
        <v>5</v>
      </c>
      <c r="C7090">
        <v>28</v>
      </c>
      <c r="D7090">
        <v>78</v>
      </c>
      <c r="E7090">
        <v>56</v>
      </c>
      <c r="F7090">
        <v>0</v>
      </c>
      <c r="T7090"/>
    </row>
    <row r="7091" spans="1:20" x14ac:dyDescent="0.25">
      <c r="A7091">
        <v>1980</v>
      </c>
      <c r="B7091">
        <v>5</v>
      </c>
      <c r="C7091">
        <v>29</v>
      </c>
      <c r="D7091">
        <v>77</v>
      </c>
      <c r="E7091">
        <v>61</v>
      </c>
      <c r="F7091">
        <v>0</v>
      </c>
      <c r="T7091"/>
    </row>
    <row r="7092" spans="1:20" x14ac:dyDescent="0.25">
      <c r="A7092">
        <v>1980</v>
      </c>
      <c r="B7092">
        <v>5</v>
      </c>
      <c r="C7092">
        <v>30</v>
      </c>
      <c r="D7092">
        <v>73</v>
      </c>
      <c r="E7092">
        <v>60</v>
      </c>
      <c r="F7092">
        <v>0</v>
      </c>
      <c r="T7092"/>
    </row>
    <row r="7093" spans="1:20" x14ac:dyDescent="0.25">
      <c r="A7093">
        <v>1980</v>
      </c>
      <c r="B7093">
        <v>5</v>
      </c>
      <c r="C7093">
        <v>31</v>
      </c>
      <c r="D7093">
        <v>76</v>
      </c>
      <c r="E7093">
        <v>63</v>
      </c>
      <c r="F7093">
        <v>9</v>
      </c>
      <c r="T7093"/>
    </row>
    <row r="7094" spans="1:20" x14ac:dyDescent="0.25">
      <c r="A7094">
        <v>1980</v>
      </c>
      <c r="B7094">
        <v>6</v>
      </c>
      <c r="C7094">
        <v>1</v>
      </c>
      <c r="D7094">
        <v>85</v>
      </c>
      <c r="E7094">
        <v>65</v>
      </c>
      <c r="F7094">
        <v>1</v>
      </c>
      <c r="T7094"/>
    </row>
    <row r="7095" spans="1:20" x14ac:dyDescent="0.25">
      <c r="A7095">
        <v>1980</v>
      </c>
      <c r="B7095">
        <v>6</v>
      </c>
      <c r="C7095">
        <v>2</v>
      </c>
      <c r="D7095">
        <v>83</v>
      </c>
      <c r="E7095">
        <v>67</v>
      </c>
      <c r="F7095">
        <v>6</v>
      </c>
      <c r="T7095"/>
    </row>
    <row r="7096" spans="1:20" x14ac:dyDescent="0.25">
      <c r="A7096">
        <v>1980</v>
      </c>
      <c r="B7096">
        <v>6</v>
      </c>
      <c r="C7096">
        <v>3</v>
      </c>
      <c r="D7096">
        <v>84</v>
      </c>
      <c r="E7096">
        <v>67</v>
      </c>
      <c r="F7096">
        <v>108</v>
      </c>
      <c r="T7096"/>
    </row>
    <row r="7097" spans="1:20" x14ac:dyDescent="0.25">
      <c r="A7097">
        <v>1980</v>
      </c>
      <c r="B7097">
        <v>6</v>
      </c>
      <c r="C7097">
        <v>4</v>
      </c>
      <c r="D7097">
        <v>75</v>
      </c>
      <c r="E7097">
        <v>63</v>
      </c>
      <c r="F7097">
        <v>0</v>
      </c>
      <c r="T7097"/>
    </row>
    <row r="7098" spans="1:20" x14ac:dyDescent="0.25">
      <c r="A7098">
        <v>1980</v>
      </c>
      <c r="B7098">
        <v>6</v>
      </c>
      <c r="C7098">
        <v>5</v>
      </c>
      <c r="D7098">
        <v>77</v>
      </c>
      <c r="E7098">
        <v>59</v>
      </c>
      <c r="F7098">
        <v>0</v>
      </c>
      <c r="T7098"/>
    </row>
    <row r="7099" spans="1:20" x14ac:dyDescent="0.25">
      <c r="A7099">
        <v>1980</v>
      </c>
      <c r="B7099">
        <v>6</v>
      </c>
      <c r="C7099">
        <v>6</v>
      </c>
      <c r="D7099">
        <v>78</v>
      </c>
      <c r="E7099">
        <v>59</v>
      </c>
      <c r="F7099">
        <v>1</v>
      </c>
      <c r="T7099"/>
    </row>
    <row r="7100" spans="1:20" x14ac:dyDescent="0.25">
      <c r="A7100">
        <v>1980</v>
      </c>
      <c r="B7100">
        <v>6</v>
      </c>
      <c r="C7100">
        <v>7</v>
      </c>
      <c r="D7100">
        <v>76</v>
      </c>
      <c r="E7100">
        <v>64</v>
      </c>
      <c r="F7100">
        <v>72</v>
      </c>
      <c r="T7100"/>
    </row>
    <row r="7101" spans="1:20" x14ac:dyDescent="0.25">
      <c r="A7101">
        <v>1980</v>
      </c>
      <c r="B7101">
        <v>6</v>
      </c>
      <c r="C7101">
        <v>8</v>
      </c>
      <c r="D7101">
        <v>80</v>
      </c>
      <c r="E7101">
        <v>52</v>
      </c>
      <c r="F7101">
        <v>59</v>
      </c>
      <c r="T7101"/>
    </row>
    <row r="7102" spans="1:20" x14ac:dyDescent="0.25">
      <c r="A7102">
        <v>1980</v>
      </c>
      <c r="B7102">
        <v>6</v>
      </c>
      <c r="C7102">
        <v>9</v>
      </c>
      <c r="D7102">
        <v>63</v>
      </c>
      <c r="E7102">
        <v>47</v>
      </c>
      <c r="F7102">
        <v>63</v>
      </c>
      <c r="T7102"/>
    </row>
    <row r="7103" spans="1:20" x14ac:dyDescent="0.25">
      <c r="A7103">
        <v>1980</v>
      </c>
      <c r="B7103">
        <v>6</v>
      </c>
      <c r="C7103">
        <v>10</v>
      </c>
      <c r="D7103">
        <v>66</v>
      </c>
      <c r="E7103">
        <v>53</v>
      </c>
      <c r="F7103">
        <v>1</v>
      </c>
      <c r="T7103"/>
    </row>
    <row r="7104" spans="1:20" x14ac:dyDescent="0.25">
      <c r="A7104">
        <v>1980</v>
      </c>
      <c r="B7104">
        <v>6</v>
      </c>
      <c r="C7104">
        <v>11</v>
      </c>
      <c r="D7104">
        <v>70</v>
      </c>
      <c r="E7104">
        <v>49</v>
      </c>
      <c r="F7104">
        <v>0</v>
      </c>
      <c r="T7104"/>
    </row>
    <row r="7105" spans="1:20" x14ac:dyDescent="0.25">
      <c r="A7105">
        <v>1980</v>
      </c>
      <c r="B7105">
        <v>6</v>
      </c>
      <c r="C7105">
        <v>12</v>
      </c>
      <c r="D7105">
        <v>74</v>
      </c>
      <c r="E7105">
        <v>52</v>
      </c>
      <c r="F7105">
        <v>0</v>
      </c>
      <c r="T7105"/>
    </row>
    <row r="7106" spans="1:20" x14ac:dyDescent="0.25">
      <c r="A7106">
        <v>1980</v>
      </c>
      <c r="B7106">
        <v>6</v>
      </c>
      <c r="C7106">
        <v>13</v>
      </c>
      <c r="D7106">
        <v>76</v>
      </c>
      <c r="E7106">
        <v>56</v>
      </c>
      <c r="F7106">
        <v>0</v>
      </c>
      <c r="T7106"/>
    </row>
    <row r="7107" spans="1:20" x14ac:dyDescent="0.25">
      <c r="A7107">
        <v>1980</v>
      </c>
      <c r="B7107">
        <v>6</v>
      </c>
      <c r="C7107">
        <v>14</v>
      </c>
      <c r="D7107">
        <v>83</v>
      </c>
      <c r="E7107">
        <v>56</v>
      </c>
      <c r="F7107">
        <v>0</v>
      </c>
      <c r="T7107"/>
    </row>
    <row r="7108" spans="1:20" x14ac:dyDescent="0.25">
      <c r="A7108">
        <v>1980</v>
      </c>
      <c r="B7108">
        <v>6</v>
      </c>
      <c r="C7108">
        <v>15</v>
      </c>
      <c r="D7108">
        <v>85</v>
      </c>
      <c r="E7108">
        <v>67</v>
      </c>
      <c r="F7108">
        <v>0</v>
      </c>
      <c r="T7108"/>
    </row>
    <row r="7109" spans="1:20" x14ac:dyDescent="0.25">
      <c r="A7109">
        <v>1980</v>
      </c>
      <c r="B7109">
        <v>6</v>
      </c>
      <c r="C7109">
        <v>16</v>
      </c>
      <c r="D7109">
        <v>75</v>
      </c>
      <c r="E7109">
        <v>64</v>
      </c>
      <c r="F7109">
        <v>0</v>
      </c>
      <c r="T7109"/>
    </row>
    <row r="7110" spans="1:20" x14ac:dyDescent="0.25">
      <c r="A7110">
        <v>1980</v>
      </c>
      <c r="B7110">
        <v>6</v>
      </c>
      <c r="C7110">
        <v>17</v>
      </c>
      <c r="D7110">
        <v>77</v>
      </c>
      <c r="E7110">
        <v>59</v>
      </c>
      <c r="F7110">
        <v>0</v>
      </c>
      <c r="T7110"/>
    </row>
    <row r="7111" spans="1:20" x14ac:dyDescent="0.25">
      <c r="A7111">
        <v>1980</v>
      </c>
      <c r="B7111">
        <v>6</v>
      </c>
      <c r="C7111">
        <v>18</v>
      </c>
      <c r="D7111">
        <v>74</v>
      </c>
      <c r="E7111">
        <v>58</v>
      </c>
      <c r="F7111">
        <v>0</v>
      </c>
      <c r="T7111"/>
    </row>
    <row r="7112" spans="1:20" x14ac:dyDescent="0.25">
      <c r="A7112">
        <v>1980</v>
      </c>
      <c r="B7112">
        <v>6</v>
      </c>
      <c r="C7112">
        <v>19</v>
      </c>
      <c r="D7112">
        <v>77</v>
      </c>
      <c r="E7112">
        <v>59</v>
      </c>
      <c r="F7112">
        <v>0</v>
      </c>
      <c r="T7112"/>
    </row>
    <row r="7113" spans="1:20" x14ac:dyDescent="0.25">
      <c r="A7113">
        <v>1980</v>
      </c>
      <c r="B7113">
        <v>6</v>
      </c>
      <c r="C7113">
        <v>20</v>
      </c>
      <c r="D7113">
        <v>73</v>
      </c>
      <c r="E7113">
        <v>60</v>
      </c>
      <c r="F7113">
        <v>0</v>
      </c>
      <c r="T7113"/>
    </row>
    <row r="7114" spans="1:20" x14ac:dyDescent="0.25">
      <c r="A7114">
        <v>1980</v>
      </c>
      <c r="B7114">
        <v>6</v>
      </c>
      <c r="C7114">
        <v>21</v>
      </c>
      <c r="D7114">
        <v>80</v>
      </c>
      <c r="E7114">
        <v>59</v>
      </c>
      <c r="F7114">
        <v>0</v>
      </c>
      <c r="T7114"/>
    </row>
    <row r="7115" spans="1:20" x14ac:dyDescent="0.25">
      <c r="A7115">
        <v>1980</v>
      </c>
      <c r="B7115">
        <v>6</v>
      </c>
      <c r="C7115">
        <v>22</v>
      </c>
      <c r="D7115">
        <v>86</v>
      </c>
      <c r="E7115">
        <v>63</v>
      </c>
      <c r="F7115">
        <v>0</v>
      </c>
      <c r="T7115"/>
    </row>
    <row r="7116" spans="1:20" x14ac:dyDescent="0.25">
      <c r="A7116">
        <v>1980</v>
      </c>
      <c r="B7116">
        <v>6</v>
      </c>
      <c r="C7116">
        <v>23</v>
      </c>
      <c r="D7116">
        <v>87</v>
      </c>
      <c r="E7116">
        <v>66</v>
      </c>
      <c r="F7116">
        <v>0</v>
      </c>
      <c r="T7116"/>
    </row>
    <row r="7117" spans="1:20" x14ac:dyDescent="0.25">
      <c r="A7117">
        <v>1980</v>
      </c>
      <c r="B7117">
        <v>6</v>
      </c>
      <c r="C7117">
        <v>24</v>
      </c>
      <c r="D7117">
        <v>89</v>
      </c>
      <c r="E7117">
        <v>69</v>
      </c>
      <c r="F7117">
        <v>0</v>
      </c>
      <c r="T7117"/>
    </row>
    <row r="7118" spans="1:20" x14ac:dyDescent="0.25">
      <c r="A7118">
        <v>1980</v>
      </c>
      <c r="B7118">
        <v>6</v>
      </c>
      <c r="C7118">
        <v>25</v>
      </c>
      <c r="D7118">
        <v>89</v>
      </c>
      <c r="E7118">
        <v>74</v>
      </c>
      <c r="F7118">
        <v>0</v>
      </c>
      <c r="T7118"/>
    </row>
    <row r="7119" spans="1:20" x14ac:dyDescent="0.25">
      <c r="A7119">
        <v>1980</v>
      </c>
      <c r="B7119">
        <v>6</v>
      </c>
      <c r="C7119">
        <v>26</v>
      </c>
      <c r="D7119">
        <v>82</v>
      </c>
      <c r="E7119">
        <v>70</v>
      </c>
      <c r="F7119">
        <v>0</v>
      </c>
      <c r="T7119"/>
    </row>
    <row r="7120" spans="1:20" x14ac:dyDescent="0.25">
      <c r="A7120">
        <v>1980</v>
      </c>
      <c r="B7120">
        <v>6</v>
      </c>
      <c r="C7120">
        <v>27</v>
      </c>
      <c r="D7120">
        <v>94</v>
      </c>
      <c r="E7120">
        <v>71</v>
      </c>
      <c r="F7120">
        <v>0</v>
      </c>
      <c r="T7120"/>
    </row>
    <row r="7121" spans="1:20" x14ac:dyDescent="0.25">
      <c r="A7121">
        <v>1980</v>
      </c>
      <c r="B7121">
        <v>6</v>
      </c>
      <c r="C7121">
        <v>28</v>
      </c>
      <c r="D7121">
        <v>81</v>
      </c>
      <c r="E7121">
        <v>67</v>
      </c>
      <c r="F7121">
        <v>0</v>
      </c>
      <c r="T7121"/>
    </row>
    <row r="7122" spans="1:20" x14ac:dyDescent="0.25">
      <c r="A7122">
        <v>1980</v>
      </c>
      <c r="B7122">
        <v>6</v>
      </c>
      <c r="C7122">
        <v>29</v>
      </c>
      <c r="D7122">
        <v>77</v>
      </c>
      <c r="E7122">
        <v>64</v>
      </c>
      <c r="F7122">
        <v>70</v>
      </c>
      <c r="T7122"/>
    </row>
    <row r="7123" spans="1:20" x14ac:dyDescent="0.25">
      <c r="A7123">
        <v>1980</v>
      </c>
      <c r="B7123">
        <v>6</v>
      </c>
      <c r="C7123">
        <v>30</v>
      </c>
      <c r="D7123">
        <v>81</v>
      </c>
      <c r="E7123">
        <v>63</v>
      </c>
      <c r="F7123">
        <v>3</v>
      </c>
      <c r="T7123"/>
    </row>
    <row r="7124" spans="1:20" x14ac:dyDescent="0.25">
      <c r="A7124">
        <v>1980</v>
      </c>
      <c r="B7124">
        <v>7</v>
      </c>
      <c r="C7124">
        <v>1</v>
      </c>
      <c r="D7124">
        <v>82</v>
      </c>
      <c r="E7124">
        <v>62</v>
      </c>
      <c r="F7124">
        <v>0</v>
      </c>
      <c r="T7124"/>
    </row>
    <row r="7125" spans="1:20" x14ac:dyDescent="0.25">
      <c r="A7125">
        <v>1980</v>
      </c>
      <c r="B7125">
        <v>7</v>
      </c>
      <c r="C7125">
        <v>2</v>
      </c>
      <c r="D7125">
        <v>83</v>
      </c>
      <c r="E7125">
        <v>69</v>
      </c>
      <c r="F7125">
        <v>26</v>
      </c>
      <c r="T7125"/>
    </row>
    <row r="7126" spans="1:20" x14ac:dyDescent="0.25">
      <c r="A7126">
        <v>1980</v>
      </c>
      <c r="B7126">
        <v>7</v>
      </c>
      <c r="C7126">
        <v>3</v>
      </c>
      <c r="D7126">
        <v>75</v>
      </c>
      <c r="E7126">
        <v>69</v>
      </c>
      <c r="F7126">
        <v>38</v>
      </c>
      <c r="T7126"/>
    </row>
    <row r="7127" spans="1:20" x14ac:dyDescent="0.25">
      <c r="A7127">
        <v>1980</v>
      </c>
      <c r="B7127">
        <v>7</v>
      </c>
      <c r="C7127">
        <v>4</v>
      </c>
      <c r="D7127">
        <v>89</v>
      </c>
      <c r="E7127">
        <v>70</v>
      </c>
      <c r="F7127">
        <v>0</v>
      </c>
      <c r="T7127"/>
    </row>
    <row r="7128" spans="1:20" x14ac:dyDescent="0.25">
      <c r="A7128">
        <v>1980</v>
      </c>
      <c r="B7128">
        <v>7</v>
      </c>
      <c r="C7128">
        <v>5</v>
      </c>
      <c r="D7128">
        <v>86</v>
      </c>
      <c r="E7128">
        <v>69</v>
      </c>
      <c r="F7128">
        <v>25</v>
      </c>
      <c r="T7128"/>
    </row>
    <row r="7129" spans="1:20" x14ac:dyDescent="0.25">
      <c r="A7129">
        <v>1980</v>
      </c>
      <c r="B7129">
        <v>7</v>
      </c>
      <c r="C7129">
        <v>6</v>
      </c>
      <c r="D7129">
        <v>79</v>
      </c>
      <c r="E7129">
        <v>67</v>
      </c>
      <c r="F7129">
        <v>0</v>
      </c>
      <c r="T7129"/>
    </row>
    <row r="7130" spans="1:20" x14ac:dyDescent="0.25">
      <c r="A7130">
        <v>1980</v>
      </c>
      <c r="B7130">
        <v>7</v>
      </c>
      <c r="C7130">
        <v>7</v>
      </c>
      <c r="D7130">
        <v>82</v>
      </c>
      <c r="E7130">
        <v>61</v>
      </c>
      <c r="F7130">
        <v>0</v>
      </c>
      <c r="T7130"/>
    </row>
    <row r="7131" spans="1:20" x14ac:dyDescent="0.25">
      <c r="A7131">
        <v>1980</v>
      </c>
      <c r="B7131">
        <v>7</v>
      </c>
      <c r="C7131">
        <v>8</v>
      </c>
      <c r="D7131">
        <v>82</v>
      </c>
      <c r="E7131">
        <v>68</v>
      </c>
      <c r="F7131">
        <v>0</v>
      </c>
      <c r="T7131"/>
    </row>
    <row r="7132" spans="1:20" x14ac:dyDescent="0.25">
      <c r="A7132">
        <v>1980</v>
      </c>
      <c r="B7132">
        <v>7</v>
      </c>
      <c r="C7132">
        <v>9</v>
      </c>
      <c r="D7132">
        <v>88</v>
      </c>
      <c r="E7132">
        <v>68</v>
      </c>
      <c r="F7132">
        <v>0</v>
      </c>
      <c r="T7132"/>
    </row>
    <row r="7133" spans="1:20" x14ac:dyDescent="0.25">
      <c r="A7133">
        <v>1980</v>
      </c>
      <c r="B7133">
        <v>7</v>
      </c>
      <c r="C7133">
        <v>10</v>
      </c>
      <c r="D7133">
        <v>85</v>
      </c>
      <c r="E7133">
        <v>71</v>
      </c>
      <c r="F7133">
        <v>0</v>
      </c>
      <c r="T7133"/>
    </row>
    <row r="7134" spans="1:20" x14ac:dyDescent="0.25">
      <c r="A7134">
        <v>1980</v>
      </c>
      <c r="B7134">
        <v>7</v>
      </c>
      <c r="C7134">
        <v>11</v>
      </c>
      <c r="D7134">
        <v>90</v>
      </c>
      <c r="E7134">
        <v>70</v>
      </c>
      <c r="F7134">
        <v>0</v>
      </c>
      <c r="T7134"/>
    </row>
    <row r="7135" spans="1:20" x14ac:dyDescent="0.25">
      <c r="A7135">
        <v>1980</v>
      </c>
      <c r="B7135">
        <v>7</v>
      </c>
      <c r="C7135">
        <v>12</v>
      </c>
      <c r="D7135">
        <v>84</v>
      </c>
      <c r="E7135">
        <v>70</v>
      </c>
      <c r="F7135">
        <v>1</v>
      </c>
      <c r="T7135"/>
    </row>
    <row r="7136" spans="1:20" x14ac:dyDescent="0.25">
      <c r="A7136">
        <v>1980</v>
      </c>
      <c r="B7136">
        <v>7</v>
      </c>
      <c r="C7136">
        <v>13</v>
      </c>
      <c r="D7136">
        <v>86</v>
      </c>
      <c r="E7136">
        <v>64</v>
      </c>
      <c r="F7136">
        <v>0</v>
      </c>
      <c r="T7136"/>
    </row>
    <row r="7137" spans="1:20" x14ac:dyDescent="0.25">
      <c r="A7137">
        <v>1980</v>
      </c>
      <c r="B7137">
        <v>7</v>
      </c>
      <c r="C7137">
        <v>14</v>
      </c>
      <c r="D7137">
        <v>91</v>
      </c>
      <c r="E7137">
        <v>67</v>
      </c>
      <c r="F7137">
        <v>0</v>
      </c>
      <c r="T7137"/>
    </row>
    <row r="7138" spans="1:20" x14ac:dyDescent="0.25">
      <c r="A7138">
        <v>1980</v>
      </c>
      <c r="B7138">
        <v>7</v>
      </c>
      <c r="C7138">
        <v>15</v>
      </c>
      <c r="D7138">
        <v>91</v>
      </c>
      <c r="E7138">
        <v>72</v>
      </c>
      <c r="F7138">
        <v>0</v>
      </c>
      <c r="T7138"/>
    </row>
    <row r="7139" spans="1:20" x14ac:dyDescent="0.25">
      <c r="A7139">
        <v>1980</v>
      </c>
      <c r="B7139">
        <v>7</v>
      </c>
      <c r="C7139">
        <v>16</v>
      </c>
      <c r="D7139">
        <v>99</v>
      </c>
      <c r="E7139">
        <v>77</v>
      </c>
      <c r="F7139">
        <v>3</v>
      </c>
      <c r="T7139"/>
    </row>
    <row r="7140" spans="1:20" x14ac:dyDescent="0.25">
      <c r="A7140">
        <v>1980</v>
      </c>
      <c r="B7140">
        <v>7</v>
      </c>
      <c r="C7140">
        <v>17</v>
      </c>
      <c r="D7140">
        <v>90</v>
      </c>
      <c r="E7140">
        <v>73</v>
      </c>
      <c r="F7140">
        <v>27</v>
      </c>
      <c r="T7140"/>
    </row>
    <row r="7141" spans="1:20" x14ac:dyDescent="0.25">
      <c r="A7141">
        <v>1980</v>
      </c>
      <c r="B7141">
        <v>7</v>
      </c>
      <c r="C7141">
        <v>18</v>
      </c>
      <c r="D7141">
        <v>91</v>
      </c>
      <c r="E7141">
        <v>75</v>
      </c>
      <c r="F7141">
        <v>0</v>
      </c>
      <c r="T7141"/>
    </row>
    <row r="7142" spans="1:20" x14ac:dyDescent="0.25">
      <c r="A7142">
        <v>1980</v>
      </c>
      <c r="B7142">
        <v>7</v>
      </c>
      <c r="C7142">
        <v>19</v>
      </c>
      <c r="D7142">
        <v>87</v>
      </c>
      <c r="E7142">
        <v>75</v>
      </c>
      <c r="F7142">
        <v>0</v>
      </c>
      <c r="T7142"/>
    </row>
    <row r="7143" spans="1:20" x14ac:dyDescent="0.25">
      <c r="A7143">
        <v>1980</v>
      </c>
      <c r="B7143">
        <v>7</v>
      </c>
      <c r="C7143">
        <v>20</v>
      </c>
      <c r="D7143">
        <v>101</v>
      </c>
      <c r="E7143">
        <v>79</v>
      </c>
      <c r="F7143">
        <v>0</v>
      </c>
      <c r="T7143"/>
    </row>
    <row r="7144" spans="1:20" x14ac:dyDescent="0.25">
      <c r="A7144">
        <v>1980</v>
      </c>
      <c r="B7144">
        <v>7</v>
      </c>
      <c r="C7144">
        <v>21</v>
      </c>
      <c r="D7144">
        <v>102</v>
      </c>
      <c r="E7144">
        <v>82</v>
      </c>
      <c r="F7144">
        <v>0</v>
      </c>
      <c r="T7144"/>
    </row>
    <row r="7145" spans="1:20" x14ac:dyDescent="0.25">
      <c r="A7145">
        <v>1980</v>
      </c>
      <c r="B7145">
        <v>7</v>
      </c>
      <c r="C7145">
        <v>22</v>
      </c>
      <c r="D7145">
        <v>94</v>
      </c>
      <c r="E7145">
        <v>72</v>
      </c>
      <c r="F7145">
        <v>28</v>
      </c>
      <c r="T7145"/>
    </row>
    <row r="7146" spans="1:20" x14ac:dyDescent="0.25">
      <c r="A7146">
        <v>1980</v>
      </c>
      <c r="B7146">
        <v>7</v>
      </c>
      <c r="C7146">
        <v>23</v>
      </c>
      <c r="D7146">
        <v>83</v>
      </c>
      <c r="E7146">
        <v>73</v>
      </c>
      <c r="F7146">
        <v>7</v>
      </c>
      <c r="T7146"/>
    </row>
    <row r="7147" spans="1:20" x14ac:dyDescent="0.25">
      <c r="A7147">
        <v>1980</v>
      </c>
      <c r="B7147">
        <v>7</v>
      </c>
      <c r="C7147">
        <v>24</v>
      </c>
      <c r="D7147">
        <v>87</v>
      </c>
      <c r="E7147">
        <v>69</v>
      </c>
      <c r="F7147">
        <v>0</v>
      </c>
      <c r="T7147"/>
    </row>
    <row r="7148" spans="1:20" x14ac:dyDescent="0.25">
      <c r="A7148">
        <v>1980</v>
      </c>
      <c r="B7148">
        <v>7</v>
      </c>
      <c r="C7148">
        <v>25</v>
      </c>
      <c r="D7148">
        <v>92</v>
      </c>
      <c r="E7148">
        <v>71</v>
      </c>
      <c r="F7148">
        <v>0</v>
      </c>
      <c r="T7148"/>
    </row>
    <row r="7149" spans="1:20" x14ac:dyDescent="0.25">
      <c r="A7149">
        <v>1980</v>
      </c>
      <c r="B7149">
        <v>7</v>
      </c>
      <c r="C7149">
        <v>26</v>
      </c>
      <c r="D7149">
        <v>93</v>
      </c>
      <c r="E7149">
        <v>75</v>
      </c>
      <c r="F7149">
        <v>24</v>
      </c>
      <c r="T7149"/>
    </row>
    <row r="7150" spans="1:20" x14ac:dyDescent="0.25">
      <c r="A7150">
        <v>1980</v>
      </c>
      <c r="B7150">
        <v>7</v>
      </c>
      <c r="C7150">
        <v>27</v>
      </c>
      <c r="D7150">
        <v>88</v>
      </c>
      <c r="E7150">
        <v>75</v>
      </c>
      <c r="F7150">
        <v>0</v>
      </c>
      <c r="T7150"/>
    </row>
    <row r="7151" spans="1:20" x14ac:dyDescent="0.25">
      <c r="A7151">
        <v>1980</v>
      </c>
      <c r="B7151">
        <v>7</v>
      </c>
      <c r="C7151">
        <v>28</v>
      </c>
      <c r="D7151">
        <v>85</v>
      </c>
      <c r="E7151">
        <v>74</v>
      </c>
      <c r="F7151">
        <v>0</v>
      </c>
      <c r="T7151"/>
    </row>
    <row r="7152" spans="1:20" x14ac:dyDescent="0.25">
      <c r="A7152">
        <v>1980</v>
      </c>
      <c r="B7152">
        <v>7</v>
      </c>
      <c r="C7152">
        <v>29</v>
      </c>
      <c r="D7152">
        <v>77</v>
      </c>
      <c r="E7152">
        <v>70</v>
      </c>
      <c r="F7152">
        <v>347</v>
      </c>
      <c r="T7152"/>
    </row>
    <row r="7153" spans="1:20" x14ac:dyDescent="0.25">
      <c r="A7153">
        <v>1980</v>
      </c>
      <c r="B7153">
        <v>7</v>
      </c>
      <c r="C7153">
        <v>30</v>
      </c>
      <c r="D7153">
        <v>86</v>
      </c>
      <c r="E7153">
        <v>71</v>
      </c>
      <c r="F7153">
        <v>0</v>
      </c>
      <c r="T7153"/>
    </row>
    <row r="7154" spans="1:20" x14ac:dyDescent="0.25">
      <c r="A7154">
        <v>1980</v>
      </c>
      <c r="B7154">
        <v>7</v>
      </c>
      <c r="C7154">
        <v>31</v>
      </c>
      <c r="D7154">
        <v>89</v>
      </c>
      <c r="E7154">
        <v>71</v>
      </c>
      <c r="F7154">
        <v>0</v>
      </c>
      <c r="T7154"/>
    </row>
    <row r="7155" spans="1:20" x14ac:dyDescent="0.25">
      <c r="A7155">
        <v>1980</v>
      </c>
      <c r="B7155">
        <v>8</v>
      </c>
      <c r="C7155">
        <v>1</v>
      </c>
      <c r="D7155">
        <v>84</v>
      </c>
      <c r="E7155">
        <v>75</v>
      </c>
      <c r="F7155">
        <v>0</v>
      </c>
      <c r="T7155"/>
    </row>
    <row r="7156" spans="1:20" x14ac:dyDescent="0.25">
      <c r="A7156">
        <v>1980</v>
      </c>
      <c r="B7156">
        <v>8</v>
      </c>
      <c r="C7156">
        <v>2</v>
      </c>
      <c r="D7156">
        <v>91</v>
      </c>
      <c r="E7156">
        <v>70</v>
      </c>
      <c r="F7156">
        <v>24</v>
      </c>
      <c r="T7156"/>
    </row>
    <row r="7157" spans="1:20" x14ac:dyDescent="0.25">
      <c r="A7157">
        <v>1980</v>
      </c>
      <c r="B7157">
        <v>8</v>
      </c>
      <c r="C7157">
        <v>3</v>
      </c>
      <c r="D7157">
        <v>92</v>
      </c>
      <c r="E7157">
        <v>70</v>
      </c>
      <c r="F7157">
        <v>8</v>
      </c>
      <c r="T7157"/>
    </row>
    <row r="7158" spans="1:20" x14ac:dyDescent="0.25">
      <c r="A7158">
        <v>1980</v>
      </c>
      <c r="B7158">
        <v>8</v>
      </c>
      <c r="C7158">
        <v>4</v>
      </c>
      <c r="D7158">
        <v>91</v>
      </c>
      <c r="E7158">
        <v>73</v>
      </c>
      <c r="F7158">
        <v>0</v>
      </c>
      <c r="T7158"/>
    </row>
    <row r="7159" spans="1:20" x14ac:dyDescent="0.25">
      <c r="A7159">
        <v>1980</v>
      </c>
      <c r="B7159">
        <v>8</v>
      </c>
      <c r="C7159">
        <v>5</v>
      </c>
      <c r="D7159">
        <v>94</v>
      </c>
      <c r="E7159">
        <v>78</v>
      </c>
      <c r="F7159">
        <v>2</v>
      </c>
      <c r="T7159"/>
    </row>
    <row r="7160" spans="1:20" x14ac:dyDescent="0.25">
      <c r="A7160">
        <v>1980</v>
      </c>
      <c r="B7160">
        <v>8</v>
      </c>
      <c r="C7160">
        <v>6</v>
      </c>
      <c r="D7160">
        <v>93</v>
      </c>
      <c r="E7160">
        <v>76</v>
      </c>
      <c r="F7160">
        <v>0</v>
      </c>
      <c r="T7160"/>
    </row>
    <row r="7161" spans="1:20" x14ac:dyDescent="0.25">
      <c r="A7161">
        <v>1980</v>
      </c>
      <c r="B7161">
        <v>8</v>
      </c>
      <c r="C7161">
        <v>7</v>
      </c>
      <c r="D7161">
        <v>94</v>
      </c>
      <c r="E7161">
        <v>76</v>
      </c>
      <c r="F7161">
        <v>0</v>
      </c>
      <c r="T7161"/>
    </row>
    <row r="7162" spans="1:20" x14ac:dyDescent="0.25">
      <c r="A7162">
        <v>1980</v>
      </c>
      <c r="B7162">
        <v>8</v>
      </c>
      <c r="C7162">
        <v>8</v>
      </c>
      <c r="D7162">
        <v>96</v>
      </c>
      <c r="E7162">
        <v>80</v>
      </c>
      <c r="F7162">
        <v>0</v>
      </c>
      <c r="T7162"/>
    </row>
    <row r="7163" spans="1:20" x14ac:dyDescent="0.25">
      <c r="A7163">
        <v>1980</v>
      </c>
      <c r="B7163">
        <v>8</v>
      </c>
      <c r="C7163">
        <v>9</v>
      </c>
      <c r="D7163">
        <v>95</v>
      </c>
      <c r="E7163">
        <v>80</v>
      </c>
      <c r="F7163">
        <v>0</v>
      </c>
      <c r="T7163"/>
    </row>
    <row r="7164" spans="1:20" x14ac:dyDescent="0.25">
      <c r="A7164">
        <v>1980</v>
      </c>
      <c r="B7164">
        <v>8</v>
      </c>
      <c r="C7164">
        <v>10</v>
      </c>
      <c r="D7164">
        <v>86</v>
      </c>
      <c r="E7164">
        <v>74</v>
      </c>
      <c r="F7164">
        <v>0</v>
      </c>
      <c r="T7164"/>
    </row>
    <row r="7165" spans="1:20" x14ac:dyDescent="0.25">
      <c r="A7165">
        <v>1980</v>
      </c>
      <c r="B7165">
        <v>8</v>
      </c>
      <c r="C7165">
        <v>11</v>
      </c>
      <c r="D7165">
        <v>93</v>
      </c>
      <c r="E7165">
        <v>75</v>
      </c>
      <c r="F7165">
        <v>45</v>
      </c>
      <c r="T7165"/>
    </row>
    <row r="7166" spans="1:20" x14ac:dyDescent="0.25">
      <c r="A7166">
        <v>1980</v>
      </c>
      <c r="B7166">
        <v>8</v>
      </c>
      <c r="C7166">
        <v>12</v>
      </c>
      <c r="D7166">
        <v>88</v>
      </c>
      <c r="E7166">
        <v>76</v>
      </c>
      <c r="F7166">
        <v>4</v>
      </c>
      <c r="T7166"/>
    </row>
    <row r="7167" spans="1:20" x14ac:dyDescent="0.25">
      <c r="A7167">
        <v>1980</v>
      </c>
      <c r="B7167">
        <v>8</v>
      </c>
      <c r="C7167">
        <v>13</v>
      </c>
      <c r="D7167">
        <v>89</v>
      </c>
      <c r="E7167">
        <v>71</v>
      </c>
      <c r="F7167">
        <v>0</v>
      </c>
      <c r="T7167"/>
    </row>
    <row r="7168" spans="1:20" x14ac:dyDescent="0.25">
      <c r="A7168">
        <v>1980</v>
      </c>
      <c r="B7168">
        <v>8</v>
      </c>
      <c r="C7168">
        <v>14</v>
      </c>
      <c r="D7168">
        <v>84</v>
      </c>
      <c r="E7168">
        <v>71</v>
      </c>
      <c r="F7168">
        <v>0</v>
      </c>
      <c r="T7168"/>
    </row>
    <row r="7169" spans="1:20" x14ac:dyDescent="0.25">
      <c r="A7169">
        <v>1980</v>
      </c>
      <c r="B7169">
        <v>8</v>
      </c>
      <c r="C7169">
        <v>15</v>
      </c>
      <c r="D7169">
        <v>84</v>
      </c>
      <c r="E7169">
        <v>76</v>
      </c>
      <c r="F7169">
        <v>3</v>
      </c>
      <c r="T7169"/>
    </row>
    <row r="7170" spans="1:20" x14ac:dyDescent="0.25">
      <c r="A7170">
        <v>1980</v>
      </c>
      <c r="B7170">
        <v>8</v>
      </c>
      <c r="C7170">
        <v>16</v>
      </c>
      <c r="D7170">
        <v>78</v>
      </c>
      <c r="E7170">
        <v>68</v>
      </c>
      <c r="F7170">
        <v>0</v>
      </c>
      <c r="T7170"/>
    </row>
    <row r="7171" spans="1:20" x14ac:dyDescent="0.25">
      <c r="A7171">
        <v>1980</v>
      </c>
      <c r="B7171">
        <v>8</v>
      </c>
      <c r="C7171">
        <v>17</v>
      </c>
      <c r="D7171">
        <v>85</v>
      </c>
      <c r="E7171">
        <v>64</v>
      </c>
      <c r="F7171">
        <v>0</v>
      </c>
      <c r="T7171"/>
    </row>
    <row r="7172" spans="1:20" x14ac:dyDescent="0.25">
      <c r="A7172">
        <v>1980</v>
      </c>
      <c r="B7172">
        <v>8</v>
      </c>
      <c r="C7172">
        <v>18</v>
      </c>
      <c r="D7172">
        <v>83</v>
      </c>
      <c r="E7172">
        <v>68</v>
      </c>
      <c r="F7172">
        <v>0</v>
      </c>
      <c r="T7172"/>
    </row>
    <row r="7173" spans="1:20" x14ac:dyDescent="0.25">
      <c r="A7173">
        <v>1980</v>
      </c>
      <c r="B7173">
        <v>8</v>
      </c>
      <c r="C7173">
        <v>19</v>
      </c>
      <c r="D7173">
        <v>84</v>
      </c>
      <c r="E7173">
        <v>70</v>
      </c>
      <c r="F7173">
        <v>0</v>
      </c>
      <c r="T7173"/>
    </row>
    <row r="7174" spans="1:20" x14ac:dyDescent="0.25">
      <c r="A7174">
        <v>1980</v>
      </c>
      <c r="B7174">
        <v>8</v>
      </c>
      <c r="C7174">
        <v>20</v>
      </c>
      <c r="D7174">
        <v>77</v>
      </c>
      <c r="E7174">
        <v>70</v>
      </c>
      <c r="F7174">
        <v>0</v>
      </c>
      <c r="T7174"/>
    </row>
    <row r="7175" spans="1:20" x14ac:dyDescent="0.25">
      <c r="A7175">
        <v>1980</v>
      </c>
      <c r="B7175">
        <v>8</v>
      </c>
      <c r="C7175">
        <v>21</v>
      </c>
      <c r="D7175">
        <v>75</v>
      </c>
      <c r="E7175">
        <v>67</v>
      </c>
      <c r="F7175">
        <v>0</v>
      </c>
      <c r="T7175"/>
    </row>
    <row r="7176" spans="1:20" x14ac:dyDescent="0.25">
      <c r="A7176">
        <v>1980</v>
      </c>
      <c r="B7176">
        <v>8</v>
      </c>
      <c r="C7176">
        <v>22</v>
      </c>
      <c r="D7176">
        <v>82</v>
      </c>
      <c r="E7176">
        <v>68</v>
      </c>
      <c r="F7176">
        <v>0</v>
      </c>
      <c r="T7176"/>
    </row>
    <row r="7177" spans="1:20" x14ac:dyDescent="0.25">
      <c r="A7177">
        <v>1980</v>
      </c>
      <c r="B7177">
        <v>8</v>
      </c>
      <c r="C7177">
        <v>23</v>
      </c>
      <c r="D7177">
        <v>89</v>
      </c>
      <c r="E7177">
        <v>66</v>
      </c>
      <c r="F7177">
        <v>0</v>
      </c>
      <c r="T7177"/>
    </row>
    <row r="7178" spans="1:20" x14ac:dyDescent="0.25">
      <c r="A7178">
        <v>1980</v>
      </c>
      <c r="B7178">
        <v>8</v>
      </c>
      <c r="C7178">
        <v>24</v>
      </c>
      <c r="D7178">
        <v>91</v>
      </c>
      <c r="E7178">
        <v>67</v>
      </c>
      <c r="F7178">
        <v>0</v>
      </c>
      <c r="T7178"/>
    </row>
    <row r="7179" spans="1:20" x14ac:dyDescent="0.25">
      <c r="A7179">
        <v>1980</v>
      </c>
      <c r="B7179">
        <v>8</v>
      </c>
      <c r="C7179">
        <v>25</v>
      </c>
      <c r="D7179">
        <v>93</v>
      </c>
      <c r="E7179">
        <v>74</v>
      </c>
      <c r="F7179">
        <v>0</v>
      </c>
      <c r="T7179"/>
    </row>
    <row r="7180" spans="1:20" x14ac:dyDescent="0.25">
      <c r="A7180">
        <v>1980</v>
      </c>
      <c r="B7180">
        <v>8</v>
      </c>
      <c r="C7180">
        <v>26</v>
      </c>
      <c r="D7180">
        <v>95</v>
      </c>
      <c r="E7180">
        <v>72</v>
      </c>
      <c r="F7180">
        <v>0</v>
      </c>
      <c r="T7180"/>
    </row>
    <row r="7181" spans="1:20" x14ac:dyDescent="0.25">
      <c r="A7181">
        <v>1980</v>
      </c>
      <c r="B7181">
        <v>8</v>
      </c>
      <c r="C7181">
        <v>27</v>
      </c>
      <c r="D7181">
        <v>97</v>
      </c>
      <c r="E7181">
        <v>76</v>
      </c>
      <c r="F7181">
        <v>0</v>
      </c>
      <c r="T7181"/>
    </row>
    <row r="7182" spans="1:20" x14ac:dyDescent="0.25">
      <c r="A7182">
        <v>1980</v>
      </c>
      <c r="B7182">
        <v>8</v>
      </c>
      <c r="C7182">
        <v>28</v>
      </c>
      <c r="D7182">
        <v>95</v>
      </c>
      <c r="E7182">
        <v>72</v>
      </c>
      <c r="F7182">
        <v>0</v>
      </c>
      <c r="T7182"/>
    </row>
    <row r="7183" spans="1:20" x14ac:dyDescent="0.25">
      <c r="A7183">
        <v>1980</v>
      </c>
      <c r="B7183">
        <v>8</v>
      </c>
      <c r="C7183">
        <v>29</v>
      </c>
      <c r="D7183">
        <v>83</v>
      </c>
      <c r="E7183">
        <v>69</v>
      </c>
      <c r="F7183">
        <v>0</v>
      </c>
      <c r="T7183"/>
    </row>
    <row r="7184" spans="1:20" x14ac:dyDescent="0.25">
      <c r="A7184">
        <v>1980</v>
      </c>
      <c r="B7184">
        <v>8</v>
      </c>
      <c r="C7184">
        <v>30</v>
      </c>
      <c r="D7184">
        <v>86</v>
      </c>
      <c r="E7184">
        <v>73</v>
      </c>
      <c r="F7184">
        <v>0</v>
      </c>
      <c r="T7184"/>
    </row>
    <row r="7185" spans="1:20" x14ac:dyDescent="0.25">
      <c r="A7185">
        <v>1980</v>
      </c>
      <c r="B7185">
        <v>8</v>
      </c>
      <c r="C7185">
        <v>31</v>
      </c>
      <c r="D7185">
        <v>90</v>
      </c>
      <c r="E7185">
        <v>74</v>
      </c>
      <c r="F7185">
        <v>30</v>
      </c>
      <c r="T7185"/>
    </row>
    <row r="7186" spans="1:20" x14ac:dyDescent="0.25">
      <c r="A7186">
        <v>1980</v>
      </c>
      <c r="B7186">
        <v>9</v>
      </c>
      <c r="C7186">
        <v>1</v>
      </c>
      <c r="D7186">
        <v>95</v>
      </c>
      <c r="E7186">
        <v>76</v>
      </c>
      <c r="F7186">
        <v>0</v>
      </c>
      <c r="T7186"/>
    </row>
    <row r="7187" spans="1:20" x14ac:dyDescent="0.25">
      <c r="A7187">
        <v>1980</v>
      </c>
      <c r="B7187">
        <v>9</v>
      </c>
      <c r="C7187">
        <v>2</v>
      </c>
      <c r="D7187">
        <v>96</v>
      </c>
      <c r="E7187">
        <v>75</v>
      </c>
      <c r="F7187">
        <v>18</v>
      </c>
      <c r="T7187"/>
    </row>
    <row r="7188" spans="1:20" x14ac:dyDescent="0.25">
      <c r="A7188">
        <v>1980</v>
      </c>
      <c r="B7188">
        <v>9</v>
      </c>
      <c r="C7188">
        <v>3</v>
      </c>
      <c r="D7188">
        <v>89</v>
      </c>
      <c r="E7188">
        <v>69</v>
      </c>
      <c r="F7188">
        <v>0</v>
      </c>
      <c r="T7188"/>
    </row>
    <row r="7189" spans="1:20" x14ac:dyDescent="0.25">
      <c r="A7189">
        <v>1980</v>
      </c>
      <c r="B7189">
        <v>9</v>
      </c>
      <c r="C7189">
        <v>4</v>
      </c>
      <c r="D7189">
        <v>84</v>
      </c>
      <c r="E7189">
        <v>69</v>
      </c>
      <c r="F7189">
        <v>0</v>
      </c>
      <c r="T7189"/>
    </row>
    <row r="7190" spans="1:20" x14ac:dyDescent="0.25">
      <c r="A7190">
        <v>1980</v>
      </c>
      <c r="B7190">
        <v>9</v>
      </c>
      <c r="C7190">
        <v>5</v>
      </c>
      <c r="D7190">
        <v>78</v>
      </c>
      <c r="E7190">
        <v>72</v>
      </c>
      <c r="F7190">
        <v>0</v>
      </c>
      <c r="T7190"/>
    </row>
    <row r="7191" spans="1:20" x14ac:dyDescent="0.25">
      <c r="A7191">
        <v>1980</v>
      </c>
      <c r="B7191">
        <v>9</v>
      </c>
      <c r="C7191">
        <v>6</v>
      </c>
      <c r="D7191">
        <v>89</v>
      </c>
      <c r="E7191">
        <v>71</v>
      </c>
      <c r="F7191">
        <v>0</v>
      </c>
      <c r="T7191"/>
    </row>
    <row r="7192" spans="1:20" x14ac:dyDescent="0.25">
      <c r="A7192">
        <v>1980</v>
      </c>
      <c r="B7192">
        <v>9</v>
      </c>
      <c r="C7192">
        <v>7</v>
      </c>
      <c r="D7192">
        <v>85</v>
      </c>
      <c r="E7192">
        <v>69</v>
      </c>
      <c r="F7192">
        <v>0</v>
      </c>
      <c r="T7192"/>
    </row>
    <row r="7193" spans="1:20" x14ac:dyDescent="0.25">
      <c r="A7193">
        <v>1980</v>
      </c>
      <c r="B7193">
        <v>9</v>
      </c>
      <c r="C7193">
        <v>8</v>
      </c>
      <c r="D7193">
        <v>80</v>
      </c>
      <c r="E7193">
        <v>63</v>
      </c>
      <c r="F7193">
        <v>0</v>
      </c>
      <c r="T7193"/>
    </row>
    <row r="7194" spans="1:20" x14ac:dyDescent="0.25">
      <c r="A7194">
        <v>1980</v>
      </c>
      <c r="B7194">
        <v>9</v>
      </c>
      <c r="C7194">
        <v>9</v>
      </c>
      <c r="D7194">
        <v>79</v>
      </c>
      <c r="E7194">
        <v>60</v>
      </c>
      <c r="F7194">
        <v>0</v>
      </c>
      <c r="T7194"/>
    </row>
    <row r="7195" spans="1:20" x14ac:dyDescent="0.25">
      <c r="A7195">
        <v>1980</v>
      </c>
      <c r="B7195">
        <v>9</v>
      </c>
      <c r="C7195">
        <v>10</v>
      </c>
      <c r="D7195">
        <v>80</v>
      </c>
      <c r="E7195">
        <v>63</v>
      </c>
      <c r="F7195">
        <v>0</v>
      </c>
      <c r="T7195"/>
    </row>
    <row r="7196" spans="1:20" x14ac:dyDescent="0.25">
      <c r="A7196">
        <v>1980</v>
      </c>
      <c r="B7196">
        <v>9</v>
      </c>
      <c r="C7196">
        <v>11</v>
      </c>
      <c r="D7196">
        <v>83</v>
      </c>
      <c r="E7196">
        <v>57</v>
      </c>
      <c r="F7196">
        <v>0</v>
      </c>
      <c r="T7196"/>
    </row>
    <row r="7197" spans="1:20" x14ac:dyDescent="0.25">
      <c r="A7197">
        <v>1980</v>
      </c>
      <c r="B7197">
        <v>9</v>
      </c>
      <c r="C7197">
        <v>12</v>
      </c>
      <c r="D7197">
        <v>84</v>
      </c>
      <c r="E7197">
        <v>67</v>
      </c>
      <c r="F7197">
        <v>0</v>
      </c>
      <c r="T7197"/>
    </row>
    <row r="7198" spans="1:20" x14ac:dyDescent="0.25">
      <c r="A7198">
        <v>1980</v>
      </c>
      <c r="B7198">
        <v>9</v>
      </c>
      <c r="C7198">
        <v>13</v>
      </c>
      <c r="D7198">
        <v>81</v>
      </c>
      <c r="E7198">
        <v>67</v>
      </c>
      <c r="F7198">
        <v>0</v>
      </c>
      <c r="T7198"/>
    </row>
    <row r="7199" spans="1:20" x14ac:dyDescent="0.25">
      <c r="A7199">
        <v>1980</v>
      </c>
      <c r="B7199">
        <v>9</v>
      </c>
      <c r="C7199">
        <v>14</v>
      </c>
      <c r="D7199">
        <v>84</v>
      </c>
      <c r="E7199">
        <v>71</v>
      </c>
      <c r="F7199">
        <v>3</v>
      </c>
      <c r="T7199"/>
    </row>
    <row r="7200" spans="1:20" x14ac:dyDescent="0.25">
      <c r="A7200">
        <v>1980</v>
      </c>
      <c r="B7200">
        <v>9</v>
      </c>
      <c r="C7200">
        <v>15</v>
      </c>
      <c r="D7200">
        <v>74</v>
      </c>
      <c r="E7200">
        <v>61</v>
      </c>
      <c r="F7200">
        <v>0</v>
      </c>
      <c r="T7200"/>
    </row>
    <row r="7201" spans="1:20" x14ac:dyDescent="0.25">
      <c r="A7201">
        <v>1980</v>
      </c>
      <c r="B7201">
        <v>9</v>
      </c>
      <c r="C7201">
        <v>16</v>
      </c>
      <c r="D7201">
        <v>69</v>
      </c>
      <c r="E7201">
        <v>59</v>
      </c>
      <c r="F7201">
        <v>0</v>
      </c>
      <c r="T7201"/>
    </row>
    <row r="7202" spans="1:20" x14ac:dyDescent="0.25">
      <c r="A7202">
        <v>1980</v>
      </c>
      <c r="B7202">
        <v>9</v>
      </c>
      <c r="C7202">
        <v>17</v>
      </c>
      <c r="D7202">
        <v>75</v>
      </c>
      <c r="E7202">
        <v>61</v>
      </c>
      <c r="F7202">
        <v>91</v>
      </c>
      <c r="T7202"/>
    </row>
    <row r="7203" spans="1:20" x14ac:dyDescent="0.25">
      <c r="A7203">
        <v>1980</v>
      </c>
      <c r="B7203">
        <v>9</v>
      </c>
      <c r="C7203">
        <v>18</v>
      </c>
      <c r="D7203">
        <v>73</v>
      </c>
      <c r="E7203">
        <v>57</v>
      </c>
      <c r="F7203">
        <v>62</v>
      </c>
      <c r="T7203"/>
    </row>
    <row r="7204" spans="1:20" x14ac:dyDescent="0.25">
      <c r="A7204">
        <v>1980</v>
      </c>
      <c r="B7204">
        <v>9</v>
      </c>
      <c r="C7204">
        <v>19</v>
      </c>
      <c r="D7204">
        <v>79</v>
      </c>
      <c r="E7204">
        <v>53</v>
      </c>
      <c r="F7204">
        <v>0</v>
      </c>
      <c r="T7204"/>
    </row>
    <row r="7205" spans="1:20" x14ac:dyDescent="0.25">
      <c r="A7205">
        <v>1980</v>
      </c>
      <c r="B7205">
        <v>9</v>
      </c>
      <c r="C7205">
        <v>20</v>
      </c>
      <c r="D7205">
        <v>78</v>
      </c>
      <c r="E7205">
        <v>61</v>
      </c>
      <c r="F7205">
        <v>0</v>
      </c>
      <c r="T7205"/>
    </row>
    <row r="7206" spans="1:20" x14ac:dyDescent="0.25">
      <c r="A7206">
        <v>1980</v>
      </c>
      <c r="B7206">
        <v>9</v>
      </c>
      <c r="C7206">
        <v>21</v>
      </c>
      <c r="D7206">
        <v>86</v>
      </c>
      <c r="E7206">
        <v>67</v>
      </c>
      <c r="F7206">
        <v>0</v>
      </c>
      <c r="T7206"/>
    </row>
    <row r="7207" spans="1:20" x14ac:dyDescent="0.25">
      <c r="A7207">
        <v>1980</v>
      </c>
      <c r="B7207">
        <v>9</v>
      </c>
      <c r="C7207">
        <v>22</v>
      </c>
      <c r="D7207">
        <v>94</v>
      </c>
      <c r="E7207">
        <v>73</v>
      </c>
      <c r="F7207">
        <v>0</v>
      </c>
      <c r="T7207"/>
    </row>
    <row r="7208" spans="1:20" x14ac:dyDescent="0.25">
      <c r="A7208">
        <v>1980</v>
      </c>
      <c r="B7208">
        <v>9</v>
      </c>
      <c r="C7208">
        <v>23</v>
      </c>
      <c r="D7208">
        <v>85</v>
      </c>
      <c r="E7208">
        <v>61</v>
      </c>
      <c r="F7208">
        <v>0</v>
      </c>
      <c r="T7208"/>
    </row>
    <row r="7209" spans="1:20" x14ac:dyDescent="0.25">
      <c r="A7209">
        <v>1980</v>
      </c>
      <c r="B7209">
        <v>9</v>
      </c>
      <c r="C7209">
        <v>24</v>
      </c>
      <c r="D7209">
        <v>70</v>
      </c>
      <c r="E7209">
        <v>57</v>
      </c>
      <c r="F7209">
        <v>0</v>
      </c>
      <c r="T7209"/>
    </row>
    <row r="7210" spans="1:20" x14ac:dyDescent="0.25">
      <c r="A7210">
        <v>1980</v>
      </c>
      <c r="B7210">
        <v>9</v>
      </c>
      <c r="C7210">
        <v>25</v>
      </c>
      <c r="D7210">
        <v>62</v>
      </c>
      <c r="E7210">
        <v>57</v>
      </c>
      <c r="F7210">
        <v>16</v>
      </c>
      <c r="T7210"/>
    </row>
    <row r="7211" spans="1:20" x14ac:dyDescent="0.25">
      <c r="A7211">
        <v>1980</v>
      </c>
      <c r="B7211">
        <v>9</v>
      </c>
      <c r="C7211">
        <v>26</v>
      </c>
      <c r="D7211">
        <v>72</v>
      </c>
      <c r="E7211">
        <v>51</v>
      </c>
      <c r="F7211">
        <v>8</v>
      </c>
      <c r="T7211"/>
    </row>
    <row r="7212" spans="1:20" x14ac:dyDescent="0.25">
      <c r="A7212">
        <v>1980</v>
      </c>
      <c r="B7212">
        <v>9</v>
      </c>
      <c r="C7212">
        <v>27</v>
      </c>
      <c r="D7212">
        <v>62</v>
      </c>
      <c r="E7212">
        <v>45</v>
      </c>
      <c r="F7212">
        <v>0</v>
      </c>
      <c r="T7212"/>
    </row>
    <row r="7213" spans="1:20" x14ac:dyDescent="0.25">
      <c r="A7213">
        <v>1980</v>
      </c>
      <c r="B7213">
        <v>9</v>
      </c>
      <c r="C7213">
        <v>28</v>
      </c>
      <c r="D7213">
        <v>76</v>
      </c>
      <c r="E7213">
        <v>50</v>
      </c>
      <c r="F7213">
        <v>0</v>
      </c>
      <c r="T7213"/>
    </row>
    <row r="7214" spans="1:20" x14ac:dyDescent="0.25">
      <c r="A7214">
        <v>1980</v>
      </c>
      <c r="B7214">
        <v>9</v>
      </c>
      <c r="C7214">
        <v>29</v>
      </c>
      <c r="D7214">
        <v>62</v>
      </c>
      <c r="E7214">
        <v>51</v>
      </c>
      <c r="F7214">
        <v>0</v>
      </c>
      <c r="T7214"/>
    </row>
    <row r="7215" spans="1:20" x14ac:dyDescent="0.25">
      <c r="A7215">
        <v>1980</v>
      </c>
      <c r="B7215">
        <v>9</v>
      </c>
      <c r="C7215">
        <v>30</v>
      </c>
      <c r="D7215">
        <v>72</v>
      </c>
      <c r="E7215">
        <v>58</v>
      </c>
      <c r="F7215">
        <v>0</v>
      </c>
      <c r="T7215"/>
    </row>
    <row r="7216" spans="1:20" x14ac:dyDescent="0.25">
      <c r="A7216">
        <v>1980</v>
      </c>
      <c r="B7216">
        <v>10</v>
      </c>
      <c r="C7216">
        <v>1</v>
      </c>
      <c r="D7216">
        <v>77</v>
      </c>
      <c r="E7216">
        <v>60</v>
      </c>
      <c r="F7216">
        <v>0</v>
      </c>
      <c r="T7216"/>
    </row>
    <row r="7217" spans="1:20" x14ac:dyDescent="0.25">
      <c r="A7217">
        <v>1980</v>
      </c>
      <c r="B7217">
        <v>10</v>
      </c>
      <c r="C7217">
        <v>2</v>
      </c>
      <c r="D7217">
        <v>70</v>
      </c>
      <c r="E7217">
        <v>57</v>
      </c>
      <c r="F7217">
        <v>51</v>
      </c>
      <c r="T7217"/>
    </row>
    <row r="7218" spans="1:20" x14ac:dyDescent="0.25">
      <c r="A7218">
        <v>1980</v>
      </c>
      <c r="B7218">
        <v>10</v>
      </c>
      <c r="C7218">
        <v>3</v>
      </c>
      <c r="D7218">
        <v>63</v>
      </c>
      <c r="E7218">
        <v>55</v>
      </c>
      <c r="F7218">
        <v>53</v>
      </c>
      <c r="T7218"/>
    </row>
    <row r="7219" spans="1:20" x14ac:dyDescent="0.25">
      <c r="A7219">
        <v>1980</v>
      </c>
      <c r="B7219">
        <v>10</v>
      </c>
      <c r="C7219">
        <v>4</v>
      </c>
      <c r="D7219">
        <v>64</v>
      </c>
      <c r="E7219">
        <v>52</v>
      </c>
      <c r="F7219">
        <v>0</v>
      </c>
      <c r="T7219"/>
    </row>
    <row r="7220" spans="1:20" x14ac:dyDescent="0.25">
      <c r="A7220">
        <v>1980</v>
      </c>
      <c r="B7220">
        <v>10</v>
      </c>
      <c r="C7220">
        <v>5</v>
      </c>
      <c r="D7220">
        <v>64</v>
      </c>
      <c r="E7220">
        <v>50</v>
      </c>
      <c r="F7220">
        <v>0</v>
      </c>
      <c r="T7220"/>
    </row>
    <row r="7221" spans="1:20" x14ac:dyDescent="0.25">
      <c r="A7221">
        <v>1980</v>
      </c>
      <c r="B7221">
        <v>10</v>
      </c>
      <c r="C7221">
        <v>6</v>
      </c>
      <c r="D7221">
        <v>65</v>
      </c>
      <c r="E7221">
        <v>49</v>
      </c>
      <c r="F7221">
        <v>0</v>
      </c>
      <c r="T7221"/>
    </row>
    <row r="7222" spans="1:20" x14ac:dyDescent="0.25">
      <c r="A7222">
        <v>1980</v>
      </c>
      <c r="B7222">
        <v>10</v>
      </c>
      <c r="C7222">
        <v>7</v>
      </c>
      <c r="D7222">
        <v>65</v>
      </c>
      <c r="E7222">
        <v>47</v>
      </c>
      <c r="F7222">
        <v>1</v>
      </c>
      <c r="T7222"/>
    </row>
    <row r="7223" spans="1:20" x14ac:dyDescent="0.25">
      <c r="A7223">
        <v>1980</v>
      </c>
      <c r="B7223">
        <v>10</v>
      </c>
      <c r="C7223">
        <v>8</v>
      </c>
      <c r="D7223">
        <v>70</v>
      </c>
      <c r="E7223">
        <v>52</v>
      </c>
      <c r="F7223">
        <v>0</v>
      </c>
      <c r="T7223"/>
    </row>
    <row r="7224" spans="1:20" x14ac:dyDescent="0.25">
      <c r="A7224">
        <v>1980</v>
      </c>
      <c r="B7224">
        <v>10</v>
      </c>
      <c r="C7224">
        <v>9</v>
      </c>
      <c r="D7224">
        <v>70</v>
      </c>
      <c r="E7224">
        <v>49</v>
      </c>
      <c r="F7224">
        <v>0</v>
      </c>
      <c r="T7224"/>
    </row>
    <row r="7225" spans="1:20" x14ac:dyDescent="0.25">
      <c r="A7225">
        <v>1980</v>
      </c>
      <c r="B7225">
        <v>10</v>
      </c>
      <c r="C7225">
        <v>10</v>
      </c>
      <c r="D7225">
        <v>61</v>
      </c>
      <c r="E7225">
        <v>44</v>
      </c>
      <c r="F7225">
        <v>4</v>
      </c>
      <c r="T7225"/>
    </row>
    <row r="7226" spans="1:20" x14ac:dyDescent="0.25">
      <c r="A7226">
        <v>1980</v>
      </c>
      <c r="B7226">
        <v>10</v>
      </c>
      <c r="C7226">
        <v>11</v>
      </c>
      <c r="D7226">
        <v>65</v>
      </c>
      <c r="E7226">
        <v>54</v>
      </c>
      <c r="F7226">
        <v>9</v>
      </c>
      <c r="T7226"/>
    </row>
    <row r="7227" spans="1:20" x14ac:dyDescent="0.25">
      <c r="A7227">
        <v>1980</v>
      </c>
      <c r="B7227">
        <v>10</v>
      </c>
      <c r="C7227">
        <v>12</v>
      </c>
      <c r="D7227">
        <v>60</v>
      </c>
      <c r="E7227">
        <v>47</v>
      </c>
      <c r="F7227">
        <v>0</v>
      </c>
      <c r="T7227"/>
    </row>
    <row r="7228" spans="1:20" x14ac:dyDescent="0.25">
      <c r="A7228">
        <v>1980</v>
      </c>
      <c r="B7228">
        <v>10</v>
      </c>
      <c r="C7228">
        <v>13</v>
      </c>
      <c r="D7228">
        <v>56</v>
      </c>
      <c r="E7228">
        <v>42</v>
      </c>
      <c r="F7228">
        <v>0</v>
      </c>
      <c r="T7228"/>
    </row>
    <row r="7229" spans="1:20" x14ac:dyDescent="0.25">
      <c r="A7229">
        <v>1980</v>
      </c>
      <c r="B7229">
        <v>10</v>
      </c>
      <c r="C7229">
        <v>14</v>
      </c>
      <c r="D7229">
        <v>58</v>
      </c>
      <c r="E7229">
        <v>42</v>
      </c>
      <c r="F7229">
        <v>0</v>
      </c>
      <c r="T7229"/>
    </row>
    <row r="7230" spans="1:20" x14ac:dyDescent="0.25">
      <c r="A7230">
        <v>1980</v>
      </c>
      <c r="B7230">
        <v>10</v>
      </c>
      <c r="C7230">
        <v>15</v>
      </c>
      <c r="D7230">
        <v>58</v>
      </c>
      <c r="E7230">
        <v>47</v>
      </c>
      <c r="F7230">
        <v>0</v>
      </c>
      <c r="T7230"/>
    </row>
    <row r="7231" spans="1:20" x14ac:dyDescent="0.25">
      <c r="A7231">
        <v>1980</v>
      </c>
      <c r="B7231">
        <v>10</v>
      </c>
      <c r="C7231">
        <v>16</v>
      </c>
      <c r="D7231">
        <v>74</v>
      </c>
      <c r="E7231">
        <v>51</v>
      </c>
      <c r="F7231">
        <v>0</v>
      </c>
      <c r="T7231"/>
    </row>
    <row r="7232" spans="1:20" x14ac:dyDescent="0.25">
      <c r="A7232">
        <v>1980</v>
      </c>
      <c r="B7232">
        <v>10</v>
      </c>
      <c r="C7232">
        <v>17</v>
      </c>
      <c r="D7232">
        <v>79</v>
      </c>
      <c r="E7232">
        <v>61</v>
      </c>
      <c r="F7232">
        <v>0</v>
      </c>
      <c r="T7232"/>
    </row>
    <row r="7233" spans="1:20" x14ac:dyDescent="0.25">
      <c r="A7233">
        <v>1980</v>
      </c>
      <c r="B7233">
        <v>10</v>
      </c>
      <c r="C7233">
        <v>18</v>
      </c>
      <c r="D7233">
        <v>73</v>
      </c>
      <c r="E7233">
        <v>60</v>
      </c>
      <c r="F7233">
        <v>82</v>
      </c>
      <c r="T7233"/>
    </row>
    <row r="7234" spans="1:20" x14ac:dyDescent="0.25">
      <c r="A7234">
        <v>1980</v>
      </c>
      <c r="B7234">
        <v>10</v>
      </c>
      <c r="C7234">
        <v>19</v>
      </c>
      <c r="D7234">
        <v>69</v>
      </c>
      <c r="E7234">
        <v>59</v>
      </c>
      <c r="F7234">
        <v>0</v>
      </c>
      <c r="T7234"/>
    </row>
    <row r="7235" spans="1:20" x14ac:dyDescent="0.25">
      <c r="A7235">
        <v>1980</v>
      </c>
      <c r="B7235">
        <v>10</v>
      </c>
      <c r="C7235">
        <v>20</v>
      </c>
      <c r="D7235">
        <v>60</v>
      </c>
      <c r="E7235">
        <v>47</v>
      </c>
      <c r="F7235">
        <v>0</v>
      </c>
      <c r="T7235"/>
    </row>
    <row r="7236" spans="1:20" x14ac:dyDescent="0.25">
      <c r="A7236">
        <v>1980</v>
      </c>
      <c r="B7236">
        <v>10</v>
      </c>
      <c r="C7236">
        <v>21</v>
      </c>
      <c r="D7236">
        <v>61</v>
      </c>
      <c r="E7236">
        <v>48</v>
      </c>
      <c r="F7236">
        <v>0</v>
      </c>
      <c r="T7236"/>
    </row>
    <row r="7237" spans="1:20" x14ac:dyDescent="0.25">
      <c r="A7237">
        <v>1980</v>
      </c>
      <c r="B7237">
        <v>10</v>
      </c>
      <c r="C7237">
        <v>22</v>
      </c>
      <c r="D7237">
        <v>57</v>
      </c>
      <c r="E7237">
        <v>42</v>
      </c>
      <c r="F7237">
        <v>0</v>
      </c>
      <c r="T7237"/>
    </row>
    <row r="7238" spans="1:20" x14ac:dyDescent="0.25">
      <c r="A7238">
        <v>1980</v>
      </c>
      <c r="B7238">
        <v>10</v>
      </c>
      <c r="C7238">
        <v>23</v>
      </c>
      <c r="D7238">
        <v>54</v>
      </c>
      <c r="E7238">
        <v>37</v>
      </c>
      <c r="F7238">
        <v>0</v>
      </c>
      <c r="T7238"/>
    </row>
    <row r="7239" spans="1:20" x14ac:dyDescent="0.25">
      <c r="A7239">
        <v>1980</v>
      </c>
      <c r="B7239">
        <v>10</v>
      </c>
      <c r="C7239">
        <v>24</v>
      </c>
      <c r="D7239">
        <v>56</v>
      </c>
      <c r="E7239">
        <v>39</v>
      </c>
      <c r="F7239">
        <v>0</v>
      </c>
      <c r="T7239"/>
    </row>
    <row r="7240" spans="1:20" x14ac:dyDescent="0.25">
      <c r="A7240">
        <v>1980</v>
      </c>
      <c r="B7240">
        <v>10</v>
      </c>
      <c r="C7240">
        <v>25</v>
      </c>
      <c r="D7240">
        <v>64</v>
      </c>
      <c r="E7240">
        <v>46</v>
      </c>
      <c r="F7240">
        <v>176</v>
      </c>
      <c r="T7240"/>
    </row>
    <row r="7241" spans="1:20" x14ac:dyDescent="0.25">
      <c r="A7241">
        <v>1980</v>
      </c>
      <c r="B7241">
        <v>10</v>
      </c>
      <c r="C7241">
        <v>26</v>
      </c>
      <c r="D7241">
        <v>50</v>
      </c>
      <c r="E7241">
        <v>43</v>
      </c>
      <c r="F7241">
        <v>0</v>
      </c>
      <c r="T7241"/>
    </row>
    <row r="7242" spans="1:20" x14ac:dyDescent="0.25">
      <c r="A7242">
        <v>1980</v>
      </c>
      <c r="B7242">
        <v>10</v>
      </c>
      <c r="C7242">
        <v>27</v>
      </c>
      <c r="D7242">
        <v>55</v>
      </c>
      <c r="E7242">
        <v>42</v>
      </c>
      <c r="F7242">
        <v>0</v>
      </c>
      <c r="T7242"/>
    </row>
    <row r="7243" spans="1:20" x14ac:dyDescent="0.25">
      <c r="A7243">
        <v>1980</v>
      </c>
      <c r="B7243">
        <v>10</v>
      </c>
      <c r="C7243">
        <v>28</v>
      </c>
      <c r="D7243">
        <v>55</v>
      </c>
      <c r="E7243">
        <v>44</v>
      </c>
      <c r="F7243">
        <v>10</v>
      </c>
      <c r="T7243"/>
    </row>
    <row r="7244" spans="1:20" x14ac:dyDescent="0.25">
      <c r="A7244">
        <v>1980</v>
      </c>
      <c r="B7244">
        <v>10</v>
      </c>
      <c r="C7244">
        <v>29</v>
      </c>
      <c r="D7244">
        <v>53</v>
      </c>
      <c r="E7244">
        <v>38</v>
      </c>
      <c r="F7244">
        <v>0</v>
      </c>
      <c r="T7244"/>
    </row>
    <row r="7245" spans="1:20" x14ac:dyDescent="0.25">
      <c r="A7245">
        <v>1980</v>
      </c>
      <c r="B7245">
        <v>10</v>
      </c>
      <c r="C7245">
        <v>30</v>
      </c>
      <c r="D7245">
        <v>53</v>
      </c>
      <c r="E7245">
        <v>39</v>
      </c>
      <c r="F7245">
        <v>0</v>
      </c>
      <c r="T7245"/>
    </row>
    <row r="7246" spans="1:20" x14ac:dyDescent="0.25">
      <c r="A7246">
        <v>1980</v>
      </c>
      <c r="B7246">
        <v>10</v>
      </c>
      <c r="C7246">
        <v>31</v>
      </c>
      <c r="D7246">
        <v>61</v>
      </c>
      <c r="E7246">
        <v>40</v>
      </c>
      <c r="F7246">
        <v>0</v>
      </c>
      <c r="T7246"/>
    </row>
    <row r="7247" spans="1:20" x14ac:dyDescent="0.25">
      <c r="A7247">
        <v>1980</v>
      </c>
      <c r="B7247">
        <v>11</v>
      </c>
      <c r="C7247">
        <v>1</v>
      </c>
      <c r="D7247">
        <v>54</v>
      </c>
      <c r="E7247">
        <v>43</v>
      </c>
      <c r="F7247">
        <v>0</v>
      </c>
      <c r="T7247"/>
    </row>
    <row r="7248" spans="1:20" x14ac:dyDescent="0.25">
      <c r="A7248">
        <v>1980</v>
      </c>
      <c r="B7248">
        <v>11</v>
      </c>
      <c r="C7248">
        <v>2</v>
      </c>
      <c r="D7248">
        <v>51</v>
      </c>
      <c r="E7248">
        <v>39</v>
      </c>
      <c r="F7248">
        <v>0</v>
      </c>
      <c r="T7248"/>
    </row>
    <row r="7249" spans="1:20" x14ac:dyDescent="0.25">
      <c r="A7249">
        <v>1980</v>
      </c>
      <c r="B7249">
        <v>11</v>
      </c>
      <c r="C7249">
        <v>3</v>
      </c>
      <c r="D7249">
        <v>53</v>
      </c>
      <c r="E7249">
        <v>36</v>
      </c>
      <c r="F7249">
        <v>0</v>
      </c>
      <c r="T7249"/>
    </row>
    <row r="7250" spans="1:20" x14ac:dyDescent="0.25">
      <c r="A7250">
        <v>1980</v>
      </c>
      <c r="B7250">
        <v>11</v>
      </c>
      <c r="C7250">
        <v>4</v>
      </c>
      <c r="D7250">
        <v>58</v>
      </c>
      <c r="E7250">
        <v>49</v>
      </c>
      <c r="F7250">
        <v>32</v>
      </c>
      <c r="T7250"/>
    </row>
    <row r="7251" spans="1:20" x14ac:dyDescent="0.25">
      <c r="A7251">
        <v>1980</v>
      </c>
      <c r="B7251">
        <v>11</v>
      </c>
      <c r="C7251">
        <v>5</v>
      </c>
      <c r="D7251">
        <v>55</v>
      </c>
      <c r="E7251">
        <v>39</v>
      </c>
      <c r="F7251">
        <v>0</v>
      </c>
      <c r="T7251"/>
    </row>
    <row r="7252" spans="1:20" x14ac:dyDescent="0.25">
      <c r="A7252">
        <v>1980</v>
      </c>
      <c r="B7252">
        <v>11</v>
      </c>
      <c r="C7252">
        <v>6</v>
      </c>
      <c r="D7252">
        <v>50</v>
      </c>
      <c r="E7252">
        <v>37</v>
      </c>
      <c r="F7252">
        <v>0</v>
      </c>
      <c r="T7252"/>
    </row>
    <row r="7253" spans="1:20" x14ac:dyDescent="0.25">
      <c r="A7253">
        <v>1980</v>
      </c>
      <c r="B7253">
        <v>11</v>
      </c>
      <c r="C7253">
        <v>7</v>
      </c>
      <c r="D7253">
        <v>68</v>
      </c>
      <c r="E7253">
        <v>44</v>
      </c>
      <c r="F7253">
        <v>3</v>
      </c>
      <c r="T7253"/>
    </row>
    <row r="7254" spans="1:20" x14ac:dyDescent="0.25">
      <c r="A7254">
        <v>1980</v>
      </c>
      <c r="B7254">
        <v>11</v>
      </c>
      <c r="C7254">
        <v>8</v>
      </c>
      <c r="D7254">
        <v>62</v>
      </c>
      <c r="E7254">
        <v>42</v>
      </c>
      <c r="F7254">
        <v>1</v>
      </c>
      <c r="T7254"/>
    </row>
    <row r="7255" spans="1:20" x14ac:dyDescent="0.25">
      <c r="A7255">
        <v>1980</v>
      </c>
      <c r="B7255">
        <v>11</v>
      </c>
      <c r="C7255">
        <v>9</v>
      </c>
      <c r="D7255">
        <v>56</v>
      </c>
      <c r="E7255">
        <v>38</v>
      </c>
      <c r="F7255">
        <v>18</v>
      </c>
      <c r="T7255"/>
    </row>
    <row r="7256" spans="1:20" x14ac:dyDescent="0.25">
      <c r="A7256">
        <v>1980</v>
      </c>
      <c r="B7256">
        <v>11</v>
      </c>
      <c r="C7256">
        <v>10</v>
      </c>
      <c r="D7256">
        <v>51</v>
      </c>
      <c r="E7256">
        <v>36</v>
      </c>
      <c r="F7256">
        <v>0</v>
      </c>
      <c r="T7256"/>
    </row>
    <row r="7257" spans="1:20" x14ac:dyDescent="0.25">
      <c r="A7257">
        <v>1980</v>
      </c>
      <c r="B7257">
        <v>11</v>
      </c>
      <c r="C7257">
        <v>11</v>
      </c>
      <c r="D7257">
        <v>42</v>
      </c>
      <c r="E7257">
        <v>34</v>
      </c>
      <c r="F7257">
        <v>0</v>
      </c>
      <c r="T7257"/>
    </row>
    <row r="7258" spans="1:20" x14ac:dyDescent="0.25">
      <c r="A7258">
        <v>1980</v>
      </c>
      <c r="B7258">
        <v>11</v>
      </c>
      <c r="C7258">
        <v>12</v>
      </c>
      <c r="D7258">
        <v>46</v>
      </c>
      <c r="E7258">
        <v>35</v>
      </c>
      <c r="F7258">
        <v>0</v>
      </c>
      <c r="T7258"/>
    </row>
    <row r="7259" spans="1:20" x14ac:dyDescent="0.25">
      <c r="A7259">
        <v>1980</v>
      </c>
      <c r="B7259">
        <v>11</v>
      </c>
      <c r="C7259">
        <v>13</v>
      </c>
      <c r="D7259">
        <v>58</v>
      </c>
      <c r="E7259">
        <v>37</v>
      </c>
      <c r="F7259">
        <v>0</v>
      </c>
      <c r="T7259"/>
    </row>
    <row r="7260" spans="1:20" x14ac:dyDescent="0.25">
      <c r="A7260">
        <v>1980</v>
      </c>
      <c r="B7260">
        <v>11</v>
      </c>
      <c r="C7260">
        <v>14</v>
      </c>
      <c r="D7260">
        <v>71</v>
      </c>
      <c r="E7260">
        <v>48</v>
      </c>
      <c r="F7260">
        <v>0</v>
      </c>
      <c r="T7260"/>
    </row>
    <row r="7261" spans="1:20" x14ac:dyDescent="0.25">
      <c r="A7261">
        <v>1980</v>
      </c>
      <c r="B7261">
        <v>11</v>
      </c>
      <c r="C7261">
        <v>15</v>
      </c>
      <c r="D7261">
        <v>49</v>
      </c>
      <c r="E7261">
        <v>40</v>
      </c>
      <c r="F7261">
        <v>0</v>
      </c>
      <c r="T7261"/>
    </row>
    <row r="7262" spans="1:20" x14ac:dyDescent="0.25">
      <c r="A7262">
        <v>1980</v>
      </c>
      <c r="B7262">
        <v>11</v>
      </c>
      <c r="C7262">
        <v>16</v>
      </c>
      <c r="D7262">
        <v>45</v>
      </c>
      <c r="E7262">
        <v>32</v>
      </c>
      <c r="F7262">
        <v>0</v>
      </c>
      <c r="T7262"/>
    </row>
    <row r="7263" spans="1:20" x14ac:dyDescent="0.25">
      <c r="A7263">
        <v>1980</v>
      </c>
      <c r="B7263">
        <v>11</v>
      </c>
      <c r="C7263">
        <v>17</v>
      </c>
      <c r="D7263">
        <v>41</v>
      </c>
      <c r="E7263">
        <v>28</v>
      </c>
      <c r="F7263">
        <v>31</v>
      </c>
      <c r="T7263"/>
    </row>
    <row r="7264" spans="1:20" x14ac:dyDescent="0.25">
      <c r="A7264">
        <v>1980</v>
      </c>
      <c r="B7264">
        <v>11</v>
      </c>
      <c r="C7264">
        <v>18</v>
      </c>
      <c r="D7264">
        <v>38</v>
      </c>
      <c r="E7264">
        <v>33</v>
      </c>
      <c r="F7264">
        <v>66</v>
      </c>
      <c r="T7264"/>
    </row>
    <row r="7265" spans="1:20" x14ac:dyDescent="0.25">
      <c r="A7265">
        <v>1980</v>
      </c>
      <c r="B7265">
        <v>11</v>
      </c>
      <c r="C7265">
        <v>19</v>
      </c>
      <c r="D7265">
        <v>40</v>
      </c>
      <c r="E7265">
        <v>33</v>
      </c>
      <c r="F7265">
        <v>0</v>
      </c>
      <c r="T7265"/>
    </row>
    <row r="7266" spans="1:20" x14ac:dyDescent="0.25">
      <c r="A7266">
        <v>1980</v>
      </c>
      <c r="B7266">
        <v>11</v>
      </c>
      <c r="C7266">
        <v>20</v>
      </c>
      <c r="D7266">
        <v>48</v>
      </c>
      <c r="E7266">
        <v>35</v>
      </c>
      <c r="F7266">
        <v>0</v>
      </c>
      <c r="T7266"/>
    </row>
    <row r="7267" spans="1:20" x14ac:dyDescent="0.25">
      <c r="A7267">
        <v>1980</v>
      </c>
      <c r="B7267">
        <v>11</v>
      </c>
      <c r="C7267">
        <v>21</v>
      </c>
      <c r="D7267">
        <v>49</v>
      </c>
      <c r="E7267">
        <v>37</v>
      </c>
      <c r="F7267">
        <v>0</v>
      </c>
      <c r="T7267"/>
    </row>
    <row r="7268" spans="1:20" x14ac:dyDescent="0.25">
      <c r="A7268">
        <v>1980</v>
      </c>
      <c r="B7268">
        <v>11</v>
      </c>
      <c r="C7268">
        <v>22</v>
      </c>
      <c r="D7268">
        <v>50</v>
      </c>
      <c r="E7268">
        <v>41</v>
      </c>
      <c r="F7268">
        <v>0</v>
      </c>
      <c r="T7268"/>
    </row>
    <row r="7269" spans="1:20" x14ac:dyDescent="0.25">
      <c r="A7269">
        <v>1980</v>
      </c>
      <c r="B7269">
        <v>11</v>
      </c>
      <c r="C7269">
        <v>23</v>
      </c>
      <c r="D7269">
        <v>52</v>
      </c>
      <c r="E7269">
        <v>38</v>
      </c>
      <c r="F7269">
        <v>0</v>
      </c>
      <c r="T7269"/>
    </row>
    <row r="7270" spans="1:20" x14ac:dyDescent="0.25">
      <c r="A7270">
        <v>1980</v>
      </c>
      <c r="B7270">
        <v>11</v>
      </c>
      <c r="C7270">
        <v>24</v>
      </c>
      <c r="D7270">
        <v>57</v>
      </c>
      <c r="E7270">
        <v>48</v>
      </c>
      <c r="F7270">
        <v>90</v>
      </c>
      <c r="T7270"/>
    </row>
    <row r="7271" spans="1:20" x14ac:dyDescent="0.25">
      <c r="A7271">
        <v>1980</v>
      </c>
      <c r="B7271">
        <v>11</v>
      </c>
      <c r="C7271">
        <v>25</v>
      </c>
      <c r="D7271">
        <v>56</v>
      </c>
      <c r="E7271">
        <v>38</v>
      </c>
      <c r="F7271">
        <v>0</v>
      </c>
      <c r="T7271"/>
    </row>
    <row r="7272" spans="1:20" x14ac:dyDescent="0.25">
      <c r="A7272">
        <v>1980</v>
      </c>
      <c r="B7272">
        <v>11</v>
      </c>
      <c r="C7272">
        <v>26</v>
      </c>
      <c r="D7272">
        <v>49</v>
      </c>
      <c r="E7272">
        <v>35</v>
      </c>
      <c r="F7272">
        <v>0</v>
      </c>
      <c r="T7272"/>
    </row>
    <row r="7273" spans="1:20" x14ac:dyDescent="0.25">
      <c r="A7273">
        <v>1980</v>
      </c>
      <c r="B7273">
        <v>11</v>
      </c>
      <c r="C7273">
        <v>27</v>
      </c>
      <c r="D7273">
        <v>41</v>
      </c>
      <c r="E7273">
        <v>34</v>
      </c>
      <c r="F7273">
        <v>2</v>
      </c>
      <c r="T7273"/>
    </row>
    <row r="7274" spans="1:20" x14ac:dyDescent="0.25">
      <c r="A7274">
        <v>1980</v>
      </c>
      <c r="B7274">
        <v>11</v>
      </c>
      <c r="C7274">
        <v>28</v>
      </c>
      <c r="D7274">
        <v>55</v>
      </c>
      <c r="E7274">
        <v>40</v>
      </c>
      <c r="F7274">
        <v>168</v>
      </c>
      <c r="T7274"/>
    </row>
    <row r="7275" spans="1:20" x14ac:dyDescent="0.25">
      <c r="A7275">
        <v>1980</v>
      </c>
      <c r="B7275">
        <v>11</v>
      </c>
      <c r="C7275">
        <v>29</v>
      </c>
      <c r="D7275">
        <v>43</v>
      </c>
      <c r="E7275">
        <v>36</v>
      </c>
      <c r="F7275">
        <v>0</v>
      </c>
      <c r="T7275"/>
    </row>
    <row r="7276" spans="1:20" x14ac:dyDescent="0.25">
      <c r="A7276">
        <v>1980</v>
      </c>
      <c r="B7276">
        <v>11</v>
      </c>
      <c r="C7276">
        <v>30</v>
      </c>
      <c r="D7276">
        <v>48</v>
      </c>
      <c r="E7276">
        <v>36</v>
      </c>
      <c r="F7276">
        <v>0</v>
      </c>
      <c r="T7276"/>
    </row>
    <row r="7277" spans="1:20" x14ac:dyDescent="0.25">
      <c r="A7277">
        <v>1980</v>
      </c>
      <c r="B7277">
        <v>12</v>
      </c>
      <c r="C7277">
        <v>1</v>
      </c>
      <c r="D7277">
        <v>56</v>
      </c>
      <c r="E7277">
        <v>43</v>
      </c>
      <c r="F7277">
        <v>0</v>
      </c>
      <c r="T7277"/>
    </row>
    <row r="7278" spans="1:20" x14ac:dyDescent="0.25">
      <c r="A7278">
        <v>1980</v>
      </c>
      <c r="B7278">
        <v>12</v>
      </c>
      <c r="C7278">
        <v>2</v>
      </c>
      <c r="D7278">
        <v>60</v>
      </c>
      <c r="E7278">
        <v>47</v>
      </c>
      <c r="F7278">
        <v>2</v>
      </c>
      <c r="T7278"/>
    </row>
    <row r="7279" spans="1:20" x14ac:dyDescent="0.25">
      <c r="A7279">
        <v>1980</v>
      </c>
      <c r="B7279">
        <v>12</v>
      </c>
      <c r="C7279">
        <v>3</v>
      </c>
      <c r="D7279">
        <v>47</v>
      </c>
      <c r="E7279">
        <v>26</v>
      </c>
      <c r="F7279">
        <v>0</v>
      </c>
      <c r="T7279"/>
    </row>
    <row r="7280" spans="1:20" x14ac:dyDescent="0.25">
      <c r="A7280">
        <v>1980</v>
      </c>
      <c r="B7280">
        <v>12</v>
      </c>
      <c r="C7280">
        <v>4</v>
      </c>
      <c r="D7280">
        <v>35</v>
      </c>
      <c r="E7280">
        <v>24</v>
      </c>
      <c r="F7280">
        <v>0</v>
      </c>
      <c r="T7280"/>
    </row>
    <row r="7281" spans="1:20" x14ac:dyDescent="0.25">
      <c r="A7281">
        <v>1980</v>
      </c>
      <c r="B7281">
        <v>12</v>
      </c>
      <c r="C7281">
        <v>5</v>
      </c>
      <c r="D7281">
        <v>40</v>
      </c>
      <c r="E7281">
        <v>22</v>
      </c>
      <c r="F7281">
        <v>0</v>
      </c>
      <c r="T7281"/>
    </row>
    <row r="7282" spans="1:20" x14ac:dyDescent="0.25">
      <c r="A7282">
        <v>1980</v>
      </c>
      <c r="B7282">
        <v>12</v>
      </c>
      <c r="C7282">
        <v>6</v>
      </c>
      <c r="D7282">
        <v>45</v>
      </c>
      <c r="E7282">
        <v>24</v>
      </c>
      <c r="F7282">
        <v>0</v>
      </c>
      <c r="T7282"/>
    </row>
    <row r="7283" spans="1:20" x14ac:dyDescent="0.25">
      <c r="A7283">
        <v>1980</v>
      </c>
      <c r="B7283">
        <v>12</v>
      </c>
      <c r="C7283">
        <v>7</v>
      </c>
      <c r="D7283">
        <v>50</v>
      </c>
      <c r="E7283">
        <v>33</v>
      </c>
      <c r="F7283">
        <v>1</v>
      </c>
      <c r="T7283"/>
    </row>
    <row r="7284" spans="1:20" x14ac:dyDescent="0.25">
      <c r="A7284">
        <v>1980</v>
      </c>
      <c r="B7284">
        <v>12</v>
      </c>
      <c r="C7284">
        <v>8</v>
      </c>
      <c r="D7284">
        <v>64</v>
      </c>
      <c r="E7284">
        <v>46</v>
      </c>
      <c r="F7284">
        <v>0</v>
      </c>
      <c r="T7284"/>
    </row>
    <row r="7285" spans="1:20" x14ac:dyDescent="0.25">
      <c r="A7285">
        <v>1980</v>
      </c>
      <c r="B7285">
        <v>12</v>
      </c>
      <c r="C7285">
        <v>9</v>
      </c>
      <c r="D7285">
        <v>63</v>
      </c>
      <c r="E7285">
        <v>39</v>
      </c>
      <c r="F7285">
        <v>18</v>
      </c>
      <c r="T7285"/>
    </row>
    <row r="7286" spans="1:20" x14ac:dyDescent="0.25">
      <c r="A7286">
        <v>1980</v>
      </c>
      <c r="B7286">
        <v>12</v>
      </c>
      <c r="C7286">
        <v>10</v>
      </c>
      <c r="D7286">
        <v>43</v>
      </c>
      <c r="E7286">
        <v>38</v>
      </c>
      <c r="F7286">
        <v>0</v>
      </c>
      <c r="T7286"/>
    </row>
    <row r="7287" spans="1:20" x14ac:dyDescent="0.25">
      <c r="A7287">
        <v>1980</v>
      </c>
      <c r="B7287">
        <v>12</v>
      </c>
      <c r="C7287">
        <v>11</v>
      </c>
      <c r="D7287">
        <v>39</v>
      </c>
      <c r="E7287">
        <v>25</v>
      </c>
      <c r="F7287">
        <v>0</v>
      </c>
      <c r="T7287"/>
    </row>
    <row r="7288" spans="1:20" x14ac:dyDescent="0.25">
      <c r="A7288">
        <v>1980</v>
      </c>
      <c r="B7288">
        <v>12</v>
      </c>
      <c r="C7288">
        <v>12</v>
      </c>
      <c r="D7288">
        <v>41</v>
      </c>
      <c r="E7288">
        <v>27</v>
      </c>
      <c r="F7288">
        <v>0</v>
      </c>
      <c r="T7288"/>
    </row>
    <row r="7289" spans="1:20" x14ac:dyDescent="0.25">
      <c r="A7289">
        <v>1980</v>
      </c>
      <c r="B7289">
        <v>12</v>
      </c>
      <c r="C7289">
        <v>13</v>
      </c>
      <c r="D7289">
        <v>52</v>
      </c>
      <c r="E7289">
        <v>30</v>
      </c>
      <c r="F7289">
        <v>0</v>
      </c>
      <c r="T7289"/>
    </row>
    <row r="7290" spans="1:20" x14ac:dyDescent="0.25">
      <c r="A7290">
        <v>1980</v>
      </c>
      <c r="B7290">
        <v>12</v>
      </c>
      <c r="C7290">
        <v>14</v>
      </c>
      <c r="D7290">
        <v>38</v>
      </c>
      <c r="E7290">
        <v>20</v>
      </c>
      <c r="F7290">
        <v>0</v>
      </c>
      <c r="T7290"/>
    </row>
    <row r="7291" spans="1:20" x14ac:dyDescent="0.25">
      <c r="A7291">
        <v>1980</v>
      </c>
      <c r="B7291">
        <v>12</v>
      </c>
      <c r="C7291">
        <v>15</v>
      </c>
      <c r="D7291">
        <v>31</v>
      </c>
      <c r="E7291">
        <v>18</v>
      </c>
      <c r="F7291">
        <v>9</v>
      </c>
      <c r="T7291"/>
    </row>
    <row r="7292" spans="1:20" x14ac:dyDescent="0.25">
      <c r="A7292">
        <v>1980</v>
      </c>
      <c r="B7292">
        <v>12</v>
      </c>
      <c r="C7292">
        <v>16</v>
      </c>
      <c r="D7292">
        <v>37</v>
      </c>
      <c r="E7292">
        <v>31</v>
      </c>
      <c r="F7292">
        <v>1</v>
      </c>
      <c r="T7292"/>
    </row>
    <row r="7293" spans="1:20" x14ac:dyDescent="0.25">
      <c r="A7293">
        <v>1980</v>
      </c>
      <c r="B7293">
        <v>12</v>
      </c>
      <c r="C7293">
        <v>17</v>
      </c>
      <c r="D7293">
        <v>32</v>
      </c>
      <c r="E7293">
        <v>21</v>
      </c>
      <c r="F7293">
        <v>0</v>
      </c>
      <c r="T7293"/>
    </row>
    <row r="7294" spans="1:20" x14ac:dyDescent="0.25">
      <c r="A7294">
        <v>1980</v>
      </c>
      <c r="B7294">
        <v>12</v>
      </c>
      <c r="C7294">
        <v>18</v>
      </c>
      <c r="D7294">
        <v>40</v>
      </c>
      <c r="E7294">
        <v>21</v>
      </c>
      <c r="F7294">
        <v>0</v>
      </c>
      <c r="T7294"/>
    </row>
    <row r="7295" spans="1:20" x14ac:dyDescent="0.25">
      <c r="A7295">
        <v>1980</v>
      </c>
      <c r="B7295">
        <v>12</v>
      </c>
      <c r="C7295">
        <v>19</v>
      </c>
      <c r="D7295">
        <v>41</v>
      </c>
      <c r="E7295">
        <v>17</v>
      </c>
      <c r="F7295">
        <v>0</v>
      </c>
      <c r="T7295"/>
    </row>
    <row r="7296" spans="1:20" x14ac:dyDescent="0.25">
      <c r="A7296">
        <v>1980</v>
      </c>
      <c r="B7296">
        <v>12</v>
      </c>
      <c r="C7296">
        <v>20</v>
      </c>
      <c r="D7296">
        <v>26</v>
      </c>
      <c r="E7296">
        <v>14</v>
      </c>
      <c r="F7296">
        <v>0</v>
      </c>
      <c r="T7296"/>
    </row>
    <row r="7297" spans="1:20" x14ac:dyDescent="0.25">
      <c r="A7297">
        <v>1980</v>
      </c>
      <c r="B7297">
        <v>12</v>
      </c>
      <c r="C7297">
        <v>21</v>
      </c>
      <c r="D7297">
        <v>27</v>
      </c>
      <c r="E7297">
        <v>16</v>
      </c>
      <c r="F7297">
        <v>0</v>
      </c>
      <c r="T7297"/>
    </row>
    <row r="7298" spans="1:20" x14ac:dyDescent="0.25">
      <c r="A7298">
        <v>1980</v>
      </c>
      <c r="B7298">
        <v>12</v>
      </c>
      <c r="C7298">
        <v>22</v>
      </c>
      <c r="D7298">
        <v>32</v>
      </c>
      <c r="E7298">
        <v>19</v>
      </c>
      <c r="F7298">
        <v>0</v>
      </c>
      <c r="T7298"/>
    </row>
    <row r="7299" spans="1:20" x14ac:dyDescent="0.25">
      <c r="A7299">
        <v>1980</v>
      </c>
      <c r="B7299">
        <v>12</v>
      </c>
      <c r="C7299">
        <v>23</v>
      </c>
      <c r="D7299">
        <v>34</v>
      </c>
      <c r="E7299">
        <v>29</v>
      </c>
      <c r="F7299">
        <v>16</v>
      </c>
      <c r="T7299"/>
    </row>
    <row r="7300" spans="1:20" x14ac:dyDescent="0.25">
      <c r="A7300">
        <v>1980</v>
      </c>
      <c r="B7300">
        <v>12</v>
      </c>
      <c r="C7300">
        <v>24</v>
      </c>
      <c r="D7300">
        <v>37</v>
      </c>
      <c r="E7300">
        <v>20</v>
      </c>
      <c r="F7300">
        <v>10</v>
      </c>
      <c r="T7300"/>
    </row>
    <row r="7301" spans="1:20" x14ac:dyDescent="0.25">
      <c r="A7301">
        <v>1980</v>
      </c>
      <c r="B7301">
        <v>12</v>
      </c>
      <c r="C7301">
        <v>25</v>
      </c>
      <c r="D7301">
        <v>20</v>
      </c>
      <c r="E7301">
        <v>-1</v>
      </c>
      <c r="F7301">
        <v>0</v>
      </c>
      <c r="T7301"/>
    </row>
    <row r="7302" spans="1:20" x14ac:dyDescent="0.25">
      <c r="A7302">
        <v>1980</v>
      </c>
      <c r="B7302">
        <v>12</v>
      </c>
      <c r="C7302">
        <v>26</v>
      </c>
      <c r="D7302">
        <v>23</v>
      </c>
      <c r="E7302">
        <v>8</v>
      </c>
      <c r="F7302">
        <v>0</v>
      </c>
      <c r="T7302"/>
    </row>
    <row r="7303" spans="1:20" x14ac:dyDescent="0.25">
      <c r="A7303">
        <v>1980</v>
      </c>
      <c r="B7303">
        <v>12</v>
      </c>
      <c r="C7303">
        <v>27</v>
      </c>
      <c r="D7303">
        <v>31</v>
      </c>
      <c r="E7303">
        <v>20</v>
      </c>
      <c r="F7303">
        <v>0</v>
      </c>
      <c r="T7303"/>
    </row>
    <row r="7304" spans="1:20" x14ac:dyDescent="0.25">
      <c r="A7304">
        <v>1980</v>
      </c>
      <c r="B7304">
        <v>12</v>
      </c>
      <c r="C7304">
        <v>28</v>
      </c>
      <c r="D7304">
        <v>37</v>
      </c>
      <c r="E7304">
        <v>27</v>
      </c>
      <c r="F7304">
        <v>1</v>
      </c>
      <c r="T7304"/>
    </row>
    <row r="7305" spans="1:20" x14ac:dyDescent="0.25">
      <c r="A7305">
        <v>1980</v>
      </c>
      <c r="B7305">
        <v>12</v>
      </c>
      <c r="C7305">
        <v>29</v>
      </c>
      <c r="D7305">
        <v>44</v>
      </c>
      <c r="E7305">
        <v>37</v>
      </c>
      <c r="F7305">
        <v>0</v>
      </c>
      <c r="T7305"/>
    </row>
    <row r="7306" spans="1:20" x14ac:dyDescent="0.25">
      <c r="A7306">
        <v>1980</v>
      </c>
      <c r="B7306">
        <v>12</v>
      </c>
      <c r="C7306">
        <v>30</v>
      </c>
      <c r="D7306">
        <v>44</v>
      </c>
      <c r="E7306">
        <v>20</v>
      </c>
      <c r="F7306">
        <v>0</v>
      </c>
      <c r="T7306"/>
    </row>
    <row r="7307" spans="1:20" x14ac:dyDescent="0.25">
      <c r="A7307">
        <v>1980</v>
      </c>
      <c r="B7307">
        <v>12</v>
      </c>
      <c r="C7307">
        <v>31</v>
      </c>
      <c r="D7307">
        <v>27</v>
      </c>
      <c r="E7307">
        <v>14</v>
      </c>
      <c r="F7307">
        <v>0</v>
      </c>
      <c r="T7307"/>
    </row>
    <row r="7308" spans="1:20" x14ac:dyDescent="0.25">
      <c r="A7308">
        <v>1981</v>
      </c>
      <c r="B7308">
        <v>1</v>
      </c>
      <c r="C7308">
        <v>1</v>
      </c>
      <c r="D7308">
        <v>28</v>
      </c>
      <c r="E7308">
        <v>24</v>
      </c>
      <c r="F7308">
        <v>0</v>
      </c>
      <c r="T7308"/>
    </row>
    <row r="7309" spans="1:20" x14ac:dyDescent="0.25">
      <c r="A7309">
        <v>1981</v>
      </c>
      <c r="B7309">
        <v>1</v>
      </c>
      <c r="C7309">
        <v>2</v>
      </c>
      <c r="D7309">
        <v>34</v>
      </c>
      <c r="E7309">
        <v>16</v>
      </c>
      <c r="F7309">
        <v>0</v>
      </c>
      <c r="T7309"/>
    </row>
    <row r="7310" spans="1:20" x14ac:dyDescent="0.25">
      <c r="A7310">
        <v>1981</v>
      </c>
      <c r="B7310">
        <v>1</v>
      </c>
      <c r="C7310">
        <v>3</v>
      </c>
      <c r="D7310">
        <v>21</v>
      </c>
      <c r="E7310">
        <v>13</v>
      </c>
      <c r="F7310">
        <v>3</v>
      </c>
      <c r="T7310"/>
    </row>
    <row r="7311" spans="1:20" x14ac:dyDescent="0.25">
      <c r="A7311">
        <v>1981</v>
      </c>
      <c r="B7311">
        <v>1</v>
      </c>
      <c r="C7311">
        <v>4</v>
      </c>
      <c r="D7311">
        <v>14</v>
      </c>
      <c r="E7311">
        <v>5</v>
      </c>
      <c r="F7311">
        <v>0</v>
      </c>
      <c r="T7311"/>
    </row>
    <row r="7312" spans="1:20" x14ac:dyDescent="0.25">
      <c r="A7312">
        <v>1981</v>
      </c>
      <c r="B7312">
        <v>1</v>
      </c>
      <c r="C7312">
        <v>5</v>
      </c>
      <c r="D7312">
        <v>29</v>
      </c>
      <c r="E7312">
        <v>11</v>
      </c>
      <c r="F7312">
        <v>0</v>
      </c>
      <c r="T7312"/>
    </row>
    <row r="7313" spans="1:20" x14ac:dyDescent="0.25">
      <c r="A7313">
        <v>1981</v>
      </c>
      <c r="B7313">
        <v>1</v>
      </c>
      <c r="C7313">
        <v>6</v>
      </c>
      <c r="D7313">
        <v>33</v>
      </c>
      <c r="E7313">
        <v>20</v>
      </c>
      <c r="F7313">
        <v>8</v>
      </c>
      <c r="T7313"/>
    </row>
    <row r="7314" spans="1:20" x14ac:dyDescent="0.25">
      <c r="A7314">
        <v>1981</v>
      </c>
      <c r="B7314">
        <v>1</v>
      </c>
      <c r="C7314">
        <v>7</v>
      </c>
      <c r="D7314">
        <v>37</v>
      </c>
      <c r="E7314">
        <v>14</v>
      </c>
      <c r="F7314">
        <v>41</v>
      </c>
      <c r="T7314"/>
    </row>
    <row r="7315" spans="1:20" x14ac:dyDescent="0.25">
      <c r="A7315">
        <v>1981</v>
      </c>
      <c r="B7315">
        <v>1</v>
      </c>
      <c r="C7315">
        <v>8</v>
      </c>
      <c r="D7315">
        <v>21</v>
      </c>
      <c r="E7315">
        <v>12</v>
      </c>
      <c r="F7315">
        <v>0</v>
      </c>
      <c r="T7315"/>
    </row>
    <row r="7316" spans="1:20" x14ac:dyDescent="0.25">
      <c r="A7316">
        <v>1981</v>
      </c>
      <c r="B7316">
        <v>1</v>
      </c>
      <c r="C7316">
        <v>9</v>
      </c>
      <c r="D7316">
        <v>24</v>
      </c>
      <c r="E7316">
        <v>14</v>
      </c>
      <c r="F7316">
        <v>0</v>
      </c>
      <c r="T7316"/>
    </row>
    <row r="7317" spans="1:20" x14ac:dyDescent="0.25">
      <c r="A7317">
        <v>1981</v>
      </c>
      <c r="B7317">
        <v>1</v>
      </c>
      <c r="C7317">
        <v>10</v>
      </c>
      <c r="D7317">
        <v>25</v>
      </c>
      <c r="E7317">
        <v>11</v>
      </c>
      <c r="F7317">
        <v>0</v>
      </c>
      <c r="T7317"/>
    </row>
    <row r="7318" spans="1:20" x14ac:dyDescent="0.25">
      <c r="A7318">
        <v>1981</v>
      </c>
      <c r="B7318">
        <v>1</v>
      </c>
      <c r="C7318">
        <v>11</v>
      </c>
      <c r="D7318">
        <v>19</v>
      </c>
      <c r="E7318">
        <v>8</v>
      </c>
      <c r="F7318">
        <v>0</v>
      </c>
      <c r="T7318"/>
    </row>
    <row r="7319" spans="1:20" x14ac:dyDescent="0.25">
      <c r="A7319">
        <v>1981</v>
      </c>
      <c r="B7319">
        <v>1</v>
      </c>
      <c r="C7319">
        <v>12</v>
      </c>
      <c r="D7319">
        <v>15</v>
      </c>
      <c r="E7319">
        <v>2</v>
      </c>
      <c r="F7319">
        <v>0</v>
      </c>
      <c r="T7319"/>
    </row>
    <row r="7320" spans="1:20" x14ac:dyDescent="0.25">
      <c r="A7320">
        <v>1981</v>
      </c>
      <c r="B7320">
        <v>1</v>
      </c>
      <c r="C7320">
        <v>13</v>
      </c>
      <c r="D7320">
        <v>22</v>
      </c>
      <c r="E7320">
        <v>5</v>
      </c>
      <c r="F7320">
        <v>0</v>
      </c>
      <c r="T7320"/>
    </row>
    <row r="7321" spans="1:20" x14ac:dyDescent="0.25">
      <c r="A7321">
        <v>1981</v>
      </c>
      <c r="B7321">
        <v>1</v>
      </c>
      <c r="C7321">
        <v>14</v>
      </c>
      <c r="D7321">
        <v>32</v>
      </c>
      <c r="E7321">
        <v>20</v>
      </c>
      <c r="F7321">
        <v>0</v>
      </c>
      <c r="T7321"/>
    </row>
    <row r="7322" spans="1:20" x14ac:dyDescent="0.25">
      <c r="A7322">
        <v>1981</v>
      </c>
      <c r="B7322">
        <v>1</v>
      </c>
      <c r="C7322">
        <v>15</v>
      </c>
      <c r="D7322">
        <v>31</v>
      </c>
      <c r="E7322">
        <v>25</v>
      </c>
      <c r="F7322">
        <v>0</v>
      </c>
      <c r="T7322"/>
    </row>
    <row r="7323" spans="1:20" x14ac:dyDescent="0.25">
      <c r="A7323">
        <v>1981</v>
      </c>
      <c r="B7323">
        <v>1</v>
      </c>
      <c r="C7323">
        <v>16</v>
      </c>
      <c r="D7323">
        <v>30</v>
      </c>
      <c r="E7323">
        <v>27</v>
      </c>
      <c r="F7323">
        <v>6</v>
      </c>
      <c r="T7323"/>
    </row>
    <row r="7324" spans="1:20" x14ac:dyDescent="0.25">
      <c r="A7324">
        <v>1981</v>
      </c>
      <c r="B7324">
        <v>1</v>
      </c>
      <c r="C7324">
        <v>17</v>
      </c>
      <c r="D7324">
        <v>27</v>
      </c>
      <c r="E7324">
        <v>15</v>
      </c>
      <c r="F7324">
        <v>0</v>
      </c>
      <c r="T7324"/>
    </row>
    <row r="7325" spans="1:20" x14ac:dyDescent="0.25">
      <c r="A7325">
        <v>1981</v>
      </c>
      <c r="B7325">
        <v>1</v>
      </c>
      <c r="C7325">
        <v>18</v>
      </c>
      <c r="D7325">
        <v>31</v>
      </c>
      <c r="E7325">
        <v>14</v>
      </c>
      <c r="F7325">
        <v>0</v>
      </c>
      <c r="T7325"/>
    </row>
    <row r="7326" spans="1:20" x14ac:dyDescent="0.25">
      <c r="A7326">
        <v>1981</v>
      </c>
      <c r="B7326">
        <v>1</v>
      </c>
      <c r="C7326">
        <v>19</v>
      </c>
      <c r="D7326">
        <v>45</v>
      </c>
      <c r="E7326">
        <v>31</v>
      </c>
      <c r="F7326">
        <v>0</v>
      </c>
      <c r="T7326"/>
    </row>
    <row r="7327" spans="1:20" x14ac:dyDescent="0.25">
      <c r="A7327">
        <v>1981</v>
      </c>
      <c r="B7327">
        <v>1</v>
      </c>
      <c r="C7327">
        <v>20</v>
      </c>
      <c r="D7327">
        <v>43</v>
      </c>
      <c r="E7327">
        <v>32</v>
      </c>
      <c r="F7327">
        <v>0</v>
      </c>
      <c r="T7327"/>
    </row>
    <row r="7328" spans="1:20" x14ac:dyDescent="0.25">
      <c r="A7328">
        <v>1981</v>
      </c>
      <c r="B7328">
        <v>1</v>
      </c>
      <c r="C7328">
        <v>21</v>
      </c>
      <c r="D7328">
        <v>35</v>
      </c>
      <c r="E7328">
        <v>24</v>
      </c>
      <c r="F7328">
        <v>0</v>
      </c>
      <c r="T7328"/>
    </row>
    <row r="7329" spans="1:20" x14ac:dyDescent="0.25">
      <c r="A7329">
        <v>1981</v>
      </c>
      <c r="B7329">
        <v>1</v>
      </c>
      <c r="C7329">
        <v>22</v>
      </c>
      <c r="D7329">
        <v>39</v>
      </c>
      <c r="E7329">
        <v>26</v>
      </c>
      <c r="F7329">
        <v>0</v>
      </c>
      <c r="T7329"/>
    </row>
    <row r="7330" spans="1:20" x14ac:dyDescent="0.25">
      <c r="A7330">
        <v>1981</v>
      </c>
      <c r="B7330">
        <v>1</v>
      </c>
      <c r="C7330">
        <v>23</v>
      </c>
      <c r="D7330">
        <v>43</v>
      </c>
      <c r="E7330">
        <v>34</v>
      </c>
      <c r="F7330">
        <v>0</v>
      </c>
      <c r="T7330"/>
    </row>
    <row r="7331" spans="1:20" x14ac:dyDescent="0.25">
      <c r="A7331">
        <v>1981</v>
      </c>
      <c r="B7331">
        <v>1</v>
      </c>
      <c r="C7331">
        <v>24</v>
      </c>
      <c r="D7331">
        <v>36</v>
      </c>
      <c r="E7331">
        <v>31</v>
      </c>
      <c r="F7331">
        <v>0</v>
      </c>
      <c r="T7331"/>
    </row>
    <row r="7332" spans="1:20" x14ac:dyDescent="0.25">
      <c r="A7332">
        <v>1981</v>
      </c>
      <c r="B7332">
        <v>1</v>
      </c>
      <c r="C7332">
        <v>25</v>
      </c>
      <c r="D7332">
        <v>41</v>
      </c>
      <c r="E7332">
        <v>27</v>
      </c>
      <c r="F7332">
        <v>0</v>
      </c>
      <c r="T7332"/>
    </row>
    <row r="7333" spans="1:20" x14ac:dyDescent="0.25">
      <c r="A7333">
        <v>1981</v>
      </c>
      <c r="B7333">
        <v>1</v>
      </c>
      <c r="C7333">
        <v>26</v>
      </c>
      <c r="D7333">
        <v>46</v>
      </c>
      <c r="E7333">
        <v>36</v>
      </c>
      <c r="F7333">
        <v>0</v>
      </c>
      <c r="T7333"/>
    </row>
    <row r="7334" spans="1:20" x14ac:dyDescent="0.25">
      <c r="A7334">
        <v>1981</v>
      </c>
      <c r="B7334">
        <v>1</v>
      </c>
      <c r="C7334">
        <v>27</v>
      </c>
      <c r="D7334">
        <v>49</v>
      </c>
      <c r="E7334">
        <v>40</v>
      </c>
      <c r="F7334">
        <v>0</v>
      </c>
      <c r="T7334"/>
    </row>
    <row r="7335" spans="1:20" x14ac:dyDescent="0.25">
      <c r="A7335">
        <v>1981</v>
      </c>
      <c r="B7335">
        <v>1</v>
      </c>
      <c r="C7335">
        <v>28</v>
      </c>
      <c r="D7335">
        <v>44</v>
      </c>
      <c r="E7335">
        <v>34</v>
      </c>
      <c r="F7335">
        <v>0</v>
      </c>
      <c r="T7335"/>
    </row>
    <row r="7336" spans="1:20" x14ac:dyDescent="0.25">
      <c r="A7336">
        <v>1981</v>
      </c>
      <c r="B7336">
        <v>1</v>
      </c>
      <c r="C7336">
        <v>29</v>
      </c>
      <c r="D7336">
        <v>39</v>
      </c>
      <c r="E7336">
        <v>20</v>
      </c>
      <c r="F7336">
        <v>0</v>
      </c>
      <c r="T7336"/>
    </row>
    <row r="7337" spans="1:20" x14ac:dyDescent="0.25">
      <c r="A7337">
        <v>1981</v>
      </c>
      <c r="B7337">
        <v>1</v>
      </c>
      <c r="C7337">
        <v>30</v>
      </c>
      <c r="D7337">
        <v>29</v>
      </c>
      <c r="E7337">
        <v>18</v>
      </c>
      <c r="F7337">
        <v>0</v>
      </c>
      <c r="T7337"/>
    </row>
    <row r="7338" spans="1:20" x14ac:dyDescent="0.25">
      <c r="A7338">
        <v>1981</v>
      </c>
      <c r="B7338">
        <v>1</v>
      </c>
      <c r="C7338">
        <v>31</v>
      </c>
      <c r="D7338">
        <v>38</v>
      </c>
      <c r="E7338">
        <v>16</v>
      </c>
      <c r="F7338">
        <v>0</v>
      </c>
      <c r="T7338"/>
    </row>
    <row r="7339" spans="1:20" x14ac:dyDescent="0.25">
      <c r="A7339">
        <v>1981</v>
      </c>
      <c r="B7339">
        <v>2</v>
      </c>
      <c r="C7339">
        <v>1</v>
      </c>
      <c r="D7339">
        <v>47</v>
      </c>
      <c r="E7339">
        <v>27</v>
      </c>
      <c r="F7339">
        <v>3</v>
      </c>
      <c r="T7339"/>
    </row>
    <row r="7340" spans="1:20" x14ac:dyDescent="0.25">
      <c r="A7340">
        <v>1981</v>
      </c>
      <c r="B7340">
        <v>2</v>
      </c>
      <c r="C7340">
        <v>2</v>
      </c>
      <c r="D7340">
        <v>51</v>
      </c>
      <c r="E7340">
        <v>29</v>
      </c>
      <c r="F7340">
        <v>77</v>
      </c>
      <c r="T7340"/>
    </row>
    <row r="7341" spans="1:20" x14ac:dyDescent="0.25">
      <c r="A7341">
        <v>1981</v>
      </c>
      <c r="B7341">
        <v>2</v>
      </c>
      <c r="C7341">
        <v>3</v>
      </c>
      <c r="D7341">
        <v>29</v>
      </c>
      <c r="E7341">
        <v>16</v>
      </c>
      <c r="F7341">
        <v>0</v>
      </c>
      <c r="T7341"/>
    </row>
    <row r="7342" spans="1:20" x14ac:dyDescent="0.25">
      <c r="A7342">
        <v>1981</v>
      </c>
      <c r="B7342">
        <v>2</v>
      </c>
      <c r="C7342">
        <v>4</v>
      </c>
      <c r="D7342">
        <v>25</v>
      </c>
      <c r="E7342">
        <v>15</v>
      </c>
      <c r="F7342">
        <v>0</v>
      </c>
      <c r="T7342"/>
    </row>
    <row r="7343" spans="1:20" x14ac:dyDescent="0.25">
      <c r="A7343">
        <v>1981</v>
      </c>
      <c r="B7343">
        <v>2</v>
      </c>
      <c r="C7343">
        <v>5</v>
      </c>
      <c r="D7343">
        <v>22</v>
      </c>
      <c r="E7343">
        <v>8</v>
      </c>
      <c r="F7343">
        <v>0</v>
      </c>
      <c r="T7343"/>
    </row>
    <row r="7344" spans="1:20" x14ac:dyDescent="0.25">
      <c r="A7344">
        <v>1981</v>
      </c>
      <c r="B7344">
        <v>2</v>
      </c>
      <c r="C7344">
        <v>6</v>
      </c>
      <c r="D7344">
        <v>35</v>
      </c>
      <c r="E7344">
        <v>21</v>
      </c>
      <c r="F7344">
        <v>0</v>
      </c>
      <c r="T7344"/>
    </row>
    <row r="7345" spans="1:20" x14ac:dyDescent="0.25">
      <c r="A7345">
        <v>1981</v>
      </c>
      <c r="B7345">
        <v>2</v>
      </c>
      <c r="C7345">
        <v>7</v>
      </c>
      <c r="D7345">
        <v>41</v>
      </c>
      <c r="E7345">
        <v>30</v>
      </c>
      <c r="F7345">
        <v>0</v>
      </c>
      <c r="T7345"/>
    </row>
    <row r="7346" spans="1:20" x14ac:dyDescent="0.25">
      <c r="A7346">
        <v>1981</v>
      </c>
      <c r="B7346">
        <v>2</v>
      </c>
      <c r="C7346">
        <v>8</v>
      </c>
      <c r="D7346">
        <v>49</v>
      </c>
      <c r="E7346">
        <v>29</v>
      </c>
      <c r="F7346">
        <v>17</v>
      </c>
      <c r="T7346"/>
    </row>
    <row r="7347" spans="1:20" x14ac:dyDescent="0.25">
      <c r="A7347">
        <v>1981</v>
      </c>
      <c r="B7347">
        <v>2</v>
      </c>
      <c r="C7347">
        <v>9</v>
      </c>
      <c r="D7347">
        <v>31</v>
      </c>
      <c r="E7347">
        <v>20</v>
      </c>
      <c r="F7347">
        <v>0</v>
      </c>
      <c r="T7347"/>
    </row>
    <row r="7348" spans="1:20" x14ac:dyDescent="0.25">
      <c r="A7348">
        <v>1981</v>
      </c>
      <c r="B7348">
        <v>2</v>
      </c>
      <c r="C7348">
        <v>10</v>
      </c>
      <c r="D7348">
        <v>46</v>
      </c>
      <c r="E7348">
        <v>28</v>
      </c>
      <c r="F7348">
        <v>0</v>
      </c>
      <c r="T7348"/>
    </row>
    <row r="7349" spans="1:20" x14ac:dyDescent="0.25">
      <c r="A7349">
        <v>1981</v>
      </c>
      <c r="B7349">
        <v>2</v>
      </c>
      <c r="C7349">
        <v>11</v>
      </c>
      <c r="D7349">
        <v>57</v>
      </c>
      <c r="E7349">
        <v>38</v>
      </c>
      <c r="F7349">
        <v>109</v>
      </c>
      <c r="T7349"/>
    </row>
    <row r="7350" spans="1:20" x14ac:dyDescent="0.25">
      <c r="A7350">
        <v>1981</v>
      </c>
      <c r="B7350">
        <v>2</v>
      </c>
      <c r="C7350">
        <v>12</v>
      </c>
      <c r="D7350">
        <v>38</v>
      </c>
      <c r="E7350">
        <v>19</v>
      </c>
      <c r="F7350">
        <v>1</v>
      </c>
      <c r="T7350"/>
    </row>
    <row r="7351" spans="1:20" x14ac:dyDescent="0.25">
      <c r="A7351">
        <v>1981</v>
      </c>
      <c r="B7351">
        <v>2</v>
      </c>
      <c r="C7351">
        <v>13</v>
      </c>
      <c r="D7351">
        <v>31</v>
      </c>
      <c r="E7351">
        <v>18</v>
      </c>
      <c r="F7351">
        <v>0</v>
      </c>
      <c r="T7351"/>
    </row>
    <row r="7352" spans="1:20" x14ac:dyDescent="0.25">
      <c r="A7352">
        <v>1981</v>
      </c>
      <c r="B7352">
        <v>2</v>
      </c>
      <c r="C7352">
        <v>14</v>
      </c>
      <c r="D7352">
        <v>45</v>
      </c>
      <c r="E7352">
        <v>24</v>
      </c>
      <c r="F7352">
        <v>0</v>
      </c>
      <c r="T7352"/>
    </row>
    <row r="7353" spans="1:20" x14ac:dyDescent="0.25">
      <c r="A7353">
        <v>1981</v>
      </c>
      <c r="B7353">
        <v>2</v>
      </c>
      <c r="C7353">
        <v>15</v>
      </c>
      <c r="D7353">
        <v>44</v>
      </c>
      <c r="E7353">
        <v>32</v>
      </c>
      <c r="F7353">
        <v>0</v>
      </c>
      <c r="T7353"/>
    </row>
    <row r="7354" spans="1:20" x14ac:dyDescent="0.25">
      <c r="A7354">
        <v>1981</v>
      </c>
      <c r="B7354">
        <v>2</v>
      </c>
      <c r="C7354">
        <v>16</v>
      </c>
      <c r="D7354">
        <v>56</v>
      </c>
      <c r="E7354">
        <v>33</v>
      </c>
      <c r="F7354">
        <v>0</v>
      </c>
      <c r="T7354"/>
    </row>
    <row r="7355" spans="1:20" x14ac:dyDescent="0.25">
      <c r="A7355">
        <v>1981</v>
      </c>
      <c r="B7355">
        <v>2</v>
      </c>
      <c r="C7355">
        <v>17</v>
      </c>
      <c r="D7355">
        <v>62</v>
      </c>
      <c r="E7355">
        <v>46</v>
      </c>
      <c r="F7355">
        <v>0</v>
      </c>
      <c r="T7355"/>
    </row>
    <row r="7356" spans="1:20" x14ac:dyDescent="0.25">
      <c r="A7356">
        <v>1981</v>
      </c>
      <c r="B7356">
        <v>2</v>
      </c>
      <c r="C7356">
        <v>18</v>
      </c>
      <c r="D7356">
        <v>68</v>
      </c>
      <c r="E7356">
        <v>48</v>
      </c>
      <c r="F7356">
        <v>0</v>
      </c>
      <c r="T7356"/>
    </row>
    <row r="7357" spans="1:20" x14ac:dyDescent="0.25">
      <c r="A7357">
        <v>1981</v>
      </c>
      <c r="B7357">
        <v>2</v>
      </c>
      <c r="C7357">
        <v>19</v>
      </c>
      <c r="D7357">
        <v>59</v>
      </c>
      <c r="E7357">
        <v>49</v>
      </c>
      <c r="F7357">
        <v>85</v>
      </c>
      <c r="T7357"/>
    </row>
    <row r="7358" spans="1:20" x14ac:dyDescent="0.25">
      <c r="A7358">
        <v>1981</v>
      </c>
      <c r="B7358">
        <v>2</v>
      </c>
      <c r="C7358">
        <v>20</v>
      </c>
      <c r="D7358">
        <v>57</v>
      </c>
      <c r="E7358">
        <v>47</v>
      </c>
      <c r="F7358">
        <v>177</v>
      </c>
      <c r="T7358"/>
    </row>
    <row r="7359" spans="1:20" x14ac:dyDescent="0.25">
      <c r="A7359">
        <v>1981</v>
      </c>
      <c r="B7359">
        <v>2</v>
      </c>
      <c r="C7359">
        <v>21</v>
      </c>
      <c r="D7359">
        <v>49</v>
      </c>
      <c r="E7359">
        <v>47</v>
      </c>
      <c r="F7359">
        <v>2</v>
      </c>
      <c r="T7359"/>
    </row>
    <row r="7360" spans="1:20" x14ac:dyDescent="0.25">
      <c r="A7360">
        <v>1981</v>
      </c>
      <c r="B7360">
        <v>2</v>
      </c>
      <c r="C7360">
        <v>22</v>
      </c>
      <c r="D7360">
        <v>53</v>
      </c>
      <c r="E7360">
        <v>43</v>
      </c>
      <c r="F7360">
        <v>3</v>
      </c>
      <c r="T7360"/>
    </row>
    <row r="7361" spans="1:20" x14ac:dyDescent="0.25">
      <c r="A7361">
        <v>1981</v>
      </c>
      <c r="B7361">
        <v>2</v>
      </c>
      <c r="C7361">
        <v>23</v>
      </c>
      <c r="D7361">
        <v>49</v>
      </c>
      <c r="E7361">
        <v>37</v>
      </c>
      <c r="F7361">
        <v>96</v>
      </c>
      <c r="T7361"/>
    </row>
    <row r="7362" spans="1:20" x14ac:dyDescent="0.25">
      <c r="A7362">
        <v>1981</v>
      </c>
      <c r="B7362">
        <v>2</v>
      </c>
      <c r="C7362">
        <v>24</v>
      </c>
      <c r="D7362">
        <v>60</v>
      </c>
      <c r="E7362">
        <v>48</v>
      </c>
      <c r="F7362">
        <v>11</v>
      </c>
      <c r="T7362"/>
    </row>
    <row r="7363" spans="1:20" x14ac:dyDescent="0.25">
      <c r="A7363">
        <v>1981</v>
      </c>
      <c r="B7363">
        <v>2</v>
      </c>
      <c r="C7363">
        <v>25</v>
      </c>
      <c r="D7363">
        <v>48</v>
      </c>
      <c r="E7363">
        <v>40</v>
      </c>
      <c r="F7363">
        <v>0</v>
      </c>
      <c r="T7363"/>
    </row>
    <row r="7364" spans="1:20" x14ac:dyDescent="0.25">
      <c r="A7364">
        <v>1981</v>
      </c>
      <c r="B7364">
        <v>2</v>
      </c>
      <c r="C7364">
        <v>26</v>
      </c>
      <c r="D7364">
        <v>46</v>
      </c>
      <c r="E7364">
        <v>39</v>
      </c>
      <c r="F7364">
        <v>10</v>
      </c>
      <c r="T7364"/>
    </row>
    <row r="7365" spans="1:20" x14ac:dyDescent="0.25">
      <c r="A7365">
        <v>1981</v>
      </c>
      <c r="B7365">
        <v>2</v>
      </c>
      <c r="C7365">
        <v>27</v>
      </c>
      <c r="D7365">
        <v>54</v>
      </c>
      <c r="E7365">
        <v>37</v>
      </c>
      <c r="F7365">
        <v>0</v>
      </c>
      <c r="T7365"/>
    </row>
    <row r="7366" spans="1:20" x14ac:dyDescent="0.25">
      <c r="A7366">
        <v>1981</v>
      </c>
      <c r="B7366">
        <v>2</v>
      </c>
      <c r="C7366">
        <v>28</v>
      </c>
      <c r="D7366">
        <v>44</v>
      </c>
      <c r="E7366">
        <v>35</v>
      </c>
      <c r="F7366">
        <v>13</v>
      </c>
      <c r="T7366"/>
    </row>
    <row r="7367" spans="1:20" x14ac:dyDescent="0.25">
      <c r="A7367">
        <v>1981</v>
      </c>
      <c r="B7367">
        <v>3</v>
      </c>
      <c r="C7367">
        <v>1</v>
      </c>
      <c r="D7367">
        <v>49</v>
      </c>
      <c r="E7367">
        <v>40</v>
      </c>
      <c r="F7367">
        <v>0</v>
      </c>
      <c r="T7367"/>
    </row>
    <row r="7368" spans="1:20" x14ac:dyDescent="0.25">
      <c r="A7368">
        <v>1981</v>
      </c>
      <c r="B7368">
        <v>3</v>
      </c>
      <c r="C7368">
        <v>2</v>
      </c>
      <c r="D7368">
        <v>47</v>
      </c>
      <c r="E7368">
        <v>37</v>
      </c>
      <c r="F7368">
        <v>0</v>
      </c>
      <c r="T7368"/>
    </row>
    <row r="7369" spans="1:20" x14ac:dyDescent="0.25">
      <c r="A7369">
        <v>1981</v>
      </c>
      <c r="B7369">
        <v>3</v>
      </c>
      <c r="C7369">
        <v>3</v>
      </c>
      <c r="D7369">
        <v>37</v>
      </c>
      <c r="E7369">
        <v>28</v>
      </c>
      <c r="F7369">
        <v>0</v>
      </c>
      <c r="T7369"/>
    </row>
    <row r="7370" spans="1:20" x14ac:dyDescent="0.25">
      <c r="A7370">
        <v>1981</v>
      </c>
      <c r="B7370">
        <v>3</v>
      </c>
      <c r="C7370">
        <v>4</v>
      </c>
      <c r="D7370">
        <v>40</v>
      </c>
      <c r="E7370">
        <v>26</v>
      </c>
      <c r="F7370">
        <v>0</v>
      </c>
      <c r="T7370"/>
    </row>
    <row r="7371" spans="1:20" x14ac:dyDescent="0.25">
      <c r="A7371">
        <v>1981</v>
      </c>
      <c r="B7371">
        <v>3</v>
      </c>
      <c r="C7371">
        <v>5</v>
      </c>
      <c r="D7371">
        <v>38</v>
      </c>
      <c r="E7371">
        <v>31</v>
      </c>
      <c r="F7371">
        <v>65</v>
      </c>
      <c r="T7371"/>
    </row>
    <row r="7372" spans="1:20" x14ac:dyDescent="0.25">
      <c r="A7372">
        <v>1981</v>
      </c>
      <c r="B7372">
        <v>3</v>
      </c>
      <c r="C7372">
        <v>6</v>
      </c>
      <c r="D7372">
        <v>43</v>
      </c>
      <c r="E7372">
        <v>31</v>
      </c>
      <c r="F7372">
        <v>0</v>
      </c>
      <c r="T7372"/>
    </row>
    <row r="7373" spans="1:20" x14ac:dyDescent="0.25">
      <c r="A7373">
        <v>1981</v>
      </c>
      <c r="B7373">
        <v>3</v>
      </c>
      <c r="C7373">
        <v>7</v>
      </c>
      <c r="D7373">
        <v>43</v>
      </c>
      <c r="E7373">
        <v>33</v>
      </c>
      <c r="F7373">
        <v>2</v>
      </c>
      <c r="T7373"/>
    </row>
    <row r="7374" spans="1:20" x14ac:dyDescent="0.25">
      <c r="A7374">
        <v>1981</v>
      </c>
      <c r="B7374">
        <v>3</v>
      </c>
      <c r="C7374">
        <v>8</v>
      </c>
      <c r="D7374">
        <v>46</v>
      </c>
      <c r="E7374">
        <v>37</v>
      </c>
      <c r="F7374">
        <v>1</v>
      </c>
      <c r="T7374"/>
    </row>
    <row r="7375" spans="1:20" x14ac:dyDescent="0.25">
      <c r="A7375">
        <v>1981</v>
      </c>
      <c r="B7375">
        <v>3</v>
      </c>
      <c r="C7375">
        <v>9</v>
      </c>
      <c r="D7375">
        <v>50</v>
      </c>
      <c r="E7375">
        <v>41</v>
      </c>
      <c r="F7375">
        <v>0</v>
      </c>
      <c r="T7375"/>
    </row>
    <row r="7376" spans="1:20" x14ac:dyDescent="0.25">
      <c r="A7376">
        <v>1981</v>
      </c>
      <c r="B7376">
        <v>3</v>
      </c>
      <c r="C7376">
        <v>10</v>
      </c>
      <c r="D7376">
        <v>50</v>
      </c>
      <c r="E7376">
        <v>38</v>
      </c>
      <c r="F7376">
        <v>0</v>
      </c>
      <c r="T7376"/>
    </row>
    <row r="7377" spans="1:20" x14ac:dyDescent="0.25">
      <c r="A7377">
        <v>1981</v>
      </c>
      <c r="B7377">
        <v>3</v>
      </c>
      <c r="C7377">
        <v>11</v>
      </c>
      <c r="D7377">
        <v>44</v>
      </c>
      <c r="E7377">
        <v>36</v>
      </c>
      <c r="F7377">
        <v>12</v>
      </c>
      <c r="T7377"/>
    </row>
    <row r="7378" spans="1:20" x14ac:dyDescent="0.25">
      <c r="A7378">
        <v>1981</v>
      </c>
      <c r="B7378">
        <v>3</v>
      </c>
      <c r="C7378">
        <v>12</v>
      </c>
      <c r="D7378">
        <v>46</v>
      </c>
      <c r="E7378">
        <v>33</v>
      </c>
      <c r="F7378">
        <v>0</v>
      </c>
      <c r="T7378"/>
    </row>
    <row r="7379" spans="1:20" x14ac:dyDescent="0.25">
      <c r="A7379">
        <v>1981</v>
      </c>
      <c r="B7379">
        <v>3</v>
      </c>
      <c r="C7379">
        <v>13</v>
      </c>
      <c r="D7379">
        <v>60</v>
      </c>
      <c r="E7379">
        <v>40</v>
      </c>
      <c r="F7379">
        <v>0</v>
      </c>
      <c r="T7379"/>
    </row>
    <row r="7380" spans="1:20" x14ac:dyDescent="0.25">
      <c r="A7380">
        <v>1981</v>
      </c>
      <c r="B7380">
        <v>3</v>
      </c>
      <c r="C7380">
        <v>14</v>
      </c>
      <c r="D7380">
        <v>44</v>
      </c>
      <c r="E7380">
        <v>29</v>
      </c>
      <c r="F7380">
        <v>0</v>
      </c>
      <c r="T7380"/>
    </row>
    <row r="7381" spans="1:20" x14ac:dyDescent="0.25">
      <c r="A7381">
        <v>1981</v>
      </c>
      <c r="B7381">
        <v>3</v>
      </c>
      <c r="C7381">
        <v>15</v>
      </c>
      <c r="D7381">
        <v>53</v>
      </c>
      <c r="E7381">
        <v>30</v>
      </c>
      <c r="F7381">
        <v>0</v>
      </c>
      <c r="T7381"/>
    </row>
    <row r="7382" spans="1:20" x14ac:dyDescent="0.25">
      <c r="A7382">
        <v>1981</v>
      </c>
      <c r="B7382">
        <v>3</v>
      </c>
      <c r="C7382">
        <v>16</v>
      </c>
      <c r="D7382">
        <v>50</v>
      </c>
      <c r="E7382">
        <v>27</v>
      </c>
      <c r="F7382">
        <v>4</v>
      </c>
      <c r="T7382"/>
    </row>
    <row r="7383" spans="1:20" x14ac:dyDescent="0.25">
      <c r="A7383">
        <v>1981</v>
      </c>
      <c r="B7383">
        <v>3</v>
      </c>
      <c r="C7383">
        <v>17</v>
      </c>
      <c r="D7383">
        <v>41</v>
      </c>
      <c r="E7383">
        <v>23</v>
      </c>
      <c r="F7383">
        <v>0</v>
      </c>
      <c r="T7383"/>
    </row>
    <row r="7384" spans="1:20" x14ac:dyDescent="0.25">
      <c r="A7384">
        <v>1981</v>
      </c>
      <c r="B7384">
        <v>3</v>
      </c>
      <c r="C7384">
        <v>18</v>
      </c>
      <c r="D7384">
        <v>38</v>
      </c>
      <c r="E7384">
        <v>17</v>
      </c>
      <c r="F7384">
        <v>0</v>
      </c>
      <c r="T7384"/>
    </row>
    <row r="7385" spans="1:20" x14ac:dyDescent="0.25">
      <c r="A7385">
        <v>1981</v>
      </c>
      <c r="B7385">
        <v>3</v>
      </c>
      <c r="C7385">
        <v>19</v>
      </c>
      <c r="D7385">
        <v>39</v>
      </c>
      <c r="E7385">
        <v>26</v>
      </c>
      <c r="F7385">
        <v>0</v>
      </c>
      <c r="T7385"/>
    </row>
    <row r="7386" spans="1:20" x14ac:dyDescent="0.25">
      <c r="A7386">
        <v>1981</v>
      </c>
      <c r="B7386">
        <v>3</v>
      </c>
      <c r="C7386">
        <v>20</v>
      </c>
      <c r="D7386">
        <v>39</v>
      </c>
      <c r="E7386">
        <v>23</v>
      </c>
      <c r="F7386">
        <v>0</v>
      </c>
      <c r="T7386"/>
    </row>
    <row r="7387" spans="1:20" x14ac:dyDescent="0.25">
      <c r="A7387">
        <v>1981</v>
      </c>
      <c r="B7387">
        <v>3</v>
      </c>
      <c r="C7387">
        <v>21</v>
      </c>
      <c r="D7387">
        <v>43</v>
      </c>
      <c r="E7387">
        <v>30</v>
      </c>
      <c r="F7387">
        <v>0</v>
      </c>
      <c r="T7387"/>
    </row>
    <row r="7388" spans="1:20" x14ac:dyDescent="0.25">
      <c r="A7388">
        <v>1981</v>
      </c>
      <c r="B7388">
        <v>3</v>
      </c>
      <c r="C7388">
        <v>22</v>
      </c>
      <c r="D7388">
        <v>48</v>
      </c>
      <c r="E7388">
        <v>38</v>
      </c>
      <c r="F7388">
        <v>0</v>
      </c>
      <c r="T7388"/>
    </row>
    <row r="7389" spans="1:20" x14ac:dyDescent="0.25">
      <c r="A7389">
        <v>1981</v>
      </c>
      <c r="B7389">
        <v>3</v>
      </c>
      <c r="C7389">
        <v>23</v>
      </c>
      <c r="D7389">
        <v>49</v>
      </c>
      <c r="E7389">
        <v>37</v>
      </c>
      <c r="F7389">
        <v>0</v>
      </c>
      <c r="T7389"/>
    </row>
    <row r="7390" spans="1:20" x14ac:dyDescent="0.25">
      <c r="A7390">
        <v>1981</v>
      </c>
      <c r="B7390">
        <v>3</v>
      </c>
      <c r="C7390">
        <v>24</v>
      </c>
      <c r="D7390">
        <v>54</v>
      </c>
      <c r="E7390">
        <v>35</v>
      </c>
      <c r="F7390">
        <v>0</v>
      </c>
      <c r="T7390"/>
    </row>
    <row r="7391" spans="1:20" x14ac:dyDescent="0.25">
      <c r="A7391">
        <v>1981</v>
      </c>
      <c r="B7391">
        <v>3</v>
      </c>
      <c r="C7391">
        <v>25</v>
      </c>
      <c r="D7391">
        <v>54</v>
      </c>
      <c r="E7391">
        <v>39</v>
      </c>
      <c r="F7391">
        <v>0</v>
      </c>
      <c r="T7391"/>
    </row>
    <row r="7392" spans="1:20" x14ac:dyDescent="0.25">
      <c r="A7392">
        <v>1981</v>
      </c>
      <c r="B7392">
        <v>3</v>
      </c>
      <c r="C7392">
        <v>26</v>
      </c>
      <c r="D7392">
        <v>55</v>
      </c>
      <c r="E7392">
        <v>37</v>
      </c>
      <c r="F7392">
        <v>0</v>
      </c>
      <c r="T7392"/>
    </row>
    <row r="7393" spans="1:20" x14ac:dyDescent="0.25">
      <c r="A7393">
        <v>1981</v>
      </c>
      <c r="B7393">
        <v>3</v>
      </c>
      <c r="C7393">
        <v>27</v>
      </c>
      <c r="D7393">
        <v>59</v>
      </c>
      <c r="E7393">
        <v>43</v>
      </c>
      <c r="F7393">
        <v>4</v>
      </c>
      <c r="T7393"/>
    </row>
    <row r="7394" spans="1:20" x14ac:dyDescent="0.25">
      <c r="A7394">
        <v>1981</v>
      </c>
      <c r="B7394">
        <v>3</v>
      </c>
      <c r="C7394">
        <v>28</v>
      </c>
      <c r="D7394">
        <v>60</v>
      </c>
      <c r="E7394">
        <v>42</v>
      </c>
      <c r="F7394">
        <v>0</v>
      </c>
      <c r="T7394"/>
    </row>
    <row r="7395" spans="1:20" x14ac:dyDescent="0.25">
      <c r="A7395">
        <v>1981</v>
      </c>
      <c r="B7395">
        <v>3</v>
      </c>
      <c r="C7395">
        <v>29</v>
      </c>
      <c r="D7395">
        <v>77</v>
      </c>
      <c r="E7395">
        <v>44</v>
      </c>
      <c r="F7395">
        <v>0</v>
      </c>
      <c r="T7395"/>
    </row>
    <row r="7396" spans="1:20" x14ac:dyDescent="0.25">
      <c r="A7396">
        <v>1981</v>
      </c>
      <c r="B7396">
        <v>3</v>
      </c>
      <c r="C7396">
        <v>30</v>
      </c>
      <c r="D7396">
        <v>65</v>
      </c>
      <c r="E7396">
        <v>56</v>
      </c>
      <c r="F7396">
        <v>31</v>
      </c>
      <c r="T7396"/>
    </row>
    <row r="7397" spans="1:20" x14ac:dyDescent="0.25">
      <c r="A7397">
        <v>1981</v>
      </c>
      <c r="B7397">
        <v>3</v>
      </c>
      <c r="C7397">
        <v>31</v>
      </c>
      <c r="D7397">
        <v>72</v>
      </c>
      <c r="E7397">
        <v>57</v>
      </c>
      <c r="F7397">
        <v>0</v>
      </c>
      <c r="T7397"/>
    </row>
    <row r="7398" spans="1:20" x14ac:dyDescent="0.25">
      <c r="A7398">
        <v>1981</v>
      </c>
      <c r="B7398">
        <v>4</v>
      </c>
      <c r="C7398">
        <v>1</v>
      </c>
      <c r="D7398">
        <v>62</v>
      </c>
      <c r="E7398">
        <v>47</v>
      </c>
      <c r="F7398">
        <v>37</v>
      </c>
      <c r="T7398"/>
    </row>
    <row r="7399" spans="1:20" x14ac:dyDescent="0.25">
      <c r="A7399">
        <v>1981</v>
      </c>
      <c r="B7399">
        <v>4</v>
      </c>
      <c r="C7399">
        <v>2</v>
      </c>
      <c r="D7399">
        <v>67</v>
      </c>
      <c r="E7399">
        <v>52</v>
      </c>
      <c r="F7399">
        <v>5</v>
      </c>
      <c r="T7399"/>
    </row>
    <row r="7400" spans="1:20" x14ac:dyDescent="0.25">
      <c r="A7400">
        <v>1981</v>
      </c>
      <c r="B7400">
        <v>4</v>
      </c>
      <c r="C7400">
        <v>3</v>
      </c>
      <c r="D7400">
        <v>81</v>
      </c>
      <c r="E7400">
        <v>52</v>
      </c>
      <c r="F7400">
        <v>0</v>
      </c>
      <c r="T7400"/>
    </row>
    <row r="7401" spans="1:20" x14ac:dyDescent="0.25">
      <c r="A7401">
        <v>1981</v>
      </c>
      <c r="B7401">
        <v>4</v>
      </c>
      <c r="C7401">
        <v>4</v>
      </c>
      <c r="D7401">
        <v>68</v>
      </c>
      <c r="E7401">
        <v>57</v>
      </c>
      <c r="F7401">
        <v>1</v>
      </c>
      <c r="T7401"/>
    </row>
    <row r="7402" spans="1:20" x14ac:dyDescent="0.25">
      <c r="A7402">
        <v>1981</v>
      </c>
      <c r="B7402">
        <v>4</v>
      </c>
      <c r="C7402">
        <v>5</v>
      </c>
      <c r="D7402">
        <v>65</v>
      </c>
      <c r="E7402">
        <v>55</v>
      </c>
      <c r="F7402">
        <v>71</v>
      </c>
      <c r="T7402"/>
    </row>
    <row r="7403" spans="1:20" x14ac:dyDescent="0.25">
      <c r="A7403">
        <v>1981</v>
      </c>
      <c r="B7403">
        <v>4</v>
      </c>
      <c r="C7403">
        <v>6</v>
      </c>
      <c r="D7403">
        <v>56</v>
      </c>
      <c r="E7403">
        <v>45</v>
      </c>
      <c r="F7403">
        <v>6</v>
      </c>
      <c r="T7403"/>
    </row>
    <row r="7404" spans="1:20" x14ac:dyDescent="0.25">
      <c r="A7404">
        <v>1981</v>
      </c>
      <c r="B7404">
        <v>4</v>
      </c>
      <c r="C7404">
        <v>7</v>
      </c>
      <c r="D7404">
        <v>63</v>
      </c>
      <c r="E7404">
        <v>41</v>
      </c>
      <c r="F7404">
        <v>0</v>
      </c>
      <c r="T7404"/>
    </row>
    <row r="7405" spans="1:20" x14ac:dyDescent="0.25">
      <c r="A7405">
        <v>1981</v>
      </c>
      <c r="B7405">
        <v>4</v>
      </c>
      <c r="C7405">
        <v>8</v>
      </c>
      <c r="D7405">
        <v>70</v>
      </c>
      <c r="E7405">
        <v>45</v>
      </c>
      <c r="F7405">
        <v>0</v>
      </c>
      <c r="T7405"/>
    </row>
    <row r="7406" spans="1:20" x14ac:dyDescent="0.25">
      <c r="A7406">
        <v>1981</v>
      </c>
      <c r="B7406">
        <v>4</v>
      </c>
      <c r="C7406">
        <v>9</v>
      </c>
      <c r="D7406">
        <v>75</v>
      </c>
      <c r="E7406">
        <v>55</v>
      </c>
      <c r="F7406">
        <v>6</v>
      </c>
      <c r="T7406"/>
    </row>
    <row r="7407" spans="1:20" x14ac:dyDescent="0.25">
      <c r="A7407">
        <v>1981</v>
      </c>
      <c r="B7407">
        <v>4</v>
      </c>
      <c r="C7407">
        <v>10</v>
      </c>
      <c r="D7407">
        <v>70</v>
      </c>
      <c r="E7407">
        <v>48</v>
      </c>
      <c r="F7407">
        <v>0</v>
      </c>
      <c r="T7407"/>
    </row>
    <row r="7408" spans="1:20" x14ac:dyDescent="0.25">
      <c r="A7408">
        <v>1981</v>
      </c>
      <c r="B7408">
        <v>4</v>
      </c>
      <c r="C7408">
        <v>11</v>
      </c>
      <c r="D7408">
        <v>74</v>
      </c>
      <c r="E7408">
        <v>52</v>
      </c>
      <c r="F7408">
        <v>4</v>
      </c>
      <c r="T7408"/>
    </row>
    <row r="7409" spans="1:20" x14ac:dyDescent="0.25">
      <c r="A7409">
        <v>1981</v>
      </c>
      <c r="B7409">
        <v>4</v>
      </c>
      <c r="C7409">
        <v>12</v>
      </c>
      <c r="D7409">
        <v>68</v>
      </c>
      <c r="E7409">
        <v>46</v>
      </c>
      <c r="F7409">
        <v>20</v>
      </c>
      <c r="T7409"/>
    </row>
    <row r="7410" spans="1:20" x14ac:dyDescent="0.25">
      <c r="A7410">
        <v>1981</v>
      </c>
      <c r="B7410">
        <v>4</v>
      </c>
      <c r="C7410">
        <v>13</v>
      </c>
      <c r="D7410">
        <v>57</v>
      </c>
      <c r="E7410">
        <v>37</v>
      </c>
      <c r="F7410">
        <v>7</v>
      </c>
      <c r="T7410"/>
    </row>
    <row r="7411" spans="1:20" x14ac:dyDescent="0.25">
      <c r="A7411">
        <v>1981</v>
      </c>
      <c r="B7411">
        <v>4</v>
      </c>
      <c r="C7411">
        <v>14</v>
      </c>
      <c r="D7411">
        <v>58</v>
      </c>
      <c r="E7411">
        <v>43</v>
      </c>
      <c r="F7411">
        <v>87</v>
      </c>
      <c r="T7411"/>
    </row>
    <row r="7412" spans="1:20" x14ac:dyDescent="0.25">
      <c r="A7412">
        <v>1981</v>
      </c>
      <c r="B7412">
        <v>4</v>
      </c>
      <c r="C7412">
        <v>15</v>
      </c>
      <c r="D7412">
        <v>52</v>
      </c>
      <c r="E7412">
        <v>37</v>
      </c>
      <c r="F7412">
        <v>0</v>
      </c>
      <c r="T7412"/>
    </row>
    <row r="7413" spans="1:20" x14ac:dyDescent="0.25">
      <c r="A7413">
        <v>1981</v>
      </c>
      <c r="B7413">
        <v>4</v>
      </c>
      <c r="C7413">
        <v>16</v>
      </c>
      <c r="D7413">
        <v>64</v>
      </c>
      <c r="E7413">
        <v>37</v>
      </c>
      <c r="F7413">
        <v>0</v>
      </c>
      <c r="T7413"/>
    </row>
    <row r="7414" spans="1:20" x14ac:dyDescent="0.25">
      <c r="A7414">
        <v>1981</v>
      </c>
      <c r="B7414">
        <v>4</v>
      </c>
      <c r="C7414">
        <v>17</v>
      </c>
      <c r="D7414">
        <v>66</v>
      </c>
      <c r="E7414">
        <v>52</v>
      </c>
      <c r="F7414">
        <v>1</v>
      </c>
      <c r="T7414"/>
    </row>
    <row r="7415" spans="1:20" x14ac:dyDescent="0.25">
      <c r="A7415">
        <v>1981</v>
      </c>
      <c r="B7415">
        <v>4</v>
      </c>
      <c r="C7415">
        <v>18</v>
      </c>
      <c r="D7415">
        <v>79</v>
      </c>
      <c r="E7415">
        <v>52</v>
      </c>
      <c r="F7415">
        <v>0</v>
      </c>
      <c r="T7415"/>
    </row>
    <row r="7416" spans="1:20" x14ac:dyDescent="0.25">
      <c r="A7416">
        <v>1981</v>
      </c>
      <c r="B7416">
        <v>4</v>
      </c>
      <c r="C7416">
        <v>19</v>
      </c>
      <c r="D7416">
        <v>68</v>
      </c>
      <c r="E7416">
        <v>46</v>
      </c>
      <c r="F7416">
        <v>0</v>
      </c>
      <c r="T7416"/>
    </row>
    <row r="7417" spans="1:20" x14ac:dyDescent="0.25">
      <c r="A7417">
        <v>1981</v>
      </c>
      <c r="B7417">
        <v>4</v>
      </c>
      <c r="C7417">
        <v>20</v>
      </c>
      <c r="D7417">
        <v>57</v>
      </c>
      <c r="E7417">
        <v>37</v>
      </c>
      <c r="F7417">
        <v>0</v>
      </c>
      <c r="T7417"/>
    </row>
    <row r="7418" spans="1:20" x14ac:dyDescent="0.25">
      <c r="A7418">
        <v>1981</v>
      </c>
      <c r="B7418">
        <v>4</v>
      </c>
      <c r="C7418">
        <v>21</v>
      </c>
      <c r="D7418">
        <v>53</v>
      </c>
      <c r="E7418">
        <v>33</v>
      </c>
      <c r="F7418">
        <v>0</v>
      </c>
      <c r="T7418"/>
    </row>
    <row r="7419" spans="1:20" x14ac:dyDescent="0.25">
      <c r="A7419">
        <v>1981</v>
      </c>
      <c r="B7419">
        <v>4</v>
      </c>
      <c r="C7419">
        <v>22</v>
      </c>
      <c r="D7419">
        <v>59</v>
      </c>
      <c r="E7419">
        <v>37</v>
      </c>
      <c r="F7419">
        <v>0</v>
      </c>
      <c r="T7419"/>
    </row>
    <row r="7420" spans="1:20" x14ac:dyDescent="0.25">
      <c r="A7420">
        <v>1981</v>
      </c>
      <c r="B7420">
        <v>4</v>
      </c>
      <c r="C7420">
        <v>23</v>
      </c>
      <c r="D7420">
        <v>52</v>
      </c>
      <c r="E7420">
        <v>48</v>
      </c>
      <c r="F7420">
        <v>62</v>
      </c>
      <c r="T7420"/>
    </row>
    <row r="7421" spans="1:20" x14ac:dyDescent="0.25">
      <c r="A7421">
        <v>1981</v>
      </c>
      <c r="B7421">
        <v>4</v>
      </c>
      <c r="C7421">
        <v>24</v>
      </c>
      <c r="D7421">
        <v>68</v>
      </c>
      <c r="E7421">
        <v>49</v>
      </c>
      <c r="F7421">
        <v>8</v>
      </c>
      <c r="T7421"/>
    </row>
    <row r="7422" spans="1:20" x14ac:dyDescent="0.25">
      <c r="A7422">
        <v>1981</v>
      </c>
      <c r="B7422">
        <v>4</v>
      </c>
      <c r="C7422">
        <v>25</v>
      </c>
      <c r="D7422">
        <v>53</v>
      </c>
      <c r="E7422">
        <v>45</v>
      </c>
      <c r="F7422">
        <v>0</v>
      </c>
      <c r="T7422"/>
    </row>
    <row r="7423" spans="1:20" x14ac:dyDescent="0.25">
      <c r="A7423">
        <v>1981</v>
      </c>
      <c r="B7423">
        <v>4</v>
      </c>
      <c r="C7423">
        <v>26</v>
      </c>
      <c r="D7423">
        <v>66</v>
      </c>
      <c r="E7423">
        <v>45</v>
      </c>
      <c r="F7423">
        <v>0</v>
      </c>
      <c r="T7423"/>
    </row>
    <row r="7424" spans="1:20" x14ac:dyDescent="0.25">
      <c r="A7424">
        <v>1981</v>
      </c>
      <c r="B7424">
        <v>4</v>
      </c>
      <c r="C7424">
        <v>27</v>
      </c>
      <c r="D7424">
        <v>71</v>
      </c>
      <c r="E7424">
        <v>54</v>
      </c>
      <c r="F7424">
        <v>0</v>
      </c>
      <c r="T7424"/>
    </row>
    <row r="7425" spans="1:20" x14ac:dyDescent="0.25">
      <c r="A7425">
        <v>1981</v>
      </c>
      <c r="B7425">
        <v>4</v>
      </c>
      <c r="C7425">
        <v>28</v>
      </c>
      <c r="D7425">
        <v>71</v>
      </c>
      <c r="E7425">
        <v>55</v>
      </c>
      <c r="F7425">
        <v>25</v>
      </c>
      <c r="T7425"/>
    </row>
    <row r="7426" spans="1:20" x14ac:dyDescent="0.25">
      <c r="A7426">
        <v>1981</v>
      </c>
      <c r="B7426">
        <v>4</v>
      </c>
      <c r="C7426">
        <v>29</v>
      </c>
      <c r="D7426">
        <v>75</v>
      </c>
      <c r="E7426">
        <v>57</v>
      </c>
      <c r="F7426">
        <v>2</v>
      </c>
      <c r="T7426"/>
    </row>
    <row r="7427" spans="1:20" x14ac:dyDescent="0.25">
      <c r="A7427">
        <v>1981</v>
      </c>
      <c r="B7427">
        <v>4</v>
      </c>
      <c r="C7427">
        <v>30</v>
      </c>
      <c r="D7427">
        <v>64</v>
      </c>
      <c r="E7427">
        <v>56</v>
      </c>
      <c r="F7427">
        <v>0</v>
      </c>
      <c r="T7427"/>
    </row>
    <row r="7428" spans="1:20" x14ac:dyDescent="0.25">
      <c r="A7428">
        <v>1981</v>
      </c>
      <c r="B7428">
        <v>5</v>
      </c>
      <c r="C7428">
        <v>1</v>
      </c>
      <c r="D7428">
        <v>69</v>
      </c>
      <c r="E7428">
        <v>51</v>
      </c>
      <c r="F7428">
        <v>0</v>
      </c>
      <c r="T7428"/>
    </row>
    <row r="7429" spans="1:20" x14ac:dyDescent="0.25">
      <c r="A7429">
        <v>1981</v>
      </c>
      <c r="B7429">
        <v>5</v>
      </c>
      <c r="C7429">
        <v>2</v>
      </c>
      <c r="D7429">
        <v>62</v>
      </c>
      <c r="E7429">
        <v>51</v>
      </c>
      <c r="F7429">
        <v>51</v>
      </c>
      <c r="T7429"/>
    </row>
    <row r="7430" spans="1:20" x14ac:dyDescent="0.25">
      <c r="A7430">
        <v>1981</v>
      </c>
      <c r="B7430">
        <v>5</v>
      </c>
      <c r="C7430">
        <v>3</v>
      </c>
      <c r="D7430">
        <v>71</v>
      </c>
      <c r="E7430">
        <v>50</v>
      </c>
      <c r="F7430">
        <v>0</v>
      </c>
      <c r="T7430"/>
    </row>
    <row r="7431" spans="1:20" x14ac:dyDescent="0.25">
      <c r="A7431">
        <v>1981</v>
      </c>
      <c r="B7431">
        <v>5</v>
      </c>
      <c r="C7431">
        <v>4</v>
      </c>
      <c r="D7431">
        <v>75</v>
      </c>
      <c r="E7431">
        <v>54</v>
      </c>
      <c r="F7431">
        <v>0</v>
      </c>
      <c r="T7431"/>
    </row>
    <row r="7432" spans="1:20" x14ac:dyDescent="0.25">
      <c r="A7432">
        <v>1981</v>
      </c>
      <c r="B7432">
        <v>5</v>
      </c>
      <c r="C7432">
        <v>5</v>
      </c>
      <c r="D7432">
        <v>71</v>
      </c>
      <c r="E7432">
        <v>55</v>
      </c>
      <c r="F7432">
        <v>0</v>
      </c>
      <c r="T7432"/>
    </row>
    <row r="7433" spans="1:20" x14ac:dyDescent="0.25">
      <c r="A7433">
        <v>1981</v>
      </c>
      <c r="B7433">
        <v>5</v>
      </c>
      <c r="C7433">
        <v>6</v>
      </c>
      <c r="D7433">
        <v>74</v>
      </c>
      <c r="E7433">
        <v>52</v>
      </c>
      <c r="F7433">
        <v>0</v>
      </c>
      <c r="T7433"/>
    </row>
    <row r="7434" spans="1:20" x14ac:dyDescent="0.25">
      <c r="A7434">
        <v>1981</v>
      </c>
      <c r="B7434">
        <v>5</v>
      </c>
      <c r="C7434">
        <v>7</v>
      </c>
      <c r="D7434">
        <v>65</v>
      </c>
      <c r="E7434">
        <v>44</v>
      </c>
      <c r="F7434">
        <v>0</v>
      </c>
      <c r="T7434"/>
    </row>
    <row r="7435" spans="1:20" x14ac:dyDescent="0.25">
      <c r="A7435">
        <v>1981</v>
      </c>
      <c r="B7435">
        <v>5</v>
      </c>
      <c r="C7435">
        <v>8</v>
      </c>
      <c r="D7435">
        <v>67</v>
      </c>
      <c r="E7435">
        <v>49</v>
      </c>
      <c r="F7435">
        <v>0</v>
      </c>
      <c r="T7435"/>
    </row>
    <row r="7436" spans="1:20" x14ac:dyDescent="0.25">
      <c r="A7436">
        <v>1981</v>
      </c>
      <c r="B7436">
        <v>5</v>
      </c>
      <c r="C7436">
        <v>9</v>
      </c>
      <c r="D7436">
        <v>66</v>
      </c>
      <c r="E7436">
        <v>46</v>
      </c>
      <c r="F7436">
        <v>0</v>
      </c>
      <c r="T7436"/>
    </row>
    <row r="7437" spans="1:20" x14ac:dyDescent="0.25">
      <c r="A7437">
        <v>1981</v>
      </c>
      <c r="B7437">
        <v>5</v>
      </c>
      <c r="C7437">
        <v>10</v>
      </c>
      <c r="D7437">
        <v>68</v>
      </c>
      <c r="E7437">
        <v>54</v>
      </c>
      <c r="F7437">
        <v>0</v>
      </c>
      <c r="T7437"/>
    </row>
    <row r="7438" spans="1:20" x14ac:dyDescent="0.25">
      <c r="A7438">
        <v>1981</v>
      </c>
      <c r="B7438">
        <v>5</v>
      </c>
      <c r="C7438">
        <v>11</v>
      </c>
      <c r="D7438">
        <v>63</v>
      </c>
      <c r="E7438">
        <v>59</v>
      </c>
      <c r="F7438">
        <v>167</v>
      </c>
      <c r="T7438"/>
    </row>
    <row r="7439" spans="1:20" x14ac:dyDescent="0.25">
      <c r="A7439">
        <v>1981</v>
      </c>
      <c r="B7439">
        <v>5</v>
      </c>
      <c r="C7439">
        <v>12</v>
      </c>
      <c r="D7439">
        <v>72</v>
      </c>
      <c r="E7439">
        <v>53</v>
      </c>
      <c r="F7439">
        <v>23</v>
      </c>
      <c r="T7439"/>
    </row>
    <row r="7440" spans="1:20" x14ac:dyDescent="0.25">
      <c r="A7440">
        <v>1981</v>
      </c>
      <c r="B7440">
        <v>5</v>
      </c>
      <c r="C7440">
        <v>13</v>
      </c>
      <c r="D7440">
        <v>72</v>
      </c>
      <c r="E7440">
        <v>49</v>
      </c>
      <c r="F7440">
        <v>0</v>
      </c>
      <c r="T7440"/>
    </row>
    <row r="7441" spans="1:20" x14ac:dyDescent="0.25">
      <c r="A7441">
        <v>1981</v>
      </c>
      <c r="B7441">
        <v>5</v>
      </c>
      <c r="C7441">
        <v>14</v>
      </c>
      <c r="D7441">
        <v>75</v>
      </c>
      <c r="E7441">
        <v>58</v>
      </c>
      <c r="F7441">
        <v>0</v>
      </c>
      <c r="T7441"/>
    </row>
    <row r="7442" spans="1:20" x14ac:dyDescent="0.25">
      <c r="A7442">
        <v>1981</v>
      </c>
      <c r="B7442">
        <v>5</v>
      </c>
      <c r="C7442">
        <v>15</v>
      </c>
      <c r="D7442">
        <v>74</v>
      </c>
      <c r="E7442">
        <v>60</v>
      </c>
      <c r="F7442">
        <v>69</v>
      </c>
      <c r="T7442"/>
    </row>
    <row r="7443" spans="1:20" x14ac:dyDescent="0.25">
      <c r="A7443">
        <v>1981</v>
      </c>
      <c r="B7443">
        <v>5</v>
      </c>
      <c r="C7443">
        <v>16</v>
      </c>
      <c r="D7443">
        <v>70</v>
      </c>
      <c r="E7443">
        <v>58</v>
      </c>
      <c r="F7443">
        <v>0</v>
      </c>
      <c r="T7443"/>
    </row>
    <row r="7444" spans="1:20" x14ac:dyDescent="0.25">
      <c r="A7444">
        <v>1981</v>
      </c>
      <c r="B7444">
        <v>5</v>
      </c>
      <c r="C7444">
        <v>17</v>
      </c>
      <c r="D7444">
        <v>71</v>
      </c>
      <c r="E7444">
        <v>52</v>
      </c>
      <c r="F7444">
        <v>0</v>
      </c>
      <c r="T7444"/>
    </row>
    <row r="7445" spans="1:20" x14ac:dyDescent="0.25">
      <c r="A7445">
        <v>1981</v>
      </c>
      <c r="B7445">
        <v>5</v>
      </c>
      <c r="C7445">
        <v>18</v>
      </c>
      <c r="D7445">
        <v>69</v>
      </c>
      <c r="E7445">
        <v>50</v>
      </c>
      <c r="F7445">
        <v>0</v>
      </c>
      <c r="T7445"/>
    </row>
    <row r="7446" spans="1:20" x14ac:dyDescent="0.25">
      <c r="A7446">
        <v>1981</v>
      </c>
      <c r="B7446">
        <v>5</v>
      </c>
      <c r="C7446">
        <v>19</v>
      </c>
      <c r="D7446">
        <v>66</v>
      </c>
      <c r="E7446">
        <v>51</v>
      </c>
      <c r="F7446">
        <v>0</v>
      </c>
      <c r="T7446"/>
    </row>
    <row r="7447" spans="1:20" x14ac:dyDescent="0.25">
      <c r="A7447">
        <v>1981</v>
      </c>
      <c r="B7447">
        <v>5</v>
      </c>
      <c r="C7447">
        <v>20</v>
      </c>
      <c r="D7447">
        <v>74</v>
      </c>
      <c r="E7447">
        <v>52</v>
      </c>
      <c r="F7447">
        <v>0</v>
      </c>
      <c r="T7447"/>
    </row>
    <row r="7448" spans="1:20" x14ac:dyDescent="0.25">
      <c r="A7448">
        <v>1981</v>
      </c>
      <c r="B7448">
        <v>5</v>
      </c>
      <c r="C7448">
        <v>21</v>
      </c>
      <c r="D7448">
        <v>76</v>
      </c>
      <c r="E7448">
        <v>54</v>
      </c>
      <c r="F7448">
        <v>0</v>
      </c>
      <c r="T7448"/>
    </row>
    <row r="7449" spans="1:20" x14ac:dyDescent="0.25">
      <c r="A7449">
        <v>1981</v>
      </c>
      <c r="B7449">
        <v>5</v>
      </c>
      <c r="C7449">
        <v>22</v>
      </c>
      <c r="D7449">
        <v>79</v>
      </c>
      <c r="E7449">
        <v>54</v>
      </c>
      <c r="F7449">
        <v>0</v>
      </c>
      <c r="T7449"/>
    </row>
    <row r="7450" spans="1:20" x14ac:dyDescent="0.25">
      <c r="A7450">
        <v>1981</v>
      </c>
      <c r="B7450">
        <v>5</v>
      </c>
      <c r="C7450">
        <v>23</v>
      </c>
      <c r="D7450">
        <v>78</v>
      </c>
      <c r="E7450">
        <v>53</v>
      </c>
      <c r="F7450">
        <v>0</v>
      </c>
      <c r="T7450"/>
    </row>
    <row r="7451" spans="1:20" x14ac:dyDescent="0.25">
      <c r="A7451">
        <v>1981</v>
      </c>
      <c r="B7451">
        <v>5</v>
      </c>
      <c r="C7451">
        <v>24</v>
      </c>
      <c r="D7451">
        <v>86</v>
      </c>
      <c r="E7451">
        <v>58</v>
      </c>
      <c r="F7451">
        <v>0</v>
      </c>
      <c r="T7451"/>
    </row>
    <row r="7452" spans="1:20" x14ac:dyDescent="0.25">
      <c r="A7452">
        <v>1981</v>
      </c>
      <c r="B7452">
        <v>5</v>
      </c>
      <c r="C7452">
        <v>25</v>
      </c>
      <c r="D7452">
        <v>87</v>
      </c>
      <c r="E7452">
        <v>67</v>
      </c>
      <c r="F7452">
        <v>0</v>
      </c>
      <c r="T7452"/>
    </row>
    <row r="7453" spans="1:20" x14ac:dyDescent="0.25">
      <c r="A7453">
        <v>1981</v>
      </c>
      <c r="B7453">
        <v>5</v>
      </c>
      <c r="C7453">
        <v>26</v>
      </c>
      <c r="D7453">
        <v>87</v>
      </c>
      <c r="E7453">
        <v>71</v>
      </c>
      <c r="F7453">
        <v>0</v>
      </c>
      <c r="T7453"/>
    </row>
    <row r="7454" spans="1:20" x14ac:dyDescent="0.25">
      <c r="A7454">
        <v>1981</v>
      </c>
      <c r="B7454">
        <v>5</v>
      </c>
      <c r="C7454">
        <v>27</v>
      </c>
      <c r="D7454">
        <v>87</v>
      </c>
      <c r="E7454">
        <v>67</v>
      </c>
      <c r="F7454">
        <v>0</v>
      </c>
      <c r="T7454"/>
    </row>
    <row r="7455" spans="1:20" x14ac:dyDescent="0.25">
      <c r="A7455">
        <v>1981</v>
      </c>
      <c r="B7455">
        <v>5</v>
      </c>
      <c r="C7455">
        <v>28</v>
      </c>
      <c r="D7455">
        <v>77</v>
      </c>
      <c r="E7455">
        <v>66</v>
      </c>
      <c r="F7455">
        <v>30</v>
      </c>
      <c r="T7455"/>
    </row>
    <row r="7456" spans="1:20" x14ac:dyDescent="0.25">
      <c r="A7456">
        <v>1981</v>
      </c>
      <c r="B7456">
        <v>5</v>
      </c>
      <c r="C7456">
        <v>29</v>
      </c>
      <c r="D7456">
        <v>70</v>
      </c>
      <c r="E7456">
        <v>65</v>
      </c>
      <c r="F7456">
        <v>14</v>
      </c>
      <c r="T7456"/>
    </row>
    <row r="7457" spans="1:20" x14ac:dyDescent="0.25">
      <c r="A7457">
        <v>1981</v>
      </c>
      <c r="B7457">
        <v>5</v>
      </c>
      <c r="C7457">
        <v>30</v>
      </c>
      <c r="D7457">
        <v>85</v>
      </c>
      <c r="E7457">
        <v>65</v>
      </c>
      <c r="F7457">
        <v>0</v>
      </c>
      <c r="T7457"/>
    </row>
    <row r="7458" spans="1:20" x14ac:dyDescent="0.25">
      <c r="A7458">
        <v>1981</v>
      </c>
      <c r="B7458">
        <v>5</v>
      </c>
      <c r="C7458">
        <v>31</v>
      </c>
      <c r="D7458">
        <v>78</v>
      </c>
      <c r="E7458">
        <v>64</v>
      </c>
      <c r="F7458">
        <v>2</v>
      </c>
      <c r="T7458"/>
    </row>
    <row r="7459" spans="1:20" x14ac:dyDescent="0.25">
      <c r="A7459">
        <v>1981</v>
      </c>
      <c r="B7459">
        <v>6</v>
      </c>
      <c r="C7459">
        <v>1</v>
      </c>
      <c r="D7459">
        <v>74</v>
      </c>
      <c r="E7459">
        <v>60</v>
      </c>
      <c r="F7459">
        <v>0</v>
      </c>
      <c r="T7459"/>
    </row>
    <row r="7460" spans="1:20" x14ac:dyDescent="0.25">
      <c r="A7460">
        <v>1981</v>
      </c>
      <c r="B7460">
        <v>6</v>
      </c>
      <c r="C7460">
        <v>2</v>
      </c>
      <c r="D7460">
        <v>65</v>
      </c>
      <c r="E7460">
        <v>60</v>
      </c>
      <c r="F7460">
        <v>72</v>
      </c>
      <c r="T7460"/>
    </row>
    <row r="7461" spans="1:20" x14ac:dyDescent="0.25">
      <c r="A7461">
        <v>1981</v>
      </c>
      <c r="B7461">
        <v>6</v>
      </c>
      <c r="C7461">
        <v>3</v>
      </c>
      <c r="D7461">
        <v>67</v>
      </c>
      <c r="E7461">
        <v>61</v>
      </c>
      <c r="F7461">
        <v>10</v>
      </c>
      <c r="T7461"/>
    </row>
    <row r="7462" spans="1:20" x14ac:dyDescent="0.25">
      <c r="A7462">
        <v>1981</v>
      </c>
      <c r="B7462">
        <v>6</v>
      </c>
      <c r="C7462">
        <v>4</v>
      </c>
      <c r="D7462">
        <v>84</v>
      </c>
      <c r="E7462">
        <v>65</v>
      </c>
      <c r="F7462">
        <v>0</v>
      </c>
      <c r="T7462"/>
    </row>
    <row r="7463" spans="1:20" x14ac:dyDescent="0.25">
      <c r="A7463">
        <v>1981</v>
      </c>
      <c r="B7463">
        <v>6</v>
      </c>
      <c r="C7463">
        <v>5</v>
      </c>
      <c r="D7463">
        <v>82</v>
      </c>
      <c r="E7463">
        <v>67</v>
      </c>
      <c r="F7463">
        <v>0</v>
      </c>
      <c r="T7463"/>
    </row>
    <row r="7464" spans="1:20" x14ac:dyDescent="0.25">
      <c r="A7464">
        <v>1981</v>
      </c>
      <c r="B7464">
        <v>6</v>
      </c>
      <c r="C7464">
        <v>6</v>
      </c>
      <c r="D7464">
        <v>83</v>
      </c>
      <c r="E7464">
        <v>72</v>
      </c>
      <c r="F7464">
        <v>0</v>
      </c>
      <c r="T7464"/>
    </row>
    <row r="7465" spans="1:20" x14ac:dyDescent="0.25">
      <c r="A7465">
        <v>1981</v>
      </c>
      <c r="B7465">
        <v>6</v>
      </c>
      <c r="C7465">
        <v>7</v>
      </c>
      <c r="D7465">
        <v>78</v>
      </c>
      <c r="E7465">
        <v>64</v>
      </c>
      <c r="F7465">
        <v>0</v>
      </c>
      <c r="T7465"/>
    </row>
    <row r="7466" spans="1:20" x14ac:dyDescent="0.25">
      <c r="A7466">
        <v>1981</v>
      </c>
      <c r="B7466">
        <v>6</v>
      </c>
      <c r="C7466">
        <v>8</v>
      </c>
      <c r="D7466">
        <v>76</v>
      </c>
      <c r="E7466">
        <v>58</v>
      </c>
      <c r="F7466">
        <v>0</v>
      </c>
      <c r="T7466"/>
    </row>
    <row r="7467" spans="1:20" x14ac:dyDescent="0.25">
      <c r="A7467">
        <v>1981</v>
      </c>
      <c r="B7467">
        <v>6</v>
      </c>
      <c r="C7467">
        <v>9</v>
      </c>
      <c r="D7467">
        <v>85</v>
      </c>
      <c r="E7467">
        <v>70</v>
      </c>
      <c r="F7467">
        <v>12</v>
      </c>
      <c r="T7467"/>
    </row>
    <row r="7468" spans="1:20" x14ac:dyDescent="0.25">
      <c r="A7468">
        <v>1981</v>
      </c>
      <c r="B7468">
        <v>6</v>
      </c>
      <c r="C7468">
        <v>10</v>
      </c>
      <c r="D7468">
        <v>72</v>
      </c>
      <c r="E7468">
        <v>67</v>
      </c>
      <c r="F7468">
        <v>5</v>
      </c>
      <c r="T7468"/>
    </row>
    <row r="7469" spans="1:20" x14ac:dyDescent="0.25">
      <c r="A7469">
        <v>1981</v>
      </c>
      <c r="B7469">
        <v>6</v>
      </c>
      <c r="C7469">
        <v>11</v>
      </c>
      <c r="D7469">
        <v>83</v>
      </c>
      <c r="E7469">
        <v>61</v>
      </c>
      <c r="F7469">
        <v>0</v>
      </c>
      <c r="T7469"/>
    </row>
    <row r="7470" spans="1:20" x14ac:dyDescent="0.25">
      <c r="A7470">
        <v>1981</v>
      </c>
      <c r="B7470">
        <v>6</v>
      </c>
      <c r="C7470">
        <v>12</v>
      </c>
      <c r="D7470">
        <v>86</v>
      </c>
      <c r="E7470">
        <v>67</v>
      </c>
      <c r="F7470">
        <v>0</v>
      </c>
      <c r="T7470"/>
    </row>
    <row r="7471" spans="1:20" x14ac:dyDescent="0.25">
      <c r="A7471">
        <v>1981</v>
      </c>
      <c r="B7471">
        <v>6</v>
      </c>
      <c r="C7471">
        <v>13</v>
      </c>
      <c r="D7471">
        <v>85</v>
      </c>
      <c r="E7471">
        <v>64</v>
      </c>
      <c r="F7471">
        <v>0</v>
      </c>
      <c r="T7471"/>
    </row>
    <row r="7472" spans="1:20" x14ac:dyDescent="0.25">
      <c r="A7472">
        <v>1981</v>
      </c>
      <c r="B7472">
        <v>6</v>
      </c>
      <c r="C7472">
        <v>14</v>
      </c>
      <c r="D7472">
        <v>69</v>
      </c>
      <c r="E7472">
        <v>61</v>
      </c>
      <c r="F7472">
        <v>33</v>
      </c>
      <c r="T7472"/>
    </row>
    <row r="7473" spans="1:20" x14ac:dyDescent="0.25">
      <c r="A7473">
        <v>1981</v>
      </c>
      <c r="B7473">
        <v>6</v>
      </c>
      <c r="C7473">
        <v>15</v>
      </c>
      <c r="D7473">
        <v>81</v>
      </c>
      <c r="E7473">
        <v>62</v>
      </c>
      <c r="F7473">
        <v>3</v>
      </c>
      <c r="T7473"/>
    </row>
    <row r="7474" spans="1:20" x14ac:dyDescent="0.25">
      <c r="A7474">
        <v>1981</v>
      </c>
      <c r="B7474">
        <v>6</v>
      </c>
      <c r="C7474">
        <v>16</v>
      </c>
      <c r="D7474">
        <v>93</v>
      </c>
      <c r="E7474">
        <v>70</v>
      </c>
      <c r="F7474">
        <v>0</v>
      </c>
      <c r="T7474"/>
    </row>
    <row r="7475" spans="1:20" x14ac:dyDescent="0.25">
      <c r="A7475">
        <v>1981</v>
      </c>
      <c r="B7475">
        <v>6</v>
      </c>
      <c r="C7475">
        <v>17</v>
      </c>
      <c r="D7475">
        <v>83</v>
      </c>
      <c r="E7475">
        <v>70</v>
      </c>
      <c r="F7475">
        <v>0</v>
      </c>
      <c r="T7475"/>
    </row>
    <row r="7476" spans="1:20" x14ac:dyDescent="0.25">
      <c r="A7476">
        <v>1981</v>
      </c>
      <c r="B7476">
        <v>6</v>
      </c>
      <c r="C7476">
        <v>18</v>
      </c>
      <c r="D7476">
        <v>81</v>
      </c>
      <c r="E7476">
        <v>65</v>
      </c>
      <c r="F7476">
        <v>0</v>
      </c>
      <c r="T7476"/>
    </row>
    <row r="7477" spans="1:20" x14ac:dyDescent="0.25">
      <c r="A7477">
        <v>1981</v>
      </c>
      <c r="B7477">
        <v>6</v>
      </c>
      <c r="C7477">
        <v>19</v>
      </c>
      <c r="D7477">
        <v>81</v>
      </c>
      <c r="E7477">
        <v>66</v>
      </c>
      <c r="F7477">
        <v>0</v>
      </c>
      <c r="T7477"/>
    </row>
    <row r="7478" spans="1:20" x14ac:dyDescent="0.25">
      <c r="A7478">
        <v>1981</v>
      </c>
      <c r="B7478">
        <v>6</v>
      </c>
      <c r="C7478">
        <v>20</v>
      </c>
      <c r="D7478">
        <v>81</v>
      </c>
      <c r="E7478">
        <v>69</v>
      </c>
      <c r="F7478">
        <v>21</v>
      </c>
      <c r="T7478"/>
    </row>
    <row r="7479" spans="1:20" x14ac:dyDescent="0.25">
      <c r="A7479">
        <v>1981</v>
      </c>
      <c r="B7479">
        <v>6</v>
      </c>
      <c r="C7479">
        <v>21</v>
      </c>
      <c r="D7479">
        <v>85</v>
      </c>
      <c r="E7479">
        <v>68</v>
      </c>
      <c r="F7479">
        <v>49</v>
      </c>
      <c r="T7479"/>
    </row>
    <row r="7480" spans="1:20" x14ac:dyDescent="0.25">
      <c r="A7480">
        <v>1981</v>
      </c>
      <c r="B7480">
        <v>6</v>
      </c>
      <c r="C7480">
        <v>22</v>
      </c>
      <c r="D7480">
        <v>91</v>
      </c>
      <c r="E7480">
        <v>71</v>
      </c>
      <c r="F7480">
        <v>1</v>
      </c>
      <c r="T7480"/>
    </row>
    <row r="7481" spans="1:20" x14ac:dyDescent="0.25">
      <c r="A7481">
        <v>1981</v>
      </c>
      <c r="B7481">
        <v>6</v>
      </c>
      <c r="C7481">
        <v>23</v>
      </c>
      <c r="D7481">
        <v>82</v>
      </c>
      <c r="E7481">
        <v>68</v>
      </c>
      <c r="F7481">
        <v>0</v>
      </c>
      <c r="T7481"/>
    </row>
    <row r="7482" spans="1:20" x14ac:dyDescent="0.25">
      <c r="A7482">
        <v>1981</v>
      </c>
      <c r="B7482">
        <v>6</v>
      </c>
      <c r="C7482">
        <v>24</v>
      </c>
      <c r="D7482">
        <v>80</v>
      </c>
      <c r="E7482">
        <v>65</v>
      </c>
      <c r="F7482">
        <v>0</v>
      </c>
      <c r="T7482"/>
    </row>
    <row r="7483" spans="1:20" x14ac:dyDescent="0.25">
      <c r="A7483">
        <v>1981</v>
      </c>
      <c r="B7483">
        <v>6</v>
      </c>
      <c r="C7483">
        <v>25</v>
      </c>
      <c r="D7483">
        <v>85</v>
      </c>
      <c r="E7483">
        <v>68</v>
      </c>
      <c r="F7483">
        <v>65</v>
      </c>
      <c r="T7483"/>
    </row>
    <row r="7484" spans="1:20" x14ac:dyDescent="0.25">
      <c r="A7484">
        <v>1981</v>
      </c>
      <c r="B7484">
        <v>6</v>
      </c>
      <c r="C7484">
        <v>26</v>
      </c>
      <c r="D7484">
        <v>71</v>
      </c>
      <c r="E7484">
        <v>63</v>
      </c>
      <c r="F7484">
        <v>0</v>
      </c>
      <c r="T7484"/>
    </row>
    <row r="7485" spans="1:20" x14ac:dyDescent="0.25">
      <c r="A7485">
        <v>1981</v>
      </c>
      <c r="B7485">
        <v>6</v>
      </c>
      <c r="C7485">
        <v>27</v>
      </c>
      <c r="D7485">
        <v>81</v>
      </c>
      <c r="E7485">
        <v>58</v>
      </c>
      <c r="F7485">
        <v>0</v>
      </c>
      <c r="T7485"/>
    </row>
    <row r="7486" spans="1:20" x14ac:dyDescent="0.25">
      <c r="A7486">
        <v>1981</v>
      </c>
      <c r="B7486">
        <v>6</v>
      </c>
      <c r="C7486">
        <v>28</v>
      </c>
      <c r="D7486">
        <v>85</v>
      </c>
      <c r="E7486">
        <v>65</v>
      </c>
      <c r="F7486">
        <v>0</v>
      </c>
      <c r="T7486"/>
    </row>
    <row r="7487" spans="1:20" x14ac:dyDescent="0.25">
      <c r="A7487">
        <v>1981</v>
      </c>
      <c r="B7487">
        <v>6</v>
      </c>
      <c r="C7487">
        <v>29</v>
      </c>
      <c r="D7487">
        <v>89</v>
      </c>
      <c r="E7487">
        <v>68</v>
      </c>
      <c r="F7487">
        <v>0</v>
      </c>
      <c r="T7487"/>
    </row>
    <row r="7488" spans="1:20" x14ac:dyDescent="0.25">
      <c r="A7488">
        <v>1981</v>
      </c>
      <c r="B7488">
        <v>6</v>
      </c>
      <c r="C7488">
        <v>30</v>
      </c>
      <c r="D7488">
        <v>82</v>
      </c>
      <c r="E7488">
        <v>67</v>
      </c>
      <c r="F7488">
        <v>0</v>
      </c>
      <c r="T7488"/>
    </row>
    <row r="7489" spans="1:20" x14ac:dyDescent="0.25">
      <c r="A7489">
        <v>1981</v>
      </c>
      <c r="B7489">
        <v>7</v>
      </c>
      <c r="C7489">
        <v>1</v>
      </c>
      <c r="D7489">
        <v>77</v>
      </c>
      <c r="E7489">
        <v>68</v>
      </c>
      <c r="F7489">
        <v>75</v>
      </c>
      <c r="T7489"/>
    </row>
    <row r="7490" spans="1:20" x14ac:dyDescent="0.25">
      <c r="A7490">
        <v>1981</v>
      </c>
      <c r="B7490">
        <v>7</v>
      </c>
      <c r="C7490">
        <v>2</v>
      </c>
      <c r="D7490">
        <v>84</v>
      </c>
      <c r="E7490">
        <v>70</v>
      </c>
      <c r="F7490">
        <v>3</v>
      </c>
      <c r="T7490"/>
    </row>
    <row r="7491" spans="1:20" x14ac:dyDescent="0.25">
      <c r="A7491">
        <v>1981</v>
      </c>
      <c r="B7491">
        <v>7</v>
      </c>
      <c r="C7491">
        <v>3</v>
      </c>
      <c r="D7491">
        <v>80</v>
      </c>
      <c r="E7491">
        <v>71</v>
      </c>
      <c r="F7491">
        <v>35</v>
      </c>
      <c r="T7491"/>
    </row>
    <row r="7492" spans="1:20" x14ac:dyDescent="0.25">
      <c r="A7492">
        <v>1981</v>
      </c>
      <c r="B7492">
        <v>7</v>
      </c>
      <c r="C7492">
        <v>4</v>
      </c>
      <c r="D7492">
        <v>75</v>
      </c>
      <c r="E7492">
        <v>70</v>
      </c>
      <c r="F7492">
        <v>176</v>
      </c>
      <c r="T7492"/>
    </row>
    <row r="7493" spans="1:20" x14ac:dyDescent="0.25">
      <c r="A7493">
        <v>1981</v>
      </c>
      <c r="B7493">
        <v>7</v>
      </c>
      <c r="C7493">
        <v>5</v>
      </c>
      <c r="D7493">
        <v>82</v>
      </c>
      <c r="E7493">
        <v>69</v>
      </c>
      <c r="F7493">
        <v>6</v>
      </c>
      <c r="T7493"/>
    </row>
    <row r="7494" spans="1:20" x14ac:dyDescent="0.25">
      <c r="A7494">
        <v>1981</v>
      </c>
      <c r="B7494">
        <v>7</v>
      </c>
      <c r="C7494">
        <v>6</v>
      </c>
      <c r="D7494">
        <v>88</v>
      </c>
      <c r="E7494">
        <v>71</v>
      </c>
      <c r="F7494">
        <v>0</v>
      </c>
      <c r="T7494"/>
    </row>
    <row r="7495" spans="1:20" x14ac:dyDescent="0.25">
      <c r="A7495">
        <v>1981</v>
      </c>
      <c r="B7495">
        <v>7</v>
      </c>
      <c r="C7495">
        <v>7</v>
      </c>
      <c r="D7495">
        <v>94</v>
      </c>
      <c r="E7495">
        <v>74</v>
      </c>
      <c r="F7495">
        <v>0</v>
      </c>
      <c r="T7495"/>
    </row>
    <row r="7496" spans="1:20" x14ac:dyDescent="0.25">
      <c r="A7496">
        <v>1981</v>
      </c>
      <c r="B7496">
        <v>7</v>
      </c>
      <c r="C7496">
        <v>8</v>
      </c>
      <c r="D7496">
        <v>95</v>
      </c>
      <c r="E7496">
        <v>77</v>
      </c>
      <c r="F7496">
        <v>0</v>
      </c>
      <c r="T7496"/>
    </row>
    <row r="7497" spans="1:20" x14ac:dyDescent="0.25">
      <c r="A7497">
        <v>1981</v>
      </c>
      <c r="B7497">
        <v>7</v>
      </c>
      <c r="C7497">
        <v>9</v>
      </c>
      <c r="D7497">
        <v>96</v>
      </c>
      <c r="E7497">
        <v>80</v>
      </c>
      <c r="F7497">
        <v>0</v>
      </c>
      <c r="T7497"/>
    </row>
    <row r="7498" spans="1:20" x14ac:dyDescent="0.25">
      <c r="A7498">
        <v>1981</v>
      </c>
      <c r="B7498">
        <v>7</v>
      </c>
      <c r="C7498">
        <v>10</v>
      </c>
      <c r="D7498">
        <v>93</v>
      </c>
      <c r="E7498">
        <v>79</v>
      </c>
      <c r="F7498">
        <v>0</v>
      </c>
      <c r="T7498"/>
    </row>
    <row r="7499" spans="1:20" x14ac:dyDescent="0.25">
      <c r="A7499">
        <v>1981</v>
      </c>
      <c r="B7499">
        <v>7</v>
      </c>
      <c r="C7499">
        <v>11</v>
      </c>
      <c r="D7499">
        <v>94</v>
      </c>
      <c r="E7499">
        <v>72</v>
      </c>
      <c r="F7499">
        <v>0</v>
      </c>
      <c r="T7499"/>
    </row>
    <row r="7500" spans="1:20" x14ac:dyDescent="0.25">
      <c r="A7500">
        <v>1981</v>
      </c>
      <c r="B7500">
        <v>7</v>
      </c>
      <c r="C7500">
        <v>12</v>
      </c>
      <c r="D7500">
        <v>94</v>
      </c>
      <c r="E7500">
        <v>77</v>
      </c>
      <c r="F7500">
        <v>0</v>
      </c>
      <c r="T7500"/>
    </row>
    <row r="7501" spans="1:20" x14ac:dyDescent="0.25">
      <c r="A7501">
        <v>1981</v>
      </c>
      <c r="B7501">
        <v>7</v>
      </c>
      <c r="C7501">
        <v>13</v>
      </c>
      <c r="D7501">
        <v>93</v>
      </c>
      <c r="E7501">
        <v>78</v>
      </c>
      <c r="F7501">
        <v>0</v>
      </c>
      <c r="T7501"/>
    </row>
    <row r="7502" spans="1:20" x14ac:dyDescent="0.25">
      <c r="A7502">
        <v>1981</v>
      </c>
      <c r="B7502">
        <v>7</v>
      </c>
      <c r="C7502">
        <v>14</v>
      </c>
      <c r="D7502">
        <v>85</v>
      </c>
      <c r="E7502">
        <v>69</v>
      </c>
      <c r="F7502">
        <v>0</v>
      </c>
      <c r="T7502"/>
    </row>
    <row r="7503" spans="1:20" x14ac:dyDescent="0.25">
      <c r="A7503">
        <v>1981</v>
      </c>
      <c r="B7503">
        <v>7</v>
      </c>
      <c r="C7503">
        <v>15</v>
      </c>
      <c r="D7503">
        <v>87</v>
      </c>
      <c r="E7503">
        <v>66</v>
      </c>
      <c r="F7503">
        <v>0</v>
      </c>
      <c r="T7503"/>
    </row>
    <row r="7504" spans="1:20" x14ac:dyDescent="0.25">
      <c r="A7504">
        <v>1981</v>
      </c>
      <c r="B7504">
        <v>7</v>
      </c>
      <c r="C7504">
        <v>16</v>
      </c>
      <c r="D7504">
        <v>89</v>
      </c>
      <c r="E7504">
        <v>68</v>
      </c>
      <c r="F7504">
        <v>0</v>
      </c>
      <c r="T7504"/>
    </row>
    <row r="7505" spans="1:20" x14ac:dyDescent="0.25">
      <c r="A7505">
        <v>1981</v>
      </c>
      <c r="B7505">
        <v>7</v>
      </c>
      <c r="C7505">
        <v>17</v>
      </c>
      <c r="D7505">
        <v>90</v>
      </c>
      <c r="E7505">
        <v>72</v>
      </c>
      <c r="F7505">
        <v>0</v>
      </c>
      <c r="T7505"/>
    </row>
    <row r="7506" spans="1:20" x14ac:dyDescent="0.25">
      <c r="A7506">
        <v>1981</v>
      </c>
      <c r="B7506">
        <v>7</v>
      </c>
      <c r="C7506">
        <v>18</v>
      </c>
      <c r="D7506">
        <v>92</v>
      </c>
      <c r="E7506">
        <v>72</v>
      </c>
      <c r="F7506">
        <v>0</v>
      </c>
      <c r="T7506"/>
    </row>
    <row r="7507" spans="1:20" x14ac:dyDescent="0.25">
      <c r="A7507">
        <v>1981</v>
      </c>
      <c r="B7507">
        <v>7</v>
      </c>
      <c r="C7507">
        <v>19</v>
      </c>
      <c r="D7507">
        <v>93</v>
      </c>
      <c r="E7507">
        <v>72</v>
      </c>
      <c r="F7507">
        <v>3</v>
      </c>
      <c r="T7507"/>
    </row>
    <row r="7508" spans="1:20" x14ac:dyDescent="0.25">
      <c r="A7508">
        <v>1981</v>
      </c>
      <c r="B7508">
        <v>7</v>
      </c>
      <c r="C7508">
        <v>20</v>
      </c>
      <c r="D7508">
        <v>80</v>
      </c>
      <c r="E7508">
        <v>71</v>
      </c>
      <c r="F7508">
        <v>84</v>
      </c>
      <c r="T7508"/>
    </row>
    <row r="7509" spans="1:20" x14ac:dyDescent="0.25">
      <c r="A7509">
        <v>1981</v>
      </c>
      <c r="B7509">
        <v>7</v>
      </c>
      <c r="C7509">
        <v>21</v>
      </c>
      <c r="D7509">
        <v>89</v>
      </c>
      <c r="E7509">
        <v>72</v>
      </c>
      <c r="F7509">
        <v>56</v>
      </c>
      <c r="T7509"/>
    </row>
    <row r="7510" spans="1:20" x14ac:dyDescent="0.25">
      <c r="A7510">
        <v>1981</v>
      </c>
      <c r="B7510">
        <v>7</v>
      </c>
      <c r="C7510">
        <v>22</v>
      </c>
      <c r="D7510">
        <v>84</v>
      </c>
      <c r="E7510">
        <v>69</v>
      </c>
      <c r="F7510">
        <v>0</v>
      </c>
      <c r="T7510"/>
    </row>
    <row r="7511" spans="1:20" x14ac:dyDescent="0.25">
      <c r="A7511">
        <v>1981</v>
      </c>
      <c r="B7511">
        <v>7</v>
      </c>
      <c r="C7511">
        <v>23</v>
      </c>
      <c r="D7511">
        <v>83</v>
      </c>
      <c r="E7511">
        <v>63</v>
      </c>
      <c r="F7511">
        <v>0</v>
      </c>
      <c r="T7511"/>
    </row>
    <row r="7512" spans="1:20" x14ac:dyDescent="0.25">
      <c r="A7512">
        <v>1981</v>
      </c>
      <c r="B7512">
        <v>7</v>
      </c>
      <c r="C7512">
        <v>24</v>
      </c>
      <c r="D7512">
        <v>80</v>
      </c>
      <c r="E7512">
        <v>65</v>
      </c>
      <c r="F7512">
        <v>0</v>
      </c>
      <c r="T7512"/>
    </row>
    <row r="7513" spans="1:20" x14ac:dyDescent="0.25">
      <c r="A7513">
        <v>1981</v>
      </c>
      <c r="B7513">
        <v>7</v>
      </c>
      <c r="C7513">
        <v>25</v>
      </c>
      <c r="D7513">
        <v>81</v>
      </c>
      <c r="E7513">
        <v>69</v>
      </c>
      <c r="F7513">
        <v>0</v>
      </c>
      <c r="T7513"/>
    </row>
    <row r="7514" spans="1:20" x14ac:dyDescent="0.25">
      <c r="A7514">
        <v>1981</v>
      </c>
      <c r="B7514">
        <v>7</v>
      </c>
      <c r="C7514">
        <v>26</v>
      </c>
      <c r="D7514">
        <v>79</v>
      </c>
      <c r="E7514">
        <v>73</v>
      </c>
      <c r="F7514">
        <v>10</v>
      </c>
      <c r="T7514"/>
    </row>
    <row r="7515" spans="1:20" x14ac:dyDescent="0.25">
      <c r="A7515">
        <v>1981</v>
      </c>
      <c r="B7515">
        <v>7</v>
      </c>
      <c r="C7515">
        <v>27</v>
      </c>
      <c r="D7515">
        <v>87</v>
      </c>
      <c r="E7515">
        <v>71</v>
      </c>
      <c r="F7515">
        <v>165</v>
      </c>
      <c r="T7515"/>
    </row>
    <row r="7516" spans="1:20" x14ac:dyDescent="0.25">
      <c r="A7516">
        <v>1981</v>
      </c>
      <c r="B7516">
        <v>7</v>
      </c>
      <c r="C7516">
        <v>28</v>
      </c>
      <c r="D7516">
        <v>78</v>
      </c>
      <c r="E7516">
        <v>67</v>
      </c>
      <c r="F7516">
        <v>1</v>
      </c>
      <c r="T7516"/>
    </row>
    <row r="7517" spans="1:20" x14ac:dyDescent="0.25">
      <c r="A7517">
        <v>1981</v>
      </c>
      <c r="B7517">
        <v>7</v>
      </c>
      <c r="C7517">
        <v>29</v>
      </c>
      <c r="D7517">
        <v>85</v>
      </c>
      <c r="E7517">
        <v>65</v>
      </c>
      <c r="F7517">
        <v>7</v>
      </c>
      <c r="T7517"/>
    </row>
    <row r="7518" spans="1:20" x14ac:dyDescent="0.25">
      <c r="A7518">
        <v>1981</v>
      </c>
      <c r="B7518">
        <v>7</v>
      </c>
      <c r="C7518">
        <v>30</v>
      </c>
      <c r="D7518">
        <v>84</v>
      </c>
      <c r="E7518">
        <v>62</v>
      </c>
      <c r="F7518">
        <v>0</v>
      </c>
      <c r="T7518"/>
    </row>
    <row r="7519" spans="1:20" x14ac:dyDescent="0.25">
      <c r="A7519">
        <v>1981</v>
      </c>
      <c r="B7519">
        <v>7</v>
      </c>
      <c r="C7519">
        <v>31</v>
      </c>
      <c r="D7519">
        <v>84</v>
      </c>
      <c r="E7519">
        <v>68</v>
      </c>
      <c r="F7519">
        <v>0</v>
      </c>
      <c r="T7519"/>
    </row>
    <row r="7520" spans="1:20" x14ac:dyDescent="0.25">
      <c r="A7520">
        <v>1981</v>
      </c>
      <c r="B7520">
        <v>8</v>
      </c>
      <c r="C7520">
        <v>1</v>
      </c>
      <c r="D7520">
        <v>87</v>
      </c>
      <c r="E7520">
        <v>68</v>
      </c>
      <c r="F7520">
        <v>0</v>
      </c>
      <c r="T7520"/>
    </row>
    <row r="7521" spans="1:20" x14ac:dyDescent="0.25">
      <c r="A7521">
        <v>1981</v>
      </c>
      <c r="B7521">
        <v>8</v>
      </c>
      <c r="C7521">
        <v>2</v>
      </c>
      <c r="D7521">
        <v>86</v>
      </c>
      <c r="E7521">
        <v>68</v>
      </c>
      <c r="F7521">
        <v>0</v>
      </c>
      <c r="T7521"/>
    </row>
    <row r="7522" spans="1:20" x14ac:dyDescent="0.25">
      <c r="A7522">
        <v>1981</v>
      </c>
      <c r="B7522">
        <v>8</v>
      </c>
      <c r="C7522">
        <v>3</v>
      </c>
      <c r="D7522">
        <v>83</v>
      </c>
      <c r="E7522">
        <v>71</v>
      </c>
      <c r="F7522">
        <v>0</v>
      </c>
      <c r="T7522"/>
    </row>
    <row r="7523" spans="1:20" x14ac:dyDescent="0.25">
      <c r="A7523">
        <v>1981</v>
      </c>
      <c r="B7523">
        <v>8</v>
      </c>
      <c r="C7523">
        <v>4</v>
      </c>
      <c r="D7523">
        <v>91</v>
      </c>
      <c r="E7523">
        <v>72</v>
      </c>
      <c r="F7523">
        <v>0</v>
      </c>
      <c r="T7523"/>
    </row>
    <row r="7524" spans="1:20" x14ac:dyDescent="0.25">
      <c r="A7524">
        <v>1981</v>
      </c>
      <c r="B7524">
        <v>8</v>
      </c>
      <c r="C7524">
        <v>5</v>
      </c>
      <c r="D7524">
        <v>90</v>
      </c>
      <c r="E7524">
        <v>73</v>
      </c>
      <c r="F7524">
        <v>1</v>
      </c>
      <c r="T7524"/>
    </row>
    <row r="7525" spans="1:20" x14ac:dyDescent="0.25">
      <c r="A7525">
        <v>1981</v>
      </c>
      <c r="B7525">
        <v>8</v>
      </c>
      <c r="C7525">
        <v>6</v>
      </c>
      <c r="D7525">
        <v>90</v>
      </c>
      <c r="E7525">
        <v>69</v>
      </c>
      <c r="F7525">
        <v>0</v>
      </c>
      <c r="T7525"/>
    </row>
    <row r="7526" spans="1:20" x14ac:dyDescent="0.25">
      <c r="A7526">
        <v>1981</v>
      </c>
      <c r="B7526">
        <v>8</v>
      </c>
      <c r="C7526">
        <v>7</v>
      </c>
      <c r="D7526">
        <v>87</v>
      </c>
      <c r="E7526">
        <v>69</v>
      </c>
      <c r="F7526">
        <v>0</v>
      </c>
      <c r="T7526"/>
    </row>
    <row r="7527" spans="1:20" x14ac:dyDescent="0.25">
      <c r="A7527">
        <v>1981</v>
      </c>
      <c r="B7527">
        <v>8</v>
      </c>
      <c r="C7527">
        <v>8</v>
      </c>
      <c r="D7527">
        <v>75</v>
      </c>
      <c r="E7527">
        <v>68</v>
      </c>
      <c r="F7527">
        <v>20</v>
      </c>
      <c r="T7527"/>
    </row>
    <row r="7528" spans="1:20" x14ac:dyDescent="0.25">
      <c r="A7528">
        <v>1981</v>
      </c>
      <c r="B7528">
        <v>8</v>
      </c>
      <c r="C7528">
        <v>9</v>
      </c>
      <c r="D7528">
        <v>87</v>
      </c>
      <c r="E7528">
        <v>70</v>
      </c>
      <c r="F7528">
        <v>0</v>
      </c>
      <c r="T7528"/>
    </row>
    <row r="7529" spans="1:20" x14ac:dyDescent="0.25">
      <c r="A7529">
        <v>1981</v>
      </c>
      <c r="B7529">
        <v>8</v>
      </c>
      <c r="C7529">
        <v>10</v>
      </c>
      <c r="D7529">
        <v>92</v>
      </c>
      <c r="E7529">
        <v>73</v>
      </c>
      <c r="F7529">
        <v>0</v>
      </c>
      <c r="T7529"/>
    </row>
    <row r="7530" spans="1:20" x14ac:dyDescent="0.25">
      <c r="A7530">
        <v>1981</v>
      </c>
      <c r="B7530">
        <v>8</v>
      </c>
      <c r="C7530">
        <v>11</v>
      </c>
      <c r="D7530">
        <v>88</v>
      </c>
      <c r="E7530">
        <v>74</v>
      </c>
      <c r="F7530">
        <v>0</v>
      </c>
      <c r="T7530"/>
    </row>
    <row r="7531" spans="1:20" x14ac:dyDescent="0.25">
      <c r="A7531">
        <v>1981</v>
      </c>
      <c r="B7531">
        <v>8</v>
      </c>
      <c r="C7531">
        <v>12</v>
      </c>
      <c r="D7531">
        <v>75</v>
      </c>
      <c r="E7531">
        <v>72</v>
      </c>
      <c r="F7531">
        <v>1</v>
      </c>
      <c r="T7531"/>
    </row>
    <row r="7532" spans="1:20" x14ac:dyDescent="0.25">
      <c r="A7532">
        <v>1981</v>
      </c>
      <c r="B7532">
        <v>8</v>
      </c>
      <c r="C7532">
        <v>13</v>
      </c>
      <c r="D7532">
        <v>85</v>
      </c>
      <c r="E7532">
        <v>71</v>
      </c>
      <c r="F7532">
        <v>0</v>
      </c>
      <c r="T7532"/>
    </row>
    <row r="7533" spans="1:20" x14ac:dyDescent="0.25">
      <c r="A7533">
        <v>1981</v>
      </c>
      <c r="B7533">
        <v>8</v>
      </c>
      <c r="C7533">
        <v>14</v>
      </c>
      <c r="D7533">
        <v>85</v>
      </c>
      <c r="E7533">
        <v>72</v>
      </c>
      <c r="F7533">
        <v>0</v>
      </c>
      <c r="T7533"/>
    </row>
    <row r="7534" spans="1:20" x14ac:dyDescent="0.25">
      <c r="A7534">
        <v>1981</v>
      </c>
      <c r="B7534">
        <v>8</v>
      </c>
      <c r="C7534">
        <v>15</v>
      </c>
      <c r="D7534">
        <v>86</v>
      </c>
      <c r="E7534">
        <v>73</v>
      </c>
      <c r="F7534">
        <v>28</v>
      </c>
      <c r="T7534"/>
    </row>
    <row r="7535" spans="1:20" x14ac:dyDescent="0.25">
      <c r="A7535">
        <v>1981</v>
      </c>
      <c r="B7535">
        <v>8</v>
      </c>
      <c r="C7535">
        <v>16</v>
      </c>
      <c r="D7535">
        <v>89</v>
      </c>
      <c r="E7535">
        <v>65</v>
      </c>
      <c r="F7535">
        <v>8</v>
      </c>
      <c r="T7535"/>
    </row>
    <row r="7536" spans="1:20" x14ac:dyDescent="0.25">
      <c r="A7536">
        <v>1981</v>
      </c>
      <c r="B7536">
        <v>8</v>
      </c>
      <c r="C7536">
        <v>17</v>
      </c>
      <c r="D7536">
        <v>79</v>
      </c>
      <c r="E7536">
        <v>59</v>
      </c>
      <c r="F7536">
        <v>0</v>
      </c>
      <c r="T7536"/>
    </row>
    <row r="7537" spans="1:20" x14ac:dyDescent="0.25">
      <c r="A7537">
        <v>1981</v>
      </c>
      <c r="B7537">
        <v>8</v>
      </c>
      <c r="C7537">
        <v>18</v>
      </c>
      <c r="D7537">
        <v>85</v>
      </c>
      <c r="E7537">
        <v>62</v>
      </c>
      <c r="F7537">
        <v>0</v>
      </c>
      <c r="T7537"/>
    </row>
    <row r="7538" spans="1:20" x14ac:dyDescent="0.25">
      <c r="A7538">
        <v>1981</v>
      </c>
      <c r="B7538">
        <v>8</v>
      </c>
      <c r="C7538">
        <v>19</v>
      </c>
      <c r="D7538">
        <v>83</v>
      </c>
      <c r="E7538">
        <v>65</v>
      </c>
      <c r="F7538">
        <v>0</v>
      </c>
      <c r="T7538"/>
    </row>
    <row r="7539" spans="1:20" x14ac:dyDescent="0.25">
      <c r="A7539">
        <v>1981</v>
      </c>
      <c r="B7539">
        <v>8</v>
      </c>
      <c r="C7539">
        <v>20</v>
      </c>
      <c r="D7539">
        <v>81</v>
      </c>
      <c r="E7539">
        <v>64</v>
      </c>
      <c r="F7539">
        <v>0</v>
      </c>
      <c r="T7539"/>
    </row>
    <row r="7540" spans="1:20" x14ac:dyDescent="0.25">
      <c r="A7540">
        <v>1981</v>
      </c>
      <c r="B7540">
        <v>8</v>
      </c>
      <c r="C7540">
        <v>21</v>
      </c>
      <c r="D7540">
        <v>84</v>
      </c>
      <c r="E7540">
        <v>62</v>
      </c>
      <c r="F7540">
        <v>0</v>
      </c>
      <c r="T7540"/>
    </row>
    <row r="7541" spans="1:20" x14ac:dyDescent="0.25">
      <c r="A7541">
        <v>1981</v>
      </c>
      <c r="B7541">
        <v>8</v>
      </c>
      <c r="C7541">
        <v>22</v>
      </c>
      <c r="D7541">
        <v>78</v>
      </c>
      <c r="E7541">
        <v>66</v>
      </c>
      <c r="F7541">
        <v>0</v>
      </c>
      <c r="T7541"/>
    </row>
    <row r="7542" spans="1:20" x14ac:dyDescent="0.25">
      <c r="A7542">
        <v>1981</v>
      </c>
      <c r="B7542">
        <v>8</v>
      </c>
      <c r="C7542">
        <v>23</v>
      </c>
      <c r="D7542">
        <v>85</v>
      </c>
      <c r="E7542">
        <v>65</v>
      </c>
      <c r="F7542">
        <v>0</v>
      </c>
      <c r="T7542"/>
    </row>
    <row r="7543" spans="1:20" x14ac:dyDescent="0.25">
      <c r="A7543">
        <v>1981</v>
      </c>
      <c r="B7543">
        <v>8</v>
      </c>
      <c r="C7543">
        <v>24</v>
      </c>
      <c r="D7543">
        <v>83</v>
      </c>
      <c r="E7543">
        <v>68</v>
      </c>
      <c r="F7543">
        <v>0</v>
      </c>
      <c r="T7543"/>
    </row>
    <row r="7544" spans="1:20" x14ac:dyDescent="0.25">
      <c r="A7544">
        <v>1981</v>
      </c>
      <c r="B7544">
        <v>8</v>
      </c>
      <c r="C7544">
        <v>25</v>
      </c>
      <c r="D7544">
        <v>78</v>
      </c>
      <c r="E7544">
        <v>64</v>
      </c>
      <c r="F7544">
        <v>0</v>
      </c>
      <c r="T7544"/>
    </row>
    <row r="7545" spans="1:20" x14ac:dyDescent="0.25">
      <c r="A7545">
        <v>1981</v>
      </c>
      <c r="B7545">
        <v>8</v>
      </c>
      <c r="C7545">
        <v>26</v>
      </c>
      <c r="D7545">
        <v>78</v>
      </c>
      <c r="E7545">
        <v>64</v>
      </c>
      <c r="F7545">
        <v>0</v>
      </c>
      <c r="T7545"/>
    </row>
    <row r="7546" spans="1:20" x14ac:dyDescent="0.25">
      <c r="A7546">
        <v>1981</v>
      </c>
      <c r="B7546">
        <v>8</v>
      </c>
      <c r="C7546">
        <v>27</v>
      </c>
      <c r="D7546">
        <v>86</v>
      </c>
      <c r="E7546">
        <v>65</v>
      </c>
      <c r="F7546">
        <v>0</v>
      </c>
      <c r="T7546"/>
    </row>
    <row r="7547" spans="1:20" x14ac:dyDescent="0.25">
      <c r="A7547">
        <v>1981</v>
      </c>
      <c r="B7547">
        <v>8</v>
      </c>
      <c r="C7547">
        <v>28</v>
      </c>
      <c r="D7547">
        <v>78</v>
      </c>
      <c r="E7547">
        <v>70</v>
      </c>
      <c r="F7547">
        <v>0</v>
      </c>
      <c r="T7547"/>
    </row>
    <row r="7548" spans="1:20" x14ac:dyDescent="0.25">
      <c r="A7548">
        <v>1981</v>
      </c>
      <c r="B7548">
        <v>8</v>
      </c>
      <c r="C7548">
        <v>29</v>
      </c>
      <c r="D7548">
        <v>80</v>
      </c>
      <c r="E7548">
        <v>70</v>
      </c>
      <c r="F7548">
        <v>0</v>
      </c>
      <c r="T7548"/>
    </row>
    <row r="7549" spans="1:20" x14ac:dyDescent="0.25">
      <c r="A7549">
        <v>1981</v>
      </c>
      <c r="B7549">
        <v>8</v>
      </c>
      <c r="C7549">
        <v>30</v>
      </c>
      <c r="D7549">
        <v>81</v>
      </c>
      <c r="E7549">
        <v>71</v>
      </c>
      <c r="F7549">
        <v>0</v>
      </c>
      <c r="T7549"/>
    </row>
    <row r="7550" spans="1:20" x14ac:dyDescent="0.25">
      <c r="A7550">
        <v>1981</v>
      </c>
      <c r="B7550">
        <v>8</v>
      </c>
      <c r="C7550">
        <v>31</v>
      </c>
      <c r="D7550">
        <v>82</v>
      </c>
      <c r="E7550">
        <v>69</v>
      </c>
      <c r="F7550">
        <v>1</v>
      </c>
      <c r="T7550"/>
    </row>
    <row r="7551" spans="1:20" x14ac:dyDescent="0.25">
      <c r="A7551">
        <v>1981</v>
      </c>
      <c r="B7551">
        <v>9</v>
      </c>
      <c r="C7551">
        <v>1</v>
      </c>
      <c r="D7551">
        <v>76</v>
      </c>
      <c r="E7551">
        <v>70</v>
      </c>
      <c r="F7551">
        <v>4</v>
      </c>
      <c r="T7551"/>
    </row>
    <row r="7552" spans="1:20" x14ac:dyDescent="0.25">
      <c r="A7552">
        <v>1981</v>
      </c>
      <c r="B7552">
        <v>9</v>
      </c>
      <c r="C7552">
        <v>2</v>
      </c>
      <c r="D7552">
        <v>79</v>
      </c>
      <c r="E7552">
        <v>65</v>
      </c>
      <c r="F7552">
        <v>0</v>
      </c>
      <c r="T7552"/>
    </row>
    <row r="7553" spans="1:20" x14ac:dyDescent="0.25">
      <c r="A7553">
        <v>1981</v>
      </c>
      <c r="B7553">
        <v>9</v>
      </c>
      <c r="C7553">
        <v>3</v>
      </c>
      <c r="D7553">
        <v>75</v>
      </c>
      <c r="E7553">
        <v>67</v>
      </c>
      <c r="F7553">
        <v>0</v>
      </c>
      <c r="T7553"/>
    </row>
    <row r="7554" spans="1:20" x14ac:dyDescent="0.25">
      <c r="A7554">
        <v>1981</v>
      </c>
      <c r="B7554">
        <v>9</v>
      </c>
      <c r="C7554">
        <v>4</v>
      </c>
      <c r="D7554">
        <v>73</v>
      </c>
      <c r="E7554">
        <v>66</v>
      </c>
      <c r="F7554">
        <v>0</v>
      </c>
      <c r="T7554"/>
    </row>
    <row r="7555" spans="1:20" x14ac:dyDescent="0.25">
      <c r="A7555">
        <v>1981</v>
      </c>
      <c r="B7555">
        <v>9</v>
      </c>
      <c r="C7555">
        <v>5</v>
      </c>
      <c r="D7555">
        <v>80</v>
      </c>
      <c r="E7555">
        <v>66</v>
      </c>
      <c r="F7555">
        <v>0</v>
      </c>
      <c r="T7555"/>
    </row>
    <row r="7556" spans="1:20" x14ac:dyDescent="0.25">
      <c r="A7556">
        <v>1981</v>
      </c>
      <c r="B7556">
        <v>9</v>
      </c>
      <c r="C7556">
        <v>6</v>
      </c>
      <c r="D7556">
        <v>81</v>
      </c>
      <c r="E7556">
        <v>66</v>
      </c>
      <c r="F7556">
        <v>0</v>
      </c>
      <c r="T7556"/>
    </row>
    <row r="7557" spans="1:20" x14ac:dyDescent="0.25">
      <c r="A7557">
        <v>1981</v>
      </c>
      <c r="B7557">
        <v>9</v>
      </c>
      <c r="C7557">
        <v>7</v>
      </c>
      <c r="D7557">
        <v>74</v>
      </c>
      <c r="E7557">
        <v>66</v>
      </c>
      <c r="F7557">
        <v>6</v>
      </c>
      <c r="T7557"/>
    </row>
    <row r="7558" spans="1:20" x14ac:dyDescent="0.25">
      <c r="A7558">
        <v>1981</v>
      </c>
      <c r="B7558">
        <v>9</v>
      </c>
      <c r="C7558">
        <v>8</v>
      </c>
      <c r="D7558">
        <v>79</v>
      </c>
      <c r="E7558">
        <v>65</v>
      </c>
      <c r="F7558">
        <v>155</v>
      </c>
      <c r="T7558"/>
    </row>
    <row r="7559" spans="1:20" x14ac:dyDescent="0.25">
      <c r="A7559">
        <v>1981</v>
      </c>
      <c r="B7559">
        <v>9</v>
      </c>
      <c r="C7559">
        <v>9</v>
      </c>
      <c r="D7559">
        <v>75</v>
      </c>
      <c r="E7559">
        <v>61</v>
      </c>
      <c r="F7559">
        <v>0</v>
      </c>
      <c r="T7559"/>
    </row>
    <row r="7560" spans="1:20" x14ac:dyDescent="0.25">
      <c r="A7560">
        <v>1981</v>
      </c>
      <c r="B7560">
        <v>9</v>
      </c>
      <c r="C7560">
        <v>10</v>
      </c>
      <c r="D7560">
        <v>75</v>
      </c>
      <c r="E7560">
        <v>55</v>
      </c>
      <c r="F7560">
        <v>0</v>
      </c>
      <c r="T7560"/>
    </row>
    <row r="7561" spans="1:20" x14ac:dyDescent="0.25">
      <c r="A7561">
        <v>1981</v>
      </c>
      <c r="B7561">
        <v>9</v>
      </c>
      <c r="C7561">
        <v>11</v>
      </c>
      <c r="D7561">
        <v>86</v>
      </c>
      <c r="E7561">
        <v>66</v>
      </c>
      <c r="F7561">
        <v>0</v>
      </c>
      <c r="T7561"/>
    </row>
    <row r="7562" spans="1:20" x14ac:dyDescent="0.25">
      <c r="A7562">
        <v>1981</v>
      </c>
      <c r="B7562">
        <v>9</v>
      </c>
      <c r="C7562">
        <v>12</v>
      </c>
      <c r="D7562">
        <v>89</v>
      </c>
      <c r="E7562">
        <v>71</v>
      </c>
      <c r="F7562">
        <v>0</v>
      </c>
      <c r="T7562"/>
    </row>
    <row r="7563" spans="1:20" x14ac:dyDescent="0.25">
      <c r="A7563">
        <v>1981</v>
      </c>
      <c r="B7563">
        <v>9</v>
      </c>
      <c r="C7563">
        <v>13</v>
      </c>
      <c r="D7563">
        <v>85</v>
      </c>
      <c r="E7563">
        <v>65</v>
      </c>
      <c r="F7563">
        <v>0</v>
      </c>
      <c r="T7563"/>
    </row>
    <row r="7564" spans="1:20" x14ac:dyDescent="0.25">
      <c r="A7564">
        <v>1981</v>
      </c>
      <c r="B7564">
        <v>9</v>
      </c>
      <c r="C7564">
        <v>14</v>
      </c>
      <c r="D7564">
        <v>89</v>
      </c>
      <c r="E7564">
        <v>71</v>
      </c>
      <c r="F7564">
        <v>0</v>
      </c>
      <c r="T7564"/>
    </row>
    <row r="7565" spans="1:20" x14ac:dyDescent="0.25">
      <c r="A7565">
        <v>1981</v>
      </c>
      <c r="B7565">
        <v>9</v>
      </c>
      <c r="C7565">
        <v>15</v>
      </c>
      <c r="D7565">
        <v>76</v>
      </c>
      <c r="E7565">
        <v>64</v>
      </c>
      <c r="F7565">
        <v>51</v>
      </c>
      <c r="T7565"/>
    </row>
    <row r="7566" spans="1:20" x14ac:dyDescent="0.25">
      <c r="A7566">
        <v>1981</v>
      </c>
      <c r="B7566">
        <v>9</v>
      </c>
      <c r="C7566">
        <v>16</v>
      </c>
      <c r="D7566">
        <v>64</v>
      </c>
      <c r="E7566">
        <v>61</v>
      </c>
      <c r="F7566">
        <v>119</v>
      </c>
      <c r="T7566"/>
    </row>
    <row r="7567" spans="1:20" x14ac:dyDescent="0.25">
      <c r="A7567">
        <v>1981</v>
      </c>
      <c r="B7567">
        <v>9</v>
      </c>
      <c r="C7567">
        <v>17</v>
      </c>
      <c r="D7567">
        <v>65</v>
      </c>
      <c r="E7567">
        <v>60</v>
      </c>
      <c r="F7567">
        <v>2</v>
      </c>
      <c r="T7567"/>
    </row>
    <row r="7568" spans="1:20" x14ac:dyDescent="0.25">
      <c r="A7568">
        <v>1981</v>
      </c>
      <c r="B7568">
        <v>9</v>
      </c>
      <c r="C7568">
        <v>18</v>
      </c>
      <c r="D7568">
        <v>69</v>
      </c>
      <c r="E7568">
        <v>59</v>
      </c>
      <c r="F7568">
        <v>5</v>
      </c>
      <c r="T7568"/>
    </row>
    <row r="7569" spans="1:20" x14ac:dyDescent="0.25">
      <c r="A7569">
        <v>1981</v>
      </c>
      <c r="B7569">
        <v>9</v>
      </c>
      <c r="C7569">
        <v>19</v>
      </c>
      <c r="D7569">
        <v>66</v>
      </c>
      <c r="E7569">
        <v>58</v>
      </c>
      <c r="F7569">
        <v>0</v>
      </c>
      <c r="T7569"/>
    </row>
    <row r="7570" spans="1:20" x14ac:dyDescent="0.25">
      <c r="A7570">
        <v>1981</v>
      </c>
      <c r="B7570">
        <v>9</v>
      </c>
      <c r="C7570">
        <v>20</v>
      </c>
      <c r="D7570">
        <v>75</v>
      </c>
      <c r="E7570">
        <v>58</v>
      </c>
      <c r="F7570">
        <v>0</v>
      </c>
      <c r="T7570"/>
    </row>
    <row r="7571" spans="1:20" x14ac:dyDescent="0.25">
      <c r="A7571">
        <v>1981</v>
      </c>
      <c r="B7571">
        <v>9</v>
      </c>
      <c r="C7571">
        <v>21</v>
      </c>
      <c r="D7571">
        <v>72</v>
      </c>
      <c r="E7571">
        <v>54</v>
      </c>
      <c r="F7571">
        <v>0</v>
      </c>
      <c r="T7571"/>
    </row>
    <row r="7572" spans="1:20" x14ac:dyDescent="0.25">
      <c r="A7572">
        <v>1981</v>
      </c>
      <c r="B7572">
        <v>9</v>
      </c>
      <c r="C7572">
        <v>22</v>
      </c>
      <c r="D7572">
        <v>80</v>
      </c>
      <c r="E7572">
        <v>58</v>
      </c>
      <c r="F7572">
        <v>3</v>
      </c>
      <c r="T7572"/>
    </row>
    <row r="7573" spans="1:20" x14ac:dyDescent="0.25">
      <c r="A7573">
        <v>1981</v>
      </c>
      <c r="B7573">
        <v>9</v>
      </c>
      <c r="C7573">
        <v>23</v>
      </c>
      <c r="D7573">
        <v>61</v>
      </c>
      <c r="E7573">
        <v>52</v>
      </c>
      <c r="F7573">
        <v>0</v>
      </c>
      <c r="T7573"/>
    </row>
    <row r="7574" spans="1:20" x14ac:dyDescent="0.25">
      <c r="A7574">
        <v>1981</v>
      </c>
      <c r="B7574">
        <v>9</v>
      </c>
      <c r="C7574">
        <v>24</v>
      </c>
      <c r="D7574">
        <v>60</v>
      </c>
      <c r="E7574">
        <v>53</v>
      </c>
      <c r="F7574">
        <v>0</v>
      </c>
      <c r="T7574"/>
    </row>
    <row r="7575" spans="1:20" x14ac:dyDescent="0.25">
      <c r="A7575">
        <v>1981</v>
      </c>
      <c r="B7575">
        <v>9</v>
      </c>
      <c r="C7575">
        <v>25</v>
      </c>
      <c r="D7575">
        <v>75</v>
      </c>
      <c r="E7575">
        <v>52</v>
      </c>
      <c r="F7575">
        <v>0</v>
      </c>
      <c r="T7575"/>
    </row>
    <row r="7576" spans="1:20" x14ac:dyDescent="0.25">
      <c r="A7576">
        <v>1981</v>
      </c>
      <c r="B7576">
        <v>9</v>
      </c>
      <c r="C7576">
        <v>26</v>
      </c>
      <c r="D7576">
        <v>74</v>
      </c>
      <c r="E7576">
        <v>58</v>
      </c>
      <c r="F7576">
        <v>0</v>
      </c>
      <c r="T7576"/>
    </row>
    <row r="7577" spans="1:20" x14ac:dyDescent="0.25">
      <c r="A7577">
        <v>1981</v>
      </c>
      <c r="B7577">
        <v>9</v>
      </c>
      <c r="C7577">
        <v>27</v>
      </c>
      <c r="D7577">
        <v>82</v>
      </c>
      <c r="E7577">
        <v>63</v>
      </c>
      <c r="F7577">
        <v>0</v>
      </c>
      <c r="T7577"/>
    </row>
    <row r="7578" spans="1:20" x14ac:dyDescent="0.25">
      <c r="A7578">
        <v>1981</v>
      </c>
      <c r="B7578">
        <v>9</v>
      </c>
      <c r="C7578">
        <v>28</v>
      </c>
      <c r="D7578">
        <v>70</v>
      </c>
      <c r="E7578">
        <v>54</v>
      </c>
      <c r="F7578">
        <v>0</v>
      </c>
      <c r="T7578"/>
    </row>
    <row r="7579" spans="1:20" x14ac:dyDescent="0.25">
      <c r="A7579">
        <v>1981</v>
      </c>
      <c r="B7579">
        <v>9</v>
      </c>
      <c r="C7579">
        <v>29</v>
      </c>
      <c r="D7579">
        <v>65</v>
      </c>
      <c r="E7579">
        <v>47</v>
      </c>
      <c r="F7579">
        <v>0</v>
      </c>
      <c r="T7579"/>
    </row>
    <row r="7580" spans="1:20" x14ac:dyDescent="0.25">
      <c r="A7580">
        <v>1981</v>
      </c>
      <c r="B7580">
        <v>9</v>
      </c>
      <c r="C7580">
        <v>30</v>
      </c>
      <c r="D7580">
        <v>65</v>
      </c>
      <c r="E7580">
        <v>47</v>
      </c>
      <c r="F7580">
        <v>0</v>
      </c>
      <c r="T7580"/>
    </row>
    <row r="7581" spans="1:20" x14ac:dyDescent="0.25">
      <c r="A7581">
        <v>1981</v>
      </c>
      <c r="B7581">
        <v>10</v>
      </c>
      <c r="C7581">
        <v>1</v>
      </c>
      <c r="D7581">
        <v>58</v>
      </c>
      <c r="E7581">
        <v>47</v>
      </c>
      <c r="F7581">
        <v>43</v>
      </c>
      <c r="T7581"/>
    </row>
    <row r="7582" spans="1:20" x14ac:dyDescent="0.25">
      <c r="A7582">
        <v>1981</v>
      </c>
      <c r="B7582">
        <v>10</v>
      </c>
      <c r="C7582">
        <v>2</v>
      </c>
      <c r="D7582">
        <v>64</v>
      </c>
      <c r="E7582">
        <v>50</v>
      </c>
      <c r="F7582">
        <v>15</v>
      </c>
      <c r="T7582"/>
    </row>
    <row r="7583" spans="1:20" x14ac:dyDescent="0.25">
      <c r="A7583">
        <v>1981</v>
      </c>
      <c r="B7583">
        <v>10</v>
      </c>
      <c r="C7583">
        <v>3</v>
      </c>
      <c r="D7583">
        <v>58</v>
      </c>
      <c r="E7583">
        <v>48</v>
      </c>
      <c r="F7583">
        <v>0</v>
      </c>
      <c r="T7583"/>
    </row>
    <row r="7584" spans="1:20" x14ac:dyDescent="0.25">
      <c r="A7584">
        <v>1981</v>
      </c>
      <c r="B7584">
        <v>10</v>
      </c>
      <c r="C7584">
        <v>4</v>
      </c>
      <c r="D7584">
        <v>65</v>
      </c>
      <c r="E7584">
        <v>46</v>
      </c>
      <c r="F7584">
        <v>0</v>
      </c>
      <c r="T7584"/>
    </row>
    <row r="7585" spans="1:20" x14ac:dyDescent="0.25">
      <c r="A7585">
        <v>1981</v>
      </c>
      <c r="B7585">
        <v>10</v>
      </c>
      <c r="C7585">
        <v>5</v>
      </c>
      <c r="D7585">
        <v>68</v>
      </c>
      <c r="E7585">
        <v>56</v>
      </c>
      <c r="F7585">
        <v>0</v>
      </c>
      <c r="T7585"/>
    </row>
    <row r="7586" spans="1:20" x14ac:dyDescent="0.25">
      <c r="A7586">
        <v>1981</v>
      </c>
      <c r="B7586">
        <v>10</v>
      </c>
      <c r="C7586">
        <v>6</v>
      </c>
      <c r="D7586">
        <v>68</v>
      </c>
      <c r="E7586">
        <v>59</v>
      </c>
      <c r="F7586">
        <v>18</v>
      </c>
      <c r="T7586"/>
    </row>
    <row r="7587" spans="1:20" x14ac:dyDescent="0.25">
      <c r="A7587">
        <v>1981</v>
      </c>
      <c r="B7587">
        <v>10</v>
      </c>
      <c r="C7587">
        <v>7</v>
      </c>
      <c r="D7587">
        <v>61</v>
      </c>
      <c r="E7587">
        <v>53</v>
      </c>
      <c r="F7587">
        <v>0</v>
      </c>
      <c r="T7587"/>
    </row>
    <row r="7588" spans="1:20" x14ac:dyDescent="0.25">
      <c r="A7588">
        <v>1981</v>
      </c>
      <c r="B7588">
        <v>10</v>
      </c>
      <c r="C7588">
        <v>8</v>
      </c>
      <c r="D7588">
        <v>60</v>
      </c>
      <c r="E7588">
        <v>49</v>
      </c>
      <c r="F7588">
        <v>0</v>
      </c>
      <c r="T7588"/>
    </row>
    <row r="7589" spans="1:20" x14ac:dyDescent="0.25">
      <c r="A7589">
        <v>1981</v>
      </c>
      <c r="B7589">
        <v>10</v>
      </c>
      <c r="C7589">
        <v>9</v>
      </c>
      <c r="D7589">
        <v>63</v>
      </c>
      <c r="E7589">
        <v>47</v>
      </c>
      <c r="F7589">
        <v>0</v>
      </c>
      <c r="T7589"/>
    </row>
    <row r="7590" spans="1:20" x14ac:dyDescent="0.25">
      <c r="A7590">
        <v>1981</v>
      </c>
      <c r="B7590">
        <v>10</v>
      </c>
      <c r="C7590">
        <v>10</v>
      </c>
      <c r="D7590">
        <v>62</v>
      </c>
      <c r="E7590">
        <v>46</v>
      </c>
      <c r="F7590">
        <v>0</v>
      </c>
      <c r="T7590"/>
    </row>
    <row r="7591" spans="1:20" x14ac:dyDescent="0.25">
      <c r="A7591">
        <v>1981</v>
      </c>
      <c r="B7591">
        <v>10</v>
      </c>
      <c r="C7591">
        <v>11</v>
      </c>
      <c r="D7591">
        <v>61</v>
      </c>
      <c r="E7591">
        <v>43</v>
      </c>
      <c r="F7591">
        <v>0</v>
      </c>
      <c r="T7591"/>
    </row>
    <row r="7592" spans="1:20" x14ac:dyDescent="0.25">
      <c r="A7592">
        <v>1981</v>
      </c>
      <c r="B7592">
        <v>10</v>
      </c>
      <c r="C7592">
        <v>12</v>
      </c>
      <c r="D7592">
        <v>60</v>
      </c>
      <c r="E7592">
        <v>43</v>
      </c>
      <c r="F7592">
        <v>0</v>
      </c>
      <c r="T7592"/>
    </row>
    <row r="7593" spans="1:20" x14ac:dyDescent="0.25">
      <c r="A7593">
        <v>1981</v>
      </c>
      <c r="B7593">
        <v>10</v>
      </c>
      <c r="C7593">
        <v>13</v>
      </c>
      <c r="D7593">
        <v>63</v>
      </c>
      <c r="E7593">
        <v>43</v>
      </c>
      <c r="F7593">
        <v>0</v>
      </c>
      <c r="T7593"/>
    </row>
    <row r="7594" spans="1:20" x14ac:dyDescent="0.25">
      <c r="A7594">
        <v>1981</v>
      </c>
      <c r="B7594">
        <v>10</v>
      </c>
      <c r="C7594">
        <v>14</v>
      </c>
      <c r="D7594">
        <v>67</v>
      </c>
      <c r="E7594">
        <v>43</v>
      </c>
      <c r="F7594">
        <v>0</v>
      </c>
      <c r="T7594"/>
    </row>
    <row r="7595" spans="1:20" x14ac:dyDescent="0.25">
      <c r="A7595">
        <v>1981</v>
      </c>
      <c r="B7595">
        <v>10</v>
      </c>
      <c r="C7595">
        <v>15</v>
      </c>
      <c r="D7595">
        <v>65</v>
      </c>
      <c r="E7595">
        <v>47</v>
      </c>
      <c r="F7595">
        <v>0</v>
      </c>
      <c r="T7595"/>
    </row>
    <row r="7596" spans="1:20" x14ac:dyDescent="0.25">
      <c r="A7596">
        <v>1981</v>
      </c>
      <c r="B7596">
        <v>10</v>
      </c>
      <c r="C7596">
        <v>16</v>
      </c>
      <c r="D7596">
        <v>71</v>
      </c>
      <c r="E7596">
        <v>47</v>
      </c>
      <c r="F7596">
        <v>0</v>
      </c>
      <c r="T7596"/>
    </row>
    <row r="7597" spans="1:20" x14ac:dyDescent="0.25">
      <c r="A7597">
        <v>1981</v>
      </c>
      <c r="B7597">
        <v>10</v>
      </c>
      <c r="C7597">
        <v>17</v>
      </c>
      <c r="D7597">
        <v>66</v>
      </c>
      <c r="E7597">
        <v>44</v>
      </c>
      <c r="F7597">
        <v>0</v>
      </c>
      <c r="T7597"/>
    </row>
    <row r="7598" spans="1:20" x14ac:dyDescent="0.25">
      <c r="A7598">
        <v>1981</v>
      </c>
      <c r="B7598">
        <v>10</v>
      </c>
      <c r="C7598">
        <v>18</v>
      </c>
      <c r="D7598">
        <v>61</v>
      </c>
      <c r="E7598">
        <v>50</v>
      </c>
      <c r="F7598">
        <v>60</v>
      </c>
      <c r="T7598"/>
    </row>
    <row r="7599" spans="1:20" x14ac:dyDescent="0.25">
      <c r="A7599">
        <v>1981</v>
      </c>
      <c r="B7599">
        <v>10</v>
      </c>
      <c r="C7599">
        <v>19</v>
      </c>
      <c r="D7599">
        <v>55</v>
      </c>
      <c r="E7599">
        <v>42</v>
      </c>
      <c r="F7599">
        <v>0</v>
      </c>
      <c r="T7599"/>
    </row>
    <row r="7600" spans="1:20" x14ac:dyDescent="0.25">
      <c r="A7600">
        <v>1981</v>
      </c>
      <c r="B7600">
        <v>10</v>
      </c>
      <c r="C7600">
        <v>20</v>
      </c>
      <c r="D7600">
        <v>59</v>
      </c>
      <c r="E7600">
        <v>38</v>
      </c>
      <c r="F7600">
        <v>0</v>
      </c>
      <c r="T7600"/>
    </row>
    <row r="7601" spans="1:20" x14ac:dyDescent="0.25">
      <c r="A7601">
        <v>1981</v>
      </c>
      <c r="B7601">
        <v>10</v>
      </c>
      <c r="C7601">
        <v>21</v>
      </c>
      <c r="D7601">
        <v>68</v>
      </c>
      <c r="E7601">
        <v>48</v>
      </c>
      <c r="F7601">
        <v>0</v>
      </c>
      <c r="T7601"/>
    </row>
    <row r="7602" spans="1:20" x14ac:dyDescent="0.25">
      <c r="A7602">
        <v>1981</v>
      </c>
      <c r="B7602">
        <v>10</v>
      </c>
      <c r="C7602">
        <v>22</v>
      </c>
      <c r="D7602">
        <v>69</v>
      </c>
      <c r="E7602">
        <v>54</v>
      </c>
      <c r="F7602">
        <v>0</v>
      </c>
      <c r="T7602"/>
    </row>
    <row r="7603" spans="1:20" x14ac:dyDescent="0.25">
      <c r="A7603">
        <v>1981</v>
      </c>
      <c r="B7603">
        <v>10</v>
      </c>
      <c r="C7603">
        <v>23</v>
      </c>
      <c r="D7603">
        <v>67</v>
      </c>
      <c r="E7603">
        <v>44</v>
      </c>
      <c r="F7603">
        <v>95</v>
      </c>
      <c r="T7603"/>
    </row>
    <row r="7604" spans="1:20" x14ac:dyDescent="0.25">
      <c r="A7604">
        <v>1981</v>
      </c>
      <c r="B7604">
        <v>10</v>
      </c>
      <c r="C7604">
        <v>24</v>
      </c>
      <c r="D7604">
        <v>53</v>
      </c>
      <c r="E7604">
        <v>41</v>
      </c>
      <c r="F7604">
        <v>0</v>
      </c>
      <c r="T7604"/>
    </row>
    <row r="7605" spans="1:20" x14ac:dyDescent="0.25">
      <c r="A7605">
        <v>1981</v>
      </c>
      <c r="B7605">
        <v>10</v>
      </c>
      <c r="C7605">
        <v>25</v>
      </c>
      <c r="D7605">
        <v>54</v>
      </c>
      <c r="E7605">
        <v>40</v>
      </c>
      <c r="F7605">
        <v>8</v>
      </c>
      <c r="T7605"/>
    </row>
    <row r="7606" spans="1:20" x14ac:dyDescent="0.25">
      <c r="A7606">
        <v>1981</v>
      </c>
      <c r="B7606">
        <v>10</v>
      </c>
      <c r="C7606">
        <v>26</v>
      </c>
      <c r="D7606">
        <v>57</v>
      </c>
      <c r="E7606">
        <v>51</v>
      </c>
      <c r="F7606">
        <v>65</v>
      </c>
      <c r="T7606"/>
    </row>
    <row r="7607" spans="1:20" x14ac:dyDescent="0.25">
      <c r="A7607">
        <v>1981</v>
      </c>
      <c r="B7607">
        <v>10</v>
      </c>
      <c r="C7607">
        <v>27</v>
      </c>
      <c r="D7607">
        <v>65</v>
      </c>
      <c r="E7607">
        <v>56</v>
      </c>
      <c r="F7607">
        <v>45</v>
      </c>
      <c r="T7607"/>
    </row>
    <row r="7608" spans="1:20" x14ac:dyDescent="0.25">
      <c r="A7608">
        <v>1981</v>
      </c>
      <c r="B7608">
        <v>10</v>
      </c>
      <c r="C7608">
        <v>28</v>
      </c>
      <c r="D7608">
        <v>65</v>
      </c>
      <c r="E7608">
        <v>50</v>
      </c>
      <c r="F7608">
        <v>0</v>
      </c>
      <c r="T7608"/>
    </row>
    <row r="7609" spans="1:20" x14ac:dyDescent="0.25">
      <c r="A7609">
        <v>1981</v>
      </c>
      <c r="B7609">
        <v>10</v>
      </c>
      <c r="C7609">
        <v>29</v>
      </c>
      <c r="D7609">
        <v>53</v>
      </c>
      <c r="E7609">
        <v>48</v>
      </c>
      <c r="F7609">
        <v>0</v>
      </c>
      <c r="T7609"/>
    </row>
    <row r="7610" spans="1:20" x14ac:dyDescent="0.25">
      <c r="A7610">
        <v>1981</v>
      </c>
      <c r="B7610">
        <v>10</v>
      </c>
      <c r="C7610">
        <v>30</v>
      </c>
      <c r="D7610">
        <v>53</v>
      </c>
      <c r="E7610">
        <v>42</v>
      </c>
      <c r="F7610">
        <v>0</v>
      </c>
      <c r="T7610"/>
    </row>
    <row r="7611" spans="1:20" x14ac:dyDescent="0.25">
      <c r="A7611">
        <v>1981</v>
      </c>
      <c r="B7611">
        <v>10</v>
      </c>
      <c r="C7611">
        <v>31</v>
      </c>
      <c r="D7611">
        <v>52</v>
      </c>
      <c r="E7611">
        <v>49</v>
      </c>
      <c r="F7611">
        <v>0</v>
      </c>
      <c r="T7611"/>
    </row>
    <row r="7612" spans="1:20" x14ac:dyDescent="0.25">
      <c r="A7612">
        <v>1981</v>
      </c>
      <c r="B7612">
        <v>11</v>
      </c>
      <c r="C7612">
        <v>1</v>
      </c>
      <c r="D7612">
        <v>59</v>
      </c>
      <c r="E7612">
        <v>51</v>
      </c>
      <c r="F7612">
        <v>0</v>
      </c>
      <c r="T7612"/>
    </row>
    <row r="7613" spans="1:20" x14ac:dyDescent="0.25">
      <c r="A7613">
        <v>1981</v>
      </c>
      <c r="B7613">
        <v>11</v>
      </c>
      <c r="C7613">
        <v>2</v>
      </c>
      <c r="D7613">
        <v>72</v>
      </c>
      <c r="E7613">
        <v>50</v>
      </c>
      <c r="F7613">
        <v>0</v>
      </c>
      <c r="T7613"/>
    </row>
    <row r="7614" spans="1:20" x14ac:dyDescent="0.25">
      <c r="A7614">
        <v>1981</v>
      </c>
      <c r="B7614">
        <v>11</v>
      </c>
      <c r="C7614">
        <v>3</v>
      </c>
      <c r="D7614">
        <v>65</v>
      </c>
      <c r="E7614">
        <v>50</v>
      </c>
      <c r="F7614">
        <v>0</v>
      </c>
      <c r="T7614"/>
    </row>
    <row r="7615" spans="1:20" x14ac:dyDescent="0.25">
      <c r="A7615">
        <v>1981</v>
      </c>
      <c r="B7615">
        <v>11</v>
      </c>
      <c r="C7615">
        <v>4</v>
      </c>
      <c r="D7615">
        <v>70</v>
      </c>
      <c r="E7615">
        <v>50</v>
      </c>
      <c r="F7615">
        <v>0</v>
      </c>
      <c r="T7615"/>
    </row>
    <row r="7616" spans="1:20" x14ac:dyDescent="0.25">
      <c r="A7616">
        <v>1981</v>
      </c>
      <c r="B7616">
        <v>11</v>
      </c>
      <c r="C7616">
        <v>5</v>
      </c>
      <c r="D7616">
        <v>65</v>
      </c>
      <c r="E7616">
        <v>52</v>
      </c>
      <c r="F7616">
        <v>0</v>
      </c>
      <c r="T7616"/>
    </row>
    <row r="7617" spans="1:20" x14ac:dyDescent="0.25">
      <c r="A7617">
        <v>1981</v>
      </c>
      <c r="B7617">
        <v>11</v>
      </c>
      <c r="C7617">
        <v>6</v>
      </c>
      <c r="D7617">
        <v>65</v>
      </c>
      <c r="E7617">
        <v>44</v>
      </c>
      <c r="F7617">
        <v>81</v>
      </c>
      <c r="T7617"/>
    </row>
    <row r="7618" spans="1:20" x14ac:dyDescent="0.25">
      <c r="A7618">
        <v>1981</v>
      </c>
      <c r="B7618">
        <v>11</v>
      </c>
      <c r="C7618">
        <v>7</v>
      </c>
      <c r="D7618">
        <v>44</v>
      </c>
      <c r="E7618">
        <v>40</v>
      </c>
      <c r="F7618">
        <v>0</v>
      </c>
      <c r="T7618"/>
    </row>
    <row r="7619" spans="1:20" x14ac:dyDescent="0.25">
      <c r="A7619">
        <v>1981</v>
      </c>
      <c r="B7619">
        <v>11</v>
      </c>
      <c r="C7619">
        <v>8</v>
      </c>
      <c r="D7619">
        <v>62</v>
      </c>
      <c r="E7619">
        <v>41</v>
      </c>
      <c r="F7619">
        <v>0</v>
      </c>
      <c r="T7619"/>
    </row>
    <row r="7620" spans="1:20" x14ac:dyDescent="0.25">
      <c r="A7620">
        <v>1981</v>
      </c>
      <c r="B7620">
        <v>11</v>
      </c>
      <c r="C7620">
        <v>9</v>
      </c>
      <c r="D7620">
        <v>63</v>
      </c>
      <c r="E7620">
        <v>42</v>
      </c>
      <c r="F7620">
        <v>1</v>
      </c>
      <c r="T7620"/>
    </row>
    <row r="7621" spans="1:20" x14ac:dyDescent="0.25">
      <c r="A7621">
        <v>1981</v>
      </c>
      <c r="B7621">
        <v>11</v>
      </c>
      <c r="C7621">
        <v>10</v>
      </c>
      <c r="D7621">
        <v>44</v>
      </c>
      <c r="E7621">
        <v>38</v>
      </c>
      <c r="F7621">
        <v>0</v>
      </c>
      <c r="T7621"/>
    </row>
    <row r="7622" spans="1:20" x14ac:dyDescent="0.25">
      <c r="A7622">
        <v>1981</v>
      </c>
      <c r="B7622">
        <v>11</v>
      </c>
      <c r="C7622">
        <v>11</v>
      </c>
      <c r="D7622">
        <v>56</v>
      </c>
      <c r="E7622">
        <v>44</v>
      </c>
      <c r="F7622">
        <v>0</v>
      </c>
      <c r="T7622"/>
    </row>
    <row r="7623" spans="1:20" x14ac:dyDescent="0.25">
      <c r="A7623">
        <v>1981</v>
      </c>
      <c r="B7623">
        <v>11</v>
      </c>
      <c r="C7623">
        <v>12</v>
      </c>
      <c r="D7623">
        <v>47</v>
      </c>
      <c r="E7623">
        <v>37</v>
      </c>
      <c r="F7623">
        <v>0</v>
      </c>
      <c r="T7623"/>
    </row>
    <row r="7624" spans="1:20" x14ac:dyDescent="0.25">
      <c r="A7624">
        <v>1981</v>
      </c>
      <c r="B7624">
        <v>11</v>
      </c>
      <c r="C7624">
        <v>13</v>
      </c>
      <c r="D7624">
        <v>53</v>
      </c>
      <c r="E7624">
        <v>35</v>
      </c>
      <c r="F7624">
        <v>0</v>
      </c>
      <c r="T7624"/>
    </row>
    <row r="7625" spans="1:20" x14ac:dyDescent="0.25">
      <c r="A7625">
        <v>1981</v>
      </c>
      <c r="B7625">
        <v>11</v>
      </c>
      <c r="C7625">
        <v>14</v>
      </c>
      <c r="D7625">
        <v>56</v>
      </c>
      <c r="E7625">
        <v>45</v>
      </c>
      <c r="F7625">
        <v>0</v>
      </c>
      <c r="T7625"/>
    </row>
    <row r="7626" spans="1:20" x14ac:dyDescent="0.25">
      <c r="A7626">
        <v>1981</v>
      </c>
      <c r="B7626">
        <v>11</v>
      </c>
      <c r="C7626">
        <v>15</v>
      </c>
      <c r="D7626">
        <v>52</v>
      </c>
      <c r="E7626">
        <v>46</v>
      </c>
      <c r="F7626">
        <v>9</v>
      </c>
      <c r="T7626"/>
    </row>
    <row r="7627" spans="1:20" x14ac:dyDescent="0.25">
      <c r="A7627">
        <v>1981</v>
      </c>
      <c r="B7627">
        <v>11</v>
      </c>
      <c r="C7627">
        <v>16</v>
      </c>
      <c r="D7627">
        <v>54</v>
      </c>
      <c r="E7627">
        <v>48</v>
      </c>
      <c r="F7627">
        <v>3</v>
      </c>
      <c r="T7627"/>
    </row>
    <row r="7628" spans="1:20" x14ac:dyDescent="0.25">
      <c r="A7628">
        <v>1981</v>
      </c>
      <c r="B7628">
        <v>11</v>
      </c>
      <c r="C7628">
        <v>17</v>
      </c>
      <c r="D7628">
        <v>54</v>
      </c>
      <c r="E7628">
        <v>45</v>
      </c>
      <c r="F7628">
        <v>28</v>
      </c>
      <c r="T7628"/>
    </row>
    <row r="7629" spans="1:20" x14ac:dyDescent="0.25">
      <c r="A7629">
        <v>1981</v>
      </c>
      <c r="B7629">
        <v>11</v>
      </c>
      <c r="C7629">
        <v>18</v>
      </c>
      <c r="D7629">
        <v>53</v>
      </c>
      <c r="E7629">
        <v>47</v>
      </c>
      <c r="F7629">
        <v>0</v>
      </c>
      <c r="T7629"/>
    </row>
    <row r="7630" spans="1:20" x14ac:dyDescent="0.25">
      <c r="A7630">
        <v>1981</v>
      </c>
      <c r="B7630">
        <v>11</v>
      </c>
      <c r="C7630">
        <v>19</v>
      </c>
      <c r="D7630">
        <v>60</v>
      </c>
      <c r="E7630">
        <v>50</v>
      </c>
      <c r="F7630">
        <v>0</v>
      </c>
      <c r="T7630"/>
    </row>
    <row r="7631" spans="1:20" x14ac:dyDescent="0.25">
      <c r="A7631">
        <v>1981</v>
      </c>
      <c r="B7631">
        <v>11</v>
      </c>
      <c r="C7631">
        <v>20</v>
      </c>
      <c r="D7631">
        <v>56</v>
      </c>
      <c r="E7631">
        <v>47</v>
      </c>
      <c r="F7631">
        <v>46</v>
      </c>
      <c r="T7631"/>
    </row>
    <row r="7632" spans="1:20" x14ac:dyDescent="0.25">
      <c r="A7632">
        <v>1981</v>
      </c>
      <c r="B7632">
        <v>11</v>
      </c>
      <c r="C7632">
        <v>21</v>
      </c>
      <c r="D7632">
        <v>47</v>
      </c>
      <c r="E7632">
        <v>41</v>
      </c>
      <c r="F7632">
        <v>0</v>
      </c>
      <c r="T7632"/>
    </row>
    <row r="7633" spans="1:20" x14ac:dyDescent="0.25">
      <c r="A7633">
        <v>1981</v>
      </c>
      <c r="B7633">
        <v>11</v>
      </c>
      <c r="C7633">
        <v>22</v>
      </c>
      <c r="D7633">
        <v>42</v>
      </c>
      <c r="E7633">
        <v>38</v>
      </c>
      <c r="F7633">
        <v>0</v>
      </c>
      <c r="T7633"/>
    </row>
    <row r="7634" spans="1:20" x14ac:dyDescent="0.25">
      <c r="A7634">
        <v>1981</v>
      </c>
      <c r="B7634">
        <v>11</v>
      </c>
      <c r="C7634">
        <v>23</v>
      </c>
      <c r="D7634">
        <v>41</v>
      </c>
      <c r="E7634">
        <v>35</v>
      </c>
      <c r="F7634">
        <v>0</v>
      </c>
      <c r="T7634"/>
    </row>
    <row r="7635" spans="1:20" x14ac:dyDescent="0.25">
      <c r="A7635">
        <v>1981</v>
      </c>
      <c r="B7635">
        <v>11</v>
      </c>
      <c r="C7635">
        <v>24</v>
      </c>
      <c r="D7635">
        <v>42</v>
      </c>
      <c r="E7635">
        <v>33</v>
      </c>
      <c r="F7635">
        <v>0</v>
      </c>
      <c r="T7635"/>
    </row>
    <row r="7636" spans="1:20" x14ac:dyDescent="0.25">
      <c r="A7636">
        <v>1981</v>
      </c>
      <c r="B7636">
        <v>11</v>
      </c>
      <c r="C7636">
        <v>25</v>
      </c>
      <c r="D7636">
        <v>40</v>
      </c>
      <c r="E7636">
        <v>31</v>
      </c>
      <c r="F7636">
        <v>0</v>
      </c>
      <c r="T7636"/>
    </row>
    <row r="7637" spans="1:20" x14ac:dyDescent="0.25">
      <c r="A7637">
        <v>1981</v>
      </c>
      <c r="B7637">
        <v>11</v>
      </c>
      <c r="C7637">
        <v>26</v>
      </c>
      <c r="D7637">
        <v>45</v>
      </c>
      <c r="E7637">
        <v>29</v>
      </c>
      <c r="F7637">
        <v>0</v>
      </c>
      <c r="T7637"/>
    </row>
    <row r="7638" spans="1:20" x14ac:dyDescent="0.25">
      <c r="A7638">
        <v>1981</v>
      </c>
      <c r="B7638">
        <v>11</v>
      </c>
      <c r="C7638">
        <v>27</v>
      </c>
      <c r="D7638">
        <v>60</v>
      </c>
      <c r="E7638">
        <v>43</v>
      </c>
      <c r="F7638">
        <v>1</v>
      </c>
      <c r="T7638"/>
    </row>
    <row r="7639" spans="1:20" x14ac:dyDescent="0.25">
      <c r="A7639">
        <v>1981</v>
      </c>
      <c r="B7639">
        <v>11</v>
      </c>
      <c r="C7639">
        <v>28</v>
      </c>
      <c r="D7639">
        <v>45</v>
      </c>
      <c r="E7639">
        <v>42</v>
      </c>
      <c r="F7639">
        <v>0</v>
      </c>
      <c r="T7639"/>
    </row>
    <row r="7640" spans="1:20" x14ac:dyDescent="0.25">
      <c r="A7640">
        <v>1981</v>
      </c>
      <c r="B7640">
        <v>11</v>
      </c>
      <c r="C7640">
        <v>29</v>
      </c>
      <c r="D7640">
        <v>44</v>
      </c>
      <c r="E7640">
        <v>36</v>
      </c>
      <c r="F7640">
        <v>0</v>
      </c>
      <c r="T7640"/>
    </row>
    <row r="7641" spans="1:20" x14ac:dyDescent="0.25">
      <c r="A7641">
        <v>1981</v>
      </c>
      <c r="B7641">
        <v>11</v>
      </c>
      <c r="C7641">
        <v>30</v>
      </c>
      <c r="D7641">
        <v>42</v>
      </c>
      <c r="E7641">
        <v>33</v>
      </c>
      <c r="F7641">
        <v>0</v>
      </c>
      <c r="T7641"/>
    </row>
    <row r="7642" spans="1:20" x14ac:dyDescent="0.25">
      <c r="A7642">
        <v>1981</v>
      </c>
      <c r="B7642">
        <v>12</v>
      </c>
      <c r="C7642">
        <v>1</v>
      </c>
      <c r="D7642">
        <v>52</v>
      </c>
      <c r="E7642">
        <v>32</v>
      </c>
      <c r="F7642">
        <v>112</v>
      </c>
      <c r="T7642"/>
    </row>
    <row r="7643" spans="1:20" x14ac:dyDescent="0.25">
      <c r="A7643">
        <v>1981</v>
      </c>
      <c r="B7643">
        <v>12</v>
      </c>
      <c r="C7643">
        <v>2</v>
      </c>
      <c r="D7643">
        <v>58</v>
      </c>
      <c r="E7643">
        <v>47</v>
      </c>
      <c r="F7643">
        <v>49</v>
      </c>
      <c r="T7643"/>
    </row>
    <row r="7644" spans="1:20" x14ac:dyDescent="0.25">
      <c r="A7644">
        <v>1981</v>
      </c>
      <c r="B7644">
        <v>12</v>
      </c>
      <c r="C7644">
        <v>3</v>
      </c>
      <c r="D7644">
        <v>50</v>
      </c>
      <c r="E7644">
        <v>40</v>
      </c>
      <c r="F7644">
        <v>0</v>
      </c>
      <c r="T7644"/>
    </row>
    <row r="7645" spans="1:20" x14ac:dyDescent="0.25">
      <c r="A7645">
        <v>1981</v>
      </c>
      <c r="B7645">
        <v>12</v>
      </c>
      <c r="C7645">
        <v>4</v>
      </c>
      <c r="D7645">
        <v>46</v>
      </c>
      <c r="E7645">
        <v>38</v>
      </c>
      <c r="F7645">
        <v>0</v>
      </c>
      <c r="T7645"/>
    </row>
    <row r="7646" spans="1:20" x14ac:dyDescent="0.25">
      <c r="A7646">
        <v>1981</v>
      </c>
      <c r="B7646">
        <v>12</v>
      </c>
      <c r="C7646">
        <v>5</v>
      </c>
      <c r="D7646">
        <v>43</v>
      </c>
      <c r="E7646">
        <v>39</v>
      </c>
      <c r="F7646">
        <v>0</v>
      </c>
      <c r="T7646"/>
    </row>
    <row r="7647" spans="1:20" x14ac:dyDescent="0.25">
      <c r="A7647">
        <v>1981</v>
      </c>
      <c r="B7647">
        <v>12</v>
      </c>
      <c r="C7647">
        <v>6</v>
      </c>
      <c r="D7647">
        <v>39</v>
      </c>
      <c r="E7647">
        <v>34</v>
      </c>
      <c r="F7647">
        <v>0</v>
      </c>
      <c r="T7647"/>
    </row>
    <row r="7648" spans="1:20" x14ac:dyDescent="0.25">
      <c r="A7648">
        <v>1981</v>
      </c>
      <c r="B7648">
        <v>12</v>
      </c>
      <c r="C7648">
        <v>7</v>
      </c>
      <c r="D7648">
        <v>45</v>
      </c>
      <c r="E7648">
        <v>34</v>
      </c>
      <c r="F7648">
        <v>0</v>
      </c>
      <c r="T7648"/>
    </row>
    <row r="7649" spans="1:20" x14ac:dyDescent="0.25">
      <c r="A7649">
        <v>1981</v>
      </c>
      <c r="B7649">
        <v>12</v>
      </c>
      <c r="C7649">
        <v>8</v>
      </c>
      <c r="D7649">
        <v>42</v>
      </c>
      <c r="E7649">
        <v>38</v>
      </c>
      <c r="F7649">
        <v>29</v>
      </c>
      <c r="T7649"/>
    </row>
    <row r="7650" spans="1:20" x14ac:dyDescent="0.25">
      <c r="A7650">
        <v>1981</v>
      </c>
      <c r="B7650">
        <v>12</v>
      </c>
      <c r="C7650">
        <v>9</v>
      </c>
      <c r="D7650">
        <v>38</v>
      </c>
      <c r="E7650">
        <v>29</v>
      </c>
      <c r="F7650">
        <v>0</v>
      </c>
      <c r="T7650"/>
    </row>
    <row r="7651" spans="1:20" x14ac:dyDescent="0.25">
      <c r="A7651">
        <v>1981</v>
      </c>
      <c r="B7651">
        <v>12</v>
      </c>
      <c r="C7651">
        <v>10</v>
      </c>
      <c r="D7651">
        <v>33</v>
      </c>
      <c r="E7651">
        <v>27</v>
      </c>
      <c r="F7651">
        <v>0</v>
      </c>
      <c r="T7651"/>
    </row>
    <row r="7652" spans="1:20" x14ac:dyDescent="0.25">
      <c r="A7652">
        <v>1981</v>
      </c>
      <c r="B7652">
        <v>12</v>
      </c>
      <c r="C7652">
        <v>11</v>
      </c>
      <c r="D7652">
        <v>40</v>
      </c>
      <c r="E7652">
        <v>27</v>
      </c>
      <c r="F7652">
        <v>1</v>
      </c>
      <c r="T7652"/>
    </row>
    <row r="7653" spans="1:20" x14ac:dyDescent="0.25">
      <c r="A7653">
        <v>1981</v>
      </c>
      <c r="B7653">
        <v>12</v>
      </c>
      <c r="C7653">
        <v>12</v>
      </c>
      <c r="D7653">
        <v>41</v>
      </c>
      <c r="E7653">
        <v>31</v>
      </c>
      <c r="F7653">
        <v>2</v>
      </c>
      <c r="T7653"/>
    </row>
    <row r="7654" spans="1:20" x14ac:dyDescent="0.25">
      <c r="A7654">
        <v>1981</v>
      </c>
      <c r="B7654">
        <v>12</v>
      </c>
      <c r="C7654">
        <v>13</v>
      </c>
      <c r="D7654">
        <v>38</v>
      </c>
      <c r="E7654">
        <v>28</v>
      </c>
      <c r="F7654">
        <v>0</v>
      </c>
      <c r="T7654"/>
    </row>
    <row r="7655" spans="1:20" x14ac:dyDescent="0.25">
      <c r="A7655">
        <v>1981</v>
      </c>
      <c r="B7655">
        <v>12</v>
      </c>
      <c r="C7655">
        <v>14</v>
      </c>
      <c r="D7655">
        <v>37</v>
      </c>
      <c r="E7655">
        <v>29</v>
      </c>
      <c r="F7655">
        <v>102</v>
      </c>
      <c r="T7655"/>
    </row>
    <row r="7656" spans="1:20" x14ac:dyDescent="0.25">
      <c r="A7656">
        <v>1981</v>
      </c>
      <c r="B7656">
        <v>12</v>
      </c>
      <c r="C7656">
        <v>15</v>
      </c>
      <c r="D7656">
        <v>38</v>
      </c>
      <c r="E7656">
        <v>35</v>
      </c>
      <c r="F7656">
        <v>134</v>
      </c>
      <c r="T7656"/>
    </row>
    <row r="7657" spans="1:20" x14ac:dyDescent="0.25">
      <c r="A7657">
        <v>1981</v>
      </c>
      <c r="B7657">
        <v>12</v>
      </c>
      <c r="C7657">
        <v>16</v>
      </c>
      <c r="D7657">
        <v>40</v>
      </c>
      <c r="E7657">
        <v>34</v>
      </c>
      <c r="F7657">
        <v>43</v>
      </c>
      <c r="T7657"/>
    </row>
    <row r="7658" spans="1:20" x14ac:dyDescent="0.25">
      <c r="A7658">
        <v>1981</v>
      </c>
      <c r="B7658">
        <v>12</v>
      </c>
      <c r="C7658">
        <v>17</v>
      </c>
      <c r="D7658">
        <v>35</v>
      </c>
      <c r="E7658">
        <v>30</v>
      </c>
      <c r="F7658">
        <v>1</v>
      </c>
      <c r="T7658"/>
    </row>
    <row r="7659" spans="1:20" x14ac:dyDescent="0.25">
      <c r="A7659">
        <v>1981</v>
      </c>
      <c r="B7659">
        <v>12</v>
      </c>
      <c r="C7659">
        <v>18</v>
      </c>
      <c r="D7659">
        <v>36</v>
      </c>
      <c r="E7659">
        <v>26</v>
      </c>
      <c r="F7659">
        <v>0</v>
      </c>
      <c r="T7659"/>
    </row>
    <row r="7660" spans="1:20" x14ac:dyDescent="0.25">
      <c r="A7660">
        <v>1981</v>
      </c>
      <c r="B7660">
        <v>12</v>
      </c>
      <c r="C7660">
        <v>19</v>
      </c>
      <c r="D7660">
        <v>28</v>
      </c>
      <c r="E7660">
        <v>21</v>
      </c>
      <c r="F7660">
        <v>0</v>
      </c>
      <c r="T7660"/>
    </row>
    <row r="7661" spans="1:20" x14ac:dyDescent="0.25">
      <c r="A7661">
        <v>1981</v>
      </c>
      <c r="B7661">
        <v>12</v>
      </c>
      <c r="C7661">
        <v>20</v>
      </c>
      <c r="D7661">
        <v>27</v>
      </c>
      <c r="E7661">
        <v>20</v>
      </c>
      <c r="F7661">
        <v>0</v>
      </c>
      <c r="T7661"/>
    </row>
    <row r="7662" spans="1:20" x14ac:dyDescent="0.25">
      <c r="A7662">
        <v>1981</v>
      </c>
      <c r="B7662">
        <v>12</v>
      </c>
      <c r="C7662">
        <v>21</v>
      </c>
      <c r="D7662">
        <v>33</v>
      </c>
      <c r="E7662">
        <v>20</v>
      </c>
      <c r="F7662">
        <v>0</v>
      </c>
      <c r="T7662"/>
    </row>
    <row r="7663" spans="1:20" x14ac:dyDescent="0.25">
      <c r="A7663">
        <v>1981</v>
      </c>
      <c r="B7663">
        <v>12</v>
      </c>
      <c r="C7663">
        <v>22</v>
      </c>
      <c r="D7663">
        <v>40</v>
      </c>
      <c r="E7663">
        <v>33</v>
      </c>
      <c r="F7663">
        <v>0</v>
      </c>
      <c r="T7663"/>
    </row>
    <row r="7664" spans="1:20" x14ac:dyDescent="0.25">
      <c r="A7664">
        <v>1981</v>
      </c>
      <c r="B7664">
        <v>12</v>
      </c>
      <c r="C7664">
        <v>23</v>
      </c>
      <c r="D7664">
        <v>57</v>
      </c>
      <c r="E7664">
        <v>39</v>
      </c>
      <c r="F7664">
        <v>9</v>
      </c>
      <c r="T7664"/>
    </row>
    <row r="7665" spans="1:20" x14ac:dyDescent="0.25">
      <c r="A7665">
        <v>1981</v>
      </c>
      <c r="B7665">
        <v>12</v>
      </c>
      <c r="C7665">
        <v>24</v>
      </c>
      <c r="D7665">
        <v>44</v>
      </c>
      <c r="E7665">
        <v>36</v>
      </c>
      <c r="F7665">
        <v>0</v>
      </c>
      <c r="T7665"/>
    </row>
    <row r="7666" spans="1:20" x14ac:dyDescent="0.25">
      <c r="A7666">
        <v>1981</v>
      </c>
      <c r="B7666">
        <v>12</v>
      </c>
      <c r="C7666">
        <v>25</v>
      </c>
      <c r="D7666">
        <v>40</v>
      </c>
      <c r="E7666">
        <v>34</v>
      </c>
      <c r="F7666">
        <v>0</v>
      </c>
      <c r="T7666"/>
    </row>
    <row r="7667" spans="1:20" x14ac:dyDescent="0.25">
      <c r="A7667">
        <v>1981</v>
      </c>
      <c r="B7667">
        <v>12</v>
      </c>
      <c r="C7667">
        <v>26</v>
      </c>
      <c r="D7667">
        <v>40</v>
      </c>
      <c r="E7667">
        <v>32</v>
      </c>
      <c r="F7667">
        <v>0</v>
      </c>
      <c r="T7667"/>
    </row>
    <row r="7668" spans="1:20" x14ac:dyDescent="0.25">
      <c r="A7668">
        <v>1981</v>
      </c>
      <c r="B7668">
        <v>12</v>
      </c>
      <c r="C7668">
        <v>27</v>
      </c>
      <c r="D7668">
        <v>40</v>
      </c>
      <c r="E7668">
        <v>35</v>
      </c>
      <c r="F7668">
        <v>30</v>
      </c>
      <c r="T7668"/>
    </row>
    <row r="7669" spans="1:20" x14ac:dyDescent="0.25">
      <c r="A7669">
        <v>1981</v>
      </c>
      <c r="B7669">
        <v>12</v>
      </c>
      <c r="C7669">
        <v>28</v>
      </c>
      <c r="D7669">
        <v>46</v>
      </c>
      <c r="E7669">
        <v>35</v>
      </c>
      <c r="F7669">
        <v>0</v>
      </c>
      <c r="T7669"/>
    </row>
    <row r="7670" spans="1:20" x14ac:dyDescent="0.25">
      <c r="A7670">
        <v>1981</v>
      </c>
      <c r="B7670">
        <v>12</v>
      </c>
      <c r="C7670">
        <v>29</v>
      </c>
      <c r="D7670">
        <v>43</v>
      </c>
      <c r="E7670">
        <v>33</v>
      </c>
      <c r="F7670">
        <v>0</v>
      </c>
      <c r="T7670"/>
    </row>
    <row r="7671" spans="1:20" x14ac:dyDescent="0.25">
      <c r="A7671">
        <v>1981</v>
      </c>
      <c r="B7671">
        <v>12</v>
      </c>
      <c r="C7671">
        <v>30</v>
      </c>
      <c r="D7671">
        <v>38</v>
      </c>
      <c r="E7671">
        <v>29</v>
      </c>
      <c r="F7671">
        <v>0</v>
      </c>
      <c r="T7671"/>
    </row>
    <row r="7672" spans="1:20" x14ac:dyDescent="0.25">
      <c r="A7672">
        <v>1981</v>
      </c>
      <c r="B7672">
        <v>12</v>
      </c>
      <c r="C7672">
        <v>31</v>
      </c>
      <c r="D7672">
        <v>41</v>
      </c>
      <c r="E7672">
        <v>30</v>
      </c>
      <c r="F7672">
        <v>6</v>
      </c>
      <c r="T7672"/>
    </row>
    <row r="7673" spans="1:20" x14ac:dyDescent="0.25">
      <c r="A7673">
        <v>1982</v>
      </c>
      <c r="B7673">
        <v>1</v>
      </c>
      <c r="C7673">
        <v>1</v>
      </c>
      <c r="D7673">
        <v>44</v>
      </c>
      <c r="E7673">
        <v>36</v>
      </c>
      <c r="F7673">
        <v>100</v>
      </c>
      <c r="T7673"/>
    </row>
    <row r="7674" spans="1:20" x14ac:dyDescent="0.25">
      <c r="A7674">
        <v>1982</v>
      </c>
      <c r="B7674">
        <v>1</v>
      </c>
      <c r="C7674">
        <v>2</v>
      </c>
      <c r="D7674">
        <v>37</v>
      </c>
      <c r="E7674">
        <v>30</v>
      </c>
      <c r="F7674">
        <v>0</v>
      </c>
      <c r="T7674"/>
    </row>
    <row r="7675" spans="1:20" x14ac:dyDescent="0.25">
      <c r="A7675">
        <v>1982</v>
      </c>
      <c r="B7675">
        <v>1</v>
      </c>
      <c r="C7675">
        <v>3</v>
      </c>
      <c r="D7675">
        <v>36</v>
      </c>
      <c r="E7675">
        <v>27</v>
      </c>
      <c r="F7675">
        <v>0</v>
      </c>
      <c r="T7675"/>
    </row>
    <row r="7676" spans="1:20" x14ac:dyDescent="0.25">
      <c r="A7676">
        <v>1982</v>
      </c>
      <c r="B7676">
        <v>1</v>
      </c>
      <c r="C7676">
        <v>4</v>
      </c>
      <c r="D7676">
        <v>58</v>
      </c>
      <c r="E7676">
        <v>36</v>
      </c>
      <c r="F7676">
        <v>273</v>
      </c>
      <c r="T7676"/>
    </row>
    <row r="7677" spans="1:20" x14ac:dyDescent="0.25">
      <c r="A7677">
        <v>1982</v>
      </c>
      <c r="B7677">
        <v>1</v>
      </c>
      <c r="C7677">
        <v>5</v>
      </c>
      <c r="D7677">
        <v>48</v>
      </c>
      <c r="E7677">
        <v>34</v>
      </c>
      <c r="F7677">
        <v>0</v>
      </c>
      <c r="T7677"/>
    </row>
    <row r="7678" spans="1:20" x14ac:dyDescent="0.25">
      <c r="A7678">
        <v>1982</v>
      </c>
      <c r="B7678">
        <v>1</v>
      </c>
      <c r="C7678">
        <v>6</v>
      </c>
      <c r="D7678">
        <v>45</v>
      </c>
      <c r="E7678">
        <v>33</v>
      </c>
      <c r="F7678">
        <v>0</v>
      </c>
      <c r="T7678"/>
    </row>
    <row r="7679" spans="1:20" x14ac:dyDescent="0.25">
      <c r="A7679">
        <v>1982</v>
      </c>
      <c r="B7679">
        <v>1</v>
      </c>
      <c r="C7679">
        <v>7</v>
      </c>
      <c r="D7679">
        <v>45</v>
      </c>
      <c r="E7679">
        <v>31</v>
      </c>
      <c r="F7679">
        <v>0</v>
      </c>
      <c r="T7679"/>
    </row>
    <row r="7680" spans="1:20" x14ac:dyDescent="0.25">
      <c r="A7680">
        <v>1982</v>
      </c>
      <c r="B7680">
        <v>1</v>
      </c>
      <c r="C7680">
        <v>8</v>
      </c>
      <c r="D7680">
        <v>31</v>
      </c>
      <c r="E7680">
        <v>22</v>
      </c>
      <c r="F7680">
        <v>0</v>
      </c>
      <c r="T7680"/>
    </row>
    <row r="7681" spans="1:20" x14ac:dyDescent="0.25">
      <c r="A7681">
        <v>1982</v>
      </c>
      <c r="B7681">
        <v>1</v>
      </c>
      <c r="C7681">
        <v>9</v>
      </c>
      <c r="D7681">
        <v>31</v>
      </c>
      <c r="E7681">
        <v>17</v>
      </c>
      <c r="F7681">
        <v>1</v>
      </c>
      <c r="T7681"/>
    </row>
    <row r="7682" spans="1:20" x14ac:dyDescent="0.25">
      <c r="A7682">
        <v>1982</v>
      </c>
      <c r="B7682">
        <v>1</v>
      </c>
      <c r="C7682">
        <v>10</v>
      </c>
      <c r="D7682">
        <v>17</v>
      </c>
      <c r="E7682">
        <v>6</v>
      </c>
      <c r="F7682">
        <v>0</v>
      </c>
      <c r="T7682"/>
    </row>
    <row r="7683" spans="1:20" x14ac:dyDescent="0.25">
      <c r="A7683">
        <v>1982</v>
      </c>
      <c r="B7683">
        <v>1</v>
      </c>
      <c r="C7683">
        <v>11</v>
      </c>
      <c r="D7683">
        <v>17</v>
      </c>
      <c r="E7683">
        <v>5</v>
      </c>
      <c r="F7683">
        <v>0</v>
      </c>
      <c r="T7683"/>
    </row>
    <row r="7684" spans="1:20" x14ac:dyDescent="0.25">
      <c r="A7684">
        <v>1982</v>
      </c>
      <c r="B7684">
        <v>1</v>
      </c>
      <c r="C7684">
        <v>12</v>
      </c>
      <c r="D7684">
        <v>18</v>
      </c>
      <c r="E7684">
        <v>6</v>
      </c>
      <c r="F7684">
        <v>0</v>
      </c>
      <c r="T7684"/>
    </row>
    <row r="7685" spans="1:20" x14ac:dyDescent="0.25">
      <c r="A7685">
        <v>1982</v>
      </c>
      <c r="B7685">
        <v>1</v>
      </c>
      <c r="C7685">
        <v>13</v>
      </c>
      <c r="D7685">
        <v>23</v>
      </c>
      <c r="E7685">
        <v>14</v>
      </c>
      <c r="F7685">
        <v>71</v>
      </c>
      <c r="T7685"/>
    </row>
    <row r="7686" spans="1:20" x14ac:dyDescent="0.25">
      <c r="A7686">
        <v>1982</v>
      </c>
      <c r="B7686">
        <v>1</v>
      </c>
      <c r="C7686">
        <v>14</v>
      </c>
      <c r="D7686">
        <v>27</v>
      </c>
      <c r="E7686">
        <v>22</v>
      </c>
      <c r="F7686">
        <v>21</v>
      </c>
      <c r="T7686"/>
    </row>
    <row r="7687" spans="1:20" x14ac:dyDescent="0.25">
      <c r="A7687">
        <v>1982</v>
      </c>
      <c r="B7687">
        <v>1</v>
      </c>
      <c r="C7687">
        <v>15</v>
      </c>
      <c r="D7687">
        <v>29</v>
      </c>
      <c r="E7687">
        <v>20</v>
      </c>
      <c r="F7687">
        <v>0</v>
      </c>
      <c r="T7687"/>
    </row>
    <row r="7688" spans="1:20" x14ac:dyDescent="0.25">
      <c r="A7688">
        <v>1982</v>
      </c>
      <c r="B7688">
        <v>1</v>
      </c>
      <c r="C7688">
        <v>16</v>
      </c>
      <c r="D7688">
        <v>35</v>
      </c>
      <c r="E7688">
        <v>19</v>
      </c>
      <c r="F7688">
        <v>0</v>
      </c>
      <c r="T7688"/>
    </row>
    <row r="7689" spans="1:20" x14ac:dyDescent="0.25">
      <c r="A7689">
        <v>1982</v>
      </c>
      <c r="B7689">
        <v>1</v>
      </c>
      <c r="C7689">
        <v>17</v>
      </c>
      <c r="D7689">
        <v>19</v>
      </c>
      <c r="E7689">
        <v>0</v>
      </c>
      <c r="F7689">
        <v>0</v>
      </c>
      <c r="T7689"/>
    </row>
    <row r="7690" spans="1:20" x14ac:dyDescent="0.25">
      <c r="A7690">
        <v>1982</v>
      </c>
      <c r="B7690">
        <v>1</v>
      </c>
      <c r="C7690">
        <v>18</v>
      </c>
      <c r="D7690">
        <v>15</v>
      </c>
      <c r="E7690">
        <v>0</v>
      </c>
      <c r="F7690">
        <v>0</v>
      </c>
      <c r="T7690"/>
    </row>
    <row r="7691" spans="1:20" x14ac:dyDescent="0.25">
      <c r="A7691">
        <v>1982</v>
      </c>
      <c r="B7691">
        <v>1</v>
      </c>
      <c r="C7691">
        <v>19</v>
      </c>
      <c r="D7691">
        <v>26</v>
      </c>
      <c r="E7691">
        <v>14</v>
      </c>
      <c r="F7691">
        <v>0</v>
      </c>
      <c r="T7691"/>
    </row>
    <row r="7692" spans="1:20" x14ac:dyDescent="0.25">
      <c r="A7692">
        <v>1982</v>
      </c>
      <c r="B7692">
        <v>1</v>
      </c>
      <c r="C7692">
        <v>20</v>
      </c>
      <c r="D7692">
        <v>39</v>
      </c>
      <c r="E7692">
        <v>24</v>
      </c>
      <c r="F7692">
        <v>1</v>
      </c>
      <c r="T7692"/>
    </row>
    <row r="7693" spans="1:20" x14ac:dyDescent="0.25">
      <c r="A7693">
        <v>1982</v>
      </c>
      <c r="B7693">
        <v>1</v>
      </c>
      <c r="C7693">
        <v>21</v>
      </c>
      <c r="D7693">
        <v>29</v>
      </c>
      <c r="E7693">
        <v>15</v>
      </c>
      <c r="F7693">
        <v>1</v>
      </c>
      <c r="T7693"/>
    </row>
    <row r="7694" spans="1:20" x14ac:dyDescent="0.25">
      <c r="A7694">
        <v>1982</v>
      </c>
      <c r="B7694">
        <v>1</v>
      </c>
      <c r="C7694">
        <v>22</v>
      </c>
      <c r="D7694">
        <v>18</v>
      </c>
      <c r="E7694">
        <v>8</v>
      </c>
      <c r="F7694">
        <v>0</v>
      </c>
      <c r="T7694"/>
    </row>
    <row r="7695" spans="1:20" x14ac:dyDescent="0.25">
      <c r="A7695">
        <v>1982</v>
      </c>
      <c r="B7695">
        <v>1</v>
      </c>
      <c r="C7695">
        <v>23</v>
      </c>
      <c r="D7695">
        <v>45</v>
      </c>
      <c r="E7695">
        <v>16</v>
      </c>
      <c r="F7695">
        <v>126</v>
      </c>
      <c r="T7695"/>
    </row>
    <row r="7696" spans="1:20" x14ac:dyDescent="0.25">
      <c r="A7696">
        <v>1982</v>
      </c>
      <c r="B7696">
        <v>1</v>
      </c>
      <c r="C7696">
        <v>24</v>
      </c>
      <c r="D7696">
        <v>34</v>
      </c>
      <c r="E7696">
        <v>15</v>
      </c>
      <c r="F7696">
        <v>0</v>
      </c>
      <c r="T7696"/>
    </row>
    <row r="7697" spans="1:20" x14ac:dyDescent="0.25">
      <c r="A7697">
        <v>1982</v>
      </c>
      <c r="B7697">
        <v>1</v>
      </c>
      <c r="C7697">
        <v>25</v>
      </c>
      <c r="D7697">
        <v>24</v>
      </c>
      <c r="E7697">
        <v>14</v>
      </c>
      <c r="F7697">
        <v>0</v>
      </c>
      <c r="T7697"/>
    </row>
    <row r="7698" spans="1:20" x14ac:dyDescent="0.25">
      <c r="A7698">
        <v>1982</v>
      </c>
      <c r="B7698">
        <v>1</v>
      </c>
      <c r="C7698">
        <v>26</v>
      </c>
      <c r="D7698">
        <v>27</v>
      </c>
      <c r="E7698">
        <v>16</v>
      </c>
      <c r="F7698">
        <v>0</v>
      </c>
      <c r="T7698"/>
    </row>
    <row r="7699" spans="1:20" x14ac:dyDescent="0.25">
      <c r="A7699">
        <v>1982</v>
      </c>
      <c r="B7699">
        <v>1</v>
      </c>
      <c r="C7699">
        <v>27</v>
      </c>
      <c r="D7699">
        <v>25</v>
      </c>
      <c r="E7699">
        <v>9</v>
      </c>
      <c r="F7699">
        <v>0</v>
      </c>
      <c r="T7699"/>
    </row>
    <row r="7700" spans="1:20" x14ac:dyDescent="0.25">
      <c r="A7700">
        <v>1982</v>
      </c>
      <c r="B7700">
        <v>1</v>
      </c>
      <c r="C7700">
        <v>28</v>
      </c>
      <c r="D7700">
        <v>34</v>
      </c>
      <c r="E7700">
        <v>23</v>
      </c>
      <c r="F7700">
        <v>0</v>
      </c>
      <c r="T7700"/>
    </row>
    <row r="7701" spans="1:20" x14ac:dyDescent="0.25">
      <c r="A7701">
        <v>1982</v>
      </c>
      <c r="B7701">
        <v>1</v>
      </c>
      <c r="C7701">
        <v>29</v>
      </c>
      <c r="D7701">
        <v>40</v>
      </c>
      <c r="E7701">
        <v>31</v>
      </c>
      <c r="F7701">
        <v>0</v>
      </c>
      <c r="T7701"/>
    </row>
    <row r="7702" spans="1:20" x14ac:dyDescent="0.25">
      <c r="A7702">
        <v>1982</v>
      </c>
      <c r="B7702">
        <v>1</v>
      </c>
      <c r="C7702">
        <v>30</v>
      </c>
      <c r="D7702">
        <v>46</v>
      </c>
      <c r="E7702">
        <v>29</v>
      </c>
      <c r="F7702">
        <v>0</v>
      </c>
      <c r="T7702"/>
    </row>
    <row r="7703" spans="1:20" x14ac:dyDescent="0.25">
      <c r="A7703">
        <v>1982</v>
      </c>
      <c r="B7703">
        <v>1</v>
      </c>
      <c r="C7703">
        <v>31</v>
      </c>
      <c r="D7703">
        <v>47</v>
      </c>
      <c r="E7703">
        <v>37</v>
      </c>
      <c r="F7703">
        <v>52</v>
      </c>
      <c r="T7703"/>
    </row>
    <row r="7704" spans="1:20" x14ac:dyDescent="0.25">
      <c r="A7704">
        <v>1982</v>
      </c>
      <c r="B7704">
        <v>2</v>
      </c>
      <c r="C7704">
        <v>1</v>
      </c>
      <c r="D7704">
        <v>58</v>
      </c>
      <c r="E7704">
        <v>30</v>
      </c>
      <c r="F7704">
        <v>28</v>
      </c>
      <c r="T7704"/>
    </row>
    <row r="7705" spans="1:20" x14ac:dyDescent="0.25">
      <c r="A7705">
        <v>1982</v>
      </c>
      <c r="B7705">
        <v>2</v>
      </c>
      <c r="C7705">
        <v>2</v>
      </c>
      <c r="D7705">
        <v>35</v>
      </c>
      <c r="E7705">
        <v>27</v>
      </c>
      <c r="F7705">
        <v>39</v>
      </c>
      <c r="T7705"/>
    </row>
    <row r="7706" spans="1:20" x14ac:dyDescent="0.25">
      <c r="A7706">
        <v>1982</v>
      </c>
      <c r="B7706">
        <v>2</v>
      </c>
      <c r="C7706">
        <v>3</v>
      </c>
      <c r="D7706">
        <v>51</v>
      </c>
      <c r="E7706">
        <v>34</v>
      </c>
      <c r="F7706">
        <v>115</v>
      </c>
      <c r="T7706"/>
    </row>
    <row r="7707" spans="1:20" x14ac:dyDescent="0.25">
      <c r="A7707">
        <v>1982</v>
      </c>
      <c r="B7707">
        <v>2</v>
      </c>
      <c r="C7707">
        <v>4</v>
      </c>
      <c r="D7707">
        <v>49</v>
      </c>
      <c r="E7707">
        <v>34</v>
      </c>
      <c r="F7707">
        <v>0</v>
      </c>
      <c r="T7707"/>
    </row>
    <row r="7708" spans="1:20" x14ac:dyDescent="0.25">
      <c r="A7708">
        <v>1982</v>
      </c>
      <c r="B7708">
        <v>2</v>
      </c>
      <c r="C7708">
        <v>5</v>
      </c>
      <c r="D7708">
        <v>39</v>
      </c>
      <c r="E7708">
        <v>28</v>
      </c>
      <c r="F7708">
        <v>0</v>
      </c>
      <c r="T7708"/>
    </row>
    <row r="7709" spans="1:20" x14ac:dyDescent="0.25">
      <c r="A7709">
        <v>1982</v>
      </c>
      <c r="B7709">
        <v>2</v>
      </c>
      <c r="C7709">
        <v>6</v>
      </c>
      <c r="D7709">
        <v>40</v>
      </c>
      <c r="E7709">
        <v>26</v>
      </c>
      <c r="F7709">
        <v>0</v>
      </c>
      <c r="T7709"/>
    </row>
    <row r="7710" spans="1:20" x14ac:dyDescent="0.25">
      <c r="A7710">
        <v>1982</v>
      </c>
      <c r="B7710">
        <v>2</v>
      </c>
      <c r="C7710">
        <v>7</v>
      </c>
      <c r="D7710">
        <v>34</v>
      </c>
      <c r="E7710">
        <v>20</v>
      </c>
      <c r="F7710">
        <v>0</v>
      </c>
      <c r="T7710"/>
    </row>
    <row r="7711" spans="1:20" x14ac:dyDescent="0.25">
      <c r="A7711">
        <v>1982</v>
      </c>
      <c r="B7711">
        <v>2</v>
      </c>
      <c r="C7711">
        <v>8</v>
      </c>
      <c r="D7711">
        <v>45</v>
      </c>
      <c r="E7711">
        <v>29</v>
      </c>
      <c r="F7711">
        <v>0</v>
      </c>
      <c r="T7711"/>
    </row>
    <row r="7712" spans="1:20" x14ac:dyDescent="0.25">
      <c r="A7712">
        <v>1982</v>
      </c>
      <c r="B7712">
        <v>2</v>
      </c>
      <c r="C7712">
        <v>9</v>
      </c>
      <c r="D7712">
        <v>39</v>
      </c>
      <c r="E7712">
        <v>33</v>
      </c>
      <c r="F7712">
        <v>14</v>
      </c>
      <c r="T7712"/>
    </row>
    <row r="7713" spans="1:20" x14ac:dyDescent="0.25">
      <c r="A7713">
        <v>1982</v>
      </c>
      <c r="B7713">
        <v>2</v>
      </c>
      <c r="C7713">
        <v>10</v>
      </c>
      <c r="D7713">
        <v>34</v>
      </c>
      <c r="E7713">
        <v>23</v>
      </c>
      <c r="F7713">
        <v>0</v>
      </c>
      <c r="T7713"/>
    </row>
    <row r="7714" spans="1:20" x14ac:dyDescent="0.25">
      <c r="A7714">
        <v>1982</v>
      </c>
      <c r="B7714">
        <v>2</v>
      </c>
      <c r="C7714">
        <v>11</v>
      </c>
      <c r="D7714">
        <v>34</v>
      </c>
      <c r="E7714">
        <v>22</v>
      </c>
      <c r="F7714">
        <v>0</v>
      </c>
      <c r="T7714"/>
    </row>
    <row r="7715" spans="1:20" x14ac:dyDescent="0.25">
      <c r="A7715">
        <v>1982</v>
      </c>
      <c r="B7715">
        <v>2</v>
      </c>
      <c r="C7715">
        <v>12</v>
      </c>
      <c r="D7715">
        <v>36</v>
      </c>
      <c r="E7715">
        <v>26</v>
      </c>
      <c r="F7715">
        <v>0</v>
      </c>
      <c r="T7715"/>
    </row>
    <row r="7716" spans="1:20" x14ac:dyDescent="0.25">
      <c r="A7716">
        <v>1982</v>
      </c>
      <c r="B7716">
        <v>2</v>
      </c>
      <c r="C7716">
        <v>13</v>
      </c>
      <c r="D7716">
        <v>34</v>
      </c>
      <c r="E7716">
        <v>26</v>
      </c>
      <c r="F7716">
        <v>0</v>
      </c>
      <c r="T7716"/>
    </row>
    <row r="7717" spans="1:20" x14ac:dyDescent="0.25">
      <c r="A7717">
        <v>1982</v>
      </c>
      <c r="B7717">
        <v>2</v>
      </c>
      <c r="C7717">
        <v>14</v>
      </c>
      <c r="D7717">
        <v>39</v>
      </c>
      <c r="E7717">
        <v>25</v>
      </c>
      <c r="F7717">
        <v>0</v>
      </c>
      <c r="T7717"/>
    </row>
    <row r="7718" spans="1:20" x14ac:dyDescent="0.25">
      <c r="A7718">
        <v>1982</v>
      </c>
      <c r="B7718">
        <v>2</v>
      </c>
      <c r="C7718">
        <v>15</v>
      </c>
      <c r="D7718">
        <v>57</v>
      </c>
      <c r="E7718">
        <v>34</v>
      </c>
      <c r="F7718">
        <v>0</v>
      </c>
      <c r="T7718"/>
    </row>
    <row r="7719" spans="1:20" x14ac:dyDescent="0.25">
      <c r="A7719">
        <v>1982</v>
      </c>
      <c r="B7719">
        <v>2</v>
      </c>
      <c r="C7719">
        <v>16</v>
      </c>
      <c r="D7719">
        <v>57</v>
      </c>
      <c r="E7719">
        <v>43</v>
      </c>
      <c r="F7719">
        <v>0</v>
      </c>
      <c r="T7719"/>
    </row>
    <row r="7720" spans="1:20" x14ac:dyDescent="0.25">
      <c r="A7720">
        <v>1982</v>
      </c>
      <c r="B7720">
        <v>2</v>
      </c>
      <c r="C7720">
        <v>17</v>
      </c>
      <c r="D7720">
        <v>43</v>
      </c>
      <c r="E7720">
        <v>30</v>
      </c>
      <c r="F7720">
        <v>0</v>
      </c>
      <c r="T7720"/>
    </row>
    <row r="7721" spans="1:20" x14ac:dyDescent="0.25">
      <c r="A7721">
        <v>1982</v>
      </c>
      <c r="B7721">
        <v>2</v>
      </c>
      <c r="C7721">
        <v>18</v>
      </c>
      <c r="D7721">
        <v>36</v>
      </c>
      <c r="E7721">
        <v>29</v>
      </c>
      <c r="F7721">
        <v>0</v>
      </c>
      <c r="T7721"/>
    </row>
    <row r="7722" spans="1:20" x14ac:dyDescent="0.25">
      <c r="A7722">
        <v>1982</v>
      </c>
      <c r="B7722">
        <v>2</v>
      </c>
      <c r="C7722">
        <v>19</v>
      </c>
      <c r="D7722">
        <v>37</v>
      </c>
      <c r="E7722">
        <v>32</v>
      </c>
      <c r="F7722">
        <v>40</v>
      </c>
      <c r="T7722"/>
    </row>
    <row r="7723" spans="1:20" x14ac:dyDescent="0.25">
      <c r="A7723">
        <v>1982</v>
      </c>
      <c r="B7723">
        <v>2</v>
      </c>
      <c r="C7723">
        <v>20</v>
      </c>
      <c r="D7723">
        <v>47</v>
      </c>
      <c r="E7723">
        <v>37</v>
      </c>
      <c r="F7723">
        <v>0</v>
      </c>
      <c r="T7723"/>
    </row>
    <row r="7724" spans="1:20" x14ac:dyDescent="0.25">
      <c r="A7724">
        <v>1982</v>
      </c>
      <c r="B7724">
        <v>2</v>
      </c>
      <c r="C7724">
        <v>21</v>
      </c>
      <c r="D7724">
        <v>40</v>
      </c>
      <c r="E7724">
        <v>36</v>
      </c>
      <c r="F7724">
        <v>0</v>
      </c>
      <c r="T7724"/>
    </row>
    <row r="7725" spans="1:20" x14ac:dyDescent="0.25">
      <c r="A7725">
        <v>1982</v>
      </c>
      <c r="B7725">
        <v>2</v>
      </c>
      <c r="C7725">
        <v>22</v>
      </c>
      <c r="D7725">
        <v>43</v>
      </c>
      <c r="E7725">
        <v>33</v>
      </c>
      <c r="F7725">
        <v>0</v>
      </c>
      <c r="T7725"/>
    </row>
    <row r="7726" spans="1:20" x14ac:dyDescent="0.25">
      <c r="A7726">
        <v>1982</v>
      </c>
      <c r="B7726">
        <v>2</v>
      </c>
      <c r="C7726">
        <v>23</v>
      </c>
      <c r="D7726">
        <v>49</v>
      </c>
      <c r="E7726">
        <v>32</v>
      </c>
      <c r="F7726">
        <v>0</v>
      </c>
      <c r="T7726"/>
    </row>
    <row r="7727" spans="1:20" x14ac:dyDescent="0.25">
      <c r="A7727">
        <v>1982</v>
      </c>
      <c r="B7727">
        <v>2</v>
      </c>
      <c r="C7727">
        <v>24</v>
      </c>
      <c r="D7727">
        <v>42</v>
      </c>
      <c r="E7727">
        <v>27</v>
      </c>
      <c r="F7727">
        <v>1</v>
      </c>
      <c r="T7727"/>
    </row>
    <row r="7728" spans="1:20" x14ac:dyDescent="0.25">
      <c r="A7728">
        <v>1982</v>
      </c>
      <c r="B7728">
        <v>2</v>
      </c>
      <c r="C7728">
        <v>25</v>
      </c>
      <c r="D7728">
        <v>28</v>
      </c>
      <c r="E7728">
        <v>20</v>
      </c>
      <c r="F7728">
        <v>0</v>
      </c>
      <c r="T7728"/>
    </row>
    <row r="7729" spans="1:20" x14ac:dyDescent="0.25">
      <c r="A7729">
        <v>1982</v>
      </c>
      <c r="B7729">
        <v>2</v>
      </c>
      <c r="C7729">
        <v>26</v>
      </c>
      <c r="D7729">
        <v>36</v>
      </c>
      <c r="E7729">
        <v>19</v>
      </c>
      <c r="F7729">
        <v>0</v>
      </c>
      <c r="T7729"/>
    </row>
    <row r="7730" spans="1:20" x14ac:dyDescent="0.25">
      <c r="A7730">
        <v>1982</v>
      </c>
      <c r="B7730">
        <v>2</v>
      </c>
      <c r="C7730">
        <v>27</v>
      </c>
      <c r="D7730">
        <v>42</v>
      </c>
      <c r="E7730">
        <v>28</v>
      </c>
      <c r="F7730">
        <v>0</v>
      </c>
      <c r="T7730"/>
    </row>
    <row r="7731" spans="1:20" x14ac:dyDescent="0.25">
      <c r="A7731">
        <v>1982</v>
      </c>
      <c r="B7731">
        <v>2</v>
      </c>
      <c r="C7731">
        <v>28</v>
      </c>
      <c r="D7731">
        <v>42</v>
      </c>
      <c r="E7731">
        <v>30</v>
      </c>
      <c r="F7731">
        <v>0</v>
      </c>
      <c r="T7731"/>
    </row>
    <row r="7732" spans="1:20" x14ac:dyDescent="0.25">
      <c r="A7732">
        <v>1982</v>
      </c>
      <c r="B7732">
        <v>3</v>
      </c>
      <c r="C7732">
        <v>1</v>
      </c>
      <c r="D7732">
        <v>41</v>
      </c>
      <c r="E7732">
        <v>28</v>
      </c>
      <c r="F7732">
        <v>0</v>
      </c>
      <c r="T7732"/>
    </row>
    <row r="7733" spans="1:20" x14ac:dyDescent="0.25">
      <c r="A7733">
        <v>1982</v>
      </c>
      <c r="B7733">
        <v>3</v>
      </c>
      <c r="C7733">
        <v>2</v>
      </c>
      <c r="D7733">
        <v>49</v>
      </c>
      <c r="E7733">
        <v>35</v>
      </c>
      <c r="F7733">
        <v>0</v>
      </c>
      <c r="T7733"/>
    </row>
    <row r="7734" spans="1:20" x14ac:dyDescent="0.25">
      <c r="A7734">
        <v>1982</v>
      </c>
      <c r="B7734">
        <v>3</v>
      </c>
      <c r="C7734">
        <v>3</v>
      </c>
      <c r="D7734">
        <v>37</v>
      </c>
      <c r="E7734">
        <v>24</v>
      </c>
      <c r="F7734">
        <v>0</v>
      </c>
      <c r="T7734"/>
    </row>
    <row r="7735" spans="1:20" x14ac:dyDescent="0.25">
      <c r="A7735">
        <v>1982</v>
      </c>
      <c r="B7735">
        <v>3</v>
      </c>
      <c r="C7735">
        <v>4</v>
      </c>
      <c r="D7735">
        <v>37</v>
      </c>
      <c r="E7735">
        <v>23</v>
      </c>
      <c r="F7735">
        <v>53</v>
      </c>
      <c r="T7735"/>
    </row>
    <row r="7736" spans="1:20" x14ac:dyDescent="0.25">
      <c r="A7736">
        <v>1982</v>
      </c>
      <c r="B7736">
        <v>3</v>
      </c>
      <c r="C7736">
        <v>5</v>
      </c>
      <c r="D7736">
        <v>52</v>
      </c>
      <c r="E7736">
        <v>36</v>
      </c>
      <c r="F7736">
        <v>0</v>
      </c>
      <c r="T7736"/>
    </row>
    <row r="7737" spans="1:20" x14ac:dyDescent="0.25">
      <c r="A7737">
        <v>1982</v>
      </c>
      <c r="B7737">
        <v>3</v>
      </c>
      <c r="C7737">
        <v>6</v>
      </c>
      <c r="D7737">
        <v>37</v>
      </c>
      <c r="E7737">
        <v>32</v>
      </c>
      <c r="F7737">
        <v>24</v>
      </c>
      <c r="T7737"/>
    </row>
    <row r="7738" spans="1:20" x14ac:dyDescent="0.25">
      <c r="A7738">
        <v>1982</v>
      </c>
      <c r="B7738">
        <v>3</v>
      </c>
      <c r="C7738">
        <v>7</v>
      </c>
      <c r="D7738">
        <v>38</v>
      </c>
      <c r="E7738">
        <v>34</v>
      </c>
      <c r="F7738">
        <v>81</v>
      </c>
      <c r="T7738"/>
    </row>
    <row r="7739" spans="1:20" x14ac:dyDescent="0.25">
      <c r="A7739">
        <v>1982</v>
      </c>
      <c r="B7739">
        <v>3</v>
      </c>
      <c r="C7739">
        <v>8</v>
      </c>
      <c r="D7739">
        <v>35</v>
      </c>
      <c r="E7739">
        <v>26</v>
      </c>
      <c r="F7739">
        <v>0</v>
      </c>
      <c r="T7739"/>
    </row>
    <row r="7740" spans="1:20" x14ac:dyDescent="0.25">
      <c r="A7740">
        <v>1982</v>
      </c>
      <c r="B7740">
        <v>3</v>
      </c>
      <c r="C7740">
        <v>9</v>
      </c>
      <c r="D7740">
        <v>39</v>
      </c>
      <c r="E7740">
        <v>26</v>
      </c>
      <c r="F7740">
        <v>3</v>
      </c>
      <c r="T7740"/>
    </row>
    <row r="7741" spans="1:20" x14ac:dyDescent="0.25">
      <c r="A7741">
        <v>1982</v>
      </c>
      <c r="B7741">
        <v>3</v>
      </c>
      <c r="C7741">
        <v>10</v>
      </c>
      <c r="D7741">
        <v>39</v>
      </c>
      <c r="E7741">
        <v>28</v>
      </c>
      <c r="F7741">
        <v>1</v>
      </c>
      <c r="T7741"/>
    </row>
    <row r="7742" spans="1:20" x14ac:dyDescent="0.25">
      <c r="A7742">
        <v>1982</v>
      </c>
      <c r="B7742">
        <v>3</v>
      </c>
      <c r="C7742">
        <v>11</v>
      </c>
      <c r="D7742">
        <v>57</v>
      </c>
      <c r="E7742">
        <v>35</v>
      </c>
      <c r="F7742">
        <v>2</v>
      </c>
      <c r="T7742"/>
    </row>
    <row r="7743" spans="1:20" x14ac:dyDescent="0.25">
      <c r="A7743">
        <v>1982</v>
      </c>
      <c r="B7743">
        <v>3</v>
      </c>
      <c r="C7743">
        <v>12</v>
      </c>
      <c r="D7743">
        <v>59</v>
      </c>
      <c r="E7743">
        <v>46</v>
      </c>
      <c r="F7743">
        <v>4</v>
      </c>
      <c r="T7743"/>
    </row>
    <row r="7744" spans="1:20" x14ac:dyDescent="0.25">
      <c r="A7744">
        <v>1982</v>
      </c>
      <c r="B7744">
        <v>3</v>
      </c>
      <c r="C7744">
        <v>13</v>
      </c>
      <c r="D7744">
        <v>58</v>
      </c>
      <c r="E7744">
        <v>43</v>
      </c>
      <c r="F7744">
        <v>2</v>
      </c>
      <c r="T7744"/>
    </row>
    <row r="7745" spans="1:20" x14ac:dyDescent="0.25">
      <c r="A7745">
        <v>1982</v>
      </c>
      <c r="B7745">
        <v>3</v>
      </c>
      <c r="C7745">
        <v>14</v>
      </c>
      <c r="D7745">
        <v>58</v>
      </c>
      <c r="E7745">
        <v>45</v>
      </c>
      <c r="F7745">
        <v>0</v>
      </c>
      <c r="T7745"/>
    </row>
    <row r="7746" spans="1:20" x14ac:dyDescent="0.25">
      <c r="A7746">
        <v>1982</v>
      </c>
      <c r="B7746">
        <v>3</v>
      </c>
      <c r="C7746">
        <v>15</v>
      </c>
      <c r="D7746">
        <v>50</v>
      </c>
      <c r="E7746">
        <v>40</v>
      </c>
      <c r="F7746">
        <v>0</v>
      </c>
      <c r="T7746"/>
    </row>
    <row r="7747" spans="1:20" x14ac:dyDescent="0.25">
      <c r="A7747">
        <v>1982</v>
      </c>
      <c r="B7747">
        <v>3</v>
      </c>
      <c r="C7747">
        <v>16</v>
      </c>
      <c r="D7747">
        <v>47</v>
      </c>
      <c r="E7747">
        <v>37</v>
      </c>
      <c r="F7747">
        <v>21</v>
      </c>
      <c r="T7747"/>
    </row>
    <row r="7748" spans="1:20" x14ac:dyDescent="0.25">
      <c r="A7748">
        <v>1982</v>
      </c>
      <c r="B7748">
        <v>3</v>
      </c>
      <c r="C7748">
        <v>17</v>
      </c>
      <c r="D7748">
        <v>38</v>
      </c>
      <c r="E7748">
        <v>35</v>
      </c>
      <c r="F7748">
        <v>6</v>
      </c>
      <c r="T7748"/>
    </row>
    <row r="7749" spans="1:20" x14ac:dyDescent="0.25">
      <c r="A7749">
        <v>1982</v>
      </c>
      <c r="B7749">
        <v>3</v>
      </c>
      <c r="C7749">
        <v>18</v>
      </c>
      <c r="D7749">
        <v>54</v>
      </c>
      <c r="E7749">
        <v>36</v>
      </c>
      <c r="F7749">
        <v>0</v>
      </c>
      <c r="T7749"/>
    </row>
    <row r="7750" spans="1:20" x14ac:dyDescent="0.25">
      <c r="A7750">
        <v>1982</v>
      </c>
      <c r="B7750">
        <v>3</v>
      </c>
      <c r="C7750">
        <v>19</v>
      </c>
      <c r="D7750">
        <v>50</v>
      </c>
      <c r="E7750">
        <v>42</v>
      </c>
      <c r="F7750">
        <v>0</v>
      </c>
      <c r="T7750"/>
    </row>
    <row r="7751" spans="1:20" x14ac:dyDescent="0.25">
      <c r="A7751">
        <v>1982</v>
      </c>
      <c r="B7751">
        <v>3</v>
      </c>
      <c r="C7751">
        <v>20</v>
      </c>
      <c r="D7751">
        <v>56</v>
      </c>
      <c r="E7751">
        <v>39</v>
      </c>
      <c r="F7751">
        <v>0</v>
      </c>
      <c r="T7751"/>
    </row>
    <row r="7752" spans="1:20" x14ac:dyDescent="0.25">
      <c r="A7752">
        <v>1982</v>
      </c>
      <c r="B7752">
        <v>3</v>
      </c>
      <c r="C7752">
        <v>21</v>
      </c>
      <c r="D7752">
        <v>49</v>
      </c>
      <c r="E7752">
        <v>43</v>
      </c>
      <c r="F7752">
        <v>7</v>
      </c>
      <c r="T7752"/>
    </row>
    <row r="7753" spans="1:20" x14ac:dyDescent="0.25">
      <c r="A7753">
        <v>1982</v>
      </c>
      <c r="B7753">
        <v>3</v>
      </c>
      <c r="C7753">
        <v>22</v>
      </c>
      <c r="D7753">
        <v>55</v>
      </c>
      <c r="E7753">
        <v>42</v>
      </c>
      <c r="F7753">
        <v>0</v>
      </c>
      <c r="T7753"/>
    </row>
    <row r="7754" spans="1:20" x14ac:dyDescent="0.25">
      <c r="A7754">
        <v>1982</v>
      </c>
      <c r="B7754">
        <v>3</v>
      </c>
      <c r="C7754">
        <v>23</v>
      </c>
      <c r="D7754">
        <v>55</v>
      </c>
      <c r="E7754">
        <v>37</v>
      </c>
      <c r="F7754">
        <v>0</v>
      </c>
      <c r="T7754"/>
    </row>
    <row r="7755" spans="1:20" x14ac:dyDescent="0.25">
      <c r="A7755">
        <v>1982</v>
      </c>
      <c r="B7755">
        <v>3</v>
      </c>
      <c r="C7755">
        <v>24</v>
      </c>
      <c r="D7755">
        <v>55</v>
      </c>
      <c r="E7755">
        <v>39</v>
      </c>
      <c r="F7755">
        <v>0</v>
      </c>
      <c r="T7755"/>
    </row>
    <row r="7756" spans="1:20" x14ac:dyDescent="0.25">
      <c r="A7756">
        <v>1982</v>
      </c>
      <c r="B7756">
        <v>3</v>
      </c>
      <c r="C7756">
        <v>25</v>
      </c>
      <c r="D7756">
        <v>59</v>
      </c>
      <c r="E7756">
        <v>39</v>
      </c>
      <c r="F7756">
        <v>0</v>
      </c>
      <c r="T7756"/>
    </row>
    <row r="7757" spans="1:20" x14ac:dyDescent="0.25">
      <c r="A7757">
        <v>1982</v>
      </c>
      <c r="B7757">
        <v>3</v>
      </c>
      <c r="C7757">
        <v>26</v>
      </c>
      <c r="D7757">
        <v>48</v>
      </c>
      <c r="E7757">
        <v>35</v>
      </c>
      <c r="F7757">
        <v>4</v>
      </c>
      <c r="T7757"/>
    </row>
    <row r="7758" spans="1:20" x14ac:dyDescent="0.25">
      <c r="A7758">
        <v>1982</v>
      </c>
      <c r="B7758">
        <v>3</v>
      </c>
      <c r="C7758">
        <v>27</v>
      </c>
      <c r="D7758">
        <v>38</v>
      </c>
      <c r="E7758">
        <v>27</v>
      </c>
      <c r="F7758">
        <v>0</v>
      </c>
      <c r="T7758"/>
    </row>
    <row r="7759" spans="1:20" x14ac:dyDescent="0.25">
      <c r="A7759">
        <v>1982</v>
      </c>
      <c r="B7759">
        <v>3</v>
      </c>
      <c r="C7759">
        <v>28</v>
      </c>
      <c r="D7759">
        <v>43</v>
      </c>
      <c r="E7759">
        <v>22</v>
      </c>
      <c r="F7759">
        <v>0</v>
      </c>
      <c r="T7759"/>
    </row>
    <row r="7760" spans="1:20" x14ac:dyDescent="0.25">
      <c r="A7760">
        <v>1982</v>
      </c>
      <c r="B7760">
        <v>3</v>
      </c>
      <c r="C7760">
        <v>29</v>
      </c>
      <c r="D7760">
        <v>56</v>
      </c>
      <c r="E7760">
        <v>33</v>
      </c>
      <c r="F7760">
        <v>0</v>
      </c>
      <c r="T7760"/>
    </row>
    <row r="7761" spans="1:20" x14ac:dyDescent="0.25">
      <c r="A7761">
        <v>1982</v>
      </c>
      <c r="B7761">
        <v>3</v>
      </c>
      <c r="C7761">
        <v>30</v>
      </c>
      <c r="D7761">
        <v>60</v>
      </c>
      <c r="E7761">
        <v>40</v>
      </c>
      <c r="F7761">
        <v>0</v>
      </c>
      <c r="T7761"/>
    </row>
    <row r="7762" spans="1:20" x14ac:dyDescent="0.25">
      <c r="A7762">
        <v>1982</v>
      </c>
      <c r="B7762">
        <v>3</v>
      </c>
      <c r="C7762">
        <v>31</v>
      </c>
      <c r="D7762">
        <v>57</v>
      </c>
      <c r="E7762">
        <v>47</v>
      </c>
      <c r="F7762">
        <v>48</v>
      </c>
      <c r="T7762"/>
    </row>
    <row r="7763" spans="1:20" x14ac:dyDescent="0.25">
      <c r="A7763">
        <v>1982</v>
      </c>
      <c r="B7763">
        <v>4</v>
      </c>
      <c r="C7763">
        <v>1</v>
      </c>
      <c r="D7763">
        <v>65</v>
      </c>
      <c r="E7763">
        <v>46</v>
      </c>
      <c r="F7763">
        <v>0</v>
      </c>
      <c r="T7763"/>
    </row>
    <row r="7764" spans="1:20" x14ac:dyDescent="0.25">
      <c r="A7764">
        <v>1982</v>
      </c>
      <c r="B7764">
        <v>4</v>
      </c>
      <c r="C7764">
        <v>2</v>
      </c>
      <c r="D7764">
        <v>58</v>
      </c>
      <c r="E7764">
        <v>36</v>
      </c>
      <c r="F7764">
        <v>0</v>
      </c>
      <c r="T7764"/>
    </row>
    <row r="7765" spans="1:20" x14ac:dyDescent="0.25">
      <c r="A7765">
        <v>1982</v>
      </c>
      <c r="B7765">
        <v>4</v>
      </c>
      <c r="C7765">
        <v>3</v>
      </c>
      <c r="D7765">
        <v>56</v>
      </c>
      <c r="E7765">
        <v>43</v>
      </c>
      <c r="F7765">
        <v>186</v>
      </c>
      <c r="T7765"/>
    </row>
    <row r="7766" spans="1:20" x14ac:dyDescent="0.25">
      <c r="A7766">
        <v>1982</v>
      </c>
      <c r="B7766">
        <v>4</v>
      </c>
      <c r="C7766">
        <v>4</v>
      </c>
      <c r="D7766">
        <v>52</v>
      </c>
      <c r="E7766">
        <v>32</v>
      </c>
      <c r="F7766">
        <v>0</v>
      </c>
      <c r="T7766"/>
    </row>
    <row r="7767" spans="1:20" x14ac:dyDescent="0.25">
      <c r="A7767">
        <v>1982</v>
      </c>
      <c r="B7767">
        <v>4</v>
      </c>
      <c r="C7767">
        <v>5</v>
      </c>
      <c r="D7767">
        <v>48</v>
      </c>
      <c r="E7767">
        <v>27</v>
      </c>
      <c r="F7767">
        <v>0</v>
      </c>
      <c r="T7767"/>
    </row>
    <row r="7768" spans="1:20" x14ac:dyDescent="0.25">
      <c r="A7768">
        <v>1982</v>
      </c>
      <c r="B7768">
        <v>4</v>
      </c>
      <c r="C7768">
        <v>6</v>
      </c>
      <c r="D7768">
        <v>41</v>
      </c>
      <c r="E7768">
        <v>21</v>
      </c>
      <c r="F7768">
        <v>111</v>
      </c>
      <c r="T7768"/>
    </row>
    <row r="7769" spans="1:20" x14ac:dyDescent="0.25">
      <c r="A7769">
        <v>1982</v>
      </c>
      <c r="B7769">
        <v>4</v>
      </c>
      <c r="C7769">
        <v>7</v>
      </c>
      <c r="D7769">
        <v>30</v>
      </c>
      <c r="E7769">
        <v>21</v>
      </c>
      <c r="F7769">
        <v>0</v>
      </c>
      <c r="T7769"/>
    </row>
    <row r="7770" spans="1:20" x14ac:dyDescent="0.25">
      <c r="A7770">
        <v>1982</v>
      </c>
      <c r="B7770">
        <v>4</v>
      </c>
      <c r="C7770">
        <v>8</v>
      </c>
      <c r="D7770">
        <v>43</v>
      </c>
      <c r="E7770">
        <v>25</v>
      </c>
      <c r="F7770">
        <v>0</v>
      </c>
      <c r="T7770"/>
    </row>
    <row r="7771" spans="1:20" x14ac:dyDescent="0.25">
      <c r="A7771">
        <v>1982</v>
      </c>
      <c r="B7771">
        <v>4</v>
      </c>
      <c r="C7771">
        <v>9</v>
      </c>
      <c r="D7771">
        <v>39</v>
      </c>
      <c r="E7771">
        <v>34</v>
      </c>
      <c r="F7771">
        <v>0</v>
      </c>
      <c r="T7771"/>
    </row>
    <row r="7772" spans="1:20" x14ac:dyDescent="0.25">
      <c r="A7772">
        <v>1982</v>
      </c>
      <c r="B7772">
        <v>4</v>
      </c>
      <c r="C7772">
        <v>10</v>
      </c>
      <c r="D7772">
        <v>53</v>
      </c>
      <c r="E7772">
        <v>34</v>
      </c>
      <c r="F7772">
        <v>0</v>
      </c>
      <c r="T7772"/>
    </row>
    <row r="7773" spans="1:20" x14ac:dyDescent="0.25">
      <c r="A7773">
        <v>1982</v>
      </c>
      <c r="B7773">
        <v>4</v>
      </c>
      <c r="C7773">
        <v>11</v>
      </c>
      <c r="D7773">
        <v>56</v>
      </c>
      <c r="E7773">
        <v>41</v>
      </c>
      <c r="F7773">
        <v>0</v>
      </c>
      <c r="T7773"/>
    </row>
    <row r="7774" spans="1:20" x14ac:dyDescent="0.25">
      <c r="A7774">
        <v>1982</v>
      </c>
      <c r="B7774">
        <v>4</v>
      </c>
      <c r="C7774">
        <v>12</v>
      </c>
      <c r="D7774">
        <v>54</v>
      </c>
      <c r="E7774">
        <v>37</v>
      </c>
      <c r="F7774">
        <v>0</v>
      </c>
      <c r="T7774"/>
    </row>
    <row r="7775" spans="1:20" x14ac:dyDescent="0.25">
      <c r="A7775">
        <v>1982</v>
      </c>
      <c r="B7775">
        <v>4</v>
      </c>
      <c r="C7775">
        <v>13</v>
      </c>
      <c r="D7775">
        <v>62</v>
      </c>
      <c r="E7775">
        <v>45</v>
      </c>
      <c r="F7775">
        <v>4</v>
      </c>
      <c r="T7775"/>
    </row>
    <row r="7776" spans="1:20" x14ac:dyDescent="0.25">
      <c r="A7776">
        <v>1982</v>
      </c>
      <c r="B7776">
        <v>4</v>
      </c>
      <c r="C7776">
        <v>14</v>
      </c>
      <c r="D7776">
        <v>61</v>
      </c>
      <c r="E7776">
        <v>42</v>
      </c>
      <c r="F7776">
        <v>0</v>
      </c>
      <c r="T7776"/>
    </row>
    <row r="7777" spans="1:20" x14ac:dyDescent="0.25">
      <c r="A7777">
        <v>1982</v>
      </c>
      <c r="B7777">
        <v>4</v>
      </c>
      <c r="C7777">
        <v>15</v>
      </c>
      <c r="D7777">
        <v>57</v>
      </c>
      <c r="E7777">
        <v>43</v>
      </c>
      <c r="F7777">
        <v>0</v>
      </c>
      <c r="T7777"/>
    </row>
    <row r="7778" spans="1:20" x14ac:dyDescent="0.25">
      <c r="A7778">
        <v>1982</v>
      </c>
      <c r="B7778">
        <v>4</v>
      </c>
      <c r="C7778">
        <v>16</v>
      </c>
      <c r="D7778">
        <v>70</v>
      </c>
      <c r="E7778">
        <v>44</v>
      </c>
      <c r="F7778">
        <v>0</v>
      </c>
      <c r="T7778"/>
    </row>
    <row r="7779" spans="1:20" x14ac:dyDescent="0.25">
      <c r="A7779">
        <v>1982</v>
      </c>
      <c r="B7779">
        <v>4</v>
      </c>
      <c r="C7779">
        <v>17</v>
      </c>
      <c r="D7779">
        <v>72</v>
      </c>
      <c r="E7779">
        <v>59</v>
      </c>
      <c r="F7779">
        <v>32</v>
      </c>
      <c r="T7779"/>
    </row>
    <row r="7780" spans="1:20" x14ac:dyDescent="0.25">
      <c r="A7780">
        <v>1982</v>
      </c>
      <c r="B7780">
        <v>4</v>
      </c>
      <c r="C7780">
        <v>18</v>
      </c>
      <c r="D7780">
        <v>67</v>
      </c>
      <c r="E7780">
        <v>51</v>
      </c>
      <c r="F7780">
        <v>31</v>
      </c>
      <c r="T7780"/>
    </row>
    <row r="7781" spans="1:20" x14ac:dyDescent="0.25">
      <c r="A7781">
        <v>1982</v>
      </c>
      <c r="B7781">
        <v>4</v>
      </c>
      <c r="C7781">
        <v>19</v>
      </c>
      <c r="D7781">
        <v>65</v>
      </c>
      <c r="E7781">
        <v>47</v>
      </c>
      <c r="F7781">
        <v>0</v>
      </c>
      <c r="T7781"/>
    </row>
    <row r="7782" spans="1:20" x14ac:dyDescent="0.25">
      <c r="A7782">
        <v>1982</v>
      </c>
      <c r="B7782">
        <v>4</v>
      </c>
      <c r="C7782">
        <v>20</v>
      </c>
      <c r="D7782">
        <v>69</v>
      </c>
      <c r="E7782">
        <v>48</v>
      </c>
      <c r="F7782">
        <v>0</v>
      </c>
      <c r="T7782"/>
    </row>
    <row r="7783" spans="1:20" x14ac:dyDescent="0.25">
      <c r="A7783">
        <v>1982</v>
      </c>
      <c r="B7783">
        <v>4</v>
      </c>
      <c r="C7783">
        <v>21</v>
      </c>
      <c r="D7783">
        <v>69</v>
      </c>
      <c r="E7783">
        <v>44</v>
      </c>
      <c r="F7783">
        <v>0</v>
      </c>
      <c r="T7783"/>
    </row>
    <row r="7784" spans="1:20" x14ac:dyDescent="0.25">
      <c r="A7784">
        <v>1982</v>
      </c>
      <c r="B7784">
        <v>4</v>
      </c>
      <c r="C7784">
        <v>22</v>
      </c>
      <c r="D7784">
        <v>59</v>
      </c>
      <c r="E7784">
        <v>41</v>
      </c>
      <c r="F7784">
        <v>0</v>
      </c>
      <c r="T7784"/>
    </row>
    <row r="7785" spans="1:20" x14ac:dyDescent="0.25">
      <c r="A7785">
        <v>1982</v>
      </c>
      <c r="B7785">
        <v>4</v>
      </c>
      <c r="C7785">
        <v>23</v>
      </c>
      <c r="D7785">
        <v>69</v>
      </c>
      <c r="E7785">
        <v>39</v>
      </c>
      <c r="F7785">
        <v>0</v>
      </c>
      <c r="T7785"/>
    </row>
    <row r="7786" spans="1:20" x14ac:dyDescent="0.25">
      <c r="A7786">
        <v>1982</v>
      </c>
      <c r="B7786">
        <v>4</v>
      </c>
      <c r="C7786">
        <v>24</v>
      </c>
      <c r="D7786">
        <v>77</v>
      </c>
      <c r="E7786">
        <v>55</v>
      </c>
      <c r="F7786">
        <v>0</v>
      </c>
      <c r="T7786"/>
    </row>
    <row r="7787" spans="1:20" x14ac:dyDescent="0.25">
      <c r="A7787">
        <v>1982</v>
      </c>
      <c r="B7787">
        <v>4</v>
      </c>
      <c r="C7787">
        <v>25</v>
      </c>
      <c r="D7787">
        <v>82</v>
      </c>
      <c r="E7787">
        <v>58</v>
      </c>
      <c r="F7787">
        <v>0</v>
      </c>
      <c r="T7787"/>
    </row>
    <row r="7788" spans="1:20" x14ac:dyDescent="0.25">
      <c r="A7788">
        <v>1982</v>
      </c>
      <c r="B7788">
        <v>4</v>
      </c>
      <c r="C7788">
        <v>26</v>
      </c>
      <c r="D7788">
        <v>62</v>
      </c>
      <c r="E7788">
        <v>55</v>
      </c>
      <c r="F7788">
        <v>132</v>
      </c>
      <c r="T7788"/>
    </row>
    <row r="7789" spans="1:20" x14ac:dyDescent="0.25">
      <c r="A7789">
        <v>1982</v>
      </c>
      <c r="B7789">
        <v>4</v>
      </c>
      <c r="C7789">
        <v>27</v>
      </c>
      <c r="D7789">
        <v>74</v>
      </c>
      <c r="E7789">
        <v>53</v>
      </c>
      <c r="F7789">
        <v>41</v>
      </c>
      <c r="T7789"/>
    </row>
    <row r="7790" spans="1:20" x14ac:dyDescent="0.25">
      <c r="A7790">
        <v>1982</v>
      </c>
      <c r="B7790">
        <v>4</v>
      </c>
      <c r="C7790">
        <v>28</v>
      </c>
      <c r="D7790">
        <v>58</v>
      </c>
      <c r="E7790">
        <v>42</v>
      </c>
      <c r="F7790">
        <v>30</v>
      </c>
      <c r="T7790"/>
    </row>
    <row r="7791" spans="1:20" x14ac:dyDescent="0.25">
      <c r="A7791">
        <v>1982</v>
      </c>
      <c r="B7791">
        <v>4</v>
      </c>
      <c r="C7791">
        <v>29</v>
      </c>
      <c r="D7791">
        <v>69</v>
      </c>
      <c r="E7791">
        <v>45</v>
      </c>
      <c r="F7791">
        <v>0</v>
      </c>
      <c r="T7791"/>
    </row>
    <row r="7792" spans="1:20" x14ac:dyDescent="0.25">
      <c r="A7792">
        <v>1982</v>
      </c>
      <c r="B7792">
        <v>4</v>
      </c>
      <c r="C7792">
        <v>30</v>
      </c>
      <c r="D7792">
        <v>75</v>
      </c>
      <c r="E7792">
        <v>52</v>
      </c>
      <c r="F7792">
        <v>0</v>
      </c>
      <c r="T7792"/>
    </row>
    <row r="7793" spans="1:20" x14ac:dyDescent="0.25">
      <c r="A7793">
        <v>1982</v>
      </c>
      <c r="B7793">
        <v>5</v>
      </c>
      <c r="C7793">
        <v>1</v>
      </c>
      <c r="D7793">
        <v>77</v>
      </c>
      <c r="E7793">
        <v>57</v>
      </c>
      <c r="F7793">
        <v>0</v>
      </c>
      <c r="T7793"/>
    </row>
    <row r="7794" spans="1:20" x14ac:dyDescent="0.25">
      <c r="A7794">
        <v>1982</v>
      </c>
      <c r="B7794">
        <v>5</v>
      </c>
      <c r="C7794">
        <v>2</v>
      </c>
      <c r="D7794">
        <v>77</v>
      </c>
      <c r="E7794">
        <v>56</v>
      </c>
      <c r="F7794">
        <v>0</v>
      </c>
      <c r="T7794"/>
    </row>
    <row r="7795" spans="1:20" x14ac:dyDescent="0.25">
      <c r="A7795">
        <v>1982</v>
      </c>
      <c r="B7795">
        <v>5</v>
      </c>
      <c r="C7795">
        <v>3</v>
      </c>
      <c r="D7795">
        <v>71</v>
      </c>
      <c r="E7795">
        <v>56</v>
      </c>
      <c r="F7795">
        <v>0</v>
      </c>
      <c r="T7795"/>
    </row>
    <row r="7796" spans="1:20" x14ac:dyDescent="0.25">
      <c r="A7796">
        <v>1982</v>
      </c>
      <c r="B7796">
        <v>5</v>
      </c>
      <c r="C7796">
        <v>4</v>
      </c>
      <c r="D7796">
        <v>70</v>
      </c>
      <c r="E7796">
        <v>53</v>
      </c>
      <c r="F7796">
        <v>0</v>
      </c>
      <c r="T7796"/>
    </row>
    <row r="7797" spans="1:20" x14ac:dyDescent="0.25">
      <c r="A7797">
        <v>1982</v>
      </c>
      <c r="B7797">
        <v>5</v>
      </c>
      <c r="C7797">
        <v>5</v>
      </c>
      <c r="D7797">
        <v>71</v>
      </c>
      <c r="E7797">
        <v>51</v>
      </c>
      <c r="F7797">
        <v>0</v>
      </c>
      <c r="T7797"/>
    </row>
    <row r="7798" spans="1:20" x14ac:dyDescent="0.25">
      <c r="A7798">
        <v>1982</v>
      </c>
      <c r="B7798">
        <v>5</v>
      </c>
      <c r="C7798">
        <v>6</v>
      </c>
      <c r="D7798">
        <v>78</v>
      </c>
      <c r="E7798">
        <v>55</v>
      </c>
      <c r="F7798">
        <v>0</v>
      </c>
      <c r="T7798"/>
    </row>
    <row r="7799" spans="1:20" x14ac:dyDescent="0.25">
      <c r="A7799">
        <v>1982</v>
      </c>
      <c r="B7799">
        <v>5</v>
      </c>
      <c r="C7799">
        <v>7</v>
      </c>
      <c r="D7799">
        <v>69</v>
      </c>
      <c r="E7799">
        <v>51</v>
      </c>
      <c r="F7799">
        <v>0</v>
      </c>
      <c r="T7799"/>
    </row>
    <row r="7800" spans="1:20" x14ac:dyDescent="0.25">
      <c r="A7800">
        <v>1982</v>
      </c>
      <c r="B7800">
        <v>5</v>
      </c>
      <c r="C7800">
        <v>8</v>
      </c>
      <c r="D7800">
        <v>67</v>
      </c>
      <c r="E7800">
        <v>51</v>
      </c>
      <c r="F7800">
        <v>0</v>
      </c>
      <c r="T7800"/>
    </row>
    <row r="7801" spans="1:20" x14ac:dyDescent="0.25">
      <c r="A7801">
        <v>1982</v>
      </c>
      <c r="B7801">
        <v>5</v>
      </c>
      <c r="C7801">
        <v>9</v>
      </c>
      <c r="D7801">
        <v>65</v>
      </c>
      <c r="E7801">
        <v>56</v>
      </c>
      <c r="F7801">
        <v>0</v>
      </c>
      <c r="T7801"/>
    </row>
    <row r="7802" spans="1:20" x14ac:dyDescent="0.25">
      <c r="A7802">
        <v>1982</v>
      </c>
      <c r="B7802">
        <v>5</v>
      </c>
      <c r="C7802">
        <v>10</v>
      </c>
      <c r="D7802">
        <v>70</v>
      </c>
      <c r="E7802">
        <v>53</v>
      </c>
      <c r="F7802">
        <v>0</v>
      </c>
      <c r="T7802"/>
    </row>
    <row r="7803" spans="1:20" x14ac:dyDescent="0.25">
      <c r="A7803">
        <v>1982</v>
      </c>
      <c r="B7803">
        <v>5</v>
      </c>
      <c r="C7803">
        <v>11</v>
      </c>
      <c r="D7803">
        <v>72</v>
      </c>
      <c r="E7803">
        <v>50</v>
      </c>
      <c r="F7803">
        <v>0</v>
      </c>
      <c r="T7803"/>
    </row>
    <row r="7804" spans="1:20" x14ac:dyDescent="0.25">
      <c r="A7804">
        <v>1982</v>
      </c>
      <c r="B7804">
        <v>5</v>
      </c>
      <c r="C7804">
        <v>12</v>
      </c>
      <c r="D7804">
        <v>64</v>
      </c>
      <c r="E7804">
        <v>49</v>
      </c>
      <c r="F7804">
        <v>35</v>
      </c>
      <c r="T7804"/>
    </row>
    <row r="7805" spans="1:20" x14ac:dyDescent="0.25">
      <c r="A7805">
        <v>1982</v>
      </c>
      <c r="B7805">
        <v>5</v>
      </c>
      <c r="C7805">
        <v>13</v>
      </c>
      <c r="D7805">
        <v>74</v>
      </c>
      <c r="E7805">
        <v>53</v>
      </c>
      <c r="F7805">
        <v>0</v>
      </c>
      <c r="T7805"/>
    </row>
    <row r="7806" spans="1:20" x14ac:dyDescent="0.25">
      <c r="A7806">
        <v>1982</v>
      </c>
      <c r="B7806">
        <v>5</v>
      </c>
      <c r="C7806">
        <v>14</v>
      </c>
      <c r="D7806">
        <v>74</v>
      </c>
      <c r="E7806">
        <v>55</v>
      </c>
      <c r="F7806">
        <v>0</v>
      </c>
      <c r="T7806"/>
    </row>
    <row r="7807" spans="1:20" x14ac:dyDescent="0.25">
      <c r="A7807">
        <v>1982</v>
      </c>
      <c r="B7807">
        <v>5</v>
      </c>
      <c r="C7807">
        <v>15</v>
      </c>
      <c r="D7807">
        <v>78</v>
      </c>
      <c r="E7807">
        <v>56</v>
      </c>
      <c r="F7807">
        <v>0</v>
      </c>
      <c r="T7807"/>
    </row>
    <row r="7808" spans="1:20" x14ac:dyDescent="0.25">
      <c r="A7808">
        <v>1982</v>
      </c>
      <c r="B7808">
        <v>5</v>
      </c>
      <c r="C7808">
        <v>16</v>
      </c>
      <c r="D7808">
        <v>81</v>
      </c>
      <c r="E7808">
        <v>54</v>
      </c>
      <c r="F7808">
        <v>0</v>
      </c>
      <c r="T7808"/>
    </row>
    <row r="7809" spans="1:20" x14ac:dyDescent="0.25">
      <c r="A7809">
        <v>1982</v>
      </c>
      <c r="B7809">
        <v>5</v>
      </c>
      <c r="C7809">
        <v>17</v>
      </c>
      <c r="D7809">
        <v>82</v>
      </c>
      <c r="E7809">
        <v>63</v>
      </c>
      <c r="F7809">
        <v>1</v>
      </c>
      <c r="T7809"/>
    </row>
    <row r="7810" spans="1:20" x14ac:dyDescent="0.25">
      <c r="A7810">
        <v>1982</v>
      </c>
      <c r="B7810">
        <v>5</v>
      </c>
      <c r="C7810">
        <v>18</v>
      </c>
      <c r="D7810">
        <v>74</v>
      </c>
      <c r="E7810">
        <v>58</v>
      </c>
      <c r="F7810">
        <v>0</v>
      </c>
      <c r="T7810"/>
    </row>
    <row r="7811" spans="1:20" x14ac:dyDescent="0.25">
      <c r="A7811">
        <v>1982</v>
      </c>
      <c r="B7811">
        <v>5</v>
      </c>
      <c r="C7811">
        <v>19</v>
      </c>
      <c r="D7811">
        <v>75</v>
      </c>
      <c r="E7811">
        <v>62</v>
      </c>
      <c r="F7811">
        <v>0</v>
      </c>
      <c r="T7811"/>
    </row>
    <row r="7812" spans="1:20" x14ac:dyDescent="0.25">
      <c r="A7812">
        <v>1982</v>
      </c>
      <c r="B7812">
        <v>5</v>
      </c>
      <c r="C7812">
        <v>20</v>
      </c>
      <c r="D7812">
        <v>84</v>
      </c>
      <c r="E7812">
        <v>67</v>
      </c>
      <c r="F7812">
        <v>5</v>
      </c>
      <c r="T7812"/>
    </row>
    <row r="7813" spans="1:20" x14ac:dyDescent="0.25">
      <c r="A7813">
        <v>1982</v>
      </c>
      <c r="B7813">
        <v>5</v>
      </c>
      <c r="C7813">
        <v>21</v>
      </c>
      <c r="D7813">
        <v>72</v>
      </c>
      <c r="E7813">
        <v>56</v>
      </c>
      <c r="F7813">
        <v>0</v>
      </c>
      <c r="T7813"/>
    </row>
    <row r="7814" spans="1:20" x14ac:dyDescent="0.25">
      <c r="A7814">
        <v>1982</v>
      </c>
      <c r="B7814">
        <v>5</v>
      </c>
      <c r="C7814">
        <v>22</v>
      </c>
      <c r="D7814">
        <v>60</v>
      </c>
      <c r="E7814">
        <v>53</v>
      </c>
      <c r="F7814">
        <v>10</v>
      </c>
      <c r="T7814"/>
    </row>
    <row r="7815" spans="1:20" x14ac:dyDescent="0.25">
      <c r="A7815">
        <v>1982</v>
      </c>
      <c r="B7815">
        <v>5</v>
      </c>
      <c r="C7815">
        <v>23</v>
      </c>
      <c r="D7815">
        <v>55</v>
      </c>
      <c r="E7815">
        <v>51</v>
      </c>
      <c r="F7815">
        <v>61</v>
      </c>
      <c r="T7815"/>
    </row>
    <row r="7816" spans="1:20" x14ac:dyDescent="0.25">
      <c r="A7816">
        <v>1982</v>
      </c>
      <c r="B7816">
        <v>5</v>
      </c>
      <c r="C7816">
        <v>24</v>
      </c>
      <c r="D7816">
        <v>55</v>
      </c>
      <c r="E7816">
        <v>50</v>
      </c>
      <c r="F7816">
        <v>8</v>
      </c>
      <c r="T7816"/>
    </row>
    <row r="7817" spans="1:20" x14ac:dyDescent="0.25">
      <c r="A7817">
        <v>1982</v>
      </c>
      <c r="B7817">
        <v>5</v>
      </c>
      <c r="C7817">
        <v>25</v>
      </c>
      <c r="D7817">
        <v>74</v>
      </c>
      <c r="E7817">
        <v>55</v>
      </c>
      <c r="F7817">
        <v>17</v>
      </c>
      <c r="T7817"/>
    </row>
    <row r="7818" spans="1:20" x14ac:dyDescent="0.25">
      <c r="A7818">
        <v>1982</v>
      </c>
      <c r="B7818">
        <v>5</v>
      </c>
      <c r="C7818">
        <v>26</v>
      </c>
      <c r="D7818">
        <v>80</v>
      </c>
      <c r="E7818">
        <v>60</v>
      </c>
      <c r="F7818">
        <v>0</v>
      </c>
      <c r="T7818"/>
    </row>
    <row r="7819" spans="1:20" x14ac:dyDescent="0.25">
      <c r="A7819">
        <v>1982</v>
      </c>
      <c r="B7819">
        <v>5</v>
      </c>
      <c r="C7819">
        <v>27</v>
      </c>
      <c r="D7819">
        <v>82</v>
      </c>
      <c r="E7819">
        <v>65</v>
      </c>
      <c r="F7819">
        <v>0</v>
      </c>
      <c r="T7819"/>
    </row>
    <row r="7820" spans="1:20" x14ac:dyDescent="0.25">
      <c r="A7820">
        <v>1982</v>
      </c>
      <c r="B7820">
        <v>5</v>
      </c>
      <c r="C7820">
        <v>28</v>
      </c>
      <c r="D7820">
        <v>67</v>
      </c>
      <c r="E7820">
        <v>60</v>
      </c>
      <c r="F7820">
        <v>34</v>
      </c>
      <c r="T7820"/>
    </row>
    <row r="7821" spans="1:20" x14ac:dyDescent="0.25">
      <c r="A7821">
        <v>1982</v>
      </c>
      <c r="B7821">
        <v>5</v>
      </c>
      <c r="C7821">
        <v>29</v>
      </c>
      <c r="D7821">
        <v>74</v>
      </c>
      <c r="E7821">
        <v>59</v>
      </c>
      <c r="F7821">
        <v>68</v>
      </c>
      <c r="T7821"/>
    </row>
    <row r="7822" spans="1:20" x14ac:dyDescent="0.25">
      <c r="A7822">
        <v>1982</v>
      </c>
      <c r="B7822">
        <v>5</v>
      </c>
      <c r="C7822">
        <v>30</v>
      </c>
      <c r="D7822">
        <v>76</v>
      </c>
      <c r="E7822">
        <v>62</v>
      </c>
      <c r="F7822">
        <v>0</v>
      </c>
      <c r="T7822"/>
    </row>
    <row r="7823" spans="1:20" x14ac:dyDescent="0.25">
      <c r="A7823">
        <v>1982</v>
      </c>
      <c r="B7823">
        <v>5</v>
      </c>
      <c r="C7823">
        <v>31</v>
      </c>
      <c r="D7823">
        <v>66</v>
      </c>
      <c r="E7823">
        <v>62</v>
      </c>
      <c r="F7823">
        <v>4</v>
      </c>
      <c r="T7823"/>
    </row>
    <row r="7824" spans="1:20" x14ac:dyDescent="0.25">
      <c r="A7824">
        <v>1982</v>
      </c>
      <c r="B7824">
        <v>6</v>
      </c>
      <c r="C7824">
        <v>1</v>
      </c>
      <c r="D7824">
        <v>70</v>
      </c>
      <c r="E7824">
        <v>61</v>
      </c>
      <c r="F7824">
        <v>2</v>
      </c>
      <c r="T7824"/>
    </row>
    <row r="7825" spans="1:20" x14ac:dyDescent="0.25">
      <c r="A7825">
        <v>1982</v>
      </c>
      <c r="B7825">
        <v>6</v>
      </c>
      <c r="C7825">
        <v>2</v>
      </c>
      <c r="D7825">
        <v>79</v>
      </c>
      <c r="E7825">
        <v>61</v>
      </c>
      <c r="F7825">
        <v>3</v>
      </c>
      <c r="T7825"/>
    </row>
    <row r="7826" spans="1:20" x14ac:dyDescent="0.25">
      <c r="A7826">
        <v>1982</v>
      </c>
      <c r="B7826">
        <v>6</v>
      </c>
      <c r="C7826">
        <v>3</v>
      </c>
      <c r="D7826">
        <v>76</v>
      </c>
      <c r="E7826">
        <v>59</v>
      </c>
      <c r="F7826">
        <v>1</v>
      </c>
      <c r="T7826"/>
    </row>
    <row r="7827" spans="1:20" x14ac:dyDescent="0.25">
      <c r="A7827">
        <v>1982</v>
      </c>
      <c r="B7827">
        <v>6</v>
      </c>
      <c r="C7827">
        <v>4</v>
      </c>
      <c r="D7827">
        <v>70</v>
      </c>
      <c r="E7827">
        <v>59</v>
      </c>
      <c r="F7827">
        <v>4</v>
      </c>
      <c r="T7827"/>
    </row>
    <row r="7828" spans="1:20" x14ac:dyDescent="0.25">
      <c r="A7828">
        <v>1982</v>
      </c>
      <c r="B7828">
        <v>6</v>
      </c>
      <c r="C7828">
        <v>5</v>
      </c>
      <c r="D7828">
        <v>64</v>
      </c>
      <c r="E7828">
        <v>59</v>
      </c>
      <c r="F7828">
        <v>80</v>
      </c>
      <c r="T7828"/>
    </row>
    <row r="7829" spans="1:20" x14ac:dyDescent="0.25">
      <c r="A7829">
        <v>1982</v>
      </c>
      <c r="B7829">
        <v>6</v>
      </c>
      <c r="C7829">
        <v>6</v>
      </c>
      <c r="D7829">
        <v>60</v>
      </c>
      <c r="E7829">
        <v>55</v>
      </c>
      <c r="F7829">
        <v>86</v>
      </c>
      <c r="T7829"/>
    </row>
    <row r="7830" spans="1:20" x14ac:dyDescent="0.25">
      <c r="A7830">
        <v>1982</v>
      </c>
      <c r="B7830">
        <v>6</v>
      </c>
      <c r="C7830">
        <v>7</v>
      </c>
      <c r="D7830">
        <v>62</v>
      </c>
      <c r="E7830">
        <v>55</v>
      </c>
      <c r="F7830">
        <v>3</v>
      </c>
      <c r="T7830"/>
    </row>
    <row r="7831" spans="1:20" x14ac:dyDescent="0.25">
      <c r="A7831">
        <v>1982</v>
      </c>
      <c r="B7831">
        <v>6</v>
      </c>
      <c r="C7831">
        <v>8</v>
      </c>
      <c r="D7831">
        <v>76</v>
      </c>
      <c r="E7831">
        <v>55</v>
      </c>
      <c r="F7831">
        <v>0</v>
      </c>
      <c r="T7831"/>
    </row>
    <row r="7832" spans="1:20" x14ac:dyDescent="0.25">
      <c r="A7832">
        <v>1982</v>
      </c>
      <c r="B7832">
        <v>6</v>
      </c>
      <c r="C7832">
        <v>9</v>
      </c>
      <c r="D7832">
        <v>81</v>
      </c>
      <c r="E7832">
        <v>58</v>
      </c>
      <c r="F7832">
        <v>0</v>
      </c>
      <c r="T7832"/>
    </row>
    <row r="7833" spans="1:20" x14ac:dyDescent="0.25">
      <c r="A7833">
        <v>1982</v>
      </c>
      <c r="B7833">
        <v>6</v>
      </c>
      <c r="C7833">
        <v>10</v>
      </c>
      <c r="D7833">
        <v>81</v>
      </c>
      <c r="E7833">
        <v>61</v>
      </c>
      <c r="F7833">
        <v>0</v>
      </c>
      <c r="T7833"/>
    </row>
    <row r="7834" spans="1:20" x14ac:dyDescent="0.25">
      <c r="A7834">
        <v>1982</v>
      </c>
      <c r="B7834">
        <v>6</v>
      </c>
      <c r="C7834">
        <v>11</v>
      </c>
      <c r="D7834">
        <v>68</v>
      </c>
      <c r="E7834">
        <v>58</v>
      </c>
      <c r="F7834">
        <v>0</v>
      </c>
      <c r="T7834"/>
    </row>
    <row r="7835" spans="1:20" x14ac:dyDescent="0.25">
      <c r="A7835">
        <v>1982</v>
      </c>
      <c r="B7835">
        <v>6</v>
      </c>
      <c r="C7835">
        <v>12</v>
      </c>
      <c r="D7835">
        <v>65</v>
      </c>
      <c r="E7835">
        <v>54</v>
      </c>
      <c r="F7835">
        <v>0</v>
      </c>
      <c r="T7835"/>
    </row>
    <row r="7836" spans="1:20" x14ac:dyDescent="0.25">
      <c r="A7836">
        <v>1982</v>
      </c>
      <c r="B7836">
        <v>6</v>
      </c>
      <c r="C7836">
        <v>13</v>
      </c>
      <c r="D7836">
        <v>55</v>
      </c>
      <c r="E7836">
        <v>52</v>
      </c>
      <c r="F7836">
        <v>165</v>
      </c>
      <c r="T7836"/>
    </row>
    <row r="7837" spans="1:20" x14ac:dyDescent="0.25">
      <c r="A7837">
        <v>1982</v>
      </c>
      <c r="B7837">
        <v>6</v>
      </c>
      <c r="C7837">
        <v>14</v>
      </c>
      <c r="D7837">
        <v>72</v>
      </c>
      <c r="E7837">
        <v>54</v>
      </c>
      <c r="F7837">
        <v>11</v>
      </c>
      <c r="T7837"/>
    </row>
    <row r="7838" spans="1:20" x14ac:dyDescent="0.25">
      <c r="A7838">
        <v>1982</v>
      </c>
      <c r="B7838">
        <v>6</v>
      </c>
      <c r="C7838">
        <v>15</v>
      </c>
      <c r="D7838">
        <v>83</v>
      </c>
      <c r="E7838">
        <v>60</v>
      </c>
      <c r="F7838">
        <v>0</v>
      </c>
      <c r="T7838"/>
    </row>
    <row r="7839" spans="1:20" x14ac:dyDescent="0.25">
      <c r="A7839">
        <v>1982</v>
      </c>
      <c r="B7839">
        <v>6</v>
      </c>
      <c r="C7839">
        <v>16</v>
      </c>
      <c r="D7839">
        <v>87</v>
      </c>
      <c r="E7839">
        <v>68</v>
      </c>
      <c r="F7839">
        <v>81</v>
      </c>
      <c r="T7839"/>
    </row>
    <row r="7840" spans="1:20" x14ac:dyDescent="0.25">
      <c r="A7840">
        <v>1982</v>
      </c>
      <c r="B7840">
        <v>6</v>
      </c>
      <c r="C7840">
        <v>17</v>
      </c>
      <c r="D7840">
        <v>81</v>
      </c>
      <c r="E7840">
        <v>68</v>
      </c>
      <c r="F7840">
        <v>9</v>
      </c>
      <c r="T7840"/>
    </row>
    <row r="7841" spans="1:20" x14ac:dyDescent="0.25">
      <c r="A7841">
        <v>1982</v>
      </c>
      <c r="B7841">
        <v>6</v>
      </c>
      <c r="C7841">
        <v>18</v>
      </c>
      <c r="D7841">
        <v>82</v>
      </c>
      <c r="E7841">
        <v>68</v>
      </c>
      <c r="F7841">
        <v>0</v>
      </c>
      <c r="T7841"/>
    </row>
    <row r="7842" spans="1:20" x14ac:dyDescent="0.25">
      <c r="A7842">
        <v>1982</v>
      </c>
      <c r="B7842">
        <v>6</v>
      </c>
      <c r="C7842">
        <v>19</v>
      </c>
      <c r="D7842">
        <v>73</v>
      </c>
      <c r="E7842">
        <v>66</v>
      </c>
      <c r="F7842">
        <v>0</v>
      </c>
      <c r="T7842"/>
    </row>
    <row r="7843" spans="1:20" x14ac:dyDescent="0.25">
      <c r="A7843">
        <v>1982</v>
      </c>
      <c r="B7843">
        <v>6</v>
      </c>
      <c r="C7843">
        <v>20</v>
      </c>
      <c r="D7843">
        <v>76</v>
      </c>
      <c r="E7843">
        <v>64</v>
      </c>
      <c r="F7843">
        <v>0</v>
      </c>
      <c r="T7843"/>
    </row>
    <row r="7844" spans="1:20" x14ac:dyDescent="0.25">
      <c r="A7844">
        <v>1982</v>
      </c>
      <c r="B7844">
        <v>6</v>
      </c>
      <c r="C7844">
        <v>21</v>
      </c>
      <c r="D7844">
        <v>80</v>
      </c>
      <c r="E7844">
        <v>66</v>
      </c>
      <c r="F7844">
        <v>0</v>
      </c>
      <c r="T7844"/>
    </row>
    <row r="7845" spans="1:20" x14ac:dyDescent="0.25">
      <c r="A7845">
        <v>1982</v>
      </c>
      <c r="B7845">
        <v>6</v>
      </c>
      <c r="C7845">
        <v>22</v>
      </c>
      <c r="D7845">
        <v>80</v>
      </c>
      <c r="E7845">
        <v>65</v>
      </c>
      <c r="F7845">
        <v>10</v>
      </c>
      <c r="T7845"/>
    </row>
    <row r="7846" spans="1:20" x14ac:dyDescent="0.25">
      <c r="A7846">
        <v>1982</v>
      </c>
      <c r="B7846">
        <v>6</v>
      </c>
      <c r="C7846">
        <v>23</v>
      </c>
      <c r="D7846">
        <v>78</v>
      </c>
      <c r="E7846">
        <v>60</v>
      </c>
      <c r="F7846">
        <v>8</v>
      </c>
      <c r="T7846"/>
    </row>
    <row r="7847" spans="1:20" x14ac:dyDescent="0.25">
      <c r="A7847">
        <v>1982</v>
      </c>
      <c r="B7847">
        <v>6</v>
      </c>
      <c r="C7847">
        <v>24</v>
      </c>
      <c r="D7847">
        <v>79</v>
      </c>
      <c r="E7847">
        <v>61</v>
      </c>
      <c r="F7847">
        <v>0</v>
      </c>
      <c r="T7847"/>
    </row>
    <row r="7848" spans="1:20" x14ac:dyDescent="0.25">
      <c r="A7848">
        <v>1982</v>
      </c>
      <c r="B7848">
        <v>6</v>
      </c>
      <c r="C7848">
        <v>25</v>
      </c>
      <c r="D7848">
        <v>81</v>
      </c>
      <c r="E7848">
        <v>62</v>
      </c>
      <c r="F7848">
        <v>0</v>
      </c>
      <c r="T7848"/>
    </row>
    <row r="7849" spans="1:20" x14ac:dyDescent="0.25">
      <c r="A7849">
        <v>1982</v>
      </c>
      <c r="B7849">
        <v>6</v>
      </c>
      <c r="C7849">
        <v>26</v>
      </c>
      <c r="D7849">
        <v>86</v>
      </c>
      <c r="E7849">
        <v>70</v>
      </c>
      <c r="F7849">
        <v>0</v>
      </c>
      <c r="T7849"/>
    </row>
    <row r="7850" spans="1:20" x14ac:dyDescent="0.25">
      <c r="A7850">
        <v>1982</v>
      </c>
      <c r="B7850">
        <v>6</v>
      </c>
      <c r="C7850">
        <v>27</v>
      </c>
      <c r="D7850">
        <v>80</v>
      </c>
      <c r="E7850">
        <v>68</v>
      </c>
      <c r="F7850">
        <v>0</v>
      </c>
      <c r="T7850"/>
    </row>
    <row r="7851" spans="1:20" x14ac:dyDescent="0.25">
      <c r="A7851">
        <v>1982</v>
      </c>
      <c r="B7851">
        <v>6</v>
      </c>
      <c r="C7851">
        <v>28</v>
      </c>
      <c r="D7851">
        <v>84</v>
      </c>
      <c r="E7851">
        <v>67</v>
      </c>
      <c r="F7851">
        <v>0</v>
      </c>
      <c r="T7851"/>
    </row>
    <row r="7852" spans="1:20" x14ac:dyDescent="0.25">
      <c r="A7852">
        <v>1982</v>
      </c>
      <c r="B7852">
        <v>6</v>
      </c>
      <c r="C7852">
        <v>29</v>
      </c>
      <c r="D7852">
        <v>74</v>
      </c>
      <c r="E7852">
        <v>69</v>
      </c>
      <c r="F7852">
        <v>49</v>
      </c>
      <c r="T7852"/>
    </row>
    <row r="7853" spans="1:20" x14ac:dyDescent="0.25">
      <c r="A7853">
        <v>1982</v>
      </c>
      <c r="B7853">
        <v>6</v>
      </c>
      <c r="C7853">
        <v>30</v>
      </c>
      <c r="D7853">
        <v>81</v>
      </c>
      <c r="E7853">
        <v>67</v>
      </c>
      <c r="F7853">
        <v>0</v>
      </c>
      <c r="T7853"/>
    </row>
    <row r="7854" spans="1:20" x14ac:dyDescent="0.25">
      <c r="A7854">
        <v>1982</v>
      </c>
      <c r="B7854">
        <v>7</v>
      </c>
      <c r="C7854">
        <v>1</v>
      </c>
      <c r="D7854">
        <v>77</v>
      </c>
      <c r="E7854">
        <v>62</v>
      </c>
      <c r="F7854">
        <v>0</v>
      </c>
      <c r="T7854"/>
    </row>
    <row r="7855" spans="1:20" x14ac:dyDescent="0.25">
      <c r="A7855">
        <v>1982</v>
      </c>
      <c r="B7855">
        <v>7</v>
      </c>
      <c r="C7855">
        <v>2</v>
      </c>
      <c r="D7855">
        <v>80</v>
      </c>
      <c r="E7855">
        <v>60</v>
      </c>
      <c r="F7855">
        <v>0</v>
      </c>
      <c r="T7855"/>
    </row>
    <row r="7856" spans="1:20" x14ac:dyDescent="0.25">
      <c r="A7856">
        <v>1982</v>
      </c>
      <c r="B7856">
        <v>7</v>
      </c>
      <c r="C7856">
        <v>3</v>
      </c>
      <c r="D7856">
        <v>72</v>
      </c>
      <c r="E7856">
        <v>60</v>
      </c>
      <c r="F7856">
        <v>17</v>
      </c>
      <c r="T7856"/>
    </row>
    <row r="7857" spans="1:20" x14ac:dyDescent="0.25">
      <c r="A7857">
        <v>1982</v>
      </c>
      <c r="B7857">
        <v>7</v>
      </c>
      <c r="C7857">
        <v>4</v>
      </c>
      <c r="D7857">
        <v>77</v>
      </c>
      <c r="E7857">
        <v>60</v>
      </c>
      <c r="F7857">
        <v>0</v>
      </c>
      <c r="T7857"/>
    </row>
    <row r="7858" spans="1:20" x14ac:dyDescent="0.25">
      <c r="A7858">
        <v>1982</v>
      </c>
      <c r="B7858">
        <v>7</v>
      </c>
      <c r="C7858">
        <v>5</v>
      </c>
      <c r="D7858">
        <v>80</v>
      </c>
      <c r="E7858">
        <v>62</v>
      </c>
      <c r="F7858">
        <v>0</v>
      </c>
      <c r="T7858"/>
    </row>
    <row r="7859" spans="1:20" x14ac:dyDescent="0.25">
      <c r="A7859">
        <v>1982</v>
      </c>
      <c r="B7859">
        <v>7</v>
      </c>
      <c r="C7859">
        <v>6</v>
      </c>
      <c r="D7859">
        <v>82</v>
      </c>
      <c r="E7859">
        <v>64</v>
      </c>
      <c r="F7859">
        <v>0</v>
      </c>
      <c r="T7859"/>
    </row>
    <row r="7860" spans="1:20" x14ac:dyDescent="0.25">
      <c r="A7860">
        <v>1982</v>
      </c>
      <c r="B7860">
        <v>7</v>
      </c>
      <c r="C7860">
        <v>7</v>
      </c>
      <c r="D7860">
        <v>84</v>
      </c>
      <c r="E7860">
        <v>65</v>
      </c>
      <c r="F7860">
        <v>0</v>
      </c>
      <c r="T7860"/>
    </row>
    <row r="7861" spans="1:20" x14ac:dyDescent="0.25">
      <c r="A7861">
        <v>1982</v>
      </c>
      <c r="B7861">
        <v>7</v>
      </c>
      <c r="C7861">
        <v>8</v>
      </c>
      <c r="D7861">
        <v>93</v>
      </c>
      <c r="E7861">
        <v>73</v>
      </c>
      <c r="F7861">
        <v>0</v>
      </c>
      <c r="T7861"/>
    </row>
    <row r="7862" spans="1:20" x14ac:dyDescent="0.25">
      <c r="A7862">
        <v>1982</v>
      </c>
      <c r="B7862">
        <v>7</v>
      </c>
      <c r="C7862">
        <v>9</v>
      </c>
      <c r="D7862">
        <v>91</v>
      </c>
      <c r="E7862">
        <v>75</v>
      </c>
      <c r="F7862">
        <v>0</v>
      </c>
      <c r="T7862"/>
    </row>
    <row r="7863" spans="1:20" x14ac:dyDescent="0.25">
      <c r="A7863">
        <v>1982</v>
      </c>
      <c r="B7863">
        <v>7</v>
      </c>
      <c r="C7863">
        <v>10</v>
      </c>
      <c r="D7863">
        <v>91</v>
      </c>
      <c r="E7863">
        <v>72</v>
      </c>
      <c r="F7863">
        <v>0</v>
      </c>
      <c r="T7863"/>
    </row>
    <row r="7864" spans="1:20" x14ac:dyDescent="0.25">
      <c r="A7864">
        <v>1982</v>
      </c>
      <c r="B7864">
        <v>7</v>
      </c>
      <c r="C7864">
        <v>11</v>
      </c>
      <c r="D7864">
        <v>81</v>
      </c>
      <c r="E7864">
        <v>71</v>
      </c>
      <c r="F7864">
        <v>1</v>
      </c>
      <c r="T7864"/>
    </row>
    <row r="7865" spans="1:20" x14ac:dyDescent="0.25">
      <c r="A7865">
        <v>1982</v>
      </c>
      <c r="B7865">
        <v>7</v>
      </c>
      <c r="C7865">
        <v>12</v>
      </c>
      <c r="D7865">
        <v>85</v>
      </c>
      <c r="E7865">
        <v>73</v>
      </c>
      <c r="F7865">
        <v>1</v>
      </c>
      <c r="T7865"/>
    </row>
    <row r="7866" spans="1:20" x14ac:dyDescent="0.25">
      <c r="A7866">
        <v>1982</v>
      </c>
      <c r="B7866">
        <v>7</v>
      </c>
      <c r="C7866">
        <v>13</v>
      </c>
      <c r="D7866">
        <v>93</v>
      </c>
      <c r="E7866">
        <v>73</v>
      </c>
      <c r="F7866">
        <v>0</v>
      </c>
      <c r="T7866"/>
    </row>
    <row r="7867" spans="1:20" x14ac:dyDescent="0.25">
      <c r="A7867">
        <v>1982</v>
      </c>
      <c r="B7867">
        <v>7</v>
      </c>
      <c r="C7867">
        <v>14</v>
      </c>
      <c r="D7867">
        <v>84</v>
      </c>
      <c r="E7867">
        <v>72</v>
      </c>
      <c r="F7867">
        <v>0</v>
      </c>
      <c r="T7867"/>
    </row>
    <row r="7868" spans="1:20" x14ac:dyDescent="0.25">
      <c r="A7868">
        <v>1982</v>
      </c>
      <c r="B7868">
        <v>7</v>
      </c>
      <c r="C7868">
        <v>15</v>
      </c>
      <c r="D7868">
        <v>89</v>
      </c>
      <c r="E7868">
        <v>73</v>
      </c>
      <c r="F7868">
        <v>0</v>
      </c>
      <c r="T7868"/>
    </row>
    <row r="7869" spans="1:20" x14ac:dyDescent="0.25">
      <c r="A7869">
        <v>1982</v>
      </c>
      <c r="B7869">
        <v>7</v>
      </c>
      <c r="C7869">
        <v>16</v>
      </c>
      <c r="D7869">
        <v>92</v>
      </c>
      <c r="E7869">
        <v>75</v>
      </c>
      <c r="F7869">
        <v>0</v>
      </c>
      <c r="T7869"/>
    </row>
    <row r="7870" spans="1:20" x14ac:dyDescent="0.25">
      <c r="A7870">
        <v>1982</v>
      </c>
      <c r="B7870">
        <v>7</v>
      </c>
      <c r="C7870">
        <v>17</v>
      </c>
      <c r="D7870">
        <v>92</v>
      </c>
      <c r="E7870">
        <v>76</v>
      </c>
      <c r="F7870">
        <v>0</v>
      </c>
      <c r="T7870"/>
    </row>
    <row r="7871" spans="1:20" x14ac:dyDescent="0.25">
      <c r="A7871">
        <v>1982</v>
      </c>
      <c r="B7871">
        <v>7</v>
      </c>
      <c r="C7871">
        <v>18</v>
      </c>
      <c r="D7871">
        <v>98</v>
      </c>
      <c r="E7871">
        <v>78</v>
      </c>
      <c r="F7871">
        <v>0</v>
      </c>
      <c r="T7871"/>
    </row>
    <row r="7872" spans="1:20" x14ac:dyDescent="0.25">
      <c r="A7872">
        <v>1982</v>
      </c>
      <c r="B7872">
        <v>7</v>
      </c>
      <c r="C7872">
        <v>19</v>
      </c>
      <c r="D7872">
        <v>96</v>
      </c>
      <c r="E7872">
        <v>80</v>
      </c>
      <c r="F7872">
        <v>0</v>
      </c>
      <c r="T7872"/>
    </row>
    <row r="7873" spans="1:20" x14ac:dyDescent="0.25">
      <c r="A7873">
        <v>1982</v>
      </c>
      <c r="B7873">
        <v>7</v>
      </c>
      <c r="C7873">
        <v>20</v>
      </c>
      <c r="D7873">
        <v>82</v>
      </c>
      <c r="E7873">
        <v>68</v>
      </c>
      <c r="F7873">
        <v>77</v>
      </c>
      <c r="T7873"/>
    </row>
    <row r="7874" spans="1:20" x14ac:dyDescent="0.25">
      <c r="A7874">
        <v>1982</v>
      </c>
      <c r="B7874">
        <v>7</v>
      </c>
      <c r="C7874">
        <v>21</v>
      </c>
      <c r="D7874">
        <v>83</v>
      </c>
      <c r="E7874">
        <v>66</v>
      </c>
      <c r="F7874">
        <v>0</v>
      </c>
      <c r="T7874"/>
    </row>
    <row r="7875" spans="1:20" x14ac:dyDescent="0.25">
      <c r="A7875">
        <v>1982</v>
      </c>
      <c r="B7875">
        <v>7</v>
      </c>
      <c r="C7875">
        <v>22</v>
      </c>
      <c r="D7875">
        <v>89</v>
      </c>
      <c r="E7875">
        <v>67</v>
      </c>
      <c r="F7875">
        <v>0</v>
      </c>
      <c r="T7875"/>
    </row>
    <row r="7876" spans="1:20" x14ac:dyDescent="0.25">
      <c r="A7876">
        <v>1982</v>
      </c>
      <c r="B7876">
        <v>7</v>
      </c>
      <c r="C7876">
        <v>23</v>
      </c>
      <c r="D7876">
        <v>85</v>
      </c>
      <c r="E7876">
        <v>72</v>
      </c>
      <c r="F7876">
        <v>0</v>
      </c>
      <c r="T7876"/>
    </row>
    <row r="7877" spans="1:20" x14ac:dyDescent="0.25">
      <c r="A7877">
        <v>1982</v>
      </c>
      <c r="B7877">
        <v>7</v>
      </c>
      <c r="C7877">
        <v>24</v>
      </c>
      <c r="D7877">
        <v>88</v>
      </c>
      <c r="E7877">
        <v>72</v>
      </c>
      <c r="F7877">
        <v>0</v>
      </c>
      <c r="T7877"/>
    </row>
    <row r="7878" spans="1:20" x14ac:dyDescent="0.25">
      <c r="A7878">
        <v>1982</v>
      </c>
      <c r="B7878">
        <v>7</v>
      </c>
      <c r="C7878">
        <v>25</v>
      </c>
      <c r="D7878">
        <v>92</v>
      </c>
      <c r="E7878">
        <v>71</v>
      </c>
      <c r="F7878">
        <v>0</v>
      </c>
      <c r="T7878"/>
    </row>
    <row r="7879" spans="1:20" x14ac:dyDescent="0.25">
      <c r="A7879">
        <v>1982</v>
      </c>
      <c r="B7879">
        <v>7</v>
      </c>
      <c r="C7879">
        <v>26</v>
      </c>
      <c r="D7879">
        <v>94</v>
      </c>
      <c r="E7879">
        <v>75</v>
      </c>
      <c r="F7879">
        <v>0</v>
      </c>
      <c r="T7879"/>
    </row>
    <row r="7880" spans="1:20" x14ac:dyDescent="0.25">
      <c r="A7880">
        <v>1982</v>
      </c>
      <c r="B7880">
        <v>7</v>
      </c>
      <c r="C7880">
        <v>27</v>
      </c>
      <c r="D7880">
        <v>90</v>
      </c>
      <c r="E7880">
        <v>74</v>
      </c>
      <c r="F7880">
        <v>0</v>
      </c>
      <c r="T7880"/>
    </row>
    <row r="7881" spans="1:20" x14ac:dyDescent="0.25">
      <c r="A7881">
        <v>1982</v>
      </c>
      <c r="B7881">
        <v>7</v>
      </c>
      <c r="C7881">
        <v>28</v>
      </c>
      <c r="D7881">
        <v>84</v>
      </c>
      <c r="E7881">
        <v>68</v>
      </c>
      <c r="F7881">
        <v>218</v>
      </c>
      <c r="T7881"/>
    </row>
    <row r="7882" spans="1:20" x14ac:dyDescent="0.25">
      <c r="A7882">
        <v>1982</v>
      </c>
      <c r="B7882">
        <v>7</v>
      </c>
      <c r="C7882">
        <v>29</v>
      </c>
      <c r="D7882">
        <v>84</v>
      </c>
      <c r="E7882">
        <v>65</v>
      </c>
      <c r="F7882">
        <v>0</v>
      </c>
      <c r="T7882"/>
    </row>
    <row r="7883" spans="1:20" x14ac:dyDescent="0.25">
      <c r="A7883">
        <v>1982</v>
      </c>
      <c r="B7883">
        <v>7</v>
      </c>
      <c r="C7883">
        <v>30</v>
      </c>
      <c r="D7883">
        <v>79</v>
      </c>
      <c r="E7883">
        <v>67</v>
      </c>
      <c r="F7883">
        <v>0</v>
      </c>
      <c r="T7883"/>
    </row>
    <row r="7884" spans="1:20" x14ac:dyDescent="0.25">
      <c r="A7884">
        <v>1982</v>
      </c>
      <c r="B7884">
        <v>7</v>
      </c>
      <c r="C7884">
        <v>31</v>
      </c>
      <c r="D7884">
        <v>83</v>
      </c>
      <c r="E7884">
        <v>71</v>
      </c>
      <c r="F7884">
        <v>0</v>
      </c>
      <c r="T7884"/>
    </row>
    <row r="7885" spans="1:20" x14ac:dyDescent="0.25">
      <c r="A7885">
        <v>1982</v>
      </c>
      <c r="B7885">
        <v>8</v>
      </c>
      <c r="C7885">
        <v>1</v>
      </c>
      <c r="D7885">
        <v>84</v>
      </c>
      <c r="E7885">
        <v>70</v>
      </c>
      <c r="F7885">
        <v>0</v>
      </c>
      <c r="T7885"/>
    </row>
    <row r="7886" spans="1:20" x14ac:dyDescent="0.25">
      <c r="A7886">
        <v>1982</v>
      </c>
      <c r="B7886">
        <v>8</v>
      </c>
      <c r="C7886">
        <v>2</v>
      </c>
      <c r="D7886">
        <v>86</v>
      </c>
      <c r="E7886">
        <v>70</v>
      </c>
      <c r="F7886">
        <v>0</v>
      </c>
      <c r="T7886"/>
    </row>
    <row r="7887" spans="1:20" x14ac:dyDescent="0.25">
      <c r="A7887">
        <v>1982</v>
      </c>
      <c r="B7887">
        <v>8</v>
      </c>
      <c r="C7887">
        <v>3</v>
      </c>
      <c r="D7887">
        <v>81</v>
      </c>
      <c r="E7887">
        <v>67</v>
      </c>
      <c r="F7887">
        <v>0</v>
      </c>
      <c r="T7887"/>
    </row>
    <row r="7888" spans="1:20" x14ac:dyDescent="0.25">
      <c r="A7888">
        <v>1982</v>
      </c>
      <c r="B7888">
        <v>8</v>
      </c>
      <c r="C7888">
        <v>4</v>
      </c>
      <c r="D7888">
        <v>83</v>
      </c>
      <c r="E7888">
        <v>70</v>
      </c>
      <c r="F7888">
        <v>0</v>
      </c>
      <c r="T7888"/>
    </row>
    <row r="7889" spans="1:20" x14ac:dyDescent="0.25">
      <c r="A7889">
        <v>1982</v>
      </c>
      <c r="B7889">
        <v>8</v>
      </c>
      <c r="C7889">
        <v>5</v>
      </c>
      <c r="D7889">
        <v>88</v>
      </c>
      <c r="E7889">
        <v>74</v>
      </c>
      <c r="F7889">
        <v>57</v>
      </c>
      <c r="T7889"/>
    </row>
    <row r="7890" spans="1:20" x14ac:dyDescent="0.25">
      <c r="A7890">
        <v>1982</v>
      </c>
      <c r="B7890">
        <v>8</v>
      </c>
      <c r="C7890">
        <v>6</v>
      </c>
      <c r="D7890">
        <v>77</v>
      </c>
      <c r="E7890">
        <v>68</v>
      </c>
      <c r="F7890">
        <v>0</v>
      </c>
      <c r="T7890"/>
    </row>
    <row r="7891" spans="1:20" x14ac:dyDescent="0.25">
      <c r="A7891">
        <v>1982</v>
      </c>
      <c r="B7891">
        <v>8</v>
      </c>
      <c r="C7891">
        <v>7</v>
      </c>
      <c r="D7891">
        <v>81</v>
      </c>
      <c r="E7891">
        <v>67</v>
      </c>
      <c r="F7891">
        <v>0</v>
      </c>
      <c r="T7891"/>
    </row>
    <row r="7892" spans="1:20" x14ac:dyDescent="0.25">
      <c r="A7892">
        <v>1982</v>
      </c>
      <c r="B7892">
        <v>8</v>
      </c>
      <c r="C7892">
        <v>8</v>
      </c>
      <c r="D7892">
        <v>81</v>
      </c>
      <c r="E7892">
        <v>70</v>
      </c>
      <c r="F7892">
        <v>0</v>
      </c>
      <c r="T7892"/>
    </row>
    <row r="7893" spans="1:20" x14ac:dyDescent="0.25">
      <c r="A7893">
        <v>1982</v>
      </c>
      <c r="B7893">
        <v>8</v>
      </c>
      <c r="C7893">
        <v>9</v>
      </c>
      <c r="D7893">
        <v>87</v>
      </c>
      <c r="E7893">
        <v>71</v>
      </c>
      <c r="F7893">
        <v>68</v>
      </c>
      <c r="T7893"/>
    </row>
    <row r="7894" spans="1:20" x14ac:dyDescent="0.25">
      <c r="A7894">
        <v>1982</v>
      </c>
      <c r="B7894">
        <v>8</v>
      </c>
      <c r="C7894">
        <v>10</v>
      </c>
      <c r="D7894">
        <v>87</v>
      </c>
      <c r="E7894">
        <v>70</v>
      </c>
      <c r="F7894">
        <v>0</v>
      </c>
      <c r="T7894"/>
    </row>
    <row r="7895" spans="1:20" x14ac:dyDescent="0.25">
      <c r="A7895">
        <v>1982</v>
      </c>
      <c r="B7895">
        <v>8</v>
      </c>
      <c r="C7895">
        <v>11</v>
      </c>
      <c r="D7895">
        <v>76</v>
      </c>
      <c r="E7895">
        <v>60</v>
      </c>
      <c r="F7895">
        <v>21</v>
      </c>
      <c r="T7895"/>
    </row>
    <row r="7896" spans="1:20" x14ac:dyDescent="0.25">
      <c r="A7896">
        <v>1982</v>
      </c>
      <c r="B7896">
        <v>8</v>
      </c>
      <c r="C7896">
        <v>12</v>
      </c>
      <c r="D7896">
        <v>79</v>
      </c>
      <c r="E7896">
        <v>62</v>
      </c>
      <c r="F7896">
        <v>19</v>
      </c>
      <c r="T7896"/>
    </row>
    <row r="7897" spans="1:20" x14ac:dyDescent="0.25">
      <c r="A7897">
        <v>1982</v>
      </c>
      <c r="B7897">
        <v>8</v>
      </c>
      <c r="C7897">
        <v>13</v>
      </c>
      <c r="D7897">
        <v>79</v>
      </c>
      <c r="E7897">
        <v>62</v>
      </c>
      <c r="F7897">
        <v>0</v>
      </c>
      <c r="T7897"/>
    </row>
    <row r="7898" spans="1:20" x14ac:dyDescent="0.25">
      <c r="A7898">
        <v>1982</v>
      </c>
      <c r="B7898">
        <v>8</v>
      </c>
      <c r="C7898">
        <v>14</v>
      </c>
      <c r="D7898">
        <v>81</v>
      </c>
      <c r="E7898">
        <v>63</v>
      </c>
      <c r="F7898">
        <v>0</v>
      </c>
      <c r="T7898"/>
    </row>
    <row r="7899" spans="1:20" x14ac:dyDescent="0.25">
      <c r="A7899">
        <v>1982</v>
      </c>
      <c r="B7899">
        <v>8</v>
      </c>
      <c r="C7899">
        <v>15</v>
      </c>
      <c r="D7899">
        <v>86</v>
      </c>
      <c r="E7899">
        <v>65</v>
      </c>
      <c r="F7899">
        <v>0</v>
      </c>
      <c r="T7899"/>
    </row>
    <row r="7900" spans="1:20" x14ac:dyDescent="0.25">
      <c r="A7900">
        <v>1982</v>
      </c>
      <c r="B7900">
        <v>8</v>
      </c>
      <c r="C7900">
        <v>16</v>
      </c>
      <c r="D7900">
        <v>88</v>
      </c>
      <c r="E7900">
        <v>67</v>
      </c>
      <c r="F7900">
        <v>0</v>
      </c>
      <c r="T7900"/>
    </row>
    <row r="7901" spans="1:20" x14ac:dyDescent="0.25">
      <c r="A7901">
        <v>1982</v>
      </c>
      <c r="B7901">
        <v>8</v>
      </c>
      <c r="C7901">
        <v>17</v>
      </c>
      <c r="D7901">
        <v>89</v>
      </c>
      <c r="E7901">
        <v>71</v>
      </c>
      <c r="F7901">
        <v>40</v>
      </c>
      <c r="T7901"/>
    </row>
    <row r="7902" spans="1:20" x14ac:dyDescent="0.25">
      <c r="A7902">
        <v>1982</v>
      </c>
      <c r="B7902">
        <v>8</v>
      </c>
      <c r="C7902">
        <v>18</v>
      </c>
      <c r="D7902">
        <v>81</v>
      </c>
      <c r="E7902">
        <v>68</v>
      </c>
      <c r="F7902">
        <v>0</v>
      </c>
      <c r="T7902"/>
    </row>
    <row r="7903" spans="1:20" x14ac:dyDescent="0.25">
      <c r="A7903">
        <v>1982</v>
      </c>
      <c r="B7903">
        <v>8</v>
      </c>
      <c r="C7903">
        <v>19</v>
      </c>
      <c r="D7903">
        <v>84</v>
      </c>
      <c r="E7903">
        <v>63</v>
      </c>
      <c r="F7903">
        <v>0</v>
      </c>
      <c r="T7903"/>
    </row>
    <row r="7904" spans="1:20" x14ac:dyDescent="0.25">
      <c r="A7904">
        <v>1982</v>
      </c>
      <c r="B7904">
        <v>8</v>
      </c>
      <c r="C7904">
        <v>20</v>
      </c>
      <c r="D7904">
        <v>85</v>
      </c>
      <c r="E7904">
        <v>70</v>
      </c>
      <c r="F7904">
        <v>0</v>
      </c>
      <c r="T7904"/>
    </row>
    <row r="7905" spans="1:20" x14ac:dyDescent="0.25">
      <c r="A7905">
        <v>1982</v>
      </c>
      <c r="B7905">
        <v>8</v>
      </c>
      <c r="C7905">
        <v>21</v>
      </c>
      <c r="D7905">
        <v>75</v>
      </c>
      <c r="E7905">
        <v>59</v>
      </c>
      <c r="F7905">
        <v>0</v>
      </c>
      <c r="T7905"/>
    </row>
    <row r="7906" spans="1:20" x14ac:dyDescent="0.25">
      <c r="A7906">
        <v>1982</v>
      </c>
      <c r="B7906">
        <v>8</v>
      </c>
      <c r="C7906">
        <v>22</v>
      </c>
      <c r="D7906">
        <v>73</v>
      </c>
      <c r="E7906">
        <v>54</v>
      </c>
      <c r="F7906">
        <v>0</v>
      </c>
      <c r="T7906"/>
    </row>
    <row r="7907" spans="1:20" x14ac:dyDescent="0.25">
      <c r="A7907">
        <v>1982</v>
      </c>
      <c r="B7907">
        <v>8</v>
      </c>
      <c r="C7907">
        <v>23</v>
      </c>
      <c r="D7907">
        <v>76</v>
      </c>
      <c r="E7907">
        <v>64</v>
      </c>
      <c r="F7907">
        <v>75</v>
      </c>
      <c r="T7907"/>
    </row>
    <row r="7908" spans="1:20" x14ac:dyDescent="0.25">
      <c r="A7908">
        <v>1982</v>
      </c>
      <c r="B7908">
        <v>8</v>
      </c>
      <c r="C7908">
        <v>24</v>
      </c>
      <c r="D7908">
        <v>84</v>
      </c>
      <c r="E7908">
        <v>69</v>
      </c>
      <c r="F7908">
        <v>0</v>
      </c>
      <c r="T7908"/>
    </row>
    <row r="7909" spans="1:20" x14ac:dyDescent="0.25">
      <c r="A7909">
        <v>1982</v>
      </c>
      <c r="B7909">
        <v>8</v>
      </c>
      <c r="C7909">
        <v>25</v>
      </c>
      <c r="D7909">
        <v>85</v>
      </c>
      <c r="E7909">
        <v>66</v>
      </c>
      <c r="F7909">
        <v>186</v>
      </c>
      <c r="T7909"/>
    </row>
    <row r="7910" spans="1:20" x14ac:dyDescent="0.25">
      <c r="A7910">
        <v>1982</v>
      </c>
      <c r="B7910">
        <v>8</v>
      </c>
      <c r="C7910">
        <v>26</v>
      </c>
      <c r="D7910">
        <v>83</v>
      </c>
      <c r="E7910">
        <v>62</v>
      </c>
      <c r="F7910">
        <v>0</v>
      </c>
      <c r="T7910"/>
    </row>
    <row r="7911" spans="1:20" x14ac:dyDescent="0.25">
      <c r="A7911">
        <v>1982</v>
      </c>
      <c r="B7911">
        <v>8</v>
      </c>
      <c r="C7911">
        <v>27</v>
      </c>
      <c r="D7911">
        <v>73</v>
      </c>
      <c r="E7911">
        <v>68</v>
      </c>
      <c r="F7911">
        <v>0</v>
      </c>
      <c r="T7911"/>
    </row>
    <row r="7912" spans="1:20" x14ac:dyDescent="0.25">
      <c r="A7912">
        <v>1982</v>
      </c>
      <c r="B7912">
        <v>8</v>
      </c>
      <c r="C7912">
        <v>28</v>
      </c>
      <c r="D7912">
        <v>76</v>
      </c>
      <c r="E7912">
        <v>55</v>
      </c>
      <c r="F7912">
        <v>0</v>
      </c>
      <c r="T7912"/>
    </row>
    <row r="7913" spans="1:20" x14ac:dyDescent="0.25">
      <c r="A7913">
        <v>1982</v>
      </c>
      <c r="B7913">
        <v>8</v>
      </c>
      <c r="C7913">
        <v>29</v>
      </c>
      <c r="D7913">
        <v>72</v>
      </c>
      <c r="E7913">
        <v>50</v>
      </c>
      <c r="F7913">
        <v>0</v>
      </c>
      <c r="T7913"/>
    </row>
    <row r="7914" spans="1:20" x14ac:dyDescent="0.25">
      <c r="A7914">
        <v>1982</v>
      </c>
      <c r="B7914">
        <v>8</v>
      </c>
      <c r="C7914">
        <v>30</v>
      </c>
      <c r="D7914">
        <v>73</v>
      </c>
      <c r="E7914">
        <v>61</v>
      </c>
      <c r="F7914">
        <v>0</v>
      </c>
      <c r="T7914"/>
    </row>
    <row r="7915" spans="1:20" x14ac:dyDescent="0.25">
      <c r="A7915">
        <v>1982</v>
      </c>
      <c r="B7915">
        <v>8</v>
      </c>
      <c r="C7915">
        <v>31</v>
      </c>
      <c r="D7915">
        <v>81</v>
      </c>
      <c r="E7915">
        <v>64</v>
      </c>
      <c r="F7915">
        <v>0</v>
      </c>
      <c r="T7915"/>
    </row>
    <row r="7916" spans="1:20" x14ac:dyDescent="0.25">
      <c r="A7916">
        <v>1982</v>
      </c>
      <c r="B7916">
        <v>9</v>
      </c>
      <c r="C7916">
        <v>1</v>
      </c>
      <c r="D7916">
        <v>74</v>
      </c>
      <c r="E7916">
        <v>70</v>
      </c>
      <c r="F7916">
        <v>10</v>
      </c>
      <c r="T7916"/>
    </row>
    <row r="7917" spans="1:20" x14ac:dyDescent="0.25">
      <c r="A7917">
        <v>1982</v>
      </c>
      <c r="B7917">
        <v>9</v>
      </c>
      <c r="C7917">
        <v>2</v>
      </c>
      <c r="D7917">
        <v>85</v>
      </c>
      <c r="E7917">
        <v>70</v>
      </c>
      <c r="F7917">
        <v>43</v>
      </c>
      <c r="T7917"/>
    </row>
    <row r="7918" spans="1:20" x14ac:dyDescent="0.25">
      <c r="A7918">
        <v>1982</v>
      </c>
      <c r="B7918">
        <v>9</v>
      </c>
      <c r="C7918">
        <v>3</v>
      </c>
      <c r="D7918">
        <v>81</v>
      </c>
      <c r="E7918">
        <v>66</v>
      </c>
      <c r="F7918">
        <v>5</v>
      </c>
      <c r="T7918"/>
    </row>
    <row r="7919" spans="1:20" x14ac:dyDescent="0.25">
      <c r="A7919">
        <v>1982</v>
      </c>
      <c r="B7919">
        <v>9</v>
      </c>
      <c r="C7919">
        <v>4</v>
      </c>
      <c r="D7919">
        <v>73</v>
      </c>
      <c r="E7919">
        <v>60</v>
      </c>
      <c r="F7919">
        <v>0</v>
      </c>
      <c r="T7919"/>
    </row>
    <row r="7920" spans="1:20" x14ac:dyDescent="0.25">
      <c r="A7920">
        <v>1982</v>
      </c>
      <c r="B7920">
        <v>9</v>
      </c>
      <c r="C7920">
        <v>5</v>
      </c>
      <c r="D7920">
        <v>78</v>
      </c>
      <c r="E7920">
        <v>56</v>
      </c>
      <c r="F7920">
        <v>0</v>
      </c>
      <c r="T7920"/>
    </row>
    <row r="7921" spans="1:20" x14ac:dyDescent="0.25">
      <c r="A7921">
        <v>1982</v>
      </c>
      <c r="B7921">
        <v>9</v>
      </c>
      <c r="C7921">
        <v>6</v>
      </c>
      <c r="D7921">
        <v>82</v>
      </c>
      <c r="E7921">
        <v>60</v>
      </c>
      <c r="F7921">
        <v>0</v>
      </c>
      <c r="T7921"/>
    </row>
    <row r="7922" spans="1:20" x14ac:dyDescent="0.25">
      <c r="A7922">
        <v>1982</v>
      </c>
      <c r="B7922">
        <v>9</v>
      </c>
      <c r="C7922">
        <v>7</v>
      </c>
      <c r="D7922">
        <v>72</v>
      </c>
      <c r="E7922">
        <v>62</v>
      </c>
      <c r="F7922">
        <v>1</v>
      </c>
      <c r="T7922"/>
    </row>
    <row r="7923" spans="1:20" x14ac:dyDescent="0.25">
      <c r="A7923">
        <v>1982</v>
      </c>
      <c r="B7923">
        <v>9</v>
      </c>
      <c r="C7923">
        <v>8</v>
      </c>
      <c r="D7923">
        <v>68</v>
      </c>
      <c r="E7923">
        <v>60</v>
      </c>
      <c r="F7923">
        <v>0</v>
      </c>
      <c r="T7923"/>
    </row>
    <row r="7924" spans="1:20" x14ac:dyDescent="0.25">
      <c r="A7924">
        <v>1982</v>
      </c>
      <c r="B7924">
        <v>9</v>
      </c>
      <c r="C7924">
        <v>9</v>
      </c>
      <c r="D7924">
        <v>78</v>
      </c>
      <c r="E7924">
        <v>62</v>
      </c>
      <c r="F7924">
        <v>0</v>
      </c>
      <c r="T7924"/>
    </row>
    <row r="7925" spans="1:20" x14ac:dyDescent="0.25">
      <c r="A7925">
        <v>1982</v>
      </c>
      <c r="B7925">
        <v>9</v>
      </c>
      <c r="C7925">
        <v>10</v>
      </c>
      <c r="D7925">
        <v>86</v>
      </c>
      <c r="E7925">
        <v>63</v>
      </c>
      <c r="F7925">
        <v>0</v>
      </c>
      <c r="T7925"/>
    </row>
    <row r="7926" spans="1:20" x14ac:dyDescent="0.25">
      <c r="A7926">
        <v>1982</v>
      </c>
      <c r="B7926">
        <v>9</v>
      </c>
      <c r="C7926">
        <v>11</v>
      </c>
      <c r="D7926">
        <v>87</v>
      </c>
      <c r="E7926">
        <v>67</v>
      </c>
      <c r="F7926">
        <v>0</v>
      </c>
      <c r="T7926"/>
    </row>
    <row r="7927" spans="1:20" x14ac:dyDescent="0.25">
      <c r="A7927">
        <v>1982</v>
      </c>
      <c r="B7927">
        <v>9</v>
      </c>
      <c r="C7927">
        <v>12</v>
      </c>
      <c r="D7927">
        <v>88</v>
      </c>
      <c r="E7927">
        <v>67</v>
      </c>
      <c r="F7927">
        <v>0</v>
      </c>
      <c r="T7927"/>
    </row>
    <row r="7928" spans="1:20" x14ac:dyDescent="0.25">
      <c r="A7928">
        <v>1982</v>
      </c>
      <c r="B7928">
        <v>9</v>
      </c>
      <c r="C7928">
        <v>13</v>
      </c>
      <c r="D7928">
        <v>81</v>
      </c>
      <c r="E7928">
        <v>66</v>
      </c>
      <c r="F7928">
        <v>0</v>
      </c>
      <c r="T7928"/>
    </row>
    <row r="7929" spans="1:20" x14ac:dyDescent="0.25">
      <c r="A7929">
        <v>1982</v>
      </c>
      <c r="B7929">
        <v>9</v>
      </c>
      <c r="C7929">
        <v>14</v>
      </c>
      <c r="D7929">
        <v>81</v>
      </c>
      <c r="E7929">
        <v>65</v>
      </c>
      <c r="F7929">
        <v>0</v>
      </c>
      <c r="T7929"/>
    </row>
    <row r="7930" spans="1:20" x14ac:dyDescent="0.25">
      <c r="A7930">
        <v>1982</v>
      </c>
      <c r="B7930">
        <v>9</v>
      </c>
      <c r="C7930">
        <v>15</v>
      </c>
      <c r="D7930">
        <v>84</v>
      </c>
      <c r="E7930">
        <v>65</v>
      </c>
      <c r="F7930">
        <v>0</v>
      </c>
      <c r="T7930"/>
    </row>
    <row r="7931" spans="1:20" x14ac:dyDescent="0.25">
      <c r="A7931">
        <v>1982</v>
      </c>
      <c r="B7931">
        <v>9</v>
      </c>
      <c r="C7931">
        <v>16</v>
      </c>
      <c r="D7931">
        <v>74</v>
      </c>
      <c r="E7931">
        <v>67</v>
      </c>
      <c r="F7931">
        <v>0</v>
      </c>
      <c r="T7931"/>
    </row>
    <row r="7932" spans="1:20" x14ac:dyDescent="0.25">
      <c r="A7932">
        <v>1982</v>
      </c>
      <c r="B7932">
        <v>9</v>
      </c>
      <c r="C7932">
        <v>17</v>
      </c>
      <c r="D7932">
        <v>74</v>
      </c>
      <c r="E7932">
        <v>59</v>
      </c>
      <c r="F7932">
        <v>0</v>
      </c>
      <c r="T7932"/>
    </row>
    <row r="7933" spans="1:20" x14ac:dyDescent="0.25">
      <c r="A7933">
        <v>1982</v>
      </c>
      <c r="B7933">
        <v>9</v>
      </c>
      <c r="C7933">
        <v>18</v>
      </c>
      <c r="D7933">
        <v>80</v>
      </c>
      <c r="E7933">
        <v>56</v>
      </c>
      <c r="F7933">
        <v>0</v>
      </c>
      <c r="T7933"/>
    </row>
    <row r="7934" spans="1:20" x14ac:dyDescent="0.25">
      <c r="A7934">
        <v>1982</v>
      </c>
      <c r="B7934">
        <v>9</v>
      </c>
      <c r="C7934">
        <v>19</v>
      </c>
      <c r="D7934">
        <v>73</v>
      </c>
      <c r="E7934">
        <v>55</v>
      </c>
      <c r="F7934">
        <v>0</v>
      </c>
      <c r="T7934"/>
    </row>
    <row r="7935" spans="1:20" x14ac:dyDescent="0.25">
      <c r="A7935">
        <v>1982</v>
      </c>
      <c r="B7935">
        <v>9</v>
      </c>
      <c r="C7935">
        <v>20</v>
      </c>
      <c r="D7935">
        <v>64</v>
      </c>
      <c r="E7935">
        <v>56</v>
      </c>
      <c r="F7935">
        <v>41</v>
      </c>
      <c r="T7935"/>
    </row>
    <row r="7936" spans="1:20" x14ac:dyDescent="0.25">
      <c r="A7936">
        <v>1982</v>
      </c>
      <c r="B7936">
        <v>9</v>
      </c>
      <c r="C7936">
        <v>21</v>
      </c>
      <c r="D7936">
        <v>66</v>
      </c>
      <c r="E7936">
        <v>56</v>
      </c>
      <c r="F7936">
        <v>0</v>
      </c>
      <c r="T7936"/>
    </row>
    <row r="7937" spans="1:20" x14ac:dyDescent="0.25">
      <c r="A7937">
        <v>1982</v>
      </c>
      <c r="B7937">
        <v>9</v>
      </c>
      <c r="C7937">
        <v>22</v>
      </c>
      <c r="D7937">
        <v>66</v>
      </c>
      <c r="E7937">
        <v>55</v>
      </c>
      <c r="F7937">
        <v>24</v>
      </c>
      <c r="T7937"/>
    </row>
    <row r="7938" spans="1:20" x14ac:dyDescent="0.25">
      <c r="A7938">
        <v>1982</v>
      </c>
      <c r="B7938">
        <v>9</v>
      </c>
      <c r="C7938">
        <v>23</v>
      </c>
      <c r="D7938">
        <v>69</v>
      </c>
      <c r="E7938">
        <v>58</v>
      </c>
      <c r="F7938">
        <v>16</v>
      </c>
      <c r="T7938"/>
    </row>
    <row r="7939" spans="1:20" x14ac:dyDescent="0.25">
      <c r="A7939">
        <v>1982</v>
      </c>
      <c r="B7939">
        <v>9</v>
      </c>
      <c r="C7939">
        <v>24</v>
      </c>
      <c r="D7939">
        <v>74</v>
      </c>
      <c r="E7939">
        <v>54</v>
      </c>
      <c r="F7939">
        <v>0</v>
      </c>
      <c r="T7939"/>
    </row>
    <row r="7940" spans="1:20" x14ac:dyDescent="0.25">
      <c r="A7940">
        <v>1982</v>
      </c>
      <c r="B7940">
        <v>9</v>
      </c>
      <c r="C7940">
        <v>25</v>
      </c>
      <c r="D7940">
        <v>71</v>
      </c>
      <c r="E7940">
        <v>57</v>
      </c>
      <c r="F7940">
        <v>0</v>
      </c>
      <c r="T7940"/>
    </row>
    <row r="7941" spans="1:20" x14ac:dyDescent="0.25">
      <c r="A7941">
        <v>1982</v>
      </c>
      <c r="B7941">
        <v>9</v>
      </c>
      <c r="C7941">
        <v>26</v>
      </c>
      <c r="D7941">
        <v>68</v>
      </c>
      <c r="E7941">
        <v>56</v>
      </c>
      <c r="F7941">
        <v>2</v>
      </c>
      <c r="T7941"/>
    </row>
    <row r="7942" spans="1:20" x14ac:dyDescent="0.25">
      <c r="A7942">
        <v>1982</v>
      </c>
      <c r="B7942">
        <v>9</v>
      </c>
      <c r="C7942">
        <v>27</v>
      </c>
      <c r="D7942">
        <v>78</v>
      </c>
      <c r="E7942">
        <v>62</v>
      </c>
      <c r="F7942">
        <v>35</v>
      </c>
      <c r="T7942"/>
    </row>
    <row r="7943" spans="1:20" x14ac:dyDescent="0.25">
      <c r="A7943">
        <v>1982</v>
      </c>
      <c r="B7943">
        <v>9</v>
      </c>
      <c r="C7943">
        <v>28</v>
      </c>
      <c r="D7943">
        <v>76</v>
      </c>
      <c r="E7943">
        <v>62</v>
      </c>
      <c r="F7943">
        <v>0</v>
      </c>
      <c r="T7943"/>
    </row>
    <row r="7944" spans="1:20" x14ac:dyDescent="0.25">
      <c r="A7944">
        <v>1982</v>
      </c>
      <c r="B7944">
        <v>9</v>
      </c>
      <c r="C7944">
        <v>29</v>
      </c>
      <c r="D7944">
        <v>71</v>
      </c>
      <c r="E7944">
        <v>61</v>
      </c>
      <c r="F7944">
        <v>0</v>
      </c>
      <c r="T7944"/>
    </row>
    <row r="7945" spans="1:20" x14ac:dyDescent="0.25">
      <c r="A7945">
        <v>1982</v>
      </c>
      <c r="B7945">
        <v>9</v>
      </c>
      <c r="C7945">
        <v>30</v>
      </c>
      <c r="D7945">
        <v>63</v>
      </c>
      <c r="E7945">
        <v>60</v>
      </c>
      <c r="F7945">
        <v>0</v>
      </c>
      <c r="T7945"/>
    </row>
    <row r="7946" spans="1:20" x14ac:dyDescent="0.25">
      <c r="A7946">
        <v>1982</v>
      </c>
      <c r="B7946">
        <v>10</v>
      </c>
      <c r="C7946">
        <v>1</v>
      </c>
      <c r="D7946">
        <v>80</v>
      </c>
      <c r="E7946">
        <v>62</v>
      </c>
      <c r="F7946">
        <v>0</v>
      </c>
      <c r="T7946"/>
    </row>
    <row r="7947" spans="1:20" x14ac:dyDescent="0.25">
      <c r="A7947">
        <v>1982</v>
      </c>
      <c r="B7947">
        <v>10</v>
      </c>
      <c r="C7947">
        <v>2</v>
      </c>
      <c r="D7947">
        <v>71</v>
      </c>
      <c r="E7947">
        <v>57</v>
      </c>
      <c r="F7947">
        <v>0</v>
      </c>
      <c r="T7947"/>
    </row>
    <row r="7948" spans="1:20" x14ac:dyDescent="0.25">
      <c r="A7948">
        <v>1982</v>
      </c>
      <c r="B7948">
        <v>10</v>
      </c>
      <c r="C7948">
        <v>3</v>
      </c>
      <c r="D7948">
        <v>74</v>
      </c>
      <c r="E7948">
        <v>53</v>
      </c>
      <c r="F7948">
        <v>0</v>
      </c>
      <c r="T7948"/>
    </row>
    <row r="7949" spans="1:20" x14ac:dyDescent="0.25">
      <c r="A7949">
        <v>1982</v>
      </c>
      <c r="B7949">
        <v>10</v>
      </c>
      <c r="C7949">
        <v>4</v>
      </c>
      <c r="D7949">
        <v>78</v>
      </c>
      <c r="E7949">
        <v>63</v>
      </c>
      <c r="F7949">
        <v>0</v>
      </c>
      <c r="T7949"/>
    </row>
    <row r="7950" spans="1:20" x14ac:dyDescent="0.25">
      <c r="A7950">
        <v>1982</v>
      </c>
      <c r="B7950">
        <v>10</v>
      </c>
      <c r="C7950">
        <v>5</v>
      </c>
      <c r="D7950">
        <v>77</v>
      </c>
      <c r="E7950">
        <v>58</v>
      </c>
      <c r="F7950">
        <v>0</v>
      </c>
      <c r="T7950"/>
    </row>
    <row r="7951" spans="1:20" x14ac:dyDescent="0.25">
      <c r="A7951">
        <v>1982</v>
      </c>
      <c r="B7951">
        <v>10</v>
      </c>
      <c r="C7951">
        <v>6</v>
      </c>
      <c r="D7951">
        <v>81</v>
      </c>
      <c r="E7951">
        <v>65</v>
      </c>
      <c r="F7951">
        <v>0</v>
      </c>
      <c r="T7951"/>
    </row>
    <row r="7952" spans="1:20" x14ac:dyDescent="0.25">
      <c r="A7952">
        <v>1982</v>
      </c>
      <c r="B7952">
        <v>10</v>
      </c>
      <c r="C7952">
        <v>7</v>
      </c>
      <c r="D7952">
        <v>73</v>
      </c>
      <c r="E7952">
        <v>65</v>
      </c>
      <c r="F7952">
        <v>0</v>
      </c>
      <c r="T7952"/>
    </row>
    <row r="7953" spans="1:20" x14ac:dyDescent="0.25">
      <c r="A7953">
        <v>1982</v>
      </c>
      <c r="B7953">
        <v>10</v>
      </c>
      <c r="C7953">
        <v>8</v>
      </c>
      <c r="D7953">
        <v>80</v>
      </c>
      <c r="E7953">
        <v>67</v>
      </c>
      <c r="F7953">
        <v>0</v>
      </c>
      <c r="T7953"/>
    </row>
    <row r="7954" spans="1:20" x14ac:dyDescent="0.25">
      <c r="A7954">
        <v>1982</v>
      </c>
      <c r="B7954">
        <v>10</v>
      </c>
      <c r="C7954">
        <v>9</v>
      </c>
      <c r="D7954">
        <v>71</v>
      </c>
      <c r="E7954">
        <v>53</v>
      </c>
      <c r="F7954">
        <v>43</v>
      </c>
      <c r="T7954"/>
    </row>
    <row r="7955" spans="1:20" x14ac:dyDescent="0.25">
      <c r="A7955">
        <v>1982</v>
      </c>
      <c r="B7955">
        <v>10</v>
      </c>
      <c r="C7955">
        <v>10</v>
      </c>
      <c r="D7955">
        <v>58</v>
      </c>
      <c r="E7955">
        <v>46</v>
      </c>
      <c r="F7955">
        <v>0</v>
      </c>
      <c r="T7955"/>
    </row>
    <row r="7956" spans="1:20" x14ac:dyDescent="0.25">
      <c r="A7956">
        <v>1982</v>
      </c>
      <c r="B7956">
        <v>10</v>
      </c>
      <c r="C7956">
        <v>11</v>
      </c>
      <c r="D7956">
        <v>64</v>
      </c>
      <c r="E7956">
        <v>44</v>
      </c>
      <c r="F7956">
        <v>0</v>
      </c>
      <c r="T7956"/>
    </row>
    <row r="7957" spans="1:20" x14ac:dyDescent="0.25">
      <c r="A7957">
        <v>1982</v>
      </c>
      <c r="B7957">
        <v>10</v>
      </c>
      <c r="C7957">
        <v>12</v>
      </c>
      <c r="D7957">
        <v>61</v>
      </c>
      <c r="E7957">
        <v>53</v>
      </c>
      <c r="F7957">
        <v>0</v>
      </c>
      <c r="T7957"/>
    </row>
    <row r="7958" spans="1:20" x14ac:dyDescent="0.25">
      <c r="A7958">
        <v>1982</v>
      </c>
      <c r="B7958">
        <v>10</v>
      </c>
      <c r="C7958">
        <v>13</v>
      </c>
      <c r="D7958">
        <v>60</v>
      </c>
      <c r="E7958">
        <v>57</v>
      </c>
      <c r="F7958">
        <v>8</v>
      </c>
      <c r="T7958"/>
    </row>
    <row r="7959" spans="1:20" x14ac:dyDescent="0.25">
      <c r="A7959">
        <v>1982</v>
      </c>
      <c r="B7959">
        <v>10</v>
      </c>
      <c r="C7959">
        <v>14</v>
      </c>
      <c r="D7959">
        <v>68</v>
      </c>
      <c r="E7959">
        <v>56</v>
      </c>
      <c r="F7959">
        <v>0</v>
      </c>
      <c r="T7959"/>
    </row>
    <row r="7960" spans="1:20" x14ac:dyDescent="0.25">
      <c r="A7960">
        <v>1982</v>
      </c>
      <c r="B7960">
        <v>10</v>
      </c>
      <c r="C7960">
        <v>15</v>
      </c>
      <c r="D7960">
        <v>67</v>
      </c>
      <c r="E7960">
        <v>54</v>
      </c>
      <c r="F7960">
        <v>0</v>
      </c>
      <c r="T7960"/>
    </row>
    <row r="7961" spans="1:20" x14ac:dyDescent="0.25">
      <c r="A7961">
        <v>1982</v>
      </c>
      <c r="B7961">
        <v>10</v>
      </c>
      <c r="C7961">
        <v>16</v>
      </c>
      <c r="D7961">
        <v>57</v>
      </c>
      <c r="E7961">
        <v>44</v>
      </c>
      <c r="F7961">
        <v>0</v>
      </c>
      <c r="T7961"/>
    </row>
    <row r="7962" spans="1:20" x14ac:dyDescent="0.25">
      <c r="A7962">
        <v>1982</v>
      </c>
      <c r="B7962">
        <v>10</v>
      </c>
      <c r="C7962">
        <v>17</v>
      </c>
      <c r="D7962">
        <v>53</v>
      </c>
      <c r="E7962">
        <v>42</v>
      </c>
      <c r="F7962">
        <v>0</v>
      </c>
      <c r="T7962"/>
    </row>
    <row r="7963" spans="1:20" x14ac:dyDescent="0.25">
      <c r="A7963">
        <v>1982</v>
      </c>
      <c r="B7963">
        <v>10</v>
      </c>
      <c r="C7963">
        <v>18</v>
      </c>
      <c r="D7963">
        <v>60</v>
      </c>
      <c r="E7963">
        <v>39</v>
      </c>
      <c r="F7963">
        <v>0</v>
      </c>
      <c r="T7963"/>
    </row>
    <row r="7964" spans="1:20" x14ac:dyDescent="0.25">
      <c r="A7964">
        <v>1982</v>
      </c>
      <c r="B7964">
        <v>10</v>
      </c>
      <c r="C7964">
        <v>19</v>
      </c>
      <c r="D7964">
        <v>67</v>
      </c>
      <c r="E7964">
        <v>48</v>
      </c>
      <c r="F7964">
        <v>0</v>
      </c>
      <c r="T7964"/>
    </row>
    <row r="7965" spans="1:20" x14ac:dyDescent="0.25">
      <c r="A7965">
        <v>1982</v>
      </c>
      <c r="B7965">
        <v>10</v>
      </c>
      <c r="C7965">
        <v>20</v>
      </c>
      <c r="D7965">
        <v>71</v>
      </c>
      <c r="E7965">
        <v>53</v>
      </c>
      <c r="F7965">
        <v>0</v>
      </c>
      <c r="T7965"/>
    </row>
    <row r="7966" spans="1:20" x14ac:dyDescent="0.25">
      <c r="A7966">
        <v>1982</v>
      </c>
      <c r="B7966">
        <v>10</v>
      </c>
      <c r="C7966">
        <v>21</v>
      </c>
      <c r="D7966">
        <v>65</v>
      </c>
      <c r="E7966">
        <v>47</v>
      </c>
      <c r="F7966">
        <v>20</v>
      </c>
      <c r="T7966"/>
    </row>
    <row r="7967" spans="1:20" x14ac:dyDescent="0.25">
      <c r="A7967">
        <v>1982</v>
      </c>
      <c r="B7967">
        <v>10</v>
      </c>
      <c r="C7967">
        <v>22</v>
      </c>
      <c r="D7967">
        <v>55</v>
      </c>
      <c r="E7967">
        <v>43</v>
      </c>
      <c r="F7967">
        <v>0</v>
      </c>
      <c r="T7967"/>
    </row>
    <row r="7968" spans="1:20" x14ac:dyDescent="0.25">
      <c r="A7968">
        <v>1982</v>
      </c>
      <c r="B7968">
        <v>10</v>
      </c>
      <c r="C7968">
        <v>23</v>
      </c>
      <c r="D7968">
        <v>51</v>
      </c>
      <c r="E7968">
        <v>38</v>
      </c>
      <c r="F7968">
        <v>0</v>
      </c>
      <c r="T7968"/>
    </row>
    <row r="7969" spans="1:20" x14ac:dyDescent="0.25">
      <c r="A7969">
        <v>1982</v>
      </c>
      <c r="B7969">
        <v>10</v>
      </c>
      <c r="C7969">
        <v>24</v>
      </c>
      <c r="D7969">
        <v>52</v>
      </c>
      <c r="E7969">
        <v>42</v>
      </c>
      <c r="F7969">
        <v>0</v>
      </c>
      <c r="T7969"/>
    </row>
    <row r="7970" spans="1:20" x14ac:dyDescent="0.25">
      <c r="A7970">
        <v>1982</v>
      </c>
      <c r="B7970">
        <v>10</v>
      </c>
      <c r="C7970">
        <v>25</v>
      </c>
      <c r="D7970">
        <v>50</v>
      </c>
      <c r="E7970">
        <v>43</v>
      </c>
      <c r="F7970">
        <v>123</v>
      </c>
      <c r="T7970"/>
    </row>
    <row r="7971" spans="1:20" x14ac:dyDescent="0.25">
      <c r="A7971">
        <v>1982</v>
      </c>
      <c r="B7971">
        <v>10</v>
      </c>
      <c r="C7971">
        <v>26</v>
      </c>
      <c r="D7971">
        <v>59</v>
      </c>
      <c r="E7971">
        <v>45</v>
      </c>
      <c r="F7971">
        <v>37</v>
      </c>
      <c r="T7971"/>
    </row>
    <row r="7972" spans="1:20" x14ac:dyDescent="0.25">
      <c r="A7972">
        <v>1982</v>
      </c>
      <c r="B7972">
        <v>10</v>
      </c>
      <c r="C7972">
        <v>27</v>
      </c>
      <c r="D7972">
        <v>63</v>
      </c>
      <c r="E7972">
        <v>46</v>
      </c>
      <c r="F7972">
        <v>0</v>
      </c>
      <c r="T7972"/>
    </row>
    <row r="7973" spans="1:20" x14ac:dyDescent="0.25">
      <c r="A7973">
        <v>1982</v>
      </c>
      <c r="B7973">
        <v>10</v>
      </c>
      <c r="C7973">
        <v>28</v>
      </c>
      <c r="D7973">
        <v>67</v>
      </c>
      <c r="E7973">
        <v>44</v>
      </c>
      <c r="F7973">
        <v>0</v>
      </c>
      <c r="T7973"/>
    </row>
    <row r="7974" spans="1:20" x14ac:dyDescent="0.25">
      <c r="A7974">
        <v>1982</v>
      </c>
      <c r="B7974">
        <v>10</v>
      </c>
      <c r="C7974">
        <v>29</v>
      </c>
      <c r="D7974">
        <v>69</v>
      </c>
      <c r="E7974">
        <v>51</v>
      </c>
      <c r="F7974">
        <v>0</v>
      </c>
      <c r="T7974"/>
    </row>
    <row r="7975" spans="1:20" x14ac:dyDescent="0.25">
      <c r="A7975">
        <v>1982</v>
      </c>
      <c r="B7975">
        <v>10</v>
      </c>
      <c r="C7975">
        <v>30</v>
      </c>
      <c r="D7975">
        <v>71</v>
      </c>
      <c r="E7975">
        <v>52</v>
      </c>
      <c r="F7975">
        <v>0</v>
      </c>
      <c r="T7975"/>
    </row>
    <row r="7976" spans="1:20" x14ac:dyDescent="0.25">
      <c r="A7976">
        <v>1982</v>
      </c>
      <c r="B7976">
        <v>10</v>
      </c>
      <c r="C7976">
        <v>31</v>
      </c>
      <c r="D7976">
        <v>68</v>
      </c>
      <c r="E7976">
        <v>58</v>
      </c>
      <c r="F7976">
        <v>0</v>
      </c>
      <c r="T7976"/>
    </row>
    <row r="7977" spans="1:20" x14ac:dyDescent="0.25">
      <c r="A7977">
        <v>1982</v>
      </c>
      <c r="B7977">
        <v>11</v>
      </c>
      <c r="C7977">
        <v>1</v>
      </c>
      <c r="D7977">
        <v>77</v>
      </c>
      <c r="E7977">
        <v>62</v>
      </c>
      <c r="F7977">
        <v>0</v>
      </c>
      <c r="T7977"/>
    </row>
    <row r="7978" spans="1:20" x14ac:dyDescent="0.25">
      <c r="A7978">
        <v>1982</v>
      </c>
      <c r="B7978">
        <v>11</v>
      </c>
      <c r="C7978">
        <v>2</v>
      </c>
      <c r="D7978">
        <v>79</v>
      </c>
      <c r="E7978">
        <v>62</v>
      </c>
      <c r="F7978">
        <v>0</v>
      </c>
      <c r="T7978"/>
    </row>
    <row r="7979" spans="1:20" x14ac:dyDescent="0.25">
      <c r="A7979">
        <v>1982</v>
      </c>
      <c r="B7979">
        <v>11</v>
      </c>
      <c r="C7979">
        <v>3</v>
      </c>
      <c r="D7979">
        <v>74</v>
      </c>
      <c r="E7979">
        <v>62</v>
      </c>
      <c r="F7979">
        <v>0</v>
      </c>
      <c r="T7979"/>
    </row>
    <row r="7980" spans="1:20" x14ac:dyDescent="0.25">
      <c r="A7980">
        <v>1982</v>
      </c>
      <c r="B7980">
        <v>11</v>
      </c>
      <c r="C7980">
        <v>4</v>
      </c>
      <c r="D7980">
        <v>72</v>
      </c>
      <c r="E7980">
        <v>62</v>
      </c>
      <c r="F7980">
        <v>2</v>
      </c>
      <c r="T7980"/>
    </row>
    <row r="7981" spans="1:20" x14ac:dyDescent="0.25">
      <c r="A7981">
        <v>1982</v>
      </c>
      <c r="B7981">
        <v>11</v>
      </c>
      <c r="C7981">
        <v>5</v>
      </c>
      <c r="D7981">
        <v>66</v>
      </c>
      <c r="E7981">
        <v>37</v>
      </c>
      <c r="F7981">
        <v>57</v>
      </c>
      <c r="T7981"/>
    </row>
    <row r="7982" spans="1:20" x14ac:dyDescent="0.25">
      <c r="A7982">
        <v>1982</v>
      </c>
      <c r="B7982">
        <v>11</v>
      </c>
      <c r="C7982">
        <v>6</v>
      </c>
      <c r="D7982">
        <v>52</v>
      </c>
      <c r="E7982">
        <v>35</v>
      </c>
      <c r="F7982">
        <v>0</v>
      </c>
      <c r="T7982"/>
    </row>
    <row r="7983" spans="1:20" x14ac:dyDescent="0.25">
      <c r="A7983">
        <v>1982</v>
      </c>
      <c r="B7983">
        <v>11</v>
      </c>
      <c r="C7983">
        <v>7</v>
      </c>
      <c r="D7983">
        <v>55</v>
      </c>
      <c r="E7983">
        <v>37</v>
      </c>
      <c r="F7983">
        <v>0</v>
      </c>
      <c r="T7983"/>
    </row>
    <row r="7984" spans="1:20" x14ac:dyDescent="0.25">
      <c r="A7984">
        <v>1982</v>
      </c>
      <c r="B7984">
        <v>11</v>
      </c>
      <c r="C7984">
        <v>8</v>
      </c>
      <c r="D7984">
        <v>67</v>
      </c>
      <c r="E7984">
        <v>44</v>
      </c>
      <c r="F7984">
        <v>0</v>
      </c>
      <c r="T7984"/>
    </row>
    <row r="7985" spans="1:20" x14ac:dyDescent="0.25">
      <c r="A7985">
        <v>1982</v>
      </c>
      <c r="B7985">
        <v>11</v>
      </c>
      <c r="C7985">
        <v>9</v>
      </c>
      <c r="D7985">
        <v>57</v>
      </c>
      <c r="E7985">
        <v>44</v>
      </c>
      <c r="F7985">
        <v>0</v>
      </c>
      <c r="T7985"/>
    </row>
    <row r="7986" spans="1:20" x14ac:dyDescent="0.25">
      <c r="A7986">
        <v>1982</v>
      </c>
      <c r="B7986">
        <v>11</v>
      </c>
      <c r="C7986">
        <v>10</v>
      </c>
      <c r="D7986">
        <v>52</v>
      </c>
      <c r="E7986">
        <v>39</v>
      </c>
      <c r="F7986">
        <v>0</v>
      </c>
      <c r="T7986"/>
    </row>
    <row r="7987" spans="1:20" x14ac:dyDescent="0.25">
      <c r="A7987">
        <v>1982</v>
      </c>
      <c r="B7987">
        <v>11</v>
      </c>
      <c r="C7987">
        <v>11</v>
      </c>
      <c r="D7987">
        <v>57</v>
      </c>
      <c r="E7987">
        <v>42</v>
      </c>
      <c r="F7987">
        <v>0</v>
      </c>
      <c r="T7987"/>
    </row>
    <row r="7988" spans="1:20" x14ac:dyDescent="0.25">
      <c r="A7988">
        <v>1982</v>
      </c>
      <c r="B7988">
        <v>11</v>
      </c>
      <c r="C7988">
        <v>12</v>
      </c>
      <c r="D7988">
        <v>68</v>
      </c>
      <c r="E7988">
        <v>55</v>
      </c>
      <c r="F7988">
        <v>10</v>
      </c>
      <c r="T7988"/>
    </row>
    <row r="7989" spans="1:20" x14ac:dyDescent="0.25">
      <c r="A7989">
        <v>1982</v>
      </c>
      <c r="B7989">
        <v>11</v>
      </c>
      <c r="C7989">
        <v>13</v>
      </c>
      <c r="D7989">
        <v>64</v>
      </c>
      <c r="E7989">
        <v>40</v>
      </c>
      <c r="F7989">
        <v>161</v>
      </c>
      <c r="T7989"/>
    </row>
    <row r="7990" spans="1:20" x14ac:dyDescent="0.25">
      <c r="A7990">
        <v>1982</v>
      </c>
      <c r="B7990">
        <v>11</v>
      </c>
      <c r="C7990">
        <v>14</v>
      </c>
      <c r="D7990">
        <v>48</v>
      </c>
      <c r="E7990">
        <v>37</v>
      </c>
      <c r="F7990">
        <v>0</v>
      </c>
      <c r="T7990"/>
    </row>
    <row r="7991" spans="1:20" x14ac:dyDescent="0.25">
      <c r="A7991">
        <v>1982</v>
      </c>
      <c r="B7991">
        <v>11</v>
      </c>
      <c r="C7991">
        <v>15</v>
      </c>
      <c r="D7991">
        <v>46</v>
      </c>
      <c r="E7991">
        <v>35</v>
      </c>
      <c r="F7991">
        <v>3</v>
      </c>
      <c r="T7991"/>
    </row>
    <row r="7992" spans="1:20" x14ac:dyDescent="0.25">
      <c r="A7992">
        <v>1982</v>
      </c>
      <c r="B7992">
        <v>11</v>
      </c>
      <c r="C7992">
        <v>16</v>
      </c>
      <c r="D7992">
        <v>47</v>
      </c>
      <c r="E7992">
        <v>32</v>
      </c>
      <c r="F7992">
        <v>0</v>
      </c>
      <c r="T7992"/>
    </row>
    <row r="7993" spans="1:20" x14ac:dyDescent="0.25">
      <c r="A7993">
        <v>1982</v>
      </c>
      <c r="B7993">
        <v>11</v>
      </c>
      <c r="C7993">
        <v>17</v>
      </c>
      <c r="D7993">
        <v>51</v>
      </c>
      <c r="E7993">
        <v>40</v>
      </c>
      <c r="F7993">
        <v>0</v>
      </c>
      <c r="T7993"/>
    </row>
    <row r="7994" spans="1:20" x14ac:dyDescent="0.25">
      <c r="A7994">
        <v>1982</v>
      </c>
      <c r="B7994">
        <v>11</v>
      </c>
      <c r="C7994">
        <v>18</v>
      </c>
      <c r="D7994">
        <v>55</v>
      </c>
      <c r="E7994">
        <v>43</v>
      </c>
      <c r="F7994">
        <v>0</v>
      </c>
      <c r="T7994"/>
    </row>
    <row r="7995" spans="1:20" x14ac:dyDescent="0.25">
      <c r="A7995">
        <v>1982</v>
      </c>
      <c r="B7995">
        <v>11</v>
      </c>
      <c r="C7995">
        <v>19</v>
      </c>
      <c r="D7995">
        <v>50</v>
      </c>
      <c r="E7995">
        <v>45</v>
      </c>
      <c r="F7995">
        <v>0</v>
      </c>
      <c r="T7995"/>
    </row>
    <row r="7996" spans="1:20" x14ac:dyDescent="0.25">
      <c r="A7996">
        <v>1982</v>
      </c>
      <c r="B7996">
        <v>11</v>
      </c>
      <c r="C7996">
        <v>20</v>
      </c>
      <c r="D7996">
        <v>51</v>
      </c>
      <c r="E7996">
        <v>44</v>
      </c>
      <c r="F7996">
        <v>0</v>
      </c>
      <c r="T7996"/>
    </row>
    <row r="7997" spans="1:20" x14ac:dyDescent="0.25">
      <c r="A7997">
        <v>1982</v>
      </c>
      <c r="B7997">
        <v>11</v>
      </c>
      <c r="C7997">
        <v>21</v>
      </c>
      <c r="D7997">
        <v>56</v>
      </c>
      <c r="E7997">
        <v>50</v>
      </c>
      <c r="F7997">
        <v>0</v>
      </c>
      <c r="T7997"/>
    </row>
    <row r="7998" spans="1:20" x14ac:dyDescent="0.25">
      <c r="A7998">
        <v>1982</v>
      </c>
      <c r="B7998">
        <v>11</v>
      </c>
      <c r="C7998">
        <v>22</v>
      </c>
      <c r="D7998">
        <v>62</v>
      </c>
      <c r="E7998">
        <v>54</v>
      </c>
      <c r="F7998">
        <v>0</v>
      </c>
      <c r="T7998"/>
    </row>
    <row r="7999" spans="1:20" x14ac:dyDescent="0.25">
      <c r="A7999">
        <v>1982</v>
      </c>
      <c r="B7999">
        <v>11</v>
      </c>
      <c r="C7999">
        <v>23</v>
      </c>
      <c r="D7999">
        <v>65</v>
      </c>
      <c r="E7999">
        <v>52</v>
      </c>
      <c r="F7999">
        <v>0</v>
      </c>
      <c r="T7999"/>
    </row>
    <row r="8000" spans="1:20" x14ac:dyDescent="0.25">
      <c r="A8000">
        <v>1982</v>
      </c>
      <c r="B8000">
        <v>11</v>
      </c>
      <c r="C8000">
        <v>24</v>
      </c>
      <c r="D8000">
        <v>56</v>
      </c>
      <c r="E8000">
        <v>35</v>
      </c>
      <c r="F8000">
        <v>1</v>
      </c>
      <c r="T8000"/>
    </row>
    <row r="8001" spans="1:20" x14ac:dyDescent="0.25">
      <c r="A8001">
        <v>1982</v>
      </c>
      <c r="B8001">
        <v>11</v>
      </c>
      <c r="C8001">
        <v>25</v>
      </c>
      <c r="D8001">
        <v>47</v>
      </c>
      <c r="E8001">
        <v>32</v>
      </c>
      <c r="F8001">
        <v>0</v>
      </c>
      <c r="T8001"/>
    </row>
    <row r="8002" spans="1:20" x14ac:dyDescent="0.25">
      <c r="A8002">
        <v>1982</v>
      </c>
      <c r="B8002">
        <v>11</v>
      </c>
      <c r="C8002">
        <v>26</v>
      </c>
      <c r="D8002">
        <v>52</v>
      </c>
      <c r="E8002">
        <v>38</v>
      </c>
      <c r="F8002">
        <v>1</v>
      </c>
      <c r="T8002"/>
    </row>
    <row r="8003" spans="1:20" x14ac:dyDescent="0.25">
      <c r="A8003">
        <v>1982</v>
      </c>
      <c r="B8003">
        <v>11</v>
      </c>
      <c r="C8003">
        <v>27</v>
      </c>
      <c r="D8003">
        <v>45</v>
      </c>
      <c r="E8003">
        <v>29</v>
      </c>
      <c r="F8003">
        <v>0</v>
      </c>
      <c r="T8003"/>
    </row>
    <row r="8004" spans="1:20" x14ac:dyDescent="0.25">
      <c r="A8004">
        <v>1982</v>
      </c>
      <c r="B8004">
        <v>11</v>
      </c>
      <c r="C8004">
        <v>28</v>
      </c>
      <c r="D8004">
        <v>43</v>
      </c>
      <c r="E8004">
        <v>27</v>
      </c>
      <c r="F8004">
        <v>40</v>
      </c>
      <c r="T8004"/>
    </row>
    <row r="8005" spans="1:20" x14ac:dyDescent="0.25">
      <c r="A8005">
        <v>1982</v>
      </c>
      <c r="B8005">
        <v>11</v>
      </c>
      <c r="C8005">
        <v>29</v>
      </c>
      <c r="D8005">
        <v>54</v>
      </c>
      <c r="E8005">
        <v>38</v>
      </c>
      <c r="F8005">
        <v>69</v>
      </c>
      <c r="T8005"/>
    </row>
    <row r="8006" spans="1:20" x14ac:dyDescent="0.25">
      <c r="A8006">
        <v>1982</v>
      </c>
      <c r="B8006">
        <v>11</v>
      </c>
      <c r="C8006">
        <v>30</v>
      </c>
      <c r="D8006">
        <v>56</v>
      </c>
      <c r="E8006">
        <v>45</v>
      </c>
      <c r="F8006">
        <v>0</v>
      </c>
      <c r="T8006"/>
    </row>
    <row r="8007" spans="1:20" x14ac:dyDescent="0.25">
      <c r="A8007">
        <v>1982</v>
      </c>
      <c r="B8007">
        <v>12</v>
      </c>
      <c r="C8007">
        <v>1</v>
      </c>
      <c r="D8007">
        <v>56</v>
      </c>
      <c r="E8007">
        <v>48</v>
      </c>
      <c r="F8007">
        <v>38</v>
      </c>
      <c r="T8007"/>
    </row>
    <row r="8008" spans="1:20" x14ac:dyDescent="0.25">
      <c r="A8008">
        <v>1982</v>
      </c>
      <c r="B8008">
        <v>12</v>
      </c>
      <c r="C8008">
        <v>2</v>
      </c>
      <c r="D8008">
        <v>57</v>
      </c>
      <c r="E8008">
        <v>52</v>
      </c>
      <c r="F8008">
        <v>0</v>
      </c>
      <c r="T8008"/>
    </row>
    <row r="8009" spans="1:20" x14ac:dyDescent="0.25">
      <c r="A8009">
        <v>1982</v>
      </c>
      <c r="B8009">
        <v>12</v>
      </c>
      <c r="C8009">
        <v>3</v>
      </c>
      <c r="D8009">
        <v>58</v>
      </c>
      <c r="E8009">
        <v>51</v>
      </c>
      <c r="F8009">
        <v>0</v>
      </c>
      <c r="T8009"/>
    </row>
    <row r="8010" spans="1:20" x14ac:dyDescent="0.25">
      <c r="A8010">
        <v>1982</v>
      </c>
      <c r="B8010">
        <v>12</v>
      </c>
      <c r="C8010">
        <v>4</v>
      </c>
      <c r="D8010">
        <v>72</v>
      </c>
      <c r="E8010">
        <v>58</v>
      </c>
      <c r="F8010">
        <v>0</v>
      </c>
      <c r="T8010"/>
    </row>
    <row r="8011" spans="1:20" x14ac:dyDescent="0.25">
      <c r="A8011">
        <v>1982</v>
      </c>
      <c r="B8011">
        <v>12</v>
      </c>
      <c r="C8011">
        <v>5</v>
      </c>
      <c r="D8011">
        <v>63</v>
      </c>
      <c r="E8011">
        <v>56</v>
      </c>
      <c r="F8011">
        <v>0</v>
      </c>
      <c r="T8011"/>
    </row>
    <row r="8012" spans="1:20" x14ac:dyDescent="0.25">
      <c r="A8012">
        <v>1982</v>
      </c>
      <c r="B8012">
        <v>12</v>
      </c>
      <c r="C8012">
        <v>6</v>
      </c>
      <c r="D8012">
        <v>68</v>
      </c>
      <c r="E8012">
        <v>57</v>
      </c>
      <c r="F8012">
        <v>10</v>
      </c>
      <c r="T8012"/>
    </row>
    <row r="8013" spans="1:20" x14ac:dyDescent="0.25">
      <c r="A8013">
        <v>1982</v>
      </c>
      <c r="B8013">
        <v>12</v>
      </c>
      <c r="C8013">
        <v>7</v>
      </c>
      <c r="D8013">
        <v>57</v>
      </c>
      <c r="E8013">
        <v>44</v>
      </c>
      <c r="F8013">
        <v>0</v>
      </c>
      <c r="T8013"/>
    </row>
    <row r="8014" spans="1:20" x14ac:dyDescent="0.25">
      <c r="A8014">
        <v>1982</v>
      </c>
      <c r="B8014">
        <v>12</v>
      </c>
      <c r="C8014">
        <v>8</v>
      </c>
      <c r="D8014">
        <v>50</v>
      </c>
      <c r="E8014">
        <v>41</v>
      </c>
      <c r="F8014">
        <v>0</v>
      </c>
      <c r="T8014"/>
    </row>
    <row r="8015" spans="1:20" x14ac:dyDescent="0.25">
      <c r="A8015">
        <v>1982</v>
      </c>
      <c r="B8015">
        <v>12</v>
      </c>
      <c r="C8015">
        <v>9</v>
      </c>
      <c r="D8015">
        <v>44</v>
      </c>
      <c r="E8015">
        <v>19</v>
      </c>
      <c r="F8015">
        <v>0</v>
      </c>
      <c r="T8015"/>
    </row>
    <row r="8016" spans="1:20" x14ac:dyDescent="0.25">
      <c r="A8016">
        <v>1982</v>
      </c>
      <c r="B8016">
        <v>12</v>
      </c>
      <c r="C8016">
        <v>10</v>
      </c>
      <c r="D8016">
        <v>35</v>
      </c>
      <c r="E8016">
        <v>18</v>
      </c>
      <c r="F8016">
        <v>0</v>
      </c>
      <c r="T8016"/>
    </row>
    <row r="8017" spans="1:20" x14ac:dyDescent="0.25">
      <c r="A8017">
        <v>1982</v>
      </c>
      <c r="B8017">
        <v>12</v>
      </c>
      <c r="C8017">
        <v>11</v>
      </c>
      <c r="D8017">
        <v>37</v>
      </c>
      <c r="E8017">
        <v>31</v>
      </c>
      <c r="F8017">
        <v>1</v>
      </c>
      <c r="T8017"/>
    </row>
    <row r="8018" spans="1:20" x14ac:dyDescent="0.25">
      <c r="A8018">
        <v>1982</v>
      </c>
      <c r="B8018">
        <v>12</v>
      </c>
      <c r="C8018">
        <v>12</v>
      </c>
      <c r="D8018">
        <v>31</v>
      </c>
      <c r="E8018">
        <v>21</v>
      </c>
      <c r="F8018">
        <v>19</v>
      </c>
      <c r="T8018"/>
    </row>
    <row r="8019" spans="1:20" x14ac:dyDescent="0.25">
      <c r="A8019">
        <v>1982</v>
      </c>
      <c r="B8019">
        <v>12</v>
      </c>
      <c r="C8019">
        <v>13</v>
      </c>
      <c r="D8019">
        <v>24</v>
      </c>
      <c r="E8019">
        <v>17</v>
      </c>
      <c r="F8019">
        <v>0</v>
      </c>
      <c r="T8019"/>
    </row>
    <row r="8020" spans="1:20" x14ac:dyDescent="0.25">
      <c r="A8020">
        <v>1982</v>
      </c>
      <c r="B8020">
        <v>12</v>
      </c>
      <c r="C8020">
        <v>14</v>
      </c>
      <c r="D8020">
        <v>38</v>
      </c>
      <c r="E8020">
        <v>23</v>
      </c>
      <c r="F8020">
        <v>0</v>
      </c>
      <c r="T8020"/>
    </row>
    <row r="8021" spans="1:20" x14ac:dyDescent="0.25">
      <c r="A8021">
        <v>1982</v>
      </c>
      <c r="B8021">
        <v>12</v>
      </c>
      <c r="C8021">
        <v>15</v>
      </c>
      <c r="D8021">
        <v>50</v>
      </c>
      <c r="E8021">
        <v>33</v>
      </c>
      <c r="F8021">
        <v>0</v>
      </c>
      <c r="T8021"/>
    </row>
    <row r="8022" spans="1:20" x14ac:dyDescent="0.25">
      <c r="A8022">
        <v>1982</v>
      </c>
      <c r="B8022">
        <v>12</v>
      </c>
      <c r="C8022">
        <v>16</v>
      </c>
      <c r="D8022">
        <v>58</v>
      </c>
      <c r="E8022">
        <v>44</v>
      </c>
      <c r="F8022">
        <v>45</v>
      </c>
      <c r="T8022"/>
    </row>
    <row r="8023" spans="1:20" x14ac:dyDescent="0.25">
      <c r="A8023">
        <v>1982</v>
      </c>
      <c r="B8023">
        <v>12</v>
      </c>
      <c r="C8023">
        <v>17</v>
      </c>
      <c r="D8023">
        <v>44</v>
      </c>
      <c r="E8023">
        <v>25</v>
      </c>
      <c r="F8023">
        <v>0</v>
      </c>
      <c r="T8023"/>
    </row>
    <row r="8024" spans="1:20" x14ac:dyDescent="0.25">
      <c r="A8024">
        <v>1982</v>
      </c>
      <c r="B8024">
        <v>12</v>
      </c>
      <c r="C8024">
        <v>18</v>
      </c>
      <c r="D8024">
        <v>30</v>
      </c>
      <c r="E8024">
        <v>21</v>
      </c>
      <c r="F8024">
        <v>0</v>
      </c>
      <c r="T8024"/>
    </row>
    <row r="8025" spans="1:20" x14ac:dyDescent="0.25">
      <c r="A8025">
        <v>1982</v>
      </c>
      <c r="B8025">
        <v>12</v>
      </c>
      <c r="C8025">
        <v>19</v>
      </c>
      <c r="D8025">
        <v>35</v>
      </c>
      <c r="E8025">
        <v>30</v>
      </c>
      <c r="F8025">
        <v>0</v>
      </c>
      <c r="T8025"/>
    </row>
    <row r="8026" spans="1:20" x14ac:dyDescent="0.25">
      <c r="A8026">
        <v>1982</v>
      </c>
      <c r="B8026">
        <v>12</v>
      </c>
      <c r="C8026">
        <v>20</v>
      </c>
      <c r="D8026">
        <v>38</v>
      </c>
      <c r="E8026">
        <v>33</v>
      </c>
      <c r="F8026">
        <v>0</v>
      </c>
      <c r="T8026"/>
    </row>
    <row r="8027" spans="1:20" x14ac:dyDescent="0.25">
      <c r="A8027">
        <v>1982</v>
      </c>
      <c r="B8027">
        <v>12</v>
      </c>
      <c r="C8027">
        <v>21</v>
      </c>
      <c r="D8027">
        <v>41</v>
      </c>
      <c r="E8027">
        <v>36</v>
      </c>
      <c r="F8027">
        <v>0</v>
      </c>
      <c r="T8027"/>
    </row>
    <row r="8028" spans="1:20" x14ac:dyDescent="0.25">
      <c r="A8028">
        <v>1982</v>
      </c>
      <c r="B8028">
        <v>12</v>
      </c>
      <c r="C8028">
        <v>22</v>
      </c>
      <c r="D8028">
        <v>40</v>
      </c>
      <c r="E8028">
        <v>33</v>
      </c>
      <c r="F8028">
        <v>0</v>
      </c>
      <c r="T8028"/>
    </row>
    <row r="8029" spans="1:20" x14ac:dyDescent="0.25">
      <c r="A8029">
        <v>1982</v>
      </c>
      <c r="B8029">
        <v>12</v>
      </c>
      <c r="C8029">
        <v>23</v>
      </c>
      <c r="D8029">
        <v>45</v>
      </c>
      <c r="E8029">
        <v>36</v>
      </c>
      <c r="F8029">
        <v>4</v>
      </c>
      <c r="T8029"/>
    </row>
    <row r="8030" spans="1:20" x14ac:dyDescent="0.25">
      <c r="A8030">
        <v>1982</v>
      </c>
      <c r="B8030">
        <v>12</v>
      </c>
      <c r="C8030">
        <v>24</v>
      </c>
      <c r="D8030">
        <v>54</v>
      </c>
      <c r="E8030">
        <v>41</v>
      </c>
      <c r="F8030">
        <v>5</v>
      </c>
      <c r="T8030"/>
    </row>
    <row r="8031" spans="1:20" x14ac:dyDescent="0.25">
      <c r="A8031">
        <v>1982</v>
      </c>
      <c r="B8031">
        <v>12</v>
      </c>
      <c r="C8031">
        <v>25</v>
      </c>
      <c r="D8031">
        <v>64</v>
      </c>
      <c r="E8031">
        <v>41</v>
      </c>
      <c r="F8031">
        <v>2</v>
      </c>
      <c r="T8031"/>
    </row>
    <row r="8032" spans="1:20" x14ac:dyDescent="0.25">
      <c r="A8032">
        <v>1982</v>
      </c>
      <c r="B8032">
        <v>12</v>
      </c>
      <c r="C8032">
        <v>26</v>
      </c>
      <c r="D8032">
        <v>63</v>
      </c>
      <c r="E8032">
        <v>41</v>
      </c>
      <c r="F8032">
        <v>0</v>
      </c>
      <c r="T8032"/>
    </row>
    <row r="8033" spans="1:20" x14ac:dyDescent="0.25">
      <c r="A8033">
        <v>1982</v>
      </c>
      <c r="B8033">
        <v>12</v>
      </c>
      <c r="C8033">
        <v>27</v>
      </c>
      <c r="D8033">
        <v>47</v>
      </c>
      <c r="E8033">
        <v>38</v>
      </c>
      <c r="F8033">
        <v>8</v>
      </c>
      <c r="T8033"/>
    </row>
    <row r="8034" spans="1:20" x14ac:dyDescent="0.25">
      <c r="A8034">
        <v>1982</v>
      </c>
      <c r="B8034">
        <v>12</v>
      </c>
      <c r="C8034">
        <v>28</v>
      </c>
      <c r="D8034">
        <v>65</v>
      </c>
      <c r="E8034">
        <v>44</v>
      </c>
      <c r="F8034">
        <v>12</v>
      </c>
      <c r="T8034"/>
    </row>
    <row r="8035" spans="1:20" x14ac:dyDescent="0.25">
      <c r="A8035">
        <v>1982</v>
      </c>
      <c r="B8035">
        <v>12</v>
      </c>
      <c r="C8035">
        <v>29</v>
      </c>
      <c r="D8035">
        <v>65</v>
      </c>
      <c r="E8035">
        <v>42</v>
      </c>
      <c r="F8035">
        <v>2</v>
      </c>
      <c r="T8035"/>
    </row>
    <row r="8036" spans="1:20" x14ac:dyDescent="0.25">
      <c r="A8036">
        <v>1982</v>
      </c>
      <c r="B8036">
        <v>12</v>
      </c>
      <c r="C8036">
        <v>30</v>
      </c>
      <c r="D8036">
        <v>42</v>
      </c>
      <c r="E8036">
        <v>34</v>
      </c>
      <c r="F8036">
        <v>0</v>
      </c>
      <c r="T8036"/>
    </row>
    <row r="8037" spans="1:20" x14ac:dyDescent="0.25">
      <c r="A8037">
        <v>1982</v>
      </c>
      <c r="B8037">
        <v>12</v>
      </c>
      <c r="C8037">
        <v>31</v>
      </c>
      <c r="D8037">
        <v>38</v>
      </c>
      <c r="E8037">
        <v>32</v>
      </c>
      <c r="F8037">
        <v>1</v>
      </c>
      <c r="T8037"/>
    </row>
    <row r="8038" spans="1:20" x14ac:dyDescent="0.25">
      <c r="A8038">
        <v>1983</v>
      </c>
      <c r="B8038">
        <v>1</v>
      </c>
      <c r="C8038">
        <v>1</v>
      </c>
      <c r="D8038">
        <v>47</v>
      </c>
      <c r="E8038">
        <v>35</v>
      </c>
      <c r="T8038"/>
    </row>
    <row r="8039" spans="1:20" x14ac:dyDescent="0.25">
      <c r="A8039">
        <v>1983</v>
      </c>
      <c r="B8039">
        <v>1</v>
      </c>
      <c r="C8039">
        <v>2</v>
      </c>
      <c r="D8039">
        <v>43</v>
      </c>
      <c r="E8039">
        <v>38</v>
      </c>
      <c r="T8039"/>
    </row>
    <row r="8040" spans="1:20" x14ac:dyDescent="0.25">
      <c r="A8040">
        <v>1983</v>
      </c>
      <c r="B8040">
        <v>1</v>
      </c>
      <c r="C8040">
        <v>3</v>
      </c>
      <c r="D8040">
        <v>39</v>
      </c>
      <c r="E8040">
        <v>32</v>
      </c>
      <c r="T8040"/>
    </row>
    <row r="8041" spans="1:20" x14ac:dyDescent="0.25">
      <c r="A8041">
        <v>1983</v>
      </c>
      <c r="B8041">
        <v>1</v>
      </c>
      <c r="C8041">
        <v>4</v>
      </c>
      <c r="D8041">
        <v>32</v>
      </c>
      <c r="E8041">
        <v>25</v>
      </c>
      <c r="T8041"/>
    </row>
    <row r="8042" spans="1:20" x14ac:dyDescent="0.25">
      <c r="A8042">
        <v>1983</v>
      </c>
      <c r="B8042">
        <v>1</v>
      </c>
      <c r="C8042">
        <v>5</v>
      </c>
      <c r="D8042">
        <v>43</v>
      </c>
      <c r="E8042">
        <v>30</v>
      </c>
      <c r="T8042"/>
    </row>
    <row r="8043" spans="1:20" x14ac:dyDescent="0.25">
      <c r="A8043">
        <v>1983</v>
      </c>
      <c r="B8043">
        <v>1</v>
      </c>
      <c r="C8043">
        <v>6</v>
      </c>
      <c r="D8043">
        <v>45</v>
      </c>
      <c r="E8043">
        <v>38</v>
      </c>
      <c r="T8043"/>
    </row>
    <row r="8044" spans="1:20" x14ac:dyDescent="0.25">
      <c r="A8044">
        <v>1983</v>
      </c>
      <c r="B8044">
        <v>1</v>
      </c>
      <c r="C8044">
        <v>7</v>
      </c>
      <c r="D8044">
        <v>47</v>
      </c>
      <c r="E8044">
        <v>38</v>
      </c>
      <c r="T8044"/>
    </row>
    <row r="8045" spans="1:20" x14ac:dyDescent="0.25">
      <c r="A8045">
        <v>1983</v>
      </c>
      <c r="B8045">
        <v>1</v>
      </c>
      <c r="C8045">
        <v>8</v>
      </c>
      <c r="D8045">
        <v>46</v>
      </c>
      <c r="E8045">
        <v>36</v>
      </c>
      <c r="T8045"/>
    </row>
    <row r="8046" spans="1:20" x14ac:dyDescent="0.25">
      <c r="A8046">
        <v>1983</v>
      </c>
      <c r="B8046">
        <v>1</v>
      </c>
      <c r="C8046">
        <v>9</v>
      </c>
      <c r="D8046">
        <v>36</v>
      </c>
      <c r="E8046">
        <v>30</v>
      </c>
      <c r="T8046"/>
    </row>
    <row r="8047" spans="1:20" x14ac:dyDescent="0.25">
      <c r="A8047">
        <v>1983</v>
      </c>
      <c r="B8047">
        <v>1</v>
      </c>
      <c r="C8047">
        <v>10</v>
      </c>
      <c r="D8047">
        <v>56</v>
      </c>
      <c r="E8047">
        <v>34</v>
      </c>
      <c r="T8047"/>
    </row>
    <row r="8048" spans="1:20" x14ac:dyDescent="0.25">
      <c r="A8048">
        <v>1983</v>
      </c>
      <c r="B8048">
        <v>1</v>
      </c>
      <c r="C8048">
        <v>11</v>
      </c>
      <c r="D8048">
        <v>58</v>
      </c>
      <c r="E8048">
        <v>43</v>
      </c>
      <c r="T8048"/>
    </row>
    <row r="8049" spans="1:20" x14ac:dyDescent="0.25">
      <c r="A8049">
        <v>1983</v>
      </c>
      <c r="B8049">
        <v>1</v>
      </c>
      <c r="C8049">
        <v>12</v>
      </c>
      <c r="D8049">
        <v>44</v>
      </c>
      <c r="E8049">
        <v>25</v>
      </c>
      <c r="T8049"/>
    </row>
    <row r="8050" spans="1:20" x14ac:dyDescent="0.25">
      <c r="A8050">
        <v>1983</v>
      </c>
      <c r="B8050">
        <v>1</v>
      </c>
      <c r="C8050">
        <v>13</v>
      </c>
      <c r="D8050">
        <v>32</v>
      </c>
      <c r="E8050">
        <v>22</v>
      </c>
      <c r="T8050"/>
    </row>
    <row r="8051" spans="1:20" x14ac:dyDescent="0.25">
      <c r="A8051">
        <v>1983</v>
      </c>
      <c r="B8051">
        <v>1</v>
      </c>
      <c r="C8051">
        <v>14</v>
      </c>
      <c r="D8051">
        <v>37</v>
      </c>
      <c r="E8051">
        <v>24</v>
      </c>
      <c r="T8051"/>
    </row>
    <row r="8052" spans="1:20" x14ac:dyDescent="0.25">
      <c r="A8052">
        <v>1983</v>
      </c>
      <c r="B8052">
        <v>1</v>
      </c>
      <c r="C8052">
        <v>15</v>
      </c>
      <c r="D8052">
        <v>36</v>
      </c>
      <c r="E8052">
        <v>33</v>
      </c>
      <c r="T8052"/>
    </row>
    <row r="8053" spans="1:20" x14ac:dyDescent="0.25">
      <c r="A8053">
        <v>1983</v>
      </c>
      <c r="B8053">
        <v>1</v>
      </c>
      <c r="C8053">
        <v>16</v>
      </c>
      <c r="D8053">
        <v>34</v>
      </c>
      <c r="E8053">
        <v>26</v>
      </c>
      <c r="T8053"/>
    </row>
    <row r="8054" spans="1:20" x14ac:dyDescent="0.25">
      <c r="A8054">
        <v>1983</v>
      </c>
      <c r="B8054">
        <v>1</v>
      </c>
      <c r="C8054">
        <v>17</v>
      </c>
      <c r="D8054">
        <v>30</v>
      </c>
      <c r="E8054">
        <v>21</v>
      </c>
      <c r="T8054"/>
    </row>
    <row r="8055" spans="1:20" x14ac:dyDescent="0.25">
      <c r="A8055">
        <v>1983</v>
      </c>
      <c r="B8055">
        <v>1</v>
      </c>
      <c r="C8055">
        <v>18</v>
      </c>
      <c r="D8055">
        <v>24</v>
      </c>
      <c r="E8055">
        <v>14</v>
      </c>
      <c r="T8055"/>
    </row>
    <row r="8056" spans="1:20" x14ac:dyDescent="0.25">
      <c r="A8056">
        <v>1983</v>
      </c>
      <c r="B8056">
        <v>1</v>
      </c>
      <c r="C8056">
        <v>19</v>
      </c>
      <c r="D8056">
        <v>21</v>
      </c>
      <c r="E8056">
        <v>12</v>
      </c>
      <c r="T8056"/>
    </row>
    <row r="8057" spans="1:20" x14ac:dyDescent="0.25">
      <c r="A8057">
        <v>1983</v>
      </c>
      <c r="B8057">
        <v>1</v>
      </c>
      <c r="C8057">
        <v>20</v>
      </c>
      <c r="D8057">
        <v>28</v>
      </c>
      <c r="E8057">
        <v>12</v>
      </c>
      <c r="T8057"/>
    </row>
    <row r="8058" spans="1:20" x14ac:dyDescent="0.25">
      <c r="A8058">
        <v>1983</v>
      </c>
      <c r="B8058">
        <v>1</v>
      </c>
      <c r="C8058">
        <v>21</v>
      </c>
      <c r="D8058">
        <v>34</v>
      </c>
      <c r="E8058">
        <v>21</v>
      </c>
      <c r="T8058"/>
    </row>
    <row r="8059" spans="1:20" x14ac:dyDescent="0.25">
      <c r="A8059">
        <v>1983</v>
      </c>
      <c r="B8059">
        <v>1</v>
      </c>
      <c r="C8059">
        <v>22</v>
      </c>
      <c r="D8059">
        <v>36</v>
      </c>
      <c r="E8059">
        <v>25</v>
      </c>
      <c r="T8059"/>
    </row>
    <row r="8060" spans="1:20" x14ac:dyDescent="0.25">
      <c r="A8060">
        <v>1983</v>
      </c>
      <c r="B8060">
        <v>1</v>
      </c>
      <c r="C8060">
        <v>23</v>
      </c>
      <c r="D8060">
        <v>50</v>
      </c>
      <c r="E8060">
        <v>35</v>
      </c>
      <c r="T8060"/>
    </row>
    <row r="8061" spans="1:20" x14ac:dyDescent="0.25">
      <c r="A8061">
        <v>1983</v>
      </c>
      <c r="B8061">
        <v>1</v>
      </c>
      <c r="C8061">
        <v>24</v>
      </c>
      <c r="D8061">
        <v>45</v>
      </c>
      <c r="E8061">
        <v>38</v>
      </c>
      <c r="T8061"/>
    </row>
    <row r="8062" spans="1:20" x14ac:dyDescent="0.25">
      <c r="A8062">
        <v>1983</v>
      </c>
      <c r="B8062">
        <v>1</v>
      </c>
      <c r="C8062">
        <v>25</v>
      </c>
      <c r="D8062">
        <v>46</v>
      </c>
      <c r="E8062">
        <v>36</v>
      </c>
      <c r="T8062"/>
    </row>
    <row r="8063" spans="1:20" x14ac:dyDescent="0.25">
      <c r="A8063">
        <v>1983</v>
      </c>
      <c r="B8063">
        <v>1</v>
      </c>
      <c r="C8063">
        <v>26</v>
      </c>
      <c r="D8063">
        <v>38</v>
      </c>
      <c r="E8063">
        <v>31</v>
      </c>
      <c r="T8063"/>
    </row>
    <row r="8064" spans="1:20" x14ac:dyDescent="0.25">
      <c r="A8064">
        <v>1983</v>
      </c>
      <c r="B8064">
        <v>1</v>
      </c>
      <c r="C8064">
        <v>27</v>
      </c>
      <c r="D8064">
        <v>33</v>
      </c>
      <c r="E8064">
        <v>29</v>
      </c>
      <c r="T8064"/>
    </row>
    <row r="8065" spans="1:20" x14ac:dyDescent="0.25">
      <c r="A8065">
        <v>1983</v>
      </c>
      <c r="B8065">
        <v>1</v>
      </c>
      <c r="C8065">
        <v>28</v>
      </c>
      <c r="D8065">
        <v>36</v>
      </c>
      <c r="E8065">
        <v>28</v>
      </c>
      <c r="T8065"/>
    </row>
    <row r="8066" spans="1:20" x14ac:dyDescent="0.25">
      <c r="A8066">
        <v>1983</v>
      </c>
      <c r="B8066">
        <v>1</v>
      </c>
      <c r="C8066">
        <v>29</v>
      </c>
      <c r="D8066">
        <v>42</v>
      </c>
      <c r="E8066">
        <v>27</v>
      </c>
      <c r="T8066"/>
    </row>
    <row r="8067" spans="1:20" x14ac:dyDescent="0.25">
      <c r="A8067">
        <v>1983</v>
      </c>
      <c r="B8067">
        <v>1</v>
      </c>
      <c r="C8067">
        <v>30</v>
      </c>
      <c r="D8067">
        <v>44</v>
      </c>
      <c r="E8067">
        <v>33</v>
      </c>
      <c r="T8067"/>
    </row>
    <row r="8068" spans="1:20" x14ac:dyDescent="0.25">
      <c r="A8068">
        <v>1983</v>
      </c>
      <c r="B8068">
        <v>1</v>
      </c>
      <c r="C8068">
        <v>31</v>
      </c>
      <c r="D8068">
        <v>46</v>
      </c>
      <c r="E8068">
        <v>39</v>
      </c>
      <c r="T8068"/>
    </row>
    <row r="8069" spans="1:20" x14ac:dyDescent="0.25">
      <c r="A8069">
        <v>1983</v>
      </c>
      <c r="B8069">
        <v>2</v>
      </c>
      <c r="C8069">
        <v>1</v>
      </c>
      <c r="D8069">
        <v>47</v>
      </c>
      <c r="E8069">
        <v>35</v>
      </c>
      <c r="T8069"/>
    </row>
    <row r="8070" spans="1:20" x14ac:dyDescent="0.25">
      <c r="A8070">
        <v>1983</v>
      </c>
      <c r="B8070">
        <v>2</v>
      </c>
      <c r="C8070">
        <v>2</v>
      </c>
      <c r="D8070">
        <v>55</v>
      </c>
      <c r="E8070">
        <v>37</v>
      </c>
      <c r="T8070"/>
    </row>
    <row r="8071" spans="1:20" x14ac:dyDescent="0.25">
      <c r="A8071">
        <v>1983</v>
      </c>
      <c r="B8071">
        <v>2</v>
      </c>
      <c r="C8071">
        <v>3</v>
      </c>
      <c r="D8071">
        <v>59</v>
      </c>
      <c r="E8071">
        <v>45</v>
      </c>
      <c r="T8071"/>
    </row>
    <row r="8072" spans="1:20" x14ac:dyDescent="0.25">
      <c r="A8072">
        <v>1983</v>
      </c>
      <c r="B8072">
        <v>2</v>
      </c>
      <c r="C8072">
        <v>4</v>
      </c>
      <c r="D8072">
        <v>45</v>
      </c>
      <c r="E8072">
        <v>26</v>
      </c>
      <c r="T8072"/>
    </row>
    <row r="8073" spans="1:20" x14ac:dyDescent="0.25">
      <c r="A8073">
        <v>1983</v>
      </c>
      <c r="B8073">
        <v>2</v>
      </c>
      <c r="C8073">
        <v>5</v>
      </c>
      <c r="D8073">
        <v>32</v>
      </c>
      <c r="E8073">
        <v>21</v>
      </c>
      <c r="T8073"/>
    </row>
    <row r="8074" spans="1:20" x14ac:dyDescent="0.25">
      <c r="A8074">
        <v>1983</v>
      </c>
      <c r="B8074">
        <v>2</v>
      </c>
      <c r="C8074">
        <v>6</v>
      </c>
      <c r="D8074">
        <v>28</v>
      </c>
      <c r="E8074">
        <v>23</v>
      </c>
      <c r="T8074"/>
    </row>
    <row r="8075" spans="1:20" x14ac:dyDescent="0.25">
      <c r="A8075">
        <v>1983</v>
      </c>
      <c r="B8075">
        <v>2</v>
      </c>
      <c r="C8075">
        <v>7</v>
      </c>
      <c r="D8075">
        <v>34</v>
      </c>
      <c r="E8075">
        <v>28</v>
      </c>
      <c r="T8075"/>
    </row>
    <row r="8076" spans="1:20" x14ac:dyDescent="0.25">
      <c r="A8076">
        <v>1983</v>
      </c>
      <c r="B8076">
        <v>2</v>
      </c>
      <c r="C8076">
        <v>8</v>
      </c>
      <c r="D8076">
        <v>35</v>
      </c>
      <c r="E8076">
        <v>28</v>
      </c>
      <c r="T8076"/>
    </row>
    <row r="8077" spans="1:20" x14ac:dyDescent="0.25">
      <c r="A8077">
        <v>1983</v>
      </c>
      <c r="B8077">
        <v>2</v>
      </c>
      <c r="C8077">
        <v>9</v>
      </c>
      <c r="D8077">
        <v>33</v>
      </c>
      <c r="E8077">
        <v>20</v>
      </c>
      <c r="T8077"/>
    </row>
    <row r="8078" spans="1:20" x14ac:dyDescent="0.25">
      <c r="A8078">
        <v>1983</v>
      </c>
      <c r="B8078">
        <v>2</v>
      </c>
      <c r="C8078">
        <v>10</v>
      </c>
      <c r="D8078">
        <v>28</v>
      </c>
      <c r="E8078">
        <v>14</v>
      </c>
      <c r="T8078"/>
    </row>
    <row r="8079" spans="1:20" x14ac:dyDescent="0.25">
      <c r="A8079">
        <v>1983</v>
      </c>
      <c r="B8079">
        <v>2</v>
      </c>
      <c r="C8079">
        <v>11</v>
      </c>
      <c r="D8079">
        <v>23</v>
      </c>
      <c r="E8079">
        <v>18</v>
      </c>
      <c r="T8079"/>
    </row>
    <row r="8080" spans="1:20" x14ac:dyDescent="0.25">
      <c r="A8080">
        <v>1983</v>
      </c>
      <c r="B8080">
        <v>2</v>
      </c>
      <c r="C8080">
        <v>12</v>
      </c>
      <c r="D8080">
        <v>36</v>
      </c>
      <c r="E8080">
        <v>19</v>
      </c>
      <c r="T8080"/>
    </row>
    <row r="8081" spans="1:20" x14ac:dyDescent="0.25">
      <c r="A8081">
        <v>1983</v>
      </c>
      <c r="B8081">
        <v>2</v>
      </c>
      <c r="C8081">
        <v>13</v>
      </c>
      <c r="D8081">
        <v>38</v>
      </c>
      <c r="E8081">
        <v>19</v>
      </c>
      <c r="T8081"/>
    </row>
    <row r="8082" spans="1:20" x14ac:dyDescent="0.25">
      <c r="A8082">
        <v>1983</v>
      </c>
      <c r="B8082">
        <v>2</v>
      </c>
      <c r="C8082">
        <v>14</v>
      </c>
      <c r="D8082">
        <v>38</v>
      </c>
      <c r="E8082">
        <v>28</v>
      </c>
      <c r="T8082"/>
    </row>
    <row r="8083" spans="1:20" x14ac:dyDescent="0.25">
      <c r="A8083">
        <v>1983</v>
      </c>
      <c r="B8083">
        <v>2</v>
      </c>
      <c r="C8083">
        <v>15</v>
      </c>
      <c r="D8083">
        <v>46</v>
      </c>
      <c r="E8083">
        <v>31</v>
      </c>
      <c r="T8083"/>
    </row>
    <row r="8084" spans="1:20" x14ac:dyDescent="0.25">
      <c r="A8084">
        <v>1983</v>
      </c>
      <c r="B8084">
        <v>2</v>
      </c>
      <c r="C8084">
        <v>16</v>
      </c>
      <c r="D8084">
        <v>44</v>
      </c>
      <c r="E8084">
        <v>36</v>
      </c>
      <c r="T8084"/>
    </row>
    <row r="8085" spans="1:20" x14ac:dyDescent="0.25">
      <c r="A8085">
        <v>1983</v>
      </c>
      <c r="B8085">
        <v>2</v>
      </c>
      <c r="C8085">
        <v>17</v>
      </c>
      <c r="D8085">
        <v>42</v>
      </c>
      <c r="E8085">
        <v>37</v>
      </c>
      <c r="T8085"/>
    </row>
    <row r="8086" spans="1:20" x14ac:dyDescent="0.25">
      <c r="A8086">
        <v>1983</v>
      </c>
      <c r="B8086">
        <v>2</v>
      </c>
      <c r="C8086">
        <v>18</v>
      </c>
      <c r="D8086">
        <v>49</v>
      </c>
      <c r="E8086">
        <v>38</v>
      </c>
      <c r="T8086"/>
    </row>
    <row r="8087" spans="1:20" x14ac:dyDescent="0.25">
      <c r="A8087">
        <v>1983</v>
      </c>
      <c r="B8087">
        <v>2</v>
      </c>
      <c r="C8087">
        <v>19</v>
      </c>
      <c r="D8087">
        <v>48</v>
      </c>
      <c r="E8087">
        <v>34</v>
      </c>
      <c r="T8087"/>
    </row>
    <row r="8088" spans="1:20" x14ac:dyDescent="0.25">
      <c r="A8088">
        <v>1983</v>
      </c>
      <c r="B8088">
        <v>2</v>
      </c>
      <c r="C8088">
        <v>20</v>
      </c>
      <c r="D8088">
        <v>48</v>
      </c>
      <c r="E8088">
        <v>35</v>
      </c>
      <c r="T8088"/>
    </row>
    <row r="8089" spans="1:20" x14ac:dyDescent="0.25">
      <c r="A8089">
        <v>1983</v>
      </c>
      <c r="B8089">
        <v>2</v>
      </c>
      <c r="C8089">
        <v>21</v>
      </c>
      <c r="D8089">
        <v>51</v>
      </c>
      <c r="E8089">
        <v>35</v>
      </c>
      <c r="T8089"/>
    </row>
    <row r="8090" spans="1:20" x14ac:dyDescent="0.25">
      <c r="A8090">
        <v>1983</v>
      </c>
      <c r="B8090">
        <v>2</v>
      </c>
      <c r="C8090">
        <v>22</v>
      </c>
      <c r="D8090">
        <v>53</v>
      </c>
      <c r="E8090">
        <v>41</v>
      </c>
      <c r="T8090"/>
    </row>
    <row r="8091" spans="1:20" x14ac:dyDescent="0.25">
      <c r="A8091">
        <v>1983</v>
      </c>
      <c r="B8091">
        <v>2</v>
      </c>
      <c r="C8091">
        <v>23</v>
      </c>
      <c r="D8091">
        <v>49</v>
      </c>
      <c r="E8091">
        <v>39</v>
      </c>
      <c r="T8091"/>
    </row>
    <row r="8092" spans="1:20" x14ac:dyDescent="0.25">
      <c r="A8092">
        <v>1983</v>
      </c>
      <c r="B8092">
        <v>2</v>
      </c>
      <c r="C8092">
        <v>24</v>
      </c>
      <c r="D8092">
        <v>46</v>
      </c>
      <c r="E8092">
        <v>36</v>
      </c>
      <c r="T8092"/>
    </row>
    <row r="8093" spans="1:20" x14ac:dyDescent="0.25">
      <c r="A8093">
        <v>1983</v>
      </c>
      <c r="B8093">
        <v>2</v>
      </c>
      <c r="C8093">
        <v>25</v>
      </c>
      <c r="D8093">
        <v>42</v>
      </c>
      <c r="E8093">
        <v>34</v>
      </c>
      <c r="T8093"/>
    </row>
    <row r="8094" spans="1:20" x14ac:dyDescent="0.25">
      <c r="A8094">
        <v>1983</v>
      </c>
      <c r="B8094">
        <v>2</v>
      </c>
      <c r="C8094">
        <v>26</v>
      </c>
      <c r="D8094">
        <v>34</v>
      </c>
      <c r="E8094">
        <v>29</v>
      </c>
      <c r="T8094"/>
    </row>
    <row r="8095" spans="1:20" x14ac:dyDescent="0.25">
      <c r="A8095">
        <v>1983</v>
      </c>
      <c r="B8095">
        <v>2</v>
      </c>
      <c r="C8095">
        <v>27</v>
      </c>
      <c r="D8095">
        <v>51</v>
      </c>
      <c r="E8095">
        <v>26</v>
      </c>
      <c r="T8095"/>
    </row>
    <row r="8096" spans="1:20" x14ac:dyDescent="0.25">
      <c r="A8096">
        <v>1983</v>
      </c>
      <c r="B8096">
        <v>2</v>
      </c>
      <c r="C8096">
        <v>28</v>
      </c>
      <c r="D8096">
        <v>56</v>
      </c>
      <c r="E8096">
        <v>37</v>
      </c>
      <c r="T8096"/>
    </row>
    <row r="8097" spans="1:20" x14ac:dyDescent="0.25">
      <c r="A8097">
        <v>1983</v>
      </c>
      <c r="B8097">
        <v>3</v>
      </c>
      <c r="C8097">
        <v>1</v>
      </c>
      <c r="D8097">
        <v>47</v>
      </c>
      <c r="E8097">
        <v>40</v>
      </c>
      <c r="T8097"/>
    </row>
    <row r="8098" spans="1:20" x14ac:dyDescent="0.25">
      <c r="A8098">
        <v>1983</v>
      </c>
      <c r="B8098">
        <v>3</v>
      </c>
      <c r="C8098">
        <v>2</v>
      </c>
      <c r="D8098">
        <v>59</v>
      </c>
      <c r="E8098">
        <v>43</v>
      </c>
      <c r="T8098"/>
    </row>
    <row r="8099" spans="1:20" x14ac:dyDescent="0.25">
      <c r="A8099">
        <v>1983</v>
      </c>
      <c r="B8099">
        <v>3</v>
      </c>
      <c r="C8099">
        <v>3</v>
      </c>
      <c r="D8099">
        <v>57</v>
      </c>
      <c r="E8099">
        <v>43</v>
      </c>
      <c r="T8099"/>
    </row>
    <row r="8100" spans="1:20" x14ac:dyDescent="0.25">
      <c r="A8100">
        <v>1983</v>
      </c>
      <c r="B8100">
        <v>3</v>
      </c>
      <c r="C8100">
        <v>4</v>
      </c>
      <c r="D8100">
        <v>46</v>
      </c>
      <c r="E8100">
        <v>41</v>
      </c>
      <c r="T8100"/>
    </row>
    <row r="8101" spans="1:20" x14ac:dyDescent="0.25">
      <c r="A8101">
        <v>1983</v>
      </c>
      <c r="B8101">
        <v>3</v>
      </c>
      <c r="C8101">
        <v>5</v>
      </c>
      <c r="D8101">
        <v>48</v>
      </c>
      <c r="E8101">
        <v>39</v>
      </c>
      <c r="T8101"/>
    </row>
    <row r="8102" spans="1:20" x14ac:dyDescent="0.25">
      <c r="A8102">
        <v>1983</v>
      </c>
      <c r="B8102">
        <v>3</v>
      </c>
      <c r="C8102">
        <v>6</v>
      </c>
      <c r="D8102">
        <v>46</v>
      </c>
      <c r="E8102">
        <v>37</v>
      </c>
      <c r="T8102"/>
    </row>
    <row r="8103" spans="1:20" x14ac:dyDescent="0.25">
      <c r="A8103">
        <v>1983</v>
      </c>
      <c r="B8103">
        <v>3</v>
      </c>
      <c r="C8103">
        <v>7</v>
      </c>
      <c r="D8103">
        <v>46</v>
      </c>
      <c r="E8103">
        <v>38</v>
      </c>
      <c r="T8103"/>
    </row>
    <row r="8104" spans="1:20" x14ac:dyDescent="0.25">
      <c r="A8104">
        <v>1983</v>
      </c>
      <c r="B8104">
        <v>3</v>
      </c>
      <c r="C8104">
        <v>8</v>
      </c>
      <c r="D8104">
        <v>40</v>
      </c>
      <c r="E8104">
        <v>37</v>
      </c>
      <c r="T8104"/>
    </row>
    <row r="8105" spans="1:20" x14ac:dyDescent="0.25">
      <c r="A8105">
        <v>1983</v>
      </c>
      <c r="B8105">
        <v>3</v>
      </c>
      <c r="C8105">
        <v>9</v>
      </c>
      <c r="D8105">
        <v>46</v>
      </c>
      <c r="E8105">
        <v>40</v>
      </c>
      <c r="T8105"/>
    </row>
    <row r="8106" spans="1:20" x14ac:dyDescent="0.25">
      <c r="A8106">
        <v>1983</v>
      </c>
      <c r="B8106">
        <v>3</v>
      </c>
      <c r="C8106">
        <v>10</v>
      </c>
      <c r="D8106">
        <v>42</v>
      </c>
      <c r="E8106">
        <v>40</v>
      </c>
      <c r="T8106"/>
    </row>
    <row r="8107" spans="1:20" x14ac:dyDescent="0.25">
      <c r="A8107">
        <v>1983</v>
      </c>
      <c r="B8107">
        <v>3</v>
      </c>
      <c r="C8107">
        <v>11</v>
      </c>
      <c r="D8107">
        <v>46</v>
      </c>
      <c r="E8107">
        <v>37</v>
      </c>
      <c r="T8107"/>
    </row>
    <row r="8108" spans="1:20" x14ac:dyDescent="0.25">
      <c r="A8108">
        <v>1983</v>
      </c>
      <c r="B8108">
        <v>3</v>
      </c>
      <c r="C8108">
        <v>12</v>
      </c>
      <c r="D8108">
        <v>41</v>
      </c>
      <c r="E8108">
        <v>36</v>
      </c>
      <c r="T8108"/>
    </row>
    <row r="8109" spans="1:20" x14ac:dyDescent="0.25">
      <c r="A8109">
        <v>1983</v>
      </c>
      <c r="B8109">
        <v>3</v>
      </c>
      <c r="C8109">
        <v>13</v>
      </c>
      <c r="D8109">
        <v>55</v>
      </c>
      <c r="E8109">
        <v>38</v>
      </c>
      <c r="T8109"/>
    </row>
    <row r="8110" spans="1:20" x14ac:dyDescent="0.25">
      <c r="A8110">
        <v>1983</v>
      </c>
      <c r="B8110">
        <v>3</v>
      </c>
      <c r="C8110">
        <v>14</v>
      </c>
      <c r="D8110">
        <v>63</v>
      </c>
      <c r="E8110">
        <v>41</v>
      </c>
      <c r="T8110"/>
    </row>
    <row r="8111" spans="1:20" x14ac:dyDescent="0.25">
      <c r="A8111">
        <v>1983</v>
      </c>
      <c r="B8111">
        <v>3</v>
      </c>
      <c r="C8111">
        <v>15</v>
      </c>
      <c r="D8111">
        <v>68</v>
      </c>
      <c r="E8111">
        <v>42</v>
      </c>
      <c r="T8111"/>
    </row>
    <row r="8112" spans="1:20" x14ac:dyDescent="0.25">
      <c r="A8112">
        <v>1983</v>
      </c>
      <c r="B8112">
        <v>3</v>
      </c>
      <c r="C8112">
        <v>16</v>
      </c>
      <c r="D8112">
        <v>58</v>
      </c>
      <c r="E8112">
        <v>39</v>
      </c>
      <c r="T8112"/>
    </row>
    <row r="8113" spans="1:20" x14ac:dyDescent="0.25">
      <c r="A8113">
        <v>1983</v>
      </c>
      <c r="B8113">
        <v>3</v>
      </c>
      <c r="C8113">
        <v>17</v>
      </c>
      <c r="D8113">
        <v>42</v>
      </c>
      <c r="E8113">
        <v>39</v>
      </c>
      <c r="T8113"/>
    </row>
    <row r="8114" spans="1:20" x14ac:dyDescent="0.25">
      <c r="A8114">
        <v>1983</v>
      </c>
      <c r="B8114">
        <v>3</v>
      </c>
      <c r="C8114">
        <v>18</v>
      </c>
      <c r="D8114">
        <v>55</v>
      </c>
      <c r="E8114">
        <v>39</v>
      </c>
      <c r="T8114"/>
    </row>
    <row r="8115" spans="1:20" x14ac:dyDescent="0.25">
      <c r="A8115">
        <v>1983</v>
      </c>
      <c r="B8115">
        <v>3</v>
      </c>
      <c r="C8115">
        <v>19</v>
      </c>
      <c r="D8115">
        <v>62</v>
      </c>
      <c r="E8115">
        <v>52</v>
      </c>
      <c r="T8115"/>
    </row>
    <row r="8116" spans="1:20" x14ac:dyDescent="0.25">
      <c r="A8116">
        <v>1983</v>
      </c>
      <c r="B8116">
        <v>3</v>
      </c>
      <c r="C8116">
        <v>20</v>
      </c>
      <c r="D8116">
        <v>58</v>
      </c>
      <c r="E8116">
        <v>49</v>
      </c>
      <c r="T8116"/>
    </row>
    <row r="8117" spans="1:20" x14ac:dyDescent="0.25">
      <c r="A8117">
        <v>1983</v>
      </c>
      <c r="B8117">
        <v>3</v>
      </c>
      <c r="C8117">
        <v>21</v>
      </c>
      <c r="D8117">
        <v>56</v>
      </c>
      <c r="E8117">
        <v>41</v>
      </c>
      <c r="T8117"/>
    </row>
    <row r="8118" spans="1:20" x14ac:dyDescent="0.25">
      <c r="A8118">
        <v>1983</v>
      </c>
      <c r="B8118">
        <v>3</v>
      </c>
      <c r="C8118">
        <v>22</v>
      </c>
      <c r="D8118">
        <v>48</v>
      </c>
      <c r="E8118">
        <v>31</v>
      </c>
      <c r="T8118"/>
    </row>
    <row r="8119" spans="1:20" x14ac:dyDescent="0.25">
      <c r="A8119">
        <v>1983</v>
      </c>
      <c r="B8119">
        <v>3</v>
      </c>
      <c r="C8119">
        <v>23</v>
      </c>
      <c r="D8119">
        <v>43</v>
      </c>
      <c r="E8119">
        <v>25</v>
      </c>
      <c r="T8119"/>
    </row>
    <row r="8120" spans="1:20" x14ac:dyDescent="0.25">
      <c r="A8120">
        <v>1983</v>
      </c>
      <c r="B8120">
        <v>3</v>
      </c>
      <c r="C8120">
        <v>24</v>
      </c>
      <c r="D8120">
        <v>41</v>
      </c>
      <c r="E8120">
        <v>27</v>
      </c>
      <c r="T8120"/>
    </row>
    <row r="8121" spans="1:20" x14ac:dyDescent="0.25">
      <c r="A8121">
        <v>1983</v>
      </c>
      <c r="B8121">
        <v>3</v>
      </c>
      <c r="C8121">
        <v>25</v>
      </c>
      <c r="D8121">
        <v>44</v>
      </c>
      <c r="E8121">
        <v>25</v>
      </c>
      <c r="T8121"/>
    </row>
    <row r="8122" spans="1:20" x14ac:dyDescent="0.25">
      <c r="A8122">
        <v>1983</v>
      </c>
      <c r="B8122">
        <v>3</v>
      </c>
      <c r="C8122">
        <v>26</v>
      </c>
      <c r="D8122">
        <v>51</v>
      </c>
      <c r="E8122">
        <v>27</v>
      </c>
      <c r="T8122"/>
    </row>
    <row r="8123" spans="1:20" x14ac:dyDescent="0.25">
      <c r="A8123">
        <v>1983</v>
      </c>
      <c r="B8123">
        <v>3</v>
      </c>
      <c r="C8123">
        <v>27</v>
      </c>
      <c r="D8123">
        <v>51</v>
      </c>
      <c r="E8123">
        <v>40</v>
      </c>
      <c r="T8123"/>
    </row>
    <row r="8124" spans="1:20" x14ac:dyDescent="0.25">
      <c r="A8124">
        <v>1983</v>
      </c>
      <c r="B8124">
        <v>3</v>
      </c>
      <c r="C8124">
        <v>28</v>
      </c>
      <c r="D8124">
        <v>57</v>
      </c>
      <c r="E8124">
        <v>46</v>
      </c>
      <c r="T8124"/>
    </row>
    <row r="8125" spans="1:20" x14ac:dyDescent="0.25">
      <c r="A8125">
        <v>1983</v>
      </c>
      <c r="B8125">
        <v>3</v>
      </c>
      <c r="C8125">
        <v>29</v>
      </c>
      <c r="D8125">
        <v>46</v>
      </c>
      <c r="E8125">
        <v>32</v>
      </c>
      <c r="T8125"/>
    </row>
    <row r="8126" spans="1:20" x14ac:dyDescent="0.25">
      <c r="A8126">
        <v>1983</v>
      </c>
      <c r="B8126">
        <v>3</v>
      </c>
      <c r="C8126">
        <v>30</v>
      </c>
      <c r="D8126">
        <v>49</v>
      </c>
      <c r="E8126">
        <v>29</v>
      </c>
      <c r="T8126"/>
    </row>
    <row r="8127" spans="1:20" x14ac:dyDescent="0.25">
      <c r="A8127">
        <v>1983</v>
      </c>
      <c r="B8127">
        <v>3</v>
      </c>
      <c r="C8127">
        <v>31</v>
      </c>
      <c r="D8127">
        <v>47</v>
      </c>
      <c r="E8127">
        <v>35</v>
      </c>
      <c r="T8127"/>
    </row>
    <row r="8128" spans="1:20" x14ac:dyDescent="0.25">
      <c r="A8128">
        <v>1983</v>
      </c>
      <c r="B8128">
        <v>4</v>
      </c>
      <c r="C8128">
        <v>1</v>
      </c>
      <c r="D8128">
        <v>56</v>
      </c>
      <c r="E8128">
        <v>39</v>
      </c>
      <c r="T8128"/>
    </row>
    <row r="8129" spans="1:20" x14ac:dyDescent="0.25">
      <c r="A8129">
        <v>1983</v>
      </c>
      <c r="B8129">
        <v>4</v>
      </c>
      <c r="C8129">
        <v>2</v>
      </c>
      <c r="D8129">
        <v>56</v>
      </c>
      <c r="E8129">
        <v>40</v>
      </c>
      <c r="T8129"/>
    </row>
    <row r="8130" spans="1:20" x14ac:dyDescent="0.25">
      <c r="A8130">
        <v>1983</v>
      </c>
      <c r="B8130">
        <v>4</v>
      </c>
      <c r="C8130">
        <v>3</v>
      </c>
      <c r="D8130">
        <v>46</v>
      </c>
      <c r="E8130">
        <v>42</v>
      </c>
      <c r="T8130"/>
    </row>
    <row r="8131" spans="1:20" x14ac:dyDescent="0.25">
      <c r="A8131">
        <v>1983</v>
      </c>
      <c r="B8131">
        <v>4</v>
      </c>
      <c r="C8131">
        <v>4</v>
      </c>
      <c r="D8131">
        <v>60</v>
      </c>
      <c r="E8131">
        <v>43</v>
      </c>
      <c r="T8131"/>
    </row>
    <row r="8132" spans="1:20" x14ac:dyDescent="0.25">
      <c r="A8132">
        <v>1983</v>
      </c>
      <c r="B8132">
        <v>4</v>
      </c>
      <c r="C8132">
        <v>5</v>
      </c>
      <c r="D8132">
        <v>62</v>
      </c>
      <c r="E8132">
        <v>46</v>
      </c>
      <c r="T8132"/>
    </row>
    <row r="8133" spans="1:20" x14ac:dyDescent="0.25">
      <c r="A8133">
        <v>1983</v>
      </c>
      <c r="B8133">
        <v>4</v>
      </c>
      <c r="C8133">
        <v>6</v>
      </c>
      <c r="D8133">
        <v>59</v>
      </c>
      <c r="E8133">
        <v>45</v>
      </c>
      <c r="T8133"/>
    </row>
    <row r="8134" spans="1:20" x14ac:dyDescent="0.25">
      <c r="A8134">
        <v>1983</v>
      </c>
      <c r="B8134">
        <v>4</v>
      </c>
      <c r="C8134">
        <v>7</v>
      </c>
      <c r="D8134">
        <v>58</v>
      </c>
      <c r="E8134">
        <v>51</v>
      </c>
      <c r="T8134"/>
    </row>
    <row r="8135" spans="1:20" x14ac:dyDescent="0.25">
      <c r="A8135">
        <v>1983</v>
      </c>
      <c r="B8135">
        <v>4</v>
      </c>
      <c r="C8135">
        <v>8</v>
      </c>
      <c r="D8135">
        <v>60</v>
      </c>
      <c r="E8135">
        <v>51</v>
      </c>
      <c r="T8135"/>
    </row>
    <row r="8136" spans="1:20" x14ac:dyDescent="0.25">
      <c r="A8136">
        <v>1983</v>
      </c>
      <c r="B8136">
        <v>4</v>
      </c>
      <c r="C8136">
        <v>9</v>
      </c>
      <c r="D8136">
        <v>58</v>
      </c>
      <c r="E8136">
        <v>48</v>
      </c>
      <c r="T8136"/>
    </row>
    <row r="8137" spans="1:20" x14ac:dyDescent="0.25">
      <c r="A8137">
        <v>1983</v>
      </c>
      <c r="B8137">
        <v>4</v>
      </c>
      <c r="C8137">
        <v>10</v>
      </c>
      <c r="D8137">
        <v>49</v>
      </c>
      <c r="E8137">
        <v>43</v>
      </c>
      <c r="T8137"/>
    </row>
    <row r="8138" spans="1:20" x14ac:dyDescent="0.25">
      <c r="A8138">
        <v>1983</v>
      </c>
      <c r="B8138">
        <v>4</v>
      </c>
      <c r="C8138">
        <v>11</v>
      </c>
      <c r="D8138">
        <v>58</v>
      </c>
      <c r="E8138">
        <v>46</v>
      </c>
      <c r="T8138"/>
    </row>
    <row r="8139" spans="1:20" x14ac:dyDescent="0.25">
      <c r="A8139">
        <v>1983</v>
      </c>
      <c r="B8139">
        <v>4</v>
      </c>
      <c r="C8139">
        <v>12</v>
      </c>
      <c r="D8139">
        <v>56</v>
      </c>
      <c r="E8139">
        <v>43</v>
      </c>
      <c r="T8139"/>
    </row>
    <row r="8140" spans="1:20" x14ac:dyDescent="0.25">
      <c r="A8140">
        <v>1983</v>
      </c>
      <c r="B8140">
        <v>4</v>
      </c>
      <c r="C8140">
        <v>13</v>
      </c>
      <c r="D8140">
        <v>58</v>
      </c>
      <c r="E8140">
        <v>44</v>
      </c>
      <c r="T8140"/>
    </row>
    <row r="8141" spans="1:20" x14ac:dyDescent="0.25">
      <c r="A8141">
        <v>1983</v>
      </c>
      <c r="B8141">
        <v>4</v>
      </c>
      <c r="C8141">
        <v>14</v>
      </c>
      <c r="D8141">
        <v>49</v>
      </c>
      <c r="E8141">
        <v>43</v>
      </c>
      <c r="T8141"/>
    </row>
    <row r="8142" spans="1:20" x14ac:dyDescent="0.25">
      <c r="A8142">
        <v>1983</v>
      </c>
      <c r="B8142">
        <v>4</v>
      </c>
      <c r="C8142">
        <v>15</v>
      </c>
      <c r="D8142">
        <v>57</v>
      </c>
      <c r="E8142">
        <v>47</v>
      </c>
      <c r="T8142"/>
    </row>
    <row r="8143" spans="1:20" x14ac:dyDescent="0.25">
      <c r="A8143">
        <v>1983</v>
      </c>
      <c r="B8143">
        <v>4</v>
      </c>
      <c r="C8143">
        <v>16</v>
      </c>
      <c r="D8143">
        <v>54</v>
      </c>
      <c r="E8143">
        <v>38</v>
      </c>
      <c r="T8143"/>
    </row>
    <row r="8144" spans="1:20" x14ac:dyDescent="0.25">
      <c r="A8144">
        <v>1983</v>
      </c>
      <c r="B8144">
        <v>4</v>
      </c>
      <c r="C8144">
        <v>17</v>
      </c>
      <c r="D8144">
        <v>59</v>
      </c>
      <c r="E8144">
        <v>36</v>
      </c>
      <c r="T8144"/>
    </row>
    <row r="8145" spans="1:20" x14ac:dyDescent="0.25">
      <c r="A8145">
        <v>1983</v>
      </c>
      <c r="B8145">
        <v>4</v>
      </c>
      <c r="C8145">
        <v>18</v>
      </c>
      <c r="D8145">
        <v>49</v>
      </c>
      <c r="E8145">
        <v>38</v>
      </c>
      <c r="T8145"/>
    </row>
    <row r="8146" spans="1:20" x14ac:dyDescent="0.25">
      <c r="A8146">
        <v>1983</v>
      </c>
      <c r="B8146">
        <v>4</v>
      </c>
      <c r="C8146">
        <v>19</v>
      </c>
      <c r="D8146">
        <v>43</v>
      </c>
      <c r="E8146">
        <v>34</v>
      </c>
      <c r="T8146"/>
    </row>
    <row r="8147" spans="1:20" x14ac:dyDescent="0.25">
      <c r="A8147">
        <v>1983</v>
      </c>
      <c r="B8147">
        <v>4</v>
      </c>
      <c r="C8147">
        <v>20</v>
      </c>
      <c r="D8147">
        <v>44</v>
      </c>
      <c r="E8147">
        <v>36</v>
      </c>
      <c r="T8147"/>
    </row>
    <row r="8148" spans="1:20" x14ac:dyDescent="0.25">
      <c r="A8148">
        <v>1983</v>
      </c>
      <c r="B8148">
        <v>4</v>
      </c>
      <c r="C8148">
        <v>21</v>
      </c>
      <c r="D8148">
        <v>59</v>
      </c>
      <c r="E8148">
        <v>41</v>
      </c>
      <c r="T8148"/>
    </row>
    <row r="8149" spans="1:20" x14ac:dyDescent="0.25">
      <c r="A8149">
        <v>1983</v>
      </c>
      <c r="B8149">
        <v>4</v>
      </c>
      <c r="C8149">
        <v>22</v>
      </c>
      <c r="D8149">
        <v>66</v>
      </c>
      <c r="E8149">
        <v>45</v>
      </c>
      <c r="T8149"/>
    </row>
    <row r="8150" spans="1:20" x14ac:dyDescent="0.25">
      <c r="A8150">
        <v>1983</v>
      </c>
      <c r="B8150">
        <v>4</v>
      </c>
      <c r="C8150">
        <v>23</v>
      </c>
      <c r="D8150">
        <v>71</v>
      </c>
      <c r="E8150">
        <v>48</v>
      </c>
      <c r="T8150"/>
    </row>
    <row r="8151" spans="1:20" x14ac:dyDescent="0.25">
      <c r="A8151">
        <v>1983</v>
      </c>
      <c r="B8151">
        <v>4</v>
      </c>
      <c r="C8151">
        <v>24</v>
      </c>
      <c r="D8151">
        <v>56</v>
      </c>
      <c r="E8151">
        <v>50</v>
      </c>
      <c r="T8151"/>
    </row>
    <row r="8152" spans="1:20" x14ac:dyDescent="0.25">
      <c r="A8152">
        <v>1983</v>
      </c>
      <c r="B8152">
        <v>4</v>
      </c>
      <c r="C8152">
        <v>25</v>
      </c>
      <c r="D8152">
        <v>54</v>
      </c>
      <c r="E8152">
        <v>42</v>
      </c>
      <c r="T8152"/>
    </row>
    <row r="8153" spans="1:20" x14ac:dyDescent="0.25">
      <c r="A8153">
        <v>1983</v>
      </c>
      <c r="B8153">
        <v>4</v>
      </c>
      <c r="C8153">
        <v>26</v>
      </c>
      <c r="D8153">
        <v>65</v>
      </c>
      <c r="E8153">
        <v>42</v>
      </c>
      <c r="T8153"/>
    </row>
    <row r="8154" spans="1:20" x14ac:dyDescent="0.25">
      <c r="A8154">
        <v>1983</v>
      </c>
      <c r="B8154">
        <v>4</v>
      </c>
      <c r="C8154">
        <v>27</v>
      </c>
      <c r="D8154">
        <v>78</v>
      </c>
      <c r="E8154">
        <v>52</v>
      </c>
      <c r="T8154"/>
    </row>
    <row r="8155" spans="1:20" x14ac:dyDescent="0.25">
      <c r="A8155">
        <v>1983</v>
      </c>
      <c r="B8155">
        <v>4</v>
      </c>
      <c r="C8155">
        <v>28</v>
      </c>
      <c r="D8155">
        <v>85</v>
      </c>
      <c r="E8155">
        <v>62</v>
      </c>
      <c r="T8155"/>
    </row>
    <row r="8156" spans="1:20" x14ac:dyDescent="0.25">
      <c r="A8156">
        <v>1983</v>
      </c>
      <c r="B8156">
        <v>4</v>
      </c>
      <c r="C8156">
        <v>29</v>
      </c>
      <c r="D8156">
        <v>80</v>
      </c>
      <c r="E8156">
        <v>63</v>
      </c>
      <c r="T8156"/>
    </row>
    <row r="8157" spans="1:20" x14ac:dyDescent="0.25">
      <c r="A8157">
        <v>1983</v>
      </c>
      <c r="B8157">
        <v>4</v>
      </c>
      <c r="C8157">
        <v>30</v>
      </c>
      <c r="D8157">
        <v>76</v>
      </c>
      <c r="E8157">
        <v>59</v>
      </c>
      <c r="T8157"/>
    </row>
    <row r="8158" spans="1:20" x14ac:dyDescent="0.25">
      <c r="A8158">
        <v>1983</v>
      </c>
      <c r="B8158">
        <v>5</v>
      </c>
      <c r="C8158">
        <v>1</v>
      </c>
      <c r="D8158">
        <v>78</v>
      </c>
      <c r="E8158">
        <v>60</v>
      </c>
      <c r="T8158"/>
    </row>
    <row r="8159" spans="1:20" x14ac:dyDescent="0.25">
      <c r="A8159">
        <v>1983</v>
      </c>
      <c r="B8159">
        <v>5</v>
      </c>
      <c r="C8159">
        <v>2</v>
      </c>
      <c r="D8159">
        <v>71</v>
      </c>
      <c r="E8159">
        <v>61</v>
      </c>
      <c r="T8159"/>
    </row>
    <row r="8160" spans="1:20" x14ac:dyDescent="0.25">
      <c r="A8160">
        <v>1983</v>
      </c>
      <c r="B8160">
        <v>5</v>
      </c>
      <c r="C8160">
        <v>3</v>
      </c>
      <c r="D8160">
        <v>79</v>
      </c>
      <c r="E8160">
        <v>60</v>
      </c>
      <c r="T8160"/>
    </row>
    <row r="8161" spans="1:20" x14ac:dyDescent="0.25">
      <c r="A8161">
        <v>1983</v>
      </c>
      <c r="B8161">
        <v>5</v>
      </c>
      <c r="C8161">
        <v>4</v>
      </c>
      <c r="D8161">
        <v>70</v>
      </c>
      <c r="E8161">
        <v>54</v>
      </c>
      <c r="T8161"/>
    </row>
    <row r="8162" spans="1:20" x14ac:dyDescent="0.25">
      <c r="A8162">
        <v>1983</v>
      </c>
      <c r="B8162">
        <v>5</v>
      </c>
      <c r="C8162">
        <v>5</v>
      </c>
      <c r="D8162">
        <v>70</v>
      </c>
      <c r="E8162">
        <v>51</v>
      </c>
      <c r="T8162"/>
    </row>
    <row r="8163" spans="1:20" x14ac:dyDescent="0.25">
      <c r="A8163">
        <v>1983</v>
      </c>
      <c r="B8163">
        <v>5</v>
      </c>
      <c r="C8163">
        <v>6</v>
      </c>
      <c r="D8163">
        <v>69</v>
      </c>
      <c r="E8163">
        <v>47</v>
      </c>
      <c r="T8163"/>
    </row>
    <row r="8164" spans="1:20" x14ac:dyDescent="0.25">
      <c r="A8164">
        <v>1983</v>
      </c>
      <c r="B8164">
        <v>5</v>
      </c>
      <c r="C8164">
        <v>7</v>
      </c>
      <c r="D8164">
        <v>69</v>
      </c>
      <c r="E8164">
        <v>52</v>
      </c>
      <c r="T8164"/>
    </row>
    <row r="8165" spans="1:20" x14ac:dyDescent="0.25">
      <c r="A8165">
        <v>1983</v>
      </c>
      <c r="B8165">
        <v>5</v>
      </c>
      <c r="C8165">
        <v>8</v>
      </c>
      <c r="D8165">
        <v>71</v>
      </c>
      <c r="E8165">
        <v>47</v>
      </c>
      <c r="T8165"/>
    </row>
    <row r="8166" spans="1:20" x14ac:dyDescent="0.25">
      <c r="A8166">
        <v>1983</v>
      </c>
      <c r="B8166">
        <v>5</v>
      </c>
      <c r="C8166">
        <v>9</v>
      </c>
      <c r="D8166">
        <v>59</v>
      </c>
      <c r="E8166">
        <v>44</v>
      </c>
      <c r="T8166"/>
    </row>
    <row r="8167" spans="1:20" x14ac:dyDescent="0.25">
      <c r="A8167">
        <v>1983</v>
      </c>
      <c r="B8167">
        <v>5</v>
      </c>
      <c r="C8167">
        <v>10</v>
      </c>
      <c r="D8167">
        <v>66</v>
      </c>
      <c r="E8167">
        <v>42</v>
      </c>
      <c r="T8167"/>
    </row>
    <row r="8168" spans="1:20" x14ac:dyDescent="0.25">
      <c r="A8168">
        <v>1983</v>
      </c>
      <c r="B8168">
        <v>5</v>
      </c>
      <c r="C8168">
        <v>11</v>
      </c>
      <c r="D8168">
        <v>60</v>
      </c>
      <c r="E8168">
        <v>44</v>
      </c>
      <c r="T8168"/>
    </row>
    <row r="8169" spans="1:20" x14ac:dyDescent="0.25">
      <c r="A8169">
        <v>1983</v>
      </c>
      <c r="B8169">
        <v>5</v>
      </c>
      <c r="C8169">
        <v>12</v>
      </c>
      <c r="D8169">
        <v>65</v>
      </c>
      <c r="E8169">
        <v>46</v>
      </c>
      <c r="T8169"/>
    </row>
    <row r="8170" spans="1:20" x14ac:dyDescent="0.25">
      <c r="A8170">
        <v>1983</v>
      </c>
      <c r="B8170">
        <v>5</v>
      </c>
      <c r="C8170">
        <v>13</v>
      </c>
      <c r="D8170">
        <v>74</v>
      </c>
      <c r="E8170">
        <v>48</v>
      </c>
      <c r="T8170"/>
    </row>
    <row r="8171" spans="1:20" x14ac:dyDescent="0.25">
      <c r="A8171">
        <v>1983</v>
      </c>
      <c r="B8171">
        <v>5</v>
      </c>
      <c r="C8171">
        <v>14</v>
      </c>
      <c r="D8171">
        <v>70</v>
      </c>
      <c r="E8171">
        <v>51</v>
      </c>
      <c r="T8171"/>
    </row>
    <row r="8172" spans="1:20" x14ac:dyDescent="0.25">
      <c r="A8172">
        <v>1983</v>
      </c>
      <c r="B8172">
        <v>5</v>
      </c>
      <c r="C8172">
        <v>15</v>
      </c>
      <c r="D8172">
        <v>67</v>
      </c>
      <c r="E8172">
        <v>56</v>
      </c>
      <c r="T8172"/>
    </row>
    <row r="8173" spans="1:20" x14ac:dyDescent="0.25">
      <c r="A8173">
        <v>1983</v>
      </c>
      <c r="B8173">
        <v>5</v>
      </c>
      <c r="C8173">
        <v>16</v>
      </c>
      <c r="D8173">
        <v>63</v>
      </c>
      <c r="E8173">
        <v>43</v>
      </c>
      <c r="T8173"/>
    </row>
    <row r="8174" spans="1:20" x14ac:dyDescent="0.25">
      <c r="A8174">
        <v>1983</v>
      </c>
      <c r="B8174">
        <v>5</v>
      </c>
      <c r="C8174">
        <v>17</v>
      </c>
      <c r="D8174">
        <v>63</v>
      </c>
      <c r="E8174">
        <v>41</v>
      </c>
      <c r="T8174"/>
    </row>
    <row r="8175" spans="1:20" x14ac:dyDescent="0.25">
      <c r="A8175">
        <v>1983</v>
      </c>
      <c r="B8175">
        <v>5</v>
      </c>
      <c r="C8175">
        <v>18</v>
      </c>
      <c r="D8175">
        <v>62</v>
      </c>
      <c r="E8175">
        <v>43</v>
      </c>
      <c r="T8175"/>
    </row>
    <row r="8176" spans="1:20" x14ac:dyDescent="0.25">
      <c r="A8176">
        <v>1983</v>
      </c>
      <c r="B8176">
        <v>5</v>
      </c>
      <c r="C8176">
        <v>19</v>
      </c>
      <c r="D8176">
        <v>62</v>
      </c>
      <c r="E8176">
        <v>52</v>
      </c>
      <c r="T8176"/>
    </row>
    <row r="8177" spans="1:20" x14ac:dyDescent="0.25">
      <c r="A8177">
        <v>1983</v>
      </c>
      <c r="B8177">
        <v>5</v>
      </c>
      <c r="C8177">
        <v>20</v>
      </c>
      <c r="D8177">
        <v>68</v>
      </c>
      <c r="E8177">
        <v>55</v>
      </c>
      <c r="T8177"/>
    </row>
    <row r="8178" spans="1:20" x14ac:dyDescent="0.25">
      <c r="A8178">
        <v>1983</v>
      </c>
      <c r="B8178">
        <v>5</v>
      </c>
      <c r="C8178">
        <v>21</v>
      </c>
      <c r="D8178">
        <v>69</v>
      </c>
      <c r="E8178">
        <v>59</v>
      </c>
      <c r="T8178"/>
    </row>
    <row r="8179" spans="1:20" x14ac:dyDescent="0.25">
      <c r="A8179">
        <v>1983</v>
      </c>
      <c r="B8179">
        <v>5</v>
      </c>
      <c r="C8179">
        <v>22</v>
      </c>
      <c r="D8179">
        <v>71</v>
      </c>
      <c r="E8179">
        <v>58</v>
      </c>
      <c r="T8179"/>
    </row>
    <row r="8180" spans="1:20" x14ac:dyDescent="0.25">
      <c r="A8180">
        <v>1983</v>
      </c>
      <c r="B8180">
        <v>5</v>
      </c>
      <c r="C8180">
        <v>23</v>
      </c>
      <c r="D8180">
        <v>78</v>
      </c>
      <c r="E8180">
        <v>59</v>
      </c>
      <c r="T8180"/>
    </row>
    <row r="8181" spans="1:20" x14ac:dyDescent="0.25">
      <c r="A8181">
        <v>1983</v>
      </c>
      <c r="B8181">
        <v>5</v>
      </c>
      <c r="C8181">
        <v>24</v>
      </c>
      <c r="D8181">
        <v>74</v>
      </c>
      <c r="E8181">
        <v>58</v>
      </c>
      <c r="T8181"/>
    </row>
    <row r="8182" spans="1:20" x14ac:dyDescent="0.25">
      <c r="A8182">
        <v>1983</v>
      </c>
      <c r="B8182">
        <v>5</v>
      </c>
      <c r="C8182">
        <v>25</v>
      </c>
      <c r="D8182">
        <v>75</v>
      </c>
      <c r="E8182">
        <v>52</v>
      </c>
      <c r="T8182"/>
    </row>
    <row r="8183" spans="1:20" x14ac:dyDescent="0.25">
      <c r="A8183">
        <v>1983</v>
      </c>
      <c r="B8183">
        <v>5</v>
      </c>
      <c r="C8183">
        <v>26</v>
      </c>
      <c r="D8183">
        <v>60</v>
      </c>
      <c r="E8183">
        <v>56</v>
      </c>
      <c r="T8183"/>
    </row>
    <row r="8184" spans="1:20" x14ac:dyDescent="0.25">
      <c r="A8184">
        <v>1983</v>
      </c>
      <c r="B8184">
        <v>5</v>
      </c>
      <c r="C8184">
        <v>27</v>
      </c>
      <c r="D8184">
        <v>57</v>
      </c>
      <c r="E8184">
        <v>53</v>
      </c>
      <c r="T8184"/>
    </row>
    <row r="8185" spans="1:20" x14ac:dyDescent="0.25">
      <c r="A8185">
        <v>1983</v>
      </c>
      <c r="B8185">
        <v>5</v>
      </c>
      <c r="C8185">
        <v>28</v>
      </c>
      <c r="D8185">
        <v>68</v>
      </c>
      <c r="E8185">
        <v>49</v>
      </c>
      <c r="T8185"/>
    </row>
    <row r="8186" spans="1:20" x14ac:dyDescent="0.25">
      <c r="A8186">
        <v>1983</v>
      </c>
      <c r="B8186">
        <v>5</v>
      </c>
      <c r="C8186">
        <v>29</v>
      </c>
      <c r="D8186">
        <v>61</v>
      </c>
      <c r="E8186">
        <v>57</v>
      </c>
      <c r="T8186"/>
    </row>
    <row r="8187" spans="1:20" x14ac:dyDescent="0.25">
      <c r="A8187">
        <v>1983</v>
      </c>
      <c r="B8187">
        <v>5</v>
      </c>
      <c r="C8187">
        <v>30</v>
      </c>
      <c r="D8187">
        <v>71</v>
      </c>
      <c r="E8187">
        <v>61</v>
      </c>
      <c r="T8187"/>
    </row>
    <row r="8188" spans="1:20" x14ac:dyDescent="0.25">
      <c r="A8188">
        <v>1983</v>
      </c>
      <c r="B8188">
        <v>5</v>
      </c>
      <c r="C8188">
        <v>31</v>
      </c>
      <c r="D8188">
        <v>70</v>
      </c>
      <c r="E8188">
        <v>58</v>
      </c>
      <c r="T8188"/>
    </row>
    <row r="8189" spans="1:20" x14ac:dyDescent="0.25">
      <c r="A8189">
        <v>1983</v>
      </c>
      <c r="B8189">
        <v>6</v>
      </c>
      <c r="C8189">
        <v>1</v>
      </c>
      <c r="D8189">
        <v>75</v>
      </c>
      <c r="E8189">
        <v>54</v>
      </c>
      <c r="T8189"/>
    </row>
    <row r="8190" spans="1:20" x14ac:dyDescent="0.25">
      <c r="A8190">
        <v>1983</v>
      </c>
      <c r="B8190">
        <v>6</v>
      </c>
      <c r="C8190">
        <v>2</v>
      </c>
      <c r="D8190">
        <v>75</v>
      </c>
      <c r="E8190">
        <v>56</v>
      </c>
      <c r="T8190"/>
    </row>
    <row r="8191" spans="1:20" x14ac:dyDescent="0.25">
      <c r="A8191">
        <v>1983</v>
      </c>
      <c r="B8191">
        <v>6</v>
      </c>
      <c r="C8191">
        <v>3</v>
      </c>
      <c r="D8191">
        <v>75</v>
      </c>
      <c r="E8191">
        <v>62</v>
      </c>
      <c r="T8191"/>
    </row>
    <row r="8192" spans="1:20" x14ac:dyDescent="0.25">
      <c r="A8192">
        <v>1983</v>
      </c>
      <c r="B8192">
        <v>6</v>
      </c>
      <c r="C8192">
        <v>4</v>
      </c>
      <c r="D8192">
        <v>75</v>
      </c>
      <c r="E8192">
        <v>60</v>
      </c>
      <c r="T8192"/>
    </row>
    <row r="8193" spans="1:20" x14ac:dyDescent="0.25">
      <c r="A8193">
        <v>1983</v>
      </c>
      <c r="B8193">
        <v>6</v>
      </c>
      <c r="C8193">
        <v>5</v>
      </c>
      <c r="D8193">
        <v>80</v>
      </c>
      <c r="E8193">
        <v>62</v>
      </c>
      <c r="T8193"/>
    </row>
    <row r="8194" spans="1:20" x14ac:dyDescent="0.25">
      <c r="A8194">
        <v>1983</v>
      </c>
      <c r="B8194">
        <v>6</v>
      </c>
      <c r="C8194">
        <v>6</v>
      </c>
      <c r="D8194">
        <v>78</v>
      </c>
      <c r="E8194">
        <v>66</v>
      </c>
      <c r="T8194"/>
    </row>
    <row r="8195" spans="1:20" x14ac:dyDescent="0.25">
      <c r="A8195">
        <v>1983</v>
      </c>
      <c r="B8195">
        <v>6</v>
      </c>
      <c r="C8195">
        <v>7</v>
      </c>
      <c r="D8195">
        <v>79</v>
      </c>
      <c r="E8195">
        <v>67</v>
      </c>
      <c r="T8195"/>
    </row>
    <row r="8196" spans="1:20" x14ac:dyDescent="0.25">
      <c r="A8196">
        <v>1983</v>
      </c>
      <c r="B8196">
        <v>6</v>
      </c>
      <c r="C8196">
        <v>8</v>
      </c>
      <c r="D8196">
        <v>78</v>
      </c>
      <c r="E8196">
        <v>63</v>
      </c>
      <c r="T8196"/>
    </row>
    <row r="8197" spans="1:20" x14ac:dyDescent="0.25">
      <c r="A8197">
        <v>1983</v>
      </c>
      <c r="B8197">
        <v>6</v>
      </c>
      <c r="C8197">
        <v>9</v>
      </c>
      <c r="D8197">
        <v>72</v>
      </c>
      <c r="E8197">
        <v>54</v>
      </c>
      <c r="T8197"/>
    </row>
    <row r="8198" spans="1:20" x14ac:dyDescent="0.25">
      <c r="A8198">
        <v>1983</v>
      </c>
      <c r="B8198">
        <v>6</v>
      </c>
      <c r="C8198">
        <v>10</v>
      </c>
      <c r="D8198">
        <v>76</v>
      </c>
      <c r="E8198">
        <v>52</v>
      </c>
      <c r="T8198"/>
    </row>
    <row r="8199" spans="1:20" x14ac:dyDescent="0.25">
      <c r="A8199">
        <v>1983</v>
      </c>
      <c r="B8199">
        <v>6</v>
      </c>
      <c r="C8199">
        <v>11</v>
      </c>
      <c r="D8199">
        <v>86</v>
      </c>
      <c r="E8199">
        <v>60</v>
      </c>
      <c r="T8199"/>
    </row>
    <row r="8200" spans="1:20" x14ac:dyDescent="0.25">
      <c r="A8200">
        <v>1983</v>
      </c>
      <c r="B8200">
        <v>6</v>
      </c>
      <c r="C8200">
        <v>12</v>
      </c>
      <c r="D8200">
        <v>91</v>
      </c>
      <c r="E8200">
        <v>68</v>
      </c>
      <c r="T8200"/>
    </row>
    <row r="8201" spans="1:20" x14ac:dyDescent="0.25">
      <c r="A8201">
        <v>1983</v>
      </c>
      <c r="B8201">
        <v>6</v>
      </c>
      <c r="C8201">
        <v>13</v>
      </c>
      <c r="D8201">
        <v>93</v>
      </c>
      <c r="E8201">
        <v>73</v>
      </c>
      <c r="T8201"/>
    </row>
    <row r="8202" spans="1:20" x14ac:dyDescent="0.25">
      <c r="A8202">
        <v>1983</v>
      </c>
      <c r="B8202">
        <v>6</v>
      </c>
      <c r="C8202">
        <v>14</v>
      </c>
      <c r="D8202">
        <v>91</v>
      </c>
      <c r="E8202">
        <v>73</v>
      </c>
      <c r="T8202"/>
    </row>
    <row r="8203" spans="1:20" x14ac:dyDescent="0.25">
      <c r="A8203">
        <v>1983</v>
      </c>
      <c r="B8203">
        <v>6</v>
      </c>
      <c r="C8203">
        <v>15</v>
      </c>
      <c r="D8203">
        <v>92</v>
      </c>
      <c r="E8203">
        <v>72</v>
      </c>
      <c r="T8203"/>
    </row>
    <row r="8204" spans="1:20" x14ac:dyDescent="0.25">
      <c r="A8204">
        <v>1983</v>
      </c>
      <c r="B8204">
        <v>6</v>
      </c>
      <c r="C8204">
        <v>16</v>
      </c>
      <c r="D8204">
        <v>88</v>
      </c>
      <c r="E8204">
        <v>68</v>
      </c>
      <c r="T8204"/>
    </row>
    <row r="8205" spans="1:20" x14ac:dyDescent="0.25">
      <c r="A8205">
        <v>1983</v>
      </c>
      <c r="B8205">
        <v>6</v>
      </c>
      <c r="C8205">
        <v>17</v>
      </c>
      <c r="D8205">
        <v>83</v>
      </c>
      <c r="E8205">
        <v>65</v>
      </c>
      <c r="T8205"/>
    </row>
    <row r="8206" spans="1:20" x14ac:dyDescent="0.25">
      <c r="A8206">
        <v>1983</v>
      </c>
      <c r="B8206">
        <v>6</v>
      </c>
      <c r="C8206">
        <v>18</v>
      </c>
      <c r="D8206">
        <v>83</v>
      </c>
      <c r="E8206">
        <v>67</v>
      </c>
      <c r="T8206"/>
    </row>
    <row r="8207" spans="1:20" x14ac:dyDescent="0.25">
      <c r="A8207">
        <v>1983</v>
      </c>
      <c r="B8207">
        <v>6</v>
      </c>
      <c r="C8207">
        <v>19</v>
      </c>
      <c r="D8207">
        <v>84</v>
      </c>
      <c r="E8207">
        <v>69</v>
      </c>
      <c r="T8207"/>
    </row>
    <row r="8208" spans="1:20" x14ac:dyDescent="0.25">
      <c r="A8208">
        <v>1983</v>
      </c>
      <c r="B8208">
        <v>6</v>
      </c>
      <c r="C8208">
        <v>20</v>
      </c>
      <c r="D8208">
        <v>75</v>
      </c>
      <c r="E8208">
        <v>68</v>
      </c>
      <c r="T8208"/>
    </row>
    <row r="8209" spans="1:20" x14ac:dyDescent="0.25">
      <c r="A8209">
        <v>1983</v>
      </c>
      <c r="B8209">
        <v>6</v>
      </c>
      <c r="C8209">
        <v>21</v>
      </c>
      <c r="D8209">
        <v>82</v>
      </c>
      <c r="E8209">
        <v>63</v>
      </c>
      <c r="T8209"/>
    </row>
    <row r="8210" spans="1:20" x14ac:dyDescent="0.25">
      <c r="A8210">
        <v>1983</v>
      </c>
      <c r="B8210">
        <v>6</v>
      </c>
      <c r="C8210">
        <v>22</v>
      </c>
      <c r="D8210">
        <v>86</v>
      </c>
      <c r="E8210">
        <v>64</v>
      </c>
      <c r="T8210"/>
    </row>
    <row r="8211" spans="1:20" x14ac:dyDescent="0.25">
      <c r="A8211">
        <v>1983</v>
      </c>
      <c r="B8211">
        <v>6</v>
      </c>
      <c r="C8211">
        <v>23</v>
      </c>
      <c r="D8211">
        <v>88</v>
      </c>
      <c r="E8211">
        <v>67</v>
      </c>
      <c r="T8211"/>
    </row>
    <row r="8212" spans="1:20" x14ac:dyDescent="0.25">
      <c r="A8212">
        <v>1983</v>
      </c>
      <c r="B8212">
        <v>6</v>
      </c>
      <c r="C8212">
        <v>24</v>
      </c>
      <c r="D8212">
        <v>91</v>
      </c>
      <c r="E8212">
        <v>71</v>
      </c>
      <c r="T8212"/>
    </row>
    <row r="8213" spans="1:20" x14ac:dyDescent="0.25">
      <c r="A8213">
        <v>1983</v>
      </c>
      <c r="B8213">
        <v>6</v>
      </c>
      <c r="C8213">
        <v>25</v>
      </c>
      <c r="D8213">
        <v>83</v>
      </c>
      <c r="E8213">
        <v>67</v>
      </c>
      <c r="T8213"/>
    </row>
    <row r="8214" spans="1:20" x14ac:dyDescent="0.25">
      <c r="A8214">
        <v>1983</v>
      </c>
      <c r="B8214">
        <v>6</v>
      </c>
      <c r="C8214">
        <v>26</v>
      </c>
      <c r="D8214">
        <v>82</v>
      </c>
      <c r="E8214">
        <v>62</v>
      </c>
      <c r="T8214"/>
    </row>
    <row r="8215" spans="1:20" x14ac:dyDescent="0.25">
      <c r="A8215">
        <v>1983</v>
      </c>
      <c r="B8215">
        <v>6</v>
      </c>
      <c r="C8215">
        <v>27</v>
      </c>
      <c r="D8215">
        <v>95</v>
      </c>
      <c r="E8215">
        <v>71</v>
      </c>
      <c r="T8215"/>
    </row>
    <row r="8216" spans="1:20" x14ac:dyDescent="0.25">
      <c r="A8216">
        <v>1983</v>
      </c>
      <c r="B8216">
        <v>6</v>
      </c>
      <c r="C8216">
        <v>28</v>
      </c>
      <c r="D8216">
        <v>77</v>
      </c>
      <c r="E8216">
        <v>61</v>
      </c>
      <c r="T8216"/>
    </row>
    <row r="8217" spans="1:20" x14ac:dyDescent="0.25">
      <c r="A8217">
        <v>1983</v>
      </c>
      <c r="B8217">
        <v>6</v>
      </c>
      <c r="C8217">
        <v>29</v>
      </c>
      <c r="D8217">
        <v>80</v>
      </c>
      <c r="E8217">
        <v>60</v>
      </c>
      <c r="T8217"/>
    </row>
    <row r="8218" spans="1:20" x14ac:dyDescent="0.25">
      <c r="A8218">
        <v>1983</v>
      </c>
      <c r="B8218">
        <v>6</v>
      </c>
      <c r="C8218">
        <v>30</v>
      </c>
      <c r="D8218">
        <v>81</v>
      </c>
      <c r="E8218">
        <v>63</v>
      </c>
      <c r="T8218"/>
    </row>
    <row r="8219" spans="1:20" x14ac:dyDescent="0.25">
      <c r="A8219">
        <v>1983</v>
      </c>
      <c r="B8219">
        <v>7</v>
      </c>
      <c r="C8219">
        <v>1</v>
      </c>
      <c r="D8219">
        <v>80</v>
      </c>
      <c r="E8219">
        <v>67</v>
      </c>
      <c r="T8219"/>
    </row>
    <row r="8220" spans="1:20" x14ac:dyDescent="0.25">
      <c r="A8220">
        <v>1983</v>
      </c>
      <c r="B8220">
        <v>7</v>
      </c>
      <c r="C8220">
        <v>2</v>
      </c>
      <c r="D8220">
        <v>92</v>
      </c>
      <c r="E8220">
        <v>74</v>
      </c>
      <c r="T8220"/>
    </row>
    <row r="8221" spans="1:20" x14ac:dyDescent="0.25">
      <c r="A8221">
        <v>1983</v>
      </c>
      <c r="B8221">
        <v>7</v>
      </c>
      <c r="C8221">
        <v>3</v>
      </c>
      <c r="D8221">
        <v>94</v>
      </c>
      <c r="E8221">
        <v>78</v>
      </c>
      <c r="T8221"/>
    </row>
    <row r="8222" spans="1:20" x14ac:dyDescent="0.25">
      <c r="A8222">
        <v>1983</v>
      </c>
      <c r="B8222">
        <v>7</v>
      </c>
      <c r="C8222">
        <v>4</v>
      </c>
      <c r="D8222">
        <v>95</v>
      </c>
      <c r="E8222">
        <v>78</v>
      </c>
      <c r="T8222"/>
    </row>
    <row r="8223" spans="1:20" x14ac:dyDescent="0.25">
      <c r="A8223">
        <v>1983</v>
      </c>
      <c r="B8223">
        <v>7</v>
      </c>
      <c r="C8223">
        <v>5</v>
      </c>
      <c r="D8223">
        <v>87</v>
      </c>
      <c r="E8223">
        <v>69</v>
      </c>
      <c r="T8223"/>
    </row>
    <row r="8224" spans="1:20" x14ac:dyDescent="0.25">
      <c r="A8224">
        <v>1983</v>
      </c>
      <c r="B8224">
        <v>7</v>
      </c>
      <c r="C8224">
        <v>6</v>
      </c>
      <c r="D8224">
        <v>80</v>
      </c>
      <c r="E8224">
        <v>65</v>
      </c>
      <c r="T8224"/>
    </row>
    <row r="8225" spans="1:20" x14ac:dyDescent="0.25">
      <c r="A8225">
        <v>1983</v>
      </c>
      <c r="B8225">
        <v>7</v>
      </c>
      <c r="C8225">
        <v>7</v>
      </c>
      <c r="D8225">
        <v>82</v>
      </c>
      <c r="E8225">
        <v>62</v>
      </c>
      <c r="T8225"/>
    </row>
    <row r="8226" spans="1:20" x14ac:dyDescent="0.25">
      <c r="A8226">
        <v>1983</v>
      </c>
      <c r="B8226">
        <v>7</v>
      </c>
      <c r="C8226">
        <v>8</v>
      </c>
      <c r="D8226">
        <v>87</v>
      </c>
      <c r="E8226">
        <v>64</v>
      </c>
      <c r="T8226"/>
    </row>
    <row r="8227" spans="1:20" x14ac:dyDescent="0.25">
      <c r="A8227">
        <v>1983</v>
      </c>
      <c r="B8227">
        <v>7</v>
      </c>
      <c r="C8227">
        <v>9</v>
      </c>
      <c r="D8227">
        <v>88</v>
      </c>
      <c r="E8227">
        <v>69</v>
      </c>
      <c r="T8227"/>
    </row>
    <row r="8228" spans="1:20" x14ac:dyDescent="0.25">
      <c r="A8228">
        <v>1983</v>
      </c>
      <c r="B8228">
        <v>7</v>
      </c>
      <c r="C8228">
        <v>10</v>
      </c>
      <c r="D8228">
        <v>81</v>
      </c>
      <c r="E8228">
        <v>61</v>
      </c>
      <c r="T8228"/>
    </row>
    <row r="8229" spans="1:20" x14ac:dyDescent="0.25">
      <c r="A8229">
        <v>1983</v>
      </c>
      <c r="B8229">
        <v>7</v>
      </c>
      <c r="C8229">
        <v>11</v>
      </c>
      <c r="D8229">
        <v>85</v>
      </c>
      <c r="E8229">
        <v>62</v>
      </c>
      <c r="T8229"/>
    </row>
    <row r="8230" spans="1:20" x14ac:dyDescent="0.25">
      <c r="A8230">
        <v>1983</v>
      </c>
      <c r="B8230">
        <v>7</v>
      </c>
      <c r="C8230">
        <v>12</v>
      </c>
      <c r="D8230">
        <v>94</v>
      </c>
      <c r="E8230">
        <v>71</v>
      </c>
      <c r="T8230"/>
    </row>
    <row r="8231" spans="1:20" x14ac:dyDescent="0.25">
      <c r="A8231">
        <v>1983</v>
      </c>
      <c r="B8231">
        <v>7</v>
      </c>
      <c r="C8231">
        <v>13</v>
      </c>
      <c r="D8231">
        <v>93</v>
      </c>
      <c r="E8231">
        <v>76</v>
      </c>
      <c r="T8231"/>
    </row>
    <row r="8232" spans="1:20" x14ac:dyDescent="0.25">
      <c r="A8232">
        <v>1983</v>
      </c>
      <c r="B8232">
        <v>7</v>
      </c>
      <c r="C8232">
        <v>14</v>
      </c>
      <c r="D8232">
        <v>94</v>
      </c>
      <c r="E8232">
        <v>71</v>
      </c>
      <c r="T8232"/>
    </row>
    <row r="8233" spans="1:20" x14ac:dyDescent="0.25">
      <c r="A8233">
        <v>1983</v>
      </c>
      <c r="B8233">
        <v>7</v>
      </c>
      <c r="C8233">
        <v>15</v>
      </c>
      <c r="D8233">
        <v>98</v>
      </c>
      <c r="E8233">
        <v>75</v>
      </c>
      <c r="T8233"/>
    </row>
    <row r="8234" spans="1:20" x14ac:dyDescent="0.25">
      <c r="A8234">
        <v>1983</v>
      </c>
      <c r="B8234">
        <v>7</v>
      </c>
      <c r="C8234">
        <v>16</v>
      </c>
      <c r="D8234">
        <v>96</v>
      </c>
      <c r="E8234">
        <v>79</v>
      </c>
      <c r="T8234"/>
    </row>
    <row r="8235" spans="1:20" x14ac:dyDescent="0.25">
      <c r="A8235">
        <v>1983</v>
      </c>
      <c r="B8235">
        <v>7</v>
      </c>
      <c r="C8235">
        <v>17</v>
      </c>
      <c r="D8235">
        <v>93</v>
      </c>
      <c r="E8235">
        <v>74</v>
      </c>
      <c r="T8235"/>
    </row>
    <row r="8236" spans="1:20" x14ac:dyDescent="0.25">
      <c r="A8236">
        <v>1983</v>
      </c>
      <c r="B8236">
        <v>7</v>
      </c>
      <c r="C8236">
        <v>18</v>
      </c>
      <c r="D8236">
        <v>97</v>
      </c>
      <c r="E8236">
        <v>78</v>
      </c>
      <c r="T8236"/>
    </row>
    <row r="8237" spans="1:20" x14ac:dyDescent="0.25">
      <c r="A8237">
        <v>1983</v>
      </c>
      <c r="B8237">
        <v>7</v>
      </c>
      <c r="C8237">
        <v>19</v>
      </c>
      <c r="D8237">
        <v>87</v>
      </c>
      <c r="E8237">
        <v>71</v>
      </c>
      <c r="T8237"/>
    </row>
    <row r="8238" spans="1:20" x14ac:dyDescent="0.25">
      <c r="A8238">
        <v>1983</v>
      </c>
      <c r="B8238">
        <v>7</v>
      </c>
      <c r="C8238">
        <v>20</v>
      </c>
      <c r="D8238">
        <v>90</v>
      </c>
      <c r="E8238">
        <v>72</v>
      </c>
      <c r="T8238"/>
    </row>
    <row r="8239" spans="1:20" x14ac:dyDescent="0.25">
      <c r="A8239">
        <v>1983</v>
      </c>
      <c r="B8239">
        <v>7</v>
      </c>
      <c r="C8239">
        <v>21</v>
      </c>
      <c r="D8239">
        <v>95</v>
      </c>
      <c r="E8239">
        <v>69</v>
      </c>
      <c r="T8239"/>
    </row>
    <row r="8240" spans="1:20" x14ac:dyDescent="0.25">
      <c r="A8240">
        <v>1983</v>
      </c>
      <c r="B8240">
        <v>7</v>
      </c>
      <c r="C8240">
        <v>22</v>
      </c>
      <c r="D8240">
        <v>85</v>
      </c>
      <c r="E8240">
        <v>64</v>
      </c>
      <c r="T8240"/>
    </row>
    <row r="8241" spans="1:20" x14ac:dyDescent="0.25">
      <c r="A8241">
        <v>1983</v>
      </c>
      <c r="B8241">
        <v>7</v>
      </c>
      <c r="C8241">
        <v>23</v>
      </c>
      <c r="D8241">
        <v>88</v>
      </c>
      <c r="E8241">
        <v>67</v>
      </c>
      <c r="T8241"/>
    </row>
    <row r="8242" spans="1:20" x14ac:dyDescent="0.25">
      <c r="A8242">
        <v>1983</v>
      </c>
      <c r="B8242">
        <v>7</v>
      </c>
      <c r="C8242">
        <v>24</v>
      </c>
      <c r="D8242">
        <v>76</v>
      </c>
      <c r="E8242">
        <v>65</v>
      </c>
      <c r="T8242"/>
    </row>
    <row r="8243" spans="1:20" x14ac:dyDescent="0.25">
      <c r="A8243">
        <v>1983</v>
      </c>
      <c r="B8243">
        <v>7</v>
      </c>
      <c r="C8243">
        <v>25</v>
      </c>
      <c r="D8243">
        <v>82</v>
      </c>
      <c r="E8243">
        <v>65</v>
      </c>
      <c r="T8243"/>
    </row>
    <row r="8244" spans="1:20" x14ac:dyDescent="0.25">
      <c r="A8244">
        <v>1983</v>
      </c>
      <c r="B8244">
        <v>7</v>
      </c>
      <c r="C8244">
        <v>26</v>
      </c>
      <c r="D8244">
        <v>87</v>
      </c>
      <c r="E8244">
        <v>68</v>
      </c>
      <c r="T8244"/>
    </row>
    <row r="8245" spans="1:20" x14ac:dyDescent="0.25">
      <c r="A8245">
        <v>1983</v>
      </c>
      <c r="B8245">
        <v>7</v>
      </c>
      <c r="C8245">
        <v>27</v>
      </c>
      <c r="D8245">
        <v>86</v>
      </c>
      <c r="E8245">
        <v>69</v>
      </c>
      <c r="T8245"/>
    </row>
    <row r="8246" spans="1:20" x14ac:dyDescent="0.25">
      <c r="A8246">
        <v>1983</v>
      </c>
      <c r="B8246">
        <v>7</v>
      </c>
      <c r="C8246">
        <v>28</v>
      </c>
      <c r="D8246">
        <v>88</v>
      </c>
      <c r="E8246">
        <v>72</v>
      </c>
      <c r="T8246"/>
    </row>
    <row r="8247" spans="1:20" x14ac:dyDescent="0.25">
      <c r="A8247">
        <v>1983</v>
      </c>
      <c r="B8247">
        <v>7</v>
      </c>
      <c r="C8247">
        <v>29</v>
      </c>
      <c r="D8247">
        <v>90</v>
      </c>
      <c r="E8247">
        <v>75</v>
      </c>
      <c r="T8247"/>
    </row>
    <row r="8248" spans="1:20" x14ac:dyDescent="0.25">
      <c r="A8248">
        <v>1983</v>
      </c>
      <c r="B8248">
        <v>7</v>
      </c>
      <c r="C8248">
        <v>30</v>
      </c>
      <c r="D8248">
        <v>92</v>
      </c>
      <c r="E8248">
        <v>74</v>
      </c>
      <c r="T8248"/>
    </row>
    <row r="8249" spans="1:20" x14ac:dyDescent="0.25">
      <c r="A8249">
        <v>1983</v>
      </c>
      <c r="B8249">
        <v>7</v>
      </c>
      <c r="C8249">
        <v>31</v>
      </c>
      <c r="D8249">
        <v>88</v>
      </c>
      <c r="E8249">
        <v>75</v>
      </c>
      <c r="T8249"/>
    </row>
    <row r="8250" spans="1:20" x14ac:dyDescent="0.25">
      <c r="A8250">
        <v>1983</v>
      </c>
      <c r="B8250">
        <v>8</v>
      </c>
      <c r="C8250">
        <v>1</v>
      </c>
      <c r="D8250">
        <v>93</v>
      </c>
      <c r="E8250">
        <v>72</v>
      </c>
      <c r="T8250"/>
    </row>
    <row r="8251" spans="1:20" x14ac:dyDescent="0.25">
      <c r="A8251">
        <v>1983</v>
      </c>
      <c r="B8251">
        <v>8</v>
      </c>
      <c r="C8251">
        <v>2</v>
      </c>
      <c r="D8251">
        <v>88</v>
      </c>
      <c r="E8251">
        <v>71</v>
      </c>
      <c r="T8251"/>
    </row>
    <row r="8252" spans="1:20" x14ac:dyDescent="0.25">
      <c r="A8252">
        <v>1983</v>
      </c>
      <c r="B8252">
        <v>8</v>
      </c>
      <c r="C8252">
        <v>3</v>
      </c>
      <c r="D8252">
        <v>91</v>
      </c>
      <c r="E8252">
        <v>72</v>
      </c>
      <c r="T8252"/>
    </row>
    <row r="8253" spans="1:20" x14ac:dyDescent="0.25">
      <c r="A8253">
        <v>1983</v>
      </c>
      <c r="B8253">
        <v>8</v>
      </c>
      <c r="C8253">
        <v>4</v>
      </c>
      <c r="D8253">
        <v>88</v>
      </c>
      <c r="E8253">
        <v>77</v>
      </c>
      <c r="T8253"/>
    </row>
    <row r="8254" spans="1:20" x14ac:dyDescent="0.25">
      <c r="A8254">
        <v>1983</v>
      </c>
      <c r="B8254">
        <v>8</v>
      </c>
      <c r="C8254">
        <v>5</v>
      </c>
      <c r="D8254">
        <v>84</v>
      </c>
      <c r="E8254">
        <v>73</v>
      </c>
      <c r="T8254"/>
    </row>
    <row r="8255" spans="1:20" x14ac:dyDescent="0.25">
      <c r="A8255">
        <v>1983</v>
      </c>
      <c r="B8255">
        <v>8</v>
      </c>
      <c r="C8255">
        <v>6</v>
      </c>
      <c r="D8255">
        <v>90</v>
      </c>
      <c r="E8255">
        <v>73</v>
      </c>
      <c r="T8255"/>
    </row>
    <row r="8256" spans="1:20" x14ac:dyDescent="0.25">
      <c r="A8256">
        <v>1983</v>
      </c>
      <c r="B8256">
        <v>8</v>
      </c>
      <c r="C8256">
        <v>7</v>
      </c>
      <c r="D8256">
        <v>94</v>
      </c>
      <c r="E8256">
        <v>75</v>
      </c>
      <c r="T8256"/>
    </row>
    <row r="8257" spans="1:20" x14ac:dyDescent="0.25">
      <c r="A8257">
        <v>1983</v>
      </c>
      <c r="B8257">
        <v>8</v>
      </c>
      <c r="C8257">
        <v>8</v>
      </c>
      <c r="D8257">
        <v>95</v>
      </c>
      <c r="E8257">
        <v>75</v>
      </c>
      <c r="T8257"/>
    </row>
    <row r="8258" spans="1:20" x14ac:dyDescent="0.25">
      <c r="A8258">
        <v>1983</v>
      </c>
      <c r="B8258">
        <v>8</v>
      </c>
      <c r="C8258">
        <v>9</v>
      </c>
      <c r="D8258">
        <v>89</v>
      </c>
      <c r="E8258">
        <v>76</v>
      </c>
      <c r="T8258"/>
    </row>
    <row r="8259" spans="1:20" x14ac:dyDescent="0.25">
      <c r="A8259">
        <v>1983</v>
      </c>
      <c r="B8259">
        <v>8</v>
      </c>
      <c r="C8259">
        <v>10</v>
      </c>
      <c r="D8259">
        <v>85</v>
      </c>
      <c r="E8259">
        <v>66</v>
      </c>
      <c r="T8259"/>
    </row>
    <row r="8260" spans="1:20" x14ac:dyDescent="0.25">
      <c r="A8260">
        <v>1983</v>
      </c>
      <c r="B8260">
        <v>8</v>
      </c>
      <c r="C8260">
        <v>11</v>
      </c>
      <c r="D8260">
        <v>80</v>
      </c>
      <c r="E8260">
        <v>70</v>
      </c>
      <c r="T8260"/>
    </row>
    <row r="8261" spans="1:20" x14ac:dyDescent="0.25">
      <c r="A8261">
        <v>1983</v>
      </c>
      <c r="B8261">
        <v>8</v>
      </c>
      <c r="C8261">
        <v>12</v>
      </c>
      <c r="D8261">
        <v>71</v>
      </c>
      <c r="E8261">
        <v>62</v>
      </c>
      <c r="T8261"/>
    </row>
    <row r="8262" spans="1:20" x14ac:dyDescent="0.25">
      <c r="A8262">
        <v>1983</v>
      </c>
      <c r="B8262">
        <v>8</v>
      </c>
      <c r="C8262">
        <v>13</v>
      </c>
      <c r="D8262">
        <v>69</v>
      </c>
      <c r="E8262">
        <v>61</v>
      </c>
      <c r="T8262"/>
    </row>
    <row r="8263" spans="1:20" x14ac:dyDescent="0.25">
      <c r="A8263">
        <v>1983</v>
      </c>
      <c r="B8263">
        <v>8</v>
      </c>
      <c r="C8263">
        <v>14</v>
      </c>
      <c r="D8263">
        <v>77</v>
      </c>
      <c r="E8263">
        <v>59</v>
      </c>
      <c r="T8263"/>
    </row>
    <row r="8264" spans="1:20" x14ac:dyDescent="0.25">
      <c r="A8264">
        <v>1983</v>
      </c>
      <c r="B8264">
        <v>8</v>
      </c>
      <c r="C8264">
        <v>15</v>
      </c>
      <c r="D8264">
        <v>84</v>
      </c>
      <c r="E8264">
        <v>63</v>
      </c>
      <c r="T8264"/>
    </row>
    <row r="8265" spans="1:20" x14ac:dyDescent="0.25">
      <c r="A8265">
        <v>1983</v>
      </c>
      <c r="B8265">
        <v>8</v>
      </c>
      <c r="C8265">
        <v>16</v>
      </c>
      <c r="D8265">
        <v>86</v>
      </c>
      <c r="E8265">
        <v>66</v>
      </c>
      <c r="T8265"/>
    </row>
    <row r="8266" spans="1:20" x14ac:dyDescent="0.25">
      <c r="A8266">
        <v>1983</v>
      </c>
      <c r="B8266">
        <v>8</v>
      </c>
      <c r="C8266">
        <v>17</v>
      </c>
      <c r="D8266">
        <v>88</v>
      </c>
      <c r="E8266">
        <v>68</v>
      </c>
      <c r="T8266"/>
    </row>
    <row r="8267" spans="1:20" x14ac:dyDescent="0.25">
      <c r="A8267">
        <v>1983</v>
      </c>
      <c r="B8267">
        <v>8</v>
      </c>
      <c r="C8267">
        <v>18</v>
      </c>
      <c r="D8267">
        <v>87</v>
      </c>
      <c r="E8267">
        <v>73</v>
      </c>
      <c r="T8267"/>
    </row>
    <row r="8268" spans="1:20" x14ac:dyDescent="0.25">
      <c r="A8268">
        <v>1983</v>
      </c>
      <c r="B8268">
        <v>8</v>
      </c>
      <c r="C8268">
        <v>19</v>
      </c>
      <c r="D8268">
        <v>90</v>
      </c>
      <c r="E8268">
        <v>73</v>
      </c>
      <c r="T8268"/>
    </row>
    <row r="8269" spans="1:20" x14ac:dyDescent="0.25">
      <c r="A8269">
        <v>1983</v>
      </c>
      <c r="B8269">
        <v>8</v>
      </c>
      <c r="C8269">
        <v>20</v>
      </c>
      <c r="D8269">
        <v>96</v>
      </c>
      <c r="E8269">
        <v>77</v>
      </c>
      <c r="T8269"/>
    </row>
    <row r="8270" spans="1:20" x14ac:dyDescent="0.25">
      <c r="A8270">
        <v>1983</v>
      </c>
      <c r="B8270">
        <v>8</v>
      </c>
      <c r="C8270">
        <v>21</v>
      </c>
      <c r="D8270">
        <v>88</v>
      </c>
      <c r="E8270">
        <v>68</v>
      </c>
      <c r="T8270"/>
    </row>
    <row r="8271" spans="1:20" x14ac:dyDescent="0.25">
      <c r="A8271">
        <v>1983</v>
      </c>
      <c r="B8271">
        <v>8</v>
      </c>
      <c r="C8271">
        <v>22</v>
      </c>
      <c r="D8271">
        <v>90</v>
      </c>
      <c r="E8271">
        <v>68</v>
      </c>
      <c r="T8271"/>
    </row>
    <row r="8272" spans="1:20" x14ac:dyDescent="0.25">
      <c r="A8272">
        <v>1983</v>
      </c>
      <c r="B8272">
        <v>8</v>
      </c>
      <c r="C8272">
        <v>23</v>
      </c>
      <c r="D8272">
        <v>85</v>
      </c>
      <c r="E8272">
        <v>72</v>
      </c>
      <c r="T8272"/>
    </row>
    <row r="8273" spans="1:20" x14ac:dyDescent="0.25">
      <c r="A8273">
        <v>1983</v>
      </c>
      <c r="B8273">
        <v>8</v>
      </c>
      <c r="C8273">
        <v>24</v>
      </c>
      <c r="D8273">
        <v>84</v>
      </c>
      <c r="E8273">
        <v>66</v>
      </c>
      <c r="T8273"/>
    </row>
    <row r="8274" spans="1:20" x14ac:dyDescent="0.25">
      <c r="A8274">
        <v>1983</v>
      </c>
      <c r="B8274">
        <v>8</v>
      </c>
      <c r="C8274">
        <v>25</v>
      </c>
      <c r="D8274">
        <v>83</v>
      </c>
      <c r="E8274">
        <v>66</v>
      </c>
      <c r="T8274"/>
    </row>
    <row r="8275" spans="1:20" x14ac:dyDescent="0.25">
      <c r="A8275">
        <v>1983</v>
      </c>
      <c r="B8275">
        <v>8</v>
      </c>
      <c r="C8275">
        <v>26</v>
      </c>
      <c r="D8275">
        <v>87</v>
      </c>
      <c r="E8275">
        <v>67</v>
      </c>
      <c r="T8275"/>
    </row>
    <row r="8276" spans="1:20" x14ac:dyDescent="0.25">
      <c r="A8276">
        <v>1983</v>
      </c>
      <c r="B8276">
        <v>8</v>
      </c>
      <c r="C8276">
        <v>27</v>
      </c>
      <c r="D8276">
        <v>92</v>
      </c>
      <c r="E8276">
        <v>73</v>
      </c>
      <c r="T8276"/>
    </row>
    <row r="8277" spans="1:20" x14ac:dyDescent="0.25">
      <c r="A8277">
        <v>1983</v>
      </c>
      <c r="B8277">
        <v>8</v>
      </c>
      <c r="C8277">
        <v>28</v>
      </c>
      <c r="D8277">
        <v>87</v>
      </c>
      <c r="E8277">
        <v>70</v>
      </c>
      <c r="T8277"/>
    </row>
    <row r="8278" spans="1:20" x14ac:dyDescent="0.25">
      <c r="A8278">
        <v>1983</v>
      </c>
      <c r="B8278">
        <v>8</v>
      </c>
      <c r="C8278">
        <v>29</v>
      </c>
      <c r="D8278">
        <v>80</v>
      </c>
      <c r="E8278">
        <v>69</v>
      </c>
      <c r="T8278"/>
    </row>
    <row r="8279" spans="1:20" x14ac:dyDescent="0.25">
      <c r="A8279">
        <v>1983</v>
      </c>
      <c r="B8279">
        <v>8</v>
      </c>
      <c r="C8279">
        <v>30</v>
      </c>
      <c r="D8279">
        <v>83</v>
      </c>
      <c r="E8279">
        <v>65</v>
      </c>
      <c r="T8279"/>
    </row>
    <row r="8280" spans="1:20" x14ac:dyDescent="0.25">
      <c r="A8280">
        <v>1983</v>
      </c>
      <c r="B8280">
        <v>8</v>
      </c>
      <c r="C8280">
        <v>31</v>
      </c>
      <c r="D8280">
        <v>77</v>
      </c>
      <c r="E8280">
        <v>72</v>
      </c>
      <c r="T8280"/>
    </row>
    <row r="8281" spans="1:20" x14ac:dyDescent="0.25">
      <c r="A8281">
        <v>1983</v>
      </c>
      <c r="B8281">
        <v>9</v>
      </c>
      <c r="C8281">
        <v>1</v>
      </c>
      <c r="D8281">
        <v>84</v>
      </c>
      <c r="E8281">
        <v>69</v>
      </c>
      <c r="T8281"/>
    </row>
    <row r="8282" spans="1:20" x14ac:dyDescent="0.25">
      <c r="A8282">
        <v>1983</v>
      </c>
      <c r="B8282">
        <v>9</v>
      </c>
      <c r="C8282">
        <v>2</v>
      </c>
      <c r="D8282">
        <v>84</v>
      </c>
      <c r="E8282">
        <v>66</v>
      </c>
      <c r="T8282"/>
    </row>
    <row r="8283" spans="1:20" x14ac:dyDescent="0.25">
      <c r="A8283">
        <v>1983</v>
      </c>
      <c r="B8283">
        <v>9</v>
      </c>
      <c r="C8283">
        <v>3</v>
      </c>
      <c r="D8283">
        <v>89</v>
      </c>
      <c r="E8283">
        <v>68</v>
      </c>
      <c r="T8283"/>
    </row>
    <row r="8284" spans="1:20" x14ac:dyDescent="0.25">
      <c r="A8284">
        <v>1983</v>
      </c>
      <c r="B8284">
        <v>9</v>
      </c>
      <c r="C8284">
        <v>4</v>
      </c>
      <c r="D8284">
        <v>87</v>
      </c>
      <c r="E8284">
        <v>71</v>
      </c>
      <c r="T8284"/>
    </row>
    <row r="8285" spans="1:20" x14ac:dyDescent="0.25">
      <c r="A8285">
        <v>1983</v>
      </c>
      <c r="B8285">
        <v>9</v>
      </c>
      <c r="C8285">
        <v>5</v>
      </c>
      <c r="D8285">
        <v>91</v>
      </c>
      <c r="E8285">
        <v>73</v>
      </c>
      <c r="T8285"/>
    </row>
    <row r="8286" spans="1:20" x14ac:dyDescent="0.25">
      <c r="A8286">
        <v>1983</v>
      </c>
      <c r="B8286">
        <v>9</v>
      </c>
      <c r="C8286">
        <v>6</v>
      </c>
      <c r="D8286">
        <v>94</v>
      </c>
      <c r="E8286">
        <v>77</v>
      </c>
      <c r="T8286"/>
    </row>
    <row r="8287" spans="1:20" x14ac:dyDescent="0.25">
      <c r="A8287">
        <v>1983</v>
      </c>
      <c r="B8287">
        <v>9</v>
      </c>
      <c r="C8287">
        <v>7</v>
      </c>
      <c r="D8287">
        <v>91</v>
      </c>
      <c r="E8287">
        <v>75</v>
      </c>
      <c r="T8287"/>
    </row>
    <row r="8288" spans="1:20" x14ac:dyDescent="0.25">
      <c r="A8288">
        <v>1983</v>
      </c>
      <c r="B8288">
        <v>9</v>
      </c>
      <c r="C8288">
        <v>8</v>
      </c>
      <c r="D8288">
        <v>85</v>
      </c>
      <c r="E8288">
        <v>66</v>
      </c>
      <c r="T8288"/>
    </row>
    <row r="8289" spans="1:20" x14ac:dyDescent="0.25">
      <c r="A8289">
        <v>1983</v>
      </c>
      <c r="B8289">
        <v>9</v>
      </c>
      <c r="C8289">
        <v>9</v>
      </c>
      <c r="D8289">
        <v>88</v>
      </c>
      <c r="E8289">
        <v>65</v>
      </c>
      <c r="T8289"/>
    </row>
    <row r="8290" spans="1:20" x14ac:dyDescent="0.25">
      <c r="A8290">
        <v>1983</v>
      </c>
      <c r="B8290">
        <v>9</v>
      </c>
      <c r="C8290">
        <v>10</v>
      </c>
      <c r="D8290">
        <v>97</v>
      </c>
      <c r="E8290">
        <v>70</v>
      </c>
      <c r="T8290"/>
    </row>
    <row r="8291" spans="1:20" x14ac:dyDescent="0.25">
      <c r="A8291">
        <v>1983</v>
      </c>
      <c r="B8291">
        <v>9</v>
      </c>
      <c r="C8291">
        <v>11</v>
      </c>
      <c r="D8291">
        <v>99</v>
      </c>
      <c r="E8291">
        <v>78</v>
      </c>
      <c r="T8291"/>
    </row>
    <row r="8292" spans="1:20" x14ac:dyDescent="0.25">
      <c r="A8292">
        <v>1983</v>
      </c>
      <c r="B8292">
        <v>9</v>
      </c>
      <c r="C8292">
        <v>12</v>
      </c>
      <c r="D8292">
        <v>85</v>
      </c>
      <c r="E8292">
        <v>67</v>
      </c>
      <c r="T8292"/>
    </row>
    <row r="8293" spans="1:20" x14ac:dyDescent="0.25">
      <c r="A8293">
        <v>1983</v>
      </c>
      <c r="B8293">
        <v>9</v>
      </c>
      <c r="C8293">
        <v>13</v>
      </c>
      <c r="D8293">
        <v>68</v>
      </c>
      <c r="E8293">
        <v>64</v>
      </c>
      <c r="T8293"/>
    </row>
    <row r="8294" spans="1:20" x14ac:dyDescent="0.25">
      <c r="A8294">
        <v>1983</v>
      </c>
      <c r="B8294">
        <v>9</v>
      </c>
      <c r="C8294">
        <v>14</v>
      </c>
      <c r="D8294">
        <v>72</v>
      </c>
      <c r="E8294">
        <v>61</v>
      </c>
      <c r="T8294"/>
    </row>
    <row r="8295" spans="1:20" x14ac:dyDescent="0.25">
      <c r="A8295">
        <v>1983</v>
      </c>
      <c r="B8295">
        <v>9</v>
      </c>
      <c r="C8295">
        <v>15</v>
      </c>
      <c r="D8295">
        <v>74</v>
      </c>
      <c r="E8295">
        <v>57</v>
      </c>
      <c r="T8295"/>
    </row>
    <row r="8296" spans="1:20" x14ac:dyDescent="0.25">
      <c r="A8296">
        <v>1983</v>
      </c>
      <c r="B8296">
        <v>9</v>
      </c>
      <c r="C8296">
        <v>16</v>
      </c>
      <c r="D8296">
        <v>71</v>
      </c>
      <c r="E8296">
        <v>57</v>
      </c>
      <c r="T8296"/>
    </row>
    <row r="8297" spans="1:20" x14ac:dyDescent="0.25">
      <c r="A8297">
        <v>1983</v>
      </c>
      <c r="B8297">
        <v>9</v>
      </c>
      <c r="C8297">
        <v>17</v>
      </c>
      <c r="D8297">
        <v>79</v>
      </c>
      <c r="E8297">
        <v>64</v>
      </c>
      <c r="T8297"/>
    </row>
    <row r="8298" spans="1:20" x14ac:dyDescent="0.25">
      <c r="A8298">
        <v>1983</v>
      </c>
      <c r="B8298">
        <v>9</v>
      </c>
      <c r="C8298">
        <v>18</v>
      </c>
      <c r="D8298">
        <v>80</v>
      </c>
      <c r="E8298">
        <v>61</v>
      </c>
      <c r="T8298"/>
    </row>
    <row r="8299" spans="1:20" x14ac:dyDescent="0.25">
      <c r="A8299">
        <v>1983</v>
      </c>
      <c r="B8299">
        <v>9</v>
      </c>
      <c r="C8299">
        <v>19</v>
      </c>
      <c r="D8299">
        <v>94</v>
      </c>
      <c r="E8299">
        <v>68</v>
      </c>
      <c r="T8299"/>
    </row>
    <row r="8300" spans="1:20" x14ac:dyDescent="0.25">
      <c r="A8300">
        <v>1983</v>
      </c>
      <c r="B8300">
        <v>9</v>
      </c>
      <c r="C8300">
        <v>20</v>
      </c>
      <c r="D8300">
        <v>93</v>
      </c>
      <c r="E8300">
        <v>73</v>
      </c>
      <c r="T8300"/>
    </row>
    <row r="8301" spans="1:20" x14ac:dyDescent="0.25">
      <c r="A8301">
        <v>1983</v>
      </c>
      <c r="B8301">
        <v>9</v>
      </c>
      <c r="C8301">
        <v>21</v>
      </c>
      <c r="D8301">
        <v>81</v>
      </c>
      <c r="E8301">
        <v>60</v>
      </c>
      <c r="T8301"/>
    </row>
    <row r="8302" spans="1:20" x14ac:dyDescent="0.25">
      <c r="A8302">
        <v>1983</v>
      </c>
      <c r="B8302">
        <v>9</v>
      </c>
      <c r="C8302">
        <v>22</v>
      </c>
      <c r="D8302">
        <v>71</v>
      </c>
      <c r="E8302">
        <v>55</v>
      </c>
      <c r="T8302"/>
    </row>
    <row r="8303" spans="1:20" x14ac:dyDescent="0.25">
      <c r="A8303">
        <v>1983</v>
      </c>
      <c r="B8303">
        <v>9</v>
      </c>
      <c r="C8303">
        <v>23</v>
      </c>
      <c r="D8303">
        <v>65</v>
      </c>
      <c r="E8303">
        <v>50</v>
      </c>
      <c r="T8303"/>
    </row>
    <row r="8304" spans="1:20" x14ac:dyDescent="0.25">
      <c r="A8304">
        <v>1983</v>
      </c>
      <c r="B8304">
        <v>9</v>
      </c>
      <c r="C8304">
        <v>24</v>
      </c>
      <c r="D8304">
        <v>67</v>
      </c>
      <c r="E8304">
        <v>49</v>
      </c>
      <c r="T8304"/>
    </row>
    <row r="8305" spans="1:20" x14ac:dyDescent="0.25">
      <c r="A8305">
        <v>1983</v>
      </c>
      <c r="B8305">
        <v>9</v>
      </c>
      <c r="C8305">
        <v>25</v>
      </c>
      <c r="D8305">
        <v>70</v>
      </c>
      <c r="E8305">
        <v>51</v>
      </c>
      <c r="T8305"/>
    </row>
    <row r="8306" spans="1:20" x14ac:dyDescent="0.25">
      <c r="A8306">
        <v>1983</v>
      </c>
      <c r="B8306">
        <v>9</v>
      </c>
      <c r="C8306">
        <v>26</v>
      </c>
      <c r="D8306">
        <v>70</v>
      </c>
      <c r="E8306">
        <v>53</v>
      </c>
      <c r="T8306"/>
    </row>
    <row r="8307" spans="1:20" x14ac:dyDescent="0.25">
      <c r="A8307">
        <v>1983</v>
      </c>
      <c r="B8307">
        <v>9</v>
      </c>
      <c r="C8307">
        <v>27</v>
      </c>
      <c r="D8307">
        <v>81</v>
      </c>
      <c r="E8307">
        <v>55</v>
      </c>
      <c r="T8307"/>
    </row>
    <row r="8308" spans="1:20" x14ac:dyDescent="0.25">
      <c r="A8308">
        <v>1983</v>
      </c>
      <c r="B8308">
        <v>9</v>
      </c>
      <c r="C8308">
        <v>28</v>
      </c>
      <c r="D8308">
        <v>74</v>
      </c>
      <c r="E8308">
        <v>58</v>
      </c>
      <c r="T8308"/>
    </row>
    <row r="8309" spans="1:20" x14ac:dyDescent="0.25">
      <c r="A8309">
        <v>1983</v>
      </c>
      <c r="B8309">
        <v>9</v>
      </c>
      <c r="C8309">
        <v>29</v>
      </c>
      <c r="D8309">
        <v>69</v>
      </c>
      <c r="E8309">
        <v>55</v>
      </c>
      <c r="T8309"/>
    </row>
    <row r="8310" spans="1:20" x14ac:dyDescent="0.25">
      <c r="A8310">
        <v>1983</v>
      </c>
      <c r="B8310">
        <v>9</v>
      </c>
      <c r="C8310">
        <v>30</v>
      </c>
      <c r="D8310">
        <v>62</v>
      </c>
      <c r="E8310">
        <v>54</v>
      </c>
      <c r="T8310"/>
    </row>
    <row r="8311" spans="1:20" x14ac:dyDescent="0.25">
      <c r="A8311">
        <v>1983</v>
      </c>
      <c r="B8311">
        <v>10</v>
      </c>
      <c r="C8311">
        <v>1</v>
      </c>
      <c r="D8311">
        <v>62</v>
      </c>
      <c r="E8311">
        <v>60</v>
      </c>
      <c r="T8311"/>
    </row>
    <row r="8312" spans="1:20" x14ac:dyDescent="0.25">
      <c r="A8312">
        <v>1983</v>
      </c>
      <c r="B8312">
        <v>10</v>
      </c>
      <c r="C8312">
        <v>2</v>
      </c>
      <c r="D8312">
        <v>73</v>
      </c>
      <c r="E8312">
        <v>62</v>
      </c>
      <c r="T8312"/>
    </row>
    <row r="8313" spans="1:20" x14ac:dyDescent="0.25">
      <c r="A8313">
        <v>1983</v>
      </c>
      <c r="B8313">
        <v>10</v>
      </c>
      <c r="C8313">
        <v>3</v>
      </c>
      <c r="D8313">
        <v>82</v>
      </c>
      <c r="E8313">
        <v>59</v>
      </c>
      <c r="T8313"/>
    </row>
    <row r="8314" spans="1:20" x14ac:dyDescent="0.25">
      <c r="A8314">
        <v>1983</v>
      </c>
      <c r="B8314">
        <v>10</v>
      </c>
      <c r="C8314">
        <v>4</v>
      </c>
      <c r="D8314">
        <v>84</v>
      </c>
      <c r="E8314">
        <v>62</v>
      </c>
      <c r="T8314"/>
    </row>
    <row r="8315" spans="1:20" x14ac:dyDescent="0.25">
      <c r="A8315">
        <v>1983</v>
      </c>
      <c r="B8315">
        <v>10</v>
      </c>
      <c r="C8315">
        <v>5</v>
      </c>
      <c r="D8315">
        <v>82</v>
      </c>
      <c r="E8315">
        <v>63</v>
      </c>
      <c r="T8315"/>
    </row>
    <row r="8316" spans="1:20" x14ac:dyDescent="0.25">
      <c r="A8316">
        <v>1983</v>
      </c>
      <c r="B8316">
        <v>10</v>
      </c>
      <c r="C8316">
        <v>6</v>
      </c>
      <c r="D8316">
        <v>74</v>
      </c>
      <c r="E8316">
        <v>58</v>
      </c>
      <c r="T8316"/>
    </row>
    <row r="8317" spans="1:20" x14ac:dyDescent="0.25">
      <c r="A8317">
        <v>1983</v>
      </c>
      <c r="B8317">
        <v>10</v>
      </c>
      <c r="C8317">
        <v>7</v>
      </c>
      <c r="D8317">
        <v>71</v>
      </c>
      <c r="E8317">
        <v>54</v>
      </c>
      <c r="T8317"/>
    </row>
    <row r="8318" spans="1:20" x14ac:dyDescent="0.25">
      <c r="A8318">
        <v>1983</v>
      </c>
      <c r="B8318">
        <v>10</v>
      </c>
      <c r="C8318">
        <v>8</v>
      </c>
      <c r="D8318">
        <v>73</v>
      </c>
      <c r="E8318">
        <v>53</v>
      </c>
      <c r="T8318"/>
    </row>
    <row r="8319" spans="1:20" x14ac:dyDescent="0.25">
      <c r="A8319">
        <v>1983</v>
      </c>
      <c r="B8319">
        <v>10</v>
      </c>
      <c r="C8319">
        <v>9</v>
      </c>
      <c r="D8319">
        <v>72</v>
      </c>
      <c r="E8319">
        <v>56</v>
      </c>
      <c r="T8319"/>
    </row>
    <row r="8320" spans="1:20" x14ac:dyDescent="0.25">
      <c r="A8320">
        <v>1983</v>
      </c>
      <c r="B8320">
        <v>10</v>
      </c>
      <c r="C8320">
        <v>10</v>
      </c>
      <c r="D8320">
        <v>64</v>
      </c>
      <c r="E8320">
        <v>52</v>
      </c>
      <c r="T8320"/>
    </row>
    <row r="8321" spans="1:20" x14ac:dyDescent="0.25">
      <c r="A8321">
        <v>1983</v>
      </c>
      <c r="B8321">
        <v>10</v>
      </c>
      <c r="C8321">
        <v>11</v>
      </c>
      <c r="D8321">
        <v>65</v>
      </c>
      <c r="E8321">
        <v>47</v>
      </c>
      <c r="T8321"/>
    </row>
    <row r="8322" spans="1:20" x14ac:dyDescent="0.25">
      <c r="A8322">
        <v>1983</v>
      </c>
      <c r="B8322">
        <v>10</v>
      </c>
      <c r="C8322">
        <v>12</v>
      </c>
      <c r="D8322">
        <v>70</v>
      </c>
      <c r="E8322">
        <v>65</v>
      </c>
      <c r="T8322"/>
    </row>
    <row r="8323" spans="1:20" x14ac:dyDescent="0.25">
      <c r="A8323">
        <v>1983</v>
      </c>
      <c r="B8323">
        <v>10</v>
      </c>
      <c r="C8323">
        <v>13</v>
      </c>
      <c r="D8323">
        <v>74</v>
      </c>
      <c r="E8323">
        <v>67</v>
      </c>
      <c r="T8323"/>
    </row>
    <row r="8324" spans="1:20" x14ac:dyDescent="0.25">
      <c r="A8324">
        <v>1983</v>
      </c>
      <c r="B8324">
        <v>10</v>
      </c>
      <c r="C8324">
        <v>14</v>
      </c>
      <c r="D8324">
        <v>71</v>
      </c>
      <c r="E8324">
        <v>55</v>
      </c>
      <c r="T8324"/>
    </row>
    <row r="8325" spans="1:20" x14ac:dyDescent="0.25">
      <c r="A8325">
        <v>1983</v>
      </c>
      <c r="B8325">
        <v>10</v>
      </c>
      <c r="C8325">
        <v>15</v>
      </c>
      <c r="D8325">
        <v>66</v>
      </c>
      <c r="E8325">
        <v>51</v>
      </c>
      <c r="T8325"/>
    </row>
    <row r="8326" spans="1:20" x14ac:dyDescent="0.25">
      <c r="A8326">
        <v>1983</v>
      </c>
      <c r="B8326">
        <v>10</v>
      </c>
      <c r="C8326">
        <v>16</v>
      </c>
      <c r="D8326">
        <v>61</v>
      </c>
      <c r="E8326">
        <v>46</v>
      </c>
      <c r="T8326"/>
    </row>
    <row r="8327" spans="1:20" x14ac:dyDescent="0.25">
      <c r="A8327">
        <v>1983</v>
      </c>
      <c r="B8327">
        <v>10</v>
      </c>
      <c r="C8327">
        <v>17</v>
      </c>
      <c r="D8327">
        <v>63</v>
      </c>
      <c r="E8327">
        <v>49</v>
      </c>
      <c r="T8327"/>
    </row>
    <row r="8328" spans="1:20" x14ac:dyDescent="0.25">
      <c r="A8328">
        <v>1983</v>
      </c>
      <c r="B8328">
        <v>10</v>
      </c>
      <c r="C8328">
        <v>18</v>
      </c>
      <c r="D8328">
        <v>64</v>
      </c>
      <c r="E8328">
        <v>54</v>
      </c>
      <c r="T8328"/>
    </row>
    <row r="8329" spans="1:20" x14ac:dyDescent="0.25">
      <c r="A8329">
        <v>1983</v>
      </c>
      <c r="B8329">
        <v>10</v>
      </c>
      <c r="C8329">
        <v>19</v>
      </c>
      <c r="D8329">
        <v>60</v>
      </c>
      <c r="E8329">
        <v>49</v>
      </c>
      <c r="T8329"/>
    </row>
    <row r="8330" spans="1:20" x14ac:dyDescent="0.25">
      <c r="A8330">
        <v>1983</v>
      </c>
      <c r="B8330">
        <v>10</v>
      </c>
      <c r="C8330">
        <v>20</v>
      </c>
      <c r="D8330">
        <v>55</v>
      </c>
      <c r="E8330">
        <v>43</v>
      </c>
      <c r="T8330"/>
    </row>
    <row r="8331" spans="1:20" x14ac:dyDescent="0.25">
      <c r="A8331">
        <v>1983</v>
      </c>
      <c r="B8331">
        <v>10</v>
      </c>
      <c r="C8331">
        <v>21</v>
      </c>
      <c r="D8331">
        <v>54</v>
      </c>
      <c r="E8331">
        <v>41</v>
      </c>
      <c r="T8331"/>
    </row>
    <row r="8332" spans="1:20" x14ac:dyDescent="0.25">
      <c r="A8332">
        <v>1983</v>
      </c>
      <c r="B8332">
        <v>10</v>
      </c>
      <c r="C8332">
        <v>22</v>
      </c>
      <c r="D8332">
        <v>51</v>
      </c>
      <c r="E8332">
        <v>38</v>
      </c>
      <c r="T8332"/>
    </row>
    <row r="8333" spans="1:20" x14ac:dyDescent="0.25">
      <c r="A8333">
        <v>1983</v>
      </c>
      <c r="B8333">
        <v>10</v>
      </c>
      <c r="C8333">
        <v>23</v>
      </c>
      <c r="D8333">
        <v>59</v>
      </c>
      <c r="E8333">
        <v>48</v>
      </c>
      <c r="T8333"/>
    </row>
    <row r="8334" spans="1:20" x14ac:dyDescent="0.25">
      <c r="A8334">
        <v>1983</v>
      </c>
      <c r="B8334">
        <v>10</v>
      </c>
      <c r="C8334">
        <v>24</v>
      </c>
      <c r="D8334">
        <v>61</v>
      </c>
      <c r="E8334">
        <v>49</v>
      </c>
      <c r="T8334"/>
    </row>
    <row r="8335" spans="1:20" x14ac:dyDescent="0.25">
      <c r="A8335">
        <v>1983</v>
      </c>
      <c r="B8335">
        <v>10</v>
      </c>
      <c r="C8335">
        <v>25</v>
      </c>
      <c r="D8335">
        <v>53</v>
      </c>
      <c r="E8335">
        <v>46</v>
      </c>
      <c r="T8335"/>
    </row>
    <row r="8336" spans="1:20" x14ac:dyDescent="0.25">
      <c r="A8336">
        <v>1983</v>
      </c>
      <c r="B8336">
        <v>10</v>
      </c>
      <c r="C8336">
        <v>26</v>
      </c>
      <c r="D8336">
        <v>55</v>
      </c>
      <c r="E8336">
        <v>45</v>
      </c>
      <c r="T8336"/>
    </row>
    <row r="8337" spans="1:20" x14ac:dyDescent="0.25">
      <c r="A8337">
        <v>1983</v>
      </c>
      <c r="B8337">
        <v>10</v>
      </c>
      <c r="C8337">
        <v>27</v>
      </c>
      <c r="D8337">
        <v>53</v>
      </c>
      <c r="E8337">
        <v>42</v>
      </c>
      <c r="T8337"/>
    </row>
    <row r="8338" spans="1:20" x14ac:dyDescent="0.25">
      <c r="A8338">
        <v>1983</v>
      </c>
      <c r="B8338">
        <v>10</v>
      </c>
      <c r="C8338">
        <v>28</v>
      </c>
      <c r="D8338">
        <v>67</v>
      </c>
      <c r="E8338">
        <v>44</v>
      </c>
      <c r="T8338"/>
    </row>
    <row r="8339" spans="1:20" x14ac:dyDescent="0.25">
      <c r="A8339">
        <v>1983</v>
      </c>
      <c r="B8339">
        <v>10</v>
      </c>
      <c r="C8339">
        <v>29</v>
      </c>
      <c r="D8339">
        <v>62</v>
      </c>
      <c r="E8339">
        <v>41</v>
      </c>
      <c r="T8339"/>
    </row>
    <row r="8340" spans="1:20" x14ac:dyDescent="0.25">
      <c r="A8340">
        <v>1983</v>
      </c>
      <c r="B8340">
        <v>10</v>
      </c>
      <c r="C8340">
        <v>30</v>
      </c>
      <c r="D8340">
        <v>51</v>
      </c>
      <c r="E8340">
        <v>36</v>
      </c>
      <c r="T8340"/>
    </row>
    <row r="8341" spans="1:20" x14ac:dyDescent="0.25">
      <c r="A8341">
        <v>1983</v>
      </c>
      <c r="B8341">
        <v>10</v>
      </c>
      <c r="C8341">
        <v>31</v>
      </c>
      <c r="D8341">
        <v>59</v>
      </c>
      <c r="E8341">
        <v>39</v>
      </c>
      <c r="T8341"/>
    </row>
    <row r="8342" spans="1:20" x14ac:dyDescent="0.25">
      <c r="A8342">
        <v>1983</v>
      </c>
      <c r="B8342">
        <v>11</v>
      </c>
      <c r="C8342">
        <v>1</v>
      </c>
      <c r="D8342">
        <v>60</v>
      </c>
      <c r="E8342">
        <v>43</v>
      </c>
      <c r="T8342"/>
    </row>
    <row r="8343" spans="1:20" x14ac:dyDescent="0.25">
      <c r="A8343">
        <v>1983</v>
      </c>
      <c r="B8343">
        <v>11</v>
      </c>
      <c r="C8343">
        <v>2</v>
      </c>
      <c r="D8343">
        <v>63</v>
      </c>
      <c r="E8343">
        <v>44</v>
      </c>
      <c r="T8343"/>
    </row>
    <row r="8344" spans="1:20" x14ac:dyDescent="0.25">
      <c r="A8344">
        <v>1983</v>
      </c>
      <c r="B8344">
        <v>11</v>
      </c>
      <c r="C8344">
        <v>3</v>
      </c>
      <c r="D8344">
        <v>58</v>
      </c>
      <c r="E8344">
        <v>47</v>
      </c>
      <c r="T8344"/>
    </row>
    <row r="8345" spans="1:20" x14ac:dyDescent="0.25">
      <c r="A8345">
        <v>1983</v>
      </c>
      <c r="B8345">
        <v>11</v>
      </c>
      <c r="C8345">
        <v>4</v>
      </c>
      <c r="D8345">
        <v>48</v>
      </c>
      <c r="E8345">
        <v>38</v>
      </c>
      <c r="T8345"/>
    </row>
    <row r="8346" spans="1:20" x14ac:dyDescent="0.25">
      <c r="A8346">
        <v>1983</v>
      </c>
      <c r="B8346">
        <v>11</v>
      </c>
      <c r="C8346">
        <v>5</v>
      </c>
      <c r="D8346">
        <v>50</v>
      </c>
      <c r="E8346">
        <v>34</v>
      </c>
      <c r="T8346"/>
    </row>
    <row r="8347" spans="1:20" x14ac:dyDescent="0.25">
      <c r="A8347">
        <v>1983</v>
      </c>
      <c r="B8347">
        <v>11</v>
      </c>
      <c r="C8347">
        <v>6</v>
      </c>
      <c r="D8347">
        <v>50</v>
      </c>
      <c r="E8347">
        <v>36</v>
      </c>
      <c r="T8347"/>
    </row>
    <row r="8348" spans="1:20" x14ac:dyDescent="0.25">
      <c r="A8348">
        <v>1983</v>
      </c>
      <c r="B8348">
        <v>11</v>
      </c>
      <c r="C8348">
        <v>7</v>
      </c>
      <c r="D8348">
        <v>60</v>
      </c>
      <c r="E8348">
        <v>44</v>
      </c>
      <c r="T8348"/>
    </row>
    <row r="8349" spans="1:20" x14ac:dyDescent="0.25">
      <c r="A8349">
        <v>1983</v>
      </c>
      <c r="B8349">
        <v>11</v>
      </c>
      <c r="C8349">
        <v>8</v>
      </c>
      <c r="D8349">
        <v>60</v>
      </c>
      <c r="E8349">
        <v>44</v>
      </c>
      <c r="T8349"/>
    </row>
    <row r="8350" spans="1:20" x14ac:dyDescent="0.25">
      <c r="A8350">
        <v>1983</v>
      </c>
      <c r="B8350">
        <v>11</v>
      </c>
      <c r="C8350">
        <v>9</v>
      </c>
      <c r="D8350">
        <v>69</v>
      </c>
      <c r="E8350">
        <v>49</v>
      </c>
      <c r="T8350"/>
    </row>
    <row r="8351" spans="1:20" x14ac:dyDescent="0.25">
      <c r="A8351">
        <v>1983</v>
      </c>
      <c r="B8351">
        <v>11</v>
      </c>
      <c r="C8351">
        <v>10</v>
      </c>
      <c r="D8351">
        <v>56</v>
      </c>
      <c r="E8351">
        <v>48</v>
      </c>
      <c r="T8351"/>
    </row>
    <row r="8352" spans="1:20" x14ac:dyDescent="0.25">
      <c r="A8352">
        <v>1983</v>
      </c>
      <c r="B8352">
        <v>11</v>
      </c>
      <c r="C8352">
        <v>11</v>
      </c>
      <c r="D8352">
        <v>60</v>
      </c>
      <c r="E8352">
        <v>47</v>
      </c>
      <c r="T8352"/>
    </row>
    <row r="8353" spans="1:20" x14ac:dyDescent="0.25">
      <c r="A8353">
        <v>1983</v>
      </c>
      <c r="B8353">
        <v>11</v>
      </c>
      <c r="C8353">
        <v>12</v>
      </c>
      <c r="D8353">
        <v>47</v>
      </c>
      <c r="E8353">
        <v>36</v>
      </c>
      <c r="T8353"/>
    </row>
    <row r="8354" spans="1:20" x14ac:dyDescent="0.25">
      <c r="A8354">
        <v>1983</v>
      </c>
      <c r="B8354">
        <v>11</v>
      </c>
      <c r="C8354">
        <v>13</v>
      </c>
      <c r="D8354">
        <v>47</v>
      </c>
      <c r="E8354">
        <v>32</v>
      </c>
      <c r="T8354"/>
    </row>
    <row r="8355" spans="1:20" x14ac:dyDescent="0.25">
      <c r="A8355">
        <v>1983</v>
      </c>
      <c r="B8355">
        <v>11</v>
      </c>
      <c r="C8355">
        <v>14</v>
      </c>
      <c r="D8355">
        <v>49</v>
      </c>
      <c r="E8355">
        <v>38</v>
      </c>
      <c r="T8355"/>
    </row>
    <row r="8356" spans="1:20" x14ac:dyDescent="0.25">
      <c r="A8356">
        <v>1983</v>
      </c>
      <c r="B8356">
        <v>11</v>
      </c>
      <c r="C8356">
        <v>15</v>
      </c>
      <c r="D8356">
        <v>50</v>
      </c>
      <c r="E8356">
        <v>42</v>
      </c>
      <c r="T8356"/>
    </row>
    <row r="8357" spans="1:20" x14ac:dyDescent="0.25">
      <c r="A8357">
        <v>1983</v>
      </c>
      <c r="B8357">
        <v>11</v>
      </c>
      <c r="C8357">
        <v>16</v>
      </c>
      <c r="D8357">
        <v>58</v>
      </c>
      <c r="E8357">
        <v>42</v>
      </c>
      <c r="T8357"/>
    </row>
    <row r="8358" spans="1:20" x14ac:dyDescent="0.25">
      <c r="A8358">
        <v>1983</v>
      </c>
      <c r="B8358">
        <v>11</v>
      </c>
      <c r="C8358">
        <v>17</v>
      </c>
      <c r="D8358">
        <v>45</v>
      </c>
      <c r="E8358">
        <v>41</v>
      </c>
      <c r="T8358"/>
    </row>
    <row r="8359" spans="1:20" x14ac:dyDescent="0.25">
      <c r="A8359">
        <v>1983</v>
      </c>
      <c r="B8359">
        <v>11</v>
      </c>
      <c r="C8359">
        <v>18</v>
      </c>
      <c r="D8359">
        <v>50</v>
      </c>
      <c r="E8359">
        <v>37</v>
      </c>
      <c r="T8359"/>
    </row>
    <row r="8360" spans="1:20" x14ac:dyDescent="0.25">
      <c r="A8360">
        <v>1983</v>
      </c>
      <c r="B8360">
        <v>11</v>
      </c>
      <c r="C8360">
        <v>19</v>
      </c>
      <c r="D8360">
        <v>58</v>
      </c>
      <c r="E8360">
        <v>45</v>
      </c>
      <c r="T8360"/>
    </row>
    <row r="8361" spans="1:20" x14ac:dyDescent="0.25">
      <c r="A8361">
        <v>1983</v>
      </c>
      <c r="B8361">
        <v>11</v>
      </c>
      <c r="C8361">
        <v>20</v>
      </c>
      <c r="D8361">
        <v>62</v>
      </c>
      <c r="E8361">
        <v>50</v>
      </c>
      <c r="T8361"/>
    </row>
    <row r="8362" spans="1:20" x14ac:dyDescent="0.25">
      <c r="A8362">
        <v>1983</v>
      </c>
      <c r="B8362">
        <v>11</v>
      </c>
      <c r="C8362">
        <v>21</v>
      </c>
      <c r="D8362">
        <v>63</v>
      </c>
      <c r="E8362">
        <v>53</v>
      </c>
      <c r="T8362"/>
    </row>
    <row r="8363" spans="1:20" x14ac:dyDescent="0.25">
      <c r="A8363">
        <v>1983</v>
      </c>
      <c r="B8363">
        <v>11</v>
      </c>
      <c r="C8363">
        <v>22</v>
      </c>
      <c r="D8363">
        <v>67</v>
      </c>
      <c r="E8363">
        <v>51</v>
      </c>
      <c r="T8363"/>
    </row>
    <row r="8364" spans="1:20" x14ac:dyDescent="0.25">
      <c r="A8364">
        <v>1983</v>
      </c>
      <c r="B8364">
        <v>11</v>
      </c>
      <c r="C8364">
        <v>23</v>
      </c>
      <c r="D8364">
        <v>53</v>
      </c>
      <c r="E8364">
        <v>45</v>
      </c>
      <c r="T8364"/>
    </row>
    <row r="8365" spans="1:20" x14ac:dyDescent="0.25">
      <c r="A8365">
        <v>1983</v>
      </c>
      <c r="B8365">
        <v>11</v>
      </c>
      <c r="C8365">
        <v>24</v>
      </c>
      <c r="D8365">
        <v>61</v>
      </c>
      <c r="E8365">
        <v>49</v>
      </c>
      <c r="T8365"/>
    </row>
    <row r="8366" spans="1:20" x14ac:dyDescent="0.25">
      <c r="A8366">
        <v>1983</v>
      </c>
      <c r="B8366">
        <v>11</v>
      </c>
      <c r="C8366">
        <v>25</v>
      </c>
      <c r="D8366">
        <v>58</v>
      </c>
      <c r="E8366">
        <v>35</v>
      </c>
      <c r="T8366"/>
    </row>
    <row r="8367" spans="1:20" x14ac:dyDescent="0.25">
      <c r="A8367">
        <v>1983</v>
      </c>
      <c r="B8367">
        <v>11</v>
      </c>
      <c r="C8367">
        <v>26</v>
      </c>
      <c r="D8367">
        <v>58</v>
      </c>
      <c r="E8367">
        <v>38</v>
      </c>
      <c r="T8367"/>
    </row>
    <row r="8368" spans="1:20" x14ac:dyDescent="0.25">
      <c r="A8368">
        <v>1983</v>
      </c>
      <c r="B8368">
        <v>11</v>
      </c>
      <c r="C8368">
        <v>27</v>
      </c>
      <c r="D8368">
        <v>53</v>
      </c>
      <c r="E8368">
        <v>45</v>
      </c>
      <c r="T8368"/>
    </row>
    <row r="8369" spans="1:20" x14ac:dyDescent="0.25">
      <c r="A8369">
        <v>1983</v>
      </c>
      <c r="B8369">
        <v>11</v>
      </c>
      <c r="C8369">
        <v>28</v>
      </c>
      <c r="D8369">
        <v>48</v>
      </c>
      <c r="E8369">
        <v>38</v>
      </c>
      <c r="T8369"/>
    </row>
    <row r="8370" spans="1:20" x14ac:dyDescent="0.25">
      <c r="A8370">
        <v>1983</v>
      </c>
      <c r="B8370">
        <v>11</v>
      </c>
      <c r="C8370">
        <v>29</v>
      </c>
      <c r="D8370">
        <v>54</v>
      </c>
      <c r="E8370">
        <v>40</v>
      </c>
      <c r="T8370"/>
    </row>
    <row r="8371" spans="1:20" x14ac:dyDescent="0.25">
      <c r="A8371">
        <v>1983</v>
      </c>
      <c r="B8371">
        <v>11</v>
      </c>
      <c r="C8371">
        <v>30</v>
      </c>
      <c r="D8371">
        <v>47</v>
      </c>
      <c r="E8371">
        <v>37</v>
      </c>
      <c r="T8371"/>
    </row>
    <row r="8372" spans="1:20" x14ac:dyDescent="0.25">
      <c r="A8372">
        <v>1983</v>
      </c>
      <c r="B8372">
        <v>12</v>
      </c>
      <c r="C8372">
        <v>1</v>
      </c>
      <c r="D8372">
        <v>42</v>
      </c>
      <c r="E8372">
        <v>35</v>
      </c>
      <c r="T8372"/>
    </row>
    <row r="8373" spans="1:20" x14ac:dyDescent="0.25">
      <c r="A8373">
        <v>1983</v>
      </c>
      <c r="B8373">
        <v>12</v>
      </c>
      <c r="C8373">
        <v>2</v>
      </c>
      <c r="D8373">
        <v>40</v>
      </c>
      <c r="E8373">
        <v>31</v>
      </c>
      <c r="T8373"/>
    </row>
    <row r="8374" spans="1:20" x14ac:dyDescent="0.25">
      <c r="A8374">
        <v>1983</v>
      </c>
      <c r="B8374">
        <v>12</v>
      </c>
      <c r="C8374">
        <v>3</v>
      </c>
      <c r="D8374">
        <v>43</v>
      </c>
      <c r="E8374">
        <v>34</v>
      </c>
      <c r="T8374"/>
    </row>
    <row r="8375" spans="1:20" x14ac:dyDescent="0.25">
      <c r="A8375">
        <v>1983</v>
      </c>
      <c r="B8375">
        <v>12</v>
      </c>
      <c r="C8375">
        <v>4</v>
      </c>
      <c r="D8375">
        <v>43</v>
      </c>
      <c r="E8375">
        <v>36</v>
      </c>
      <c r="T8375"/>
    </row>
    <row r="8376" spans="1:20" x14ac:dyDescent="0.25">
      <c r="A8376">
        <v>1983</v>
      </c>
      <c r="B8376">
        <v>12</v>
      </c>
      <c r="C8376">
        <v>5</v>
      </c>
      <c r="D8376">
        <v>49</v>
      </c>
      <c r="E8376">
        <v>36</v>
      </c>
      <c r="T8376"/>
    </row>
    <row r="8377" spans="1:20" x14ac:dyDescent="0.25">
      <c r="A8377">
        <v>1983</v>
      </c>
      <c r="B8377">
        <v>12</v>
      </c>
      <c r="C8377">
        <v>6</v>
      </c>
      <c r="D8377">
        <v>57</v>
      </c>
      <c r="E8377">
        <v>44</v>
      </c>
      <c r="T8377"/>
    </row>
    <row r="8378" spans="1:20" x14ac:dyDescent="0.25">
      <c r="A8378">
        <v>1983</v>
      </c>
      <c r="B8378">
        <v>12</v>
      </c>
      <c r="C8378">
        <v>7</v>
      </c>
      <c r="D8378">
        <v>51</v>
      </c>
      <c r="E8378">
        <v>35</v>
      </c>
      <c r="T8378"/>
    </row>
    <row r="8379" spans="1:20" x14ac:dyDescent="0.25">
      <c r="A8379">
        <v>1983</v>
      </c>
      <c r="B8379">
        <v>12</v>
      </c>
      <c r="C8379">
        <v>8</v>
      </c>
      <c r="D8379">
        <v>39</v>
      </c>
      <c r="E8379">
        <v>32</v>
      </c>
      <c r="T8379"/>
    </row>
    <row r="8380" spans="1:20" x14ac:dyDescent="0.25">
      <c r="A8380">
        <v>1983</v>
      </c>
      <c r="B8380">
        <v>12</v>
      </c>
      <c r="C8380">
        <v>9</v>
      </c>
      <c r="D8380">
        <v>46</v>
      </c>
      <c r="E8380">
        <v>34</v>
      </c>
      <c r="T8380"/>
    </row>
    <row r="8381" spans="1:20" x14ac:dyDescent="0.25">
      <c r="A8381">
        <v>1983</v>
      </c>
      <c r="B8381">
        <v>12</v>
      </c>
      <c r="C8381">
        <v>10</v>
      </c>
      <c r="D8381">
        <v>52</v>
      </c>
      <c r="E8381">
        <v>40</v>
      </c>
      <c r="T8381"/>
    </row>
    <row r="8382" spans="1:20" x14ac:dyDescent="0.25">
      <c r="A8382">
        <v>1983</v>
      </c>
      <c r="B8382">
        <v>12</v>
      </c>
      <c r="C8382">
        <v>11</v>
      </c>
      <c r="D8382">
        <v>40</v>
      </c>
      <c r="E8382">
        <v>35</v>
      </c>
      <c r="T8382"/>
    </row>
    <row r="8383" spans="1:20" x14ac:dyDescent="0.25">
      <c r="A8383">
        <v>1983</v>
      </c>
      <c r="B8383">
        <v>12</v>
      </c>
      <c r="C8383">
        <v>12</v>
      </c>
      <c r="D8383">
        <v>59</v>
      </c>
      <c r="E8383">
        <v>36</v>
      </c>
      <c r="T8383"/>
    </row>
    <row r="8384" spans="1:20" x14ac:dyDescent="0.25">
      <c r="A8384">
        <v>1983</v>
      </c>
      <c r="B8384">
        <v>12</v>
      </c>
      <c r="C8384">
        <v>13</v>
      </c>
      <c r="D8384">
        <v>59</v>
      </c>
      <c r="E8384">
        <v>50</v>
      </c>
      <c r="T8384"/>
    </row>
    <row r="8385" spans="1:20" x14ac:dyDescent="0.25">
      <c r="A8385">
        <v>1983</v>
      </c>
      <c r="B8385">
        <v>12</v>
      </c>
      <c r="C8385">
        <v>14</v>
      </c>
      <c r="D8385">
        <v>54</v>
      </c>
      <c r="E8385">
        <v>47</v>
      </c>
      <c r="T8385"/>
    </row>
    <row r="8386" spans="1:20" x14ac:dyDescent="0.25">
      <c r="A8386">
        <v>1983</v>
      </c>
      <c r="B8386">
        <v>12</v>
      </c>
      <c r="C8386">
        <v>15</v>
      </c>
      <c r="D8386">
        <v>56</v>
      </c>
      <c r="E8386">
        <v>48</v>
      </c>
      <c r="T8386"/>
    </row>
    <row r="8387" spans="1:20" x14ac:dyDescent="0.25">
      <c r="A8387">
        <v>1983</v>
      </c>
      <c r="B8387">
        <v>12</v>
      </c>
      <c r="C8387">
        <v>16</v>
      </c>
      <c r="D8387">
        <v>49</v>
      </c>
      <c r="E8387">
        <v>40</v>
      </c>
      <c r="T8387"/>
    </row>
    <row r="8388" spans="1:20" x14ac:dyDescent="0.25">
      <c r="A8388">
        <v>1983</v>
      </c>
      <c r="B8388">
        <v>12</v>
      </c>
      <c r="C8388">
        <v>17</v>
      </c>
      <c r="D8388">
        <v>40</v>
      </c>
      <c r="E8388">
        <v>31</v>
      </c>
      <c r="T8388"/>
    </row>
    <row r="8389" spans="1:20" x14ac:dyDescent="0.25">
      <c r="A8389">
        <v>1983</v>
      </c>
      <c r="B8389">
        <v>12</v>
      </c>
      <c r="C8389">
        <v>18</v>
      </c>
      <c r="D8389">
        <v>37</v>
      </c>
      <c r="E8389">
        <v>28</v>
      </c>
      <c r="T8389"/>
    </row>
    <row r="8390" spans="1:20" x14ac:dyDescent="0.25">
      <c r="A8390">
        <v>1983</v>
      </c>
      <c r="B8390">
        <v>12</v>
      </c>
      <c r="C8390">
        <v>19</v>
      </c>
      <c r="D8390">
        <v>34</v>
      </c>
      <c r="E8390">
        <v>21</v>
      </c>
      <c r="T8390"/>
    </row>
    <row r="8391" spans="1:20" x14ac:dyDescent="0.25">
      <c r="A8391">
        <v>1983</v>
      </c>
      <c r="B8391">
        <v>12</v>
      </c>
      <c r="C8391">
        <v>20</v>
      </c>
      <c r="D8391">
        <v>25</v>
      </c>
      <c r="E8391">
        <v>17</v>
      </c>
      <c r="T8391"/>
    </row>
    <row r="8392" spans="1:20" x14ac:dyDescent="0.25">
      <c r="A8392">
        <v>1983</v>
      </c>
      <c r="B8392">
        <v>12</v>
      </c>
      <c r="C8392">
        <v>21</v>
      </c>
      <c r="D8392">
        <v>32</v>
      </c>
      <c r="E8392">
        <v>14</v>
      </c>
      <c r="T8392"/>
    </row>
    <row r="8393" spans="1:20" x14ac:dyDescent="0.25">
      <c r="A8393">
        <v>1983</v>
      </c>
      <c r="B8393">
        <v>12</v>
      </c>
      <c r="C8393">
        <v>22</v>
      </c>
      <c r="D8393">
        <v>53</v>
      </c>
      <c r="E8393">
        <v>31</v>
      </c>
      <c r="T8393"/>
    </row>
    <row r="8394" spans="1:20" x14ac:dyDescent="0.25">
      <c r="A8394">
        <v>1983</v>
      </c>
      <c r="B8394">
        <v>12</v>
      </c>
      <c r="C8394">
        <v>23</v>
      </c>
      <c r="D8394">
        <v>41</v>
      </c>
      <c r="E8394">
        <v>22</v>
      </c>
      <c r="T8394"/>
    </row>
    <row r="8395" spans="1:20" x14ac:dyDescent="0.25">
      <c r="A8395">
        <v>1983</v>
      </c>
      <c r="B8395">
        <v>12</v>
      </c>
      <c r="C8395">
        <v>24</v>
      </c>
      <c r="D8395">
        <v>22</v>
      </c>
      <c r="E8395">
        <v>6</v>
      </c>
      <c r="T8395"/>
    </row>
    <row r="8396" spans="1:20" x14ac:dyDescent="0.25">
      <c r="A8396">
        <v>1983</v>
      </c>
      <c r="B8396">
        <v>12</v>
      </c>
      <c r="C8396">
        <v>25</v>
      </c>
      <c r="D8396">
        <v>13</v>
      </c>
      <c r="E8396">
        <v>4</v>
      </c>
      <c r="T8396"/>
    </row>
    <row r="8397" spans="1:20" x14ac:dyDescent="0.25">
      <c r="A8397">
        <v>1983</v>
      </c>
      <c r="B8397">
        <v>12</v>
      </c>
      <c r="C8397">
        <v>26</v>
      </c>
      <c r="D8397">
        <v>19</v>
      </c>
      <c r="E8397">
        <v>8</v>
      </c>
      <c r="T8397"/>
    </row>
    <row r="8398" spans="1:20" x14ac:dyDescent="0.25">
      <c r="A8398">
        <v>1983</v>
      </c>
      <c r="B8398">
        <v>12</v>
      </c>
      <c r="C8398">
        <v>27</v>
      </c>
      <c r="D8398">
        <v>29</v>
      </c>
      <c r="E8398">
        <v>16</v>
      </c>
      <c r="T8398"/>
    </row>
    <row r="8399" spans="1:20" x14ac:dyDescent="0.25">
      <c r="A8399">
        <v>1983</v>
      </c>
      <c r="B8399">
        <v>12</v>
      </c>
      <c r="C8399">
        <v>28</v>
      </c>
      <c r="D8399">
        <v>55</v>
      </c>
      <c r="E8399">
        <v>27</v>
      </c>
      <c r="T8399"/>
    </row>
    <row r="8400" spans="1:20" x14ac:dyDescent="0.25">
      <c r="A8400">
        <v>1983</v>
      </c>
      <c r="B8400">
        <v>12</v>
      </c>
      <c r="C8400">
        <v>29</v>
      </c>
      <c r="D8400">
        <v>41</v>
      </c>
      <c r="E8400">
        <v>26</v>
      </c>
      <c r="T8400"/>
    </row>
    <row r="8401" spans="1:20" x14ac:dyDescent="0.25">
      <c r="A8401">
        <v>1983</v>
      </c>
      <c r="B8401">
        <v>12</v>
      </c>
      <c r="C8401">
        <v>30</v>
      </c>
      <c r="D8401">
        <v>28</v>
      </c>
      <c r="E8401">
        <v>19</v>
      </c>
      <c r="T8401"/>
    </row>
    <row r="8402" spans="1:20" x14ac:dyDescent="0.25">
      <c r="A8402">
        <v>1983</v>
      </c>
      <c r="B8402">
        <v>12</v>
      </c>
      <c r="C8402">
        <v>31</v>
      </c>
      <c r="D8402">
        <v>31</v>
      </c>
      <c r="E8402">
        <v>18</v>
      </c>
      <c r="T8402"/>
    </row>
    <row r="8403" spans="1:20" x14ac:dyDescent="0.25">
      <c r="A8403">
        <v>1984</v>
      </c>
      <c r="B8403">
        <v>1</v>
      </c>
      <c r="C8403">
        <v>1</v>
      </c>
      <c r="D8403">
        <v>32</v>
      </c>
      <c r="E8403">
        <v>25</v>
      </c>
      <c r="F8403">
        <v>0</v>
      </c>
      <c r="T8403"/>
    </row>
    <row r="8404" spans="1:20" x14ac:dyDescent="0.25">
      <c r="A8404">
        <v>1984</v>
      </c>
      <c r="B8404">
        <v>1</v>
      </c>
      <c r="C8404">
        <v>2</v>
      </c>
      <c r="D8404">
        <v>34</v>
      </c>
      <c r="E8404">
        <v>28</v>
      </c>
      <c r="F8404">
        <v>2</v>
      </c>
      <c r="T8404"/>
    </row>
    <row r="8405" spans="1:20" x14ac:dyDescent="0.25">
      <c r="A8405">
        <v>1984</v>
      </c>
      <c r="B8405">
        <v>1</v>
      </c>
      <c r="C8405">
        <v>3</v>
      </c>
      <c r="D8405">
        <v>37</v>
      </c>
      <c r="E8405">
        <v>31</v>
      </c>
      <c r="F8405">
        <v>0</v>
      </c>
      <c r="T8405"/>
    </row>
    <row r="8406" spans="1:20" x14ac:dyDescent="0.25">
      <c r="A8406">
        <v>1984</v>
      </c>
      <c r="B8406">
        <v>1</v>
      </c>
      <c r="C8406">
        <v>4</v>
      </c>
      <c r="D8406">
        <v>39</v>
      </c>
      <c r="E8406">
        <v>32</v>
      </c>
      <c r="F8406">
        <v>1</v>
      </c>
      <c r="T8406"/>
    </row>
    <row r="8407" spans="1:20" x14ac:dyDescent="0.25">
      <c r="A8407">
        <v>1984</v>
      </c>
      <c r="B8407">
        <v>1</v>
      </c>
      <c r="C8407">
        <v>5</v>
      </c>
      <c r="D8407">
        <v>44</v>
      </c>
      <c r="E8407">
        <v>38</v>
      </c>
      <c r="F8407">
        <v>0</v>
      </c>
      <c r="T8407"/>
    </row>
    <row r="8408" spans="1:20" x14ac:dyDescent="0.25">
      <c r="A8408">
        <v>1984</v>
      </c>
      <c r="B8408">
        <v>1</v>
      </c>
      <c r="C8408">
        <v>6</v>
      </c>
      <c r="D8408">
        <v>43</v>
      </c>
      <c r="E8408">
        <v>39</v>
      </c>
      <c r="F8408">
        <v>0</v>
      </c>
      <c r="T8408"/>
    </row>
    <row r="8409" spans="1:20" x14ac:dyDescent="0.25">
      <c r="A8409">
        <v>1984</v>
      </c>
      <c r="B8409">
        <v>1</v>
      </c>
      <c r="C8409">
        <v>7</v>
      </c>
      <c r="D8409">
        <v>40</v>
      </c>
      <c r="E8409">
        <v>22</v>
      </c>
      <c r="F8409">
        <v>0</v>
      </c>
      <c r="T8409"/>
    </row>
    <row r="8410" spans="1:20" x14ac:dyDescent="0.25">
      <c r="A8410">
        <v>1984</v>
      </c>
      <c r="B8410">
        <v>1</v>
      </c>
      <c r="C8410">
        <v>8</v>
      </c>
      <c r="D8410">
        <v>31</v>
      </c>
      <c r="E8410">
        <v>18</v>
      </c>
      <c r="F8410">
        <v>0</v>
      </c>
      <c r="T8410"/>
    </row>
    <row r="8411" spans="1:20" x14ac:dyDescent="0.25">
      <c r="A8411">
        <v>1984</v>
      </c>
      <c r="B8411">
        <v>1</v>
      </c>
      <c r="C8411">
        <v>9</v>
      </c>
      <c r="D8411">
        <v>35</v>
      </c>
      <c r="E8411">
        <v>27</v>
      </c>
      <c r="F8411">
        <v>0</v>
      </c>
      <c r="T8411"/>
    </row>
    <row r="8412" spans="1:20" x14ac:dyDescent="0.25">
      <c r="A8412">
        <v>1984</v>
      </c>
      <c r="B8412">
        <v>1</v>
      </c>
      <c r="C8412">
        <v>10</v>
      </c>
      <c r="D8412">
        <v>46</v>
      </c>
      <c r="E8412">
        <v>29</v>
      </c>
      <c r="F8412">
        <v>60</v>
      </c>
      <c r="T8412"/>
    </row>
    <row r="8413" spans="1:20" x14ac:dyDescent="0.25">
      <c r="A8413">
        <v>1984</v>
      </c>
      <c r="B8413">
        <v>1</v>
      </c>
      <c r="C8413">
        <v>11</v>
      </c>
      <c r="D8413">
        <v>29</v>
      </c>
      <c r="E8413">
        <v>18</v>
      </c>
      <c r="F8413">
        <v>14</v>
      </c>
      <c r="T8413"/>
    </row>
    <row r="8414" spans="1:20" x14ac:dyDescent="0.25">
      <c r="A8414">
        <v>1984</v>
      </c>
      <c r="B8414">
        <v>1</v>
      </c>
      <c r="C8414">
        <v>12</v>
      </c>
      <c r="D8414">
        <v>24</v>
      </c>
      <c r="E8414">
        <v>13</v>
      </c>
      <c r="F8414">
        <v>0</v>
      </c>
      <c r="T8414"/>
    </row>
    <row r="8415" spans="1:20" x14ac:dyDescent="0.25">
      <c r="A8415">
        <v>1984</v>
      </c>
      <c r="B8415">
        <v>1</v>
      </c>
      <c r="C8415">
        <v>13</v>
      </c>
      <c r="D8415">
        <v>28</v>
      </c>
      <c r="E8415">
        <v>18</v>
      </c>
      <c r="F8415">
        <v>0</v>
      </c>
      <c r="T8415"/>
    </row>
    <row r="8416" spans="1:20" x14ac:dyDescent="0.25">
      <c r="A8416">
        <v>1984</v>
      </c>
      <c r="B8416">
        <v>1</v>
      </c>
      <c r="C8416">
        <v>14</v>
      </c>
      <c r="D8416">
        <v>34</v>
      </c>
      <c r="E8416">
        <v>27</v>
      </c>
      <c r="F8416">
        <v>6</v>
      </c>
      <c r="T8416"/>
    </row>
    <row r="8417" spans="1:20" x14ac:dyDescent="0.25">
      <c r="A8417">
        <v>1984</v>
      </c>
      <c r="B8417">
        <v>1</v>
      </c>
      <c r="C8417">
        <v>15</v>
      </c>
      <c r="D8417">
        <v>31</v>
      </c>
      <c r="E8417">
        <v>19</v>
      </c>
      <c r="F8417">
        <v>0</v>
      </c>
      <c r="T8417"/>
    </row>
    <row r="8418" spans="1:20" x14ac:dyDescent="0.25">
      <c r="A8418">
        <v>1984</v>
      </c>
      <c r="B8418">
        <v>1</v>
      </c>
      <c r="C8418">
        <v>16</v>
      </c>
      <c r="D8418">
        <v>26</v>
      </c>
      <c r="E8418">
        <v>16</v>
      </c>
      <c r="F8418">
        <v>0</v>
      </c>
      <c r="T8418"/>
    </row>
    <row r="8419" spans="1:20" x14ac:dyDescent="0.25">
      <c r="A8419">
        <v>1984</v>
      </c>
      <c r="B8419">
        <v>1</v>
      </c>
      <c r="C8419">
        <v>17</v>
      </c>
      <c r="D8419">
        <v>32</v>
      </c>
      <c r="E8419">
        <v>21</v>
      </c>
      <c r="F8419">
        <v>0</v>
      </c>
      <c r="T8419"/>
    </row>
    <row r="8420" spans="1:20" x14ac:dyDescent="0.25">
      <c r="A8420">
        <v>1984</v>
      </c>
      <c r="B8420">
        <v>1</v>
      </c>
      <c r="C8420">
        <v>18</v>
      </c>
      <c r="D8420">
        <v>31</v>
      </c>
      <c r="E8420">
        <v>29</v>
      </c>
      <c r="F8420">
        <v>22</v>
      </c>
      <c r="T8420"/>
    </row>
    <row r="8421" spans="1:20" x14ac:dyDescent="0.25">
      <c r="A8421">
        <v>1984</v>
      </c>
      <c r="B8421">
        <v>1</v>
      </c>
      <c r="C8421">
        <v>19</v>
      </c>
      <c r="D8421">
        <v>31</v>
      </c>
      <c r="E8421">
        <v>18</v>
      </c>
      <c r="F8421">
        <v>13</v>
      </c>
      <c r="T8421"/>
    </row>
    <row r="8422" spans="1:20" x14ac:dyDescent="0.25">
      <c r="A8422">
        <v>1984</v>
      </c>
      <c r="B8422">
        <v>1</v>
      </c>
      <c r="C8422">
        <v>20</v>
      </c>
      <c r="D8422">
        <v>21</v>
      </c>
      <c r="E8422">
        <v>12</v>
      </c>
      <c r="F8422">
        <v>0</v>
      </c>
      <c r="T8422"/>
    </row>
    <row r="8423" spans="1:20" x14ac:dyDescent="0.25">
      <c r="A8423">
        <v>1984</v>
      </c>
      <c r="B8423">
        <v>1</v>
      </c>
      <c r="C8423">
        <v>21</v>
      </c>
      <c r="D8423">
        <v>19</v>
      </c>
      <c r="E8423">
        <v>8</v>
      </c>
      <c r="F8423">
        <v>0</v>
      </c>
      <c r="T8423"/>
    </row>
    <row r="8424" spans="1:20" x14ac:dyDescent="0.25">
      <c r="A8424">
        <v>1984</v>
      </c>
      <c r="B8424">
        <v>1</v>
      </c>
      <c r="C8424">
        <v>22</v>
      </c>
      <c r="D8424">
        <v>24</v>
      </c>
      <c r="E8424">
        <v>9</v>
      </c>
      <c r="F8424">
        <v>0</v>
      </c>
      <c r="T8424"/>
    </row>
    <row r="8425" spans="1:20" x14ac:dyDescent="0.25">
      <c r="A8425">
        <v>1984</v>
      </c>
      <c r="B8425">
        <v>1</v>
      </c>
      <c r="C8425">
        <v>23</v>
      </c>
      <c r="D8425">
        <v>35</v>
      </c>
      <c r="E8425">
        <v>19</v>
      </c>
      <c r="F8425">
        <v>0</v>
      </c>
      <c r="T8425"/>
    </row>
    <row r="8426" spans="1:20" x14ac:dyDescent="0.25">
      <c r="A8426">
        <v>1984</v>
      </c>
      <c r="B8426">
        <v>1</v>
      </c>
      <c r="C8426">
        <v>24</v>
      </c>
      <c r="D8426">
        <v>43</v>
      </c>
      <c r="E8426">
        <v>31</v>
      </c>
      <c r="F8426">
        <v>48</v>
      </c>
      <c r="T8426"/>
    </row>
    <row r="8427" spans="1:20" x14ac:dyDescent="0.25">
      <c r="A8427">
        <v>1984</v>
      </c>
      <c r="B8427">
        <v>1</v>
      </c>
      <c r="C8427">
        <v>25</v>
      </c>
      <c r="D8427">
        <v>47</v>
      </c>
      <c r="E8427">
        <v>36</v>
      </c>
      <c r="F8427">
        <v>0</v>
      </c>
      <c r="T8427"/>
    </row>
    <row r="8428" spans="1:20" x14ac:dyDescent="0.25">
      <c r="A8428">
        <v>1984</v>
      </c>
      <c r="B8428">
        <v>1</v>
      </c>
      <c r="C8428">
        <v>26</v>
      </c>
      <c r="D8428">
        <v>49</v>
      </c>
      <c r="E8428">
        <v>37</v>
      </c>
      <c r="F8428">
        <v>0</v>
      </c>
      <c r="T8428"/>
    </row>
    <row r="8429" spans="1:20" x14ac:dyDescent="0.25">
      <c r="A8429">
        <v>1984</v>
      </c>
      <c r="B8429">
        <v>1</v>
      </c>
      <c r="C8429">
        <v>27</v>
      </c>
      <c r="D8429">
        <v>57</v>
      </c>
      <c r="E8429">
        <v>35</v>
      </c>
      <c r="F8429">
        <v>0</v>
      </c>
      <c r="T8429"/>
    </row>
    <row r="8430" spans="1:20" x14ac:dyDescent="0.25">
      <c r="A8430">
        <v>1984</v>
      </c>
      <c r="B8430">
        <v>1</v>
      </c>
      <c r="C8430">
        <v>28</v>
      </c>
      <c r="D8430">
        <v>37</v>
      </c>
      <c r="E8430">
        <v>27</v>
      </c>
      <c r="F8430">
        <v>0</v>
      </c>
      <c r="T8430"/>
    </row>
    <row r="8431" spans="1:20" x14ac:dyDescent="0.25">
      <c r="A8431">
        <v>1984</v>
      </c>
      <c r="B8431">
        <v>1</v>
      </c>
      <c r="C8431">
        <v>29</v>
      </c>
      <c r="D8431">
        <v>33</v>
      </c>
      <c r="E8431">
        <v>30</v>
      </c>
      <c r="F8431">
        <v>1</v>
      </c>
      <c r="T8431"/>
    </row>
    <row r="8432" spans="1:20" x14ac:dyDescent="0.25">
      <c r="A8432">
        <v>1984</v>
      </c>
      <c r="B8432">
        <v>1</v>
      </c>
      <c r="C8432">
        <v>30</v>
      </c>
      <c r="D8432">
        <v>41</v>
      </c>
      <c r="E8432">
        <v>29</v>
      </c>
      <c r="F8432">
        <v>16</v>
      </c>
      <c r="T8432"/>
    </row>
    <row r="8433" spans="1:20" x14ac:dyDescent="0.25">
      <c r="A8433">
        <v>1984</v>
      </c>
      <c r="B8433">
        <v>1</v>
      </c>
      <c r="C8433">
        <v>31</v>
      </c>
      <c r="D8433">
        <v>36</v>
      </c>
      <c r="E8433">
        <v>21</v>
      </c>
      <c r="F8433">
        <v>4</v>
      </c>
      <c r="T8433"/>
    </row>
    <row r="8434" spans="1:20" x14ac:dyDescent="0.25">
      <c r="A8434">
        <v>1984</v>
      </c>
      <c r="B8434">
        <v>2</v>
      </c>
      <c r="C8434">
        <v>1</v>
      </c>
      <c r="D8434">
        <v>28</v>
      </c>
      <c r="E8434">
        <v>17</v>
      </c>
      <c r="F8434">
        <v>0</v>
      </c>
      <c r="T8434"/>
    </row>
    <row r="8435" spans="1:20" x14ac:dyDescent="0.25">
      <c r="A8435">
        <v>1984</v>
      </c>
      <c r="B8435">
        <v>2</v>
      </c>
      <c r="C8435">
        <v>2</v>
      </c>
      <c r="D8435">
        <v>40</v>
      </c>
      <c r="E8435">
        <v>19</v>
      </c>
      <c r="F8435">
        <v>0</v>
      </c>
      <c r="T8435"/>
    </row>
    <row r="8436" spans="1:20" x14ac:dyDescent="0.25">
      <c r="A8436">
        <v>1984</v>
      </c>
      <c r="B8436">
        <v>2</v>
      </c>
      <c r="C8436">
        <v>3</v>
      </c>
      <c r="D8436">
        <v>51</v>
      </c>
      <c r="E8436">
        <v>36</v>
      </c>
      <c r="F8436">
        <v>7</v>
      </c>
      <c r="T8436"/>
    </row>
    <row r="8437" spans="1:20" x14ac:dyDescent="0.25">
      <c r="A8437">
        <v>1984</v>
      </c>
      <c r="B8437">
        <v>2</v>
      </c>
      <c r="C8437">
        <v>4</v>
      </c>
      <c r="D8437">
        <v>51</v>
      </c>
      <c r="E8437">
        <v>38</v>
      </c>
      <c r="F8437">
        <v>9</v>
      </c>
      <c r="T8437"/>
    </row>
    <row r="8438" spans="1:20" x14ac:dyDescent="0.25">
      <c r="A8438">
        <v>1984</v>
      </c>
      <c r="B8438">
        <v>2</v>
      </c>
      <c r="C8438">
        <v>5</v>
      </c>
      <c r="D8438">
        <v>38</v>
      </c>
      <c r="E8438">
        <v>34</v>
      </c>
      <c r="F8438">
        <v>54</v>
      </c>
      <c r="T8438"/>
    </row>
    <row r="8439" spans="1:20" x14ac:dyDescent="0.25">
      <c r="A8439">
        <v>1984</v>
      </c>
      <c r="B8439">
        <v>2</v>
      </c>
      <c r="C8439">
        <v>6</v>
      </c>
      <c r="D8439">
        <v>42</v>
      </c>
      <c r="E8439">
        <v>32</v>
      </c>
      <c r="F8439">
        <v>0</v>
      </c>
      <c r="T8439"/>
    </row>
    <row r="8440" spans="1:20" x14ac:dyDescent="0.25">
      <c r="A8440">
        <v>1984</v>
      </c>
      <c r="B8440">
        <v>2</v>
      </c>
      <c r="C8440">
        <v>7</v>
      </c>
      <c r="D8440">
        <v>32</v>
      </c>
      <c r="E8440">
        <v>21</v>
      </c>
      <c r="F8440">
        <v>0</v>
      </c>
      <c r="T8440"/>
    </row>
    <row r="8441" spans="1:20" x14ac:dyDescent="0.25">
      <c r="A8441">
        <v>1984</v>
      </c>
      <c r="B8441">
        <v>2</v>
      </c>
      <c r="C8441">
        <v>8</v>
      </c>
      <c r="D8441">
        <v>32</v>
      </c>
      <c r="E8441">
        <v>19</v>
      </c>
      <c r="F8441">
        <v>0</v>
      </c>
      <c r="T8441"/>
    </row>
    <row r="8442" spans="1:20" x14ac:dyDescent="0.25">
      <c r="A8442">
        <v>1984</v>
      </c>
      <c r="B8442">
        <v>2</v>
      </c>
      <c r="C8442">
        <v>9</v>
      </c>
      <c r="D8442">
        <v>41</v>
      </c>
      <c r="E8442">
        <v>27</v>
      </c>
      <c r="F8442">
        <v>0</v>
      </c>
      <c r="T8442"/>
    </row>
    <row r="8443" spans="1:20" x14ac:dyDescent="0.25">
      <c r="A8443">
        <v>1984</v>
      </c>
      <c r="B8443">
        <v>2</v>
      </c>
      <c r="C8443">
        <v>10</v>
      </c>
      <c r="D8443">
        <v>47</v>
      </c>
      <c r="E8443">
        <v>30</v>
      </c>
      <c r="F8443">
        <v>0</v>
      </c>
      <c r="T8443"/>
    </row>
    <row r="8444" spans="1:20" x14ac:dyDescent="0.25">
      <c r="A8444">
        <v>1984</v>
      </c>
      <c r="B8444">
        <v>2</v>
      </c>
      <c r="C8444">
        <v>11</v>
      </c>
      <c r="D8444">
        <v>52</v>
      </c>
      <c r="E8444">
        <v>42</v>
      </c>
      <c r="F8444">
        <v>27</v>
      </c>
      <c r="T8444"/>
    </row>
    <row r="8445" spans="1:20" x14ac:dyDescent="0.25">
      <c r="A8445">
        <v>1984</v>
      </c>
      <c r="B8445">
        <v>2</v>
      </c>
      <c r="C8445">
        <v>12</v>
      </c>
      <c r="D8445">
        <v>57</v>
      </c>
      <c r="E8445">
        <v>44</v>
      </c>
      <c r="F8445">
        <v>0</v>
      </c>
      <c r="T8445"/>
    </row>
    <row r="8446" spans="1:20" x14ac:dyDescent="0.25">
      <c r="A8446">
        <v>1984</v>
      </c>
      <c r="B8446">
        <v>2</v>
      </c>
      <c r="C8446">
        <v>13</v>
      </c>
      <c r="D8446">
        <v>45</v>
      </c>
      <c r="E8446">
        <v>36</v>
      </c>
      <c r="F8446">
        <v>0</v>
      </c>
      <c r="T8446"/>
    </row>
    <row r="8447" spans="1:20" x14ac:dyDescent="0.25">
      <c r="A8447">
        <v>1984</v>
      </c>
      <c r="B8447">
        <v>2</v>
      </c>
      <c r="C8447">
        <v>14</v>
      </c>
      <c r="D8447">
        <v>57</v>
      </c>
      <c r="E8447">
        <v>37</v>
      </c>
      <c r="F8447">
        <v>3</v>
      </c>
      <c r="T8447"/>
    </row>
    <row r="8448" spans="1:20" x14ac:dyDescent="0.25">
      <c r="A8448">
        <v>1984</v>
      </c>
      <c r="B8448">
        <v>2</v>
      </c>
      <c r="C8448">
        <v>15</v>
      </c>
      <c r="D8448">
        <v>58</v>
      </c>
      <c r="E8448">
        <v>49</v>
      </c>
      <c r="F8448">
        <v>173</v>
      </c>
      <c r="T8448"/>
    </row>
    <row r="8449" spans="1:20" x14ac:dyDescent="0.25">
      <c r="A8449">
        <v>1984</v>
      </c>
      <c r="B8449">
        <v>2</v>
      </c>
      <c r="C8449">
        <v>16</v>
      </c>
      <c r="D8449">
        <v>49</v>
      </c>
      <c r="E8449">
        <v>43</v>
      </c>
      <c r="F8449">
        <v>8</v>
      </c>
      <c r="T8449"/>
    </row>
    <row r="8450" spans="1:20" x14ac:dyDescent="0.25">
      <c r="A8450">
        <v>1984</v>
      </c>
      <c r="B8450">
        <v>2</v>
      </c>
      <c r="C8450">
        <v>17</v>
      </c>
      <c r="D8450">
        <v>45</v>
      </c>
      <c r="E8450">
        <v>42</v>
      </c>
      <c r="F8450">
        <v>0</v>
      </c>
      <c r="T8450"/>
    </row>
    <row r="8451" spans="1:20" x14ac:dyDescent="0.25">
      <c r="A8451">
        <v>1984</v>
      </c>
      <c r="B8451">
        <v>2</v>
      </c>
      <c r="C8451">
        <v>18</v>
      </c>
      <c r="D8451">
        <v>55</v>
      </c>
      <c r="E8451">
        <v>42</v>
      </c>
      <c r="F8451">
        <v>0</v>
      </c>
      <c r="T8451"/>
    </row>
    <row r="8452" spans="1:20" x14ac:dyDescent="0.25">
      <c r="A8452">
        <v>1984</v>
      </c>
      <c r="B8452">
        <v>2</v>
      </c>
      <c r="C8452">
        <v>19</v>
      </c>
      <c r="D8452">
        <v>46</v>
      </c>
      <c r="E8452">
        <v>41</v>
      </c>
      <c r="F8452">
        <v>5</v>
      </c>
      <c r="T8452"/>
    </row>
    <row r="8453" spans="1:20" x14ac:dyDescent="0.25">
      <c r="A8453">
        <v>1984</v>
      </c>
      <c r="B8453">
        <v>2</v>
      </c>
      <c r="C8453">
        <v>20</v>
      </c>
      <c r="D8453">
        <v>52</v>
      </c>
      <c r="E8453">
        <v>42</v>
      </c>
      <c r="F8453">
        <v>0</v>
      </c>
      <c r="T8453"/>
    </row>
    <row r="8454" spans="1:20" x14ac:dyDescent="0.25">
      <c r="A8454">
        <v>1984</v>
      </c>
      <c r="B8454">
        <v>2</v>
      </c>
      <c r="C8454">
        <v>21</v>
      </c>
      <c r="D8454">
        <v>48</v>
      </c>
      <c r="E8454">
        <v>37</v>
      </c>
      <c r="F8454">
        <v>1</v>
      </c>
      <c r="T8454"/>
    </row>
    <row r="8455" spans="1:20" x14ac:dyDescent="0.25">
      <c r="A8455">
        <v>1984</v>
      </c>
      <c r="B8455">
        <v>2</v>
      </c>
      <c r="C8455">
        <v>22</v>
      </c>
      <c r="D8455">
        <v>52</v>
      </c>
      <c r="E8455">
        <v>33</v>
      </c>
      <c r="F8455">
        <v>0</v>
      </c>
      <c r="T8455"/>
    </row>
    <row r="8456" spans="1:20" x14ac:dyDescent="0.25">
      <c r="A8456">
        <v>1984</v>
      </c>
      <c r="B8456">
        <v>2</v>
      </c>
      <c r="C8456">
        <v>23</v>
      </c>
      <c r="D8456">
        <v>53</v>
      </c>
      <c r="E8456">
        <v>39</v>
      </c>
      <c r="F8456">
        <v>71</v>
      </c>
      <c r="T8456"/>
    </row>
    <row r="8457" spans="1:20" x14ac:dyDescent="0.25">
      <c r="A8457">
        <v>1984</v>
      </c>
      <c r="B8457">
        <v>2</v>
      </c>
      <c r="C8457">
        <v>24</v>
      </c>
      <c r="D8457">
        <v>63</v>
      </c>
      <c r="E8457">
        <v>46</v>
      </c>
      <c r="F8457">
        <v>23</v>
      </c>
      <c r="T8457"/>
    </row>
    <row r="8458" spans="1:20" x14ac:dyDescent="0.25">
      <c r="A8458">
        <v>1984</v>
      </c>
      <c r="B8458">
        <v>2</v>
      </c>
      <c r="C8458">
        <v>25</v>
      </c>
      <c r="D8458">
        <v>57</v>
      </c>
      <c r="E8458">
        <v>36</v>
      </c>
      <c r="F8458">
        <v>3</v>
      </c>
      <c r="T8458"/>
    </row>
    <row r="8459" spans="1:20" x14ac:dyDescent="0.25">
      <c r="A8459">
        <v>1984</v>
      </c>
      <c r="B8459">
        <v>2</v>
      </c>
      <c r="C8459">
        <v>26</v>
      </c>
      <c r="D8459">
        <v>41</v>
      </c>
      <c r="E8459">
        <v>29</v>
      </c>
      <c r="F8459">
        <v>0</v>
      </c>
      <c r="T8459"/>
    </row>
    <row r="8460" spans="1:20" x14ac:dyDescent="0.25">
      <c r="A8460">
        <v>1984</v>
      </c>
      <c r="B8460">
        <v>2</v>
      </c>
      <c r="C8460">
        <v>27</v>
      </c>
      <c r="D8460">
        <v>38</v>
      </c>
      <c r="E8460">
        <v>27</v>
      </c>
      <c r="F8460">
        <v>0</v>
      </c>
      <c r="T8460"/>
    </row>
    <row r="8461" spans="1:20" x14ac:dyDescent="0.25">
      <c r="A8461">
        <v>1984</v>
      </c>
      <c r="B8461">
        <v>2</v>
      </c>
      <c r="C8461">
        <v>28</v>
      </c>
      <c r="D8461">
        <v>46</v>
      </c>
      <c r="E8461">
        <v>34</v>
      </c>
      <c r="F8461">
        <v>102</v>
      </c>
      <c r="T8461"/>
    </row>
    <row r="8462" spans="1:20" x14ac:dyDescent="0.25">
      <c r="A8462">
        <v>1984</v>
      </c>
      <c r="B8462">
        <v>2</v>
      </c>
      <c r="C8462">
        <v>29</v>
      </c>
      <c r="D8462">
        <v>42</v>
      </c>
      <c r="E8462">
        <v>26</v>
      </c>
      <c r="F8462">
        <v>0</v>
      </c>
      <c r="T8462"/>
    </row>
    <row r="8463" spans="1:20" x14ac:dyDescent="0.25">
      <c r="A8463">
        <v>1984</v>
      </c>
      <c r="B8463">
        <v>3</v>
      </c>
      <c r="C8463">
        <v>1</v>
      </c>
      <c r="D8463">
        <v>31</v>
      </c>
      <c r="E8463">
        <v>21</v>
      </c>
      <c r="F8463">
        <v>0</v>
      </c>
      <c r="T8463"/>
    </row>
    <row r="8464" spans="1:20" x14ac:dyDescent="0.25">
      <c r="A8464">
        <v>1984</v>
      </c>
      <c r="B8464">
        <v>3</v>
      </c>
      <c r="C8464">
        <v>2</v>
      </c>
      <c r="D8464">
        <v>38</v>
      </c>
      <c r="E8464">
        <v>25</v>
      </c>
      <c r="F8464">
        <v>0</v>
      </c>
      <c r="T8464"/>
    </row>
    <row r="8465" spans="1:20" x14ac:dyDescent="0.25">
      <c r="A8465">
        <v>1984</v>
      </c>
      <c r="B8465">
        <v>3</v>
      </c>
      <c r="C8465">
        <v>3</v>
      </c>
      <c r="D8465">
        <v>36</v>
      </c>
      <c r="E8465">
        <v>25</v>
      </c>
      <c r="F8465">
        <v>0</v>
      </c>
      <c r="T8465"/>
    </row>
    <row r="8466" spans="1:20" x14ac:dyDescent="0.25">
      <c r="A8466">
        <v>1984</v>
      </c>
      <c r="B8466">
        <v>3</v>
      </c>
      <c r="C8466">
        <v>4</v>
      </c>
      <c r="D8466">
        <v>40</v>
      </c>
      <c r="E8466">
        <v>24</v>
      </c>
      <c r="F8466">
        <v>0</v>
      </c>
      <c r="T8466"/>
    </row>
    <row r="8467" spans="1:20" x14ac:dyDescent="0.25">
      <c r="A8467">
        <v>1984</v>
      </c>
      <c r="B8467">
        <v>3</v>
      </c>
      <c r="C8467">
        <v>5</v>
      </c>
      <c r="D8467">
        <v>43</v>
      </c>
      <c r="E8467">
        <v>33</v>
      </c>
      <c r="F8467">
        <v>71</v>
      </c>
      <c r="T8467"/>
    </row>
    <row r="8468" spans="1:20" x14ac:dyDescent="0.25">
      <c r="A8468">
        <v>1984</v>
      </c>
      <c r="B8468">
        <v>3</v>
      </c>
      <c r="C8468">
        <v>6</v>
      </c>
      <c r="D8468">
        <v>44</v>
      </c>
      <c r="E8468">
        <v>37</v>
      </c>
      <c r="F8468">
        <v>6</v>
      </c>
      <c r="T8468"/>
    </row>
    <row r="8469" spans="1:20" x14ac:dyDescent="0.25">
      <c r="A8469">
        <v>1984</v>
      </c>
      <c r="B8469">
        <v>3</v>
      </c>
      <c r="C8469">
        <v>7</v>
      </c>
      <c r="D8469">
        <v>40</v>
      </c>
      <c r="E8469">
        <v>24</v>
      </c>
      <c r="F8469">
        <v>0</v>
      </c>
      <c r="T8469"/>
    </row>
    <row r="8470" spans="1:20" x14ac:dyDescent="0.25">
      <c r="A8470">
        <v>1984</v>
      </c>
      <c r="B8470">
        <v>3</v>
      </c>
      <c r="C8470">
        <v>8</v>
      </c>
      <c r="D8470">
        <v>30</v>
      </c>
      <c r="E8470">
        <v>18</v>
      </c>
      <c r="F8470">
        <v>10</v>
      </c>
      <c r="T8470"/>
    </row>
    <row r="8471" spans="1:20" x14ac:dyDescent="0.25">
      <c r="A8471">
        <v>1984</v>
      </c>
      <c r="B8471">
        <v>3</v>
      </c>
      <c r="C8471">
        <v>9</v>
      </c>
      <c r="D8471">
        <v>32</v>
      </c>
      <c r="E8471">
        <v>18</v>
      </c>
      <c r="F8471">
        <v>29</v>
      </c>
      <c r="T8471"/>
    </row>
    <row r="8472" spans="1:20" x14ac:dyDescent="0.25">
      <c r="A8472">
        <v>1984</v>
      </c>
      <c r="B8472">
        <v>3</v>
      </c>
      <c r="C8472">
        <v>10</v>
      </c>
      <c r="D8472">
        <v>30</v>
      </c>
      <c r="E8472">
        <v>13</v>
      </c>
      <c r="F8472">
        <v>0</v>
      </c>
      <c r="T8472"/>
    </row>
    <row r="8473" spans="1:20" x14ac:dyDescent="0.25">
      <c r="A8473">
        <v>1984</v>
      </c>
      <c r="B8473">
        <v>3</v>
      </c>
      <c r="C8473">
        <v>11</v>
      </c>
      <c r="D8473">
        <v>40</v>
      </c>
      <c r="E8473">
        <v>19</v>
      </c>
      <c r="F8473">
        <v>0</v>
      </c>
      <c r="T8473"/>
    </row>
    <row r="8474" spans="1:20" x14ac:dyDescent="0.25">
      <c r="A8474">
        <v>1984</v>
      </c>
      <c r="B8474">
        <v>3</v>
      </c>
      <c r="C8474">
        <v>12</v>
      </c>
      <c r="D8474">
        <v>30</v>
      </c>
      <c r="E8474">
        <v>16</v>
      </c>
      <c r="F8474">
        <v>0</v>
      </c>
      <c r="T8474"/>
    </row>
    <row r="8475" spans="1:20" x14ac:dyDescent="0.25">
      <c r="A8475">
        <v>1984</v>
      </c>
      <c r="B8475">
        <v>3</v>
      </c>
      <c r="C8475">
        <v>13</v>
      </c>
      <c r="D8475">
        <v>35</v>
      </c>
      <c r="E8475">
        <v>24</v>
      </c>
      <c r="F8475">
        <v>231</v>
      </c>
      <c r="T8475"/>
    </row>
    <row r="8476" spans="1:20" x14ac:dyDescent="0.25">
      <c r="A8476">
        <v>1984</v>
      </c>
      <c r="B8476">
        <v>3</v>
      </c>
      <c r="C8476">
        <v>14</v>
      </c>
      <c r="D8476">
        <v>42</v>
      </c>
      <c r="E8476">
        <v>33</v>
      </c>
      <c r="F8476">
        <v>9</v>
      </c>
      <c r="T8476"/>
    </row>
    <row r="8477" spans="1:20" x14ac:dyDescent="0.25">
      <c r="A8477">
        <v>1984</v>
      </c>
      <c r="B8477">
        <v>3</v>
      </c>
      <c r="C8477">
        <v>15</v>
      </c>
      <c r="D8477">
        <v>53</v>
      </c>
      <c r="E8477">
        <v>27</v>
      </c>
      <c r="F8477">
        <v>0</v>
      </c>
      <c r="T8477"/>
    </row>
    <row r="8478" spans="1:20" x14ac:dyDescent="0.25">
      <c r="A8478">
        <v>1984</v>
      </c>
      <c r="B8478">
        <v>3</v>
      </c>
      <c r="C8478">
        <v>16</v>
      </c>
      <c r="D8478">
        <v>54</v>
      </c>
      <c r="E8478">
        <v>38</v>
      </c>
      <c r="F8478">
        <v>3</v>
      </c>
      <c r="T8478"/>
    </row>
    <row r="8479" spans="1:20" x14ac:dyDescent="0.25">
      <c r="A8479">
        <v>1984</v>
      </c>
      <c r="B8479">
        <v>3</v>
      </c>
      <c r="C8479">
        <v>17</v>
      </c>
      <c r="D8479">
        <v>44</v>
      </c>
      <c r="E8479">
        <v>35</v>
      </c>
      <c r="F8479">
        <v>0</v>
      </c>
      <c r="T8479"/>
    </row>
    <row r="8480" spans="1:20" x14ac:dyDescent="0.25">
      <c r="A8480">
        <v>1984</v>
      </c>
      <c r="B8480">
        <v>3</v>
      </c>
      <c r="C8480">
        <v>18</v>
      </c>
      <c r="D8480">
        <v>46</v>
      </c>
      <c r="E8480">
        <v>32</v>
      </c>
      <c r="F8480">
        <v>0</v>
      </c>
      <c r="T8480"/>
    </row>
    <row r="8481" spans="1:20" x14ac:dyDescent="0.25">
      <c r="A8481">
        <v>1984</v>
      </c>
      <c r="B8481">
        <v>3</v>
      </c>
      <c r="C8481">
        <v>19</v>
      </c>
      <c r="D8481">
        <v>49</v>
      </c>
      <c r="E8481">
        <v>36</v>
      </c>
      <c r="F8481">
        <v>0</v>
      </c>
      <c r="T8481"/>
    </row>
    <row r="8482" spans="1:20" x14ac:dyDescent="0.25">
      <c r="A8482">
        <v>1984</v>
      </c>
      <c r="B8482">
        <v>3</v>
      </c>
      <c r="C8482">
        <v>20</v>
      </c>
      <c r="D8482">
        <v>58</v>
      </c>
      <c r="E8482">
        <v>39</v>
      </c>
      <c r="F8482">
        <v>0</v>
      </c>
      <c r="T8482"/>
    </row>
    <row r="8483" spans="1:20" x14ac:dyDescent="0.25">
      <c r="A8483">
        <v>1984</v>
      </c>
      <c r="B8483">
        <v>3</v>
      </c>
      <c r="C8483">
        <v>21</v>
      </c>
      <c r="D8483">
        <v>51</v>
      </c>
      <c r="E8483">
        <v>40</v>
      </c>
      <c r="F8483">
        <v>5</v>
      </c>
      <c r="T8483"/>
    </row>
    <row r="8484" spans="1:20" x14ac:dyDescent="0.25">
      <c r="A8484">
        <v>1984</v>
      </c>
      <c r="B8484">
        <v>3</v>
      </c>
      <c r="C8484">
        <v>22</v>
      </c>
      <c r="D8484">
        <v>52</v>
      </c>
      <c r="E8484">
        <v>42</v>
      </c>
      <c r="F8484">
        <v>0</v>
      </c>
      <c r="T8484"/>
    </row>
    <row r="8485" spans="1:20" x14ac:dyDescent="0.25">
      <c r="A8485">
        <v>1984</v>
      </c>
      <c r="B8485">
        <v>3</v>
      </c>
      <c r="C8485">
        <v>23</v>
      </c>
      <c r="D8485">
        <v>45</v>
      </c>
      <c r="E8485">
        <v>35</v>
      </c>
      <c r="F8485">
        <v>1</v>
      </c>
      <c r="T8485"/>
    </row>
    <row r="8486" spans="1:20" x14ac:dyDescent="0.25">
      <c r="A8486">
        <v>1984</v>
      </c>
      <c r="B8486">
        <v>3</v>
      </c>
      <c r="C8486">
        <v>24</v>
      </c>
      <c r="D8486">
        <v>52</v>
      </c>
      <c r="E8486">
        <v>33</v>
      </c>
      <c r="F8486">
        <v>0</v>
      </c>
      <c r="T8486"/>
    </row>
    <row r="8487" spans="1:20" x14ac:dyDescent="0.25">
      <c r="A8487">
        <v>1984</v>
      </c>
      <c r="B8487">
        <v>3</v>
      </c>
      <c r="C8487">
        <v>25</v>
      </c>
      <c r="D8487">
        <v>43</v>
      </c>
      <c r="E8487">
        <v>40</v>
      </c>
      <c r="F8487">
        <v>4</v>
      </c>
      <c r="T8487"/>
    </row>
    <row r="8488" spans="1:20" x14ac:dyDescent="0.25">
      <c r="A8488">
        <v>1984</v>
      </c>
      <c r="B8488">
        <v>3</v>
      </c>
      <c r="C8488">
        <v>26</v>
      </c>
      <c r="D8488">
        <v>52</v>
      </c>
      <c r="E8488">
        <v>35</v>
      </c>
      <c r="F8488">
        <v>0</v>
      </c>
      <c r="T8488"/>
    </row>
    <row r="8489" spans="1:20" x14ac:dyDescent="0.25">
      <c r="A8489">
        <v>1984</v>
      </c>
      <c r="B8489">
        <v>3</v>
      </c>
      <c r="C8489">
        <v>27</v>
      </c>
      <c r="D8489">
        <v>52</v>
      </c>
      <c r="E8489">
        <v>34</v>
      </c>
      <c r="F8489">
        <v>0</v>
      </c>
      <c r="T8489"/>
    </row>
    <row r="8490" spans="1:20" x14ac:dyDescent="0.25">
      <c r="A8490">
        <v>1984</v>
      </c>
      <c r="B8490">
        <v>3</v>
      </c>
      <c r="C8490">
        <v>28</v>
      </c>
      <c r="D8490">
        <v>43</v>
      </c>
      <c r="E8490">
        <v>34</v>
      </c>
      <c r="F8490">
        <v>57</v>
      </c>
      <c r="T8490"/>
    </row>
    <row r="8491" spans="1:20" x14ac:dyDescent="0.25">
      <c r="A8491">
        <v>1984</v>
      </c>
      <c r="B8491">
        <v>3</v>
      </c>
      <c r="C8491">
        <v>29</v>
      </c>
      <c r="D8491">
        <v>36</v>
      </c>
      <c r="E8491">
        <v>34</v>
      </c>
      <c r="F8491">
        <v>203</v>
      </c>
      <c r="T8491"/>
    </row>
    <row r="8492" spans="1:20" x14ac:dyDescent="0.25">
      <c r="A8492">
        <v>1984</v>
      </c>
      <c r="B8492">
        <v>3</v>
      </c>
      <c r="C8492">
        <v>30</v>
      </c>
      <c r="D8492">
        <v>44</v>
      </c>
      <c r="E8492">
        <v>35</v>
      </c>
      <c r="F8492">
        <v>1</v>
      </c>
      <c r="T8492"/>
    </row>
    <row r="8493" spans="1:20" x14ac:dyDescent="0.25">
      <c r="A8493">
        <v>1984</v>
      </c>
      <c r="B8493">
        <v>3</v>
      </c>
      <c r="C8493">
        <v>31</v>
      </c>
      <c r="D8493">
        <v>54</v>
      </c>
      <c r="E8493">
        <v>35</v>
      </c>
      <c r="F8493">
        <v>0</v>
      </c>
      <c r="T8493"/>
    </row>
    <row r="8494" spans="1:20" x14ac:dyDescent="0.25">
      <c r="A8494">
        <v>1984</v>
      </c>
      <c r="B8494">
        <v>4</v>
      </c>
      <c r="C8494">
        <v>1</v>
      </c>
      <c r="D8494">
        <v>58</v>
      </c>
      <c r="E8494">
        <v>38</v>
      </c>
      <c r="F8494">
        <v>0</v>
      </c>
      <c r="T8494"/>
    </row>
    <row r="8495" spans="1:20" x14ac:dyDescent="0.25">
      <c r="A8495">
        <v>1984</v>
      </c>
      <c r="B8495">
        <v>4</v>
      </c>
      <c r="C8495">
        <v>2</v>
      </c>
      <c r="D8495">
        <v>59</v>
      </c>
      <c r="E8495">
        <v>41</v>
      </c>
      <c r="F8495">
        <v>0</v>
      </c>
      <c r="T8495"/>
    </row>
    <row r="8496" spans="1:20" x14ac:dyDescent="0.25">
      <c r="A8496">
        <v>1984</v>
      </c>
      <c r="B8496">
        <v>4</v>
      </c>
      <c r="C8496">
        <v>3</v>
      </c>
      <c r="D8496">
        <v>63</v>
      </c>
      <c r="E8496">
        <v>45</v>
      </c>
      <c r="F8496">
        <v>0</v>
      </c>
      <c r="T8496"/>
    </row>
    <row r="8497" spans="1:20" x14ac:dyDescent="0.25">
      <c r="A8497">
        <v>1984</v>
      </c>
      <c r="B8497">
        <v>4</v>
      </c>
      <c r="C8497">
        <v>4</v>
      </c>
      <c r="D8497">
        <v>53</v>
      </c>
      <c r="E8497">
        <v>43</v>
      </c>
      <c r="F8497">
        <v>161</v>
      </c>
      <c r="T8497"/>
    </row>
    <row r="8498" spans="1:20" x14ac:dyDescent="0.25">
      <c r="A8498">
        <v>1984</v>
      </c>
      <c r="B8498">
        <v>4</v>
      </c>
      <c r="C8498">
        <v>5</v>
      </c>
      <c r="D8498">
        <v>56</v>
      </c>
      <c r="E8498">
        <v>49</v>
      </c>
      <c r="F8498">
        <v>276</v>
      </c>
      <c r="T8498"/>
    </row>
    <row r="8499" spans="1:20" x14ac:dyDescent="0.25">
      <c r="A8499">
        <v>1984</v>
      </c>
      <c r="B8499">
        <v>4</v>
      </c>
      <c r="C8499">
        <v>6</v>
      </c>
      <c r="D8499">
        <v>57</v>
      </c>
      <c r="E8499">
        <v>45</v>
      </c>
      <c r="F8499">
        <v>0</v>
      </c>
      <c r="T8499"/>
    </row>
    <row r="8500" spans="1:20" x14ac:dyDescent="0.25">
      <c r="A8500">
        <v>1984</v>
      </c>
      <c r="B8500">
        <v>4</v>
      </c>
      <c r="C8500">
        <v>7</v>
      </c>
      <c r="D8500">
        <v>51</v>
      </c>
      <c r="E8500">
        <v>40</v>
      </c>
      <c r="F8500">
        <v>0</v>
      </c>
      <c r="T8500"/>
    </row>
    <row r="8501" spans="1:20" x14ac:dyDescent="0.25">
      <c r="A8501">
        <v>1984</v>
      </c>
      <c r="B8501">
        <v>4</v>
      </c>
      <c r="C8501">
        <v>8</v>
      </c>
      <c r="D8501">
        <v>54</v>
      </c>
      <c r="E8501">
        <v>39</v>
      </c>
      <c r="F8501">
        <v>0</v>
      </c>
      <c r="T8501"/>
    </row>
    <row r="8502" spans="1:20" x14ac:dyDescent="0.25">
      <c r="A8502">
        <v>1984</v>
      </c>
      <c r="B8502">
        <v>4</v>
      </c>
      <c r="C8502">
        <v>9</v>
      </c>
      <c r="D8502">
        <v>58</v>
      </c>
      <c r="E8502">
        <v>35</v>
      </c>
      <c r="F8502">
        <v>0</v>
      </c>
      <c r="T8502"/>
    </row>
    <row r="8503" spans="1:20" x14ac:dyDescent="0.25">
      <c r="A8503">
        <v>1984</v>
      </c>
      <c r="B8503">
        <v>4</v>
      </c>
      <c r="C8503">
        <v>10</v>
      </c>
      <c r="D8503">
        <v>58</v>
      </c>
      <c r="E8503">
        <v>35</v>
      </c>
      <c r="F8503">
        <v>0</v>
      </c>
      <c r="T8503"/>
    </row>
    <row r="8504" spans="1:20" x14ac:dyDescent="0.25">
      <c r="A8504">
        <v>1984</v>
      </c>
      <c r="B8504">
        <v>4</v>
      </c>
      <c r="C8504">
        <v>11</v>
      </c>
      <c r="D8504">
        <v>64</v>
      </c>
      <c r="E8504">
        <v>39</v>
      </c>
      <c r="F8504">
        <v>0</v>
      </c>
      <c r="T8504"/>
    </row>
    <row r="8505" spans="1:20" x14ac:dyDescent="0.25">
      <c r="A8505">
        <v>1984</v>
      </c>
      <c r="B8505">
        <v>4</v>
      </c>
      <c r="C8505">
        <v>12</v>
      </c>
      <c r="D8505">
        <v>68</v>
      </c>
      <c r="E8505">
        <v>45</v>
      </c>
      <c r="F8505">
        <v>0</v>
      </c>
      <c r="T8505"/>
    </row>
    <row r="8506" spans="1:20" x14ac:dyDescent="0.25">
      <c r="A8506">
        <v>1984</v>
      </c>
      <c r="B8506">
        <v>4</v>
      </c>
      <c r="C8506">
        <v>13</v>
      </c>
      <c r="D8506">
        <v>57</v>
      </c>
      <c r="E8506">
        <v>45</v>
      </c>
      <c r="F8506">
        <v>2</v>
      </c>
      <c r="T8506"/>
    </row>
    <row r="8507" spans="1:20" x14ac:dyDescent="0.25">
      <c r="A8507">
        <v>1984</v>
      </c>
      <c r="B8507">
        <v>4</v>
      </c>
      <c r="C8507">
        <v>14</v>
      </c>
      <c r="D8507">
        <v>47</v>
      </c>
      <c r="E8507">
        <v>42</v>
      </c>
      <c r="F8507">
        <v>78</v>
      </c>
      <c r="T8507"/>
    </row>
    <row r="8508" spans="1:20" x14ac:dyDescent="0.25">
      <c r="A8508">
        <v>1984</v>
      </c>
      <c r="B8508">
        <v>4</v>
      </c>
      <c r="C8508">
        <v>15</v>
      </c>
      <c r="D8508">
        <v>48</v>
      </c>
      <c r="E8508">
        <v>43</v>
      </c>
      <c r="F8508">
        <v>30</v>
      </c>
      <c r="T8508"/>
    </row>
    <row r="8509" spans="1:20" x14ac:dyDescent="0.25">
      <c r="A8509">
        <v>1984</v>
      </c>
      <c r="B8509">
        <v>4</v>
      </c>
      <c r="C8509">
        <v>16</v>
      </c>
      <c r="D8509">
        <v>57</v>
      </c>
      <c r="E8509">
        <v>43</v>
      </c>
      <c r="F8509">
        <v>71</v>
      </c>
      <c r="T8509"/>
    </row>
    <row r="8510" spans="1:20" x14ac:dyDescent="0.25">
      <c r="A8510">
        <v>1984</v>
      </c>
      <c r="B8510">
        <v>4</v>
      </c>
      <c r="C8510">
        <v>17</v>
      </c>
      <c r="D8510">
        <v>66</v>
      </c>
      <c r="E8510">
        <v>50</v>
      </c>
      <c r="F8510">
        <v>5</v>
      </c>
      <c r="T8510"/>
    </row>
    <row r="8511" spans="1:20" x14ac:dyDescent="0.25">
      <c r="A8511">
        <v>1984</v>
      </c>
      <c r="B8511">
        <v>4</v>
      </c>
      <c r="C8511">
        <v>18</v>
      </c>
      <c r="D8511">
        <v>66</v>
      </c>
      <c r="E8511">
        <v>48</v>
      </c>
      <c r="F8511">
        <v>5</v>
      </c>
      <c r="T8511"/>
    </row>
    <row r="8512" spans="1:20" x14ac:dyDescent="0.25">
      <c r="A8512">
        <v>1984</v>
      </c>
      <c r="B8512">
        <v>4</v>
      </c>
      <c r="C8512">
        <v>19</v>
      </c>
      <c r="D8512">
        <v>53</v>
      </c>
      <c r="E8512">
        <v>47</v>
      </c>
      <c r="F8512">
        <v>0</v>
      </c>
      <c r="T8512"/>
    </row>
    <row r="8513" spans="1:20" x14ac:dyDescent="0.25">
      <c r="A8513">
        <v>1984</v>
      </c>
      <c r="B8513">
        <v>4</v>
      </c>
      <c r="C8513">
        <v>20</v>
      </c>
      <c r="D8513">
        <v>60</v>
      </c>
      <c r="E8513">
        <v>46</v>
      </c>
      <c r="F8513">
        <v>0</v>
      </c>
      <c r="T8513"/>
    </row>
    <row r="8514" spans="1:20" x14ac:dyDescent="0.25">
      <c r="A8514">
        <v>1984</v>
      </c>
      <c r="B8514">
        <v>4</v>
      </c>
      <c r="C8514">
        <v>21</v>
      </c>
      <c r="D8514">
        <v>60</v>
      </c>
      <c r="E8514">
        <v>43</v>
      </c>
      <c r="F8514">
        <v>0</v>
      </c>
      <c r="T8514"/>
    </row>
    <row r="8515" spans="1:20" x14ac:dyDescent="0.25">
      <c r="A8515">
        <v>1984</v>
      </c>
      <c r="B8515">
        <v>4</v>
      </c>
      <c r="C8515">
        <v>22</v>
      </c>
      <c r="D8515">
        <v>56</v>
      </c>
      <c r="E8515">
        <v>36</v>
      </c>
      <c r="F8515">
        <v>0</v>
      </c>
      <c r="T8515"/>
    </row>
    <row r="8516" spans="1:20" x14ac:dyDescent="0.25">
      <c r="A8516">
        <v>1984</v>
      </c>
      <c r="B8516">
        <v>4</v>
      </c>
      <c r="C8516">
        <v>23</v>
      </c>
      <c r="D8516">
        <v>46</v>
      </c>
      <c r="E8516">
        <v>40</v>
      </c>
      <c r="F8516">
        <v>34</v>
      </c>
      <c r="T8516"/>
    </row>
    <row r="8517" spans="1:20" x14ac:dyDescent="0.25">
      <c r="A8517">
        <v>1984</v>
      </c>
      <c r="B8517">
        <v>4</v>
      </c>
      <c r="C8517">
        <v>24</v>
      </c>
      <c r="D8517">
        <v>54</v>
      </c>
      <c r="E8517">
        <v>45</v>
      </c>
      <c r="F8517">
        <v>0</v>
      </c>
      <c r="T8517"/>
    </row>
    <row r="8518" spans="1:20" x14ac:dyDescent="0.25">
      <c r="A8518">
        <v>1984</v>
      </c>
      <c r="B8518">
        <v>4</v>
      </c>
      <c r="C8518">
        <v>25</v>
      </c>
      <c r="D8518">
        <v>55</v>
      </c>
      <c r="E8518">
        <v>49</v>
      </c>
      <c r="F8518">
        <v>0</v>
      </c>
      <c r="T8518"/>
    </row>
    <row r="8519" spans="1:20" x14ac:dyDescent="0.25">
      <c r="A8519">
        <v>1984</v>
      </c>
      <c r="B8519">
        <v>4</v>
      </c>
      <c r="C8519">
        <v>26</v>
      </c>
      <c r="D8519">
        <v>73</v>
      </c>
      <c r="E8519">
        <v>46</v>
      </c>
      <c r="F8519">
        <v>0</v>
      </c>
      <c r="T8519"/>
    </row>
    <row r="8520" spans="1:20" x14ac:dyDescent="0.25">
      <c r="A8520">
        <v>1984</v>
      </c>
      <c r="B8520">
        <v>4</v>
      </c>
      <c r="C8520">
        <v>27</v>
      </c>
      <c r="D8520">
        <v>68</v>
      </c>
      <c r="E8520">
        <v>49</v>
      </c>
      <c r="F8520">
        <v>0</v>
      </c>
      <c r="T8520"/>
    </row>
    <row r="8521" spans="1:20" x14ac:dyDescent="0.25">
      <c r="A8521">
        <v>1984</v>
      </c>
      <c r="B8521">
        <v>4</v>
      </c>
      <c r="C8521">
        <v>28</v>
      </c>
      <c r="D8521">
        <v>69</v>
      </c>
      <c r="E8521">
        <v>48</v>
      </c>
      <c r="F8521">
        <v>0</v>
      </c>
      <c r="T8521"/>
    </row>
    <row r="8522" spans="1:20" x14ac:dyDescent="0.25">
      <c r="A8522">
        <v>1984</v>
      </c>
      <c r="B8522">
        <v>4</v>
      </c>
      <c r="C8522">
        <v>29</v>
      </c>
      <c r="D8522">
        <v>78</v>
      </c>
      <c r="E8522">
        <v>55</v>
      </c>
      <c r="F8522">
        <v>0</v>
      </c>
      <c r="T8522"/>
    </row>
    <row r="8523" spans="1:20" x14ac:dyDescent="0.25">
      <c r="A8523">
        <v>1984</v>
      </c>
      <c r="B8523">
        <v>4</v>
      </c>
      <c r="C8523">
        <v>30</v>
      </c>
      <c r="D8523">
        <v>74</v>
      </c>
      <c r="E8523">
        <v>58</v>
      </c>
      <c r="F8523">
        <v>0</v>
      </c>
      <c r="T8523"/>
    </row>
    <row r="8524" spans="1:20" x14ac:dyDescent="0.25">
      <c r="A8524">
        <v>1984</v>
      </c>
      <c r="B8524">
        <v>5</v>
      </c>
      <c r="C8524">
        <v>1</v>
      </c>
      <c r="D8524">
        <v>68</v>
      </c>
      <c r="E8524">
        <v>56</v>
      </c>
      <c r="F8524">
        <v>0</v>
      </c>
      <c r="T8524"/>
    </row>
    <row r="8525" spans="1:20" x14ac:dyDescent="0.25">
      <c r="A8525">
        <v>1984</v>
      </c>
      <c r="B8525">
        <v>5</v>
      </c>
      <c r="C8525">
        <v>2</v>
      </c>
      <c r="D8525">
        <v>66</v>
      </c>
      <c r="E8525">
        <v>50</v>
      </c>
      <c r="F8525">
        <v>0</v>
      </c>
      <c r="T8525"/>
    </row>
    <row r="8526" spans="1:20" x14ac:dyDescent="0.25">
      <c r="A8526">
        <v>1984</v>
      </c>
      <c r="B8526">
        <v>5</v>
      </c>
      <c r="C8526">
        <v>3</v>
      </c>
      <c r="D8526">
        <v>59</v>
      </c>
      <c r="E8526">
        <v>49</v>
      </c>
      <c r="F8526">
        <v>86</v>
      </c>
      <c r="T8526"/>
    </row>
    <row r="8527" spans="1:20" x14ac:dyDescent="0.25">
      <c r="A8527">
        <v>1984</v>
      </c>
      <c r="B8527">
        <v>5</v>
      </c>
      <c r="C8527">
        <v>4</v>
      </c>
      <c r="D8527">
        <v>74</v>
      </c>
      <c r="E8527">
        <v>52</v>
      </c>
      <c r="F8527">
        <v>96</v>
      </c>
      <c r="T8527"/>
    </row>
    <row r="8528" spans="1:20" x14ac:dyDescent="0.25">
      <c r="A8528">
        <v>1984</v>
      </c>
      <c r="B8528">
        <v>5</v>
      </c>
      <c r="C8528">
        <v>5</v>
      </c>
      <c r="D8528">
        <v>69</v>
      </c>
      <c r="E8528">
        <v>53</v>
      </c>
      <c r="F8528">
        <v>0</v>
      </c>
      <c r="T8528"/>
    </row>
    <row r="8529" spans="1:20" x14ac:dyDescent="0.25">
      <c r="A8529">
        <v>1984</v>
      </c>
      <c r="B8529">
        <v>5</v>
      </c>
      <c r="C8529">
        <v>6</v>
      </c>
      <c r="D8529">
        <v>69</v>
      </c>
      <c r="E8529">
        <v>53</v>
      </c>
      <c r="F8529">
        <v>0</v>
      </c>
      <c r="T8529"/>
    </row>
    <row r="8530" spans="1:20" x14ac:dyDescent="0.25">
      <c r="A8530">
        <v>1984</v>
      </c>
      <c r="B8530">
        <v>5</v>
      </c>
      <c r="C8530">
        <v>7</v>
      </c>
      <c r="D8530">
        <v>69</v>
      </c>
      <c r="E8530">
        <v>53</v>
      </c>
      <c r="F8530">
        <v>0</v>
      </c>
      <c r="T8530"/>
    </row>
    <row r="8531" spans="1:20" x14ac:dyDescent="0.25">
      <c r="A8531">
        <v>1984</v>
      </c>
      <c r="B8531">
        <v>5</v>
      </c>
      <c r="C8531">
        <v>8</v>
      </c>
      <c r="D8531">
        <v>69</v>
      </c>
      <c r="E8531">
        <v>55</v>
      </c>
      <c r="F8531">
        <v>48</v>
      </c>
      <c r="T8531"/>
    </row>
    <row r="8532" spans="1:20" x14ac:dyDescent="0.25">
      <c r="A8532">
        <v>1984</v>
      </c>
      <c r="B8532">
        <v>5</v>
      </c>
      <c r="C8532">
        <v>9</v>
      </c>
      <c r="D8532">
        <v>63</v>
      </c>
      <c r="E8532">
        <v>52</v>
      </c>
      <c r="F8532">
        <v>0</v>
      </c>
      <c r="T8532"/>
    </row>
    <row r="8533" spans="1:20" x14ac:dyDescent="0.25">
      <c r="A8533">
        <v>1984</v>
      </c>
      <c r="B8533">
        <v>5</v>
      </c>
      <c r="C8533">
        <v>10</v>
      </c>
      <c r="D8533">
        <v>66</v>
      </c>
      <c r="E8533">
        <v>48</v>
      </c>
      <c r="F8533">
        <v>0</v>
      </c>
      <c r="T8533"/>
    </row>
    <row r="8534" spans="1:20" x14ac:dyDescent="0.25">
      <c r="A8534">
        <v>1984</v>
      </c>
      <c r="B8534">
        <v>5</v>
      </c>
      <c r="C8534">
        <v>11</v>
      </c>
      <c r="D8534">
        <v>71</v>
      </c>
      <c r="E8534">
        <v>54</v>
      </c>
      <c r="F8534">
        <v>0</v>
      </c>
      <c r="T8534"/>
    </row>
    <row r="8535" spans="1:20" x14ac:dyDescent="0.25">
      <c r="A8535">
        <v>1984</v>
      </c>
      <c r="B8535">
        <v>5</v>
      </c>
      <c r="C8535">
        <v>12</v>
      </c>
      <c r="D8535">
        <v>70</v>
      </c>
      <c r="E8535">
        <v>54</v>
      </c>
      <c r="F8535">
        <v>21</v>
      </c>
      <c r="T8535"/>
    </row>
    <row r="8536" spans="1:20" x14ac:dyDescent="0.25">
      <c r="A8536">
        <v>1984</v>
      </c>
      <c r="B8536">
        <v>5</v>
      </c>
      <c r="C8536">
        <v>13</v>
      </c>
      <c r="D8536">
        <v>75</v>
      </c>
      <c r="E8536">
        <v>53</v>
      </c>
      <c r="F8536">
        <v>17</v>
      </c>
      <c r="T8536"/>
    </row>
    <row r="8537" spans="1:20" x14ac:dyDescent="0.25">
      <c r="A8537">
        <v>1984</v>
      </c>
      <c r="B8537">
        <v>5</v>
      </c>
      <c r="C8537">
        <v>14</v>
      </c>
      <c r="D8537">
        <v>60</v>
      </c>
      <c r="E8537">
        <v>50</v>
      </c>
      <c r="F8537">
        <v>1</v>
      </c>
      <c r="T8537"/>
    </row>
    <row r="8538" spans="1:20" x14ac:dyDescent="0.25">
      <c r="A8538">
        <v>1984</v>
      </c>
      <c r="B8538">
        <v>5</v>
      </c>
      <c r="C8538">
        <v>15</v>
      </c>
      <c r="D8538">
        <v>61</v>
      </c>
      <c r="E8538">
        <v>46</v>
      </c>
      <c r="F8538">
        <v>0</v>
      </c>
      <c r="T8538"/>
    </row>
    <row r="8539" spans="1:20" x14ac:dyDescent="0.25">
      <c r="A8539">
        <v>1984</v>
      </c>
      <c r="B8539">
        <v>5</v>
      </c>
      <c r="C8539">
        <v>16</v>
      </c>
      <c r="D8539">
        <v>55</v>
      </c>
      <c r="E8539">
        <v>44</v>
      </c>
      <c r="F8539">
        <v>1</v>
      </c>
      <c r="T8539"/>
    </row>
    <row r="8540" spans="1:20" x14ac:dyDescent="0.25">
      <c r="A8540">
        <v>1984</v>
      </c>
      <c r="B8540">
        <v>5</v>
      </c>
      <c r="C8540">
        <v>17</v>
      </c>
      <c r="D8540">
        <v>66</v>
      </c>
      <c r="E8540">
        <v>43</v>
      </c>
      <c r="F8540">
        <v>0</v>
      </c>
      <c r="T8540"/>
    </row>
    <row r="8541" spans="1:20" x14ac:dyDescent="0.25">
      <c r="A8541">
        <v>1984</v>
      </c>
      <c r="B8541">
        <v>5</v>
      </c>
      <c r="C8541">
        <v>18</v>
      </c>
      <c r="D8541">
        <v>63</v>
      </c>
      <c r="E8541">
        <v>49</v>
      </c>
      <c r="F8541">
        <v>0</v>
      </c>
      <c r="T8541"/>
    </row>
    <row r="8542" spans="1:20" x14ac:dyDescent="0.25">
      <c r="A8542">
        <v>1984</v>
      </c>
      <c r="B8542">
        <v>5</v>
      </c>
      <c r="C8542">
        <v>19</v>
      </c>
      <c r="D8542">
        <v>74</v>
      </c>
      <c r="E8542">
        <v>53</v>
      </c>
      <c r="F8542">
        <v>1</v>
      </c>
      <c r="T8542"/>
    </row>
    <row r="8543" spans="1:20" x14ac:dyDescent="0.25">
      <c r="A8543">
        <v>1984</v>
      </c>
      <c r="B8543">
        <v>5</v>
      </c>
      <c r="C8543">
        <v>20</v>
      </c>
      <c r="D8543">
        <v>77</v>
      </c>
      <c r="E8543">
        <v>57</v>
      </c>
      <c r="F8543">
        <v>81</v>
      </c>
      <c r="T8543"/>
    </row>
    <row r="8544" spans="1:20" x14ac:dyDescent="0.25">
      <c r="A8544">
        <v>1984</v>
      </c>
      <c r="B8544">
        <v>5</v>
      </c>
      <c r="C8544">
        <v>21</v>
      </c>
      <c r="D8544">
        <v>78</v>
      </c>
      <c r="E8544">
        <v>55</v>
      </c>
      <c r="F8544">
        <v>1</v>
      </c>
      <c r="T8544"/>
    </row>
    <row r="8545" spans="1:20" x14ac:dyDescent="0.25">
      <c r="A8545">
        <v>1984</v>
      </c>
      <c r="B8545">
        <v>5</v>
      </c>
      <c r="C8545">
        <v>22</v>
      </c>
      <c r="D8545">
        <v>76</v>
      </c>
      <c r="E8545">
        <v>61</v>
      </c>
      <c r="F8545">
        <v>0</v>
      </c>
      <c r="T8545"/>
    </row>
    <row r="8546" spans="1:20" x14ac:dyDescent="0.25">
      <c r="A8546">
        <v>1984</v>
      </c>
      <c r="B8546">
        <v>5</v>
      </c>
      <c r="C8546">
        <v>23</v>
      </c>
      <c r="D8546">
        <v>81</v>
      </c>
      <c r="E8546">
        <v>62</v>
      </c>
      <c r="F8546">
        <v>67</v>
      </c>
      <c r="T8546"/>
    </row>
    <row r="8547" spans="1:20" x14ac:dyDescent="0.25">
      <c r="A8547">
        <v>1984</v>
      </c>
      <c r="B8547">
        <v>5</v>
      </c>
      <c r="C8547">
        <v>24</v>
      </c>
      <c r="D8547">
        <v>78</v>
      </c>
      <c r="E8547">
        <v>58</v>
      </c>
      <c r="F8547">
        <v>0</v>
      </c>
      <c r="T8547"/>
    </row>
    <row r="8548" spans="1:20" x14ac:dyDescent="0.25">
      <c r="A8548">
        <v>1984</v>
      </c>
      <c r="B8548">
        <v>5</v>
      </c>
      <c r="C8548">
        <v>25</v>
      </c>
      <c r="D8548">
        <v>81</v>
      </c>
      <c r="E8548">
        <v>61</v>
      </c>
      <c r="F8548">
        <v>0</v>
      </c>
      <c r="T8548"/>
    </row>
    <row r="8549" spans="1:20" x14ac:dyDescent="0.25">
      <c r="A8549">
        <v>1984</v>
      </c>
      <c r="B8549">
        <v>5</v>
      </c>
      <c r="C8549">
        <v>26</v>
      </c>
      <c r="D8549">
        <v>85</v>
      </c>
      <c r="E8549">
        <v>66</v>
      </c>
      <c r="F8549">
        <v>13</v>
      </c>
      <c r="T8549"/>
    </row>
    <row r="8550" spans="1:20" x14ac:dyDescent="0.25">
      <c r="A8550">
        <v>1984</v>
      </c>
      <c r="B8550">
        <v>5</v>
      </c>
      <c r="C8550">
        <v>27</v>
      </c>
      <c r="D8550">
        <v>75</v>
      </c>
      <c r="E8550">
        <v>63</v>
      </c>
      <c r="F8550">
        <v>0</v>
      </c>
      <c r="T8550"/>
    </row>
    <row r="8551" spans="1:20" x14ac:dyDescent="0.25">
      <c r="A8551">
        <v>1984</v>
      </c>
      <c r="B8551">
        <v>5</v>
      </c>
      <c r="C8551">
        <v>28</v>
      </c>
      <c r="D8551">
        <v>64</v>
      </c>
      <c r="E8551">
        <v>56</v>
      </c>
      <c r="F8551">
        <v>115</v>
      </c>
      <c r="T8551"/>
    </row>
    <row r="8552" spans="1:20" x14ac:dyDescent="0.25">
      <c r="A8552">
        <v>1984</v>
      </c>
      <c r="B8552">
        <v>5</v>
      </c>
      <c r="C8552">
        <v>29</v>
      </c>
      <c r="D8552">
        <v>68</v>
      </c>
      <c r="E8552">
        <v>56</v>
      </c>
      <c r="F8552">
        <v>143</v>
      </c>
      <c r="T8552"/>
    </row>
    <row r="8553" spans="1:20" x14ac:dyDescent="0.25">
      <c r="A8553">
        <v>1984</v>
      </c>
      <c r="B8553">
        <v>5</v>
      </c>
      <c r="C8553">
        <v>30</v>
      </c>
      <c r="D8553">
        <v>65</v>
      </c>
      <c r="E8553">
        <v>54</v>
      </c>
      <c r="F8553">
        <v>219</v>
      </c>
      <c r="T8553"/>
    </row>
    <row r="8554" spans="1:20" x14ac:dyDescent="0.25">
      <c r="A8554">
        <v>1984</v>
      </c>
      <c r="B8554">
        <v>5</v>
      </c>
      <c r="C8554">
        <v>31</v>
      </c>
      <c r="D8554">
        <v>61</v>
      </c>
      <c r="E8554">
        <v>50</v>
      </c>
      <c r="F8554">
        <v>64</v>
      </c>
      <c r="T8554"/>
    </row>
    <row r="8555" spans="1:20" x14ac:dyDescent="0.25">
      <c r="A8555">
        <v>1984</v>
      </c>
      <c r="B8555">
        <v>6</v>
      </c>
      <c r="C8555">
        <v>1</v>
      </c>
      <c r="D8555">
        <v>72</v>
      </c>
      <c r="E8555">
        <v>49</v>
      </c>
      <c r="F8555">
        <v>2</v>
      </c>
      <c r="T8555"/>
    </row>
    <row r="8556" spans="1:20" x14ac:dyDescent="0.25">
      <c r="A8556">
        <v>1984</v>
      </c>
      <c r="B8556">
        <v>6</v>
      </c>
      <c r="C8556">
        <v>2</v>
      </c>
      <c r="D8556">
        <v>73</v>
      </c>
      <c r="E8556">
        <v>54</v>
      </c>
      <c r="F8556">
        <v>22</v>
      </c>
      <c r="T8556"/>
    </row>
    <row r="8557" spans="1:20" x14ac:dyDescent="0.25">
      <c r="A8557">
        <v>1984</v>
      </c>
      <c r="B8557">
        <v>6</v>
      </c>
      <c r="C8557">
        <v>3</v>
      </c>
      <c r="D8557">
        <v>66</v>
      </c>
      <c r="E8557">
        <v>56</v>
      </c>
      <c r="F8557">
        <v>0</v>
      </c>
      <c r="T8557"/>
    </row>
    <row r="8558" spans="1:20" x14ac:dyDescent="0.25">
      <c r="A8558">
        <v>1984</v>
      </c>
      <c r="B8558">
        <v>6</v>
      </c>
      <c r="C8558">
        <v>4</v>
      </c>
      <c r="D8558">
        <v>84</v>
      </c>
      <c r="E8558">
        <v>58</v>
      </c>
      <c r="F8558">
        <v>0</v>
      </c>
      <c r="T8558"/>
    </row>
    <row r="8559" spans="1:20" x14ac:dyDescent="0.25">
      <c r="A8559">
        <v>1984</v>
      </c>
      <c r="B8559">
        <v>6</v>
      </c>
      <c r="C8559">
        <v>5</v>
      </c>
      <c r="D8559">
        <v>87</v>
      </c>
      <c r="E8559">
        <v>65</v>
      </c>
      <c r="F8559">
        <v>0</v>
      </c>
      <c r="T8559"/>
    </row>
    <row r="8560" spans="1:20" x14ac:dyDescent="0.25">
      <c r="A8560">
        <v>1984</v>
      </c>
      <c r="B8560">
        <v>6</v>
      </c>
      <c r="C8560">
        <v>6</v>
      </c>
      <c r="D8560">
        <v>85</v>
      </c>
      <c r="E8560">
        <v>69</v>
      </c>
      <c r="F8560">
        <v>0</v>
      </c>
      <c r="T8560"/>
    </row>
    <row r="8561" spans="1:20" x14ac:dyDescent="0.25">
      <c r="A8561">
        <v>1984</v>
      </c>
      <c r="B8561">
        <v>6</v>
      </c>
      <c r="C8561">
        <v>7</v>
      </c>
      <c r="D8561">
        <v>92</v>
      </c>
      <c r="E8561">
        <v>72</v>
      </c>
      <c r="F8561">
        <v>0</v>
      </c>
      <c r="T8561"/>
    </row>
    <row r="8562" spans="1:20" x14ac:dyDescent="0.25">
      <c r="A8562">
        <v>1984</v>
      </c>
      <c r="B8562">
        <v>6</v>
      </c>
      <c r="C8562">
        <v>8</v>
      </c>
      <c r="D8562">
        <v>94</v>
      </c>
      <c r="E8562">
        <v>77</v>
      </c>
      <c r="F8562">
        <v>0</v>
      </c>
      <c r="T8562"/>
    </row>
    <row r="8563" spans="1:20" x14ac:dyDescent="0.25">
      <c r="A8563">
        <v>1984</v>
      </c>
      <c r="B8563">
        <v>6</v>
      </c>
      <c r="C8563">
        <v>9</v>
      </c>
      <c r="D8563">
        <v>96</v>
      </c>
      <c r="E8563">
        <v>77</v>
      </c>
      <c r="F8563">
        <v>0</v>
      </c>
      <c r="T8563"/>
    </row>
    <row r="8564" spans="1:20" x14ac:dyDescent="0.25">
      <c r="A8564">
        <v>1984</v>
      </c>
      <c r="B8564">
        <v>6</v>
      </c>
      <c r="C8564">
        <v>10</v>
      </c>
      <c r="D8564">
        <v>95</v>
      </c>
      <c r="E8564">
        <v>79</v>
      </c>
      <c r="F8564">
        <v>0</v>
      </c>
      <c r="T8564"/>
    </row>
    <row r="8565" spans="1:20" x14ac:dyDescent="0.25">
      <c r="A8565">
        <v>1984</v>
      </c>
      <c r="B8565">
        <v>6</v>
      </c>
      <c r="C8565">
        <v>11</v>
      </c>
      <c r="D8565">
        <v>94</v>
      </c>
      <c r="E8565">
        <v>78</v>
      </c>
      <c r="F8565">
        <v>0</v>
      </c>
      <c r="T8565"/>
    </row>
    <row r="8566" spans="1:20" x14ac:dyDescent="0.25">
      <c r="A8566">
        <v>1984</v>
      </c>
      <c r="B8566">
        <v>6</v>
      </c>
      <c r="C8566">
        <v>12</v>
      </c>
      <c r="D8566">
        <v>84</v>
      </c>
      <c r="E8566">
        <v>69</v>
      </c>
      <c r="F8566">
        <v>0</v>
      </c>
      <c r="T8566"/>
    </row>
    <row r="8567" spans="1:20" x14ac:dyDescent="0.25">
      <c r="A8567">
        <v>1984</v>
      </c>
      <c r="B8567">
        <v>6</v>
      </c>
      <c r="C8567">
        <v>13</v>
      </c>
      <c r="D8567">
        <v>94</v>
      </c>
      <c r="E8567">
        <v>72</v>
      </c>
      <c r="F8567">
        <v>31</v>
      </c>
      <c r="T8567"/>
    </row>
    <row r="8568" spans="1:20" x14ac:dyDescent="0.25">
      <c r="A8568">
        <v>1984</v>
      </c>
      <c r="B8568">
        <v>6</v>
      </c>
      <c r="C8568">
        <v>14</v>
      </c>
      <c r="D8568">
        <v>85</v>
      </c>
      <c r="E8568">
        <v>70</v>
      </c>
      <c r="F8568">
        <v>14</v>
      </c>
      <c r="T8568"/>
    </row>
    <row r="8569" spans="1:20" x14ac:dyDescent="0.25">
      <c r="A8569">
        <v>1984</v>
      </c>
      <c r="B8569">
        <v>6</v>
      </c>
      <c r="C8569">
        <v>15</v>
      </c>
      <c r="D8569">
        <v>73</v>
      </c>
      <c r="E8569">
        <v>63</v>
      </c>
      <c r="F8569">
        <v>0</v>
      </c>
      <c r="T8569"/>
    </row>
    <row r="8570" spans="1:20" x14ac:dyDescent="0.25">
      <c r="A8570">
        <v>1984</v>
      </c>
      <c r="B8570">
        <v>6</v>
      </c>
      <c r="C8570">
        <v>16</v>
      </c>
      <c r="D8570">
        <v>75</v>
      </c>
      <c r="E8570">
        <v>58</v>
      </c>
      <c r="F8570">
        <v>0</v>
      </c>
      <c r="T8570"/>
    </row>
    <row r="8571" spans="1:20" x14ac:dyDescent="0.25">
      <c r="A8571">
        <v>1984</v>
      </c>
      <c r="B8571">
        <v>6</v>
      </c>
      <c r="C8571">
        <v>17</v>
      </c>
      <c r="D8571">
        <v>71</v>
      </c>
      <c r="E8571">
        <v>64</v>
      </c>
      <c r="F8571">
        <v>5</v>
      </c>
      <c r="T8571"/>
    </row>
    <row r="8572" spans="1:20" x14ac:dyDescent="0.25">
      <c r="A8572">
        <v>1984</v>
      </c>
      <c r="B8572">
        <v>6</v>
      </c>
      <c r="C8572">
        <v>18</v>
      </c>
      <c r="D8572">
        <v>73</v>
      </c>
      <c r="E8572">
        <v>65</v>
      </c>
      <c r="F8572">
        <v>6</v>
      </c>
      <c r="T8572"/>
    </row>
    <row r="8573" spans="1:20" x14ac:dyDescent="0.25">
      <c r="A8573">
        <v>1984</v>
      </c>
      <c r="B8573">
        <v>6</v>
      </c>
      <c r="C8573">
        <v>19</v>
      </c>
      <c r="D8573">
        <v>89</v>
      </c>
      <c r="E8573">
        <v>68</v>
      </c>
      <c r="F8573">
        <v>16</v>
      </c>
      <c r="T8573"/>
    </row>
    <row r="8574" spans="1:20" x14ac:dyDescent="0.25">
      <c r="A8574">
        <v>1984</v>
      </c>
      <c r="B8574">
        <v>6</v>
      </c>
      <c r="C8574">
        <v>20</v>
      </c>
      <c r="D8574">
        <v>84</v>
      </c>
      <c r="E8574">
        <v>67</v>
      </c>
      <c r="F8574">
        <v>0</v>
      </c>
      <c r="T8574"/>
    </row>
    <row r="8575" spans="1:20" x14ac:dyDescent="0.25">
      <c r="A8575">
        <v>1984</v>
      </c>
      <c r="B8575">
        <v>6</v>
      </c>
      <c r="C8575">
        <v>21</v>
      </c>
      <c r="D8575">
        <v>82</v>
      </c>
      <c r="E8575">
        <v>65</v>
      </c>
      <c r="F8575">
        <v>0</v>
      </c>
      <c r="T8575"/>
    </row>
    <row r="8576" spans="1:20" x14ac:dyDescent="0.25">
      <c r="A8576">
        <v>1984</v>
      </c>
      <c r="B8576">
        <v>6</v>
      </c>
      <c r="C8576">
        <v>22</v>
      </c>
      <c r="D8576">
        <v>83</v>
      </c>
      <c r="E8576">
        <v>63</v>
      </c>
      <c r="F8576">
        <v>0</v>
      </c>
      <c r="T8576"/>
    </row>
    <row r="8577" spans="1:20" x14ac:dyDescent="0.25">
      <c r="A8577">
        <v>1984</v>
      </c>
      <c r="B8577">
        <v>6</v>
      </c>
      <c r="C8577">
        <v>23</v>
      </c>
      <c r="D8577">
        <v>83</v>
      </c>
      <c r="E8577">
        <v>67</v>
      </c>
      <c r="F8577">
        <v>0</v>
      </c>
      <c r="T8577"/>
    </row>
    <row r="8578" spans="1:20" x14ac:dyDescent="0.25">
      <c r="A8578">
        <v>1984</v>
      </c>
      <c r="B8578">
        <v>6</v>
      </c>
      <c r="C8578">
        <v>24</v>
      </c>
      <c r="D8578">
        <v>76</v>
      </c>
      <c r="E8578">
        <v>66</v>
      </c>
      <c r="F8578">
        <v>146</v>
      </c>
      <c r="T8578"/>
    </row>
    <row r="8579" spans="1:20" x14ac:dyDescent="0.25">
      <c r="A8579">
        <v>1984</v>
      </c>
      <c r="B8579">
        <v>6</v>
      </c>
      <c r="C8579">
        <v>25</v>
      </c>
      <c r="D8579">
        <v>84</v>
      </c>
      <c r="E8579">
        <v>66</v>
      </c>
      <c r="F8579">
        <v>6</v>
      </c>
      <c r="T8579"/>
    </row>
    <row r="8580" spans="1:20" x14ac:dyDescent="0.25">
      <c r="A8580">
        <v>1984</v>
      </c>
      <c r="B8580">
        <v>6</v>
      </c>
      <c r="C8580">
        <v>26</v>
      </c>
      <c r="D8580">
        <v>79</v>
      </c>
      <c r="E8580">
        <v>64</v>
      </c>
      <c r="F8580">
        <v>0</v>
      </c>
      <c r="T8580"/>
    </row>
    <row r="8581" spans="1:20" x14ac:dyDescent="0.25">
      <c r="A8581">
        <v>1984</v>
      </c>
      <c r="B8581">
        <v>6</v>
      </c>
      <c r="C8581">
        <v>27</v>
      </c>
      <c r="D8581">
        <v>85</v>
      </c>
      <c r="E8581">
        <v>63</v>
      </c>
      <c r="F8581">
        <v>0</v>
      </c>
      <c r="T8581"/>
    </row>
    <row r="8582" spans="1:20" x14ac:dyDescent="0.25">
      <c r="A8582">
        <v>1984</v>
      </c>
      <c r="B8582">
        <v>6</v>
      </c>
      <c r="C8582">
        <v>28</v>
      </c>
      <c r="D8582">
        <v>84</v>
      </c>
      <c r="E8582">
        <v>69</v>
      </c>
      <c r="F8582">
        <v>21</v>
      </c>
      <c r="T8582"/>
    </row>
    <row r="8583" spans="1:20" x14ac:dyDescent="0.25">
      <c r="A8583">
        <v>1984</v>
      </c>
      <c r="B8583">
        <v>6</v>
      </c>
      <c r="C8583">
        <v>29</v>
      </c>
      <c r="D8583">
        <v>83</v>
      </c>
      <c r="E8583">
        <v>70</v>
      </c>
      <c r="F8583">
        <v>0</v>
      </c>
      <c r="T8583"/>
    </row>
    <row r="8584" spans="1:20" x14ac:dyDescent="0.25">
      <c r="A8584">
        <v>1984</v>
      </c>
      <c r="B8584">
        <v>6</v>
      </c>
      <c r="C8584">
        <v>30</v>
      </c>
      <c r="D8584">
        <v>73</v>
      </c>
      <c r="E8584">
        <v>68</v>
      </c>
      <c r="F8584">
        <v>307</v>
      </c>
      <c r="T8584"/>
    </row>
    <row r="8585" spans="1:20" x14ac:dyDescent="0.25">
      <c r="A8585">
        <v>1984</v>
      </c>
      <c r="B8585">
        <v>7</v>
      </c>
      <c r="C8585">
        <v>1</v>
      </c>
      <c r="D8585">
        <v>71</v>
      </c>
      <c r="E8585">
        <v>68</v>
      </c>
      <c r="F8585">
        <v>64</v>
      </c>
      <c r="T8585"/>
    </row>
    <row r="8586" spans="1:20" x14ac:dyDescent="0.25">
      <c r="A8586">
        <v>1984</v>
      </c>
      <c r="B8586">
        <v>7</v>
      </c>
      <c r="C8586">
        <v>2</v>
      </c>
      <c r="D8586">
        <v>84</v>
      </c>
      <c r="E8586">
        <v>68</v>
      </c>
      <c r="F8586">
        <v>0</v>
      </c>
      <c r="T8586"/>
    </row>
    <row r="8587" spans="1:20" x14ac:dyDescent="0.25">
      <c r="A8587">
        <v>1984</v>
      </c>
      <c r="B8587">
        <v>7</v>
      </c>
      <c r="C8587">
        <v>3</v>
      </c>
      <c r="D8587">
        <v>83</v>
      </c>
      <c r="E8587">
        <v>69</v>
      </c>
      <c r="F8587">
        <v>30</v>
      </c>
      <c r="T8587"/>
    </row>
    <row r="8588" spans="1:20" x14ac:dyDescent="0.25">
      <c r="A8588">
        <v>1984</v>
      </c>
      <c r="B8588">
        <v>7</v>
      </c>
      <c r="C8588">
        <v>4</v>
      </c>
      <c r="D8588">
        <v>84</v>
      </c>
      <c r="E8588">
        <v>71</v>
      </c>
      <c r="F8588">
        <v>1</v>
      </c>
      <c r="T8588"/>
    </row>
    <row r="8589" spans="1:20" x14ac:dyDescent="0.25">
      <c r="A8589">
        <v>1984</v>
      </c>
      <c r="B8589">
        <v>7</v>
      </c>
      <c r="C8589">
        <v>5</v>
      </c>
      <c r="D8589">
        <v>88</v>
      </c>
      <c r="E8589">
        <v>70</v>
      </c>
      <c r="F8589">
        <v>42</v>
      </c>
      <c r="T8589"/>
    </row>
    <row r="8590" spans="1:20" x14ac:dyDescent="0.25">
      <c r="A8590">
        <v>1984</v>
      </c>
      <c r="B8590">
        <v>7</v>
      </c>
      <c r="C8590">
        <v>6</v>
      </c>
      <c r="D8590">
        <v>78</v>
      </c>
      <c r="E8590">
        <v>70</v>
      </c>
      <c r="F8590">
        <v>1</v>
      </c>
      <c r="T8590"/>
    </row>
    <row r="8591" spans="1:20" x14ac:dyDescent="0.25">
      <c r="A8591">
        <v>1984</v>
      </c>
      <c r="B8591">
        <v>7</v>
      </c>
      <c r="C8591">
        <v>7</v>
      </c>
      <c r="D8591">
        <v>75</v>
      </c>
      <c r="E8591">
        <v>67</v>
      </c>
      <c r="F8591">
        <v>313</v>
      </c>
      <c r="T8591"/>
    </row>
    <row r="8592" spans="1:20" x14ac:dyDescent="0.25">
      <c r="A8592">
        <v>1984</v>
      </c>
      <c r="B8592">
        <v>7</v>
      </c>
      <c r="C8592">
        <v>8</v>
      </c>
      <c r="D8592">
        <v>76</v>
      </c>
      <c r="E8592">
        <v>61</v>
      </c>
      <c r="F8592">
        <v>0</v>
      </c>
      <c r="T8592"/>
    </row>
    <row r="8593" spans="1:20" x14ac:dyDescent="0.25">
      <c r="A8593">
        <v>1984</v>
      </c>
      <c r="B8593">
        <v>7</v>
      </c>
      <c r="C8593">
        <v>9</v>
      </c>
      <c r="D8593">
        <v>75</v>
      </c>
      <c r="E8593">
        <v>59</v>
      </c>
      <c r="F8593">
        <v>0</v>
      </c>
      <c r="T8593"/>
    </row>
    <row r="8594" spans="1:20" x14ac:dyDescent="0.25">
      <c r="A8594">
        <v>1984</v>
      </c>
      <c r="B8594">
        <v>7</v>
      </c>
      <c r="C8594">
        <v>10</v>
      </c>
      <c r="D8594">
        <v>78</v>
      </c>
      <c r="E8594">
        <v>65</v>
      </c>
      <c r="F8594">
        <v>0</v>
      </c>
      <c r="T8594"/>
    </row>
    <row r="8595" spans="1:20" x14ac:dyDescent="0.25">
      <c r="A8595">
        <v>1984</v>
      </c>
      <c r="B8595">
        <v>7</v>
      </c>
      <c r="C8595">
        <v>11</v>
      </c>
      <c r="D8595">
        <v>84</v>
      </c>
      <c r="E8595">
        <v>71</v>
      </c>
      <c r="F8595">
        <v>21</v>
      </c>
      <c r="T8595"/>
    </row>
    <row r="8596" spans="1:20" x14ac:dyDescent="0.25">
      <c r="A8596">
        <v>1984</v>
      </c>
      <c r="B8596">
        <v>7</v>
      </c>
      <c r="C8596">
        <v>12</v>
      </c>
      <c r="D8596">
        <v>86</v>
      </c>
      <c r="E8596">
        <v>72</v>
      </c>
      <c r="F8596">
        <v>0</v>
      </c>
      <c r="T8596"/>
    </row>
    <row r="8597" spans="1:20" x14ac:dyDescent="0.25">
      <c r="A8597">
        <v>1984</v>
      </c>
      <c r="B8597">
        <v>7</v>
      </c>
      <c r="C8597">
        <v>13</v>
      </c>
      <c r="D8597">
        <v>89</v>
      </c>
      <c r="E8597">
        <v>72</v>
      </c>
      <c r="F8597">
        <v>0</v>
      </c>
      <c r="T8597"/>
    </row>
    <row r="8598" spans="1:20" x14ac:dyDescent="0.25">
      <c r="A8598">
        <v>1984</v>
      </c>
      <c r="B8598">
        <v>7</v>
      </c>
      <c r="C8598">
        <v>14</v>
      </c>
      <c r="D8598">
        <v>91</v>
      </c>
      <c r="E8598">
        <v>74</v>
      </c>
      <c r="F8598">
        <v>0</v>
      </c>
      <c r="T8598"/>
    </row>
    <row r="8599" spans="1:20" x14ac:dyDescent="0.25">
      <c r="A8599">
        <v>1984</v>
      </c>
      <c r="B8599">
        <v>7</v>
      </c>
      <c r="C8599">
        <v>15</v>
      </c>
      <c r="D8599">
        <v>88</v>
      </c>
      <c r="E8599">
        <v>75</v>
      </c>
      <c r="F8599">
        <v>0</v>
      </c>
      <c r="T8599"/>
    </row>
    <row r="8600" spans="1:20" x14ac:dyDescent="0.25">
      <c r="A8600">
        <v>1984</v>
      </c>
      <c r="B8600">
        <v>7</v>
      </c>
      <c r="C8600">
        <v>16</v>
      </c>
      <c r="D8600">
        <v>86</v>
      </c>
      <c r="E8600">
        <v>74</v>
      </c>
      <c r="F8600">
        <v>9</v>
      </c>
      <c r="T8600"/>
    </row>
    <row r="8601" spans="1:20" x14ac:dyDescent="0.25">
      <c r="A8601">
        <v>1984</v>
      </c>
      <c r="B8601">
        <v>7</v>
      </c>
      <c r="C8601">
        <v>17</v>
      </c>
      <c r="D8601">
        <v>83</v>
      </c>
      <c r="E8601">
        <v>71</v>
      </c>
      <c r="F8601">
        <v>0</v>
      </c>
      <c r="T8601"/>
    </row>
    <row r="8602" spans="1:20" x14ac:dyDescent="0.25">
      <c r="A8602">
        <v>1984</v>
      </c>
      <c r="B8602">
        <v>7</v>
      </c>
      <c r="C8602">
        <v>18</v>
      </c>
      <c r="D8602">
        <v>76</v>
      </c>
      <c r="E8602">
        <v>68</v>
      </c>
      <c r="F8602">
        <v>50</v>
      </c>
      <c r="T8602"/>
    </row>
    <row r="8603" spans="1:20" x14ac:dyDescent="0.25">
      <c r="A8603">
        <v>1984</v>
      </c>
      <c r="B8603">
        <v>7</v>
      </c>
      <c r="C8603">
        <v>19</v>
      </c>
      <c r="D8603">
        <v>81</v>
      </c>
      <c r="E8603">
        <v>65</v>
      </c>
      <c r="F8603">
        <v>0</v>
      </c>
      <c r="T8603"/>
    </row>
    <row r="8604" spans="1:20" x14ac:dyDescent="0.25">
      <c r="A8604">
        <v>1984</v>
      </c>
      <c r="B8604">
        <v>7</v>
      </c>
      <c r="C8604">
        <v>20</v>
      </c>
      <c r="D8604">
        <v>83</v>
      </c>
      <c r="E8604">
        <v>67</v>
      </c>
      <c r="F8604">
        <v>0</v>
      </c>
      <c r="T8604"/>
    </row>
    <row r="8605" spans="1:20" x14ac:dyDescent="0.25">
      <c r="A8605">
        <v>1984</v>
      </c>
      <c r="B8605">
        <v>7</v>
      </c>
      <c r="C8605">
        <v>21</v>
      </c>
      <c r="D8605">
        <v>73</v>
      </c>
      <c r="E8605">
        <v>68</v>
      </c>
      <c r="F8605">
        <v>52</v>
      </c>
      <c r="T8605"/>
    </row>
    <row r="8606" spans="1:20" x14ac:dyDescent="0.25">
      <c r="A8606">
        <v>1984</v>
      </c>
      <c r="B8606">
        <v>7</v>
      </c>
      <c r="C8606">
        <v>22</v>
      </c>
      <c r="D8606">
        <v>83</v>
      </c>
      <c r="E8606">
        <v>68</v>
      </c>
      <c r="F8606">
        <v>0</v>
      </c>
      <c r="T8606"/>
    </row>
    <row r="8607" spans="1:20" x14ac:dyDescent="0.25">
      <c r="A8607">
        <v>1984</v>
      </c>
      <c r="B8607">
        <v>7</v>
      </c>
      <c r="C8607">
        <v>23</v>
      </c>
      <c r="D8607">
        <v>85</v>
      </c>
      <c r="E8607">
        <v>71</v>
      </c>
      <c r="F8607">
        <v>0</v>
      </c>
      <c r="T8607"/>
    </row>
    <row r="8608" spans="1:20" x14ac:dyDescent="0.25">
      <c r="A8608">
        <v>1984</v>
      </c>
      <c r="B8608">
        <v>7</v>
      </c>
      <c r="C8608">
        <v>24</v>
      </c>
      <c r="D8608">
        <v>87</v>
      </c>
      <c r="E8608">
        <v>74</v>
      </c>
      <c r="F8608">
        <v>1</v>
      </c>
      <c r="T8608"/>
    </row>
    <row r="8609" spans="1:20" x14ac:dyDescent="0.25">
      <c r="A8609">
        <v>1984</v>
      </c>
      <c r="B8609">
        <v>7</v>
      </c>
      <c r="C8609">
        <v>25</v>
      </c>
      <c r="D8609">
        <v>81</v>
      </c>
      <c r="E8609">
        <v>67</v>
      </c>
      <c r="F8609">
        <v>0</v>
      </c>
      <c r="T8609"/>
    </row>
    <row r="8610" spans="1:20" x14ac:dyDescent="0.25">
      <c r="A8610">
        <v>1984</v>
      </c>
      <c r="B8610">
        <v>7</v>
      </c>
      <c r="C8610">
        <v>26</v>
      </c>
      <c r="D8610">
        <v>81</v>
      </c>
      <c r="E8610">
        <v>65</v>
      </c>
      <c r="F8610">
        <v>0</v>
      </c>
      <c r="T8610"/>
    </row>
    <row r="8611" spans="1:20" x14ac:dyDescent="0.25">
      <c r="A8611">
        <v>1984</v>
      </c>
      <c r="B8611">
        <v>7</v>
      </c>
      <c r="C8611">
        <v>27</v>
      </c>
      <c r="D8611">
        <v>73</v>
      </c>
      <c r="E8611">
        <v>63</v>
      </c>
      <c r="F8611">
        <v>119</v>
      </c>
      <c r="T8611"/>
    </row>
    <row r="8612" spans="1:20" x14ac:dyDescent="0.25">
      <c r="A8612">
        <v>1984</v>
      </c>
      <c r="B8612">
        <v>7</v>
      </c>
      <c r="C8612">
        <v>28</v>
      </c>
      <c r="D8612">
        <v>75</v>
      </c>
      <c r="E8612">
        <v>63</v>
      </c>
      <c r="F8612">
        <v>0</v>
      </c>
      <c r="T8612"/>
    </row>
    <row r="8613" spans="1:20" x14ac:dyDescent="0.25">
      <c r="A8613">
        <v>1984</v>
      </c>
      <c r="B8613">
        <v>7</v>
      </c>
      <c r="C8613">
        <v>29</v>
      </c>
      <c r="D8613">
        <v>81</v>
      </c>
      <c r="E8613">
        <v>64</v>
      </c>
      <c r="F8613">
        <v>0</v>
      </c>
      <c r="T8613"/>
    </row>
    <row r="8614" spans="1:20" x14ac:dyDescent="0.25">
      <c r="A8614">
        <v>1984</v>
      </c>
      <c r="B8614">
        <v>7</v>
      </c>
      <c r="C8614">
        <v>30</v>
      </c>
      <c r="D8614">
        <v>75</v>
      </c>
      <c r="E8614">
        <v>67</v>
      </c>
      <c r="F8614">
        <v>0</v>
      </c>
      <c r="T8614"/>
    </row>
    <row r="8615" spans="1:20" x14ac:dyDescent="0.25">
      <c r="A8615">
        <v>1984</v>
      </c>
      <c r="B8615">
        <v>7</v>
      </c>
      <c r="C8615">
        <v>31</v>
      </c>
      <c r="D8615">
        <v>84</v>
      </c>
      <c r="E8615">
        <v>66</v>
      </c>
      <c r="F8615">
        <v>0</v>
      </c>
      <c r="T8615"/>
    </row>
    <row r="8616" spans="1:20" x14ac:dyDescent="0.25">
      <c r="A8616">
        <v>1984</v>
      </c>
      <c r="B8616">
        <v>8</v>
      </c>
      <c r="C8616">
        <v>1</v>
      </c>
      <c r="D8616">
        <v>88</v>
      </c>
      <c r="E8616">
        <v>70</v>
      </c>
      <c r="F8616">
        <v>0</v>
      </c>
      <c r="T8616"/>
    </row>
    <row r="8617" spans="1:20" x14ac:dyDescent="0.25">
      <c r="A8617">
        <v>1984</v>
      </c>
      <c r="B8617">
        <v>8</v>
      </c>
      <c r="C8617">
        <v>2</v>
      </c>
      <c r="D8617">
        <v>88</v>
      </c>
      <c r="E8617">
        <v>76</v>
      </c>
      <c r="F8617">
        <v>1</v>
      </c>
      <c r="T8617"/>
    </row>
    <row r="8618" spans="1:20" x14ac:dyDescent="0.25">
      <c r="A8618">
        <v>1984</v>
      </c>
      <c r="B8618">
        <v>8</v>
      </c>
      <c r="C8618">
        <v>3</v>
      </c>
      <c r="D8618">
        <v>87</v>
      </c>
      <c r="E8618">
        <v>74</v>
      </c>
      <c r="F8618">
        <v>37</v>
      </c>
      <c r="T8618"/>
    </row>
    <row r="8619" spans="1:20" x14ac:dyDescent="0.25">
      <c r="A8619">
        <v>1984</v>
      </c>
      <c r="B8619">
        <v>8</v>
      </c>
      <c r="C8619">
        <v>4</v>
      </c>
      <c r="D8619">
        <v>89</v>
      </c>
      <c r="E8619">
        <v>73</v>
      </c>
      <c r="F8619">
        <v>0</v>
      </c>
      <c r="T8619"/>
    </row>
    <row r="8620" spans="1:20" x14ac:dyDescent="0.25">
      <c r="A8620">
        <v>1984</v>
      </c>
      <c r="B8620">
        <v>8</v>
      </c>
      <c r="C8620">
        <v>5</v>
      </c>
      <c r="D8620">
        <v>78</v>
      </c>
      <c r="E8620">
        <v>72</v>
      </c>
      <c r="F8620">
        <v>8</v>
      </c>
      <c r="T8620"/>
    </row>
    <row r="8621" spans="1:20" x14ac:dyDescent="0.25">
      <c r="A8621">
        <v>1984</v>
      </c>
      <c r="B8621">
        <v>8</v>
      </c>
      <c r="C8621">
        <v>6</v>
      </c>
      <c r="D8621">
        <v>89</v>
      </c>
      <c r="E8621">
        <v>71</v>
      </c>
      <c r="F8621">
        <v>0</v>
      </c>
      <c r="T8621"/>
    </row>
    <row r="8622" spans="1:20" x14ac:dyDescent="0.25">
      <c r="A8622">
        <v>1984</v>
      </c>
      <c r="B8622">
        <v>8</v>
      </c>
      <c r="C8622">
        <v>7</v>
      </c>
      <c r="D8622">
        <v>88</v>
      </c>
      <c r="E8622">
        <v>73</v>
      </c>
      <c r="F8622">
        <v>6</v>
      </c>
      <c r="T8622"/>
    </row>
    <row r="8623" spans="1:20" x14ac:dyDescent="0.25">
      <c r="A8623">
        <v>1984</v>
      </c>
      <c r="B8623">
        <v>8</v>
      </c>
      <c r="C8623">
        <v>8</v>
      </c>
      <c r="D8623">
        <v>90</v>
      </c>
      <c r="E8623">
        <v>73</v>
      </c>
      <c r="F8623">
        <v>0</v>
      </c>
      <c r="T8623"/>
    </row>
    <row r="8624" spans="1:20" x14ac:dyDescent="0.25">
      <c r="A8624">
        <v>1984</v>
      </c>
      <c r="B8624">
        <v>8</v>
      </c>
      <c r="C8624">
        <v>9</v>
      </c>
      <c r="D8624">
        <v>80</v>
      </c>
      <c r="E8624">
        <v>74</v>
      </c>
      <c r="F8624">
        <v>0</v>
      </c>
      <c r="T8624"/>
    </row>
    <row r="8625" spans="1:20" x14ac:dyDescent="0.25">
      <c r="A8625">
        <v>1984</v>
      </c>
      <c r="B8625">
        <v>8</v>
      </c>
      <c r="C8625">
        <v>10</v>
      </c>
      <c r="D8625">
        <v>80</v>
      </c>
      <c r="E8625">
        <v>72</v>
      </c>
      <c r="F8625">
        <v>0</v>
      </c>
      <c r="T8625"/>
    </row>
    <row r="8626" spans="1:20" x14ac:dyDescent="0.25">
      <c r="A8626">
        <v>1984</v>
      </c>
      <c r="B8626">
        <v>8</v>
      </c>
      <c r="C8626">
        <v>11</v>
      </c>
      <c r="D8626">
        <v>80</v>
      </c>
      <c r="E8626">
        <v>70</v>
      </c>
      <c r="F8626">
        <v>6</v>
      </c>
      <c r="T8626"/>
    </row>
    <row r="8627" spans="1:20" x14ac:dyDescent="0.25">
      <c r="A8627">
        <v>1984</v>
      </c>
      <c r="B8627">
        <v>8</v>
      </c>
      <c r="C8627">
        <v>12</v>
      </c>
      <c r="D8627">
        <v>79</v>
      </c>
      <c r="E8627">
        <v>72</v>
      </c>
      <c r="F8627">
        <v>1</v>
      </c>
      <c r="T8627"/>
    </row>
    <row r="8628" spans="1:20" x14ac:dyDescent="0.25">
      <c r="A8628">
        <v>1984</v>
      </c>
      <c r="B8628">
        <v>8</v>
      </c>
      <c r="C8628">
        <v>13</v>
      </c>
      <c r="D8628">
        <v>83</v>
      </c>
      <c r="E8628">
        <v>73</v>
      </c>
      <c r="F8628">
        <v>0</v>
      </c>
      <c r="T8628"/>
    </row>
    <row r="8629" spans="1:20" x14ac:dyDescent="0.25">
      <c r="A8629">
        <v>1984</v>
      </c>
      <c r="B8629">
        <v>8</v>
      </c>
      <c r="C8629">
        <v>14</v>
      </c>
      <c r="D8629">
        <v>89</v>
      </c>
      <c r="E8629">
        <v>73</v>
      </c>
      <c r="F8629">
        <v>0</v>
      </c>
      <c r="T8629"/>
    </row>
    <row r="8630" spans="1:20" x14ac:dyDescent="0.25">
      <c r="A8630">
        <v>1984</v>
      </c>
      <c r="B8630">
        <v>8</v>
      </c>
      <c r="C8630">
        <v>15</v>
      </c>
      <c r="D8630">
        <v>90</v>
      </c>
      <c r="E8630">
        <v>75</v>
      </c>
      <c r="F8630">
        <v>0</v>
      </c>
      <c r="T8630"/>
    </row>
    <row r="8631" spans="1:20" x14ac:dyDescent="0.25">
      <c r="A8631">
        <v>1984</v>
      </c>
      <c r="B8631">
        <v>8</v>
      </c>
      <c r="C8631">
        <v>16</v>
      </c>
      <c r="D8631">
        <v>92</v>
      </c>
      <c r="E8631">
        <v>73</v>
      </c>
      <c r="F8631">
        <v>0</v>
      </c>
      <c r="T8631"/>
    </row>
    <row r="8632" spans="1:20" x14ac:dyDescent="0.25">
      <c r="A8632">
        <v>1984</v>
      </c>
      <c r="B8632">
        <v>8</v>
      </c>
      <c r="C8632">
        <v>17</v>
      </c>
      <c r="D8632">
        <v>87</v>
      </c>
      <c r="E8632">
        <v>69</v>
      </c>
      <c r="F8632">
        <v>0</v>
      </c>
      <c r="T8632"/>
    </row>
    <row r="8633" spans="1:20" x14ac:dyDescent="0.25">
      <c r="A8633">
        <v>1984</v>
      </c>
      <c r="B8633">
        <v>8</v>
      </c>
      <c r="C8633">
        <v>18</v>
      </c>
      <c r="D8633">
        <v>82</v>
      </c>
      <c r="E8633">
        <v>65</v>
      </c>
      <c r="F8633">
        <v>0</v>
      </c>
      <c r="T8633"/>
    </row>
    <row r="8634" spans="1:20" x14ac:dyDescent="0.25">
      <c r="A8634">
        <v>1984</v>
      </c>
      <c r="B8634">
        <v>8</v>
      </c>
      <c r="C8634">
        <v>19</v>
      </c>
      <c r="D8634">
        <v>77</v>
      </c>
      <c r="E8634">
        <v>69</v>
      </c>
      <c r="F8634">
        <v>4</v>
      </c>
      <c r="T8634"/>
    </row>
    <row r="8635" spans="1:20" x14ac:dyDescent="0.25">
      <c r="A8635">
        <v>1984</v>
      </c>
      <c r="B8635">
        <v>8</v>
      </c>
      <c r="C8635">
        <v>20</v>
      </c>
      <c r="D8635">
        <v>78</v>
      </c>
      <c r="E8635">
        <v>63</v>
      </c>
      <c r="F8635">
        <v>14</v>
      </c>
      <c r="T8635"/>
    </row>
    <row r="8636" spans="1:20" x14ac:dyDescent="0.25">
      <c r="A8636">
        <v>1984</v>
      </c>
      <c r="B8636">
        <v>8</v>
      </c>
      <c r="C8636">
        <v>21</v>
      </c>
      <c r="D8636">
        <v>79</v>
      </c>
      <c r="E8636">
        <v>60</v>
      </c>
      <c r="F8636">
        <v>0</v>
      </c>
      <c r="T8636"/>
    </row>
    <row r="8637" spans="1:20" x14ac:dyDescent="0.25">
      <c r="A8637">
        <v>1984</v>
      </c>
      <c r="B8637">
        <v>8</v>
      </c>
      <c r="C8637">
        <v>22</v>
      </c>
      <c r="D8637">
        <v>82</v>
      </c>
      <c r="E8637">
        <v>63</v>
      </c>
      <c r="F8637">
        <v>0</v>
      </c>
      <c r="T8637"/>
    </row>
    <row r="8638" spans="1:20" x14ac:dyDescent="0.25">
      <c r="A8638">
        <v>1984</v>
      </c>
      <c r="B8638">
        <v>8</v>
      </c>
      <c r="C8638">
        <v>23</v>
      </c>
      <c r="D8638">
        <v>80</v>
      </c>
      <c r="E8638">
        <v>66</v>
      </c>
      <c r="F8638">
        <v>31</v>
      </c>
      <c r="T8638"/>
    </row>
    <row r="8639" spans="1:20" x14ac:dyDescent="0.25">
      <c r="A8639">
        <v>1984</v>
      </c>
      <c r="B8639">
        <v>8</v>
      </c>
      <c r="C8639">
        <v>24</v>
      </c>
      <c r="D8639">
        <v>77</v>
      </c>
      <c r="E8639">
        <v>64</v>
      </c>
      <c r="F8639">
        <v>0</v>
      </c>
      <c r="T8639"/>
    </row>
    <row r="8640" spans="1:20" x14ac:dyDescent="0.25">
      <c r="A8640">
        <v>1984</v>
      </c>
      <c r="B8640">
        <v>8</v>
      </c>
      <c r="C8640">
        <v>25</v>
      </c>
      <c r="D8640">
        <v>81</v>
      </c>
      <c r="E8640">
        <v>66</v>
      </c>
      <c r="F8640">
        <v>0</v>
      </c>
      <c r="T8640"/>
    </row>
    <row r="8641" spans="1:20" x14ac:dyDescent="0.25">
      <c r="A8641">
        <v>1984</v>
      </c>
      <c r="B8641">
        <v>8</v>
      </c>
      <c r="C8641">
        <v>26</v>
      </c>
      <c r="D8641">
        <v>84</v>
      </c>
      <c r="E8641">
        <v>65</v>
      </c>
      <c r="F8641">
        <v>0</v>
      </c>
      <c r="T8641"/>
    </row>
    <row r="8642" spans="1:20" x14ac:dyDescent="0.25">
      <c r="A8642">
        <v>1984</v>
      </c>
      <c r="B8642">
        <v>8</v>
      </c>
      <c r="C8642">
        <v>27</v>
      </c>
      <c r="D8642">
        <v>81</v>
      </c>
      <c r="E8642">
        <v>65</v>
      </c>
      <c r="F8642">
        <v>0</v>
      </c>
      <c r="T8642"/>
    </row>
    <row r="8643" spans="1:20" x14ac:dyDescent="0.25">
      <c r="A8643">
        <v>1984</v>
      </c>
      <c r="B8643">
        <v>8</v>
      </c>
      <c r="C8643">
        <v>28</v>
      </c>
      <c r="D8643">
        <v>81</v>
      </c>
      <c r="E8643">
        <v>69</v>
      </c>
      <c r="F8643">
        <v>0</v>
      </c>
      <c r="T8643"/>
    </row>
    <row r="8644" spans="1:20" x14ac:dyDescent="0.25">
      <c r="A8644">
        <v>1984</v>
      </c>
      <c r="B8644">
        <v>8</v>
      </c>
      <c r="C8644">
        <v>29</v>
      </c>
      <c r="D8644">
        <v>82</v>
      </c>
      <c r="E8644">
        <v>72</v>
      </c>
      <c r="F8644">
        <v>0</v>
      </c>
      <c r="T8644"/>
    </row>
    <row r="8645" spans="1:20" x14ac:dyDescent="0.25">
      <c r="A8645">
        <v>1984</v>
      </c>
      <c r="B8645">
        <v>8</v>
      </c>
      <c r="C8645">
        <v>30</v>
      </c>
      <c r="D8645">
        <v>84</v>
      </c>
      <c r="E8645">
        <v>72</v>
      </c>
      <c r="F8645">
        <v>0</v>
      </c>
      <c r="T8645"/>
    </row>
    <row r="8646" spans="1:20" x14ac:dyDescent="0.25">
      <c r="A8646">
        <v>1984</v>
      </c>
      <c r="B8646">
        <v>8</v>
      </c>
      <c r="C8646">
        <v>31</v>
      </c>
      <c r="D8646">
        <v>86</v>
      </c>
      <c r="E8646">
        <v>68</v>
      </c>
      <c r="F8646">
        <v>30</v>
      </c>
      <c r="T8646"/>
    </row>
    <row r="8647" spans="1:20" x14ac:dyDescent="0.25">
      <c r="A8647">
        <v>1984</v>
      </c>
      <c r="B8647">
        <v>9</v>
      </c>
      <c r="C8647">
        <v>1</v>
      </c>
      <c r="D8647">
        <v>78</v>
      </c>
      <c r="E8647">
        <v>63</v>
      </c>
      <c r="F8647">
        <v>0</v>
      </c>
      <c r="T8647"/>
    </row>
    <row r="8648" spans="1:20" x14ac:dyDescent="0.25">
      <c r="A8648">
        <v>1984</v>
      </c>
      <c r="B8648">
        <v>9</v>
      </c>
      <c r="C8648">
        <v>2</v>
      </c>
      <c r="D8648">
        <v>80</v>
      </c>
      <c r="E8648">
        <v>64</v>
      </c>
      <c r="F8648">
        <v>0</v>
      </c>
      <c r="T8648"/>
    </row>
    <row r="8649" spans="1:20" x14ac:dyDescent="0.25">
      <c r="A8649">
        <v>1984</v>
      </c>
      <c r="B8649">
        <v>9</v>
      </c>
      <c r="C8649">
        <v>3</v>
      </c>
      <c r="D8649">
        <v>84</v>
      </c>
      <c r="E8649">
        <v>66</v>
      </c>
      <c r="F8649">
        <v>120</v>
      </c>
      <c r="T8649"/>
    </row>
    <row r="8650" spans="1:20" x14ac:dyDescent="0.25">
      <c r="A8650">
        <v>1984</v>
      </c>
      <c r="B8650">
        <v>9</v>
      </c>
      <c r="C8650">
        <v>4</v>
      </c>
      <c r="D8650">
        <v>66</v>
      </c>
      <c r="E8650">
        <v>61</v>
      </c>
      <c r="F8650">
        <v>21</v>
      </c>
      <c r="T8650"/>
    </row>
    <row r="8651" spans="1:20" x14ac:dyDescent="0.25">
      <c r="A8651">
        <v>1984</v>
      </c>
      <c r="B8651">
        <v>9</v>
      </c>
      <c r="C8651">
        <v>5</v>
      </c>
      <c r="D8651">
        <v>72</v>
      </c>
      <c r="E8651">
        <v>56</v>
      </c>
      <c r="F8651">
        <v>0</v>
      </c>
      <c r="T8651"/>
    </row>
    <row r="8652" spans="1:20" x14ac:dyDescent="0.25">
      <c r="A8652">
        <v>1984</v>
      </c>
      <c r="B8652">
        <v>9</v>
      </c>
      <c r="C8652">
        <v>6</v>
      </c>
      <c r="D8652">
        <v>69</v>
      </c>
      <c r="E8652">
        <v>53</v>
      </c>
      <c r="F8652">
        <v>0</v>
      </c>
      <c r="T8652"/>
    </row>
    <row r="8653" spans="1:20" x14ac:dyDescent="0.25">
      <c r="A8653">
        <v>1984</v>
      </c>
      <c r="B8653">
        <v>9</v>
      </c>
      <c r="C8653">
        <v>7</v>
      </c>
      <c r="D8653">
        <v>72</v>
      </c>
      <c r="E8653">
        <v>51</v>
      </c>
      <c r="F8653">
        <v>0</v>
      </c>
      <c r="T8653"/>
    </row>
    <row r="8654" spans="1:20" x14ac:dyDescent="0.25">
      <c r="A8654">
        <v>1984</v>
      </c>
      <c r="B8654">
        <v>9</v>
      </c>
      <c r="C8654">
        <v>8</v>
      </c>
      <c r="D8654">
        <v>75</v>
      </c>
      <c r="E8654">
        <v>55</v>
      </c>
      <c r="F8654">
        <v>0</v>
      </c>
      <c r="T8654"/>
    </row>
    <row r="8655" spans="1:20" x14ac:dyDescent="0.25">
      <c r="A8655">
        <v>1984</v>
      </c>
      <c r="B8655">
        <v>9</v>
      </c>
      <c r="C8655">
        <v>9</v>
      </c>
      <c r="D8655">
        <v>75</v>
      </c>
      <c r="E8655">
        <v>59</v>
      </c>
      <c r="F8655">
        <v>0</v>
      </c>
      <c r="T8655"/>
    </row>
    <row r="8656" spans="1:20" x14ac:dyDescent="0.25">
      <c r="A8656">
        <v>1984</v>
      </c>
      <c r="B8656">
        <v>9</v>
      </c>
      <c r="C8656">
        <v>10</v>
      </c>
      <c r="D8656">
        <v>80</v>
      </c>
      <c r="E8656">
        <v>65</v>
      </c>
      <c r="F8656">
        <v>0</v>
      </c>
      <c r="T8656"/>
    </row>
    <row r="8657" spans="1:20" x14ac:dyDescent="0.25">
      <c r="A8657">
        <v>1984</v>
      </c>
      <c r="B8657">
        <v>9</v>
      </c>
      <c r="C8657">
        <v>11</v>
      </c>
      <c r="D8657">
        <v>83</v>
      </c>
      <c r="E8657">
        <v>68</v>
      </c>
      <c r="F8657">
        <v>0</v>
      </c>
      <c r="T8657"/>
    </row>
    <row r="8658" spans="1:20" x14ac:dyDescent="0.25">
      <c r="A8658">
        <v>1984</v>
      </c>
      <c r="B8658">
        <v>9</v>
      </c>
      <c r="C8658">
        <v>12</v>
      </c>
      <c r="D8658">
        <v>78</v>
      </c>
      <c r="E8658">
        <v>64</v>
      </c>
      <c r="F8658">
        <v>0</v>
      </c>
      <c r="T8658"/>
    </row>
    <row r="8659" spans="1:20" x14ac:dyDescent="0.25">
      <c r="A8659">
        <v>1984</v>
      </c>
      <c r="B8659">
        <v>9</v>
      </c>
      <c r="C8659">
        <v>13</v>
      </c>
      <c r="D8659">
        <v>75</v>
      </c>
      <c r="E8659">
        <v>60</v>
      </c>
      <c r="F8659">
        <v>0</v>
      </c>
      <c r="T8659"/>
    </row>
    <row r="8660" spans="1:20" x14ac:dyDescent="0.25">
      <c r="A8660">
        <v>1984</v>
      </c>
      <c r="B8660">
        <v>9</v>
      </c>
      <c r="C8660">
        <v>14</v>
      </c>
      <c r="D8660">
        <v>82</v>
      </c>
      <c r="E8660">
        <v>65</v>
      </c>
      <c r="F8660">
        <v>20</v>
      </c>
      <c r="T8660"/>
    </row>
    <row r="8661" spans="1:20" x14ac:dyDescent="0.25">
      <c r="A8661">
        <v>1984</v>
      </c>
      <c r="B8661">
        <v>9</v>
      </c>
      <c r="C8661">
        <v>15</v>
      </c>
      <c r="D8661">
        <v>65</v>
      </c>
      <c r="E8661">
        <v>52</v>
      </c>
      <c r="F8661">
        <v>45</v>
      </c>
      <c r="T8661"/>
    </row>
    <row r="8662" spans="1:20" x14ac:dyDescent="0.25">
      <c r="A8662">
        <v>1984</v>
      </c>
      <c r="B8662">
        <v>9</v>
      </c>
      <c r="C8662">
        <v>16</v>
      </c>
      <c r="D8662">
        <v>65</v>
      </c>
      <c r="E8662">
        <v>48</v>
      </c>
      <c r="F8662">
        <v>0</v>
      </c>
      <c r="T8662"/>
    </row>
    <row r="8663" spans="1:20" x14ac:dyDescent="0.25">
      <c r="A8663">
        <v>1984</v>
      </c>
      <c r="B8663">
        <v>9</v>
      </c>
      <c r="C8663">
        <v>17</v>
      </c>
      <c r="D8663">
        <v>69</v>
      </c>
      <c r="E8663">
        <v>52</v>
      </c>
      <c r="F8663">
        <v>0</v>
      </c>
      <c r="T8663"/>
    </row>
    <row r="8664" spans="1:20" x14ac:dyDescent="0.25">
      <c r="A8664">
        <v>1984</v>
      </c>
      <c r="B8664">
        <v>9</v>
      </c>
      <c r="C8664">
        <v>18</v>
      </c>
      <c r="D8664">
        <v>72</v>
      </c>
      <c r="E8664">
        <v>51</v>
      </c>
      <c r="F8664">
        <v>0</v>
      </c>
      <c r="T8664"/>
    </row>
    <row r="8665" spans="1:20" x14ac:dyDescent="0.25">
      <c r="A8665">
        <v>1984</v>
      </c>
      <c r="B8665">
        <v>9</v>
      </c>
      <c r="C8665">
        <v>19</v>
      </c>
      <c r="D8665">
        <v>77</v>
      </c>
      <c r="E8665">
        <v>54</v>
      </c>
      <c r="F8665">
        <v>0</v>
      </c>
      <c r="T8665"/>
    </row>
    <row r="8666" spans="1:20" x14ac:dyDescent="0.25">
      <c r="A8666">
        <v>1984</v>
      </c>
      <c r="B8666">
        <v>9</v>
      </c>
      <c r="C8666">
        <v>20</v>
      </c>
      <c r="D8666">
        <v>82</v>
      </c>
      <c r="E8666">
        <v>60</v>
      </c>
      <c r="F8666">
        <v>0</v>
      </c>
      <c r="T8666"/>
    </row>
    <row r="8667" spans="1:20" x14ac:dyDescent="0.25">
      <c r="A8667">
        <v>1984</v>
      </c>
      <c r="B8667">
        <v>9</v>
      </c>
      <c r="C8667">
        <v>21</v>
      </c>
      <c r="D8667">
        <v>76</v>
      </c>
      <c r="E8667">
        <v>61</v>
      </c>
      <c r="F8667">
        <v>0</v>
      </c>
      <c r="T8667"/>
    </row>
    <row r="8668" spans="1:20" x14ac:dyDescent="0.25">
      <c r="A8668">
        <v>1984</v>
      </c>
      <c r="B8668">
        <v>9</v>
      </c>
      <c r="C8668">
        <v>22</v>
      </c>
      <c r="D8668">
        <v>76</v>
      </c>
      <c r="E8668">
        <v>55</v>
      </c>
      <c r="F8668">
        <v>0</v>
      </c>
      <c r="T8668"/>
    </row>
    <row r="8669" spans="1:20" x14ac:dyDescent="0.25">
      <c r="A8669">
        <v>1984</v>
      </c>
      <c r="B8669">
        <v>9</v>
      </c>
      <c r="C8669">
        <v>23</v>
      </c>
      <c r="D8669">
        <v>82</v>
      </c>
      <c r="E8669">
        <v>63</v>
      </c>
      <c r="F8669">
        <v>0</v>
      </c>
      <c r="T8669"/>
    </row>
    <row r="8670" spans="1:20" x14ac:dyDescent="0.25">
      <c r="A8670">
        <v>1984</v>
      </c>
      <c r="B8670">
        <v>9</v>
      </c>
      <c r="C8670">
        <v>24</v>
      </c>
      <c r="D8670">
        <v>83</v>
      </c>
      <c r="E8670">
        <v>69</v>
      </c>
      <c r="F8670">
        <v>1</v>
      </c>
      <c r="T8670"/>
    </row>
    <row r="8671" spans="1:20" x14ac:dyDescent="0.25">
      <c r="A8671">
        <v>1984</v>
      </c>
      <c r="B8671">
        <v>9</v>
      </c>
      <c r="C8671">
        <v>25</v>
      </c>
      <c r="D8671">
        <v>86</v>
      </c>
      <c r="E8671">
        <v>69</v>
      </c>
      <c r="F8671">
        <v>0</v>
      </c>
      <c r="T8671"/>
    </row>
    <row r="8672" spans="1:20" x14ac:dyDescent="0.25">
      <c r="A8672">
        <v>1984</v>
      </c>
      <c r="B8672">
        <v>9</v>
      </c>
      <c r="C8672">
        <v>26</v>
      </c>
      <c r="D8672">
        <v>76</v>
      </c>
      <c r="E8672">
        <v>52</v>
      </c>
      <c r="F8672">
        <v>3</v>
      </c>
      <c r="T8672"/>
    </row>
    <row r="8673" spans="1:20" x14ac:dyDescent="0.25">
      <c r="A8673">
        <v>1984</v>
      </c>
      <c r="B8673">
        <v>9</v>
      </c>
      <c r="C8673">
        <v>27</v>
      </c>
      <c r="D8673">
        <v>58</v>
      </c>
      <c r="E8673">
        <v>48</v>
      </c>
      <c r="F8673">
        <v>3</v>
      </c>
      <c r="T8673"/>
    </row>
    <row r="8674" spans="1:20" x14ac:dyDescent="0.25">
      <c r="A8674">
        <v>1984</v>
      </c>
      <c r="B8674">
        <v>9</v>
      </c>
      <c r="C8674">
        <v>28</v>
      </c>
      <c r="D8674">
        <v>53</v>
      </c>
      <c r="E8674">
        <v>44</v>
      </c>
      <c r="F8674">
        <v>38</v>
      </c>
      <c r="T8674"/>
    </row>
    <row r="8675" spans="1:20" x14ac:dyDescent="0.25">
      <c r="A8675">
        <v>1984</v>
      </c>
      <c r="B8675">
        <v>9</v>
      </c>
      <c r="C8675">
        <v>29</v>
      </c>
      <c r="D8675">
        <v>66</v>
      </c>
      <c r="E8675">
        <v>53</v>
      </c>
      <c r="F8675">
        <v>0</v>
      </c>
      <c r="T8675"/>
    </row>
    <row r="8676" spans="1:20" x14ac:dyDescent="0.25">
      <c r="A8676">
        <v>1984</v>
      </c>
      <c r="B8676">
        <v>9</v>
      </c>
      <c r="C8676">
        <v>30</v>
      </c>
      <c r="D8676">
        <v>66</v>
      </c>
      <c r="E8676">
        <v>53</v>
      </c>
      <c r="F8676">
        <v>0</v>
      </c>
      <c r="T8676"/>
    </row>
    <row r="8677" spans="1:20" x14ac:dyDescent="0.25">
      <c r="A8677">
        <v>1984</v>
      </c>
      <c r="B8677">
        <v>10</v>
      </c>
      <c r="C8677">
        <v>1</v>
      </c>
      <c r="D8677">
        <v>58</v>
      </c>
      <c r="E8677">
        <v>51</v>
      </c>
      <c r="F8677">
        <v>65</v>
      </c>
      <c r="T8677"/>
    </row>
    <row r="8678" spans="1:20" x14ac:dyDescent="0.25">
      <c r="A8678">
        <v>1984</v>
      </c>
      <c r="B8678">
        <v>10</v>
      </c>
      <c r="C8678">
        <v>2</v>
      </c>
      <c r="D8678">
        <v>59</v>
      </c>
      <c r="E8678">
        <v>48</v>
      </c>
      <c r="F8678">
        <v>13</v>
      </c>
      <c r="T8678"/>
    </row>
    <row r="8679" spans="1:20" x14ac:dyDescent="0.25">
      <c r="A8679">
        <v>1984</v>
      </c>
      <c r="B8679">
        <v>10</v>
      </c>
      <c r="C8679">
        <v>3</v>
      </c>
      <c r="D8679">
        <v>66</v>
      </c>
      <c r="E8679">
        <v>45</v>
      </c>
      <c r="F8679">
        <v>0</v>
      </c>
      <c r="T8679"/>
    </row>
    <row r="8680" spans="1:20" x14ac:dyDescent="0.25">
      <c r="A8680">
        <v>1984</v>
      </c>
      <c r="B8680">
        <v>10</v>
      </c>
      <c r="C8680">
        <v>4</v>
      </c>
      <c r="D8680">
        <v>66</v>
      </c>
      <c r="E8680">
        <v>53</v>
      </c>
      <c r="F8680">
        <v>0</v>
      </c>
      <c r="T8680"/>
    </row>
    <row r="8681" spans="1:20" x14ac:dyDescent="0.25">
      <c r="A8681">
        <v>1984</v>
      </c>
      <c r="B8681">
        <v>10</v>
      </c>
      <c r="C8681">
        <v>5</v>
      </c>
      <c r="D8681">
        <v>66</v>
      </c>
      <c r="E8681">
        <v>49</v>
      </c>
      <c r="F8681">
        <v>0</v>
      </c>
      <c r="T8681"/>
    </row>
    <row r="8682" spans="1:20" x14ac:dyDescent="0.25">
      <c r="A8682">
        <v>1984</v>
      </c>
      <c r="B8682">
        <v>10</v>
      </c>
      <c r="C8682">
        <v>6</v>
      </c>
      <c r="D8682">
        <v>60</v>
      </c>
      <c r="E8682">
        <v>41</v>
      </c>
      <c r="F8682">
        <v>0</v>
      </c>
      <c r="T8682"/>
    </row>
    <row r="8683" spans="1:20" x14ac:dyDescent="0.25">
      <c r="A8683">
        <v>1984</v>
      </c>
      <c r="B8683">
        <v>10</v>
      </c>
      <c r="C8683">
        <v>7</v>
      </c>
      <c r="D8683">
        <v>66</v>
      </c>
      <c r="E8683">
        <v>45</v>
      </c>
      <c r="F8683">
        <v>0</v>
      </c>
      <c r="T8683"/>
    </row>
    <row r="8684" spans="1:20" x14ac:dyDescent="0.25">
      <c r="A8684">
        <v>1984</v>
      </c>
      <c r="B8684">
        <v>10</v>
      </c>
      <c r="C8684">
        <v>8</v>
      </c>
      <c r="D8684">
        <v>67</v>
      </c>
      <c r="E8684">
        <v>54</v>
      </c>
      <c r="F8684">
        <v>0</v>
      </c>
      <c r="T8684"/>
    </row>
    <row r="8685" spans="1:20" x14ac:dyDescent="0.25">
      <c r="A8685">
        <v>1984</v>
      </c>
      <c r="B8685">
        <v>10</v>
      </c>
      <c r="C8685">
        <v>9</v>
      </c>
      <c r="D8685">
        <v>75</v>
      </c>
      <c r="E8685">
        <v>58</v>
      </c>
      <c r="F8685">
        <v>1</v>
      </c>
      <c r="T8685"/>
    </row>
    <row r="8686" spans="1:20" x14ac:dyDescent="0.25">
      <c r="A8686">
        <v>1984</v>
      </c>
      <c r="B8686">
        <v>10</v>
      </c>
      <c r="C8686">
        <v>10</v>
      </c>
      <c r="D8686">
        <v>65</v>
      </c>
      <c r="E8686">
        <v>58</v>
      </c>
      <c r="F8686">
        <v>0</v>
      </c>
      <c r="T8686"/>
    </row>
    <row r="8687" spans="1:20" x14ac:dyDescent="0.25">
      <c r="A8687">
        <v>1984</v>
      </c>
      <c r="B8687">
        <v>10</v>
      </c>
      <c r="C8687">
        <v>11</v>
      </c>
      <c r="D8687">
        <v>74</v>
      </c>
      <c r="E8687">
        <v>59</v>
      </c>
      <c r="F8687">
        <v>0</v>
      </c>
      <c r="T8687"/>
    </row>
    <row r="8688" spans="1:20" x14ac:dyDescent="0.25">
      <c r="A8688">
        <v>1984</v>
      </c>
      <c r="B8688">
        <v>10</v>
      </c>
      <c r="C8688">
        <v>12</v>
      </c>
      <c r="D8688">
        <v>71</v>
      </c>
      <c r="E8688">
        <v>57</v>
      </c>
      <c r="F8688">
        <v>0</v>
      </c>
      <c r="T8688"/>
    </row>
    <row r="8689" spans="1:20" x14ac:dyDescent="0.25">
      <c r="A8689">
        <v>1984</v>
      </c>
      <c r="B8689">
        <v>10</v>
      </c>
      <c r="C8689">
        <v>13</v>
      </c>
      <c r="D8689">
        <v>67</v>
      </c>
      <c r="E8689">
        <v>56</v>
      </c>
      <c r="F8689">
        <v>0</v>
      </c>
      <c r="T8689"/>
    </row>
    <row r="8690" spans="1:20" x14ac:dyDescent="0.25">
      <c r="A8690">
        <v>1984</v>
      </c>
      <c r="B8690">
        <v>10</v>
      </c>
      <c r="C8690">
        <v>14</v>
      </c>
      <c r="D8690">
        <v>67</v>
      </c>
      <c r="E8690">
        <v>55</v>
      </c>
      <c r="F8690">
        <v>0</v>
      </c>
      <c r="T8690"/>
    </row>
    <row r="8691" spans="1:20" x14ac:dyDescent="0.25">
      <c r="A8691">
        <v>1984</v>
      </c>
      <c r="B8691">
        <v>10</v>
      </c>
      <c r="C8691">
        <v>15</v>
      </c>
      <c r="D8691">
        <v>73</v>
      </c>
      <c r="E8691">
        <v>54</v>
      </c>
      <c r="F8691">
        <v>0</v>
      </c>
      <c r="T8691"/>
    </row>
    <row r="8692" spans="1:20" x14ac:dyDescent="0.25">
      <c r="A8692">
        <v>1984</v>
      </c>
      <c r="B8692">
        <v>10</v>
      </c>
      <c r="C8692">
        <v>16</v>
      </c>
      <c r="D8692">
        <v>74</v>
      </c>
      <c r="E8692">
        <v>54</v>
      </c>
      <c r="F8692">
        <v>0</v>
      </c>
      <c r="T8692"/>
    </row>
    <row r="8693" spans="1:20" x14ac:dyDescent="0.25">
      <c r="A8693">
        <v>1984</v>
      </c>
      <c r="B8693">
        <v>10</v>
      </c>
      <c r="C8693">
        <v>17</v>
      </c>
      <c r="D8693">
        <v>72</v>
      </c>
      <c r="E8693">
        <v>54</v>
      </c>
      <c r="F8693">
        <v>0</v>
      </c>
      <c r="T8693"/>
    </row>
    <row r="8694" spans="1:20" x14ac:dyDescent="0.25">
      <c r="A8694">
        <v>1984</v>
      </c>
      <c r="B8694">
        <v>10</v>
      </c>
      <c r="C8694">
        <v>18</v>
      </c>
      <c r="D8694">
        <v>69</v>
      </c>
      <c r="E8694">
        <v>60</v>
      </c>
      <c r="F8694">
        <v>0</v>
      </c>
      <c r="T8694"/>
    </row>
    <row r="8695" spans="1:20" x14ac:dyDescent="0.25">
      <c r="A8695">
        <v>1984</v>
      </c>
      <c r="B8695">
        <v>10</v>
      </c>
      <c r="C8695">
        <v>19</v>
      </c>
      <c r="D8695">
        <v>72</v>
      </c>
      <c r="E8695">
        <v>59</v>
      </c>
      <c r="F8695">
        <v>5</v>
      </c>
      <c r="T8695"/>
    </row>
    <row r="8696" spans="1:20" x14ac:dyDescent="0.25">
      <c r="A8696">
        <v>1984</v>
      </c>
      <c r="B8696">
        <v>10</v>
      </c>
      <c r="C8696">
        <v>20</v>
      </c>
      <c r="D8696">
        <v>76</v>
      </c>
      <c r="E8696">
        <v>65</v>
      </c>
      <c r="F8696">
        <v>3</v>
      </c>
      <c r="T8696"/>
    </row>
    <row r="8697" spans="1:20" x14ac:dyDescent="0.25">
      <c r="A8697">
        <v>1984</v>
      </c>
      <c r="B8697">
        <v>10</v>
      </c>
      <c r="C8697">
        <v>21</v>
      </c>
      <c r="D8697">
        <v>70</v>
      </c>
      <c r="E8697">
        <v>62</v>
      </c>
      <c r="F8697">
        <v>0</v>
      </c>
      <c r="T8697"/>
    </row>
    <row r="8698" spans="1:20" x14ac:dyDescent="0.25">
      <c r="A8698">
        <v>1984</v>
      </c>
      <c r="B8698">
        <v>10</v>
      </c>
      <c r="C8698">
        <v>22</v>
      </c>
      <c r="D8698">
        <v>77</v>
      </c>
      <c r="E8698">
        <v>62</v>
      </c>
      <c r="F8698">
        <v>145</v>
      </c>
      <c r="T8698"/>
    </row>
    <row r="8699" spans="1:20" x14ac:dyDescent="0.25">
      <c r="A8699">
        <v>1984</v>
      </c>
      <c r="B8699">
        <v>10</v>
      </c>
      <c r="C8699">
        <v>23</v>
      </c>
      <c r="D8699">
        <v>65</v>
      </c>
      <c r="E8699">
        <v>55</v>
      </c>
      <c r="F8699">
        <v>9</v>
      </c>
      <c r="T8699"/>
    </row>
    <row r="8700" spans="1:20" x14ac:dyDescent="0.25">
      <c r="A8700">
        <v>1984</v>
      </c>
      <c r="B8700">
        <v>10</v>
      </c>
      <c r="C8700">
        <v>24</v>
      </c>
      <c r="D8700">
        <v>57</v>
      </c>
      <c r="E8700">
        <v>52</v>
      </c>
      <c r="F8700">
        <v>6</v>
      </c>
      <c r="T8700"/>
    </row>
    <row r="8701" spans="1:20" x14ac:dyDescent="0.25">
      <c r="A8701">
        <v>1984</v>
      </c>
      <c r="B8701">
        <v>10</v>
      </c>
      <c r="C8701">
        <v>25</v>
      </c>
      <c r="D8701">
        <v>68</v>
      </c>
      <c r="E8701">
        <v>52</v>
      </c>
      <c r="F8701">
        <v>0</v>
      </c>
      <c r="T8701"/>
    </row>
    <row r="8702" spans="1:20" x14ac:dyDescent="0.25">
      <c r="A8702">
        <v>1984</v>
      </c>
      <c r="B8702">
        <v>10</v>
      </c>
      <c r="C8702">
        <v>26</v>
      </c>
      <c r="D8702">
        <v>69</v>
      </c>
      <c r="E8702">
        <v>58</v>
      </c>
      <c r="F8702">
        <v>26</v>
      </c>
      <c r="T8702"/>
    </row>
    <row r="8703" spans="1:20" x14ac:dyDescent="0.25">
      <c r="A8703">
        <v>1984</v>
      </c>
      <c r="B8703">
        <v>10</v>
      </c>
      <c r="C8703">
        <v>27</v>
      </c>
      <c r="D8703">
        <v>63</v>
      </c>
      <c r="E8703">
        <v>58</v>
      </c>
      <c r="F8703">
        <v>0</v>
      </c>
      <c r="T8703"/>
    </row>
    <row r="8704" spans="1:20" x14ac:dyDescent="0.25">
      <c r="A8704">
        <v>1984</v>
      </c>
      <c r="B8704">
        <v>10</v>
      </c>
      <c r="C8704">
        <v>28</v>
      </c>
      <c r="D8704">
        <v>79</v>
      </c>
      <c r="E8704">
        <v>62</v>
      </c>
      <c r="F8704">
        <v>88</v>
      </c>
      <c r="T8704"/>
    </row>
    <row r="8705" spans="1:20" x14ac:dyDescent="0.25">
      <c r="A8705">
        <v>1984</v>
      </c>
      <c r="B8705">
        <v>10</v>
      </c>
      <c r="C8705">
        <v>29</v>
      </c>
      <c r="D8705">
        <v>74</v>
      </c>
      <c r="E8705">
        <v>61</v>
      </c>
      <c r="F8705">
        <v>2</v>
      </c>
      <c r="T8705"/>
    </row>
    <row r="8706" spans="1:20" x14ac:dyDescent="0.25">
      <c r="A8706">
        <v>1984</v>
      </c>
      <c r="B8706">
        <v>10</v>
      </c>
      <c r="C8706">
        <v>30</v>
      </c>
      <c r="D8706">
        <v>66</v>
      </c>
      <c r="E8706">
        <v>53</v>
      </c>
      <c r="F8706">
        <v>0</v>
      </c>
      <c r="T8706"/>
    </row>
    <row r="8707" spans="1:20" x14ac:dyDescent="0.25">
      <c r="A8707">
        <v>1984</v>
      </c>
      <c r="B8707">
        <v>10</v>
      </c>
      <c r="C8707">
        <v>31</v>
      </c>
      <c r="D8707">
        <v>72</v>
      </c>
      <c r="E8707">
        <v>57</v>
      </c>
      <c r="F8707">
        <v>0</v>
      </c>
      <c r="T8707"/>
    </row>
    <row r="8708" spans="1:20" x14ac:dyDescent="0.25">
      <c r="A8708">
        <v>1984</v>
      </c>
      <c r="B8708">
        <v>11</v>
      </c>
      <c r="C8708">
        <v>1</v>
      </c>
      <c r="D8708">
        <v>63</v>
      </c>
      <c r="E8708">
        <v>54</v>
      </c>
      <c r="F8708">
        <v>0</v>
      </c>
      <c r="T8708"/>
    </row>
    <row r="8709" spans="1:20" x14ac:dyDescent="0.25">
      <c r="A8709">
        <v>1984</v>
      </c>
      <c r="B8709">
        <v>11</v>
      </c>
      <c r="C8709">
        <v>2</v>
      </c>
      <c r="D8709">
        <v>66</v>
      </c>
      <c r="E8709">
        <v>39</v>
      </c>
      <c r="F8709">
        <v>4</v>
      </c>
      <c r="T8709"/>
    </row>
    <row r="8710" spans="1:20" x14ac:dyDescent="0.25">
      <c r="A8710">
        <v>1984</v>
      </c>
      <c r="B8710">
        <v>11</v>
      </c>
      <c r="C8710">
        <v>3</v>
      </c>
      <c r="D8710">
        <v>49</v>
      </c>
      <c r="E8710">
        <v>37</v>
      </c>
      <c r="F8710">
        <v>0</v>
      </c>
      <c r="T8710"/>
    </row>
    <row r="8711" spans="1:20" x14ac:dyDescent="0.25">
      <c r="A8711">
        <v>1984</v>
      </c>
      <c r="B8711">
        <v>11</v>
      </c>
      <c r="C8711">
        <v>4</v>
      </c>
      <c r="D8711">
        <v>58</v>
      </c>
      <c r="E8711">
        <v>44</v>
      </c>
      <c r="F8711">
        <v>0</v>
      </c>
      <c r="T8711"/>
    </row>
    <row r="8712" spans="1:20" x14ac:dyDescent="0.25">
      <c r="A8712">
        <v>1984</v>
      </c>
      <c r="B8712">
        <v>11</v>
      </c>
      <c r="C8712">
        <v>5</v>
      </c>
      <c r="D8712">
        <v>69</v>
      </c>
      <c r="E8712">
        <v>58</v>
      </c>
      <c r="F8712">
        <v>194</v>
      </c>
      <c r="T8712"/>
    </row>
    <row r="8713" spans="1:20" x14ac:dyDescent="0.25">
      <c r="A8713">
        <v>1984</v>
      </c>
      <c r="B8713">
        <v>11</v>
      </c>
      <c r="C8713">
        <v>6</v>
      </c>
      <c r="D8713">
        <v>59</v>
      </c>
      <c r="E8713">
        <v>42</v>
      </c>
      <c r="F8713">
        <v>0</v>
      </c>
      <c r="T8713"/>
    </row>
    <row r="8714" spans="1:20" x14ac:dyDescent="0.25">
      <c r="A8714">
        <v>1984</v>
      </c>
      <c r="B8714">
        <v>11</v>
      </c>
      <c r="C8714">
        <v>7</v>
      </c>
      <c r="D8714">
        <v>50</v>
      </c>
      <c r="E8714">
        <v>38</v>
      </c>
      <c r="F8714">
        <v>0</v>
      </c>
      <c r="T8714"/>
    </row>
    <row r="8715" spans="1:20" x14ac:dyDescent="0.25">
      <c r="A8715">
        <v>1984</v>
      </c>
      <c r="B8715">
        <v>11</v>
      </c>
      <c r="C8715">
        <v>8</v>
      </c>
      <c r="D8715">
        <v>50</v>
      </c>
      <c r="E8715">
        <v>36</v>
      </c>
      <c r="F8715">
        <v>0</v>
      </c>
      <c r="T8715"/>
    </row>
    <row r="8716" spans="1:20" x14ac:dyDescent="0.25">
      <c r="A8716">
        <v>1984</v>
      </c>
      <c r="B8716">
        <v>11</v>
      </c>
      <c r="C8716">
        <v>9</v>
      </c>
      <c r="D8716">
        <v>60</v>
      </c>
      <c r="E8716">
        <v>43</v>
      </c>
      <c r="F8716">
        <v>0</v>
      </c>
      <c r="T8716"/>
    </row>
    <row r="8717" spans="1:20" x14ac:dyDescent="0.25">
      <c r="A8717">
        <v>1984</v>
      </c>
      <c r="B8717">
        <v>11</v>
      </c>
      <c r="C8717">
        <v>10</v>
      </c>
      <c r="D8717">
        <v>68</v>
      </c>
      <c r="E8717">
        <v>54</v>
      </c>
      <c r="F8717">
        <v>0</v>
      </c>
      <c r="T8717"/>
    </row>
    <row r="8718" spans="1:20" x14ac:dyDescent="0.25">
      <c r="A8718">
        <v>1984</v>
      </c>
      <c r="B8718">
        <v>11</v>
      </c>
      <c r="C8718">
        <v>11</v>
      </c>
      <c r="D8718">
        <v>66</v>
      </c>
      <c r="E8718">
        <v>55</v>
      </c>
      <c r="F8718">
        <v>127</v>
      </c>
      <c r="T8718"/>
    </row>
    <row r="8719" spans="1:20" x14ac:dyDescent="0.25">
      <c r="A8719">
        <v>1984</v>
      </c>
      <c r="B8719">
        <v>11</v>
      </c>
      <c r="C8719">
        <v>12</v>
      </c>
      <c r="D8719">
        <v>55</v>
      </c>
      <c r="E8719">
        <v>38</v>
      </c>
      <c r="F8719">
        <v>1</v>
      </c>
      <c r="T8719"/>
    </row>
    <row r="8720" spans="1:20" x14ac:dyDescent="0.25">
      <c r="A8720">
        <v>1984</v>
      </c>
      <c r="B8720">
        <v>11</v>
      </c>
      <c r="C8720">
        <v>13</v>
      </c>
      <c r="D8720">
        <v>41</v>
      </c>
      <c r="E8720">
        <v>37</v>
      </c>
      <c r="F8720">
        <v>0</v>
      </c>
      <c r="T8720"/>
    </row>
    <row r="8721" spans="1:20" x14ac:dyDescent="0.25">
      <c r="A8721">
        <v>1984</v>
      </c>
      <c r="B8721">
        <v>11</v>
      </c>
      <c r="C8721">
        <v>14</v>
      </c>
      <c r="D8721">
        <v>54</v>
      </c>
      <c r="E8721">
        <v>36</v>
      </c>
      <c r="F8721">
        <v>0</v>
      </c>
      <c r="T8721"/>
    </row>
    <row r="8722" spans="1:20" x14ac:dyDescent="0.25">
      <c r="A8722">
        <v>1984</v>
      </c>
      <c r="B8722">
        <v>11</v>
      </c>
      <c r="C8722">
        <v>15</v>
      </c>
      <c r="D8722">
        <v>56</v>
      </c>
      <c r="E8722">
        <v>38</v>
      </c>
      <c r="F8722">
        <v>1</v>
      </c>
      <c r="T8722"/>
    </row>
    <row r="8723" spans="1:20" x14ac:dyDescent="0.25">
      <c r="A8723">
        <v>1984</v>
      </c>
      <c r="B8723">
        <v>11</v>
      </c>
      <c r="C8723">
        <v>16</v>
      </c>
      <c r="D8723">
        <v>58</v>
      </c>
      <c r="E8723">
        <v>41</v>
      </c>
      <c r="F8723">
        <v>0</v>
      </c>
      <c r="T8723"/>
    </row>
    <row r="8724" spans="1:20" x14ac:dyDescent="0.25">
      <c r="A8724">
        <v>1984</v>
      </c>
      <c r="B8724">
        <v>11</v>
      </c>
      <c r="C8724">
        <v>17</v>
      </c>
      <c r="D8724">
        <v>48</v>
      </c>
      <c r="E8724">
        <v>36</v>
      </c>
      <c r="F8724">
        <v>0</v>
      </c>
      <c r="T8724"/>
    </row>
    <row r="8725" spans="1:20" x14ac:dyDescent="0.25">
      <c r="A8725">
        <v>1984</v>
      </c>
      <c r="B8725">
        <v>11</v>
      </c>
      <c r="C8725">
        <v>18</v>
      </c>
      <c r="D8725">
        <v>48</v>
      </c>
      <c r="E8725">
        <v>39</v>
      </c>
      <c r="F8725">
        <v>8</v>
      </c>
      <c r="T8725"/>
    </row>
    <row r="8726" spans="1:20" x14ac:dyDescent="0.25">
      <c r="A8726">
        <v>1984</v>
      </c>
      <c r="B8726">
        <v>11</v>
      </c>
      <c r="C8726">
        <v>19</v>
      </c>
      <c r="D8726">
        <v>42</v>
      </c>
      <c r="E8726">
        <v>29</v>
      </c>
      <c r="F8726">
        <v>0</v>
      </c>
      <c r="T8726"/>
    </row>
    <row r="8727" spans="1:20" x14ac:dyDescent="0.25">
      <c r="A8727">
        <v>1984</v>
      </c>
      <c r="B8727">
        <v>11</v>
      </c>
      <c r="C8727">
        <v>20</v>
      </c>
      <c r="D8727">
        <v>38</v>
      </c>
      <c r="E8727">
        <v>25</v>
      </c>
      <c r="F8727">
        <v>0</v>
      </c>
      <c r="T8727"/>
    </row>
    <row r="8728" spans="1:20" x14ac:dyDescent="0.25">
      <c r="A8728">
        <v>1984</v>
      </c>
      <c r="B8728">
        <v>11</v>
      </c>
      <c r="C8728">
        <v>21</v>
      </c>
      <c r="D8728">
        <v>43</v>
      </c>
      <c r="E8728">
        <v>30</v>
      </c>
      <c r="F8728">
        <v>0</v>
      </c>
      <c r="T8728"/>
    </row>
    <row r="8729" spans="1:20" x14ac:dyDescent="0.25">
      <c r="A8729">
        <v>1984</v>
      </c>
      <c r="B8729">
        <v>11</v>
      </c>
      <c r="C8729">
        <v>22</v>
      </c>
      <c r="D8729">
        <v>42</v>
      </c>
      <c r="E8729">
        <v>28</v>
      </c>
      <c r="F8729">
        <v>0</v>
      </c>
      <c r="T8729"/>
    </row>
    <row r="8730" spans="1:20" x14ac:dyDescent="0.25">
      <c r="A8730">
        <v>1984</v>
      </c>
      <c r="B8730">
        <v>11</v>
      </c>
      <c r="C8730">
        <v>23</v>
      </c>
      <c r="D8730">
        <v>49</v>
      </c>
      <c r="E8730">
        <v>32</v>
      </c>
      <c r="F8730">
        <v>0</v>
      </c>
      <c r="T8730"/>
    </row>
    <row r="8731" spans="1:20" x14ac:dyDescent="0.25">
      <c r="A8731">
        <v>1984</v>
      </c>
      <c r="B8731">
        <v>11</v>
      </c>
      <c r="C8731">
        <v>24</v>
      </c>
      <c r="D8731">
        <v>51</v>
      </c>
      <c r="E8731">
        <v>37</v>
      </c>
      <c r="F8731">
        <v>0</v>
      </c>
      <c r="T8731"/>
    </row>
    <row r="8732" spans="1:20" x14ac:dyDescent="0.25">
      <c r="A8732">
        <v>1984</v>
      </c>
      <c r="B8732">
        <v>11</v>
      </c>
      <c r="C8732">
        <v>25</v>
      </c>
      <c r="D8732">
        <v>53</v>
      </c>
      <c r="E8732">
        <v>39</v>
      </c>
      <c r="F8732">
        <v>0</v>
      </c>
      <c r="T8732"/>
    </row>
    <row r="8733" spans="1:20" x14ac:dyDescent="0.25">
      <c r="A8733">
        <v>1984</v>
      </c>
      <c r="B8733">
        <v>11</v>
      </c>
      <c r="C8733">
        <v>26</v>
      </c>
      <c r="D8733">
        <v>60</v>
      </c>
      <c r="E8733">
        <v>41</v>
      </c>
      <c r="F8733">
        <v>0</v>
      </c>
      <c r="T8733"/>
    </row>
    <row r="8734" spans="1:20" x14ac:dyDescent="0.25">
      <c r="A8734">
        <v>1984</v>
      </c>
      <c r="B8734">
        <v>11</v>
      </c>
      <c r="C8734">
        <v>27</v>
      </c>
      <c r="D8734">
        <v>61</v>
      </c>
      <c r="E8734">
        <v>44</v>
      </c>
      <c r="F8734">
        <v>0</v>
      </c>
      <c r="T8734"/>
    </row>
    <row r="8735" spans="1:20" x14ac:dyDescent="0.25">
      <c r="A8735">
        <v>1984</v>
      </c>
      <c r="B8735">
        <v>11</v>
      </c>
      <c r="C8735">
        <v>28</v>
      </c>
      <c r="D8735">
        <v>64</v>
      </c>
      <c r="E8735">
        <v>49</v>
      </c>
      <c r="F8735">
        <v>1</v>
      </c>
      <c r="T8735"/>
    </row>
    <row r="8736" spans="1:20" x14ac:dyDescent="0.25">
      <c r="A8736">
        <v>1984</v>
      </c>
      <c r="B8736">
        <v>11</v>
      </c>
      <c r="C8736">
        <v>29</v>
      </c>
      <c r="D8736">
        <v>63</v>
      </c>
      <c r="E8736">
        <v>40</v>
      </c>
      <c r="F8736">
        <v>71</v>
      </c>
      <c r="T8736"/>
    </row>
    <row r="8737" spans="1:20" x14ac:dyDescent="0.25">
      <c r="A8737">
        <v>1984</v>
      </c>
      <c r="B8737">
        <v>11</v>
      </c>
      <c r="C8737">
        <v>30</v>
      </c>
      <c r="D8737">
        <v>53</v>
      </c>
      <c r="E8737">
        <v>38</v>
      </c>
      <c r="F8737">
        <v>0</v>
      </c>
      <c r="T8737"/>
    </row>
    <row r="8738" spans="1:20" x14ac:dyDescent="0.25">
      <c r="A8738">
        <v>1984</v>
      </c>
      <c r="B8738">
        <v>12</v>
      </c>
      <c r="C8738">
        <v>1</v>
      </c>
      <c r="D8738">
        <v>57</v>
      </c>
      <c r="E8738">
        <v>43</v>
      </c>
      <c r="F8738">
        <v>1</v>
      </c>
      <c r="T8738"/>
    </row>
    <row r="8739" spans="1:20" x14ac:dyDescent="0.25">
      <c r="A8739">
        <v>1984</v>
      </c>
      <c r="B8739">
        <v>12</v>
      </c>
      <c r="C8739">
        <v>2</v>
      </c>
      <c r="D8739">
        <v>48</v>
      </c>
      <c r="E8739">
        <v>40</v>
      </c>
      <c r="F8739">
        <v>0</v>
      </c>
      <c r="T8739"/>
    </row>
    <row r="8740" spans="1:20" x14ac:dyDescent="0.25">
      <c r="A8740">
        <v>1984</v>
      </c>
      <c r="B8740">
        <v>12</v>
      </c>
      <c r="C8740">
        <v>3</v>
      </c>
      <c r="D8740">
        <v>52</v>
      </c>
      <c r="E8740">
        <v>40</v>
      </c>
      <c r="F8740">
        <v>35</v>
      </c>
      <c r="T8740"/>
    </row>
    <row r="8741" spans="1:20" x14ac:dyDescent="0.25">
      <c r="A8741">
        <v>1984</v>
      </c>
      <c r="B8741">
        <v>12</v>
      </c>
      <c r="C8741">
        <v>4</v>
      </c>
      <c r="D8741">
        <v>42</v>
      </c>
      <c r="E8741">
        <v>34</v>
      </c>
      <c r="F8741">
        <v>0</v>
      </c>
      <c r="T8741"/>
    </row>
    <row r="8742" spans="1:20" x14ac:dyDescent="0.25">
      <c r="A8742">
        <v>1984</v>
      </c>
      <c r="B8742">
        <v>12</v>
      </c>
      <c r="C8742">
        <v>5</v>
      </c>
      <c r="D8742">
        <v>39</v>
      </c>
      <c r="E8742">
        <v>33</v>
      </c>
      <c r="F8742">
        <v>28</v>
      </c>
      <c r="T8742"/>
    </row>
    <row r="8743" spans="1:20" x14ac:dyDescent="0.25">
      <c r="A8743">
        <v>1984</v>
      </c>
      <c r="B8743">
        <v>12</v>
      </c>
      <c r="C8743">
        <v>6</v>
      </c>
      <c r="D8743">
        <v>43</v>
      </c>
      <c r="E8743">
        <v>33</v>
      </c>
      <c r="F8743">
        <v>96</v>
      </c>
      <c r="T8743"/>
    </row>
    <row r="8744" spans="1:20" x14ac:dyDescent="0.25">
      <c r="A8744">
        <v>1984</v>
      </c>
      <c r="B8744">
        <v>12</v>
      </c>
      <c r="C8744">
        <v>7</v>
      </c>
      <c r="D8744">
        <v>34</v>
      </c>
      <c r="E8744">
        <v>25</v>
      </c>
      <c r="F8744">
        <v>0</v>
      </c>
      <c r="T8744"/>
    </row>
    <row r="8745" spans="1:20" x14ac:dyDescent="0.25">
      <c r="A8745">
        <v>1984</v>
      </c>
      <c r="B8745">
        <v>12</v>
      </c>
      <c r="C8745">
        <v>8</v>
      </c>
      <c r="D8745">
        <v>41</v>
      </c>
      <c r="E8745">
        <v>26</v>
      </c>
      <c r="F8745">
        <v>0</v>
      </c>
      <c r="T8745"/>
    </row>
    <row r="8746" spans="1:20" x14ac:dyDescent="0.25">
      <c r="A8746">
        <v>1984</v>
      </c>
      <c r="B8746">
        <v>12</v>
      </c>
      <c r="C8746">
        <v>9</v>
      </c>
      <c r="D8746">
        <v>50</v>
      </c>
      <c r="E8746">
        <v>36</v>
      </c>
      <c r="F8746">
        <v>0</v>
      </c>
      <c r="T8746"/>
    </row>
    <row r="8747" spans="1:20" x14ac:dyDescent="0.25">
      <c r="A8747">
        <v>1984</v>
      </c>
      <c r="B8747">
        <v>12</v>
      </c>
      <c r="C8747">
        <v>10</v>
      </c>
      <c r="D8747">
        <v>54</v>
      </c>
      <c r="E8747">
        <v>42</v>
      </c>
      <c r="F8747">
        <v>0</v>
      </c>
      <c r="T8747"/>
    </row>
    <row r="8748" spans="1:20" x14ac:dyDescent="0.25">
      <c r="A8748">
        <v>1984</v>
      </c>
      <c r="B8748">
        <v>12</v>
      </c>
      <c r="C8748">
        <v>11</v>
      </c>
      <c r="D8748">
        <v>51</v>
      </c>
      <c r="E8748">
        <v>43</v>
      </c>
      <c r="F8748">
        <v>0</v>
      </c>
      <c r="T8748"/>
    </row>
    <row r="8749" spans="1:20" x14ac:dyDescent="0.25">
      <c r="A8749">
        <v>1984</v>
      </c>
      <c r="B8749">
        <v>12</v>
      </c>
      <c r="C8749">
        <v>12</v>
      </c>
      <c r="D8749">
        <v>49</v>
      </c>
      <c r="E8749">
        <v>42</v>
      </c>
      <c r="F8749">
        <v>0</v>
      </c>
      <c r="T8749"/>
    </row>
    <row r="8750" spans="1:20" x14ac:dyDescent="0.25">
      <c r="A8750">
        <v>1984</v>
      </c>
      <c r="B8750">
        <v>12</v>
      </c>
      <c r="C8750">
        <v>13</v>
      </c>
      <c r="D8750">
        <v>63</v>
      </c>
      <c r="E8750">
        <v>46</v>
      </c>
      <c r="F8750">
        <v>0</v>
      </c>
      <c r="T8750"/>
    </row>
    <row r="8751" spans="1:20" x14ac:dyDescent="0.25">
      <c r="A8751">
        <v>1984</v>
      </c>
      <c r="B8751">
        <v>12</v>
      </c>
      <c r="C8751">
        <v>14</v>
      </c>
      <c r="D8751">
        <v>54</v>
      </c>
      <c r="E8751">
        <v>39</v>
      </c>
      <c r="F8751">
        <v>2</v>
      </c>
      <c r="T8751"/>
    </row>
    <row r="8752" spans="1:20" x14ac:dyDescent="0.25">
      <c r="A8752">
        <v>1984</v>
      </c>
      <c r="B8752">
        <v>12</v>
      </c>
      <c r="C8752">
        <v>15</v>
      </c>
      <c r="D8752">
        <v>42</v>
      </c>
      <c r="E8752">
        <v>36</v>
      </c>
      <c r="F8752">
        <v>4</v>
      </c>
      <c r="T8752"/>
    </row>
    <row r="8753" spans="1:20" x14ac:dyDescent="0.25">
      <c r="A8753">
        <v>1984</v>
      </c>
      <c r="B8753">
        <v>12</v>
      </c>
      <c r="C8753">
        <v>16</v>
      </c>
      <c r="D8753">
        <v>48</v>
      </c>
      <c r="E8753">
        <v>39</v>
      </c>
      <c r="F8753">
        <v>0</v>
      </c>
      <c r="T8753"/>
    </row>
    <row r="8754" spans="1:20" x14ac:dyDescent="0.25">
      <c r="A8754">
        <v>1984</v>
      </c>
      <c r="B8754">
        <v>12</v>
      </c>
      <c r="C8754">
        <v>17</v>
      </c>
      <c r="D8754">
        <v>61</v>
      </c>
      <c r="E8754">
        <v>48</v>
      </c>
      <c r="F8754">
        <v>0</v>
      </c>
      <c r="T8754"/>
    </row>
    <row r="8755" spans="1:20" x14ac:dyDescent="0.25">
      <c r="A8755">
        <v>1984</v>
      </c>
      <c r="B8755">
        <v>12</v>
      </c>
      <c r="C8755">
        <v>18</v>
      </c>
      <c r="D8755">
        <v>63</v>
      </c>
      <c r="E8755">
        <v>43</v>
      </c>
      <c r="F8755">
        <v>0</v>
      </c>
      <c r="T8755"/>
    </row>
    <row r="8756" spans="1:20" x14ac:dyDescent="0.25">
      <c r="A8756">
        <v>1984</v>
      </c>
      <c r="B8756">
        <v>12</v>
      </c>
      <c r="C8756">
        <v>19</v>
      </c>
      <c r="D8756">
        <v>47</v>
      </c>
      <c r="E8756">
        <v>38</v>
      </c>
      <c r="F8756">
        <v>13</v>
      </c>
      <c r="T8756"/>
    </row>
    <row r="8757" spans="1:20" x14ac:dyDescent="0.25">
      <c r="A8757">
        <v>1984</v>
      </c>
      <c r="B8757">
        <v>12</v>
      </c>
      <c r="C8757">
        <v>20</v>
      </c>
      <c r="D8757">
        <v>51</v>
      </c>
      <c r="E8757">
        <v>39</v>
      </c>
      <c r="F8757">
        <v>0</v>
      </c>
      <c r="T8757"/>
    </row>
    <row r="8758" spans="1:20" x14ac:dyDescent="0.25">
      <c r="A8758">
        <v>1984</v>
      </c>
      <c r="B8758">
        <v>12</v>
      </c>
      <c r="C8758">
        <v>21</v>
      </c>
      <c r="D8758">
        <v>46</v>
      </c>
      <c r="E8758">
        <v>36</v>
      </c>
      <c r="F8758">
        <v>50</v>
      </c>
      <c r="T8758"/>
    </row>
    <row r="8759" spans="1:20" x14ac:dyDescent="0.25">
      <c r="A8759">
        <v>1984</v>
      </c>
      <c r="B8759">
        <v>12</v>
      </c>
      <c r="C8759">
        <v>22</v>
      </c>
      <c r="D8759">
        <v>60</v>
      </c>
      <c r="E8759">
        <v>43</v>
      </c>
      <c r="F8759">
        <v>10</v>
      </c>
      <c r="T8759"/>
    </row>
    <row r="8760" spans="1:20" x14ac:dyDescent="0.25">
      <c r="A8760">
        <v>1984</v>
      </c>
      <c r="B8760">
        <v>12</v>
      </c>
      <c r="C8760">
        <v>23</v>
      </c>
      <c r="D8760">
        <v>45</v>
      </c>
      <c r="E8760">
        <v>35</v>
      </c>
      <c r="F8760">
        <v>0</v>
      </c>
      <c r="T8760"/>
    </row>
    <row r="8761" spans="1:20" x14ac:dyDescent="0.25">
      <c r="A8761">
        <v>1984</v>
      </c>
      <c r="B8761">
        <v>12</v>
      </c>
      <c r="C8761">
        <v>24</v>
      </c>
      <c r="D8761">
        <v>50</v>
      </c>
      <c r="E8761">
        <v>36</v>
      </c>
      <c r="F8761">
        <v>6</v>
      </c>
      <c r="T8761"/>
    </row>
    <row r="8762" spans="1:20" x14ac:dyDescent="0.25">
      <c r="A8762">
        <v>1984</v>
      </c>
      <c r="B8762">
        <v>12</v>
      </c>
      <c r="C8762">
        <v>25</v>
      </c>
      <c r="D8762">
        <v>47</v>
      </c>
      <c r="E8762">
        <v>29</v>
      </c>
      <c r="F8762">
        <v>1</v>
      </c>
      <c r="T8762"/>
    </row>
    <row r="8763" spans="1:20" x14ac:dyDescent="0.25">
      <c r="A8763">
        <v>1984</v>
      </c>
      <c r="B8763">
        <v>12</v>
      </c>
      <c r="C8763">
        <v>26</v>
      </c>
      <c r="D8763">
        <v>42</v>
      </c>
      <c r="E8763">
        <v>27</v>
      </c>
      <c r="F8763">
        <v>0</v>
      </c>
      <c r="T8763"/>
    </row>
    <row r="8764" spans="1:20" x14ac:dyDescent="0.25">
      <c r="A8764">
        <v>1984</v>
      </c>
      <c r="B8764">
        <v>12</v>
      </c>
      <c r="C8764">
        <v>27</v>
      </c>
      <c r="D8764">
        <v>35</v>
      </c>
      <c r="E8764">
        <v>29</v>
      </c>
      <c r="F8764">
        <v>70</v>
      </c>
      <c r="T8764"/>
    </row>
    <row r="8765" spans="1:20" x14ac:dyDescent="0.25">
      <c r="A8765">
        <v>1984</v>
      </c>
      <c r="B8765">
        <v>12</v>
      </c>
      <c r="C8765">
        <v>28</v>
      </c>
      <c r="D8765">
        <v>56</v>
      </c>
      <c r="E8765">
        <v>30</v>
      </c>
      <c r="F8765">
        <v>5</v>
      </c>
      <c r="T8765"/>
    </row>
    <row r="8766" spans="1:20" x14ac:dyDescent="0.25">
      <c r="A8766">
        <v>1984</v>
      </c>
      <c r="B8766">
        <v>12</v>
      </c>
      <c r="C8766">
        <v>29</v>
      </c>
      <c r="D8766">
        <v>70</v>
      </c>
      <c r="E8766">
        <v>55</v>
      </c>
      <c r="F8766">
        <v>0</v>
      </c>
      <c r="T8766"/>
    </row>
    <row r="8767" spans="1:20" x14ac:dyDescent="0.25">
      <c r="A8767">
        <v>1984</v>
      </c>
      <c r="B8767">
        <v>12</v>
      </c>
      <c r="C8767">
        <v>30</v>
      </c>
      <c r="D8767">
        <v>65</v>
      </c>
      <c r="E8767">
        <v>40</v>
      </c>
      <c r="F8767">
        <v>0</v>
      </c>
      <c r="T8767"/>
    </row>
    <row r="8768" spans="1:20" x14ac:dyDescent="0.25">
      <c r="A8768">
        <v>1984</v>
      </c>
      <c r="B8768">
        <v>12</v>
      </c>
      <c r="C8768">
        <v>31</v>
      </c>
      <c r="D8768">
        <v>44</v>
      </c>
      <c r="E8768">
        <v>36</v>
      </c>
      <c r="F8768">
        <v>5</v>
      </c>
      <c r="T8768"/>
    </row>
    <row r="8769" spans="1:20" x14ac:dyDescent="0.25">
      <c r="A8769">
        <v>1985</v>
      </c>
      <c r="B8769">
        <v>1</v>
      </c>
      <c r="C8769">
        <v>1</v>
      </c>
      <c r="D8769">
        <v>57</v>
      </c>
      <c r="E8769">
        <v>40</v>
      </c>
      <c r="F8769">
        <v>3</v>
      </c>
      <c r="T8769"/>
    </row>
    <row r="8770" spans="1:20" x14ac:dyDescent="0.25">
      <c r="A8770">
        <v>1985</v>
      </c>
      <c r="B8770">
        <v>1</v>
      </c>
      <c r="C8770">
        <v>2</v>
      </c>
      <c r="D8770">
        <v>58</v>
      </c>
      <c r="E8770">
        <v>36</v>
      </c>
      <c r="F8770">
        <v>20</v>
      </c>
      <c r="T8770"/>
    </row>
    <row r="8771" spans="1:20" x14ac:dyDescent="0.25">
      <c r="A8771">
        <v>1985</v>
      </c>
      <c r="B8771">
        <v>1</v>
      </c>
      <c r="C8771">
        <v>3</v>
      </c>
      <c r="D8771">
        <v>36</v>
      </c>
      <c r="E8771">
        <v>29</v>
      </c>
      <c r="F8771">
        <v>0</v>
      </c>
      <c r="T8771"/>
    </row>
    <row r="8772" spans="1:20" x14ac:dyDescent="0.25">
      <c r="A8772">
        <v>1985</v>
      </c>
      <c r="B8772">
        <v>1</v>
      </c>
      <c r="C8772">
        <v>4</v>
      </c>
      <c r="D8772">
        <v>34</v>
      </c>
      <c r="E8772">
        <v>28</v>
      </c>
      <c r="F8772">
        <v>8</v>
      </c>
      <c r="T8772"/>
    </row>
    <row r="8773" spans="1:20" x14ac:dyDescent="0.25">
      <c r="A8773">
        <v>1985</v>
      </c>
      <c r="B8773">
        <v>1</v>
      </c>
      <c r="C8773">
        <v>5</v>
      </c>
      <c r="D8773">
        <v>36</v>
      </c>
      <c r="E8773">
        <v>26</v>
      </c>
      <c r="F8773">
        <v>21</v>
      </c>
      <c r="T8773"/>
    </row>
    <row r="8774" spans="1:20" x14ac:dyDescent="0.25">
      <c r="A8774">
        <v>1985</v>
      </c>
      <c r="B8774">
        <v>1</v>
      </c>
      <c r="C8774">
        <v>6</v>
      </c>
      <c r="D8774">
        <v>40</v>
      </c>
      <c r="E8774">
        <v>26</v>
      </c>
      <c r="F8774">
        <v>0</v>
      </c>
      <c r="T8774"/>
    </row>
    <row r="8775" spans="1:20" x14ac:dyDescent="0.25">
      <c r="A8775">
        <v>1985</v>
      </c>
      <c r="B8775">
        <v>1</v>
      </c>
      <c r="C8775">
        <v>7</v>
      </c>
      <c r="D8775">
        <v>45</v>
      </c>
      <c r="E8775">
        <v>36</v>
      </c>
      <c r="F8775">
        <v>0</v>
      </c>
      <c r="T8775"/>
    </row>
    <row r="8776" spans="1:20" x14ac:dyDescent="0.25">
      <c r="A8776">
        <v>1985</v>
      </c>
      <c r="B8776">
        <v>1</v>
      </c>
      <c r="C8776">
        <v>8</v>
      </c>
      <c r="D8776">
        <v>38</v>
      </c>
      <c r="E8776">
        <v>18</v>
      </c>
      <c r="F8776">
        <v>0</v>
      </c>
      <c r="T8776"/>
    </row>
    <row r="8777" spans="1:20" x14ac:dyDescent="0.25">
      <c r="A8777">
        <v>1985</v>
      </c>
      <c r="B8777">
        <v>1</v>
      </c>
      <c r="C8777">
        <v>9</v>
      </c>
      <c r="D8777">
        <v>25</v>
      </c>
      <c r="E8777">
        <v>16</v>
      </c>
      <c r="F8777">
        <v>0</v>
      </c>
      <c r="T8777"/>
    </row>
    <row r="8778" spans="1:20" x14ac:dyDescent="0.25">
      <c r="A8778">
        <v>1985</v>
      </c>
      <c r="B8778">
        <v>1</v>
      </c>
      <c r="C8778">
        <v>10</v>
      </c>
      <c r="D8778">
        <v>29</v>
      </c>
      <c r="E8778">
        <v>18</v>
      </c>
      <c r="F8778">
        <v>0</v>
      </c>
      <c r="T8778"/>
    </row>
    <row r="8779" spans="1:20" x14ac:dyDescent="0.25">
      <c r="A8779">
        <v>1985</v>
      </c>
      <c r="B8779">
        <v>1</v>
      </c>
      <c r="C8779">
        <v>11</v>
      </c>
      <c r="D8779">
        <v>26</v>
      </c>
      <c r="E8779">
        <v>21</v>
      </c>
      <c r="F8779">
        <v>5</v>
      </c>
      <c r="T8779"/>
    </row>
    <row r="8780" spans="1:20" x14ac:dyDescent="0.25">
      <c r="A8780">
        <v>1985</v>
      </c>
      <c r="B8780">
        <v>1</v>
      </c>
      <c r="C8780">
        <v>12</v>
      </c>
      <c r="D8780">
        <v>33</v>
      </c>
      <c r="E8780">
        <v>21</v>
      </c>
      <c r="F8780">
        <v>0</v>
      </c>
      <c r="T8780"/>
    </row>
    <row r="8781" spans="1:20" x14ac:dyDescent="0.25">
      <c r="A8781">
        <v>1985</v>
      </c>
      <c r="B8781">
        <v>1</v>
      </c>
      <c r="C8781">
        <v>13</v>
      </c>
      <c r="D8781">
        <v>36</v>
      </c>
      <c r="E8781">
        <v>27</v>
      </c>
      <c r="F8781">
        <v>0</v>
      </c>
      <c r="T8781"/>
    </row>
    <row r="8782" spans="1:20" x14ac:dyDescent="0.25">
      <c r="A8782">
        <v>1985</v>
      </c>
      <c r="B8782">
        <v>1</v>
      </c>
      <c r="C8782">
        <v>14</v>
      </c>
      <c r="D8782">
        <v>45</v>
      </c>
      <c r="E8782">
        <v>29</v>
      </c>
      <c r="F8782">
        <v>0</v>
      </c>
      <c r="T8782"/>
    </row>
    <row r="8783" spans="1:20" x14ac:dyDescent="0.25">
      <c r="A8783">
        <v>1985</v>
      </c>
      <c r="B8783">
        <v>1</v>
      </c>
      <c r="C8783">
        <v>15</v>
      </c>
      <c r="D8783">
        <v>36</v>
      </c>
      <c r="E8783">
        <v>17</v>
      </c>
      <c r="F8783">
        <v>2</v>
      </c>
      <c r="T8783"/>
    </row>
    <row r="8784" spans="1:20" x14ac:dyDescent="0.25">
      <c r="A8784">
        <v>1985</v>
      </c>
      <c r="B8784">
        <v>1</v>
      </c>
      <c r="C8784">
        <v>16</v>
      </c>
      <c r="D8784">
        <v>26</v>
      </c>
      <c r="E8784">
        <v>13</v>
      </c>
      <c r="F8784">
        <v>0</v>
      </c>
      <c r="T8784"/>
    </row>
    <row r="8785" spans="1:20" x14ac:dyDescent="0.25">
      <c r="A8785">
        <v>1985</v>
      </c>
      <c r="B8785">
        <v>1</v>
      </c>
      <c r="C8785">
        <v>17</v>
      </c>
      <c r="D8785">
        <v>31</v>
      </c>
      <c r="E8785">
        <v>22</v>
      </c>
      <c r="F8785">
        <v>30</v>
      </c>
      <c r="T8785"/>
    </row>
    <row r="8786" spans="1:20" x14ac:dyDescent="0.25">
      <c r="A8786">
        <v>1985</v>
      </c>
      <c r="B8786">
        <v>1</v>
      </c>
      <c r="C8786">
        <v>18</v>
      </c>
      <c r="D8786">
        <v>34</v>
      </c>
      <c r="E8786">
        <v>28</v>
      </c>
      <c r="F8786">
        <v>0</v>
      </c>
      <c r="T8786"/>
    </row>
    <row r="8787" spans="1:20" x14ac:dyDescent="0.25">
      <c r="A8787">
        <v>1985</v>
      </c>
      <c r="B8787">
        <v>1</v>
      </c>
      <c r="C8787">
        <v>19</v>
      </c>
      <c r="D8787">
        <v>34</v>
      </c>
      <c r="E8787">
        <v>23</v>
      </c>
      <c r="F8787">
        <v>2</v>
      </c>
      <c r="T8787"/>
    </row>
    <row r="8788" spans="1:20" x14ac:dyDescent="0.25">
      <c r="A8788">
        <v>1985</v>
      </c>
      <c r="B8788">
        <v>1</v>
      </c>
      <c r="C8788">
        <v>20</v>
      </c>
      <c r="D8788">
        <v>23</v>
      </c>
      <c r="E8788">
        <v>4</v>
      </c>
      <c r="F8788">
        <v>2</v>
      </c>
      <c r="T8788"/>
    </row>
    <row r="8789" spans="1:20" x14ac:dyDescent="0.25">
      <c r="A8789">
        <v>1985</v>
      </c>
      <c r="B8789">
        <v>1</v>
      </c>
      <c r="C8789">
        <v>21</v>
      </c>
      <c r="D8789">
        <v>9</v>
      </c>
      <c r="E8789">
        <v>-2</v>
      </c>
      <c r="F8789">
        <v>0</v>
      </c>
      <c r="T8789"/>
    </row>
    <row r="8790" spans="1:20" x14ac:dyDescent="0.25">
      <c r="A8790">
        <v>1985</v>
      </c>
      <c r="B8790">
        <v>1</v>
      </c>
      <c r="C8790">
        <v>22</v>
      </c>
      <c r="D8790">
        <v>31</v>
      </c>
      <c r="E8790">
        <v>9</v>
      </c>
      <c r="F8790">
        <v>0</v>
      </c>
      <c r="T8790"/>
    </row>
    <row r="8791" spans="1:20" x14ac:dyDescent="0.25">
      <c r="A8791">
        <v>1985</v>
      </c>
      <c r="B8791">
        <v>1</v>
      </c>
      <c r="C8791">
        <v>23</v>
      </c>
      <c r="D8791">
        <v>29</v>
      </c>
      <c r="E8791">
        <v>25</v>
      </c>
      <c r="F8791">
        <v>0</v>
      </c>
      <c r="T8791"/>
    </row>
    <row r="8792" spans="1:20" x14ac:dyDescent="0.25">
      <c r="A8792">
        <v>1985</v>
      </c>
      <c r="B8792">
        <v>1</v>
      </c>
      <c r="C8792">
        <v>24</v>
      </c>
      <c r="D8792">
        <v>37</v>
      </c>
      <c r="E8792">
        <v>27</v>
      </c>
      <c r="F8792">
        <v>0</v>
      </c>
      <c r="T8792"/>
    </row>
    <row r="8793" spans="1:20" x14ac:dyDescent="0.25">
      <c r="A8793">
        <v>1985</v>
      </c>
      <c r="B8793">
        <v>1</v>
      </c>
      <c r="C8793">
        <v>25</v>
      </c>
      <c r="D8793">
        <v>38</v>
      </c>
      <c r="E8793">
        <v>32</v>
      </c>
      <c r="F8793">
        <v>0</v>
      </c>
      <c r="T8793"/>
    </row>
    <row r="8794" spans="1:20" x14ac:dyDescent="0.25">
      <c r="A8794">
        <v>1985</v>
      </c>
      <c r="B8794">
        <v>1</v>
      </c>
      <c r="C8794">
        <v>26</v>
      </c>
      <c r="D8794">
        <v>32</v>
      </c>
      <c r="E8794">
        <v>21</v>
      </c>
      <c r="F8794">
        <v>0</v>
      </c>
      <c r="T8794"/>
    </row>
    <row r="8795" spans="1:20" x14ac:dyDescent="0.25">
      <c r="A8795">
        <v>1985</v>
      </c>
      <c r="B8795">
        <v>1</v>
      </c>
      <c r="C8795">
        <v>27</v>
      </c>
      <c r="D8795">
        <v>32</v>
      </c>
      <c r="E8795">
        <v>19</v>
      </c>
      <c r="F8795">
        <v>0</v>
      </c>
      <c r="T8795"/>
    </row>
    <row r="8796" spans="1:20" x14ac:dyDescent="0.25">
      <c r="A8796">
        <v>1985</v>
      </c>
      <c r="B8796">
        <v>1</v>
      </c>
      <c r="C8796">
        <v>28</v>
      </c>
      <c r="D8796">
        <v>41</v>
      </c>
      <c r="E8796">
        <v>26</v>
      </c>
      <c r="F8796">
        <v>0</v>
      </c>
      <c r="T8796"/>
    </row>
    <row r="8797" spans="1:20" x14ac:dyDescent="0.25">
      <c r="A8797">
        <v>1985</v>
      </c>
      <c r="B8797">
        <v>1</v>
      </c>
      <c r="C8797">
        <v>29</v>
      </c>
      <c r="D8797">
        <v>37</v>
      </c>
      <c r="E8797">
        <v>26</v>
      </c>
      <c r="F8797">
        <v>0</v>
      </c>
      <c r="T8797"/>
    </row>
    <row r="8798" spans="1:20" x14ac:dyDescent="0.25">
      <c r="A8798">
        <v>1985</v>
      </c>
      <c r="B8798">
        <v>1</v>
      </c>
      <c r="C8798">
        <v>30</v>
      </c>
      <c r="D8798">
        <v>34</v>
      </c>
      <c r="E8798">
        <v>24</v>
      </c>
      <c r="F8798">
        <v>0</v>
      </c>
      <c r="T8798"/>
    </row>
    <row r="8799" spans="1:20" x14ac:dyDescent="0.25">
      <c r="A8799">
        <v>1985</v>
      </c>
      <c r="B8799">
        <v>1</v>
      </c>
      <c r="C8799">
        <v>31</v>
      </c>
      <c r="D8799">
        <v>32</v>
      </c>
      <c r="E8799">
        <v>27</v>
      </c>
      <c r="F8799">
        <v>7</v>
      </c>
      <c r="T8799"/>
    </row>
    <row r="8800" spans="1:20" x14ac:dyDescent="0.25">
      <c r="A8800">
        <v>1985</v>
      </c>
      <c r="B8800">
        <v>2</v>
      </c>
      <c r="C8800">
        <v>1</v>
      </c>
      <c r="D8800">
        <v>37</v>
      </c>
      <c r="E8800">
        <v>32</v>
      </c>
      <c r="F8800">
        <v>39</v>
      </c>
      <c r="T8800"/>
    </row>
    <row r="8801" spans="1:20" x14ac:dyDescent="0.25">
      <c r="A8801">
        <v>1985</v>
      </c>
      <c r="B8801">
        <v>2</v>
      </c>
      <c r="C8801">
        <v>2</v>
      </c>
      <c r="D8801">
        <v>35</v>
      </c>
      <c r="E8801">
        <v>25</v>
      </c>
      <c r="F8801">
        <v>50</v>
      </c>
      <c r="T8801"/>
    </row>
    <row r="8802" spans="1:20" x14ac:dyDescent="0.25">
      <c r="A8802">
        <v>1985</v>
      </c>
      <c r="B8802">
        <v>2</v>
      </c>
      <c r="C8802">
        <v>3</v>
      </c>
      <c r="D8802">
        <v>30</v>
      </c>
      <c r="E8802">
        <v>19</v>
      </c>
      <c r="F8802">
        <v>0</v>
      </c>
      <c r="T8802"/>
    </row>
    <row r="8803" spans="1:20" x14ac:dyDescent="0.25">
      <c r="A8803">
        <v>1985</v>
      </c>
      <c r="B8803">
        <v>2</v>
      </c>
      <c r="C8803">
        <v>4</v>
      </c>
      <c r="D8803">
        <v>33</v>
      </c>
      <c r="E8803">
        <v>17</v>
      </c>
      <c r="F8803">
        <v>0</v>
      </c>
      <c r="T8803"/>
    </row>
    <row r="8804" spans="1:20" x14ac:dyDescent="0.25">
      <c r="A8804">
        <v>1985</v>
      </c>
      <c r="B8804">
        <v>2</v>
      </c>
      <c r="C8804">
        <v>5</v>
      </c>
      <c r="D8804">
        <v>28</v>
      </c>
      <c r="E8804">
        <v>23</v>
      </c>
      <c r="F8804">
        <v>23</v>
      </c>
      <c r="T8804"/>
    </row>
    <row r="8805" spans="1:20" x14ac:dyDescent="0.25">
      <c r="A8805">
        <v>1985</v>
      </c>
      <c r="B8805">
        <v>2</v>
      </c>
      <c r="C8805">
        <v>6</v>
      </c>
      <c r="D8805">
        <v>28</v>
      </c>
      <c r="E8805">
        <v>24</v>
      </c>
      <c r="F8805">
        <v>17</v>
      </c>
      <c r="T8805"/>
    </row>
    <row r="8806" spans="1:20" x14ac:dyDescent="0.25">
      <c r="A8806">
        <v>1985</v>
      </c>
      <c r="B8806">
        <v>2</v>
      </c>
      <c r="C8806">
        <v>7</v>
      </c>
      <c r="D8806">
        <v>30</v>
      </c>
      <c r="E8806">
        <v>20</v>
      </c>
      <c r="F8806">
        <v>0</v>
      </c>
      <c r="T8806"/>
    </row>
    <row r="8807" spans="1:20" x14ac:dyDescent="0.25">
      <c r="A8807">
        <v>1985</v>
      </c>
      <c r="B8807">
        <v>2</v>
      </c>
      <c r="C8807">
        <v>8</v>
      </c>
      <c r="D8807">
        <v>23</v>
      </c>
      <c r="E8807">
        <v>14</v>
      </c>
      <c r="F8807">
        <v>0</v>
      </c>
      <c r="T8807"/>
    </row>
    <row r="8808" spans="1:20" x14ac:dyDescent="0.25">
      <c r="A8808">
        <v>1985</v>
      </c>
      <c r="B8808">
        <v>2</v>
      </c>
      <c r="C8808">
        <v>9</v>
      </c>
      <c r="D8808">
        <v>31</v>
      </c>
      <c r="E8808">
        <v>18</v>
      </c>
      <c r="F8808">
        <v>0</v>
      </c>
      <c r="T8808"/>
    </row>
    <row r="8809" spans="1:20" x14ac:dyDescent="0.25">
      <c r="A8809">
        <v>1985</v>
      </c>
      <c r="B8809">
        <v>2</v>
      </c>
      <c r="C8809">
        <v>10</v>
      </c>
      <c r="D8809">
        <v>43</v>
      </c>
      <c r="E8809">
        <v>22</v>
      </c>
      <c r="F8809">
        <v>0</v>
      </c>
      <c r="T8809"/>
    </row>
    <row r="8810" spans="1:20" x14ac:dyDescent="0.25">
      <c r="A8810">
        <v>1985</v>
      </c>
      <c r="B8810">
        <v>2</v>
      </c>
      <c r="C8810">
        <v>11</v>
      </c>
      <c r="D8810">
        <v>41</v>
      </c>
      <c r="E8810">
        <v>28</v>
      </c>
      <c r="F8810">
        <v>0</v>
      </c>
      <c r="T8810"/>
    </row>
    <row r="8811" spans="1:20" x14ac:dyDescent="0.25">
      <c r="A8811">
        <v>1985</v>
      </c>
      <c r="B8811">
        <v>2</v>
      </c>
      <c r="C8811">
        <v>12</v>
      </c>
      <c r="D8811">
        <v>47</v>
      </c>
      <c r="E8811">
        <v>35</v>
      </c>
      <c r="F8811">
        <v>109</v>
      </c>
      <c r="T8811"/>
    </row>
    <row r="8812" spans="1:20" x14ac:dyDescent="0.25">
      <c r="A8812">
        <v>1985</v>
      </c>
      <c r="B8812">
        <v>2</v>
      </c>
      <c r="C8812">
        <v>13</v>
      </c>
      <c r="D8812">
        <v>38</v>
      </c>
      <c r="E8812">
        <v>33</v>
      </c>
      <c r="F8812">
        <v>0</v>
      </c>
      <c r="T8812"/>
    </row>
    <row r="8813" spans="1:20" x14ac:dyDescent="0.25">
      <c r="A8813">
        <v>1985</v>
      </c>
      <c r="B8813">
        <v>2</v>
      </c>
      <c r="C8813">
        <v>14</v>
      </c>
      <c r="D8813">
        <v>37</v>
      </c>
      <c r="E8813">
        <v>29</v>
      </c>
      <c r="F8813">
        <v>0</v>
      </c>
      <c r="T8813"/>
    </row>
    <row r="8814" spans="1:20" x14ac:dyDescent="0.25">
      <c r="A8814">
        <v>1985</v>
      </c>
      <c r="B8814">
        <v>2</v>
      </c>
      <c r="C8814">
        <v>15</v>
      </c>
      <c r="D8814">
        <v>37</v>
      </c>
      <c r="E8814">
        <v>28</v>
      </c>
      <c r="F8814">
        <v>0</v>
      </c>
      <c r="T8814"/>
    </row>
    <row r="8815" spans="1:20" x14ac:dyDescent="0.25">
      <c r="A8815">
        <v>1985</v>
      </c>
      <c r="B8815">
        <v>2</v>
      </c>
      <c r="C8815">
        <v>16</v>
      </c>
      <c r="D8815">
        <v>35</v>
      </c>
      <c r="E8815">
        <v>23</v>
      </c>
      <c r="F8815">
        <v>0</v>
      </c>
      <c r="T8815"/>
    </row>
    <row r="8816" spans="1:20" x14ac:dyDescent="0.25">
      <c r="A8816">
        <v>1985</v>
      </c>
      <c r="B8816">
        <v>2</v>
      </c>
      <c r="C8816">
        <v>17</v>
      </c>
      <c r="D8816">
        <v>44</v>
      </c>
      <c r="E8816">
        <v>30</v>
      </c>
      <c r="F8816">
        <v>0</v>
      </c>
      <c r="T8816"/>
    </row>
    <row r="8817" spans="1:20" x14ac:dyDescent="0.25">
      <c r="A8817">
        <v>1985</v>
      </c>
      <c r="B8817">
        <v>2</v>
      </c>
      <c r="C8817">
        <v>18</v>
      </c>
      <c r="D8817">
        <v>47</v>
      </c>
      <c r="E8817">
        <v>34</v>
      </c>
      <c r="F8817">
        <v>0</v>
      </c>
      <c r="T8817"/>
    </row>
    <row r="8818" spans="1:20" x14ac:dyDescent="0.25">
      <c r="A8818">
        <v>1985</v>
      </c>
      <c r="B8818">
        <v>2</v>
      </c>
      <c r="C8818">
        <v>19</v>
      </c>
      <c r="D8818">
        <v>51</v>
      </c>
      <c r="E8818">
        <v>37</v>
      </c>
      <c r="F8818">
        <v>0</v>
      </c>
      <c r="T8818"/>
    </row>
    <row r="8819" spans="1:20" x14ac:dyDescent="0.25">
      <c r="A8819">
        <v>1985</v>
      </c>
      <c r="B8819">
        <v>2</v>
      </c>
      <c r="C8819">
        <v>20</v>
      </c>
      <c r="D8819">
        <v>46</v>
      </c>
      <c r="E8819">
        <v>29</v>
      </c>
      <c r="F8819">
        <v>0</v>
      </c>
      <c r="T8819"/>
    </row>
    <row r="8820" spans="1:20" x14ac:dyDescent="0.25">
      <c r="A8820">
        <v>1985</v>
      </c>
      <c r="B8820">
        <v>2</v>
      </c>
      <c r="C8820">
        <v>21</v>
      </c>
      <c r="D8820">
        <v>46</v>
      </c>
      <c r="E8820">
        <v>33</v>
      </c>
      <c r="F8820">
        <v>0</v>
      </c>
      <c r="T8820"/>
    </row>
    <row r="8821" spans="1:20" x14ac:dyDescent="0.25">
      <c r="A8821">
        <v>1985</v>
      </c>
      <c r="B8821">
        <v>2</v>
      </c>
      <c r="C8821">
        <v>22</v>
      </c>
      <c r="D8821">
        <v>62</v>
      </c>
      <c r="E8821">
        <v>42</v>
      </c>
      <c r="F8821">
        <v>0</v>
      </c>
      <c r="T8821"/>
    </row>
    <row r="8822" spans="1:20" x14ac:dyDescent="0.25">
      <c r="A8822">
        <v>1985</v>
      </c>
      <c r="B8822">
        <v>2</v>
      </c>
      <c r="C8822">
        <v>23</v>
      </c>
      <c r="D8822">
        <v>70</v>
      </c>
      <c r="E8822">
        <v>55</v>
      </c>
      <c r="F8822">
        <v>1</v>
      </c>
      <c r="T8822"/>
    </row>
    <row r="8823" spans="1:20" x14ac:dyDescent="0.25">
      <c r="A8823">
        <v>1985</v>
      </c>
      <c r="B8823">
        <v>2</v>
      </c>
      <c r="C8823">
        <v>24</v>
      </c>
      <c r="D8823">
        <v>75</v>
      </c>
      <c r="E8823">
        <v>54</v>
      </c>
      <c r="F8823">
        <v>0</v>
      </c>
      <c r="T8823"/>
    </row>
    <row r="8824" spans="1:20" x14ac:dyDescent="0.25">
      <c r="A8824">
        <v>1985</v>
      </c>
      <c r="B8824">
        <v>2</v>
      </c>
      <c r="C8824">
        <v>25</v>
      </c>
      <c r="D8824">
        <v>67</v>
      </c>
      <c r="E8824">
        <v>45</v>
      </c>
      <c r="F8824">
        <v>0</v>
      </c>
      <c r="T8824"/>
    </row>
    <row r="8825" spans="1:20" x14ac:dyDescent="0.25">
      <c r="A8825">
        <v>1985</v>
      </c>
      <c r="B8825">
        <v>2</v>
      </c>
      <c r="C8825">
        <v>26</v>
      </c>
      <c r="D8825">
        <v>45</v>
      </c>
      <c r="E8825">
        <v>41</v>
      </c>
      <c r="F8825">
        <v>1</v>
      </c>
      <c r="T8825"/>
    </row>
    <row r="8826" spans="1:20" x14ac:dyDescent="0.25">
      <c r="A8826">
        <v>1985</v>
      </c>
      <c r="B8826">
        <v>2</v>
      </c>
      <c r="C8826">
        <v>27</v>
      </c>
      <c r="D8826">
        <v>55</v>
      </c>
      <c r="E8826">
        <v>29</v>
      </c>
      <c r="F8826">
        <v>1</v>
      </c>
      <c r="T8826"/>
    </row>
    <row r="8827" spans="1:20" x14ac:dyDescent="0.25">
      <c r="A8827">
        <v>1985</v>
      </c>
      <c r="B8827">
        <v>2</v>
      </c>
      <c r="C8827">
        <v>28</v>
      </c>
      <c r="D8827">
        <v>43</v>
      </c>
      <c r="E8827">
        <v>24</v>
      </c>
      <c r="F8827">
        <v>0</v>
      </c>
      <c r="T8827"/>
    </row>
    <row r="8828" spans="1:20" x14ac:dyDescent="0.25">
      <c r="A8828">
        <v>1985</v>
      </c>
      <c r="B8828">
        <v>3</v>
      </c>
      <c r="C8828">
        <v>1</v>
      </c>
      <c r="D8828">
        <v>54</v>
      </c>
      <c r="E8828">
        <v>34</v>
      </c>
      <c r="F8828">
        <v>0</v>
      </c>
      <c r="T8828"/>
    </row>
    <row r="8829" spans="1:20" x14ac:dyDescent="0.25">
      <c r="A8829">
        <v>1985</v>
      </c>
      <c r="B8829">
        <v>3</v>
      </c>
      <c r="C8829">
        <v>2</v>
      </c>
      <c r="D8829">
        <v>61</v>
      </c>
      <c r="E8829">
        <v>38</v>
      </c>
      <c r="F8829">
        <v>0</v>
      </c>
      <c r="T8829"/>
    </row>
    <row r="8830" spans="1:20" x14ac:dyDescent="0.25">
      <c r="A8830">
        <v>1985</v>
      </c>
      <c r="B8830">
        <v>3</v>
      </c>
      <c r="C8830">
        <v>3</v>
      </c>
      <c r="D8830">
        <v>49</v>
      </c>
      <c r="E8830">
        <v>33</v>
      </c>
      <c r="F8830">
        <v>0</v>
      </c>
      <c r="T8830"/>
    </row>
    <row r="8831" spans="1:20" x14ac:dyDescent="0.25">
      <c r="A8831">
        <v>1985</v>
      </c>
      <c r="B8831">
        <v>3</v>
      </c>
      <c r="C8831">
        <v>4</v>
      </c>
      <c r="D8831">
        <v>45</v>
      </c>
      <c r="E8831">
        <v>27</v>
      </c>
      <c r="F8831">
        <v>35</v>
      </c>
      <c r="T8831"/>
    </row>
    <row r="8832" spans="1:20" x14ac:dyDescent="0.25">
      <c r="A8832">
        <v>1985</v>
      </c>
      <c r="B8832">
        <v>3</v>
      </c>
      <c r="C8832">
        <v>5</v>
      </c>
      <c r="D8832">
        <v>64</v>
      </c>
      <c r="E8832">
        <v>36</v>
      </c>
      <c r="F8832">
        <v>9</v>
      </c>
      <c r="T8832"/>
    </row>
    <row r="8833" spans="1:20" x14ac:dyDescent="0.25">
      <c r="A8833">
        <v>1985</v>
      </c>
      <c r="B8833">
        <v>3</v>
      </c>
      <c r="C8833">
        <v>6</v>
      </c>
      <c r="D8833">
        <v>38</v>
      </c>
      <c r="E8833">
        <v>24</v>
      </c>
      <c r="F8833">
        <v>0</v>
      </c>
      <c r="T8833"/>
    </row>
    <row r="8834" spans="1:20" x14ac:dyDescent="0.25">
      <c r="A8834">
        <v>1985</v>
      </c>
      <c r="B8834">
        <v>3</v>
      </c>
      <c r="C8834">
        <v>7</v>
      </c>
      <c r="D8834">
        <v>41</v>
      </c>
      <c r="E8834">
        <v>26</v>
      </c>
      <c r="F8834">
        <v>2</v>
      </c>
      <c r="T8834"/>
    </row>
    <row r="8835" spans="1:20" x14ac:dyDescent="0.25">
      <c r="A8835">
        <v>1985</v>
      </c>
      <c r="B8835">
        <v>3</v>
      </c>
      <c r="C8835">
        <v>8</v>
      </c>
      <c r="D8835">
        <v>57</v>
      </c>
      <c r="E8835">
        <v>40</v>
      </c>
      <c r="F8835">
        <v>25</v>
      </c>
      <c r="T8835"/>
    </row>
    <row r="8836" spans="1:20" x14ac:dyDescent="0.25">
      <c r="A8836">
        <v>1985</v>
      </c>
      <c r="B8836">
        <v>3</v>
      </c>
      <c r="C8836">
        <v>9</v>
      </c>
      <c r="D8836">
        <v>54</v>
      </c>
      <c r="E8836">
        <v>40</v>
      </c>
      <c r="F8836">
        <v>0</v>
      </c>
      <c r="T8836"/>
    </row>
    <row r="8837" spans="1:20" x14ac:dyDescent="0.25">
      <c r="A8837">
        <v>1985</v>
      </c>
      <c r="B8837">
        <v>3</v>
      </c>
      <c r="C8837">
        <v>10</v>
      </c>
      <c r="D8837">
        <v>59</v>
      </c>
      <c r="E8837">
        <v>40</v>
      </c>
      <c r="F8837">
        <v>0</v>
      </c>
      <c r="T8837"/>
    </row>
    <row r="8838" spans="1:20" x14ac:dyDescent="0.25">
      <c r="A8838">
        <v>1985</v>
      </c>
      <c r="B8838">
        <v>3</v>
      </c>
      <c r="C8838">
        <v>11</v>
      </c>
      <c r="D8838">
        <v>62</v>
      </c>
      <c r="E8838">
        <v>39</v>
      </c>
      <c r="F8838">
        <v>10</v>
      </c>
      <c r="T8838"/>
    </row>
    <row r="8839" spans="1:20" x14ac:dyDescent="0.25">
      <c r="A8839">
        <v>1985</v>
      </c>
      <c r="B8839">
        <v>3</v>
      </c>
      <c r="C8839">
        <v>12</v>
      </c>
      <c r="D8839">
        <v>56</v>
      </c>
      <c r="E8839">
        <v>44</v>
      </c>
      <c r="F8839">
        <v>49</v>
      </c>
      <c r="T8839"/>
    </row>
    <row r="8840" spans="1:20" x14ac:dyDescent="0.25">
      <c r="A8840">
        <v>1985</v>
      </c>
      <c r="B8840">
        <v>3</v>
      </c>
      <c r="C8840">
        <v>13</v>
      </c>
      <c r="D8840">
        <v>59</v>
      </c>
      <c r="E8840">
        <v>43</v>
      </c>
      <c r="F8840">
        <v>0</v>
      </c>
      <c r="T8840"/>
    </row>
    <row r="8841" spans="1:20" x14ac:dyDescent="0.25">
      <c r="A8841">
        <v>1985</v>
      </c>
      <c r="B8841">
        <v>3</v>
      </c>
      <c r="C8841">
        <v>14</v>
      </c>
      <c r="D8841">
        <v>54</v>
      </c>
      <c r="E8841">
        <v>43</v>
      </c>
      <c r="F8841">
        <v>0</v>
      </c>
      <c r="T8841"/>
    </row>
    <row r="8842" spans="1:20" x14ac:dyDescent="0.25">
      <c r="A8842">
        <v>1985</v>
      </c>
      <c r="B8842">
        <v>3</v>
      </c>
      <c r="C8842">
        <v>15</v>
      </c>
      <c r="D8842">
        <v>46</v>
      </c>
      <c r="E8842">
        <v>33</v>
      </c>
      <c r="F8842">
        <v>0</v>
      </c>
      <c r="T8842"/>
    </row>
    <row r="8843" spans="1:20" x14ac:dyDescent="0.25">
      <c r="A8843">
        <v>1985</v>
      </c>
      <c r="B8843">
        <v>3</v>
      </c>
      <c r="C8843">
        <v>16</v>
      </c>
      <c r="D8843">
        <v>50</v>
      </c>
      <c r="E8843">
        <v>30</v>
      </c>
      <c r="F8843">
        <v>0</v>
      </c>
      <c r="T8843"/>
    </row>
    <row r="8844" spans="1:20" x14ac:dyDescent="0.25">
      <c r="A8844">
        <v>1985</v>
      </c>
      <c r="B8844">
        <v>3</v>
      </c>
      <c r="C8844">
        <v>17</v>
      </c>
      <c r="D8844">
        <v>60</v>
      </c>
      <c r="E8844">
        <v>33</v>
      </c>
      <c r="F8844">
        <v>0</v>
      </c>
      <c r="T8844"/>
    </row>
    <row r="8845" spans="1:20" x14ac:dyDescent="0.25">
      <c r="A8845">
        <v>1985</v>
      </c>
      <c r="B8845">
        <v>3</v>
      </c>
      <c r="C8845">
        <v>18</v>
      </c>
      <c r="D8845">
        <v>41</v>
      </c>
      <c r="E8845">
        <v>27</v>
      </c>
      <c r="F8845">
        <v>0</v>
      </c>
      <c r="T8845"/>
    </row>
    <row r="8846" spans="1:20" x14ac:dyDescent="0.25">
      <c r="A8846">
        <v>1985</v>
      </c>
      <c r="B8846">
        <v>3</v>
      </c>
      <c r="C8846">
        <v>19</v>
      </c>
      <c r="D8846">
        <v>47</v>
      </c>
      <c r="E8846">
        <v>22</v>
      </c>
      <c r="F8846">
        <v>0</v>
      </c>
      <c r="T8846"/>
    </row>
    <row r="8847" spans="1:20" x14ac:dyDescent="0.25">
      <c r="A8847">
        <v>1985</v>
      </c>
      <c r="B8847">
        <v>3</v>
      </c>
      <c r="C8847">
        <v>20</v>
      </c>
      <c r="D8847">
        <v>63</v>
      </c>
      <c r="E8847">
        <v>39</v>
      </c>
      <c r="F8847">
        <v>6</v>
      </c>
      <c r="T8847"/>
    </row>
    <row r="8848" spans="1:20" x14ac:dyDescent="0.25">
      <c r="A8848">
        <v>1985</v>
      </c>
      <c r="B8848">
        <v>3</v>
      </c>
      <c r="C8848">
        <v>21</v>
      </c>
      <c r="D8848">
        <v>48</v>
      </c>
      <c r="E8848">
        <v>31</v>
      </c>
      <c r="F8848">
        <v>0</v>
      </c>
      <c r="T8848"/>
    </row>
    <row r="8849" spans="1:20" x14ac:dyDescent="0.25">
      <c r="A8849">
        <v>1985</v>
      </c>
      <c r="B8849">
        <v>3</v>
      </c>
      <c r="C8849">
        <v>22</v>
      </c>
      <c r="D8849">
        <v>46</v>
      </c>
      <c r="E8849">
        <v>32</v>
      </c>
      <c r="F8849">
        <v>0</v>
      </c>
      <c r="T8849"/>
    </row>
    <row r="8850" spans="1:20" x14ac:dyDescent="0.25">
      <c r="A8850">
        <v>1985</v>
      </c>
      <c r="B8850">
        <v>3</v>
      </c>
      <c r="C8850">
        <v>23</v>
      </c>
      <c r="D8850">
        <v>49</v>
      </c>
      <c r="E8850">
        <v>35</v>
      </c>
      <c r="F8850">
        <v>13</v>
      </c>
      <c r="T8850"/>
    </row>
    <row r="8851" spans="1:20" x14ac:dyDescent="0.25">
      <c r="A8851">
        <v>1985</v>
      </c>
      <c r="B8851">
        <v>3</v>
      </c>
      <c r="C8851">
        <v>24</v>
      </c>
      <c r="D8851">
        <v>48</v>
      </c>
      <c r="E8851">
        <v>43</v>
      </c>
      <c r="F8851">
        <v>0</v>
      </c>
      <c r="T8851"/>
    </row>
    <row r="8852" spans="1:20" x14ac:dyDescent="0.25">
      <c r="A8852">
        <v>1985</v>
      </c>
      <c r="B8852">
        <v>3</v>
      </c>
      <c r="C8852">
        <v>25</v>
      </c>
      <c r="D8852">
        <v>50</v>
      </c>
      <c r="E8852">
        <v>32</v>
      </c>
      <c r="F8852">
        <v>0</v>
      </c>
      <c r="T8852"/>
    </row>
    <row r="8853" spans="1:20" x14ac:dyDescent="0.25">
      <c r="A8853">
        <v>1985</v>
      </c>
      <c r="B8853">
        <v>3</v>
      </c>
      <c r="C8853">
        <v>26</v>
      </c>
      <c r="D8853">
        <v>56</v>
      </c>
      <c r="E8853">
        <v>32</v>
      </c>
      <c r="F8853">
        <v>0</v>
      </c>
      <c r="T8853"/>
    </row>
    <row r="8854" spans="1:20" x14ac:dyDescent="0.25">
      <c r="A8854">
        <v>1985</v>
      </c>
      <c r="B8854">
        <v>3</v>
      </c>
      <c r="C8854">
        <v>27</v>
      </c>
      <c r="D8854">
        <v>74</v>
      </c>
      <c r="E8854">
        <v>43</v>
      </c>
      <c r="F8854">
        <v>0</v>
      </c>
      <c r="T8854"/>
    </row>
    <row r="8855" spans="1:20" x14ac:dyDescent="0.25">
      <c r="A8855">
        <v>1985</v>
      </c>
      <c r="B8855">
        <v>3</v>
      </c>
      <c r="C8855">
        <v>28</v>
      </c>
      <c r="D8855">
        <v>78</v>
      </c>
      <c r="E8855">
        <v>59</v>
      </c>
      <c r="F8855">
        <v>4</v>
      </c>
      <c r="T8855"/>
    </row>
    <row r="8856" spans="1:20" x14ac:dyDescent="0.25">
      <c r="A8856">
        <v>1985</v>
      </c>
      <c r="B8856">
        <v>3</v>
      </c>
      <c r="C8856">
        <v>29</v>
      </c>
      <c r="D8856">
        <v>82</v>
      </c>
      <c r="E8856">
        <v>55</v>
      </c>
      <c r="F8856">
        <v>0</v>
      </c>
      <c r="T8856"/>
    </row>
    <row r="8857" spans="1:20" x14ac:dyDescent="0.25">
      <c r="A8857">
        <v>1985</v>
      </c>
      <c r="B8857">
        <v>3</v>
      </c>
      <c r="C8857">
        <v>30</v>
      </c>
      <c r="D8857">
        <v>61</v>
      </c>
      <c r="E8857">
        <v>46</v>
      </c>
      <c r="F8857">
        <v>2</v>
      </c>
      <c r="T8857"/>
    </row>
    <row r="8858" spans="1:20" x14ac:dyDescent="0.25">
      <c r="A8858">
        <v>1985</v>
      </c>
      <c r="B8858">
        <v>3</v>
      </c>
      <c r="C8858">
        <v>31</v>
      </c>
      <c r="D8858">
        <v>49</v>
      </c>
      <c r="E8858">
        <v>37</v>
      </c>
      <c r="F8858">
        <v>36</v>
      </c>
      <c r="T8858"/>
    </row>
    <row r="8859" spans="1:20" x14ac:dyDescent="0.25">
      <c r="A8859">
        <v>1985</v>
      </c>
      <c r="B8859">
        <v>4</v>
      </c>
      <c r="C8859">
        <v>1</v>
      </c>
      <c r="D8859">
        <v>55</v>
      </c>
      <c r="E8859">
        <v>38</v>
      </c>
      <c r="F8859">
        <v>38</v>
      </c>
      <c r="T8859"/>
    </row>
    <row r="8860" spans="1:20" x14ac:dyDescent="0.25">
      <c r="A8860">
        <v>1985</v>
      </c>
      <c r="B8860">
        <v>4</v>
      </c>
      <c r="C8860">
        <v>2</v>
      </c>
      <c r="D8860">
        <v>47</v>
      </c>
      <c r="E8860">
        <v>37</v>
      </c>
      <c r="F8860">
        <v>0</v>
      </c>
      <c r="T8860"/>
    </row>
    <row r="8861" spans="1:20" x14ac:dyDescent="0.25">
      <c r="A8861">
        <v>1985</v>
      </c>
      <c r="B8861">
        <v>4</v>
      </c>
      <c r="C8861">
        <v>3</v>
      </c>
      <c r="D8861">
        <v>48</v>
      </c>
      <c r="E8861">
        <v>36</v>
      </c>
      <c r="F8861">
        <v>1</v>
      </c>
      <c r="T8861"/>
    </row>
    <row r="8862" spans="1:20" x14ac:dyDescent="0.25">
      <c r="A8862">
        <v>1985</v>
      </c>
      <c r="B8862">
        <v>4</v>
      </c>
      <c r="C8862">
        <v>4</v>
      </c>
      <c r="D8862">
        <v>62</v>
      </c>
      <c r="E8862">
        <v>43</v>
      </c>
      <c r="F8862">
        <v>0</v>
      </c>
      <c r="T8862"/>
    </row>
    <row r="8863" spans="1:20" x14ac:dyDescent="0.25">
      <c r="A8863">
        <v>1985</v>
      </c>
      <c r="B8863">
        <v>4</v>
      </c>
      <c r="C8863">
        <v>5</v>
      </c>
      <c r="D8863">
        <v>75</v>
      </c>
      <c r="E8863">
        <v>51</v>
      </c>
      <c r="F8863">
        <v>0</v>
      </c>
      <c r="T8863"/>
    </row>
    <row r="8864" spans="1:20" x14ac:dyDescent="0.25">
      <c r="A8864">
        <v>1985</v>
      </c>
      <c r="B8864">
        <v>4</v>
      </c>
      <c r="C8864">
        <v>6</v>
      </c>
      <c r="D8864">
        <v>69</v>
      </c>
      <c r="E8864">
        <v>53</v>
      </c>
      <c r="F8864">
        <v>2</v>
      </c>
      <c r="T8864"/>
    </row>
    <row r="8865" spans="1:20" x14ac:dyDescent="0.25">
      <c r="A8865">
        <v>1985</v>
      </c>
      <c r="B8865">
        <v>4</v>
      </c>
      <c r="C8865">
        <v>7</v>
      </c>
      <c r="D8865">
        <v>61</v>
      </c>
      <c r="E8865">
        <v>46</v>
      </c>
      <c r="F8865">
        <v>11</v>
      </c>
      <c r="T8865"/>
    </row>
    <row r="8866" spans="1:20" x14ac:dyDescent="0.25">
      <c r="A8866">
        <v>1985</v>
      </c>
      <c r="B8866">
        <v>4</v>
      </c>
      <c r="C8866">
        <v>8</v>
      </c>
      <c r="D8866">
        <v>53</v>
      </c>
      <c r="E8866">
        <v>37</v>
      </c>
      <c r="F8866">
        <v>2</v>
      </c>
      <c r="T8866"/>
    </row>
    <row r="8867" spans="1:20" x14ac:dyDescent="0.25">
      <c r="A8867">
        <v>1985</v>
      </c>
      <c r="B8867">
        <v>4</v>
      </c>
      <c r="C8867">
        <v>9</v>
      </c>
      <c r="D8867">
        <v>47</v>
      </c>
      <c r="E8867">
        <v>32</v>
      </c>
      <c r="F8867">
        <v>0</v>
      </c>
      <c r="T8867"/>
    </row>
    <row r="8868" spans="1:20" x14ac:dyDescent="0.25">
      <c r="A8868">
        <v>1985</v>
      </c>
      <c r="B8868">
        <v>4</v>
      </c>
      <c r="C8868">
        <v>10</v>
      </c>
      <c r="D8868">
        <v>49</v>
      </c>
      <c r="E8868">
        <v>28</v>
      </c>
      <c r="F8868">
        <v>0</v>
      </c>
      <c r="T8868"/>
    </row>
    <row r="8869" spans="1:20" x14ac:dyDescent="0.25">
      <c r="A8869">
        <v>1985</v>
      </c>
      <c r="B8869">
        <v>4</v>
      </c>
      <c r="C8869">
        <v>11</v>
      </c>
      <c r="D8869">
        <v>54</v>
      </c>
      <c r="E8869">
        <v>39</v>
      </c>
      <c r="F8869">
        <v>3</v>
      </c>
      <c r="T8869"/>
    </row>
    <row r="8870" spans="1:20" x14ac:dyDescent="0.25">
      <c r="A8870">
        <v>1985</v>
      </c>
      <c r="B8870">
        <v>4</v>
      </c>
      <c r="C8870">
        <v>12</v>
      </c>
      <c r="D8870">
        <v>68</v>
      </c>
      <c r="E8870">
        <v>44</v>
      </c>
      <c r="F8870">
        <v>0</v>
      </c>
      <c r="T8870"/>
    </row>
    <row r="8871" spans="1:20" x14ac:dyDescent="0.25">
      <c r="A8871">
        <v>1985</v>
      </c>
      <c r="B8871">
        <v>4</v>
      </c>
      <c r="C8871">
        <v>13</v>
      </c>
      <c r="D8871">
        <v>61</v>
      </c>
      <c r="E8871">
        <v>48</v>
      </c>
      <c r="F8871">
        <v>0</v>
      </c>
      <c r="T8871"/>
    </row>
    <row r="8872" spans="1:20" x14ac:dyDescent="0.25">
      <c r="A8872">
        <v>1985</v>
      </c>
      <c r="B8872">
        <v>4</v>
      </c>
      <c r="C8872">
        <v>14</v>
      </c>
      <c r="D8872">
        <v>48</v>
      </c>
      <c r="E8872">
        <v>44</v>
      </c>
      <c r="F8872">
        <v>0</v>
      </c>
      <c r="T8872"/>
    </row>
    <row r="8873" spans="1:20" x14ac:dyDescent="0.25">
      <c r="A8873">
        <v>1985</v>
      </c>
      <c r="B8873">
        <v>4</v>
      </c>
      <c r="C8873">
        <v>15</v>
      </c>
      <c r="D8873">
        <v>56</v>
      </c>
      <c r="E8873">
        <v>46</v>
      </c>
      <c r="F8873">
        <v>28</v>
      </c>
      <c r="T8873"/>
    </row>
    <row r="8874" spans="1:20" x14ac:dyDescent="0.25">
      <c r="A8874">
        <v>1985</v>
      </c>
      <c r="B8874">
        <v>4</v>
      </c>
      <c r="C8874">
        <v>16</v>
      </c>
      <c r="D8874">
        <v>75</v>
      </c>
      <c r="E8874">
        <v>50</v>
      </c>
      <c r="F8874">
        <v>1</v>
      </c>
      <c r="T8874"/>
    </row>
    <row r="8875" spans="1:20" x14ac:dyDescent="0.25">
      <c r="A8875">
        <v>1985</v>
      </c>
      <c r="B8875">
        <v>4</v>
      </c>
      <c r="C8875">
        <v>17</v>
      </c>
      <c r="D8875">
        <v>59</v>
      </c>
      <c r="E8875">
        <v>42</v>
      </c>
      <c r="F8875">
        <v>0</v>
      </c>
      <c r="T8875"/>
    </row>
    <row r="8876" spans="1:20" x14ac:dyDescent="0.25">
      <c r="A8876">
        <v>1985</v>
      </c>
      <c r="B8876">
        <v>4</v>
      </c>
      <c r="C8876">
        <v>18</v>
      </c>
      <c r="D8876">
        <v>68</v>
      </c>
      <c r="E8876">
        <v>45</v>
      </c>
      <c r="F8876">
        <v>0</v>
      </c>
      <c r="T8876"/>
    </row>
    <row r="8877" spans="1:20" x14ac:dyDescent="0.25">
      <c r="A8877">
        <v>1985</v>
      </c>
      <c r="B8877">
        <v>4</v>
      </c>
      <c r="C8877">
        <v>19</v>
      </c>
      <c r="D8877">
        <v>88</v>
      </c>
      <c r="E8877">
        <v>65</v>
      </c>
      <c r="F8877">
        <v>39</v>
      </c>
      <c r="T8877"/>
    </row>
    <row r="8878" spans="1:20" x14ac:dyDescent="0.25">
      <c r="A8878">
        <v>1985</v>
      </c>
      <c r="B8878">
        <v>4</v>
      </c>
      <c r="C8878">
        <v>20</v>
      </c>
      <c r="D8878">
        <v>67</v>
      </c>
      <c r="E8878">
        <v>52</v>
      </c>
      <c r="F8878">
        <v>0</v>
      </c>
      <c r="T8878"/>
    </row>
    <row r="8879" spans="1:20" x14ac:dyDescent="0.25">
      <c r="A8879">
        <v>1985</v>
      </c>
      <c r="B8879">
        <v>4</v>
      </c>
      <c r="C8879">
        <v>21</v>
      </c>
      <c r="D8879">
        <v>83</v>
      </c>
      <c r="E8879">
        <v>52</v>
      </c>
      <c r="F8879">
        <v>0</v>
      </c>
      <c r="T8879"/>
    </row>
    <row r="8880" spans="1:20" x14ac:dyDescent="0.25">
      <c r="A8880">
        <v>1985</v>
      </c>
      <c r="B8880">
        <v>4</v>
      </c>
      <c r="C8880">
        <v>22</v>
      </c>
      <c r="D8880">
        <v>85</v>
      </c>
      <c r="E8880">
        <v>53</v>
      </c>
      <c r="F8880">
        <v>13</v>
      </c>
      <c r="T8880"/>
    </row>
    <row r="8881" spans="1:20" x14ac:dyDescent="0.25">
      <c r="A8881">
        <v>1985</v>
      </c>
      <c r="B8881">
        <v>4</v>
      </c>
      <c r="C8881">
        <v>23</v>
      </c>
      <c r="D8881">
        <v>65</v>
      </c>
      <c r="E8881">
        <v>51</v>
      </c>
      <c r="F8881">
        <v>0</v>
      </c>
      <c r="T8881"/>
    </row>
    <row r="8882" spans="1:20" x14ac:dyDescent="0.25">
      <c r="A8882">
        <v>1985</v>
      </c>
      <c r="B8882">
        <v>4</v>
      </c>
      <c r="C8882">
        <v>24</v>
      </c>
      <c r="D8882">
        <v>53</v>
      </c>
      <c r="E8882">
        <v>49</v>
      </c>
      <c r="F8882">
        <v>0</v>
      </c>
      <c r="T8882"/>
    </row>
    <row r="8883" spans="1:20" x14ac:dyDescent="0.25">
      <c r="A8883">
        <v>1985</v>
      </c>
      <c r="B8883">
        <v>4</v>
      </c>
      <c r="C8883">
        <v>25</v>
      </c>
      <c r="D8883">
        <v>62</v>
      </c>
      <c r="E8883">
        <v>49</v>
      </c>
      <c r="F8883">
        <v>2</v>
      </c>
      <c r="T8883"/>
    </row>
    <row r="8884" spans="1:20" x14ac:dyDescent="0.25">
      <c r="A8884">
        <v>1985</v>
      </c>
      <c r="B8884">
        <v>4</v>
      </c>
      <c r="C8884">
        <v>26</v>
      </c>
      <c r="D8884">
        <v>80</v>
      </c>
      <c r="E8884">
        <v>57</v>
      </c>
      <c r="F8884">
        <v>0</v>
      </c>
      <c r="T8884"/>
    </row>
    <row r="8885" spans="1:20" x14ac:dyDescent="0.25">
      <c r="A8885">
        <v>1985</v>
      </c>
      <c r="B8885">
        <v>4</v>
      </c>
      <c r="C8885">
        <v>27</v>
      </c>
      <c r="D8885">
        <v>69</v>
      </c>
      <c r="E8885">
        <v>57</v>
      </c>
      <c r="F8885">
        <v>0</v>
      </c>
      <c r="T8885"/>
    </row>
    <row r="8886" spans="1:20" x14ac:dyDescent="0.25">
      <c r="A8886">
        <v>1985</v>
      </c>
      <c r="B8886">
        <v>4</v>
      </c>
      <c r="C8886">
        <v>28</v>
      </c>
      <c r="D8886">
        <v>68</v>
      </c>
      <c r="E8886">
        <v>52</v>
      </c>
      <c r="F8886">
        <v>1</v>
      </c>
      <c r="T8886"/>
    </row>
    <row r="8887" spans="1:20" x14ac:dyDescent="0.25">
      <c r="A8887">
        <v>1985</v>
      </c>
      <c r="B8887">
        <v>4</v>
      </c>
      <c r="C8887">
        <v>29</v>
      </c>
      <c r="D8887">
        <v>72</v>
      </c>
      <c r="E8887">
        <v>47</v>
      </c>
      <c r="F8887">
        <v>0</v>
      </c>
      <c r="T8887"/>
    </row>
    <row r="8888" spans="1:20" x14ac:dyDescent="0.25">
      <c r="A8888">
        <v>1985</v>
      </c>
      <c r="B8888">
        <v>4</v>
      </c>
      <c r="C8888">
        <v>30</v>
      </c>
      <c r="D8888">
        <v>84</v>
      </c>
      <c r="E8888">
        <v>55</v>
      </c>
      <c r="F8888">
        <v>0</v>
      </c>
      <c r="T8888"/>
    </row>
    <row r="8889" spans="1:20" x14ac:dyDescent="0.25">
      <c r="A8889">
        <v>1985</v>
      </c>
      <c r="B8889">
        <v>5</v>
      </c>
      <c r="C8889">
        <v>1</v>
      </c>
      <c r="D8889">
        <v>84</v>
      </c>
      <c r="E8889">
        <v>57</v>
      </c>
      <c r="F8889">
        <v>3</v>
      </c>
      <c r="T8889"/>
    </row>
    <row r="8890" spans="1:20" x14ac:dyDescent="0.25">
      <c r="A8890">
        <v>1985</v>
      </c>
      <c r="B8890">
        <v>5</v>
      </c>
      <c r="C8890">
        <v>2</v>
      </c>
      <c r="D8890">
        <v>57</v>
      </c>
      <c r="E8890">
        <v>47</v>
      </c>
      <c r="F8890">
        <v>83</v>
      </c>
      <c r="T8890"/>
    </row>
    <row r="8891" spans="1:20" x14ac:dyDescent="0.25">
      <c r="A8891">
        <v>1985</v>
      </c>
      <c r="B8891">
        <v>5</v>
      </c>
      <c r="C8891">
        <v>3</v>
      </c>
      <c r="D8891">
        <v>53</v>
      </c>
      <c r="E8891">
        <v>44</v>
      </c>
      <c r="F8891">
        <v>166</v>
      </c>
      <c r="T8891"/>
    </row>
    <row r="8892" spans="1:20" x14ac:dyDescent="0.25">
      <c r="A8892">
        <v>1985</v>
      </c>
      <c r="B8892">
        <v>5</v>
      </c>
      <c r="C8892">
        <v>4</v>
      </c>
      <c r="D8892">
        <v>70</v>
      </c>
      <c r="E8892">
        <v>43</v>
      </c>
      <c r="F8892">
        <v>0</v>
      </c>
      <c r="T8892"/>
    </row>
    <row r="8893" spans="1:20" x14ac:dyDescent="0.25">
      <c r="A8893">
        <v>1985</v>
      </c>
      <c r="B8893">
        <v>5</v>
      </c>
      <c r="C8893">
        <v>5</v>
      </c>
      <c r="D8893">
        <v>77</v>
      </c>
      <c r="E8893">
        <v>57</v>
      </c>
      <c r="F8893">
        <v>0</v>
      </c>
      <c r="T8893"/>
    </row>
    <row r="8894" spans="1:20" x14ac:dyDescent="0.25">
      <c r="A8894">
        <v>1985</v>
      </c>
      <c r="B8894">
        <v>5</v>
      </c>
      <c r="C8894">
        <v>6</v>
      </c>
      <c r="D8894">
        <v>74</v>
      </c>
      <c r="E8894">
        <v>56</v>
      </c>
      <c r="F8894">
        <v>2</v>
      </c>
      <c r="T8894"/>
    </row>
    <row r="8895" spans="1:20" x14ac:dyDescent="0.25">
      <c r="A8895">
        <v>1985</v>
      </c>
      <c r="B8895">
        <v>5</v>
      </c>
      <c r="C8895">
        <v>7</v>
      </c>
      <c r="D8895">
        <v>68</v>
      </c>
      <c r="E8895">
        <v>56</v>
      </c>
      <c r="F8895">
        <v>0</v>
      </c>
      <c r="T8895"/>
    </row>
    <row r="8896" spans="1:20" x14ac:dyDescent="0.25">
      <c r="A8896">
        <v>1985</v>
      </c>
      <c r="B8896">
        <v>5</v>
      </c>
      <c r="C8896">
        <v>8</v>
      </c>
      <c r="D8896">
        <v>66</v>
      </c>
      <c r="E8896">
        <v>53</v>
      </c>
      <c r="F8896">
        <v>0</v>
      </c>
      <c r="T8896"/>
    </row>
    <row r="8897" spans="1:20" x14ac:dyDescent="0.25">
      <c r="A8897">
        <v>1985</v>
      </c>
      <c r="B8897">
        <v>5</v>
      </c>
      <c r="C8897">
        <v>9</v>
      </c>
      <c r="D8897">
        <v>65</v>
      </c>
      <c r="E8897">
        <v>44</v>
      </c>
      <c r="F8897">
        <v>0</v>
      </c>
      <c r="T8897"/>
    </row>
    <row r="8898" spans="1:20" x14ac:dyDescent="0.25">
      <c r="A8898">
        <v>1985</v>
      </c>
      <c r="B8898">
        <v>5</v>
      </c>
      <c r="C8898">
        <v>10</v>
      </c>
      <c r="D8898">
        <v>84</v>
      </c>
      <c r="E8898">
        <v>58</v>
      </c>
      <c r="F8898">
        <v>0</v>
      </c>
      <c r="T8898"/>
    </row>
    <row r="8899" spans="1:20" x14ac:dyDescent="0.25">
      <c r="A8899">
        <v>1985</v>
      </c>
      <c r="B8899">
        <v>5</v>
      </c>
      <c r="C8899">
        <v>11</v>
      </c>
      <c r="D8899">
        <v>86</v>
      </c>
      <c r="E8899">
        <v>67</v>
      </c>
      <c r="F8899">
        <v>0</v>
      </c>
      <c r="T8899"/>
    </row>
    <row r="8900" spans="1:20" x14ac:dyDescent="0.25">
      <c r="A8900">
        <v>1985</v>
      </c>
      <c r="B8900">
        <v>5</v>
      </c>
      <c r="C8900">
        <v>12</v>
      </c>
      <c r="D8900">
        <v>81</v>
      </c>
      <c r="E8900">
        <v>66</v>
      </c>
      <c r="F8900">
        <v>0</v>
      </c>
      <c r="T8900"/>
    </row>
    <row r="8901" spans="1:20" x14ac:dyDescent="0.25">
      <c r="A8901">
        <v>1985</v>
      </c>
      <c r="B8901">
        <v>5</v>
      </c>
      <c r="C8901">
        <v>13</v>
      </c>
      <c r="D8901">
        <v>84</v>
      </c>
      <c r="E8901">
        <v>66</v>
      </c>
      <c r="F8901">
        <v>0</v>
      </c>
      <c r="T8901"/>
    </row>
    <row r="8902" spans="1:20" x14ac:dyDescent="0.25">
      <c r="A8902">
        <v>1985</v>
      </c>
      <c r="B8902">
        <v>5</v>
      </c>
      <c r="C8902">
        <v>14</v>
      </c>
      <c r="D8902">
        <v>83</v>
      </c>
      <c r="E8902">
        <v>53</v>
      </c>
      <c r="F8902">
        <v>0</v>
      </c>
      <c r="T8902"/>
    </row>
    <row r="8903" spans="1:20" x14ac:dyDescent="0.25">
      <c r="A8903">
        <v>1985</v>
      </c>
      <c r="B8903">
        <v>5</v>
      </c>
      <c r="C8903">
        <v>15</v>
      </c>
      <c r="D8903">
        <v>66</v>
      </c>
      <c r="E8903">
        <v>50</v>
      </c>
      <c r="F8903">
        <v>0</v>
      </c>
      <c r="T8903"/>
    </row>
    <row r="8904" spans="1:20" x14ac:dyDescent="0.25">
      <c r="A8904">
        <v>1985</v>
      </c>
      <c r="B8904">
        <v>5</v>
      </c>
      <c r="C8904">
        <v>16</v>
      </c>
      <c r="D8904">
        <v>72</v>
      </c>
      <c r="E8904">
        <v>56</v>
      </c>
      <c r="F8904">
        <v>0</v>
      </c>
      <c r="T8904"/>
    </row>
    <row r="8905" spans="1:20" x14ac:dyDescent="0.25">
      <c r="A8905">
        <v>1985</v>
      </c>
      <c r="B8905">
        <v>5</v>
      </c>
      <c r="C8905">
        <v>17</v>
      </c>
      <c r="D8905">
        <v>73</v>
      </c>
      <c r="E8905">
        <v>62</v>
      </c>
      <c r="F8905">
        <v>0</v>
      </c>
      <c r="T8905"/>
    </row>
    <row r="8906" spans="1:20" x14ac:dyDescent="0.25">
      <c r="A8906">
        <v>1985</v>
      </c>
      <c r="B8906">
        <v>5</v>
      </c>
      <c r="C8906">
        <v>18</v>
      </c>
      <c r="D8906">
        <v>69</v>
      </c>
      <c r="E8906">
        <v>52</v>
      </c>
      <c r="F8906">
        <v>48</v>
      </c>
      <c r="T8906"/>
    </row>
    <row r="8907" spans="1:20" x14ac:dyDescent="0.25">
      <c r="A8907">
        <v>1985</v>
      </c>
      <c r="B8907">
        <v>5</v>
      </c>
      <c r="C8907">
        <v>19</v>
      </c>
      <c r="D8907">
        <v>66</v>
      </c>
      <c r="E8907">
        <v>49</v>
      </c>
      <c r="F8907">
        <v>0</v>
      </c>
      <c r="T8907"/>
    </row>
    <row r="8908" spans="1:20" x14ac:dyDescent="0.25">
      <c r="A8908">
        <v>1985</v>
      </c>
      <c r="B8908">
        <v>5</v>
      </c>
      <c r="C8908">
        <v>20</v>
      </c>
      <c r="D8908">
        <v>84</v>
      </c>
      <c r="E8908">
        <v>58</v>
      </c>
      <c r="F8908">
        <v>0</v>
      </c>
      <c r="T8908"/>
    </row>
    <row r="8909" spans="1:20" x14ac:dyDescent="0.25">
      <c r="A8909">
        <v>1985</v>
      </c>
      <c r="B8909">
        <v>5</v>
      </c>
      <c r="C8909">
        <v>21</v>
      </c>
      <c r="D8909">
        <v>78</v>
      </c>
      <c r="E8909">
        <v>63</v>
      </c>
      <c r="F8909">
        <v>160</v>
      </c>
      <c r="T8909"/>
    </row>
    <row r="8910" spans="1:20" x14ac:dyDescent="0.25">
      <c r="A8910">
        <v>1985</v>
      </c>
      <c r="B8910">
        <v>5</v>
      </c>
      <c r="C8910">
        <v>22</v>
      </c>
      <c r="D8910">
        <v>75</v>
      </c>
      <c r="E8910">
        <v>56</v>
      </c>
      <c r="F8910">
        <v>3</v>
      </c>
      <c r="T8910"/>
    </row>
    <row r="8911" spans="1:20" x14ac:dyDescent="0.25">
      <c r="A8911">
        <v>1985</v>
      </c>
      <c r="B8911">
        <v>5</v>
      </c>
      <c r="C8911">
        <v>23</v>
      </c>
      <c r="D8911">
        <v>67</v>
      </c>
      <c r="E8911">
        <v>58</v>
      </c>
      <c r="F8911">
        <v>0</v>
      </c>
      <c r="T8911"/>
    </row>
    <row r="8912" spans="1:20" x14ac:dyDescent="0.25">
      <c r="A8912">
        <v>1985</v>
      </c>
      <c r="B8912">
        <v>5</v>
      </c>
      <c r="C8912">
        <v>24</v>
      </c>
      <c r="D8912">
        <v>79</v>
      </c>
      <c r="E8912">
        <v>56</v>
      </c>
      <c r="F8912">
        <v>0</v>
      </c>
      <c r="T8912"/>
    </row>
    <row r="8913" spans="1:20" x14ac:dyDescent="0.25">
      <c r="A8913">
        <v>1985</v>
      </c>
      <c r="B8913">
        <v>5</v>
      </c>
      <c r="C8913">
        <v>25</v>
      </c>
      <c r="D8913">
        <v>80</v>
      </c>
      <c r="E8913">
        <v>59</v>
      </c>
      <c r="F8913">
        <v>0</v>
      </c>
      <c r="T8913"/>
    </row>
    <row r="8914" spans="1:20" x14ac:dyDescent="0.25">
      <c r="A8914">
        <v>1985</v>
      </c>
      <c r="B8914">
        <v>5</v>
      </c>
      <c r="C8914">
        <v>26</v>
      </c>
      <c r="D8914">
        <v>87</v>
      </c>
      <c r="E8914">
        <v>59</v>
      </c>
      <c r="F8914">
        <v>10</v>
      </c>
      <c r="T8914"/>
    </row>
    <row r="8915" spans="1:20" x14ac:dyDescent="0.25">
      <c r="A8915">
        <v>1985</v>
      </c>
      <c r="B8915">
        <v>5</v>
      </c>
      <c r="C8915">
        <v>27</v>
      </c>
      <c r="D8915">
        <v>86</v>
      </c>
      <c r="E8915">
        <v>63</v>
      </c>
      <c r="F8915">
        <v>4</v>
      </c>
      <c r="T8915"/>
    </row>
    <row r="8916" spans="1:20" x14ac:dyDescent="0.25">
      <c r="A8916">
        <v>1985</v>
      </c>
      <c r="B8916">
        <v>5</v>
      </c>
      <c r="C8916">
        <v>28</v>
      </c>
      <c r="D8916">
        <v>76</v>
      </c>
      <c r="E8916">
        <v>59</v>
      </c>
      <c r="F8916">
        <v>93</v>
      </c>
      <c r="T8916"/>
    </row>
    <row r="8917" spans="1:20" x14ac:dyDescent="0.25">
      <c r="A8917">
        <v>1985</v>
      </c>
      <c r="B8917">
        <v>5</v>
      </c>
      <c r="C8917">
        <v>29</v>
      </c>
      <c r="D8917">
        <v>72</v>
      </c>
      <c r="E8917">
        <v>56</v>
      </c>
      <c r="F8917">
        <v>0</v>
      </c>
      <c r="T8917"/>
    </row>
    <row r="8918" spans="1:20" x14ac:dyDescent="0.25">
      <c r="A8918">
        <v>1985</v>
      </c>
      <c r="B8918">
        <v>5</v>
      </c>
      <c r="C8918">
        <v>30</v>
      </c>
      <c r="D8918">
        <v>72</v>
      </c>
      <c r="E8918">
        <v>54</v>
      </c>
      <c r="F8918">
        <v>0</v>
      </c>
      <c r="T8918"/>
    </row>
    <row r="8919" spans="1:20" x14ac:dyDescent="0.25">
      <c r="A8919">
        <v>1985</v>
      </c>
      <c r="B8919">
        <v>5</v>
      </c>
      <c r="C8919">
        <v>31</v>
      </c>
      <c r="D8919">
        <v>74</v>
      </c>
      <c r="E8919">
        <v>60</v>
      </c>
      <c r="F8919">
        <v>0</v>
      </c>
      <c r="T8919"/>
    </row>
    <row r="8920" spans="1:20" x14ac:dyDescent="0.25">
      <c r="A8920">
        <v>1985</v>
      </c>
      <c r="B8920">
        <v>6</v>
      </c>
      <c r="C8920">
        <v>1</v>
      </c>
      <c r="D8920">
        <v>80</v>
      </c>
      <c r="E8920">
        <v>65</v>
      </c>
      <c r="F8920">
        <v>55</v>
      </c>
      <c r="T8920"/>
    </row>
    <row r="8921" spans="1:20" x14ac:dyDescent="0.25">
      <c r="A8921">
        <v>1985</v>
      </c>
      <c r="B8921">
        <v>6</v>
      </c>
      <c r="C8921">
        <v>2</v>
      </c>
      <c r="D8921">
        <v>80</v>
      </c>
      <c r="E8921">
        <v>62</v>
      </c>
      <c r="F8921">
        <v>0</v>
      </c>
      <c r="T8921"/>
    </row>
    <row r="8922" spans="1:20" x14ac:dyDescent="0.25">
      <c r="A8922">
        <v>1985</v>
      </c>
      <c r="B8922">
        <v>6</v>
      </c>
      <c r="C8922">
        <v>3</v>
      </c>
      <c r="D8922">
        <v>85</v>
      </c>
      <c r="E8922">
        <v>68</v>
      </c>
      <c r="F8922">
        <v>0</v>
      </c>
      <c r="T8922"/>
    </row>
    <row r="8923" spans="1:20" x14ac:dyDescent="0.25">
      <c r="A8923">
        <v>1985</v>
      </c>
      <c r="B8923">
        <v>6</v>
      </c>
      <c r="C8923">
        <v>4</v>
      </c>
      <c r="D8923">
        <v>79</v>
      </c>
      <c r="E8923">
        <v>63</v>
      </c>
      <c r="F8923">
        <v>0</v>
      </c>
      <c r="T8923"/>
    </row>
    <row r="8924" spans="1:20" x14ac:dyDescent="0.25">
      <c r="A8924">
        <v>1985</v>
      </c>
      <c r="B8924">
        <v>6</v>
      </c>
      <c r="C8924">
        <v>5</v>
      </c>
      <c r="D8924">
        <v>66</v>
      </c>
      <c r="E8924">
        <v>55</v>
      </c>
      <c r="F8924">
        <v>106</v>
      </c>
      <c r="T8924"/>
    </row>
    <row r="8925" spans="1:20" x14ac:dyDescent="0.25">
      <c r="A8925">
        <v>1985</v>
      </c>
      <c r="B8925">
        <v>6</v>
      </c>
      <c r="C8925">
        <v>6</v>
      </c>
      <c r="D8925">
        <v>76</v>
      </c>
      <c r="E8925">
        <v>55</v>
      </c>
      <c r="F8925">
        <v>0</v>
      </c>
      <c r="T8925"/>
    </row>
    <row r="8926" spans="1:20" x14ac:dyDescent="0.25">
      <c r="A8926">
        <v>1985</v>
      </c>
      <c r="B8926">
        <v>6</v>
      </c>
      <c r="C8926">
        <v>7</v>
      </c>
      <c r="D8926">
        <v>71</v>
      </c>
      <c r="E8926">
        <v>56</v>
      </c>
      <c r="F8926">
        <v>0</v>
      </c>
      <c r="T8926"/>
    </row>
    <row r="8927" spans="1:20" x14ac:dyDescent="0.25">
      <c r="A8927">
        <v>1985</v>
      </c>
      <c r="B8927">
        <v>6</v>
      </c>
      <c r="C8927">
        <v>8</v>
      </c>
      <c r="D8927">
        <v>69</v>
      </c>
      <c r="E8927">
        <v>59</v>
      </c>
      <c r="F8927">
        <v>25</v>
      </c>
      <c r="T8927"/>
    </row>
    <row r="8928" spans="1:20" x14ac:dyDescent="0.25">
      <c r="A8928">
        <v>1985</v>
      </c>
      <c r="B8928">
        <v>6</v>
      </c>
      <c r="C8928">
        <v>9</v>
      </c>
      <c r="D8928">
        <v>76</v>
      </c>
      <c r="E8928">
        <v>61</v>
      </c>
      <c r="F8928">
        <v>0</v>
      </c>
      <c r="T8928"/>
    </row>
    <row r="8929" spans="1:20" x14ac:dyDescent="0.25">
      <c r="A8929">
        <v>1985</v>
      </c>
      <c r="B8929">
        <v>6</v>
      </c>
      <c r="C8929">
        <v>10</v>
      </c>
      <c r="D8929">
        <v>84</v>
      </c>
      <c r="E8929">
        <v>72</v>
      </c>
      <c r="F8929">
        <v>0</v>
      </c>
      <c r="T8929"/>
    </row>
    <row r="8930" spans="1:20" x14ac:dyDescent="0.25">
      <c r="A8930">
        <v>1985</v>
      </c>
      <c r="B8930">
        <v>6</v>
      </c>
      <c r="C8930">
        <v>11</v>
      </c>
      <c r="D8930">
        <v>75</v>
      </c>
      <c r="E8930">
        <v>65</v>
      </c>
      <c r="F8930">
        <v>0</v>
      </c>
      <c r="T8930"/>
    </row>
    <row r="8931" spans="1:20" x14ac:dyDescent="0.25">
      <c r="A8931">
        <v>1985</v>
      </c>
      <c r="B8931">
        <v>6</v>
      </c>
      <c r="C8931">
        <v>12</v>
      </c>
      <c r="D8931">
        <v>84</v>
      </c>
      <c r="E8931">
        <v>61</v>
      </c>
      <c r="F8931">
        <v>0</v>
      </c>
      <c r="T8931"/>
    </row>
    <row r="8932" spans="1:20" x14ac:dyDescent="0.25">
      <c r="A8932">
        <v>1985</v>
      </c>
      <c r="B8932">
        <v>6</v>
      </c>
      <c r="C8932">
        <v>13</v>
      </c>
      <c r="D8932">
        <v>66</v>
      </c>
      <c r="E8932">
        <v>58</v>
      </c>
      <c r="F8932">
        <v>0</v>
      </c>
      <c r="T8932"/>
    </row>
    <row r="8933" spans="1:20" x14ac:dyDescent="0.25">
      <c r="A8933">
        <v>1985</v>
      </c>
      <c r="B8933">
        <v>6</v>
      </c>
      <c r="C8933">
        <v>14</v>
      </c>
      <c r="D8933">
        <v>69</v>
      </c>
      <c r="E8933">
        <v>55</v>
      </c>
      <c r="F8933">
        <v>0</v>
      </c>
      <c r="T8933"/>
    </row>
    <row r="8934" spans="1:20" x14ac:dyDescent="0.25">
      <c r="A8934">
        <v>1985</v>
      </c>
      <c r="B8934">
        <v>6</v>
      </c>
      <c r="C8934">
        <v>15</v>
      </c>
      <c r="D8934">
        <v>79</v>
      </c>
      <c r="E8934">
        <v>56</v>
      </c>
      <c r="F8934">
        <v>17</v>
      </c>
      <c r="T8934"/>
    </row>
    <row r="8935" spans="1:20" x14ac:dyDescent="0.25">
      <c r="A8935">
        <v>1985</v>
      </c>
      <c r="B8935">
        <v>6</v>
      </c>
      <c r="C8935">
        <v>16</v>
      </c>
      <c r="D8935">
        <v>77</v>
      </c>
      <c r="E8935">
        <v>62</v>
      </c>
      <c r="F8935">
        <v>119</v>
      </c>
      <c r="T8935"/>
    </row>
    <row r="8936" spans="1:20" x14ac:dyDescent="0.25">
      <c r="A8936">
        <v>1985</v>
      </c>
      <c r="B8936">
        <v>6</v>
      </c>
      <c r="C8936">
        <v>17</v>
      </c>
      <c r="D8936">
        <v>79</v>
      </c>
      <c r="E8936">
        <v>62</v>
      </c>
      <c r="F8936">
        <v>0</v>
      </c>
      <c r="T8936"/>
    </row>
    <row r="8937" spans="1:20" x14ac:dyDescent="0.25">
      <c r="A8937">
        <v>1985</v>
      </c>
      <c r="B8937">
        <v>6</v>
      </c>
      <c r="C8937">
        <v>18</v>
      </c>
      <c r="D8937">
        <v>80</v>
      </c>
      <c r="E8937">
        <v>68</v>
      </c>
      <c r="F8937">
        <v>6</v>
      </c>
      <c r="T8937"/>
    </row>
    <row r="8938" spans="1:20" x14ac:dyDescent="0.25">
      <c r="A8938">
        <v>1985</v>
      </c>
      <c r="B8938">
        <v>6</v>
      </c>
      <c r="C8938">
        <v>19</v>
      </c>
      <c r="D8938">
        <v>78</v>
      </c>
      <c r="E8938">
        <v>66</v>
      </c>
      <c r="F8938">
        <v>0</v>
      </c>
      <c r="T8938"/>
    </row>
    <row r="8939" spans="1:20" x14ac:dyDescent="0.25">
      <c r="A8939">
        <v>1985</v>
      </c>
      <c r="B8939">
        <v>6</v>
      </c>
      <c r="C8939">
        <v>20</v>
      </c>
      <c r="D8939">
        <v>77</v>
      </c>
      <c r="E8939">
        <v>63</v>
      </c>
      <c r="F8939">
        <v>0</v>
      </c>
      <c r="T8939"/>
    </row>
    <row r="8940" spans="1:20" x14ac:dyDescent="0.25">
      <c r="A8940">
        <v>1985</v>
      </c>
      <c r="B8940">
        <v>6</v>
      </c>
      <c r="C8940">
        <v>21</v>
      </c>
      <c r="D8940">
        <v>79</v>
      </c>
      <c r="E8940">
        <v>59</v>
      </c>
      <c r="F8940">
        <v>0</v>
      </c>
      <c r="T8940"/>
    </row>
    <row r="8941" spans="1:20" x14ac:dyDescent="0.25">
      <c r="A8941">
        <v>1985</v>
      </c>
      <c r="B8941">
        <v>6</v>
      </c>
      <c r="C8941">
        <v>22</v>
      </c>
      <c r="D8941">
        <v>80</v>
      </c>
      <c r="E8941">
        <v>65</v>
      </c>
      <c r="F8941">
        <v>0</v>
      </c>
      <c r="T8941"/>
    </row>
    <row r="8942" spans="1:20" x14ac:dyDescent="0.25">
      <c r="A8942">
        <v>1985</v>
      </c>
      <c r="B8942">
        <v>6</v>
      </c>
      <c r="C8942">
        <v>23</v>
      </c>
      <c r="D8942">
        <v>81</v>
      </c>
      <c r="E8942">
        <v>66</v>
      </c>
      <c r="F8942">
        <v>1</v>
      </c>
      <c r="T8942"/>
    </row>
    <row r="8943" spans="1:20" x14ac:dyDescent="0.25">
      <c r="A8943">
        <v>1985</v>
      </c>
      <c r="B8943">
        <v>6</v>
      </c>
      <c r="C8943">
        <v>24</v>
      </c>
      <c r="D8943">
        <v>83</v>
      </c>
      <c r="E8943">
        <v>66</v>
      </c>
      <c r="F8943">
        <v>89</v>
      </c>
      <c r="T8943"/>
    </row>
    <row r="8944" spans="1:20" x14ac:dyDescent="0.25">
      <c r="A8944">
        <v>1985</v>
      </c>
      <c r="B8944">
        <v>6</v>
      </c>
      <c r="C8944">
        <v>25</v>
      </c>
      <c r="D8944">
        <v>75</v>
      </c>
      <c r="E8944">
        <v>59</v>
      </c>
      <c r="F8944">
        <v>0</v>
      </c>
      <c r="T8944"/>
    </row>
    <row r="8945" spans="1:20" x14ac:dyDescent="0.25">
      <c r="A8945">
        <v>1985</v>
      </c>
      <c r="B8945">
        <v>6</v>
      </c>
      <c r="C8945">
        <v>26</v>
      </c>
      <c r="D8945">
        <v>68</v>
      </c>
      <c r="E8945">
        <v>57</v>
      </c>
      <c r="F8945">
        <v>0</v>
      </c>
      <c r="T8945"/>
    </row>
    <row r="8946" spans="1:20" x14ac:dyDescent="0.25">
      <c r="A8946">
        <v>1985</v>
      </c>
      <c r="B8946">
        <v>6</v>
      </c>
      <c r="C8946">
        <v>27</v>
      </c>
      <c r="D8946">
        <v>64</v>
      </c>
      <c r="E8946">
        <v>56</v>
      </c>
      <c r="F8946">
        <v>14</v>
      </c>
      <c r="T8946"/>
    </row>
    <row r="8947" spans="1:20" x14ac:dyDescent="0.25">
      <c r="A8947">
        <v>1985</v>
      </c>
      <c r="B8947">
        <v>6</v>
      </c>
      <c r="C8947">
        <v>28</v>
      </c>
      <c r="D8947">
        <v>64</v>
      </c>
      <c r="E8947">
        <v>56</v>
      </c>
      <c r="F8947">
        <v>9</v>
      </c>
      <c r="T8947"/>
    </row>
    <row r="8948" spans="1:20" x14ac:dyDescent="0.25">
      <c r="A8948">
        <v>1985</v>
      </c>
      <c r="B8948">
        <v>6</v>
      </c>
      <c r="C8948">
        <v>29</v>
      </c>
      <c r="D8948">
        <v>72</v>
      </c>
      <c r="E8948">
        <v>61</v>
      </c>
      <c r="F8948">
        <v>0</v>
      </c>
      <c r="T8948"/>
    </row>
    <row r="8949" spans="1:20" x14ac:dyDescent="0.25">
      <c r="A8949">
        <v>1985</v>
      </c>
      <c r="B8949">
        <v>6</v>
      </c>
      <c r="C8949">
        <v>30</v>
      </c>
      <c r="D8949">
        <v>79</v>
      </c>
      <c r="E8949">
        <v>63</v>
      </c>
      <c r="F8949">
        <v>0</v>
      </c>
      <c r="T8949"/>
    </row>
    <row r="8950" spans="1:20" x14ac:dyDescent="0.25">
      <c r="A8950">
        <v>1985</v>
      </c>
      <c r="B8950">
        <v>7</v>
      </c>
      <c r="C8950">
        <v>1</v>
      </c>
      <c r="D8950">
        <v>78</v>
      </c>
      <c r="E8950">
        <v>61</v>
      </c>
      <c r="F8950">
        <v>0</v>
      </c>
      <c r="T8950"/>
    </row>
    <row r="8951" spans="1:20" x14ac:dyDescent="0.25">
      <c r="A8951">
        <v>1985</v>
      </c>
      <c r="B8951">
        <v>7</v>
      </c>
      <c r="C8951">
        <v>2</v>
      </c>
      <c r="D8951">
        <v>78</v>
      </c>
      <c r="E8951">
        <v>61</v>
      </c>
      <c r="F8951">
        <v>0</v>
      </c>
      <c r="T8951"/>
    </row>
    <row r="8952" spans="1:20" x14ac:dyDescent="0.25">
      <c r="A8952">
        <v>1985</v>
      </c>
      <c r="B8952">
        <v>7</v>
      </c>
      <c r="C8952">
        <v>3</v>
      </c>
      <c r="D8952">
        <v>81</v>
      </c>
      <c r="E8952">
        <v>65</v>
      </c>
      <c r="F8952">
        <v>6</v>
      </c>
      <c r="T8952"/>
    </row>
    <row r="8953" spans="1:20" x14ac:dyDescent="0.25">
      <c r="A8953">
        <v>1985</v>
      </c>
      <c r="B8953">
        <v>7</v>
      </c>
      <c r="C8953">
        <v>4</v>
      </c>
      <c r="D8953">
        <v>86</v>
      </c>
      <c r="E8953">
        <v>68</v>
      </c>
      <c r="F8953">
        <v>0</v>
      </c>
      <c r="T8953"/>
    </row>
    <row r="8954" spans="1:20" x14ac:dyDescent="0.25">
      <c r="A8954">
        <v>1985</v>
      </c>
      <c r="B8954">
        <v>7</v>
      </c>
      <c r="C8954">
        <v>5</v>
      </c>
      <c r="D8954">
        <v>83</v>
      </c>
      <c r="E8954">
        <v>70</v>
      </c>
      <c r="F8954">
        <v>5</v>
      </c>
      <c r="T8954"/>
    </row>
    <row r="8955" spans="1:20" x14ac:dyDescent="0.25">
      <c r="A8955">
        <v>1985</v>
      </c>
      <c r="B8955">
        <v>7</v>
      </c>
      <c r="C8955">
        <v>6</v>
      </c>
      <c r="D8955">
        <v>84</v>
      </c>
      <c r="E8955">
        <v>70</v>
      </c>
      <c r="F8955">
        <v>7</v>
      </c>
      <c r="T8955"/>
    </row>
    <row r="8956" spans="1:20" x14ac:dyDescent="0.25">
      <c r="A8956">
        <v>1985</v>
      </c>
      <c r="B8956">
        <v>7</v>
      </c>
      <c r="C8956">
        <v>7</v>
      </c>
      <c r="D8956">
        <v>83</v>
      </c>
      <c r="E8956">
        <v>70</v>
      </c>
      <c r="F8956">
        <v>0</v>
      </c>
      <c r="T8956"/>
    </row>
    <row r="8957" spans="1:20" x14ac:dyDescent="0.25">
      <c r="A8957">
        <v>1985</v>
      </c>
      <c r="B8957">
        <v>7</v>
      </c>
      <c r="C8957">
        <v>8</v>
      </c>
      <c r="D8957">
        <v>79</v>
      </c>
      <c r="E8957">
        <v>65</v>
      </c>
      <c r="F8957">
        <v>0</v>
      </c>
      <c r="T8957"/>
    </row>
    <row r="8958" spans="1:20" x14ac:dyDescent="0.25">
      <c r="A8958">
        <v>1985</v>
      </c>
      <c r="B8958">
        <v>7</v>
      </c>
      <c r="C8958">
        <v>9</v>
      </c>
      <c r="D8958">
        <v>84</v>
      </c>
      <c r="E8958">
        <v>67</v>
      </c>
      <c r="F8958">
        <v>0</v>
      </c>
      <c r="T8958"/>
    </row>
    <row r="8959" spans="1:20" x14ac:dyDescent="0.25">
      <c r="A8959">
        <v>1985</v>
      </c>
      <c r="B8959">
        <v>7</v>
      </c>
      <c r="C8959">
        <v>10</v>
      </c>
      <c r="D8959">
        <v>87</v>
      </c>
      <c r="E8959">
        <v>73</v>
      </c>
      <c r="F8959">
        <v>0</v>
      </c>
      <c r="T8959"/>
    </row>
    <row r="8960" spans="1:20" x14ac:dyDescent="0.25">
      <c r="A8960">
        <v>1985</v>
      </c>
      <c r="B8960">
        <v>7</v>
      </c>
      <c r="C8960">
        <v>11</v>
      </c>
      <c r="D8960">
        <v>87</v>
      </c>
      <c r="E8960">
        <v>71</v>
      </c>
      <c r="F8960">
        <v>0</v>
      </c>
      <c r="T8960"/>
    </row>
    <row r="8961" spans="1:20" x14ac:dyDescent="0.25">
      <c r="A8961">
        <v>1985</v>
      </c>
      <c r="B8961">
        <v>7</v>
      </c>
      <c r="C8961">
        <v>12</v>
      </c>
      <c r="D8961">
        <v>82</v>
      </c>
      <c r="E8961">
        <v>67</v>
      </c>
      <c r="F8961">
        <v>15</v>
      </c>
      <c r="T8961"/>
    </row>
    <row r="8962" spans="1:20" x14ac:dyDescent="0.25">
      <c r="A8962">
        <v>1985</v>
      </c>
      <c r="B8962">
        <v>7</v>
      </c>
      <c r="C8962">
        <v>13</v>
      </c>
      <c r="D8962">
        <v>86</v>
      </c>
      <c r="E8962">
        <v>65</v>
      </c>
      <c r="F8962">
        <v>14</v>
      </c>
      <c r="T8962"/>
    </row>
    <row r="8963" spans="1:20" x14ac:dyDescent="0.25">
      <c r="A8963">
        <v>1985</v>
      </c>
      <c r="B8963">
        <v>7</v>
      </c>
      <c r="C8963">
        <v>14</v>
      </c>
      <c r="D8963">
        <v>92</v>
      </c>
      <c r="E8963">
        <v>72</v>
      </c>
      <c r="F8963">
        <v>10</v>
      </c>
      <c r="T8963"/>
    </row>
    <row r="8964" spans="1:20" x14ac:dyDescent="0.25">
      <c r="A8964">
        <v>1985</v>
      </c>
      <c r="B8964">
        <v>7</v>
      </c>
      <c r="C8964">
        <v>15</v>
      </c>
      <c r="D8964">
        <v>84</v>
      </c>
      <c r="E8964">
        <v>73</v>
      </c>
      <c r="F8964">
        <v>104</v>
      </c>
      <c r="T8964"/>
    </row>
    <row r="8965" spans="1:20" x14ac:dyDescent="0.25">
      <c r="A8965">
        <v>1985</v>
      </c>
      <c r="B8965">
        <v>7</v>
      </c>
      <c r="C8965">
        <v>16</v>
      </c>
      <c r="D8965">
        <v>86</v>
      </c>
      <c r="E8965">
        <v>72</v>
      </c>
      <c r="F8965">
        <v>37</v>
      </c>
      <c r="T8965"/>
    </row>
    <row r="8966" spans="1:20" x14ac:dyDescent="0.25">
      <c r="A8966">
        <v>1985</v>
      </c>
      <c r="B8966">
        <v>7</v>
      </c>
      <c r="C8966">
        <v>17</v>
      </c>
      <c r="D8966">
        <v>84</v>
      </c>
      <c r="E8966">
        <v>67</v>
      </c>
      <c r="F8966">
        <v>0</v>
      </c>
      <c r="T8966"/>
    </row>
    <row r="8967" spans="1:20" x14ac:dyDescent="0.25">
      <c r="A8967">
        <v>1985</v>
      </c>
      <c r="B8967">
        <v>7</v>
      </c>
      <c r="C8967">
        <v>18</v>
      </c>
      <c r="D8967">
        <v>86</v>
      </c>
      <c r="E8967">
        <v>66</v>
      </c>
      <c r="F8967">
        <v>0</v>
      </c>
      <c r="T8967"/>
    </row>
    <row r="8968" spans="1:20" x14ac:dyDescent="0.25">
      <c r="A8968">
        <v>1985</v>
      </c>
      <c r="B8968">
        <v>7</v>
      </c>
      <c r="C8968">
        <v>19</v>
      </c>
      <c r="D8968">
        <v>86</v>
      </c>
      <c r="E8968">
        <v>69</v>
      </c>
      <c r="F8968">
        <v>0</v>
      </c>
      <c r="T8968"/>
    </row>
    <row r="8969" spans="1:20" x14ac:dyDescent="0.25">
      <c r="A8969">
        <v>1985</v>
      </c>
      <c r="B8969">
        <v>7</v>
      </c>
      <c r="C8969">
        <v>20</v>
      </c>
      <c r="D8969">
        <v>90</v>
      </c>
      <c r="E8969">
        <v>74</v>
      </c>
      <c r="F8969">
        <v>0</v>
      </c>
      <c r="T8969"/>
    </row>
    <row r="8970" spans="1:20" x14ac:dyDescent="0.25">
      <c r="A8970">
        <v>1985</v>
      </c>
      <c r="B8970">
        <v>7</v>
      </c>
      <c r="C8970">
        <v>21</v>
      </c>
      <c r="D8970">
        <v>90</v>
      </c>
      <c r="E8970">
        <v>74</v>
      </c>
      <c r="F8970">
        <v>0</v>
      </c>
      <c r="T8970"/>
    </row>
    <row r="8971" spans="1:20" x14ac:dyDescent="0.25">
      <c r="A8971">
        <v>1985</v>
      </c>
      <c r="B8971">
        <v>7</v>
      </c>
      <c r="C8971">
        <v>22</v>
      </c>
      <c r="D8971">
        <v>84</v>
      </c>
      <c r="E8971">
        <v>70</v>
      </c>
      <c r="F8971">
        <v>19</v>
      </c>
      <c r="T8971"/>
    </row>
    <row r="8972" spans="1:20" x14ac:dyDescent="0.25">
      <c r="A8972">
        <v>1985</v>
      </c>
      <c r="B8972">
        <v>7</v>
      </c>
      <c r="C8972">
        <v>23</v>
      </c>
      <c r="D8972">
        <v>78</v>
      </c>
      <c r="E8972">
        <v>64</v>
      </c>
      <c r="F8972">
        <v>0</v>
      </c>
      <c r="T8972"/>
    </row>
    <row r="8973" spans="1:20" x14ac:dyDescent="0.25">
      <c r="A8973">
        <v>1985</v>
      </c>
      <c r="B8973">
        <v>7</v>
      </c>
      <c r="C8973">
        <v>24</v>
      </c>
      <c r="D8973">
        <v>82</v>
      </c>
      <c r="E8973">
        <v>62</v>
      </c>
      <c r="F8973">
        <v>0</v>
      </c>
      <c r="T8973"/>
    </row>
    <row r="8974" spans="1:20" x14ac:dyDescent="0.25">
      <c r="A8974">
        <v>1985</v>
      </c>
      <c r="B8974">
        <v>7</v>
      </c>
      <c r="C8974">
        <v>25</v>
      </c>
      <c r="D8974">
        <v>84</v>
      </c>
      <c r="E8974">
        <v>70</v>
      </c>
      <c r="F8974">
        <v>0</v>
      </c>
      <c r="T8974"/>
    </row>
    <row r="8975" spans="1:20" x14ac:dyDescent="0.25">
      <c r="A8975">
        <v>1985</v>
      </c>
      <c r="B8975">
        <v>7</v>
      </c>
      <c r="C8975">
        <v>26</v>
      </c>
      <c r="D8975">
        <v>81</v>
      </c>
      <c r="E8975">
        <v>70</v>
      </c>
      <c r="F8975">
        <v>209</v>
      </c>
      <c r="T8975"/>
    </row>
    <row r="8976" spans="1:20" x14ac:dyDescent="0.25">
      <c r="A8976">
        <v>1985</v>
      </c>
      <c r="B8976">
        <v>7</v>
      </c>
      <c r="C8976">
        <v>27</v>
      </c>
      <c r="D8976">
        <v>85</v>
      </c>
      <c r="E8976">
        <v>68</v>
      </c>
      <c r="F8976">
        <v>9</v>
      </c>
      <c r="T8976"/>
    </row>
    <row r="8977" spans="1:20" x14ac:dyDescent="0.25">
      <c r="A8977">
        <v>1985</v>
      </c>
      <c r="B8977">
        <v>7</v>
      </c>
      <c r="C8977">
        <v>28</v>
      </c>
      <c r="D8977">
        <v>85</v>
      </c>
      <c r="E8977">
        <v>66</v>
      </c>
      <c r="F8977">
        <v>0</v>
      </c>
      <c r="T8977"/>
    </row>
    <row r="8978" spans="1:20" x14ac:dyDescent="0.25">
      <c r="A8978">
        <v>1985</v>
      </c>
      <c r="B8978">
        <v>7</v>
      </c>
      <c r="C8978">
        <v>29</v>
      </c>
      <c r="D8978">
        <v>81</v>
      </c>
      <c r="E8978">
        <v>68</v>
      </c>
      <c r="F8978">
        <v>0</v>
      </c>
      <c r="T8978"/>
    </row>
    <row r="8979" spans="1:20" x14ac:dyDescent="0.25">
      <c r="A8979">
        <v>1985</v>
      </c>
      <c r="B8979">
        <v>7</v>
      </c>
      <c r="C8979">
        <v>30</v>
      </c>
      <c r="D8979">
        <v>91</v>
      </c>
      <c r="E8979">
        <v>69</v>
      </c>
      <c r="F8979">
        <v>0</v>
      </c>
      <c r="T8979"/>
    </row>
    <row r="8980" spans="1:20" x14ac:dyDescent="0.25">
      <c r="A8980">
        <v>1985</v>
      </c>
      <c r="B8980">
        <v>7</v>
      </c>
      <c r="C8980">
        <v>31</v>
      </c>
      <c r="D8980">
        <v>78</v>
      </c>
      <c r="E8980">
        <v>70</v>
      </c>
      <c r="F8980">
        <v>6</v>
      </c>
      <c r="T8980"/>
    </row>
    <row r="8981" spans="1:20" x14ac:dyDescent="0.25">
      <c r="A8981">
        <v>1985</v>
      </c>
      <c r="B8981">
        <v>8</v>
      </c>
      <c r="C8981">
        <v>1</v>
      </c>
      <c r="D8981">
        <v>81</v>
      </c>
      <c r="E8981">
        <v>65</v>
      </c>
      <c r="F8981">
        <v>0</v>
      </c>
      <c r="T8981"/>
    </row>
    <row r="8982" spans="1:20" x14ac:dyDescent="0.25">
      <c r="A8982">
        <v>1985</v>
      </c>
      <c r="B8982">
        <v>8</v>
      </c>
      <c r="C8982">
        <v>2</v>
      </c>
      <c r="D8982">
        <v>81</v>
      </c>
      <c r="E8982">
        <v>65</v>
      </c>
      <c r="F8982">
        <v>0</v>
      </c>
      <c r="T8982"/>
    </row>
    <row r="8983" spans="1:20" x14ac:dyDescent="0.25">
      <c r="A8983">
        <v>1985</v>
      </c>
      <c r="B8983">
        <v>8</v>
      </c>
      <c r="C8983">
        <v>3</v>
      </c>
      <c r="D8983">
        <v>81</v>
      </c>
      <c r="E8983">
        <v>63</v>
      </c>
      <c r="F8983">
        <v>0</v>
      </c>
      <c r="T8983"/>
    </row>
    <row r="8984" spans="1:20" x14ac:dyDescent="0.25">
      <c r="A8984">
        <v>1985</v>
      </c>
      <c r="B8984">
        <v>8</v>
      </c>
      <c r="C8984">
        <v>4</v>
      </c>
      <c r="D8984">
        <v>84</v>
      </c>
      <c r="E8984">
        <v>65</v>
      </c>
      <c r="F8984">
        <v>0</v>
      </c>
      <c r="T8984"/>
    </row>
    <row r="8985" spans="1:20" x14ac:dyDescent="0.25">
      <c r="A8985">
        <v>1985</v>
      </c>
      <c r="B8985">
        <v>8</v>
      </c>
      <c r="C8985">
        <v>5</v>
      </c>
      <c r="D8985">
        <v>83</v>
      </c>
      <c r="E8985">
        <v>68</v>
      </c>
      <c r="F8985">
        <v>0</v>
      </c>
      <c r="T8985"/>
    </row>
    <row r="8986" spans="1:20" x14ac:dyDescent="0.25">
      <c r="A8986">
        <v>1985</v>
      </c>
      <c r="B8986">
        <v>8</v>
      </c>
      <c r="C8986">
        <v>6</v>
      </c>
      <c r="D8986">
        <v>82</v>
      </c>
      <c r="E8986">
        <v>68</v>
      </c>
      <c r="F8986">
        <v>0</v>
      </c>
      <c r="T8986"/>
    </row>
    <row r="8987" spans="1:20" x14ac:dyDescent="0.25">
      <c r="A8987">
        <v>1985</v>
      </c>
      <c r="B8987">
        <v>8</v>
      </c>
      <c r="C8987">
        <v>7</v>
      </c>
      <c r="D8987">
        <v>80</v>
      </c>
      <c r="E8987">
        <v>71</v>
      </c>
      <c r="F8987">
        <v>0</v>
      </c>
      <c r="T8987"/>
    </row>
    <row r="8988" spans="1:20" x14ac:dyDescent="0.25">
      <c r="A8988">
        <v>1985</v>
      </c>
      <c r="B8988">
        <v>8</v>
      </c>
      <c r="C8988">
        <v>8</v>
      </c>
      <c r="D8988">
        <v>84</v>
      </c>
      <c r="E8988">
        <v>70</v>
      </c>
      <c r="F8988">
        <v>53</v>
      </c>
      <c r="T8988"/>
    </row>
    <row r="8989" spans="1:20" x14ac:dyDescent="0.25">
      <c r="A8989">
        <v>1985</v>
      </c>
      <c r="B8989">
        <v>8</v>
      </c>
      <c r="C8989">
        <v>9</v>
      </c>
      <c r="D8989">
        <v>88</v>
      </c>
      <c r="E8989">
        <v>72</v>
      </c>
      <c r="F8989">
        <v>0</v>
      </c>
      <c r="T8989"/>
    </row>
    <row r="8990" spans="1:20" x14ac:dyDescent="0.25">
      <c r="A8990">
        <v>1985</v>
      </c>
      <c r="B8990">
        <v>8</v>
      </c>
      <c r="C8990">
        <v>10</v>
      </c>
      <c r="D8990">
        <v>86</v>
      </c>
      <c r="E8990">
        <v>71</v>
      </c>
      <c r="F8990">
        <v>0</v>
      </c>
      <c r="T8990"/>
    </row>
    <row r="8991" spans="1:20" x14ac:dyDescent="0.25">
      <c r="A8991">
        <v>1985</v>
      </c>
      <c r="B8991">
        <v>8</v>
      </c>
      <c r="C8991">
        <v>11</v>
      </c>
      <c r="D8991">
        <v>88</v>
      </c>
      <c r="E8991">
        <v>70</v>
      </c>
      <c r="F8991">
        <v>58</v>
      </c>
      <c r="T8991"/>
    </row>
    <row r="8992" spans="1:20" x14ac:dyDescent="0.25">
      <c r="A8992">
        <v>1985</v>
      </c>
      <c r="B8992">
        <v>8</v>
      </c>
      <c r="C8992">
        <v>12</v>
      </c>
      <c r="D8992">
        <v>85</v>
      </c>
      <c r="E8992">
        <v>68</v>
      </c>
      <c r="F8992">
        <v>0</v>
      </c>
      <c r="T8992"/>
    </row>
    <row r="8993" spans="1:20" x14ac:dyDescent="0.25">
      <c r="A8993">
        <v>1985</v>
      </c>
      <c r="B8993">
        <v>8</v>
      </c>
      <c r="C8993">
        <v>13</v>
      </c>
      <c r="D8993">
        <v>85</v>
      </c>
      <c r="E8993">
        <v>65</v>
      </c>
      <c r="F8993">
        <v>0</v>
      </c>
      <c r="T8993"/>
    </row>
    <row r="8994" spans="1:20" x14ac:dyDescent="0.25">
      <c r="A8994">
        <v>1985</v>
      </c>
      <c r="B8994">
        <v>8</v>
      </c>
      <c r="C8994">
        <v>14</v>
      </c>
      <c r="D8994">
        <v>94</v>
      </c>
      <c r="E8994">
        <v>76</v>
      </c>
      <c r="F8994">
        <v>0</v>
      </c>
      <c r="T8994"/>
    </row>
    <row r="8995" spans="1:20" x14ac:dyDescent="0.25">
      <c r="A8995">
        <v>1985</v>
      </c>
      <c r="B8995">
        <v>8</v>
      </c>
      <c r="C8995">
        <v>15</v>
      </c>
      <c r="D8995">
        <v>95</v>
      </c>
      <c r="E8995">
        <v>80</v>
      </c>
      <c r="F8995">
        <v>0</v>
      </c>
      <c r="T8995"/>
    </row>
    <row r="8996" spans="1:20" x14ac:dyDescent="0.25">
      <c r="A8996">
        <v>1985</v>
      </c>
      <c r="B8996">
        <v>8</v>
      </c>
      <c r="C8996">
        <v>16</v>
      </c>
      <c r="D8996">
        <v>82</v>
      </c>
      <c r="E8996">
        <v>70</v>
      </c>
      <c r="F8996">
        <v>0</v>
      </c>
      <c r="T8996"/>
    </row>
    <row r="8997" spans="1:20" x14ac:dyDescent="0.25">
      <c r="A8997">
        <v>1985</v>
      </c>
      <c r="B8997">
        <v>8</v>
      </c>
      <c r="C8997">
        <v>17</v>
      </c>
      <c r="D8997">
        <v>86</v>
      </c>
      <c r="E8997">
        <v>67</v>
      </c>
      <c r="F8997">
        <v>0</v>
      </c>
      <c r="T8997"/>
    </row>
    <row r="8998" spans="1:20" x14ac:dyDescent="0.25">
      <c r="A8998">
        <v>1985</v>
      </c>
      <c r="B8998">
        <v>8</v>
      </c>
      <c r="C8998">
        <v>18</v>
      </c>
      <c r="D8998">
        <v>79</v>
      </c>
      <c r="E8998">
        <v>67</v>
      </c>
      <c r="F8998">
        <v>0</v>
      </c>
      <c r="T8998"/>
    </row>
    <row r="8999" spans="1:20" x14ac:dyDescent="0.25">
      <c r="A8999">
        <v>1985</v>
      </c>
      <c r="B8999">
        <v>8</v>
      </c>
      <c r="C8999">
        <v>19</v>
      </c>
      <c r="D8999">
        <v>75</v>
      </c>
      <c r="E8999">
        <v>72</v>
      </c>
      <c r="F8999">
        <v>0</v>
      </c>
      <c r="T8999"/>
    </row>
    <row r="9000" spans="1:20" x14ac:dyDescent="0.25">
      <c r="A9000">
        <v>1985</v>
      </c>
      <c r="B9000">
        <v>8</v>
      </c>
      <c r="C9000">
        <v>20</v>
      </c>
      <c r="D9000">
        <v>80</v>
      </c>
      <c r="E9000">
        <v>71</v>
      </c>
      <c r="F9000">
        <v>0</v>
      </c>
      <c r="T9000"/>
    </row>
    <row r="9001" spans="1:20" x14ac:dyDescent="0.25">
      <c r="A9001">
        <v>1985</v>
      </c>
      <c r="B9001">
        <v>8</v>
      </c>
      <c r="C9001">
        <v>21</v>
      </c>
      <c r="D9001">
        <v>73</v>
      </c>
      <c r="E9001">
        <v>65</v>
      </c>
      <c r="F9001">
        <v>11</v>
      </c>
      <c r="T9001"/>
    </row>
    <row r="9002" spans="1:20" x14ac:dyDescent="0.25">
      <c r="A9002">
        <v>1985</v>
      </c>
      <c r="B9002">
        <v>8</v>
      </c>
      <c r="C9002">
        <v>22</v>
      </c>
      <c r="D9002">
        <v>78</v>
      </c>
      <c r="E9002">
        <v>65</v>
      </c>
      <c r="F9002">
        <v>0</v>
      </c>
      <c r="T9002"/>
    </row>
    <row r="9003" spans="1:20" x14ac:dyDescent="0.25">
      <c r="A9003">
        <v>1985</v>
      </c>
      <c r="B9003">
        <v>8</v>
      </c>
      <c r="C9003">
        <v>23</v>
      </c>
      <c r="D9003">
        <v>80</v>
      </c>
      <c r="E9003">
        <v>62</v>
      </c>
      <c r="F9003">
        <v>0</v>
      </c>
      <c r="T9003"/>
    </row>
    <row r="9004" spans="1:20" x14ac:dyDescent="0.25">
      <c r="A9004">
        <v>1985</v>
      </c>
      <c r="B9004">
        <v>8</v>
      </c>
      <c r="C9004">
        <v>24</v>
      </c>
      <c r="D9004">
        <v>80</v>
      </c>
      <c r="E9004">
        <v>64</v>
      </c>
      <c r="F9004">
        <v>0</v>
      </c>
      <c r="T9004"/>
    </row>
    <row r="9005" spans="1:20" x14ac:dyDescent="0.25">
      <c r="A9005">
        <v>1985</v>
      </c>
      <c r="B9005">
        <v>8</v>
      </c>
      <c r="C9005">
        <v>25</v>
      </c>
      <c r="D9005">
        <v>74</v>
      </c>
      <c r="E9005">
        <v>66</v>
      </c>
      <c r="F9005">
        <v>88</v>
      </c>
      <c r="T9005"/>
    </row>
    <row r="9006" spans="1:20" x14ac:dyDescent="0.25">
      <c r="A9006">
        <v>1985</v>
      </c>
      <c r="B9006">
        <v>8</v>
      </c>
      <c r="C9006">
        <v>26</v>
      </c>
      <c r="D9006">
        <v>84</v>
      </c>
      <c r="E9006">
        <v>72</v>
      </c>
      <c r="F9006">
        <v>17</v>
      </c>
      <c r="T9006"/>
    </row>
    <row r="9007" spans="1:20" x14ac:dyDescent="0.25">
      <c r="A9007">
        <v>1985</v>
      </c>
      <c r="B9007">
        <v>8</v>
      </c>
      <c r="C9007">
        <v>27</v>
      </c>
      <c r="D9007">
        <v>84</v>
      </c>
      <c r="E9007">
        <v>73</v>
      </c>
      <c r="F9007">
        <v>0</v>
      </c>
      <c r="T9007"/>
    </row>
    <row r="9008" spans="1:20" x14ac:dyDescent="0.25">
      <c r="A9008">
        <v>1985</v>
      </c>
      <c r="B9008">
        <v>8</v>
      </c>
      <c r="C9008">
        <v>28</v>
      </c>
      <c r="D9008">
        <v>85</v>
      </c>
      <c r="E9008">
        <v>68</v>
      </c>
      <c r="F9008">
        <v>0</v>
      </c>
      <c r="T9008"/>
    </row>
    <row r="9009" spans="1:20" x14ac:dyDescent="0.25">
      <c r="A9009">
        <v>1985</v>
      </c>
      <c r="B9009">
        <v>8</v>
      </c>
      <c r="C9009">
        <v>29</v>
      </c>
      <c r="D9009">
        <v>83</v>
      </c>
      <c r="E9009">
        <v>70</v>
      </c>
      <c r="F9009">
        <v>0</v>
      </c>
      <c r="T9009"/>
    </row>
    <row r="9010" spans="1:20" x14ac:dyDescent="0.25">
      <c r="A9010">
        <v>1985</v>
      </c>
      <c r="B9010">
        <v>8</v>
      </c>
      <c r="C9010">
        <v>30</v>
      </c>
      <c r="D9010">
        <v>83</v>
      </c>
      <c r="E9010">
        <v>69</v>
      </c>
      <c r="F9010">
        <v>31</v>
      </c>
      <c r="T9010"/>
    </row>
    <row r="9011" spans="1:20" x14ac:dyDescent="0.25">
      <c r="A9011">
        <v>1985</v>
      </c>
      <c r="B9011">
        <v>8</v>
      </c>
      <c r="C9011">
        <v>31</v>
      </c>
      <c r="D9011">
        <v>72</v>
      </c>
      <c r="E9011">
        <v>62</v>
      </c>
      <c r="F9011">
        <v>0</v>
      </c>
      <c r="T9011"/>
    </row>
    <row r="9012" spans="1:20" x14ac:dyDescent="0.25">
      <c r="A9012">
        <v>1985</v>
      </c>
      <c r="B9012">
        <v>9</v>
      </c>
      <c r="C9012">
        <v>1</v>
      </c>
      <c r="D9012">
        <v>75</v>
      </c>
      <c r="E9012">
        <v>58</v>
      </c>
      <c r="F9012">
        <v>0</v>
      </c>
      <c r="T9012"/>
    </row>
    <row r="9013" spans="1:20" x14ac:dyDescent="0.25">
      <c r="A9013">
        <v>1985</v>
      </c>
      <c r="B9013">
        <v>9</v>
      </c>
      <c r="C9013">
        <v>2</v>
      </c>
      <c r="D9013">
        <v>83</v>
      </c>
      <c r="E9013">
        <v>66</v>
      </c>
      <c r="F9013">
        <v>1</v>
      </c>
      <c r="T9013"/>
    </row>
    <row r="9014" spans="1:20" x14ac:dyDescent="0.25">
      <c r="A9014">
        <v>1985</v>
      </c>
      <c r="B9014">
        <v>9</v>
      </c>
      <c r="C9014">
        <v>3</v>
      </c>
      <c r="D9014">
        <v>85</v>
      </c>
      <c r="E9014">
        <v>66</v>
      </c>
      <c r="F9014">
        <v>0</v>
      </c>
      <c r="T9014"/>
    </row>
    <row r="9015" spans="1:20" x14ac:dyDescent="0.25">
      <c r="A9015">
        <v>1985</v>
      </c>
      <c r="B9015">
        <v>9</v>
      </c>
      <c r="C9015">
        <v>4</v>
      </c>
      <c r="D9015">
        <v>91</v>
      </c>
      <c r="E9015">
        <v>74</v>
      </c>
      <c r="F9015">
        <v>0</v>
      </c>
      <c r="T9015"/>
    </row>
    <row r="9016" spans="1:20" x14ac:dyDescent="0.25">
      <c r="A9016">
        <v>1985</v>
      </c>
      <c r="B9016">
        <v>9</v>
      </c>
      <c r="C9016">
        <v>5</v>
      </c>
      <c r="D9016">
        <v>94</v>
      </c>
      <c r="E9016">
        <v>77</v>
      </c>
      <c r="F9016">
        <v>0</v>
      </c>
      <c r="T9016"/>
    </row>
    <row r="9017" spans="1:20" x14ac:dyDescent="0.25">
      <c r="A9017">
        <v>1985</v>
      </c>
      <c r="B9017">
        <v>9</v>
      </c>
      <c r="C9017">
        <v>6</v>
      </c>
      <c r="D9017">
        <v>93</v>
      </c>
      <c r="E9017">
        <v>78</v>
      </c>
      <c r="F9017">
        <v>0</v>
      </c>
      <c r="T9017"/>
    </row>
    <row r="9018" spans="1:20" x14ac:dyDescent="0.25">
      <c r="A9018">
        <v>1985</v>
      </c>
      <c r="B9018">
        <v>9</v>
      </c>
      <c r="C9018">
        <v>7</v>
      </c>
      <c r="D9018">
        <v>85</v>
      </c>
      <c r="E9018">
        <v>74</v>
      </c>
      <c r="F9018">
        <v>0</v>
      </c>
      <c r="T9018"/>
    </row>
    <row r="9019" spans="1:20" x14ac:dyDescent="0.25">
      <c r="A9019">
        <v>1985</v>
      </c>
      <c r="B9019">
        <v>9</v>
      </c>
      <c r="C9019">
        <v>8</v>
      </c>
      <c r="D9019">
        <v>88</v>
      </c>
      <c r="E9019">
        <v>74</v>
      </c>
      <c r="F9019">
        <v>1</v>
      </c>
      <c r="T9019"/>
    </row>
    <row r="9020" spans="1:20" x14ac:dyDescent="0.25">
      <c r="A9020">
        <v>1985</v>
      </c>
      <c r="B9020">
        <v>9</v>
      </c>
      <c r="C9020">
        <v>9</v>
      </c>
      <c r="D9020">
        <v>75</v>
      </c>
      <c r="E9020">
        <v>70</v>
      </c>
      <c r="F9020">
        <v>63</v>
      </c>
      <c r="T9020"/>
    </row>
    <row r="9021" spans="1:20" x14ac:dyDescent="0.25">
      <c r="A9021">
        <v>1985</v>
      </c>
      <c r="B9021">
        <v>9</v>
      </c>
      <c r="C9021">
        <v>10</v>
      </c>
      <c r="D9021">
        <v>78</v>
      </c>
      <c r="E9021">
        <v>66</v>
      </c>
      <c r="F9021">
        <v>10</v>
      </c>
      <c r="T9021"/>
    </row>
    <row r="9022" spans="1:20" x14ac:dyDescent="0.25">
      <c r="A9022">
        <v>1985</v>
      </c>
      <c r="B9022">
        <v>9</v>
      </c>
      <c r="C9022">
        <v>11</v>
      </c>
      <c r="D9022">
        <v>70</v>
      </c>
      <c r="E9022">
        <v>56</v>
      </c>
      <c r="F9022">
        <v>0</v>
      </c>
      <c r="T9022"/>
    </row>
    <row r="9023" spans="1:20" x14ac:dyDescent="0.25">
      <c r="A9023">
        <v>1985</v>
      </c>
      <c r="B9023">
        <v>9</v>
      </c>
      <c r="C9023">
        <v>12</v>
      </c>
      <c r="D9023">
        <v>70</v>
      </c>
      <c r="E9023">
        <v>51</v>
      </c>
      <c r="F9023">
        <v>0</v>
      </c>
      <c r="T9023"/>
    </row>
    <row r="9024" spans="1:20" x14ac:dyDescent="0.25">
      <c r="A9024">
        <v>1985</v>
      </c>
      <c r="B9024">
        <v>9</v>
      </c>
      <c r="C9024">
        <v>13</v>
      </c>
      <c r="D9024">
        <v>65</v>
      </c>
      <c r="E9024">
        <v>49</v>
      </c>
      <c r="F9024">
        <v>0</v>
      </c>
      <c r="T9024"/>
    </row>
    <row r="9025" spans="1:20" x14ac:dyDescent="0.25">
      <c r="A9025">
        <v>1985</v>
      </c>
      <c r="B9025">
        <v>9</v>
      </c>
      <c r="C9025">
        <v>14</v>
      </c>
      <c r="D9025">
        <v>72</v>
      </c>
      <c r="E9025">
        <v>51</v>
      </c>
      <c r="F9025">
        <v>0</v>
      </c>
      <c r="T9025"/>
    </row>
    <row r="9026" spans="1:20" x14ac:dyDescent="0.25">
      <c r="A9026">
        <v>1985</v>
      </c>
      <c r="B9026">
        <v>9</v>
      </c>
      <c r="C9026">
        <v>15</v>
      </c>
      <c r="D9026">
        <v>77</v>
      </c>
      <c r="E9026">
        <v>52</v>
      </c>
      <c r="F9026">
        <v>0</v>
      </c>
      <c r="T9026"/>
    </row>
    <row r="9027" spans="1:20" x14ac:dyDescent="0.25">
      <c r="A9027">
        <v>1985</v>
      </c>
      <c r="B9027">
        <v>9</v>
      </c>
      <c r="C9027">
        <v>16</v>
      </c>
      <c r="D9027">
        <v>77</v>
      </c>
      <c r="E9027">
        <v>55</v>
      </c>
      <c r="F9027">
        <v>0</v>
      </c>
      <c r="T9027"/>
    </row>
    <row r="9028" spans="1:20" x14ac:dyDescent="0.25">
      <c r="A9028">
        <v>1985</v>
      </c>
      <c r="B9028">
        <v>9</v>
      </c>
      <c r="C9028">
        <v>17</v>
      </c>
      <c r="D9028">
        <v>74</v>
      </c>
      <c r="E9028">
        <v>58</v>
      </c>
      <c r="F9028">
        <v>0</v>
      </c>
      <c r="T9028"/>
    </row>
    <row r="9029" spans="1:20" x14ac:dyDescent="0.25">
      <c r="A9029">
        <v>1985</v>
      </c>
      <c r="B9029">
        <v>9</v>
      </c>
      <c r="C9029">
        <v>18</v>
      </c>
      <c r="D9029">
        <v>78</v>
      </c>
      <c r="E9029">
        <v>57</v>
      </c>
      <c r="F9029">
        <v>0</v>
      </c>
      <c r="T9029"/>
    </row>
    <row r="9030" spans="1:20" x14ac:dyDescent="0.25">
      <c r="A9030">
        <v>1985</v>
      </c>
      <c r="B9030">
        <v>9</v>
      </c>
      <c r="C9030">
        <v>19</v>
      </c>
      <c r="D9030">
        <v>86</v>
      </c>
      <c r="E9030">
        <v>64</v>
      </c>
      <c r="F9030">
        <v>0</v>
      </c>
      <c r="T9030"/>
    </row>
    <row r="9031" spans="1:20" x14ac:dyDescent="0.25">
      <c r="A9031">
        <v>1985</v>
      </c>
      <c r="B9031">
        <v>9</v>
      </c>
      <c r="C9031">
        <v>20</v>
      </c>
      <c r="D9031">
        <v>88</v>
      </c>
      <c r="E9031">
        <v>66</v>
      </c>
      <c r="F9031">
        <v>0</v>
      </c>
      <c r="T9031"/>
    </row>
    <row r="9032" spans="1:20" x14ac:dyDescent="0.25">
      <c r="A9032">
        <v>1985</v>
      </c>
      <c r="B9032">
        <v>9</v>
      </c>
      <c r="C9032">
        <v>21</v>
      </c>
      <c r="D9032">
        <v>83</v>
      </c>
      <c r="E9032">
        <v>65</v>
      </c>
      <c r="F9032">
        <v>0</v>
      </c>
      <c r="T9032"/>
    </row>
    <row r="9033" spans="1:20" x14ac:dyDescent="0.25">
      <c r="A9033">
        <v>1985</v>
      </c>
      <c r="B9033">
        <v>9</v>
      </c>
      <c r="C9033">
        <v>22</v>
      </c>
      <c r="D9033">
        <v>75</v>
      </c>
      <c r="E9033">
        <v>68</v>
      </c>
      <c r="F9033">
        <v>0</v>
      </c>
      <c r="T9033"/>
    </row>
    <row r="9034" spans="1:20" x14ac:dyDescent="0.25">
      <c r="A9034">
        <v>1985</v>
      </c>
      <c r="B9034">
        <v>9</v>
      </c>
      <c r="C9034">
        <v>23</v>
      </c>
      <c r="D9034">
        <v>70</v>
      </c>
      <c r="E9034">
        <v>65</v>
      </c>
      <c r="F9034">
        <v>6</v>
      </c>
      <c r="T9034"/>
    </row>
    <row r="9035" spans="1:20" x14ac:dyDescent="0.25">
      <c r="A9035">
        <v>1985</v>
      </c>
      <c r="B9035">
        <v>9</v>
      </c>
      <c r="C9035">
        <v>24</v>
      </c>
      <c r="D9035">
        <v>75</v>
      </c>
      <c r="E9035">
        <v>66</v>
      </c>
      <c r="F9035">
        <v>36</v>
      </c>
      <c r="T9035"/>
    </row>
    <row r="9036" spans="1:20" x14ac:dyDescent="0.25">
      <c r="A9036">
        <v>1985</v>
      </c>
      <c r="B9036">
        <v>9</v>
      </c>
      <c r="C9036">
        <v>25</v>
      </c>
      <c r="D9036">
        <v>75</v>
      </c>
      <c r="E9036">
        <v>56</v>
      </c>
      <c r="F9036">
        <v>0</v>
      </c>
      <c r="T9036"/>
    </row>
    <row r="9037" spans="1:20" x14ac:dyDescent="0.25">
      <c r="A9037">
        <v>1985</v>
      </c>
      <c r="B9037">
        <v>9</v>
      </c>
      <c r="C9037">
        <v>26</v>
      </c>
      <c r="D9037">
        <v>71</v>
      </c>
      <c r="E9037">
        <v>59</v>
      </c>
      <c r="F9037">
        <v>45</v>
      </c>
      <c r="T9037"/>
    </row>
    <row r="9038" spans="1:20" x14ac:dyDescent="0.25">
      <c r="A9038">
        <v>1985</v>
      </c>
      <c r="B9038">
        <v>9</v>
      </c>
      <c r="C9038">
        <v>27</v>
      </c>
      <c r="D9038">
        <v>75</v>
      </c>
      <c r="E9038">
        <v>63</v>
      </c>
      <c r="F9038">
        <v>313</v>
      </c>
      <c r="T9038"/>
    </row>
    <row r="9039" spans="1:20" x14ac:dyDescent="0.25">
      <c r="A9039">
        <v>1985</v>
      </c>
      <c r="B9039">
        <v>9</v>
      </c>
      <c r="C9039">
        <v>28</v>
      </c>
      <c r="D9039">
        <v>73</v>
      </c>
      <c r="E9039">
        <v>59</v>
      </c>
      <c r="F9039">
        <v>0</v>
      </c>
      <c r="T9039"/>
    </row>
    <row r="9040" spans="1:20" x14ac:dyDescent="0.25">
      <c r="A9040">
        <v>1985</v>
      </c>
      <c r="B9040">
        <v>9</v>
      </c>
      <c r="C9040">
        <v>29</v>
      </c>
      <c r="D9040">
        <v>76</v>
      </c>
      <c r="E9040">
        <v>53</v>
      </c>
      <c r="F9040">
        <v>0</v>
      </c>
      <c r="T9040"/>
    </row>
    <row r="9041" spans="1:20" x14ac:dyDescent="0.25">
      <c r="A9041">
        <v>1985</v>
      </c>
      <c r="B9041">
        <v>9</v>
      </c>
      <c r="C9041">
        <v>30</v>
      </c>
      <c r="D9041">
        <v>76</v>
      </c>
      <c r="E9041">
        <v>58</v>
      </c>
      <c r="F9041">
        <v>0</v>
      </c>
      <c r="T9041"/>
    </row>
    <row r="9042" spans="1:20" x14ac:dyDescent="0.25">
      <c r="A9042">
        <v>1985</v>
      </c>
      <c r="B9042">
        <v>10</v>
      </c>
      <c r="C9042">
        <v>1</v>
      </c>
      <c r="D9042">
        <v>78</v>
      </c>
      <c r="E9042">
        <v>62</v>
      </c>
      <c r="F9042">
        <v>0</v>
      </c>
      <c r="T9042"/>
    </row>
    <row r="9043" spans="1:20" x14ac:dyDescent="0.25">
      <c r="A9043">
        <v>1985</v>
      </c>
      <c r="B9043">
        <v>10</v>
      </c>
      <c r="C9043">
        <v>2</v>
      </c>
      <c r="D9043">
        <v>71</v>
      </c>
      <c r="E9043">
        <v>59</v>
      </c>
      <c r="F9043">
        <v>4</v>
      </c>
      <c r="T9043"/>
    </row>
    <row r="9044" spans="1:20" x14ac:dyDescent="0.25">
      <c r="A9044">
        <v>1985</v>
      </c>
      <c r="B9044">
        <v>10</v>
      </c>
      <c r="C9044">
        <v>3</v>
      </c>
      <c r="D9044">
        <v>61</v>
      </c>
      <c r="E9044">
        <v>53</v>
      </c>
      <c r="F9044">
        <v>78</v>
      </c>
      <c r="T9044"/>
    </row>
    <row r="9045" spans="1:20" x14ac:dyDescent="0.25">
      <c r="A9045">
        <v>1985</v>
      </c>
      <c r="B9045">
        <v>10</v>
      </c>
      <c r="C9045">
        <v>4</v>
      </c>
      <c r="D9045">
        <v>61</v>
      </c>
      <c r="E9045">
        <v>58</v>
      </c>
      <c r="F9045">
        <v>2</v>
      </c>
      <c r="T9045"/>
    </row>
    <row r="9046" spans="1:20" x14ac:dyDescent="0.25">
      <c r="A9046">
        <v>1985</v>
      </c>
      <c r="B9046">
        <v>10</v>
      </c>
      <c r="C9046">
        <v>5</v>
      </c>
      <c r="D9046">
        <v>70</v>
      </c>
      <c r="E9046">
        <v>56</v>
      </c>
      <c r="F9046">
        <v>32</v>
      </c>
      <c r="T9046"/>
    </row>
    <row r="9047" spans="1:20" x14ac:dyDescent="0.25">
      <c r="A9047">
        <v>1985</v>
      </c>
      <c r="B9047">
        <v>10</v>
      </c>
      <c r="C9047">
        <v>6</v>
      </c>
      <c r="D9047">
        <v>65</v>
      </c>
      <c r="E9047">
        <v>51</v>
      </c>
      <c r="F9047">
        <v>0</v>
      </c>
      <c r="T9047"/>
    </row>
    <row r="9048" spans="1:20" x14ac:dyDescent="0.25">
      <c r="A9048">
        <v>1985</v>
      </c>
      <c r="B9048">
        <v>10</v>
      </c>
      <c r="C9048">
        <v>7</v>
      </c>
      <c r="D9048">
        <v>67</v>
      </c>
      <c r="E9048">
        <v>49</v>
      </c>
      <c r="F9048">
        <v>0</v>
      </c>
      <c r="T9048"/>
    </row>
    <row r="9049" spans="1:20" x14ac:dyDescent="0.25">
      <c r="A9049">
        <v>1985</v>
      </c>
      <c r="B9049">
        <v>10</v>
      </c>
      <c r="C9049">
        <v>8</v>
      </c>
      <c r="D9049">
        <v>70</v>
      </c>
      <c r="E9049">
        <v>52</v>
      </c>
      <c r="F9049">
        <v>0</v>
      </c>
      <c r="T9049"/>
    </row>
    <row r="9050" spans="1:20" x14ac:dyDescent="0.25">
      <c r="A9050">
        <v>1985</v>
      </c>
      <c r="B9050">
        <v>10</v>
      </c>
      <c r="C9050">
        <v>9</v>
      </c>
      <c r="D9050">
        <v>74</v>
      </c>
      <c r="E9050">
        <v>56</v>
      </c>
      <c r="F9050">
        <v>0</v>
      </c>
      <c r="T9050"/>
    </row>
    <row r="9051" spans="1:20" x14ac:dyDescent="0.25">
      <c r="A9051">
        <v>1985</v>
      </c>
      <c r="B9051">
        <v>10</v>
      </c>
      <c r="C9051">
        <v>10</v>
      </c>
      <c r="D9051">
        <v>78</v>
      </c>
      <c r="E9051">
        <v>60</v>
      </c>
      <c r="F9051">
        <v>2</v>
      </c>
      <c r="T9051"/>
    </row>
    <row r="9052" spans="1:20" x14ac:dyDescent="0.25">
      <c r="A9052">
        <v>1985</v>
      </c>
      <c r="B9052">
        <v>10</v>
      </c>
      <c r="C9052">
        <v>11</v>
      </c>
      <c r="D9052">
        <v>66</v>
      </c>
      <c r="E9052">
        <v>51</v>
      </c>
      <c r="F9052">
        <v>2</v>
      </c>
      <c r="T9052"/>
    </row>
    <row r="9053" spans="1:20" x14ac:dyDescent="0.25">
      <c r="A9053">
        <v>1985</v>
      </c>
      <c r="B9053">
        <v>10</v>
      </c>
      <c r="C9053">
        <v>12</v>
      </c>
      <c r="D9053">
        <v>59</v>
      </c>
      <c r="E9053">
        <v>45</v>
      </c>
      <c r="F9053">
        <v>0</v>
      </c>
      <c r="T9053"/>
    </row>
    <row r="9054" spans="1:20" x14ac:dyDescent="0.25">
      <c r="A9054">
        <v>1985</v>
      </c>
      <c r="B9054">
        <v>10</v>
      </c>
      <c r="C9054">
        <v>13</v>
      </c>
      <c r="D9054">
        <v>66</v>
      </c>
      <c r="E9054">
        <v>51</v>
      </c>
      <c r="F9054">
        <v>7</v>
      </c>
      <c r="T9054"/>
    </row>
    <row r="9055" spans="1:20" x14ac:dyDescent="0.25">
      <c r="A9055">
        <v>1985</v>
      </c>
      <c r="B9055">
        <v>10</v>
      </c>
      <c r="C9055">
        <v>14</v>
      </c>
      <c r="D9055">
        <v>74</v>
      </c>
      <c r="E9055">
        <v>60</v>
      </c>
      <c r="F9055">
        <v>0</v>
      </c>
      <c r="T9055"/>
    </row>
    <row r="9056" spans="1:20" x14ac:dyDescent="0.25">
      <c r="A9056">
        <v>1985</v>
      </c>
      <c r="B9056">
        <v>10</v>
      </c>
      <c r="C9056">
        <v>15</v>
      </c>
      <c r="D9056">
        <v>80</v>
      </c>
      <c r="E9056">
        <v>65</v>
      </c>
      <c r="F9056">
        <v>1</v>
      </c>
      <c r="T9056"/>
    </row>
    <row r="9057" spans="1:20" x14ac:dyDescent="0.25">
      <c r="A9057">
        <v>1985</v>
      </c>
      <c r="B9057">
        <v>10</v>
      </c>
      <c r="C9057">
        <v>16</v>
      </c>
      <c r="D9057">
        <v>73</v>
      </c>
      <c r="E9057">
        <v>52</v>
      </c>
      <c r="F9057">
        <v>0</v>
      </c>
      <c r="T9057"/>
    </row>
    <row r="9058" spans="1:20" x14ac:dyDescent="0.25">
      <c r="A9058">
        <v>1985</v>
      </c>
      <c r="B9058">
        <v>10</v>
      </c>
      <c r="C9058">
        <v>17</v>
      </c>
      <c r="D9058">
        <v>62</v>
      </c>
      <c r="E9058">
        <v>47</v>
      </c>
      <c r="F9058">
        <v>0</v>
      </c>
      <c r="T9058"/>
    </row>
    <row r="9059" spans="1:20" x14ac:dyDescent="0.25">
      <c r="A9059">
        <v>1985</v>
      </c>
      <c r="B9059">
        <v>10</v>
      </c>
      <c r="C9059">
        <v>18</v>
      </c>
      <c r="D9059">
        <v>65</v>
      </c>
      <c r="E9059">
        <v>50</v>
      </c>
      <c r="F9059">
        <v>0</v>
      </c>
      <c r="T9059"/>
    </row>
    <row r="9060" spans="1:20" x14ac:dyDescent="0.25">
      <c r="A9060">
        <v>1985</v>
      </c>
      <c r="B9060">
        <v>10</v>
      </c>
      <c r="C9060">
        <v>19</v>
      </c>
      <c r="D9060">
        <v>75</v>
      </c>
      <c r="E9060">
        <v>59</v>
      </c>
      <c r="F9060">
        <v>0</v>
      </c>
      <c r="T9060"/>
    </row>
    <row r="9061" spans="1:20" x14ac:dyDescent="0.25">
      <c r="A9061">
        <v>1985</v>
      </c>
      <c r="B9061">
        <v>10</v>
      </c>
      <c r="C9061">
        <v>20</v>
      </c>
      <c r="D9061">
        <v>62</v>
      </c>
      <c r="E9061">
        <v>52</v>
      </c>
      <c r="F9061">
        <v>0</v>
      </c>
      <c r="T9061"/>
    </row>
    <row r="9062" spans="1:20" x14ac:dyDescent="0.25">
      <c r="A9062">
        <v>1985</v>
      </c>
      <c r="B9062">
        <v>10</v>
      </c>
      <c r="C9062">
        <v>21</v>
      </c>
      <c r="D9062">
        <v>62</v>
      </c>
      <c r="E9062">
        <v>47</v>
      </c>
      <c r="F9062">
        <v>0</v>
      </c>
      <c r="T9062"/>
    </row>
    <row r="9063" spans="1:20" x14ac:dyDescent="0.25">
      <c r="A9063">
        <v>1985</v>
      </c>
      <c r="B9063">
        <v>10</v>
      </c>
      <c r="C9063">
        <v>22</v>
      </c>
      <c r="D9063">
        <v>65</v>
      </c>
      <c r="E9063">
        <v>47</v>
      </c>
      <c r="F9063">
        <v>0</v>
      </c>
      <c r="T9063"/>
    </row>
    <row r="9064" spans="1:20" x14ac:dyDescent="0.25">
      <c r="A9064">
        <v>1985</v>
      </c>
      <c r="B9064">
        <v>10</v>
      </c>
      <c r="C9064">
        <v>23</v>
      </c>
      <c r="D9064">
        <v>68</v>
      </c>
      <c r="E9064">
        <v>49</v>
      </c>
      <c r="F9064">
        <v>0</v>
      </c>
      <c r="T9064"/>
    </row>
    <row r="9065" spans="1:20" x14ac:dyDescent="0.25">
      <c r="A9065">
        <v>1985</v>
      </c>
      <c r="B9065">
        <v>10</v>
      </c>
      <c r="C9065">
        <v>24</v>
      </c>
      <c r="D9065">
        <v>68</v>
      </c>
      <c r="E9065">
        <v>54</v>
      </c>
      <c r="F9065">
        <v>2</v>
      </c>
      <c r="T9065"/>
    </row>
    <row r="9066" spans="1:20" x14ac:dyDescent="0.25">
      <c r="A9066">
        <v>1985</v>
      </c>
      <c r="B9066">
        <v>10</v>
      </c>
      <c r="C9066">
        <v>25</v>
      </c>
      <c r="D9066">
        <v>70</v>
      </c>
      <c r="E9066">
        <v>54</v>
      </c>
      <c r="F9066">
        <v>0</v>
      </c>
      <c r="T9066"/>
    </row>
    <row r="9067" spans="1:20" x14ac:dyDescent="0.25">
      <c r="A9067">
        <v>1985</v>
      </c>
      <c r="B9067">
        <v>10</v>
      </c>
      <c r="C9067">
        <v>26</v>
      </c>
      <c r="D9067">
        <v>68</v>
      </c>
      <c r="E9067">
        <v>49</v>
      </c>
      <c r="F9067">
        <v>0</v>
      </c>
      <c r="T9067"/>
    </row>
    <row r="9068" spans="1:20" x14ac:dyDescent="0.25">
      <c r="A9068">
        <v>1985</v>
      </c>
      <c r="B9068">
        <v>10</v>
      </c>
      <c r="C9068">
        <v>27</v>
      </c>
      <c r="D9068">
        <v>72</v>
      </c>
      <c r="E9068">
        <v>54</v>
      </c>
      <c r="F9068">
        <v>0</v>
      </c>
      <c r="T9068"/>
    </row>
    <row r="9069" spans="1:20" x14ac:dyDescent="0.25">
      <c r="A9069">
        <v>1985</v>
      </c>
      <c r="B9069">
        <v>10</v>
      </c>
      <c r="C9069">
        <v>28</v>
      </c>
      <c r="D9069">
        <v>60</v>
      </c>
      <c r="E9069">
        <v>40</v>
      </c>
      <c r="F9069">
        <v>0</v>
      </c>
      <c r="T9069"/>
    </row>
    <row r="9070" spans="1:20" x14ac:dyDescent="0.25">
      <c r="A9070">
        <v>1985</v>
      </c>
      <c r="B9070">
        <v>10</v>
      </c>
      <c r="C9070">
        <v>29</v>
      </c>
      <c r="D9070">
        <v>57</v>
      </c>
      <c r="E9070">
        <v>36</v>
      </c>
      <c r="F9070">
        <v>0</v>
      </c>
      <c r="T9070"/>
    </row>
    <row r="9071" spans="1:20" x14ac:dyDescent="0.25">
      <c r="A9071">
        <v>1985</v>
      </c>
      <c r="B9071">
        <v>10</v>
      </c>
      <c r="C9071">
        <v>30</v>
      </c>
      <c r="D9071">
        <v>55</v>
      </c>
      <c r="E9071">
        <v>41</v>
      </c>
      <c r="F9071">
        <v>0</v>
      </c>
      <c r="T9071"/>
    </row>
    <row r="9072" spans="1:20" x14ac:dyDescent="0.25">
      <c r="A9072">
        <v>1985</v>
      </c>
      <c r="B9072">
        <v>10</v>
      </c>
      <c r="C9072">
        <v>31</v>
      </c>
      <c r="D9072">
        <v>55</v>
      </c>
      <c r="E9072">
        <v>49</v>
      </c>
      <c r="F9072">
        <v>0</v>
      </c>
      <c r="T9072"/>
    </row>
    <row r="9073" spans="1:20" x14ac:dyDescent="0.25">
      <c r="A9073">
        <v>1985</v>
      </c>
      <c r="B9073">
        <v>11</v>
      </c>
      <c r="C9073">
        <v>1</v>
      </c>
      <c r="D9073">
        <v>62</v>
      </c>
      <c r="E9073">
        <v>44</v>
      </c>
      <c r="F9073">
        <v>0</v>
      </c>
      <c r="T9073"/>
    </row>
    <row r="9074" spans="1:20" x14ac:dyDescent="0.25">
      <c r="A9074">
        <v>1985</v>
      </c>
      <c r="B9074">
        <v>11</v>
      </c>
      <c r="C9074">
        <v>2</v>
      </c>
      <c r="D9074">
        <v>54</v>
      </c>
      <c r="E9074">
        <v>47</v>
      </c>
      <c r="F9074">
        <v>0</v>
      </c>
      <c r="T9074"/>
    </row>
    <row r="9075" spans="1:20" x14ac:dyDescent="0.25">
      <c r="A9075">
        <v>1985</v>
      </c>
      <c r="B9075">
        <v>11</v>
      </c>
      <c r="C9075">
        <v>3</v>
      </c>
      <c r="D9075">
        <v>57</v>
      </c>
      <c r="E9075">
        <v>50</v>
      </c>
      <c r="F9075">
        <v>0</v>
      </c>
      <c r="T9075"/>
    </row>
    <row r="9076" spans="1:20" x14ac:dyDescent="0.25">
      <c r="A9076">
        <v>1985</v>
      </c>
      <c r="B9076">
        <v>11</v>
      </c>
      <c r="C9076">
        <v>4</v>
      </c>
      <c r="D9076">
        <v>55</v>
      </c>
      <c r="E9076">
        <v>50</v>
      </c>
      <c r="F9076">
        <v>30</v>
      </c>
      <c r="T9076"/>
    </row>
    <row r="9077" spans="1:20" x14ac:dyDescent="0.25">
      <c r="A9077">
        <v>1985</v>
      </c>
      <c r="B9077">
        <v>11</v>
      </c>
      <c r="C9077">
        <v>5</v>
      </c>
      <c r="D9077">
        <v>59</v>
      </c>
      <c r="E9077">
        <v>52</v>
      </c>
      <c r="F9077">
        <v>166</v>
      </c>
      <c r="T9077"/>
    </row>
    <row r="9078" spans="1:20" x14ac:dyDescent="0.25">
      <c r="A9078">
        <v>1985</v>
      </c>
      <c r="B9078">
        <v>11</v>
      </c>
      <c r="C9078">
        <v>6</v>
      </c>
      <c r="D9078">
        <v>54</v>
      </c>
      <c r="E9078">
        <v>50</v>
      </c>
      <c r="F9078">
        <v>2</v>
      </c>
      <c r="T9078"/>
    </row>
    <row r="9079" spans="1:20" x14ac:dyDescent="0.25">
      <c r="A9079">
        <v>1985</v>
      </c>
      <c r="B9079">
        <v>11</v>
      </c>
      <c r="C9079">
        <v>7</v>
      </c>
      <c r="D9079">
        <v>62</v>
      </c>
      <c r="E9079">
        <v>49</v>
      </c>
      <c r="F9079">
        <v>0</v>
      </c>
      <c r="T9079"/>
    </row>
    <row r="9080" spans="1:20" x14ac:dyDescent="0.25">
      <c r="A9080">
        <v>1985</v>
      </c>
      <c r="B9080">
        <v>11</v>
      </c>
      <c r="C9080">
        <v>8</v>
      </c>
      <c r="D9080">
        <v>58</v>
      </c>
      <c r="E9080">
        <v>46</v>
      </c>
      <c r="F9080">
        <v>0</v>
      </c>
      <c r="T9080"/>
    </row>
    <row r="9081" spans="1:20" x14ac:dyDescent="0.25">
      <c r="A9081">
        <v>1985</v>
      </c>
      <c r="B9081">
        <v>11</v>
      </c>
      <c r="C9081">
        <v>9</v>
      </c>
      <c r="D9081">
        <v>63</v>
      </c>
      <c r="E9081">
        <v>45</v>
      </c>
      <c r="F9081">
        <v>0</v>
      </c>
      <c r="T9081"/>
    </row>
    <row r="9082" spans="1:20" x14ac:dyDescent="0.25">
      <c r="A9082">
        <v>1985</v>
      </c>
      <c r="B9082">
        <v>11</v>
      </c>
      <c r="C9082">
        <v>10</v>
      </c>
      <c r="D9082">
        <v>73</v>
      </c>
      <c r="E9082">
        <v>57</v>
      </c>
      <c r="F9082">
        <v>0</v>
      </c>
      <c r="T9082"/>
    </row>
    <row r="9083" spans="1:20" x14ac:dyDescent="0.25">
      <c r="A9083">
        <v>1985</v>
      </c>
      <c r="B9083">
        <v>11</v>
      </c>
      <c r="C9083">
        <v>11</v>
      </c>
      <c r="D9083">
        <v>62</v>
      </c>
      <c r="E9083">
        <v>42</v>
      </c>
      <c r="F9083">
        <v>1</v>
      </c>
      <c r="T9083"/>
    </row>
    <row r="9084" spans="1:20" x14ac:dyDescent="0.25">
      <c r="A9084">
        <v>1985</v>
      </c>
      <c r="B9084">
        <v>11</v>
      </c>
      <c r="C9084">
        <v>12</v>
      </c>
      <c r="D9084">
        <v>49</v>
      </c>
      <c r="E9084">
        <v>42</v>
      </c>
      <c r="F9084">
        <v>9</v>
      </c>
      <c r="T9084"/>
    </row>
    <row r="9085" spans="1:20" x14ac:dyDescent="0.25">
      <c r="A9085">
        <v>1985</v>
      </c>
      <c r="B9085">
        <v>11</v>
      </c>
      <c r="C9085">
        <v>13</v>
      </c>
      <c r="D9085">
        <v>63</v>
      </c>
      <c r="E9085">
        <v>49</v>
      </c>
      <c r="F9085">
        <v>5</v>
      </c>
      <c r="T9085"/>
    </row>
    <row r="9086" spans="1:20" x14ac:dyDescent="0.25">
      <c r="A9086">
        <v>1985</v>
      </c>
      <c r="B9086">
        <v>11</v>
      </c>
      <c r="C9086">
        <v>14</v>
      </c>
      <c r="D9086">
        <v>60</v>
      </c>
      <c r="E9086">
        <v>51</v>
      </c>
      <c r="F9086">
        <v>26</v>
      </c>
      <c r="T9086"/>
    </row>
    <row r="9087" spans="1:20" x14ac:dyDescent="0.25">
      <c r="A9087">
        <v>1985</v>
      </c>
      <c r="B9087">
        <v>11</v>
      </c>
      <c r="C9087">
        <v>15</v>
      </c>
      <c r="D9087">
        <v>57</v>
      </c>
      <c r="E9087">
        <v>38</v>
      </c>
      <c r="F9087">
        <v>0</v>
      </c>
      <c r="T9087"/>
    </row>
    <row r="9088" spans="1:20" x14ac:dyDescent="0.25">
      <c r="A9088">
        <v>1985</v>
      </c>
      <c r="B9088">
        <v>11</v>
      </c>
      <c r="C9088">
        <v>16</v>
      </c>
      <c r="D9088">
        <v>54</v>
      </c>
      <c r="E9088">
        <v>33</v>
      </c>
      <c r="F9088">
        <v>239</v>
      </c>
      <c r="T9088"/>
    </row>
    <row r="9089" spans="1:20" x14ac:dyDescent="0.25">
      <c r="A9089">
        <v>1985</v>
      </c>
      <c r="B9089">
        <v>11</v>
      </c>
      <c r="C9089">
        <v>17</v>
      </c>
      <c r="D9089">
        <v>60</v>
      </c>
      <c r="E9089">
        <v>48</v>
      </c>
      <c r="F9089">
        <v>40</v>
      </c>
      <c r="T9089"/>
    </row>
    <row r="9090" spans="1:20" x14ac:dyDescent="0.25">
      <c r="A9090">
        <v>1985</v>
      </c>
      <c r="B9090">
        <v>11</v>
      </c>
      <c r="C9090">
        <v>18</v>
      </c>
      <c r="D9090">
        <v>59</v>
      </c>
      <c r="E9090">
        <v>44</v>
      </c>
      <c r="F9090">
        <v>0</v>
      </c>
      <c r="T9090"/>
    </row>
    <row r="9091" spans="1:20" x14ac:dyDescent="0.25">
      <c r="A9091">
        <v>1985</v>
      </c>
      <c r="B9091">
        <v>11</v>
      </c>
      <c r="C9091">
        <v>19</v>
      </c>
      <c r="D9091">
        <v>66</v>
      </c>
      <c r="E9091">
        <v>54</v>
      </c>
      <c r="F9091">
        <v>0</v>
      </c>
      <c r="T9091"/>
    </row>
    <row r="9092" spans="1:20" x14ac:dyDescent="0.25">
      <c r="A9092">
        <v>1985</v>
      </c>
      <c r="B9092">
        <v>11</v>
      </c>
      <c r="C9092">
        <v>20</v>
      </c>
      <c r="D9092">
        <v>77</v>
      </c>
      <c r="E9092">
        <v>62</v>
      </c>
      <c r="F9092">
        <v>0</v>
      </c>
      <c r="T9092"/>
    </row>
    <row r="9093" spans="1:20" x14ac:dyDescent="0.25">
      <c r="A9093">
        <v>1985</v>
      </c>
      <c r="B9093">
        <v>11</v>
      </c>
      <c r="C9093">
        <v>21</v>
      </c>
      <c r="D9093">
        <v>62</v>
      </c>
      <c r="E9093">
        <v>38</v>
      </c>
      <c r="F9093">
        <v>0</v>
      </c>
      <c r="T9093"/>
    </row>
    <row r="9094" spans="1:20" x14ac:dyDescent="0.25">
      <c r="A9094">
        <v>1985</v>
      </c>
      <c r="B9094">
        <v>11</v>
      </c>
      <c r="C9094">
        <v>22</v>
      </c>
      <c r="D9094">
        <v>46</v>
      </c>
      <c r="E9094">
        <v>36</v>
      </c>
      <c r="F9094">
        <v>78</v>
      </c>
      <c r="T9094"/>
    </row>
    <row r="9095" spans="1:20" x14ac:dyDescent="0.25">
      <c r="A9095">
        <v>1985</v>
      </c>
      <c r="B9095">
        <v>11</v>
      </c>
      <c r="C9095">
        <v>23</v>
      </c>
      <c r="D9095">
        <v>52</v>
      </c>
      <c r="E9095">
        <v>39</v>
      </c>
      <c r="F9095">
        <v>0</v>
      </c>
      <c r="T9095"/>
    </row>
    <row r="9096" spans="1:20" x14ac:dyDescent="0.25">
      <c r="A9096">
        <v>1985</v>
      </c>
      <c r="B9096">
        <v>11</v>
      </c>
      <c r="C9096">
        <v>24</v>
      </c>
      <c r="D9096">
        <v>54</v>
      </c>
      <c r="E9096">
        <v>40</v>
      </c>
      <c r="F9096">
        <v>0</v>
      </c>
      <c r="T9096"/>
    </row>
    <row r="9097" spans="1:20" x14ac:dyDescent="0.25">
      <c r="A9097">
        <v>1985</v>
      </c>
      <c r="B9097">
        <v>11</v>
      </c>
      <c r="C9097">
        <v>25</v>
      </c>
      <c r="D9097">
        <v>44</v>
      </c>
      <c r="E9097">
        <v>36</v>
      </c>
      <c r="F9097">
        <v>1</v>
      </c>
      <c r="T9097"/>
    </row>
    <row r="9098" spans="1:20" x14ac:dyDescent="0.25">
      <c r="A9098">
        <v>1985</v>
      </c>
      <c r="B9098">
        <v>11</v>
      </c>
      <c r="C9098">
        <v>26</v>
      </c>
      <c r="D9098">
        <v>42</v>
      </c>
      <c r="E9098">
        <v>34</v>
      </c>
      <c r="F9098">
        <v>83</v>
      </c>
      <c r="T9098"/>
    </row>
    <row r="9099" spans="1:20" x14ac:dyDescent="0.25">
      <c r="A9099">
        <v>1985</v>
      </c>
      <c r="B9099">
        <v>11</v>
      </c>
      <c r="C9099">
        <v>27</v>
      </c>
      <c r="D9099">
        <v>48</v>
      </c>
      <c r="E9099">
        <v>40</v>
      </c>
      <c r="F9099">
        <v>8</v>
      </c>
      <c r="T9099"/>
    </row>
    <row r="9100" spans="1:20" x14ac:dyDescent="0.25">
      <c r="A9100">
        <v>1985</v>
      </c>
      <c r="B9100">
        <v>11</v>
      </c>
      <c r="C9100">
        <v>28</v>
      </c>
      <c r="D9100">
        <v>41</v>
      </c>
      <c r="E9100">
        <v>37</v>
      </c>
      <c r="F9100">
        <v>115</v>
      </c>
      <c r="T9100"/>
    </row>
    <row r="9101" spans="1:20" x14ac:dyDescent="0.25">
      <c r="A9101">
        <v>1985</v>
      </c>
      <c r="B9101">
        <v>11</v>
      </c>
      <c r="C9101">
        <v>29</v>
      </c>
      <c r="D9101">
        <v>38</v>
      </c>
      <c r="E9101">
        <v>36</v>
      </c>
      <c r="F9101">
        <v>0</v>
      </c>
      <c r="T9101"/>
    </row>
    <row r="9102" spans="1:20" x14ac:dyDescent="0.25">
      <c r="A9102">
        <v>1985</v>
      </c>
      <c r="B9102">
        <v>11</v>
      </c>
      <c r="C9102">
        <v>30</v>
      </c>
      <c r="D9102">
        <v>43</v>
      </c>
      <c r="E9102">
        <v>38</v>
      </c>
      <c r="F9102">
        <v>6</v>
      </c>
      <c r="T9102"/>
    </row>
    <row r="9103" spans="1:20" x14ac:dyDescent="0.25">
      <c r="A9103">
        <v>1985</v>
      </c>
      <c r="B9103">
        <v>12</v>
      </c>
      <c r="C9103">
        <v>1</v>
      </c>
      <c r="D9103">
        <v>50</v>
      </c>
      <c r="E9103">
        <v>38</v>
      </c>
      <c r="F9103">
        <v>27</v>
      </c>
      <c r="T9103"/>
    </row>
    <row r="9104" spans="1:20" x14ac:dyDescent="0.25">
      <c r="A9104">
        <v>1985</v>
      </c>
      <c r="B9104">
        <v>12</v>
      </c>
      <c r="C9104">
        <v>2</v>
      </c>
      <c r="D9104">
        <v>55</v>
      </c>
      <c r="E9104">
        <v>30</v>
      </c>
      <c r="F9104">
        <v>12</v>
      </c>
      <c r="T9104"/>
    </row>
    <row r="9105" spans="1:20" x14ac:dyDescent="0.25">
      <c r="A9105">
        <v>1985</v>
      </c>
      <c r="B9105">
        <v>12</v>
      </c>
      <c r="C9105">
        <v>3</v>
      </c>
      <c r="D9105">
        <v>35</v>
      </c>
      <c r="E9105">
        <v>26</v>
      </c>
      <c r="F9105">
        <v>0</v>
      </c>
      <c r="T9105"/>
    </row>
    <row r="9106" spans="1:20" x14ac:dyDescent="0.25">
      <c r="A9106">
        <v>1985</v>
      </c>
      <c r="B9106">
        <v>12</v>
      </c>
      <c r="C9106">
        <v>4</v>
      </c>
      <c r="D9106">
        <v>35</v>
      </c>
      <c r="E9106">
        <v>25</v>
      </c>
      <c r="F9106">
        <v>0</v>
      </c>
      <c r="T9106"/>
    </row>
    <row r="9107" spans="1:20" x14ac:dyDescent="0.25">
      <c r="A9107">
        <v>1985</v>
      </c>
      <c r="B9107">
        <v>12</v>
      </c>
      <c r="C9107">
        <v>5</v>
      </c>
      <c r="D9107">
        <v>37</v>
      </c>
      <c r="E9107">
        <v>27</v>
      </c>
      <c r="F9107">
        <v>2</v>
      </c>
      <c r="T9107"/>
    </row>
    <row r="9108" spans="1:20" x14ac:dyDescent="0.25">
      <c r="A9108">
        <v>1985</v>
      </c>
      <c r="B9108">
        <v>12</v>
      </c>
      <c r="C9108">
        <v>6</v>
      </c>
      <c r="D9108">
        <v>36</v>
      </c>
      <c r="E9108">
        <v>32</v>
      </c>
      <c r="F9108">
        <v>14</v>
      </c>
      <c r="T9108"/>
    </row>
    <row r="9109" spans="1:20" x14ac:dyDescent="0.25">
      <c r="A9109">
        <v>1985</v>
      </c>
      <c r="B9109">
        <v>12</v>
      </c>
      <c r="C9109">
        <v>7</v>
      </c>
      <c r="D9109">
        <v>41</v>
      </c>
      <c r="E9109">
        <v>29</v>
      </c>
      <c r="F9109">
        <v>0</v>
      </c>
      <c r="T9109"/>
    </row>
    <row r="9110" spans="1:20" x14ac:dyDescent="0.25">
      <c r="A9110">
        <v>1985</v>
      </c>
      <c r="B9110">
        <v>12</v>
      </c>
      <c r="C9110">
        <v>8</v>
      </c>
      <c r="D9110">
        <v>47</v>
      </c>
      <c r="E9110">
        <v>36</v>
      </c>
      <c r="F9110">
        <v>0</v>
      </c>
      <c r="T9110"/>
    </row>
    <row r="9111" spans="1:20" x14ac:dyDescent="0.25">
      <c r="A9111">
        <v>1985</v>
      </c>
      <c r="B9111">
        <v>12</v>
      </c>
      <c r="C9111">
        <v>9</v>
      </c>
      <c r="D9111">
        <v>46</v>
      </c>
      <c r="E9111">
        <v>39</v>
      </c>
      <c r="F9111">
        <v>0</v>
      </c>
      <c r="T9111"/>
    </row>
    <row r="9112" spans="1:20" x14ac:dyDescent="0.25">
      <c r="A9112">
        <v>1985</v>
      </c>
      <c r="B9112">
        <v>12</v>
      </c>
      <c r="C9112">
        <v>10</v>
      </c>
      <c r="D9112">
        <v>46</v>
      </c>
      <c r="E9112">
        <v>40</v>
      </c>
      <c r="F9112">
        <v>0</v>
      </c>
      <c r="T9112"/>
    </row>
    <row r="9113" spans="1:20" x14ac:dyDescent="0.25">
      <c r="A9113">
        <v>1985</v>
      </c>
      <c r="B9113">
        <v>12</v>
      </c>
      <c r="C9113">
        <v>11</v>
      </c>
      <c r="D9113">
        <v>49</v>
      </c>
      <c r="E9113">
        <v>44</v>
      </c>
      <c r="F9113">
        <v>13</v>
      </c>
      <c r="T9113"/>
    </row>
    <row r="9114" spans="1:20" x14ac:dyDescent="0.25">
      <c r="A9114">
        <v>1985</v>
      </c>
      <c r="B9114">
        <v>12</v>
      </c>
      <c r="C9114">
        <v>12</v>
      </c>
      <c r="D9114">
        <v>49</v>
      </c>
      <c r="E9114">
        <v>39</v>
      </c>
      <c r="F9114">
        <v>1</v>
      </c>
      <c r="T9114"/>
    </row>
    <row r="9115" spans="1:20" x14ac:dyDescent="0.25">
      <c r="A9115">
        <v>1985</v>
      </c>
      <c r="B9115">
        <v>12</v>
      </c>
      <c r="C9115">
        <v>13</v>
      </c>
      <c r="D9115">
        <v>40</v>
      </c>
      <c r="E9115">
        <v>38</v>
      </c>
      <c r="F9115">
        <v>7</v>
      </c>
      <c r="T9115"/>
    </row>
    <row r="9116" spans="1:20" x14ac:dyDescent="0.25">
      <c r="A9116">
        <v>1985</v>
      </c>
      <c r="B9116">
        <v>12</v>
      </c>
      <c r="C9116">
        <v>14</v>
      </c>
      <c r="D9116">
        <v>39</v>
      </c>
      <c r="E9116">
        <v>24</v>
      </c>
      <c r="F9116">
        <v>0</v>
      </c>
      <c r="T9116"/>
    </row>
    <row r="9117" spans="1:20" x14ac:dyDescent="0.25">
      <c r="A9117">
        <v>1985</v>
      </c>
      <c r="B9117">
        <v>12</v>
      </c>
      <c r="C9117">
        <v>15</v>
      </c>
      <c r="D9117">
        <v>34</v>
      </c>
      <c r="E9117">
        <v>20</v>
      </c>
      <c r="F9117">
        <v>0</v>
      </c>
      <c r="T9117"/>
    </row>
    <row r="9118" spans="1:20" x14ac:dyDescent="0.25">
      <c r="A9118">
        <v>1985</v>
      </c>
      <c r="B9118">
        <v>12</v>
      </c>
      <c r="C9118">
        <v>16</v>
      </c>
      <c r="D9118">
        <v>41</v>
      </c>
      <c r="E9118">
        <v>30</v>
      </c>
      <c r="F9118">
        <v>0</v>
      </c>
      <c r="T9118"/>
    </row>
    <row r="9119" spans="1:20" x14ac:dyDescent="0.25">
      <c r="A9119">
        <v>1985</v>
      </c>
      <c r="B9119">
        <v>12</v>
      </c>
      <c r="C9119">
        <v>17</v>
      </c>
      <c r="D9119">
        <v>38</v>
      </c>
      <c r="E9119">
        <v>31</v>
      </c>
      <c r="F9119">
        <v>0</v>
      </c>
      <c r="T9119"/>
    </row>
    <row r="9120" spans="1:20" x14ac:dyDescent="0.25">
      <c r="A9120">
        <v>1985</v>
      </c>
      <c r="B9120">
        <v>12</v>
      </c>
      <c r="C9120">
        <v>18</v>
      </c>
      <c r="D9120">
        <v>35</v>
      </c>
      <c r="E9120">
        <v>18</v>
      </c>
      <c r="F9120">
        <v>0</v>
      </c>
      <c r="T9120"/>
    </row>
    <row r="9121" spans="1:20" x14ac:dyDescent="0.25">
      <c r="A9121">
        <v>1985</v>
      </c>
      <c r="B9121">
        <v>12</v>
      </c>
      <c r="C9121">
        <v>19</v>
      </c>
      <c r="D9121">
        <v>30</v>
      </c>
      <c r="E9121">
        <v>16</v>
      </c>
      <c r="F9121">
        <v>0</v>
      </c>
      <c r="T9121"/>
    </row>
    <row r="9122" spans="1:20" x14ac:dyDescent="0.25">
      <c r="A9122">
        <v>1985</v>
      </c>
      <c r="B9122">
        <v>12</v>
      </c>
      <c r="C9122">
        <v>20</v>
      </c>
      <c r="D9122">
        <v>29</v>
      </c>
      <c r="E9122">
        <v>20</v>
      </c>
      <c r="F9122">
        <v>4</v>
      </c>
      <c r="T9122"/>
    </row>
    <row r="9123" spans="1:20" x14ac:dyDescent="0.25">
      <c r="A9123">
        <v>1985</v>
      </c>
      <c r="B9123">
        <v>12</v>
      </c>
      <c r="C9123">
        <v>21</v>
      </c>
      <c r="D9123">
        <v>31</v>
      </c>
      <c r="E9123">
        <v>23</v>
      </c>
      <c r="F9123">
        <v>0</v>
      </c>
      <c r="T9123"/>
    </row>
    <row r="9124" spans="1:20" x14ac:dyDescent="0.25">
      <c r="A9124">
        <v>1985</v>
      </c>
      <c r="B9124">
        <v>12</v>
      </c>
      <c r="C9124">
        <v>22</v>
      </c>
      <c r="D9124">
        <v>29</v>
      </c>
      <c r="E9124">
        <v>18</v>
      </c>
      <c r="F9124">
        <v>0</v>
      </c>
      <c r="T9124"/>
    </row>
    <row r="9125" spans="1:20" x14ac:dyDescent="0.25">
      <c r="A9125">
        <v>1985</v>
      </c>
      <c r="B9125">
        <v>12</v>
      </c>
      <c r="C9125">
        <v>23</v>
      </c>
      <c r="D9125">
        <v>41</v>
      </c>
      <c r="E9125">
        <v>29</v>
      </c>
      <c r="F9125">
        <v>1</v>
      </c>
      <c r="T9125"/>
    </row>
    <row r="9126" spans="1:20" x14ac:dyDescent="0.25">
      <c r="A9126">
        <v>1985</v>
      </c>
      <c r="B9126">
        <v>12</v>
      </c>
      <c r="C9126">
        <v>24</v>
      </c>
      <c r="D9126">
        <v>55</v>
      </c>
      <c r="E9126">
        <v>39</v>
      </c>
      <c r="F9126">
        <v>0</v>
      </c>
      <c r="T9126"/>
    </row>
    <row r="9127" spans="1:20" x14ac:dyDescent="0.25">
      <c r="A9127">
        <v>1985</v>
      </c>
      <c r="B9127">
        <v>12</v>
      </c>
      <c r="C9127">
        <v>25</v>
      </c>
      <c r="D9127">
        <v>48</v>
      </c>
      <c r="E9127">
        <v>20</v>
      </c>
      <c r="F9127">
        <v>0</v>
      </c>
      <c r="T9127"/>
    </row>
    <row r="9128" spans="1:20" x14ac:dyDescent="0.25">
      <c r="A9128">
        <v>1985</v>
      </c>
      <c r="B9128">
        <v>12</v>
      </c>
      <c r="C9128">
        <v>26</v>
      </c>
      <c r="D9128">
        <v>24</v>
      </c>
      <c r="E9128">
        <v>15</v>
      </c>
      <c r="F9128">
        <v>0</v>
      </c>
      <c r="T9128"/>
    </row>
    <row r="9129" spans="1:20" x14ac:dyDescent="0.25">
      <c r="A9129">
        <v>1985</v>
      </c>
      <c r="B9129">
        <v>12</v>
      </c>
      <c r="C9129">
        <v>27</v>
      </c>
      <c r="D9129">
        <v>42</v>
      </c>
      <c r="E9129">
        <v>20</v>
      </c>
      <c r="F9129">
        <v>0</v>
      </c>
      <c r="T9129"/>
    </row>
    <row r="9130" spans="1:20" x14ac:dyDescent="0.25">
      <c r="A9130">
        <v>1985</v>
      </c>
      <c r="B9130">
        <v>12</v>
      </c>
      <c r="C9130">
        <v>28</v>
      </c>
      <c r="D9130">
        <v>37</v>
      </c>
      <c r="E9130">
        <v>29</v>
      </c>
      <c r="F9130">
        <v>1</v>
      </c>
      <c r="T9130"/>
    </row>
    <row r="9131" spans="1:20" x14ac:dyDescent="0.25">
      <c r="A9131">
        <v>1985</v>
      </c>
      <c r="B9131">
        <v>12</v>
      </c>
      <c r="C9131">
        <v>29</v>
      </c>
      <c r="D9131">
        <v>42</v>
      </c>
      <c r="E9131">
        <v>27</v>
      </c>
      <c r="F9131">
        <v>0</v>
      </c>
      <c r="T9131"/>
    </row>
    <row r="9132" spans="1:20" x14ac:dyDescent="0.25">
      <c r="A9132">
        <v>1985</v>
      </c>
      <c r="B9132">
        <v>12</v>
      </c>
      <c r="C9132">
        <v>30</v>
      </c>
      <c r="D9132">
        <v>34</v>
      </c>
      <c r="E9132">
        <v>25</v>
      </c>
      <c r="F9132">
        <v>0</v>
      </c>
      <c r="T9132"/>
    </row>
    <row r="9133" spans="1:20" x14ac:dyDescent="0.25">
      <c r="A9133">
        <v>1985</v>
      </c>
      <c r="B9133">
        <v>12</v>
      </c>
      <c r="C9133">
        <v>31</v>
      </c>
      <c r="D9133">
        <v>49</v>
      </c>
      <c r="E9133">
        <v>31</v>
      </c>
      <c r="F9133">
        <v>1</v>
      </c>
      <c r="T9133"/>
    </row>
    <row r="9134" spans="1:20" x14ac:dyDescent="0.25">
      <c r="A9134">
        <v>1986</v>
      </c>
      <c r="B9134">
        <v>1</v>
      </c>
      <c r="C9134">
        <v>1</v>
      </c>
      <c r="D9134">
        <v>40</v>
      </c>
      <c r="E9134">
        <v>33</v>
      </c>
      <c r="F9134">
        <v>0</v>
      </c>
      <c r="T9134"/>
    </row>
    <row r="9135" spans="1:20" x14ac:dyDescent="0.25">
      <c r="A9135">
        <v>1986</v>
      </c>
      <c r="B9135">
        <v>1</v>
      </c>
      <c r="C9135">
        <v>2</v>
      </c>
      <c r="D9135">
        <v>46</v>
      </c>
      <c r="E9135">
        <v>32</v>
      </c>
      <c r="F9135">
        <v>0</v>
      </c>
      <c r="T9135"/>
    </row>
    <row r="9136" spans="1:20" x14ac:dyDescent="0.25">
      <c r="A9136">
        <v>1986</v>
      </c>
      <c r="B9136">
        <v>1</v>
      </c>
      <c r="C9136">
        <v>3</v>
      </c>
      <c r="D9136">
        <v>48</v>
      </c>
      <c r="E9136">
        <v>40</v>
      </c>
      <c r="F9136">
        <v>34</v>
      </c>
      <c r="T9136"/>
    </row>
    <row r="9137" spans="1:20" x14ac:dyDescent="0.25">
      <c r="A9137">
        <v>1986</v>
      </c>
      <c r="B9137">
        <v>1</v>
      </c>
      <c r="C9137">
        <v>4</v>
      </c>
      <c r="D9137">
        <v>43</v>
      </c>
      <c r="E9137">
        <v>28</v>
      </c>
      <c r="F9137">
        <v>0</v>
      </c>
      <c r="T9137"/>
    </row>
    <row r="9138" spans="1:20" x14ac:dyDescent="0.25">
      <c r="A9138">
        <v>1986</v>
      </c>
      <c r="B9138">
        <v>1</v>
      </c>
      <c r="C9138">
        <v>5</v>
      </c>
      <c r="D9138">
        <v>43</v>
      </c>
      <c r="E9138">
        <v>30</v>
      </c>
      <c r="F9138">
        <v>46</v>
      </c>
      <c r="T9138"/>
    </row>
    <row r="9139" spans="1:20" x14ac:dyDescent="0.25">
      <c r="A9139">
        <v>1986</v>
      </c>
      <c r="B9139">
        <v>1</v>
      </c>
      <c r="C9139">
        <v>6</v>
      </c>
      <c r="D9139">
        <v>37</v>
      </c>
      <c r="E9139">
        <v>25</v>
      </c>
      <c r="F9139">
        <v>0</v>
      </c>
      <c r="T9139"/>
    </row>
    <row r="9140" spans="1:20" x14ac:dyDescent="0.25">
      <c r="A9140">
        <v>1986</v>
      </c>
      <c r="B9140">
        <v>1</v>
      </c>
      <c r="C9140">
        <v>7</v>
      </c>
      <c r="D9140">
        <v>27</v>
      </c>
      <c r="E9140">
        <v>18</v>
      </c>
      <c r="F9140">
        <v>0</v>
      </c>
      <c r="T9140"/>
    </row>
    <row r="9141" spans="1:20" x14ac:dyDescent="0.25">
      <c r="A9141">
        <v>1986</v>
      </c>
      <c r="B9141">
        <v>1</v>
      </c>
      <c r="C9141">
        <v>8</v>
      </c>
      <c r="D9141">
        <v>28</v>
      </c>
      <c r="E9141">
        <v>17</v>
      </c>
      <c r="F9141">
        <v>0</v>
      </c>
      <c r="T9141"/>
    </row>
    <row r="9142" spans="1:20" x14ac:dyDescent="0.25">
      <c r="A9142">
        <v>1986</v>
      </c>
      <c r="B9142">
        <v>1</v>
      </c>
      <c r="C9142">
        <v>9</v>
      </c>
      <c r="D9142">
        <v>40</v>
      </c>
      <c r="E9142">
        <v>21</v>
      </c>
      <c r="F9142">
        <v>0</v>
      </c>
      <c r="T9142"/>
    </row>
    <row r="9143" spans="1:20" x14ac:dyDescent="0.25">
      <c r="A9143">
        <v>1986</v>
      </c>
      <c r="B9143">
        <v>1</v>
      </c>
      <c r="C9143">
        <v>10</v>
      </c>
      <c r="D9143">
        <v>45</v>
      </c>
      <c r="E9143">
        <v>34</v>
      </c>
      <c r="F9143">
        <v>0</v>
      </c>
      <c r="T9143"/>
    </row>
    <row r="9144" spans="1:20" x14ac:dyDescent="0.25">
      <c r="A9144">
        <v>1986</v>
      </c>
      <c r="B9144">
        <v>1</v>
      </c>
      <c r="C9144">
        <v>11</v>
      </c>
      <c r="D9144">
        <v>39</v>
      </c>
      <c r="E9144">
        <v>28</v>
      </c>
      <c r="F9144">
        <v>0</v>
      </c>
      <c r="T9144"/>
    </row>
    <row r="9145" spans="1:20" x14ac:dyDescent="0.25">
      <c r="A9145">
        <v>1986</v>
      </c>
      <c r="B9145">
        <v>1</v>
      </c>
      <c r="C9145">
        <v>12</v>
      </c>
      <c r="D9145">
        <v>51</v>
      </c>
      <c r="E9145">
        <v>33</v>
      </c>
      <c r="F9145">
        <v>0</v>
      </c>
      <c r="T9145"/>
    </row>
    <row r="9146" spans="1:20" x14ac:dyDescent="0.25">
      <c r="A9146">
        <v>1986</v>
      </c>
      <c r="B9146">
        <v>1</v>
      </c>
      <c r="C9146">
        <v>13</v>
      </c>
      <c r="D9146">
        <v>47</v>
      </c>
      <c r="E9146">
        <v>19</v>
      </c>
      <c r="F9146">
        <v>0</v>
      </c>
      <c r="T9146"/>
    </row>
    <row r="9147" spans="1:20" x14ac:dyDescent="0.25">
      <c r="A9147">
        <v>1986</v>
      </c>
      <c r="B9147">
        <v>1</v>
      </c>
      <c r="C9147">
        <v>14</v>
      </c>
      <c r="D9147">
        <v>22</v>
      </c>
      <c r="E9147">
        <v>16</v>
      </c>
      <c r="F9147">
        <v>0</v>
      </c>
      <c r="T9147"/>
    </row>
    <row r="9148" spans="1:20" x14ac:dyDescent="0.25">
      <c r="A9148">
        <v>1986</v>
      </c>
      <c r="B9148">
        <v>1</v>
      </c>
      <c r="C9148">
        <v>15</v>
      </c>
      <c r="D9148">
        <v>24</v>
      </c>
      <c r="E9148">
        <v>8</v>
      </c>
      <c r="F9148">
        <v>0</v>
      </c>
      <c r="T9148"/>
    </row>
    <row r="9149" spans="1:20" x14ac:dyDescent="0.25">
      <c r="A9149">
        <v>1986</v>
      </c>
      <c r="B9149">
        <v>1</v>
      </c>
      <c r="C9149">
        <v>16</v>
      </c>
      <c r="D9149">
        <v>37</v>
      </c>
      <c r="E9149">
        <v>24</v>
      </c>
      <c r="F9149">
        <v>0</v>
      </c>
      <c r="T9149"/>
    </row>
    <row r="9150" spans="1:20" x14ac:dyDescent="0.25">
      <c r="A9150">
        <v>1986</v>
      </c>
      <c r="B9150">
        <v>1</v>
      </c>
      <c r="C9150">
        <v>17</v>
      </c>
      <c r="D9150">
        <v>44</v>
      </c>
      <c r="E9150">
        <v>30</v>
      </c>
      <c r="F9150">
        <v>0</v>
      </c>
      <c r="T9150"/>
    </row>
    <row r="9151" spans="1:20" x14ac:dyDescent="0.25">
      <c r="A9151">
        <v>1986</v>
      </c>
      <c r="B9151">
        <v>1</v>
      </c>
      <c r="C9151">
        <v>18</v>
      </c>
      <c r="D9151">
        <v>63</v>
      </c>
      <c r="E9151">
        <v>41</v>
      </c>
      <c r="F9151">
        <v>0</v>
      </c>
      <c r="T9151"/>
    </row>
    <row r="9152" spans="1:20" x14ac:dyDescent="0.25">
      <c r="A9152">
        <v>1986</v>
      </c>
      <c r="B9152">
        <v>1</v>
      </c>
      <c r="C9152">
        <v>19</v>
      </c>
      <c r="D9152">
        <v>55</v>
      </c>
      <c r="E9152">
        <v>45</v>
      </c>
      <c r="F9152">
        <v>19</v>
      </c>
      <c r="T9152"/>
    </row>
    <row r="9153" spans="1:20" x14ac:dyDescent="0.25">
      <c r="A9153">
        <v>1986</v>
      </c>
      <c r="B9153">
        <v>1</v>
      </c>
      <c r="C9153">
        <v>20</v>
      </c>
      <c r="D9153">
        <v>50</v>
      </c>
      <c r="E9153">
        <v>37</v>
      </c>
      <c r="F9153">
        <v>18</v>
      </c>
      <c r="T9153"/>
    </row>
    <row r="9154" spans="1:20" x14ac:dyDescent="0.25">
      <c r="A9154">
        <v>1986</v>
      </c>
      <c r="B9154">
        <v>1</v>
      </c>
      <c r="C9154">
        <v>21</v>
      </c>
      <c r="D9154">
        <v>51</v>
      </c>
      <c r="E9154">
        <v>39</v>
      </c>
      <c r="F9154">
        <v>0</v>
      </c>
      <c r="T9154"/>
    </row>
    <row r="9155" spans="1:20" x14ac:dyDescent="0.25">
      <c r="A9155">
        <v>1986</v>
      </c>
      <c r="B9155">
        <v>1</v>
      </c>
      <c r="C9155">
        <v>22</v>
      </c>
      <c r="D9155">
        <v>59</v>
      </c>
      <c r="E9155">
        <v>37</v>
      </c>
      <c r="F9155">
        <v>0</v>
      </c>
      <c r="T9155"/>
    </row>
    <row r="9156" spans="1:20" x14ac:dyDescent="0.25">
      <c r="A9156">
        <v>1986</v>
      </c>
      <c r="B9156">
        <v>1</v>
      </c>
      <c r="C9156">
        <v>23</v>
      </c>
      <c r="D9156">
        <v>43</v>
      </c>
      <c r="E9156">
        <v>29</v>
      </c>
      <c r="F9156">
        <v>0</v>
      </c>
      <c r="T9156"/>
    </row>
    <row r="9157" spans="1:20" x14ac:dyDescent="0.25">
      <c r="A9157">
        <v>1986</v>
      </c>
      <c r="B9157">
        <v>1</v>
      </c>
      <c r="C9157">
        <v>24</v>
      </c>
      <c r="D9157">
        <v>33</v>
      </c>
      <c r="E9157">
        <v>23</v>
      </c>
      <c r="F9157">
        <v>0</v>
      </c>
      <c r="T9157"/>
    </row>
    <row r="9158" spans="1:20" x14ac:dyDescent="0.25">
      <c r="A9158">
        <v>1986</v>
      </c>
      <c r="B9158">
        <v>1</v>
      </c>
      <c r="C9158">
        <v>25</v>
      </c>
      <c r="D9158">
        <v>51</v>
      </c>
      <c r="E9158">
        <v>28</v>
      </c>
      <c r="F9158">
        <v>46</v>
      </c>
      <c r="T9158"/>
    </row>
    <row r="9159" spans="1:20" x14ac:dyDescent="0.25">
      <c r="A9159">
        <v>1986</v>
      </c>
      <c r="B9159">
        <v>1</v>
      </c>
      <c r="C9159">
        <v>26</v>
      </c>
      <c r="D9159">
        <v>51</v>
      </c>
      <c r="E9159">
        <v>38</v>
      </c>
      <c r="F9159">
        <v>219</v>
      </c>
      <c r="T9159"/>
    </row>
    <row r="9160" spans="1:20" x14ac:dyDescent="0.25">
      <c r="A9160">
        <v>1986</v>
      </c>
      <c r="B9160">
        <v>1</v>
      </c>
      <c r="C9160">
        <v>27</v>
      </c>
      <c r="D9160">
        <v>38</v>
      </c>
      <c r="E9160">
        <v>22</v>
      </c>
      <c r="F9160">
        <v>22</v>
      </c>
      <c r="T9160"/>
    </row>
    <row r="9161" spans="1:20" x14ac:dyDescent="0.25">
      <c r="A9161">
        <v>1986</v>
      </c>
      <c r="B9161">
        <v>1</v>
      </c>
      <c r="C9161">
        <v>28</v>
      </c>
      <c r="D9161">
        <v>23</v>
      </c>
      <c r="E9161">
        <v>14</v>
      </c>
      <c r="F9161">
        <v>15</v>
      </c>
      <c r="T9161"/>
    </row>
    <row r="9162" spans="1:20" x14ac:dyDescent="0.25">
      <c r="A9162">
        <v>1986</v>
      </c>
      <c r="B9162">
        <v>1</v>
      </c>
      <c r="C9162">
        <v>29</v>
      </c>
      <c r="D9162">
        <v>23</v>
      </c>
      <c r="E9162">
        <v>14</v>
      </c>
      <c r="F9162">
        <v>2</v>
      </c>
      <c r="T9162"/>
    </row>
    <row r="9163" spans="1:20" x14ac:dyDescent="0.25">
      <c r="A9163">
        <v>1986</v>
      </c>
      <c r="B9163">
        <v>1</v>
      </c>
      <c r="C9163">
        <v>30</v>
      </c>
      <c r="D9163">
        <v>30</v>
      </c>
      <c r="E9163">
        <v>21</v>
      </c>
      <c r="F9163">
        <v>2</v>
      </c>
      <c r="T9163"/>
    </row>
    <row r="9164" spans="1:20" x14ac:dyDescent="0.25">
      <c r="A9164">
        <v>1986</v>
      </c>
      <c r="B9164">
        <v>1</v>
      </c>
      <c r="C9164">
        <v>31</v>
      </c>
      <c r="D9164">
        <v>35</v>
      </c>
      <c r="E9164">
        <v>24</v>
      </c>
      <c r="F9164">
        <v>0</v>
      </c>
      <c r="T9164"/>
    </row>
    <row r="9165" spans="1:20" x14ac:dyDescent="0.25">
      <c r="A9165">
        <v>1986</v>
      </c>
      <c r="B9165">
        <v>2</v>
      </c>
      <c r="C9165">
        <v>1</v>
      </c>
      <c r="D9165">
        <v>41</v>
      </c>
      <c r="E9165">
        <v>24</v>
      </c>
      <c r="F9165">
        <v>0</v>
      </c>
      <c r="T9165"/>
    </row>
    <row r="9166" spans="1:20" x14ac:dyDescent="0.25">
      <c r="A9166">
        <v>1986</v>
      </c>
      <c r="B9166">
        <v>2</v>
      </c>
      <c r="C9166">
        <v>2</v>
      </c>
      <c r="D9166">
        <v>48</v>
      </c>
      <c r="E9166">
        <v>35</v>
      </c>
      <c r="F9166">
        <v>7</v>
      </c>
      <c r="T9166"/>
    </row>
    <row r="9167" spans="1:20" x14ac:dyDescent="0.25">
      <c r="A9167">
        <v>1986</v>
      </c>
      <c r="B9167">
        <v>2</v>
      </c>
      <c r="C9167">
        <v>3</v>
      </c>
      <c r="D9167">
        <v>43</v>
      </c>
      <c r="E9167">
        <v>31</v>
      </c>
      <c r="F9167">
        <v>0</v>
      </c>
      <c r="T9167"/>
    </row>
    <row r="9168" spans="1:20" x14ac:dyDescent="0.25">
      <c r="A9168">
        <v>1986</v>
      </c>
      <c r="B9168">
        <v>2</v>
      </c>
      <c r="C9168">
        <v>4</v>
      </c>
      <c r="D9168">
        <v>38</v>
      </c>
      <c r="E9168">
        <v>30</v>
      </c>
      <c r="F9168">
        <v>44</v>
      </c>
      <c r="T9168"/>
    </row>
    <row r="9169" spans="1:20" x14ac:dyDescent="0.25">
      <c r="A9169">
        <v>1986</v>
      </c>
      <c r="B9169">
        <v>2</v>
      </c>
      <c r="C9169">
        <v>5</v>
      </c>
      <c r="D9169">
        <v>45</v>
      </c>
      <c r="E9169">
        <v>34</v>
      </c>
      <c r="F9169">
        <v>14</v>
      </c>
      <c r="T9169"/>
    </row>
    <row r="9170" spans="1:20" x14ac:dyDescent="0.25">
      <c r="A9170">
        <v>1986</v>
      </c>
      <c r="B9170">
        <v>2</v>
      </c>
      <c r="C9170">
        <v>6</v>
      </c>
      <c r="D9170">
        <v>41</v>
      </c>
      <c r="E9170">
        <v>25</v>
      </c>
      <c r="F9170">
        <v>0</v>
      </c>
      <c r="T9170"/>
    </row>
    <row r="9171" spans="1:20" x14ac:dyDescent="0.25">
      <c r="A9171">
        <v>1986</v>
      </c>
      <c r="B9171">
        <v>2</v>
      </c>
      <c r="C9171">
        <v>7</v>
      </c>
      <c r="D9171">
        <v>25</v>
      </c>
      <c r="E9171">
        <v>19</v>
      </c>
      <c r="F9171">
        <v>39</v>
      </c>
      <c r="T9171"/>
    </row>
    <row r="9172" spans="1:20" x14ac:dyDescent="0.25">
      <c r="A9172">
        <v>1986</v>
      </c>
      <c r="B9172">
        <v>2</v>
      </c>
      <c r="C9172">
        <v>8</v>
      </c>
      <c r="D9172">
        <v>36</v>
      </c>
      <c r="E9172">
        <v>23</v>
      </c>
      <c r="F9172">
        <v>0</v>
      </c>
      <c r="T9172"/>
    </row>
    <row r="9173" spans="1:20" x14ac:dyDescent="0.25">
      <c r="A9173">
        <v>1986</v>
      </c>
      <c r="B9173">
        <v>2</v>
      </c>
      <c r="C9173">
        <v>9</v>
      </c>
      <c r="D9173">
        <v>35</v>
      </c>
      <c r="E9173">
        <v>28</v>
      </c>
      <c r="F9173">
        <v>0</v>
      </c>
      <c r="T9173"/>
    </row>
    <row r="9174" spans="1:20" x14ac:dyDescent="0.25">
      <c r="A9174">
        <v>1986</v>
      </c>
      <c r="B9174">
        <v>2</v>
      </c>
      <c r="C9174">
        <v>10</v>
      </c>
      <c r="D9174">
        <v>38</v>
      </c>
      <c r="E9174">
        <v>31</v>
      </c>
      <c r="F9174">
        <v>0</v>
      </c>
      <c r="T9174"/>
    </row>
    <row r="9175" spans="1:20" x14ac:dyDescent="0.25">
      <c r="A9175">
        <v>1986</v>
      </c>
      <c r="B9175">
        <v>2</v>
      </c>
      <c r="C9175">
        <v>11</v>
      </c>
      <c r="D9175">
        <v>34</v>
      </c>
      <c r="E9175">
        <v>24</v>
      </c>
      <c r="F9175">
        <v>42</v>
      </c>
      <c r="T9175"/>
    </row>
    <row r="9176" spans="1:20" x14ac:dyDescent="0.25">
      <c r="A9176">
        <v>1986</v>
      </c>
      <c r="B9176">
        <v>2</v>
      </c>
      <c r="C9176">
        <v>12</v>
      </c>
      <c r="D9176">
        <v>31</v>
      </c>
      <c r="E9176">
        <v>19</v>
      </c>
      <c r="F9176">
        <v>0</v>
      </c>
      <c r="T9176"/>
    </row>
    <row r="9177" spans="1:20" x14ac:dyDescent="0.25">
      <c r="A9177">
        <v>1986</v>
      </c>
      <c r="B9177">
        <v>2</v>
      </c>
      <c r="C9177">
        <v>13</v>
      </c>
      <c r="D9177">
        <v>31</v>
      </c>
      <c r="E9177">
        <v>18</v>
      </c>
      <c r="F9177">
        <v>0</v>
      </c>
      <c r="T9177"/>
    </row>
    <row r="9178" spans="1:20" x14ac:dyDescent="0.25">
      <c r="A9178">
        <v>1986</v>
      </c>
      <c r="B9178">
        <v>2</v>
      </c>
      <c r="C9178">
        <v>14</v>
      </c>
      <c r="D9178">
        <v>30</v>
      </c>
      <c r="E9178">
        <v>19</v>
      </c>
      <c r="F9178">
        <v>0</v>
      </c>
      <c r="T9178"/>
    </row>
    <row r="9179" spans="1:20" x14ac:dyDescent="0.25">
      <c r="A9179">
        <v>1986</v>
      </c>
      <c r="B9179">
        <v>2</v>
      </c>
      <c r="C9179">
        <v>15</v>
      </c>
      <c r="D9179">
        <v>34</v>
      </c>
      <c r="E9179">
        <v>26</v>
      </c>
      <c r="F9179">
        <v>0</v>
      </c>
      <c r="T9179"/>
    </row>
    <row r="9180" spans="1:20" x14ac:dyDescent="0.25">
      <c r="A9180">
        <v>1986</v>
      </c>
      <c r="B9180">
        <v>2</v>
      </c>
      <c r="C9180">
        <v>16</v>
      </c>
      <c r="D9180">
        <v>31</v>
      </c>
      <c r="E9180">
        <v>22</v>
      </c>
      <c r="F9180">
        <v>0</v>
      </c>
      <c r="T9180"/>
    </row>
    <row r="9181" spans="1:20" x14ac:dyDescent="0.25">
      <c r="A9181">
        <v>1986</v>
      </c>
      <c r="B9181">
        <v>2</v>
      </c>
      <c r="C9181">
        <v>17</v>
      </c>
      <c r="D9181">
        <v>35</v>
      </c>
      <c r="E9181">
        <v>29</v>
      </c>
      <c r="F9181">
        <v>6</v>
      </c>
      <c r="T9181"/>
    </row>
    <row r="9182" spans="1:20" x14ac:dyDescent="0.25">
      <c r="A9182">
        <v>1986</v>
      </c>
      <c r="B9182">
        <v>2</v>
      </c>
      <c r="C9182">
        <v>18</v>
      </c>
      <c r="D9182">
        <v>38</v>
      </c>
      <c r="E9182">
        <v>34</v>
      </c>
      <c r="F9182">
        <v>84</v>
      </c>
      <c r="T9182"/>
    </row>
    <row r="9183" spans="1:20" x14ac:dyDescent="0.25">
      <c r="A9183">
        <v>1986</v>
      </c>
      <c r="B9183">
        <v>2</v>
      </c>
      <c r="C9183">
        <v>19</v>
      </c>
      <c r="D9183">
        <v>40</v>
      </c>
      <c r="E9183">
        <v>36</v>
      </c>
      <c r="F9183">
        <v>2</v>
      </c>
      <c r="T9183"/>
    </row>
    <row r="9184" spans="1:20" x14ac:dyDescent="0.25">
      <c r="A9184">
        <v>1986</v>
      </c>
      <c r="B9184">
        <v>2</v>
      </c>
      <c r="C9184">
        <v>20</v>
      </c>
      <c r="D9184">
        <v>40</v>
      </c>
      <c r="E9184">
        <v>33</v>
      </c>
      <c r="F9184">
        <v>20</v>
      </c>
      <c r="T9184"/>
    </row>
    <row r="9185" spans="1:20" x14ac:dyDescent="0.25">
      <c r="A9185">
        <v>1986</v>
      </c>
      <c r="B9185">
        <v>2</v>
      </c>
      <c r="C9185">
        <v>21</v>
      </c>
      <c r="D9185">
        <v>40</v>
      </c>
      <c r="E9185">
        <v>37</v>
      </c>
      <c r="F9185">
        <v>28</v>
      </c>
      <c r="T9185"/>
    </row>
    <row r="9186" spans="1:20" x14ac:dyDescent="0.25">
      <c r="A9186">
        <v>1986</v>
      </c>
      <c r="B9186">
        <v>2</v>
      </c>
      <c r="C9186">
        <v>22</v>
      </c>
      <c r="D9186">
        <v>40</v>
      </c>
      <c r="E9186">
        <v>29</v>
      </c>
      <c r="F9186">
        <v>0</v>
      </c>
      <c r="T9186"/>
    </row>
    <row r="9187" spans="1:20" x14ac:dyDescent="0.25">
      <c r="A9187">
        <v>1986</v>
      </c>
      <c r="B9187">
        <v>2</v>
      </c>
      <c r="C9187">
        <v>23</v>
      </c>
      <c r="D9187">
        <v>37</v>
      </c>
      <c r="E9187">
        <v>33</v>
      </c>
      <c r="F9187">
        <v>0</v>
      </c>
      <c r="T9187"/>
    </row>
    <row r="9188" spans="1:20" x14ac:dyDescent="0.25">
      <c r="A9188">
        <v>1986</v>
      </c>
      <c r="B9188">
        <v>2</v>
      </c>
      <c r="C9188">
        <v>24</v>
      </c>
      <c r="D9188">
        <v>39</v>
      </c>
      <c r="E9188">
        <v>30</v>
      </c>
      <c r="F9188">
        <v>0</v>
      </c>
      <c r="T9188"/>
    </row>
    <row r="9189" spans="1:20" x14ac:dyDescent="0.25">
      <c r="A9189">
        <v>1986</v>
      </c>
      <c r="B9189">
        <v>2</v>
      </c>
      <c r="C9189">
        <v>25</v>
      </c>
      <c r="D9189">
        <v>38</v>
      </c>
      <c r="E9189">
        <v>21</v>
      </c>
      <c r="F9189">
        <v>0</v>
      </c>
      <c r="T9189"/>
    </row>
    <row r="9190" spans="1:20" x14ac:dyDescent="0.25">
      <c r="A9190">
        <v>1986</v>
      </c>
      <c r="B9190">
        <v>2</v>
      </c>
      <c r="C9190">
        <v>26</v>
      </c>
      <c r="D9190">
        <v>31</v>
      </c>
      <c r="E9190">
        <v>18</v>
      </c>
      <c r="F9190">
        <v>0</v>
      </c>
      <c r="T9190"/>
    </row>
    <row r="9191" spans="1:20" x14ac:dyDescent="0.25">
      <c r="A9191">
        <v>1986</v>
      </c>
      <c r="B9191">
        <v>2</v>
      </c>
      <c r="C9191">
        <v>27</v>
      </c>
      <c r="D9191">
        <v>37</v>
      </c>
      <c r="E9191">
        <v>26</v>
      </c>
      <c r="F9191">
        <v>0</v>
      </c>
      <c r="T9191"/>
    </row>
    <row r="9192" spans="1:20" x14ac:dyDescent="0.25">
      <c r="A9192">
        <v>1986</v>
      </c>
      <c r="B9192">
        <v>2</v>
      </c>
      <c r="C9192">
        <v>28</v>
      </c>
      <c r="D9192">
        <v>37</v>
      </c>
      <c r="E9192">
        <v>22</v>
      </c>
      <c r="F9192">
        <v>0</v>
      </c>
      <c r="T9192"/>
    </row>
    <row r="9193" spans="1:20" x14ac:dyDescent="0.25">
      <c r="A9193">
        <v>1986</v>
      </c>
      <c r="B9193">
        <v>3</v>
      </c>
      <c r="C9193">
        <v>1</v>
      </c>
      <c r="D9193">
        <v>40</v>
      </c>
      <c r="E9193">
        <v>24</v>
      </c>
      <c r="F9193">
        <v>0</v>
      </c>
      <c r="T9193"/>
    </row>
    <row r="9194" spans="1:20" x14ac:dyDescent="0.25">
      <c r="A9194">
        <v>1986</v>
      </c>
      <c r="B9194">
        <v>3</v>
      </c>
      <c r="C9194">
        <v>2</v>
      </c>
      <c r="D9194">
        <v>40</v>
      </c>
      <c r="E9194">
        <v>26</v>
      </c>
      <c r="F9194">
        <v>0</v>
      </c>
      <c r="T9194"/>
    </row>
    <row r="9195" spans="1:20" x14ac:dyDescent="0.25">
      <c r="A9195">
        <v>1986</v>
      </c>
      <c r="B9195">
        <v>3</v>
      </c>
      <c r="C9195">
        <v>3</v>
      </c>
      <c r="D9195">
        <v>49</v>
      </c>
      <c r="E9195">
        <v>29</v>
      </c>
      <c r="F9195">
        <v>0</v>
      </c>
      <c r="T9195"/>
    </row>
    <row r="9196" spans="1:20" x14ac:dyDescent="0.25">
      <c r="A9196">
        <v>1986</v>
      </c>
      <c r="B9196">
        <v>3</v>
      </c>
      <c r="C9196">
        <v>4</v>
      </c>
      <c r="D9196">
        <v>43</v>
      </c>
      <c r="E9196">
        <v>36</v>
      </c>
      <c r="F9196">
        <v>0</v>
      </c>
      <c r="T9196"/>
    </row>
    <row r="9197" spans="1:20" x14ac:dyDescent="0.25">
      <c r="A9197">
        <v>1986</v>
      </c>
      <c r="B9197">
        <v>3</v>
      </c>
      <c r="C9197">
        <v>5</v>
      </c>
      <c r="D9197">
        <v>50</v>
      </c>
      <c r="E9197">
        <v>35</v>
      </c>
      <c r="F9197">
        <v>0</v>
      </c>
      <c r="T9197"/>
    </row>
    <row r="9198" spans="1:20" x14ac:dyDescent="0.25">
      <c r="A9198">
        <v>1986</v>
      </c>
      <c r="B9198">
        <v>3</v>
      </c>
      <c r="C9198">
        <v>6</v>
      </c>
      <c r="D9198">
        <v>46</v>
      </c>
      <c r="E9198">
        <v>37</v>
      </c>
      <c r="F9198">
        <v>0</v>
      </c>
      <c r="T9198"/>
    </row>
    <row r="9199" spans="1:20" x14ac:dyDescent="0.25">
      <c r="A9199">
        <v>1986</v>
      </c>
      <c r="B9199">
        <v>3</v>
      </c>
      <c r="C9199">
        <v>7</v>
      </c>
      <c r="D9199">
        <v>40</v>
      </c>
      <c r="E9199">
        <v>18</v>
      </c>
      <c r="F9199">
        <v>0</v>
      </c>
      <c r="T9199"/>
    </row>
    <row r="9200" spans="1:20" x14ac:dyDescent="0.25">
      <c r="A9200">
        <v>1986</v>
      </c>
      <c r="B9200">
        <v>3</v>
      </c>
      <c r="C9200">
        <v>8</v>
      </c>
      <c r="D9200">
        <v>30</v>
      </c>
      <c r="E9200">
        <v>15</v>
      </c>
      <c r="F9200">
        <v>0</v>
      </c>
      <c r="T9200"/>
    </row>
    <row r="9201" spans="1:20" x14ac:dyDescent="0.25">
      <c r="A9201">
        <v>1986</v>
      </c>
      <c r="B9201">
        <v>3</v>
      </c>
      <c r="C9201">
        <v>9</v>
      </c>
      <c r="D9201">
        <v>46</v>
      </c>
      <c r="E9201">
        <v>28</v>
      </c>
      <c r="F9201">
        <v>0</v>
      </c>
      <c r="T9201"/>
    </row>
    <row r="9202" spans="1:20" x14ac:dyDescent="0.25">
      <c r="A9202">
        <v>1986</v>
      </c>
      <c r="B9202">
        <v>3</v>
      </c>
      <c r="C9202">
        <v>10</v>
      </c>
      <c r="D9202">
        <v>44</v>
      </c>
      <c r="E9202">
        <v>36</v>
      </c>
      <c r="F9202">
        <v>0</v>
      </c>
      <c r="T9202"/>
    </row>
    <row r="9203" spans="1:20" x14ac:dyDescent="0.25">
      <c r="A9203">
        <v>1986</v>
      </c>
      <c r="B9203">
        <v>3</v>
      </c>
      <c r="C9203">
        <v>11</v>
      </c>
      <c r="D9203">
        <v>67</v>
      </c>
      <c r="E9203">
        <v>38</v>
      </c>
      <c r="F9203">
        <v>9</v>
      </c>
      <c r="T9203"/>
    </row>
    <row r="9204" spans="1:20" x14ac:dyDescent="0.25">
      <c r="A9204">
        <v>1986</v>
      </c>
      <c r="B9204">
        <v>3</v>
      </c>
      <c r="C9204">
        <v>12</v>
      </c>
      <c r="D9204">
        <v>48</v>
      </c>
      <c r="E9204">
        <v>35</v>
      </c>
      <c r="F9204">
        <v>0</v>
      </c>
      <c r="T9204"/>
    </row>
    <row r="9205" spans="1:20" x14ac:dyDescent="0.25">
      <c r="A9205">
        <v>1986</v>
      </c>
      <c r="B9205">
        <v>3</v>
      </c>
      <c r="C9205">
        <v>13</v>
      </c>
      <c r="D9205">
        <v>40</v>
      </c>
      <c r="E9205">
        <v>36</v>
      </c>
      <c r="F9205">
        <v>63</v>
      </c>
      <c r="T9205"/>
    </row>
    <row r="9206" spans="1:20" x14ac:dyDescent="0.25">
      <c r="A9206">
        <v>1986</v>
      </c>
      <c r="B9206">
        <v>3</v>
      </c>
      <c r="C9206">
        <v>14</v>
      </c>
      <c r="D9206">
        <v>46</v>
      </c>
      <c r="E9206">
        <v>39</v>
      </c>
      <c r="F9206">
        <v>65</v>
      </c>
      <c r="T9206"/>
    </row>
    <row r="9207" spans="1:20" x14ac:dyDescent="0.25">
      <c r="A9207">
        <v>1986</v>
      </c>
      <c r="B9207">
        <v>3</v>
      </c>
      <c r="C9207">
        <v>15</v>
      </c>
      <c r="D9207">
        <v>64</v>
      </c>
      <c r="E9207">
        <v>42</v>
      </c>
      <c r="F9207">
        <v>6</v>
      </c>
      <c r="T9207"/>
    </row>
    <row r="9208" spans="1:20" x14ac:dyDescent="0.25">
      <c r="A9208">
        <v>1986</v>
      </c>
      <c r="B9208">
        <v>3</v>
      </c>
      <c r="C9208">
        <v>16</v>
      </c>
      <c r="D9208">
        <v>60</v>
      </c>
      <c r="E9208">
        <v>43</v>
      </c>
      <c r="F9208">
        <v>0</v>
      </c>
      <c r="T9208"/>
    </row>
    <row r="9209" spans="1:20" x14ac:dyDescent="0.25">
      <c r="A9209">
        <v>1986</v>
      </c>
      <c r="B9209">
        <v>3</v>
      </c>
      <c r="C9209">
        <v>17</v>
      </c>
      <c r="D9209">
        <v>52</v>
      </c>
      <c r="E9209">
        <v>39</v>
      </c>
      <c r="F9209">
        <v>0</v>
      </c>
      <c r="T9209"/>
    </row>
    <row r="9210" spans="1:20" x14ac:dyDescent="0.25">
      <c r="A9210">
        <v>1986</v>
      </c>
      <c r="B9210">
        <v>3</v>
      </c>
      <c r="C9210">
        <v>18</v>
      </c>
      <c r="D9210">
        <v>59</v>
      </c>
      <c r="E9210">
        <v>41</v>
      </c>
      <c r="F9210">
        <v>0</v>
      </c>
      <c r="T9210"/>
    </row>
    <row r="9211" spans="1:20" x14ac:dyDescent="0.25">
      <c r="A9211">
        <v>1986</v>
      </c>
      <c r="B9211">
        <v>3</v>
      </c>
      <c r="C9211">
        <v>19</v>
      </c>
      <c r="D9211">
        <v>70</v>
      </c>
      <c r="E9211">
        <v>46</v>
      </c>
      <c r="F9211">
        <v>1</v>
      </c>
      <c r="T9211"/>
    </row>
    <row r="9212" spans="1:20" x14ac:dyDescent="0.25">
      <c r="A9212">
        <v>1986</v>
      </c>
      <c r="B9212">
        <v>3</v>
      </c>
      <c r="C9212">
        <v>20</v>
      </c>
      <c r="D9212">
        <v>62</v>
      </c>
      <c r="E9212">
        <v>21</v>
      </c>
      <c r="F9212">
        <v>0</v>
      </c>
      <c r="T9212"/>
    </row>
    <row r="9213" spans="1:20" x14ac:dyDescent="0.25">
      <c r="A9213">
        <v>1986</v>
      </c>
      <c r="B9213">
        <v>3</v>
      </c>
      <c r="C9213">
        <v>21</v>
      </c>
      <c r="D9213">
        <v>36</v>
      </c>
      <c r="E9213">
        <v>18</v>
      </c>
      <c r="F9213">
        <v>0</v>
      </c>
      <c r="T9213"/>
    </row>
    <row r="9214" spans="1:20" x14ac:dyDescent="0.25">
      <c r="A9214">
        <v>1986</v>
      </c>
      <c r="B9214">
        <v>3</v>
      </c>
      <c r="C9214">
        <v>22</v>
      </c>
      <c r="D9214">
        <v>45</v>
      </c>
      <c r="E9214">
        <v>24</v>
      </c>
      <c r="F9214">
        <v>0</v>
      </c>
      <c r="T9214"/>
    </row>
    <row r="9215" spans="1:20" x14ac:dyDescent="0.25">
      <c r="A9215">
        <v>1986</v>
      </c>
      <c r="B9215">
        <v>3</v>
      </c>
      <c r="C9215">
        <v>23</v>
      </c>
      <c r="D9215">
        <v>51</v>
      </c>
      <c r="E9215">
        <v>33</v>
      </c>
      <c r="F9215">
        <v>0</v>
      </c>
      <c r="T9215"/>
    </row>
    <row r="9216" spans="1:20" x14ac:dyDescent="0.25">
      <c r="A9216">
        <v>1986</v>
      </c>
      <c r="B9216">
        <v>3</v>
      </c>
      <c r="C9216">
        <v>24</v>
      </c>
      <c r="D9216">
        <v>52</v>
      </c>
      <c r="E9216">
        <v>41</v>
      </c>
      <c r="F9216">
        <v>0</v>
      </c>
      <c r="T9216"/>
    </row>
    <row r="9217" spans="1:20" x14ac:dyDescent="0.25">
      <c r="A9217">
        <v>1986</v>
      </c>
      <c r="B9217">
        <v>3</v>
      </c>
      <c r="C9217">
        <v>25</v>
      </c>
      <c r="D9217">
        <v>60</v>
      </c>
      <c r="E9217">
        <v>40</v>
      </c>
      <c r="F9217">
        <v>0</v>
      </c>
      <c r="T9217"/>
    </row>
    <row r="9218" spans="1:20" x14ac:dyDescent="0.25">
      <c r="A9218">
        <v>1986</v>
      </c>
      <c r="B9218">
        <v>3</v>
      </c>
      <c r="C9218">
        <v>26</v>
      </c>
      <c r="D9218">
        <v>75</v>
      </c>
      <c r="E9218">
        <v>52</v>
      </c>
      <c r="F9218">
        <v>0</v>
      </c>
      <c r="T9218"/>
    </row>
    <row r="9219" spans="1:20" x14ac:dyDescent="0.25">
      <c r="A9219">
        <v>1986</v>
      </c>
      <c r="B9219">
        <v>3</v>
      </c>
      <c r="C9219">
        <v>27</v>
      </c>
      <c r="D9219">
        <v>64</v>
      </c>
      <c r="E9219">
        <v>45</v>
      </c>
      <c r="F9219">
        <v>2</v>
      </c>
      <c r="T9219"/>
    </row>
    <row r="9220" spans="1:20" x14ac:dyDescent="0.25">
      <c r="A9220">
        <v>1986</v>
      </c>
      <c r="B9220">
        <v>3</v>
      </c>
      <c r="C9220">
        <v>28</v>
      </c>
      <c r="D9220">
        <v>62</v>
      </c>
      <c r="E9220">
        <v>42</v>
      </c>
      <c r="F9220">
        <v>0</v>
      </c>
      <c r="T9220"/>
    </row>
    <row r="9221" spans="1:20" x14ac:dyDescent="0.25">
      <c r="A9221">
        <v>1986</v>
      </c>
      <c r="B9221">
        <v>3</v>
      </c>
      <c r="C9221">
        <v>29</v>
      </c>
      <c r="D9221">
        <v>78</v>
      </c>
      <c r="E9221">
        <v>48</v>
      </c>
      <c r="F9221">
        <v>0</v>
      </c>
      <c r="T9221"/>
    </row>
    <row r="9222" spans="1:20" x14ac:dyDescent="0.25">
      <c r="A9222">
        <v>1986</v>
      </c>
      <c r="B9222">
        <v>3</v>
      </c>
      <c r="C9222">
        <v>30</v>
      </c>
      <c r="D9222">
        <v>78</v>
      </c>
      <c r="E9222">
        <v>55</v>
      </c>
      <c r="F9222">
        <v>0</v>
      </c>
      <c r="T9222"/>
    </row>
    <row r="9223" spans="1:20" x14ac:dyDescent="0.25">
      <c r="A9223">
        <v>1986</v>
      </c>
      <c r="B9223">
        <v>3</v>
      </c>
      <c r="C9223">
        <v>31</v>
      </c>
      <c r="D9223">
        <v>75</v>
      </c>
      <c r="E9223">
        <v>60</v>
      </c>
      <c r="F9223">
        <v>0</v>
      </c>
      <c r="T9223"/>
    </row>
    <row r="9224" spans="1:20" x14ac:dyDescent="0.25">
      <c r="A9224">
        <v>1986</v>
      </c>
      <c r="B9224">
        <v>4</v>
      </c>
      <c r="C9224">
        <v>1</v>
      </c>
      <c r="D9224">
        <v>71</v>
      </c>
      <c r="E9224">
        <v>54</v>
      </c>
      <c r="F9224">
        <v>0</v>
      </c>
      <c r="T9224"/>
    </row>
    <row r="9225" spans="1:20" x14ac:dyDescent="0.25">
      <c r="A9225">
        <v>1986</v>
      </c>
      <c r="B9225">
        <v>4</v>
      </c>
      <c r="C9225">
        <v>2</v>
      </c>
      <c r="D9225">
        <v>73</v>
      </c>
      <c r="E9225">
        <v>52</v>
      </c>
      <c r="F9225">
        <v>0</v>
      </c>
      <c r="T9225"/>
    </row>
    <row r="9226" spans="1:20" x14ac:dyDescent="0.25">
      <c r="A9226">
        <v>1986</v>
      </c>
      <c r="B9226">
        <v>4</v>
      </c>
      <c r="C9226">
        <v>3</v>
      </c>
      <c r="D9226">
        <v>64</v>
      </c>
      <c r="E9226">
        <v>48</v>
      </c>
      <c r="F9226">
        <v>0</v>
      </c>
      <c r="T9226"/>
    </row>
    <row r="9227" spans="1:20" x14ac:dyDescent="0.25">
      <c r="A9227">
        <v>1986</v>
      </c>
      <c r="B9227">
        <v>4</v>
      </c>
      <c r="C9227">
        <v>4</v>
      </c>
      <c r="D9227">
        <v>55</v>
      </c>
      <c r="E9227">
        <v>47</v>
      </c>
      <c r="F9227">
        <v>5</v>
      </c>
      <c r="T9227"/>
    </row>
    <row r="9228" spans="1:20" x14ac:dyDescent="0.25">
      <c r="A9228">
        <v>1986</v>
      </c>
      <c r="B9228">
        <v>4</v>
      </c>
      <c r="C9228">
        <v>5</v>
      </c>
      <c r="D9228">
        <v>52</v>
      </c>
      <c r="E9228">
        <v>41</v>
      </c>
      <c r="F9228">
        <v>4</v>
      </c>
      <c r="T9228"/>
    </row>
    <row r="9229" spans="1:20" x14ac:dyDescent="0.25">
      <c r="A9229">
        <v>1986</v>
      </c>
      <c r="B9229">
        <v>4</v>
      </c>
      <c r="C9229">
        <v>6</v>
      </c>
      <c r="D9229">
        <v>44</v>
      </c>
      <c r="E9229">
        <v>39</v>
      </c>
      <c r="F9229">
        <v>14</v>
      </c>
      <c r="T9229"/>
    </row>
    <row r="9230" spans="1:20" x14ac:dyDescent="0.25">
      <c r="A9230">
        <v>1986</v>
      </c>
      <c r="B9230">
        <v>4</v>
      </c>
      <c r="C9230">
        <v>7</v>
      </c>
      <c r="D9230">
        <v>69</v>
      </c>
      <c r="E9230">
        <v>43</v>
      </c>
      <c r="F9230">
        <v>0</v>
      </c>
      <c r="T9230"/>
    </row>
    <row r="9231" spans="1:20" x14ac:dyDescent="0.25">
      <c r="A9231">
        <v>1986</v>
      </c>
      <c r="B9231">
        <v>4</v>
      </c>
      <c r="C9231">
        <v>8</v>
      </c>
      <c r="D9231">
        <v>75</v>
      </c>
      <c r="E9231">
        <v>52</v>
      </c>
      <c r="F9231">
        <v>1</v>
      </c>
      <c r="T9231"/>
    </row>
    <row r="9232" spans="1:20" x14ac:dyDescent="0.25">
      <c r="A9232">
        <v>1986</v>
      </c>
      <c r="B9232">
        <v>4</v>
      </c>
      <c r="C9232">
        <v>9</v>
      </c>
      <c r="D9232">
        <v>55</v>
      </c>
      <c r="E9232">
        <v>43</v>
      </c>
      <c r="F9232">
        <v>0</v>
      </c>
      <c r="T9232"/>
    </row>
    <row r="9233" spans="1:20" x14ac:dyDescent="0.25">
      <c r="A9233">
        <v>1986</v>
      </c>
      <c r="B9233">
        <v>4</v>
      </c>
      <c r="C9233">
        <v>10</v>
      </c>
      <c r="D9233">
        <v>49</v>
      </c>
      <c r="E9233">
        <v>38</v>
      </c>
      <c r="F9233">
        <v>0</v>
      </c>
      <c r="T9233"/>
    </row>
    <row r="9234" spans="1:20" x14ac:dyDescent="0.25">
      <c r="A9234">
        <v>1986</v>
      </c>
      <c r="B9234">
        <v>4</v>
      </c>
      <c r="C9234">
        <v>11</v>
      </c>
      <c r="D9234">
        <v>47</v>
      </c>
      <c r="E9234">
        <v>38</v>
      </c>
      <c r="F9234">
        <v>0</v>
      </c>
      <c r="T9234"/>
    </row>
    <row r="9235" spans="1:20" x14ac:dyDescent="0.25">
      <c r="A9235">
        <v>1986</v>
      </c>
      <c r="B9235">
        <v>4</v>
      </c>
      <c r="C9235">
        <v>12</v>
      </c>
      <c r="D9235">
        <v>54</v>
      </c>
      <c r="E9235">
        <v>40</v>
      </c>
      <c r="F9235">
        <v>0</v>
      </c>
      <c r="T9235"/>
    </row>
    <row r="9236" spans="1:20" x14ac:dyDescent="0.25">
      <c r="A9236">
        <v>1986</v>
      </c>
      <c r="B9236">
        <v>4</v>
      </c>
      <c r="C9236">
        <v>13</v>
      </c>
      <c r="D9236">
        <v>60</v>
      </c>
      <c r="E9236">
        <v>40</v>
      </c>
      <c r="F9236">
        <v>0</v>
      </c>
      <c r="T9236"/>
    </row>
    <row r="9237" spans="1:20" x14ac:dyDescent="0.25">
      <c r="A9237">
        <v>1986</v>
      </c>
      <c r="B9237">
        <v>4</v>
      </c>
      <c r="C9237">
        <v>14</v>
      </c>
      <c r="D9237">
        <v>67</v>
      </c>
      <c r="E9237">
        <v>41</v>
      </c>
      <c r="F9237">
        <v>0</v>
      </c>
      <c r="T9237"/>
    </row>
    <row r="9238" spans="1:20" x14ac:dyDescent="0.25">
      <c r="A9238">
        <v>1986</v>
      </c>
      <c r="B9238">
        <v>4</v>
      </c>
      <c r="C9238">
        <v>15</v>
      </c>
      <c r="D9238">
        <v>65</v>
      </c>
      <c r="E9238">
        <v>49</v>
      </c>
      <c r="F9238">
        <v>17</v>
      </c>
      <c r="T9238"/>
    </row>
    <row r="9239" spans="1:20" x14ac:dyDescent="0.25">
      <c r="A9239">
        <v>1986</v>
      </c>
      <c r="B9239">
        <v>4</v>
      </c>
      <c r="C9239">
        <v>16</v>
      </c>
      <c r="D9239">
        <v>49</v>
      </c>
      <c r="E9239">
        <v>42</v>
      </c>
      <c r="F9239">
        <v>191</v>
      </c>
      <c r="T9239"/>
    </row>
    <row r="9240" spans="1:20" x14ac:dyDescent="0.25">
      <c r="A9240">
        <v>1986</v>
      </c>
      <c r="B9240">
        <v>4</v>
      </c>
      <c r="C9240">
        <v>17</v>
      </c>
      <c r="D9240">
        <v>54</v>
      </c>
      <c r="E9240">
        <v>42</v>
      </c>
      <c r="F9240">
        <v>70</v>
      </c>
      <c r="T9240"/>
    </row>
    <row r="9241" spans="1:20" x14ac:dyDescent="0.25">
      <c r="A9241">
        <v>1986</v>
      </c>
      <c r="B9241">
        <v>4</v>
      </c>
      <c r="C9241">
        <v>18</v>
      </c>
      <c r="D9241">
        <v>66</v>
      </c>
      <c r="E9241">
        <v>51</v>
      </c>
      <c r="F9241">
        <v>1</v>
      </c>
      <c r="T9241"/>
    </row>
    <row r="9242" spans="1:20" x14ac:dyDescent="0.25">
      <c r="A9242">
        <v>1986</v>
      </c>
      <c r="B9242">
        <v>4</v>
      </c>
      <c r="C9242">
        <v>19</v>
      </c>
      <c r="D9242">
        <v>72</v>
      </c>
      <c r="E9242">
        <v>47</v>
      </c>
      <c r="F9242">
        <v>0</v>
      </c>
      <c r="T9242"/>
    </row>
    <row r="9243" spans="1:20" x14ac:dyDescent="0.25">
      <c r="A9243">
        <v>1986</v>
      </c>
      <c r="B9243">
        <v>4</v>
      </c>
      <c r="C9243">
        <v>20</v>
      </c>
      <c r="D9243">
        <v>64</v>
      </c>
      <c r="E9243">
        <v>47</v>
      </c>
      <c r="F9243">
        <v>0</v>
      </c>
      <c r="T9243"/>
    </row>
    <row r="9244" spans="1:20" x14ac:dyDescent="0.25">
      <c r="A9244">
        <v>1986</v>
      </c>
      <c r="B9244">
        <v>4</v>
      </c>
      <c r="C9244">
        <v>21</v>
      </c>
      <c r="D9244">
        <v>62</v>
      </c>
      <c r="E9244">
        <v>51</v>
      </c>
      <c r="F9244">
        <v>33</v>
      </c>
      <c r="T9244"/>
    </row>
    <row r="9245" spans="1:20" x14ac:dyDescent="0.25">
      <c r="A9245">
        <v>1986</v>
      </c>
      <c r="B9245">
        <v>4</v>
      </c>
      <c r="C9245">
        <v>22</v>
      </c>
      <c r="D9245">
        <v>63</v>
      </c>
      <c r="E9245">
        <v>43</v>
      </c>
      <c r="F9245">
        <v>9</v>
      </c>
      <c r="T9245"/>
    </row>
    <row r="9246" spans="1:20" x14ac:dyDescent="0.25">
      <c r="A9246">
        <v>1986</v>
      </c>
      <c r="B9246">
        <v>4</v>
      </c>
      <c r="C9246">
        <v>23</v>
      </c>
      <c r="D9246">
        <v>43</v>
      </c>
      <c r="E9246">
        <v>35</v>
      </c>
      <c r="F9246">
        <v>39</v>
      </c>
      <c r="T9246"/>
    </row>
    <row r="9247" spans="1:20" x14ac:dyDescent="0.25">
      <c r="A9247">
        <v>1986</v>
      </c>
      <c r="B9247">
        <v>4</v>
      </c>
      <c r="C9247">
        <v>24</v>
      </c>
      <c r="D9247">
        <v>67</v>
      </c>
      <c r="E9247">
        <v>42</v>
      </c>
      <c r="F9247">
        <v>0</v>
      </c>
      <c r="T9247"/>
    </row>
    <row r="9248" spans="1:20" x14ac:dyDescent="0.25">
      <c r="A9248">
        <v>1986</v>
      </c>
      <c r="B9248">
        <v>4</v>
      </c>
      <c r="C9248">
        <v>25</v>
      </c>
      <c r="D9248">
        <v>69</v>
      </c>
      <c r="E9248">
        <v>52</v>
      </c>
      <c r="F9248">
        <v>1</v>
      </c>
      <c r="T9248"/>
    </row>
    <row r="9249" spans="1:20" x14ac:dyDescent="0.25">
      <c r="A9249">
        <v>1986</v>
      </c>
      <c r="B9249">
        <v>4</v>
      </c>
      <c r="C9249">
        <v>26</v>
      </c>
      <c r="D9249">
        <v>66</v>
      </c>
      <c r="E9249">
        <v>56</v>
      </c>
      <c r="F9249">
        <v>5</v>
      </c>
      <c r="T9249"/>
    </row>
    <row r="9250" spans="1:20" x14ac:dyDescent="0.25">
      <c r="A9250">
        <v>1986</v>
      </c>
      <c r="B9250">
        <v>4</v>
      </c>
      <c r="C9250">
        <v>27</v>
      </c>
      <c r="D9250">
        <v>72</v>
      </c>
      <c r="E9250">
        <v>58</v>
      </c>
      <c r="F9250">
        <v>0</v>
      </c>
      <c r="T9250"/>
    </row>
    <row r="9251" spans="1:20" x14ac:dyDescent="0.25">
      <c r="A9251">
        <v>1986</v>
      </c>
      <c r="B9251">
        <v>4</v>
      </c>
      <c r="C9251">
        <v>28</v>
      </c>
      <c r="D9251">
        <v>82</v>
      </c>
      <c r="E9251">
        <v>54</v>
      </c>
      <c r="F9251">
        <v>0</v>
      </c>
      <c r="T9251"/>
    </row>
    <row r="9252" spans="1:20" x14ac:dyDescent="0.25">
      <c r="A9252">
        <v>1986</v>
      </c>
      <c r="B9252">
        <v>4</v>
      </c>
      <c r="C9252">
        <v>29</v>
      </c>
      <c r="D9252">
        <v>71</v>
      </c>
      <c r="E9252">
        <v>52</v>
      </c>
      <c r="F9252">
        <v>3</v>
      </c>
      <c r="T9252"/>
    </row>
    <row r="9253" spans="1:20" x14ac:dyDescent="0.25">
      <c r="A9253">
        <v>1986</v>
      </c>
      <c r="B9253">
        <v>4</v>
      </c>
      <c r="C9253">
        <v>30</v>
      </c>
      <c r="D9253">
        <v>76</v>
      </c>
      <c r="E9253">
        <v>56</v>
      </c>
      <c r="F9253">
        <v>0</v>
      </c>
      <c r="T9253"/>
    </row>
    <row r="9254" spans="1:20" x14ac:dyDescent="0.25">
      <c r="A9254">
        <v>1986</v>
      </c>
      <c r="B9254">
        <v>5</v>
      </c>
      <c r="C9254">
        <v>1</v>
      </c>
      <c r="D9254">
        <v>75</v>
      </c>
      <c r="E9254">
        <v>54</v>
      </c>
      <c r="F9254">
        <v>2</v>
      </c>
      <c r="T9254"/>
    </row>
    <row r="9255" spans="1:20" x14ac:dyDescent="0.25">
      <c r="A9255">
        <v>1986</v>
      </c>
      <c r="B9255">
        <v>5</v>
      </c>
      <c r="C9255">
        <v>2</v>
      </c>
      <c r="D9255">
        <v>58</v>
      </c>
      <c r="E9255">
        <v>47</v>
      </c>
      <c r="F9255">
        <v>0</v>
      </c>
      <c r="T9255"/>
    </row>
    <row r="9256" spans="1:20" x14ac:dyDescent="0.25">
      <c r="A9256">
        <v>1986</v>
      </c>
      <c r="B9256">
        <v>5</v>
      </c>
      <c r="C9256">
        <v>3</v>
      </c>
      <c r="D9256">
        <v>55</v>
      </c>
      <c r="E9256">
        <v>41</v>
      </c>
      <c r="F9256">
        <v>0</v>
      </c>
      <c r="T9256"/>
    </row>
    <row r="9257" spans="1:20" x14ac:dyDescent="0.25">
      <c r="A9257">
        <v>1986</v>
      </c>
      <c r="B9257">
        <v>5</v>
      </c>
      <c r="C9257">
        <v>4</v>
      </c>
      <c r="D9257">
        <v>62</v>
      </c>
      <c r="E9257">
        <v>41</v>
      </c>
      <c r="F9257">
        <v>0</v>
      </c>
      <c r="T9257"/>
    </row>
    <row r="9258" spans="1:20" x14ac:dyDescent="0.25">
      <c r="A9258">
        <v>1986</v>
      </c>
      <c r="B9258">
        <v>5</v>
      </c>
      <c r="C9258">
        <v>5</v>
      </c>
      <c r="D9258">
        <v>85</v>
      </c>
      <c r="E9258">
        <v>53</v>
      </c>
      <c r="F9258">
        <v>0</v>
      </c>
      <c r="T9258"/>
    </row>
    <row r="9259" spans="1:20" x14ac:dyDescent="0.25">
      <c r="A9259">
        <v>1986</v>
      </c>
      <c r="B9259">
        <v>5</v>
      </c>
      <c r="C9259">
        <v>6</v>
      </c>
      <c r="D9259">
        <v>92</v>
      </c>
      <c r="E9259">
        <v>58</v>
      </c>
      <c r="F9259">
        <v>7</v>
      </c>
      <c r="T9259"/>
    </row>
    <row r="9260" spans="1:20" x14ac:dyDescent="0.25">
      <c r="A9260">
        <v>1986</v>
      </c>
      <c r="B9260">
        <v>5</v>
      </c>
      <c r="C9260">
        <v>7</v>
      </c>
      <c r="D9260">
        <v>79</v>
      </c>
      <c r="E9260">
        <v>53</v>
      </c>
      <c r="F9260">
        <v>2</v>
      </c>
      <c r="T9260"/>
    </row>
    <row r="9261" spans="1:20" x14ac:dyDescent="0.25">
      <c r="A9261">
        <v>1986</v>
      </c>
      <c r="B9261">
        <v>5</v>
      </c>
      <c r="C9261">
        <v>8</v>
      </c>
      <c r="D9261">
        <v>70</v>
      </c>
      <c r="E9261">
        <v>50</v>
      </c>
      <c r="F9261">
        <v>0</v>
      </c>
      <c r="T9261"/>
    </row>
    <row r="9262" spans="1:20" x14ac:dyDescent="0.25">
      <c r="A9262">
        <v>1986</v>
      </c>
      <c r="B9262">
        <v>5</v>
      </c>
      <c r="C9262">
        <v>9</v>
      </c>
      <c r="D9262">
        <v>65</v>
      </c>
      <c r="E9262">
        <v>45</v>
      </c>
      <c r="F9262">
        <v>0</v>
      </c>
      <c r="T9262"/>
    </row>
    <row r="9263" spans="1:20" x14ac:dyDescent="0.25">
      <c r="A9263">
        <v>1986</v>
      </c>
      <c r="B9263">
        <v>5</v>
      </c>
      <c r="C9263">
        <v>10</v>
      </c>
      <c r="D9263">
        <v>74</v>
      </c>
      <c r="E9263">
        <v>44</v>
      </c>
      <c r="F9263">
        <v>0</v>
      </c>
      <c r="T9263"/>
    </row>
    <row r="9264" spans="1:20" x14ac:dyDescent="0.25">
      <c r="A9264">
        <v>1986</v>
      </c>
      <c r="B9264">
        <v>5</v>
      </c>
      <c r="C9264">
        <v>11</v>
      </c>
      <c r="D9264">
        <v>68</v>
      </c>
      <c r="E9264">
        <v>49</v>
      </c>
      <c r="F9264">
        <v>0</v>
      </c>
      <c r="T9264"/>
    </row>
    <row r="9265" spans="1:20" x14ac:dyDescent="0.25">
      <c r="A9265">
        <v>1986</v>
      </c>
      <c r="B9265">
        <v>5</v>
      </c>
      <c r="C9265">
        <v>12</v>
      </c>
      <c r="D9265">
        <v>72</v>
      </c>
      <c r="E9265">
        <v>47</v>
      </c>
      <c r="F9265">
        <v>0</v>
      </c>
      <c r="T9265"/>
    </row>
    <row r="9266" spans="1:20" x14ac:dyDescent="0.25">
      <c r="A9266">
        <v>1986</v>
      </c>
      <c r="B9266">
        <v>5</v>
      </c>
      <c r="C9266">
        <v>13</v>
      </c>
      <c r="D9266">
        <v>70</v>
      </c>
      <c r="E9266">
        <v>51</v>
      </c>
      <c r="F9266">
        <v>0</v>
      </c>
      <c r="T9266"/>
    </row>
    <row r="9267" spans="1:20" x14ac:dyDescent="0.25">
      <c r="A9267">
        <v>1986</v>
      </c>
      <c r="B9267">
        <v>5</v>
      </c>
      <c r="C9267">
        <v>14</v>
      </c>
      <c r="D9267">
        <v>69</v>
      </c>
      <c r="E9267">
        <v>52</v>
      </c>
      <c r="F9267">
        <v>0</v>
      </c>
      <c r="T9267"/>
    </row>
    <row r="9268" spans="1:20" x14ac:dyDescent="0.25">
      <c r="A9268">
        <v>1986</v>
      </c>
      <c r="B9268">
        <v>5</v>
      </c>
      <c r="C9268">
        <v>15</v>
      </c>
      <c r="D9268">
        <v>62</v>
      </c>
      <c r="E9268">
        <v>54</v>
      </c>
      <c r="F9268">
        <v>0</v>
      </c>
      <c r="T9268"/>
    </row>
    <row r="9269" spans="1:20" x14ac:dyDescent="0.25">
      <c r="A9269">
        <v>1986</v>
      </c>
      <c r="B9269">
        <v>5</v>
      </c>
      <c r="C9269">
        <v>16</v>
      </c>
      <c r="D9269">
        <v>73</v>
      </c>
      <c r="E9269">
        <v>57</v>
      </c>
      <c r="F9269">
        <v>9</v>
      </c>
      <c r="T9269"/>
    </row>
    <row r="9270" spans="1:20" x14ac:dyDescent="0.25">
      <c r="A9270">
        <v>1986</v>
      </c>
      <c r="B9270">
        <v>5</v>
      </c>
      <c r="C9270">
        <v>17</v>
      </c>
      <c r="D9270">
        <v>84</v>
      </c>
      <c r="E9270">
        <v>60</v>
      </c>
      <c r="F9270">
        <v>0</v>
      </c>
      <c r="T9270"/>
    </row>
    <row r="9271" spans="1:20" x14ac:dyDescent="0.25">
      <c r="A9271">
        <v>1986</v>
      </c>
      <c r="B9271">
        <v>5</v>
      </c>
      <c r="C9271">
        <v>18</v>
      </c>
      <c r="D9271">
        <v>86</v>
      </c>
      <c r="E9271">
        <v>66</v>
      </c>
      <c r="F9271">
        <v>0</v>
      </c>
      <c r="T9271"/>
    </row>
    <row r="9272" spans="1:20" x14ac:dyDescent="0.25">
      <c r="A9272">
        <v>1986</v>
      </c>
      <c r="B9272">
        <v>5</v>
      </c>
      <c r="C9272">
        <v>19</v>
      </c>
      <c r="D9272">
        <v>86</v>
      </c>
      <c r="E9272">
        <v>68</v>
      </c>
      <c r="F9272">
        <v>0</v>
      </c>
      <c r="T9272"/>
    </row>
    <row r="9273" spans="1:20" x14ac:dyDescent="0.25">
      <c r="A9273">
        <v>1986</v>
      </c>
      <c r="B9273">
        <v>5</v>
      </c>
      <c r="C9273">
        <v>20</v>
      </c>
      <c r="D9273">
        <v>71</v>
      </c>
      <c r="E9273">
        <v>63</v>
      </c>
      <c r="F9273">
        <v>11</v>
      </c>
      <c r="T9273"/>
    </row>
    <row r="9274" spans="1:20" x14ac:dyDescent="0.25">
      <c r="A9274">
        <v>1986</v>
      </c>
      <c r="B9274">
        <v>5</v>
      </c>
      <c r="C9274">
        <v>21</v>
      </c>
      <c r="D9274">
        <v>72</v>
      </c>
      <c r="E9274">
        <v>62</v>
      </c>
      <c r="F9274">
        <v>27</v>
      </c>
      <c r="T9274"/>
    </row>
    <row r="9275" spans="1:20" x14ac:dyDescent="0.25">
      <c r="A9275">
        <v>1986</v>
      </c>
      <c r="B9275">
        <v>5</v>
      </c>
      <c r="C9275">
        <v>22</v>
      </c>
      <c r="D9275">
        <v>71</v>
      </c>
      <c r="E9275">
        <v>61</v>
      </c>
      <c r="F9275">
        <v>35</v>
      </c>
      <c r="T9275"/>
    </row>
    <row r="9276" spans="1:20" x14ac:dyDescent="0.25">
      <c r="A9276">
        <v>1986</v>
      </c>
      <c r="B9276">
        <v>5</v>
      </c>
      <c r="C9276">
        <v>23</v>
      </c>
      <c r="D9276">
        <v>75</v>
      </c>
      <c r="E9276">
        <v>58</v>
      </c>
      <c r="F9276">
        <v>0</v>
      </c>
      <c r="T9276"/>
    </row>
    <row r="9277" spans="1:20" x14ac:dyDescent="0.25">
      <c r="A9277">
        <v>1986</v>
      </c>
      <c r="B9277">
        <v>5</v>
      </c>
      <c r="C9277">
        <v>24</v>
      </c>
      <c r="D9277">
        <v>75</v>
      </c>
      <c r="E9277">
        <v>58</v>
      </c>
      <c r="F9277">
        <v>0</v>
      </c>
      <c r="T9277"/>
    </row>
    <row r="9278" spans="1:20" x14ac:dyDescent="0.25">
      <c r="A9278">
        <v>1986</v>
      </c>
      <c r="B9278">
        <v>5</v>
      </c>
      <c r="C9278">
        <v>25</v>
      </c>
      <c r="D9278">
        <v>80</v>
      </c>
      <c r="E9278">
        <v>61</v>
      </c>
      <c r="F9278">
        <v>0</v>
      </c>
      <c r="T9278"/>
    </row>
    <row r="9279" spans="1:20" x14ac:dyDescent="0.25">
      <c r="A9279">
        <v>1986</v>
      </c>
      <c r="B9279">
        <v>5</v>
      </c>
      <c r="C9279">
        <v>26</v>
      </c>
      <c r="D9279">
        <v>76</v>
      </c>
      <c r="E9279">
        <v>58</v>
      </c>
      <c r="F9279">
        <v>0</v>
      </c>
      <c r="T9279"/>
    </row>
    <row r="9280" spans="1:20" x14ac:dyDescent="0.25">
      <c r="A9280">
        <v>1986</v>
      </c>
      <c r="B9280">
        <v>5</v>
      </c>
      <c r="C9280">
        <v>27</v>
      </c>
      <c r="D9280">
        <v>81</v>
      </c>
      <c r="E9280">
        <v>57</v>
      </c>
      <c r="F9280">
        <v>0</v>
      </c>
      <c r="T9280"/>
    </row>
    <row r="9281" spans="1:20" x14ac:dyDescent="0.25">
      <c r="A9281">
        <v>1986</v>
      </c>
      <c r="B9281">
        <v>5</v>
      </c>
      <c r="C9281">
        <v>28</v>
      </c>
      <c r="D9281">
        <v>86</v>
      </c>
      <c r="E9281">
        <v>67</v>
      </c>
      <c r="F9281">
        <v>0</v>
      </c>
      <c r="T9281"/>
    </row>
    <row r="9282" spans="1:20" x14ac:dyDescent="0.25">
      <c r="A9282">
        <v>1986</v>
      </c>
      <c r="B9282">
        <v>5</v>
      </c>
      <c r="C9282">
        <v>29</v>
      </c>
      <c r="D9282">
        <v>88</v>
      </c>
      <c r="E9282">
        <v>67</v>
      </c>
      <c r="F9282">
        <v>0</v>
      </c>
      <c r="T9282"/>
    </row>
    <row r="9283" spans="1:20" x14ac:dyDescent="0.25">
      <c r="A9283">
        <v>1986</v>
      </c>
      <c r="B9283">
        <v>5</v>
      </c>
      <c r="C9283">
        <v>30</v>
      </c>
      <c r="D9283">
        <v>94</v>
      </c>
      <c r="E9283">
        <v>73</v>
      </c>
      <c r="F9283">
        <v>0</v>
      </c>
      <c r="T9283"/>
    </row>
    <row r="9284" spans="1:20" x14ac:dyDescent="0.25">
      <c r="A9284">
        <v>1986</v>
      </c>
      <c r="B9284">
        <v>5</v>
      </c>
      <c r="C9284">
        <v>31</v>
      </c>
      <c r="D9284">
        <v>93</v>
      </c>
      <c r="E9284">
        <v>71</v>
      </c>
      <c r="F9284">
        <v>75</v>
      </c>
      <c r="T9284"/>
    </row>
    <row r="9285" spans="1:20" x14ac:dyDescent="0.25">
      <c r="A9285">
        <v>1986</v>
      </c>
      <c r="B9285">
        <v>6</v>
      </c>
      <c r="C9285">
        <v>1</v>
      </c>
      <c r="D9285">
        <v>90</v>
      </c>
      <c r="E9285">
        <v>69</v>
      </c>
      <c r="F9285">
        <v>0</v>
      </c>
      <c r="T9285"/>
    </row>
    <row r="9286" spans="1:20" x14ac:dyDescent="0.25">
      <c r="A9286">
        <v>1986</v>
      </c>
      <c r="B9286">
        <v>6</v>
      </c>
      <c r="C9286">
        <v>2</v>
      </c>
      <c r="D9286">
        <v>80</v>
      </c>
      <c r="E9286">
        <v>54</v>
      </c>
      <c r="F9286">
        <v>0</v>
      </c>
      <c r="T9286"/>
    </row>
    <row r="9287" spans="1:20" x14ac:dyDescent="0.25">
      <c r="A9287">
        <v>1986</v>
      </c>
      <c r="B9287">
        <v>6</v>
      </c>
      <c r="C9287">
        <v>3</v>
      </c>
      <c r="D9287">
        <v>69</v>
      </c>
      <c r="E9287">
        <v>49</v>
      </c>
      <c r="F9287">
        <v>0</v>
      </c>
      <c r="T9287"/>
    </row>
    <row r="9288" spans="1:20" x14ac:dyDescent="0.25">
      <c r="A9288">
        <v>1986</v>
      </c>
      <c r="B9288">
        <v>6</v>
      </c>
      <c r="C9288">
        <v>4</v>
      </c>
      <c r="D9288">
        <v>75</v>
      </c>
      <c r="E9288">
        <v>56</v>
      </c>
      <c r="F9288">
        <v>0</v>
      </c>
      <c r="T9288"/>
    </row>
    <row r="9289" spans="1:20" x14ac:dyDescent="0.25">
      <c r="A9289">
        <v>1986</v>
      </c>
      <c r="B9289">
        <v>6</v>
      </c>
      <c r="C9289">
        <v>5</v>
      </c>
      <c r="D9289">
        <v>84</v>
      </c>
      <c r="E9289">
        <v>66</v>
      </c>
      <c r="F9289">
        <v>0</v>
      </c>
      <c r="T9289"/>
    </row>
    <row r="9290" spans="1:20" x14ac:dyDescent="0.25">
      <c r="A9290">
        <v>1986</v>
      </c>
      <c r="B9290">
        <v>6</v>
      </c>
      <c r="C9290">
        <v>6</v>
      </c>
      <c r="D9290">
        <v>77</v>
      </c>
      <c r="E9290">
        <v>62</v>
      </c>
      <c r="F9290">
        <v>52</v>
      </c>
      <c r="T9290"/>
    </row>
    <row r="9291" spans="1:20" x14ac:dyDescent="0.25">
      <c r="A9291">
        <v>1986</v>
      </c>
      <c r="B9291">
        <v>6</v>
      </c>
      <c r="C9291">
        <v>7</v>
      </c>
      <c r="D9291">
        <v>64</v>
      </c>
      <c r="E9291">
        <v>60</v>
      </c>
      <c r="F9291">
        <v>2</v>
      </c>
      <c r="T9291"/>
    </row>
    <row r="9292" spans="1:20" x14ac:dyDescent="0.25">
      <c r="A9292">
        <v>1986</v>
      </c>
      <c r="B9292">
        <v>6</v>
      </c>
      <c r="C9292">
        <v>8</v>
      </c>
      <c r="D9292">
        <v>85</v>
      </c>
      <c r="E9292">
        <v>64</v>
      </c>
      <c r="F9292">
        <v>7</v>
      </c>
      <c r="T9292"/>
    </row>
    <row r="9293" spans="1:20" x14ac:dyDescent="0.25">
      <c r="A9293">
        <v>1986</v>
      </c>
      <c r="B9293">
        <v>6</v>
      </c>
      <c r="C9293">
        <v>9</v>
      </c>
      <c r="D9293">
        <v>80</v>
      </c>
      <c r="E9293">
        <v>64</v>
      </c>
      <c r="F9293">
        <v>0</v>
      </c>
      <c r="T9293"/>
    </row>
    <row r="9294" spans="1:20" x14ac:dyDescent="0.25">
      <c r="A9294">
        <v>1986</v>
      </c>
      <c r="B9294">
        <v>6</v>
      </c>
      <c r="C9294">
        <v>10</v>
      </c>
      <c r="D9294">
        <v>80</v>
      </c>
      <c r="E9294">
        <v>58</v>
      </c>
      <c r="F9294">
        <v>0</v>
      </c>
      <c r="T9294"/>
    </row>
    <row r="9295" spans="1:20" x14ac:dyDescent="0.25">
      <c r="A9295">
        <v>1986</v>
      </c>
      <c r="B9295">
        <v>6</v>
      </c>
      <c r="C9295">
        <v>11</v>
      </c>
      <c r="D9295">
        <v>88</v>
      </c>
      <c r="E9295">
        <v>70</v>
      </c>
      <c r="F9295">
        <v>0</v>
      </c>
      <c r="T9295"/>
    </row>
    <row r="9296" spans="1:20" x14ac:dyDescent="0.25">
      <c r="A9296">
        <v>1986</v>
      </c>
      <c r="B9296">
        <v>6</v>
      </c>
      <c r="C9296">
        <v>12</v>
      </c>
      <c r="D9296">
        <v>71</v>
      </c>
      <c r="E9296">
        <v>57</v>
      </c>
      <c r="F9296">
        <v>91</v>
      </c>
      <c r="T9296"/>
    </row>
    <row r="9297" spans="1:20" x14ac:dyDescent="0.25">
      <c r="A9297">
        <v>1986</v>
      </c>
      <c r="B9297">
        <v>6</v>
      </c>
      <c r="C9297">
        <v>13</v>
      </c>
      <c r="D9297">
        <v>75</v>
      </c>
      <c r="E9297">
        <v>55</v>
      </c>
      <c r="F9297">
        <v>5</v>
      </c>
      <c r="T9297"/>
    </row>
    <row r="9298" spans="1:20" x14ac:dyDescent="0.25">
      <c r="A9298">
        <v>1986</v>
      </c>
      <c r="B9298">
        <v>6</v>
      </c>
      <c r="C9298">
        <v>14</v>
      </c>
      <c r="D9298">
        <v>84</v>
      </c>
      <c r="E9298">
        <v>63</v>
      </c>
      <c r="F9298">
        <v>0</v>
      </c>
      <c r="T9298"/>
    </row>
    <row r="9299" spans="1:20" x14ac:dyDescent="0.25">
      <c r="A9299">
        <v>1986</v>
      </c>
      <c r="B9299">
        <v>6</v>
      </c>
      <c r="C9299">
        <v>15</v>
      </c>
      <c r="D9299">
        <v>86</v>
      </c>
      <c r="E9299">
        <v>70</v>
      </c>
      <c r="F9299">
        <v>0</v>
      </c>
      <c r="T9299"/>
    </row>
    <row r="9300" spans="1:20" x14ac:dyDescent="0.25">
      <c r="A9300">
        <v>1986</v>
      </c>
      <c r="B9300">
        <v>6</v>
      </c>
      <c r="C9300">
        <v>16</v>
      </c>
      <c r="D9300">
        <v>84</v>
      </c>
      <c r="E9300">
        <v>72</v>
      </c>
      <c r="F9300">
        <v>0</v>
      </c>
      <c r="T9300"/>
    </row>
    <row r="9301" spans="1:20" x14ac:dyDescent="0.25">
      <c r="A9301">
        <v>1986</v>
      </c>
      <c r="B9301">
        <v>6</v>
      </c>
      <c r="C9301">
        <v>17</v>
      </c>
      <c r="D9301">
        <v>80</v>
      </c>
      <c r="E9301">
        <v>59</v>
      </c>
      <c r="F9301">
        <v>0</v>
      </c>
      <c r="T9301"/>
    </row>
    <row r="9302" spans="1:20" x14ac:dyDescent="0.25">
      <c r="A9302">
        <v>1986</v>
      </c>
      <c r="B9302">
        <v>6</v>
      </c>
      <c r="C9302">
        <v>18</v>
      </c>
      <c r="D9302">
        <v>74</v>
      </c>
      <c r="E9302">
        <v>54</v>
      </c>
      <c r="F9302">
        <v>0</v>
      </c>
      <c r="T9302"/>
    </row>
    <row r="9303" spans="1:20" x14ac:dyDescent="0.25">
      <c r="A9303">
        <v>1986</v>
      </c>
      <c r="B9303">
        <v>6</v>
      </c>
      <c r="C9303">
        <v>19</v>
      </c>
      <c r="D9303">
        <v>80</v>
      </c>
      <c r="E9303">
        <v>59</v>
      </c>
      <c r="F9303">
        <v>9</v>
      </c>
      <c r="T9303"/>
    </row>
    <row r="9304" spans="1:20" x14ac:dyDescent="0.25">
      <c r="A9304">
        <v>1986</v>
      </c>
      <c r="B9304">
        <v>6</v>
      </c>
      <c r="C9304">
        <v>20</v>
      </c>
      <c r="D9304">
        <v>80</v>
      </c>
      <c r="E9304">
        <v>63</v>
      </c>
      <c r="F9304">
        <v>1</v>
      </c>
      <c r="T9304"/>
    </row>
    <row r="9305" spans="1:20" x14ac:dyDescent="0.25">
      <c r="A9305">
        <v>1986</v>
      </c>
      <c r="B9305">
        <v>6</v>
      </c>
      <c r="C9305">
        <v>21</v>
      </c>
      <c r="D9305">
        <v>81</v>
      </c>
      <c r="E9305">
        <v>61</v>
      </c>
      <c r="F9305">
        <v>0</v>
      </c>
      <c r="T9305"/>
    </row>
    <row r="9306" spans="1:20" x14ac:dyDescent="0.25">
      <c r="A9306">
        <v>1986</v>
      </c>
      <c r="B9306">
        <v>6</v>
      </c>
      <c r="C9306">
        <v>22</v>
      </c>
      <c r="D9306">
        <v>84</v>
      </c>
      <c r="E9306">
        <v>61</v>
      </c>
      <c r="F9306">
        <v>0</v>
      </c>
      <c r="T9306"/>
    </row>
    <row r="9307" spans="1:20" x14ac:dyDescent="0.25">
      <c r="A9307">
        <v>1986</v>
      </c>
      <c r="B9307">
        <v>6</v>
      </c>
      <c r="C9307">
        <v>23</v>
      </c>
      <c r="D9307">
        <v>91</v>
      </c>
      <c r="E9307">
        <v>70</v>
      </c>
      <c r="F9307">
        <v>0</v>
      </c>
      <c r="T9307"/>
    </row>
    <row r="9308" spans="1:20" x14ac:dyDescent="0.25">
      <c r="A9308">
        <v>1986</v>
      </c>
      <c r="B9308">
        <v>6</v>
      </c>
      <c r="C9308">
        <v>24</v>
      </c>
      <c r="D9308">
        <v>85</v>
      </c>
      <c r="E9308">
        <v>65</v>
      </c>
      <c r="F9308">
        <v>0</v>
      </c>
      <c r="T9308"/>
    </row>
    <row r="9309" spans="1:20" x14ac:dyDescent="0.25">
      <c r="A9309">
        <v>1986</v>
      </c>
      <c r="B9309">
        <v>6</v>
      </c>
      <c r="C9309">
        <v>25</v>
      </c>
      <c r="D9309">
        <v>74</v>
      </c>
      <c r="E9309">
        <v>58</v>
      </c>
      <c r="F9309">
        <v>0</v>
      </c>
      <c r="T9309"/>
    </row>
    <row r="9310" spans="1:20" x14ac:dyDescent="0.25">
      <c r="A9310">
        <v>1986</v>
      </c>
      <c r="B9310">
        <v>6</v>
      </c>
      <c r="C9310">
        <v>26</v>
      </c>
      <c r="D9310">
        <v>81</v>
      </c>
      <c r="E9310">
        <v>57</v>
      </c>
      <c r="F9310">
        <v>0</v>
      </c>
      <c r="T9310"/>
    </row>
    <row r="9311" spans="1:20" x14ac:dyDescent="0.25">
      <c r="A9311">
        <v>1986</v>
      </c>
      <c r="B9311">
        <v>6</v>
      </c>
      <c r="C9311">
        <v>27</v>
      </c>
      <c r="D9311">
        <v>87</v>
      </c>
      <c r="E9311">
        <v>68</v>
      </c>
      <c r="F9311">
        <v>9</v>
      </c>
      <c r="T9311"/>
    </row>
    <row r="9312" spans="1:20" x14ac:dyDescent="0.25">
      <c r="A9312">
        <v>1986</v>
      </c>
      <c r="B9312">
        <v>6</v>
      </c>
      <c r="C9312">
        <v>28</v>
      </c>
      <c r="D9312">
        <v>86</v>
      </c>
      <c r="E9312">
        <v>73</v>
      </c>
      <c r="F9312">
        <v>0</v>
      </c>
      <c r="T9312"/>
    </row>
    <row r="9313" spans="1:20" x14ac:dyDescent="0.25">
      <c r="A9313">
        <v>1986</v>
      </c>
      <c r="B9313">
        <v>6</v>
      </c>
      <c r="C9313">
        <v>29</v>
      </c>
      <c r="D9313">
        <v>89</v>
      </c>
      <c r="E9313">
        <v>70</v>
      </c>
      <c r="F9313">
        <v>0</v>
      </c>
      <c r="T9313"/>
    </row>
    <row r="9314" spans="1:20" x14ac:dyDescent="0.25">
      <c r="A9314">
        <v>1986</v>
      </c>
      <c r="B9314">
        <v>6</v>
      </c>
      <c r="C9314">
        <v>30</v>
      </c>
      <c r="D9314">
        <v>80</v>
      </c>
      <c r="E9314">
        <v>61</v>
      </c>
      <c r="F9314">
        <v>10</v>
      </c>
      <c r="T9314"/>
    </row>
    <row r="9315" spans="1:20" x14ac:dyDescent="0.25">
      <c r="A9315">
        <v>1986</v>
      </c>
      <c r="B9315">
        <v>7</v>
      </c>
      <c r="C9315">
        <v>1</v>
      </c>
      <c r="D9315">
        <v>80</v>
      </c>
      <c r="E9315">
        <v>60</v>
      </c>
      <c r="F9315">
        <v>3</v>
      </c>
      <c r="T9315"/>
    </row>
    <row r="9316" spans="1:20" x14ac:dyDescent="0.25">
      <c r="A9316">
        <v>1986</v>
      </c>
      <c r="B9316">
        <v>7</v>
      </c>
      <c r="C9316">
        <v>2</v>
      </c>
      <c r="D9316">
        <v>75</v>
      </c>
      <c r="E9316">
        <v>66</v>
      </c>
      <c r="F9316">
        <v>91</v>
      </c>
      <c r="T9316"/>
    </row>
    <row r="9317" spans="1:20" x14ac:dyDescent="0.25">
      <c r="A9317">
        <v>1986</v>
      </c>
      <c r="B9317">
        <v>7</v>
      </c>
      <c r="C9317">
        <v>3</v>
      </c>
      <c r="D9317">
        <v>79</v>
      </c>
      <c r="E9317">
        <v>62</v>
      </c>
      <c r="F9317">
        <v>0</v>
      </c>
      <c r="T9317"/>
    </row>
    <row r="9318" spans="1:20" x14ac:dyDescent="0.25">
      <c r="A9318">
        <v>1986</v>
      </c>
      <c r="B9318">
        <v>7</v>
      </c>
      <c r="C9318">
        <v>4</v>
      </c>
      <c r="D9318">
        <v>77</v>
      </c>
      <c r="E9318">
        <v>55</v>
      </c>
      <c r="F9318">
        <v>0</v>
      </c>
      <c r="T9318"/>
    </row>
    <row r="9319" spans="1:20" x14ac:dyDescent="0.25">
      <c r="A9319">
        <v>1986</v>
      </c>
      <c r="B9319">
        <v>7</v>
      </c>
      <c r="C9319">
        <v>5</v>
      </c>
      <c r="D9319">
        <v>91</v>
      </c>
      <c r="E9319">
        <v>68</v>
      </c>
      <c r="F9319">
        <v>0</v>
      </c>
      <c r="T9319"/>
    </row>
    <row r="9320" spans="1:20" x14ac:dyDescent="0.25">
      <c r="A9320">
        <v>1986</v>
      </c>
      <c r="B9320">
        <v>7</v>
      </c>
      <c r="C9320">
        <v>6</v>
      </c>
      <c r="D9320">
        <v>98</v>
      </c>
      <c r="E9320">
        <v>75</v>
      </c>
      <c r="F9320">
        <v>0</v>
      </c>
      <c r="T9320"/>
    </row>
    <row r="9321" spans="1:20" x14ac:dyDescent="0.25">
      <c r="A9321">
        <v>1986</v>
      </c>
      <c r="B9321">
        <v>7</v>
      </c>
      <c r="C9321">
        <v>7</v>
      </c>
      <c r="D9321">
        <v>98</v>
      </c>
      <c r="E9321">
        <v>70</v>
      </c>
      <c r="F9321">
        <v>0</v>
      </c>
      <c r="T9321"/>
    </row>
    <row r="9322" spans="1:20" x14ac:dyDescent="0.25">
      <c r="A9322">
        <v>1986</v>
      </c>
      <c r="B9322">
        <v>7</v>
      </c>
      <c r="C9322">
        <v>8</v>
      </c>
      <c r="D9322">
        <v>93</v>
      </c>
      <c r="E9322">
        <v>77</v>
      </c>
      <c r="F9322">
        <v>0</v>
      </c>
      <c r="T9322"/>
    </row>
    <row r="9323" spans="1:20" x14ac:dyDescent="0.25">
      <c r="A9323">
        <v>1986</v>
      </c>
      <c r="B9323">
        <v>7</v>
      </c>
      <c r="C9323">
        <v>9</v>
      </c>
      <c r="D9323">
        <v>82</v>
      </c>
      <c r="E9323">
        <v>73</v>
      </c>
      <c r="F9323">
        <v>4</v>
      </c>
      <c r="T9323"/>
    </row>
    <row r="9324" spans="1:20" x14ac:dyDescent="0.25">
      <c r="A9324">
        <v>1986</v>
      </c>
      <c r="B9324">
        <v>7</v>
      </c>
      <c r="C9324">
        <v>10</v>
      </c>
      <c r="D9324">
        <v>85</v>
      </c>
      <c r="E9324">
        <v>66</v>
      </c>
      <c r="F9324">
        <v>0</v>
      </c>
      <c r="T9324"/>
    </row>
    <row r="9325" spans="1:20" x14ac:dyDescent="0.25">
      <c r="A9325">
        <v>1986</v>
      </c>
      <c r="B9325">
        <v>7</v>
      </c>
      <c r="C9325">
        <v>11</v>
      </c>
      <c r="D9325">
        <v>75</v>
      </c>
      <c r="E9325">
        <v>63</v>
      </c>
      <c r="F9325">
        <v>0</v>
      </c>
      <c r="T9325"/>
    </row>
    <row r="9326" spans="1:20" x14ac:dyDescent="0.25">
      <c r="A9326">
        <v>1986</v>
      </c>
      <c r="B9326">
        <v>7</v>
      </c>
      <c r="C9326">
        <v>12</v>
      </c>
      <c r="D9326">
        <v>71</v>
      </c>
      <c r="E9326">
        <v>62</v>
      </c>
      <c r="F9326">
        <v>92</v>
      </c>
      <c r="T9326"/>
    </row>
    <row r="9327" spans="1:20" x14ac:dyDescent="0.25">
      <c r="A9327">
        <v>1986</v>
      </c>
      <c r="B9327">
        <v>7</v>
      </c>
      <c r="C9327">
        <v>13</v>
      </c>
      <c r="D9327">
        <v>72</v>
      </c>
      <c r="E9327">
        <v>63</v>
      </c>
      <c r="F9327">
        <v>47</v>
      </c>
      <c r="T9327"/>
    </row>
    <row r="9328" spans="1:20" x14ac:dyDescent="0.25">
      <c r="A9328">
        <v>1986</v>
      </c>
      <c r="B9328">
        <v>7</v>
      </c>
      <c r="C9328">
        <v>14</v>
      </c>
      <c r="D9328">
        <v>86</v>
      </c>
      <c r="E9328">
        <v>65</v>
      </c>
      <c r="F9328">
        <v>0</v>
      </c>
      <c r="T9328"/>
    </row>
    <row r="9329" spans="1:20" x14ac:dyDescent="0.25">
      <c r="A9329">
        <v>1986</v>
      </c>
      <c r="B9329">
        <v>7</v>
      </c>
      <c r="C9329">
        <v>15</v>
      </c>
      <c r="D9329">
        <v>87</v>
      </c>
      <c r="E9329">
        <v>64</v>
      </c>
      <c r="F9329">
        <v>0</v>
      </c>
      <c r="T9329"/>
    </row>
    <row r="9330" spans="1:20" x14ac:dyDescent="0.25">
      <c r="A9330">
        <v>1986</v>
      </c>
      <c r="B9330">
        <v>7</v>
      </c>
      <c r="C9330">
        <v>16</v>
      </c>
      <c r="D9330">
        <v>80</v>
      </c>
      <c r="E9330">
        <v>69</v>
      </c>
      <c r="F9330">
        <v>0</v>
      </c>
      <c r="T9330"/>
    </row>
    <row r="9331" spans="1:20" x14ac:dyDescent="0.25">
      <c r="A9331">
        <v>1986</v>
      </c>
      <c r="B9331">
        <v>7</v>
      </c>
      <c r="C9331">
        <v>17</v>
      </c>
      <c r="D9331">
        <v>82</v>
      </c>
      <c r="E9331">
        <v>70</v>
      </c>
      <c r="F9331">
        <v>0</v>
      </c>
      <c r="T9331"/>
    </row>
    <row r="9332" spans="1:20" x14ac:dyDescent="0.25">
      <c r="A9332">
        <v>1986</v>
      </c>
      <c r="B9332">
        <v>7</v>
      </c>
      <c r="C9332">
        <v>18</v>
      </c>
      <c r="D9332">
        <v>90</v>
      </c>
      <c r="E9332">
        <v>70</v>
      </c>
      <c r="F9332">
        <v>16</v>
      </c>
      <c r="T9332"/>
    </row>
    <row r="9333" spans="1:20" x14ac:dyDescent="0.25">
      <c r="A9333">
        <v>1986</v>
      </c>
      <c r="B9333">
        <v>7</v>
      </c>
      <c r="C9333">
        <v>19</v>
      </c>
      <c r="D9333">
        <v>85</v>
      </c>
      <c r="E9333">
        <v>69</v>
      </c>
      <c r="F9333">
        <v>36</v>
      </c>
      <c r="T9333"/>
    </row>
    <row r="9334" spans="1:20" x14ac:dyDescent="0.25">
      <c r="A9334">
        <v>1986</v>
      </c>
      <c r="B9334">
        <v>7</v>
      </c>
      <c r="C9334">
        <v>20</v>
      </c>
      <c r="D9334">
        <v>82</v>
      </c>
      <c r="E9334">
        <v>68</v>
      </c>
      <c r="F9334">
        <v>0</v>
      </c>
      <c r="T9334"/>
    </row>
    <row r="9335" spans="1:20" x14ac:dyDescent="0.25">
      <c r="A9335">
        <v>1986</v>
      </c>
      <c r="B9335">
        <v>7</v>
      </c>
      <c r="C9335">
        <v>21</v>
      </c>
      <c r="D9335">
        <v>89</v>
      </c>
      <c r="E9335">
        <v>75</v>
      </c>
      <c r="F9335">
        <v>0</v>
      </c>
      <c r="T9335"/>
    </row>
    <row r="9336" spans="1:20" x14ac:dyDescent="0.25">
      <c r="A9336">
        <v>1986</v>
      </c>
      <c r="B9336">
        <v>7</v>
      </c>
      <c r="C9336">
        <v>22</v>
      </c>
      <c r="D9336">
        <v>88</v>
      </c>
      <c r="E9336">
        <v>71</v>
      </c>
      <c r="F9336">
        <v>0</v>
      </c>
      <c r="T9336"/>
    </row>
    <row r="9337" spans="1:20" x14ac:dyDescent="0.25">
      <c r="A9337">
        <v>1986</v>
      </c>
      <c r="B9337">
        <v>7</v>
      </c>
      <c r="C9337">
        <v>23</v>
      </c>
      <c r="D9337">
        <v>89</v>
      </c>
      <c r="E9337">
        <v>69</v>
      </c>
      <c r="F9337">
        <v>0</v>
      </c>
      <c r="T9337"/>
    </row>
    <row r="9338" spans="1:20" x14ac:dyDescent="0.25">
      <c r="A9338">
        <v>1986</v>
      </c>
      <c r="B9338">
        <v>7</v>
      </c>
      <c r="C9338">
        <v>24</v>
      </c>
      <c r="D9338">
        <v>87</v>
      </c>
      <c r="E9338">
        <v>72</v>
      </c>
      <c r="F9338">
        <v>0</v>
      </c>
      <c r="T9338"/>
    </row>
    <row r="9339" spans="1:20" x14ac:dyDescent="0.25">
      <c r="A9339">
        <v>1986</v>
      </c>
      <c r="B9339">
        <v>7</v>
      </c>
      <c r="C9339">
        <v>25</v>
      </c>
      <c r="D9339">
        <v>86</v>
      </c>
      <c r="E9339">
        <v>72</v>
      </c>
      <c r="F9339">
        <v>0</v>
      </c>
      <c r="T9339"/>
    </row>
    <row r="9340" spans="1:20" x14ac:dyDescent="0.25">
      <c r="A9340">
        <v>1986</v>
      </c>
      <c r="B9340">
        <v>7</v>
      </c>
      <c r="C9340">
        <v>26</v>
      </c>
      <c r="D9340">
        <v>90</v>
      </c>
      <c r="E9340">
        <v>72</v>
      </c>
      <c r="F9340">
        <v>97</v>
      </c>
      <c r="T9340"/>
    </row>
    <row r="9341" spans="1:20" x14ac:dyDescent="0.25">
      <c r="A9341">
        <v>1986</v>
      </c>
      <c r="B9341">
        <v>7</v>
      </c>
      <c r="C9341">
        <v>27</v>
      </c>
      <c r="D9341">
        <v>85</v>
      </c>
      <c r="E9341">
        <v>69</v>
      </c>
      <c r="F9341">
        <v>31</v>
      </c>
      <c r="T9341"/>
    </row>
    <row r="9342" spans="1:20" x14ac:dyDescent="0.25">
      <c r="A9342">
        <v>1986</v>
      </c>
      <c r="B9342">
        <v>7</v>
      </c>
      <c r="C9342">
        <v>28</v>
      </c>
      <c r="D9342">
        <v>86</v>
      </c>
      <c r="E9342">
        <v>72</v>
      </c>
      <c r="F9342">
        <v>0</v>
      </c>
      <c r="T9342"/>
    </row>
    <row r="9343" spans="1:20" x14ac:dyDescent="0.25">
      <c r="A9343">
        <v>1986</v>
      </c>
      <c r="B9343">
        <v>7</v>
      </c>
      <c r="C9343">
        <v>29</v>
      </c>
      <c r="D9343">
        <v>88</v>
      </c>
      <c r="E9343">
        <v>70</v>
      </c>
      <c r="F9343">
        <v>14</v>
      </c>
      <c r="T9343"/>
    </row>
    <row r="9344" spans="1:20" x14ac:dyDescent="0.25">
      <c r="A9344">
        <v>1986</v>
      </c>
      <c r="B9344">
        <v>7</v>
      </c>
      <c r="C9344">
        <v>30</v>
      </c>
      <c r="D9344">
        <v>83</v>
      </c>
      <c r="E9344">
        <v>65</v>
      </c>
      <c r="F9344">
        <v>45</v>
      </c>
      <c r="T9344"/>
    </row>
    <row r="9345" spans="1:20" x14ac:dyDescent="0.25">
      <c r="A9345">
        <v>1986</v>
      </c>
      <c r="B9345">
        <v>7</v>
      </c>
      <c r="C9345">
        <v>31</v>
      </c>
      <c r="D9345">
        <v>68</v>
      </c>
      <c r="E9345">
        <v>63</v>
      </c>
      <c r="F9345">
        <v>80</v>
      </c>
      <c r="T9345"/>
    </row>
    <row r="9346" spans="1:20" x14ac:dyDescent="0.25">
      <c r="A9346">
        <v>1986</v>
      </c>
      <c r="B9346">
        <v>8</v>
      </c>
      <c r="C9346">
        <v>1</v>
      </c>
      <c r="D9346">
        <v>83</v>
      </c>
      <c r="E9346">
        <v>65</v>
      </c>
      <c r="F9346">
        <v>23</v>
      </c>
      <c r="T9346"/>
    </row>
    <row r="9347" spans="1:20" x14ac:dyDescent="0.25">
      <c r="A9347">
        <v>1986</v>
      </c>
      <c r="B9347">
        <v>8</v>
      </c>
      <c r="C9347">
        <v>2</v>
      </c>
      <c r="D9347">
        <v>85</v>
      </c>
      <c r="E9347">
        <v>65</v>
      </c>
      <c r="F9347">
        <v>120</v>
      </c>
      <c r="T9347"/>
    </row>
    <row r="9348" spans="1:20" x14ac:dyDescent="0.25">
      <c r="A9348">
        <v>1986</v>
      </c>
      <c r="B9348">
        <v>8</v>
      </c>
      <c r="C9348">
        <v>3</v>
      </c>
      <c r="D9348">
        <v>85</v>
      </c>
      <c r="E9348">
        <v>68</v>
      </c>
      <c r="F9348">
        <v>0</v>
      </c>
      <c r="T9348"/>
    </row>
    <row r="9349" spans="1:20" x14ac:dyDescent="0.25">
      <c r="A9349">
        <v>1986</v>
      </c>
      <c r="B9349">
        <v>8</v>
      </c>
      <c r="C9349">
        <v>4</v>
      </c>
      <c r="D9349">
        <v>86</v>
      </c>
      <c r="E9349">
        <v>68</v>
      </c>
      <c r="F9349">
        <v>0</v>
      </c>
      <c r="T9349"/>
    </row>
    <row r="9350" spans="1:20" x14ac:dyDescent="0.25">
      <c r="A9350">
        <v>1986</v>
      </c>
      <c r="B9350">
        <v>8</v>
      </c>
      <c r="C9350">
        <v>5</v>
      </c>
      <c r="D9350">
        <v>85</v>
      </c>
      <c r="E9350">
        <v>68</v>
      </c>
      <c r="F9350">
        <v>0</v>
      </c>
      <c r="T9350"/>
    </row>
    <row r="9351" spans="1:20" x14ac:dyDescent="0.25">
      <c r="A9351">
        <v>1986</v>
      </c>
      <c r="B9351">
        <v>8</v>
      </c>
      <c r="C9351">
        <v>6</v>
      </c>
      <c r="D9351">
        <v>85</v>
      </c>
      <c r="E9351">
        <v>72</v>
      </c>
      <c r="F9351">
        <v>0</v>
      </c>
      <c r="T9351"/>
    </row>
    <row r="9352" spans="1:20" x14ac:dyDescent="0.25">
      <c r="A9352">
        <v>1986</v>
      </c>
      <c r="B9352">
        <v>8</v>
      </c>
      <c r="C9352">
        <v>7</v>
      </c>
      <c r="D9352">
        <v>81</v>
      </c>
      <c r="E9352">
        <v>73</v>
      </c>
      <c r="F9352">
        <v>13</v>
      </c>
      <c r="T9352"/>
    </row>
    <row r="9353" spans="1:20" x14ac:dyDescent="0.25">
      <c r="A9353">
        <v>1986</v>
      </c>
      <c r="B9353">
        <v>8</v>
      </c>
      <c r="C9353">
        <v>8</v>
      </c>
      <c r="D9353">
        <v>89</v>
      </c>
      <c r="E9353">
        <v>74</v>
      </c>
      <c r="F9353">
        <v>0</v>
      </c>
      <c r="T9353"/>
    </row>
    <row r="9354" spans="1:20" x14ac:dyDescent="0.25">
      <c r="A9354">
        <v>1986</v>
      </c>
      <c r="B9354">
        <v>8</v>
      </c>
      <c r="C9354">
        <v>9</v>
      </c>
      <c r="D9354">
        <v>87</v>
      </c>
      <c r="E9354">
        <v>72</v>
      </c>
      <c r="F9354">
        <v>0</v>
      </c>
      <c r="T9354"/>
    </row>
    <row r="9355" spans="1:20" x14ac:dyDescent="0.25">
      <c r="A9355">
        <v>1986</v>
      </c>
      <c r="B9355">
        <v>8</v>
      </c>
      <c r="C9355">
        <v>10</v>
      </c>
      <c r="D9355">
        <v>86</v>
      </c>
      <c r="E9355">
        <v>68</v>
      </c>
      <c r="F9355">
        <v>48</v>
      </c>
      <c r="T9355"/>
    </row>
    <row r="9356" spans="1:20" x14ac:dyDescent="0.25">
      <c r="A9356">
        <v>1986</v>
      </c>
      <c r="B9356">
        <v>8</v>
      </c>
      <c r="C9356">
        <v>11</v>
      </c>
      <c r="D9356">
        <v>84</v>
      </c>
      <c r="E9356">
        <v>71</v>
      </c>
      <c r="F9356">
        <v>4</v>
      </c>
      <c r="T9356"/>
    </row>
    <row r="9357" spans="1:20" x14ac:dyDescent="0.25">
      <c r="A9357">
        <v>1986</v>
      </c>
      <c r="B9357">
        <v>8</v>
      </c>
      <c r="C9357">
        <v>12</v>
      </c>
      <c r="D9357">
        <v>79</v>
      </c>
      <c r="E9357">
        <v>66</v>
      </c>
      <c r="F9357">
        <v>0</v>
      </c>
      <c r="T9357"/>
    </row>
    <row r="9358" spans="1:20" x14ac:dyDescent="0.25">
      <c r="A9358">
        <v>1986</v>
      </c>
      <c r="B9358">
        <v>8</v>
      </c>
      <c r="C9358">
        <v>13</v>
      </c>
      <c r="D9358">
        <v>80</v>
      </c>
      <c r="E9358">
        <v>62</v>
      </c>
      <c r="F9358">
        <v>0</v>
      </c>
      <c r="T9358"/>
    </row>
    <row r="9359" spans="1:20" x14ac:dyDescent="0.25">
      <c r="A9359">
        <v>1986</v>
      </c>
      <c r="B9359">
        <v>8</v>
      </c>
      <c r="C9359">
        <v>14</v>
      </c>
      <c r="D9359">
        <v>83</v>
      </c>
      <c r="E9359">
        <v>62</v>
      </c>
      <c r="F9359">
        <v>0</v>
      </c>
      <c r="T9359"/>
    </row>
    <row r="9360" spans="1:20" x14ac:dyDescent="0.25">
      <c r="A9360">
        <v>1986</v>
      </c>
      <c r="B9360">
        <v>8</v>
      </c>
      <c r="C9360">
        <v>15</v>
      </c>
      <c r="D9360">
        <v>82</v>
      </c>
      <c r="E9360">
        <v>66</v>
      </c>
      <c r="F9360">
        <v>0</v>
      </c>
      <c r="T9360"/>
    </row>
    <row r="9361" spans="1:20" x14ac:dyDescent="0.25">
      <c r="A9361">
        <v>1986</v>
      </c>
      <c r="B9361">
        <v>8</v>
      </c>
      <c r="C9361">
        <v>16</v>
      </c>
      <c r="D9361">
        <v>83</v>
      </c>
      <c r="E9361">
        <v>71</v>
      </c>
      <c r="F9361">
        <v>3</v>
      </c>
      <c r="T9361"/>
    </row>
    <row r="9362" spans="1:20" x14ac:dyDescent="0.25">
      <c r="A9362">
        <v>1986</v>
      </c>
      <c r="B9362">
        <v>8</v>
      </c>
      <c r="C9362">
        <v>17</v>
      </c>
      <c r="D9362">
        <v>86</v>
      </c>
      <c r="E9362">
        <v>72</v>
      </c>
      <c r="F9362">
        <v>16</v>
      </c>
      <c r="T9362"/>
    </row>
    <row r="9363" spans="1:20" x14ac:dyDescent="0.25">
      <c r="A9363">
        <v>1986</v>
      </c>
      <c r="B9363">
        <v>8</v>
      </c>
      <c r="C9363">
        <v>18</v>
      </c>
      <c r="D9363">
        <v>81</v>
      </c>
      <c r="E9363">
        <v>70</v>
      </c>
      <c r="F9363">
        <v>16</v>
      </c>
      <c r="T9363"/>
    </row>
    <row r="9364" spans="1:20" x14ac:dyDescent="0.25">
      <c r="A9364">
        <v>1986</v>
      </c>
      <c r="B9364">
        <v>8</v>
      </c>
      <c r="C9364">
        <v>19</v>
      </c>
      <c r="D9364">
        <v>85</v>
      </c>
      <c r="E9364">
        <v>70</v>
      </c>
      <c r="F9364">
        <v>0</v>
      </c>
      <c r="T9364"/>
    </row>
    <row r="9365" spans="1:20" x14ac:dyDescent="0.25">
      <c r="A9365">
        <v>1986</v>
      </c>
      <c r="B9365">
        <v>8</v>
      </c>
      <c r="C9365">
        <v>20</v>
      </c>
      <c r="D9365">
        <v>82</v>
      </c>
      <c r="E9365">
        <v>68</v>
      </c>
      <c r="F9365">
        <v>3</v>
      </c>
      <c r="T9365"/>
    </row>
    <row r="9366" spans="1:20" x14ac:dyDescent="0.25">
      <c r="A9366">
        <v>1986</v>
      </c>
      <c r="B9366">
        <v>8</v>
      </c>
      <c r="C9366">
        <v>21</v>
      </c>
      <c r="D9366">
        <v>69</v>
      </c>
      <c r="E9366">
        <v>63</v>
      </c>
      <c r="F9366">
        <v>113</v>
      </c>
      <c r="T9366"/>
    </row>
    <row r="9367" spans="1:20" x14ac:dyDescent="0.25">
      <c r="A9367">
        <v>1986</v>
      </c>
      <c r="B9367">
        <v>8</v>
      </c>
      <c r="C9367">
        <v>22</v>
      </c>
      <c r="D9367">
        <v>82</v>
      </c>
      <c r="E9367">
        <v>61</v>
      </c>
      <c r="F9367">
        <v>0</v>
      </c>
      <c r="T9367"/>
    </row>
    <row r="9368" spans="1:20" x14ac:dyDescent="0.25">
      <c r="A9368">
        <v>1986</v>
      </c>
      <c r="B9368">
        <v>8</v>
      </c>
      <c r="C9368">
        <v>23</v>
      </c>
      <c r="D9368">
        <v>83</v>
      </c>
      <c r="E9368">
        <v>62</v>
      </c>
      <c r="F9368">
        <v>40</v>
      </c>
      <c r="T9368"/>
    </row>
    <row r="9369" spans="1:20" x14ac:dyDescent="0.25">
      <c r="A9369">
        <v>1986</v>
      </c>
      <c r="B9369">
        <v>8</v>
      </c>
      <c r="C9369">
        <v>24</v>
      </c>
      <c r="D9369">
        <v>75</v>
      </c>
      <c r="E9369">
        <v>62</v>
      </c>
      <c r="F9369">
        <v>0</v>
      </c>
      <c r="T9369"/>
    </row>
    <row r="9370" spans="1:20" x14ac:dyDescent="0.25">
      <c r="A9370">
        <v>1986</v>
      </c>
      <c r="B9370">
        <v>8</v>
      </c>
      <c r="C9370">
        <v>25</v>
      </c>
      <c r="D9370">
        <v>76</v>
      </c>
      <c r="E9370">
        <v>58</v>
      </c>
      <c r="F9370">
        <v>0</v>
      </c>
      <c r="T9370"/>
    </row>
    <row r="9371" spans="1:20" x14ac:dyDescent="0.25">
      <c r="A9371">
        <v>1986</v>
      </c>
      <c r="B9371">
        <v>8</v>
      </c>
      <c r="C9371">
        <v>26</v>
      </c>
      <c r="D9371">
        <v>78</v>
      </c>
      <c r="E9371">
        <v>62</v>
      </c>
      <c r="F9371">
        <v>0</v>
      </c>
      <c r="T9371"/>
    </row>
    <row r="9372" spans="1:20" x14ac:dyDescent="0.25">
      <c r="A9372">
        <v>1986</v>
      </c>
      <c r="B9372">
        <v>8</v>
      </c>
      <c r="C9372">
        <v>27</v>
      </c>
      <c r="D9372">
        <v>81</v>
      </c>
      <c r="E9372">
        <v>71</v>
      </c>
      <c r="F9372">
        <v>0</v>
      </c>
      <c r="T9372"/>
    </row>
    <row r="9373" spans="1:20" x14ac:dyDescent="0.25">
      <c r="A9373">
        <v>1986</v>
      </c>
      <c r="B9373">
        <v>8</v>
      </c>
      <c r="C9373">
        <v>28</v>
      </c>
      <c r="D9373">
        <v>71</v>
      </c>
      <c r="E9373">
        <v>52</v>
      </c>
      <c r="F9373">
        <v>25</v>
      </c>
      <c r="T9373"/>
    </row>
    <row r="9374" spans="1:20" x14ac:dyDescent="0.25">
      <c r="A9374">
        <v>1986</v>
      </c>
      <c r="B9374">
        <v>8</v>
      </c>
      <c r="C9374">
        <v>29</v>
      </c>
      <c r="D9374">
        <v>68</v>
      </c>
      <c r="E9374">
        <v>50</v>
      </c>
      <c r="F9374">
        <v>0</v>
      </c>
      <c r="T9374"/>
    </row>
    <row r="9375" spans="1:20" x14ac:dyDescent="0.25">
      <c r="A9375">
        <v>1986</v>
      </c>
      <c r="B9375">
        <v>8</v>
      </c>
      <c r="C9375">
        <v>30</v>
      </c>
      <c r="D9375">
        <v>76</v>
      </c>
      <c r="E9375">
        <v>51</v>
      </c>
      <c r="F9375">
        <v>0</v>
      </c>
      <c r="T9375"/>
    </row>
    <row r="9376" spans="1:20" x14ac:dyDescent="0.25">
      <c r="A9376">
        <v>1986</v>
      </c>
      <c r="B9376">
        <v>8</v>
      </c>
      <c r="C9376">
        <v>31</v>
      </c>
      <c r="D9376">
        <v>79</v>
      </c>
      <c r="E9376">
        <v>54</v>
      </c>
      <c r="F9376">
        <v>0</v>
      </c>
      <c r="T9376"/>
    </row>
    <row r="9377" spans="1:20" x14ac:dyDescent="0.25">
      <c r="A9377">
        <v>1986</v>
      </c>
      <c r="B9377">
        <v>9</v>
      </c>
      <c r="C9377">
        <v>1</v>
      </c>
      <c r="D9377">
        <v>78</v>
      </c>
      <c r="E9377">
        <v>58</v>
      </c>
      <c r="F9377">
        <v>0</v>
      </c>
      <c r="T9377"/>
    </row>
    <row r="9378" spans="1:20" x14ac:dyDescent="0.25">
      <c r="A9378">
        <v>1986</v>
      </c>
      <c r="B9378">
        <v>9</v>
      </c>
      <c r="C9378">
        <v>2</v>
      </c>
      <c r="D9378">
        <v>71</v>
      </c>
      <c r="E9378">
        <v>64</v>
      </c>
      <c r="F9378">
        <v>0</v>
      </c>
      <c r="T9378"/>
    </row>
    <row r="9379" spans="1:20" x14ac:dyDescent="0.25">
      <c r="A9379">
        <v>1986</v>
      </c>
      <c r="B9379">
        <v>9</v>
      </c>
      <c r="C9379">
        <v>3</v>
      </c>
      <c r="D9379">
        <v>75</v>
      </c>
      <c r="E9379">
        <v>62</v>
      </c>
      <c r="F9379">
        <v>6</v>
      </c>
      <c r="T9379"/>
    </row>
    <row r="9380" spans="1:20" x14ac:dyDescent="0.25">
      <c r="A9380">
        <v>1986</v>
      </c>
      <c r="B9380">
        <v>9</v>
      </c>
      <c r="C9380">
        <v>4</v>
      </c>
      <c r="D9380">
        <v>69</v>
      </c>
      <c r="E9380">
        <v>62</v>
      </c>
      <c r="F9380">
        <v>1</v>
      </c>
      <c r="T9380"/>
    </row>
    <row r="9381" spans="1:20" x14ac:dyDescent="0.25">
      <c r="A9381">
        <v>1986</v>
      </c>
      <c r="B9381">
        <v>9</v>
      </c>
      <c r="C9381">
        <v>5</v>
      </c>
      <c r="D9381">
        <v>76</v>
      </c>
      <c r="E9381">
        <v>63</v>
      </c>
      <c r="F9381">
        <v>95</v>
      </c>
      <c r="T9381"/>
    </row>
    <row r="9382" spans="1:20" x14ac:dyDescent="0.25">
      <c r="A9382">
        <v>1986</v>
      </c>
      <c r="B9382">
        <v>9</v>
      </c>
      <c r="C9382">
        <v>6</v>
      </c>
      <c r="D9382">
        <v>81</v>
      </c>
      <c r="E9382">
        <v>65</v>
      </c>
      <c r="F9382">
        <v>0</v>
      </c>
      <c r="T9382"/>
    </row>
    <row r="9383" spans="1:20" x14ac:dyDescent="0.25">
      <c r="A9383">
        <v>1986</v>
      </c>
      <c r="B9383">
        <v>9</v>
      </c>
      <c r="C9383">
        <v>7</v>
      </c>
      <c r="D9383">
        <v>73</v>
      </c>
      <c r="E9383">
        <v>58</v>
      </c>
      <c r="F9383">
        <v>0</v>
      </c>
      <c r="T9383"/>
    </row>
    <row r="9384" spans="1:20" x14ac:dyDescent="0.25">
      <c r="A9384">
        <v>1986</v>
      </c>
      <c r="B9384">
        <v>9</v>
      </c>
      <c r="C9384">
        <v>8</v>
      </c>
      <c r="D9384">
        <v>71</v>
      </c>
      <c r="E9384">
        <v>54</v>
      </c>
      <c r="F9384">
        <v>0</v>
      </c>
      <c r="T9384"/>
    </row>
    <row r="9385" spans="1:20" x14ac:dyDescent="0.25">
      <c r="A9385">
        <v>1986</v>
      </c>
      <c r="B9385">
        <v>9</v>
      </c>
      <c r="C9385">
        <v>9</v>
      </c>
      <c r="D9385">
        <v>75</v>
      </c>
      <c r="E9385">
        <v>52</v>
      </c>
      <c r="F9385">
        <v>0</v>
      </c>
      <c r="T9385"/>
    </row>
    <row r="9386" spans="1:20" x14ac:dyDescent="0.25">
      <c r="A9386">
        <v>1986</v>
      </c>
      <c r="B9386">
        <v>9</v>
      </c>
      <c r="C9386">
        <v>10</v>
      </c>
      <c r="D9386">
        <v>76</v>
      </c>
      <c r="E9386">
        <v>58</v>
      </c>
      <c r="F9386">
        <v>0</v>
      </c>
      <c r="T9386"/>
    </row>
    <row r="9387" spans="1:20" x14ac:dyDescent="0.25">
      <c r="A9387">
        <v>1986</v>
      </c>
      <c r="B9387">
        <v>9</v>
      </c>
      <c r="C9387">
        <v>11</v>
      </c>
      <c r="D9387">
        <v>85</v>
      </c>
      <c r="E9387">
        <v>67</v>
      </c>
      <c r="F9387">
        <v>0</v>
      </c>
      <c r="T9387"/>
    </row>
    <row r="9388" spans="1:20" x14ac:dyDescent="0.25">
      <c r="A9388">
        <v>1986</v>
      </c>
      <c r="B9388">
        <v>9</v>
      </c>
      <c r="C9388">
        <v>12</v>
      </c>
      <c r="D9388">
        <v>85</v>
      </c>
      <c r="E9388">
        <v>68</v>
      </c>
      <c r="F9388">
        <v>0</v>
      </c>
      <c r="T9388"/>
    </row>
    <row r="9389" spans="1:20" x14ac:dyDescent="0.25">
      <c r="A9389">
        <v>1986</v>
      </c>
      <c r="B9389">
        <v>9</v>
      </c>
      <c r="C9389">
        <v>13</v>
      </c>
      <c r="D9389">
        <v>78</v>
      </c>
      <c r="E9389">
        <v>58</v>
      </c>
      <c r="F9389">
        <v>0</v>
      </c>
      <c r="T9389"/>
    </row>
    <row r="9390" spans="1:20" x14ac:dyDescent="0.25">
      <c r="A9390">
        <v>1986</v>
      </c>
      <c r="B9390">
        <v>9</v>
      </c>
      <c r="C9390">
        <v>14</v>
      </c>
      <c r="D9390">
        <v>70</v>
      </c>
      <c r="E9390">
        <v>55</v>
      </c>
      <c r="F9390">
        <v>0</v>
      </c>
      <c r="T9390"/>
    </row>
    <row r="9391" spans="1:20" x14ac:dyDescent="0.25">
      <c r="A9391">
        <v>1986</v>
      </c>
      <c r="B9391">
        <v>9</v>
      </c>
      <c r="C9391">
        <v>15</v>
      </c>
      <c r="D9391">
        <v>76</v>
      </c>
      <c r="E9391">
        <v>54</v>
      </c>
      <c r="F9391">
        <v>0</v>
      </c>
      <c r="T9391"/>
    </row>
    <row r="9392" spans="1:20" x14ac:dyDescent="0.25">
      <c r="A9392">
        <v>1986</v>
      </c>
      <c r="B9392">
        <v>9</v>
      </c>
      <c r="C9392">
        <v>16</v>
      </c>
      <c r="D9392">
        <v>69</v>
      </c>
      <c r="E9392">
        <v>50</v>
      </c>
      <c r="F9392">
        <v>5</v>
      </c>
      <c r="T9392"/>
    </row>
    <row r="9393" spans="1:20" x14ac:dyDescent="0.25">
      <c r="A9393">
        <v>1986</v>
      </c>
      <c r="B9393">
        <v>9</v>
      </c>
      <c r="C9393">
        <v>17</v>
      </c>
      <c r="D9393">
        <v>69</v>
      </c>
      <c r="E9393">
        <v>45</v>
      </c>
      <c r="F9393">
        <v>0</v>
      </c>
      <c r="T9393"/>
    </row>
    <row r="9394" spans="1:20" x14ac:dyDescent="0.25">
      <c r="A9394">
        <v>1986</v>
      </c>
      <c r="B9394">
        <v>9</v>
      </c>
      <c r="C9394">
        <v>18</v>
      </c>
      <c r="D9394">
        <v>69</v>
      </c>
      <c r="E9394">
        <v>52</v>
      </c>
      <c r="F9394">
        <v>0</v>
      </c>
      <c r="T9394"/>
    </row>
    <row r="9395" spans="1:20" x14ac:dyDescent="0.25">
      <c r="A9395">
        <v>1986</v>
      </c>
      <c r="B9395">
        <v>9</v>
      </c>
      <c r="C9395">
        <v>19</v>
      </c>
      <c r="D9395">
        <v>76</v>
      </c>
      <c r="E9395">
        <v>60</v>
      </c>
      <c r="F9395">
        <v>1</v>
      </c>
      <c r="T9395"/>
    </row>
    <row r="9396" spans="1:20" x14ac:dyDescent="0.25">
      <c r="A9396">
        <v>1986</v>
      </c>
      <c r="B9396">
        <v>9</v>
      </c>
      <c r="C9396">
        <v>20</v>
      </c>
      <c r="D9396">
        <v>75</v>
      </c>
      <c r="E9396">
        <v>59</v>
      </c>
      <c r="F9396">
        <v>0</v>
      </c>
      <c r="T9396"/>
    </row>
    <row r="9397" spans="1:20" x14ac:dyDescent="0.25">
      <c r="A9397">
        <v>1986</v>
      </c>
      <c r="B9397">
        <v>9</v>
      </c>
      <c r="C9397">
        <v>21</v>
      </c>
      <c r="D9397">
        <v>79</v>
      </c>
      <c r="E9397">
        <v>60</v>
      </c>
      <c r="F9397">
        <v>0</v>
      </c>
      <c r="T9397"/>
    </row>
    <row r="9398" spans="1:20" x14ac:dyDescent="0.25">
      <c r="A9398">
        <v>1986</v>
      </c>
      <c r="B9398">
        <v>9</v>
      </c>
      <c r="C9398">
        <v>22</v>
      </c>
      <c r="D9398">
        <v>67</v>
      </c>
      <c r="E9398">
        <v>55</v>
      </c>
      <c r="F9398">
        <v>1</v>
      </c>
      <c r="T9398"/>
    </row>
    <row r="9399" spans="1:20" x14ac:dyDescent="0.25">
      <c r="A9399">
        <v>1986</v>
      </c>
      <c r="B9399">
        <v>9</v>
      </c>
      <c r="C9399">
        <v>23</v>
      </c>
      <c r="D9399">
        <v>82</v>
      </c>
      <c r="E9399">
        <v>63</v>
      </c>
      <c r="F9399">
        <v>6</v>
      </c>
      <c r="T9399"/>
    </row>
    <row r="9400" spans="1:20" x14ac:dyDescent="0.25">
      <c r="A9400">
        <v>1986</v>
      </c>
      <c r="B9400">
        <v>9</v>
      </c>
      <c r="C9400">
        <v>24</v>
      </c>
      <c r="D9400">
        <v>83</v>
      </c>
      <c r="E9400">
        <v>67</v>
      </c>
      <c r="F9400">
        <v>0</v>
      </c>
      <c r="T9400"/>
    </row>
    <row r="9401" spans="1:20" x14ac:dyDescent="0.25">
      <c r="A9401">
        <v>1986</v>
      </c>
      <c r="B9401">
        <v>9</v>
      </c>
      <c r="C9401">
        <v>25</v>
      </c>
      <c r="D9401">
        <v>79</v>
      </c>
      <c r="E9401">
        <v>65</v>
      </c>
      <c r="F9401">
        <v>0</v>
      </c>
      <c r="T9401"/>
    </row>
    <row r="9402" spans="1:20" x14ac:dyDescent="0.25">
      <c r="A9402">
        <v>1986</v>
      </c>
      <c r="B9402">
        <v>9</v>
      </c>
      <c r="C9402">
        <v>26</v>
      </c>
      <c r="D9402">
        <v>84</v>
      </c>
      <c r="E9402">
        <v>65</v>
      </c>
      <c r="F9402">
        <v>54</v>
      </c>
      <c r="T9402"/>
    </row>
    <row r="9403" spans="1:20" x14ac:dyDescent="0.25">
      <c r="A9403">
        <v>1986</v>
      </c>
      <c r="B9403">
        <v>9</v>
      </c>
      <c r="C9403">
        <v>27</v>
      </c>
      <c r="D9403">
        <v>74</v>
      </c>
      <c r="E9403">
        <v>59</v>
      </c>
      <c r="F9403">
        <v>51</v>
      </c>
      <c r="T9403"/>
    </row>
    <row r="9404" spans="1:20" x14ac:dyDescent="0.25">
      <c r="A9404">
        <v>1986</v>
      </c>
      <c r="B9404">
        <v>9</v>
      </c>
      <c r="C9404">
        <v>28</v>
      </c>
      <c r="D9404">
        <v>68</v>
      </c>
      <c r="E9404">
        <v>59</v>
      </c>
      <c r="F9404">
        <v>0</v>
      </c>
      <c r="T9404"/>
    </row>
    <row r="9405" spans="1:20" x14ac:dyDescent="0.25">
      <c r="A9405">
        <v>1986</v>
      </c>
      <c r="B9405">
        <v>9</v>
      </c>
      <c r="C9405">
        <v>29</v>
      </c>
      <c r="D9405">
        <v>78</v>
      </c>
      <c r="E9405">
        <v>64</v>
      </c>
      <c r="F9405">
        <v>0</v>
      </c>
      <c r="T9405"/>
    </row>
    <row r="9406" spans="1:20" x14ac:dyDescent="0.25">
      <c r="A9406">
        <v>1986</v>
      </c>
      <c r="B9406">
        <v>9</v>
      </c>
      <c r="C9406">
        <v>30</v>
      </c>
      <c r="D9406">
        <v>89</v>
      </c>
      <c r="E9406">
        <v>69</v>
      </c>
      <c r="F9406">
        <v>0</v>
      </c>
      <c r="T9406"/>
    </row>
    <row r="9407" spans="1:20" x14ac:dyDescent="0.25">
      <c r="A9407">
        <v>1986</v>
      </c>
      <c r="B9407">
        <v>10</v>
      </c>
      <c r="C9407">
        <v>1</v>
      </c>
      <c r="D9407">
        <v>84</v>
      </c>
      <c r="E9407">
        <v>63</v>
      </c>
      <c r="F9407">
        <v>4</v>
      </c>
      <c r="T9407"/>
    </row>
    <row r="9408" spans="1:20" x14ac:dyDescent="0.25">
      <c r="A9408">
        <v>1986</v>
      </c>
      <c r="B9408">
        <v>10</v>
      </c>
      <c r="C9408">
        <v>2</v>
      </c>
      <c r="D9408">
        <v>76</v>
      </c>
      <c r="E9408">
        <v>63</v>
      </c>
      <c r="F9408">
        <v>2</v>
      </c>
      <c r="T9408"/>
    </row>
    <row r="9409" spans="1:20" x14ac:dyDescent="0.25">
      <c r="A9409">
        <v>1986</v>
      </c>
      <c r="B9409">
        <v>10</v>
      </c>
      <c r="C9409">
        <v>3</v>
      </c>
      <c r="D9409">
        <v>69</v>
      </c>
      <c r="E9409">
        <v>60</v>
      </c>
      <c r="F9409">
        <v>68</v>
      </c>
      <c r="T9409"/>
    </row>
    <row r="9410" spans="1:20" x14ac:dyDescent="0.25">
      <c r="A9410">
        <v>1986</v>
      </c>
      <c r="B9410">
        <v>10</v>
      </c>
      <c r="C9410">
        <v>4</v>
      </c>
      <c r="D9410">
        <v>83</v>
      </c>
      <c r="E9410">
        <v>69</v>
      </c>
      <c r="F9410">
        <v>3</v>
      </c>
      <c r="T9410"/>
    </row>
    <row r="9411" spans="1:20" x14ac:dyDescent="0.25">
      <c r="A9411">
        <v>1986</v>
      </c>
      <c r="B9411">
        <v>10</v>
      </c>
      <c r="C9411">
        <v>5</v>
      </c>
      <c r="D9411">
        <v>71</v>
      </c>
      <c r="E9411">
        <v>56</v>
      </c>
      <c r="F9411">
        <v>0</v>
      </c>
      <c r="T9411"/>
    </row>
    <row r="9412" spans="1:20" x14ac:dyDescent="0.25">
      <c r="A9412">
        <v>1986</v>
      </c>
      <c r="B9412">
        <v>10</v>
      </c>
      <c r="C9412">
        <v>6</v>
      </c>
      <c r="D9412">
        <v>63</v>
      </c>
      <c r="E9412">
        <v>45</v>
      </c>
      <c r="F9412">
        <v>0</v>
      </c>
      <c r="T9412"/>
    </row>
    <row r="9413" spans="1:20" x14ac:dyDescent="0.25">
      <c r="A9413">
        <v>1986</v>
      </c>
      <c r="B9413">
        <v>10</v>
      </c>
      <c r="C9413">
        <v>7</v>
      </c>
      <c r="D9413">
        <v>60</v>
      </c>
      <c r="E9413">
        <v>41</v>
      </c>
      <c r="F9413">
        <v>0</v>
      </c>
      <c r="T9413"/>
    </row>
    <row r="9414" spans="1:20" x14ac:dyDescent="0.25">
      <c r="A9414">
        <v>1986</v>
      </c>
      <c r="B9414">
        <v>10</v>
      </c>
      <c r="C9414">
        <v>8</v>
      </c>
      <c r="D9414">
        <v>72</v>
      </c>
      <c r="E9414">
        <v>50</v>
      </c>
      <c r="F9414">
        <v>0</v>
      </c>
      <c r="T9414"/>
    </row>
    <row r="9415" spans="1:20" x14ac:dyDescent="0.25">
      <c r="A9415">
        <v>1986</v>
      </c>
      <c r="B9415">
        <v>10</v>
      </c>
      <c r="C9415">
        <v>9</v>
      </c>
      <c r="D9415">
        <v>79</v>
      </c>
      <c r="E9415">
        <v>52</v>
      </c>
      <c r="F9415">
        <v>0</v>
      </c>
      <c r="T9415"/>
    </row>
    <row r="9416" spans="1:20" x14ac:dyDescent="0.25">
      <c r="A9416">
        <v>1986</v>
      </c>
      <c r="B9416">
        <v>10</v>
      </c>
      <c r="C9416">
        <v>10</v>
      </c>
      <c r="D9416">
        <v>55</v>
      </c>
      <c r="E9416">
        <v>42</v>
      </c>
      <c r="F9416">
        <v>0</v>
      </c>
      <c r="T9416"/>
    </row>
    <row r="9417" spans="1:20" x14ac:dyDescent="0.25">
      <c r="A9417">
        <v>1986</v>
      </c>
      <c r="B9417">
        <v>10</v>
      </c>
      <c r="C9417">
        <v>11</v>
      </c>
      <c r="D9417">
        <v>59</v>
      </c>
      <c r="E9417">
        <v>41</v>
      </c>
      <c r="F9417">
        <v>0</v>
      </c>
      <c r="T9417"/>
    </row>
    <row r="9418" spans="1:20" x14ac:dyDescent="0.25">
      <c r="A9418">
        <v>1986</v>
      </c>
      <c r="B9418">
        <v>10</v>
      </c>
      <c r="C9418">
        <v>12</v>
      </c>
      <c r="D9418">
        <v>63</v>
      </c>
      <c r="E9418">
        <v>48</v>
      </c>
      <c r="F9418">
        <v>0</v>
      </c>
      <c r="T9418"/>
    </row>
    <row r="9419" spans="1:20" x14ac:dyDescent="0.25">
      <c r="A9419">
        <v>1986</v>
      </c>
      <c r="B9419">
        <v>10</v>
      </c>
      <c r="C9419">
        <v>13</v>
      </c>
      <c r="D9419">
        <v>64</v>
      </c>
      <c r="E9419">
        <v>59</v>
      </c>
      <c r="F9419">
        <v>13</v>
      </c>
      <c r="T9419"/>
    </row>
    <row r="9420" spans="1:20" x14ac:dyDescent="0.25">
      <c r="A9420">
        <v>1986</v>
      </c>
      <c r="B9420">
        <v>10</v>
      </c>
      <c r="C9420">
        <v>14</v>
      </c>
      <c r="D9420">
        <v>73</v>
      </c>
      <c r="E9420">
        <v>55</v>
      </c>
      <c r="F9420">
        <v>36</v>
      </c>
      <c r="T9420"/>
    </row>
    <row r="9421" spans="1:20" x14ac:dyDescent="0.25">
      <c r="A9421">
        <v>1986</v>
      </c>
      <c r="B9421">
        <v>10</v>
      </c>
      <c r="C9421">
        <v>15</v>
      </c>
      <c r="D9421">
        <v>59</v>
      </c>
      <c r="E9421">
        <v>47</v>
      </c>
      <c r="F9421">
        <v>0</v>
      </c>
      <c r="T9421"/>
    </row>
    <row r="9422" spans="1:20" x14ac:dyDescent="0.25">
      <c r="A9422">
        <v>1986</v>
      </c>
      <c r="B9422">
        <v>10</v>
      </c>
      <c r="C9422">
        <v>16</v>
      </c>
      <c r="D9422">
        <v>62</v>
      </c>
      <c r="E9422">
        <v>45</v>
      </c>
      <c r="F9422">
        <v>0</v>
      </c>
      <c r="T9422"/>
    </row>
    <row r="9423" spans="1:20" x14ac:dyDescent="0.25">
      <c r="A9423">
        <v>1986</v>
      </c>
      <c r="B9423">
        <v>10</v>
      </c>
      <c r="C9423">
        <v>17</v>
      </c>
      <c r="D9423">
        <v>60</v>
      </c>
      <c r="E9423">
        <v>49</v>
      </c>
      <c r="F9423">
        <v>0</v>
      </c>
      <c r="T9423"/>
    </row>
    <row r="9424" spans="1:20" x14ac:dyDescent="0.25">
      <c r="A9424">
        <v>1986</v>
      </c>
      <c r="B9424">
        <v>10</v>
      </c>
      <c r="C9424">
        <v>18</v>
      </c>
      <c r="D9424">
        <v>58</v>
      </c>
      <c r="E9424">
        <v>46</v>
      </c>
      <c r="F9424">
        <v>0</v>
      </c>
      <c r="T9424"/>
    </row>
    <row r="9425" spans="1:20" x14ac:dyDescent="0.25">
      <c r="A9425">
        <v>1986</v>
      </c>
      <c r="B9425">
        <v>10</v>
      </c>
      <c r="C9425">
        <v>19</v>
      </c>
      <c r="D9425">
        <v>64</v>
      </c>
      <c r="E9425">
        <v>41</v>
      </c>
      <c r="F9425">
        <v>0</v>
      </c>
      <c r="T9425"/>
    </row>
    <row r="9426" spans="1:20" x14ac:dyDescent="0.25">
      <c r="A9426">
        <v>1986</v>
      </c>
      <c r="B9426">
        <v>10</v>
      </c>
      <c r="C9426">
        <v>20</v>
      </c>
      <c r="D9426">
        <v>67</v>
      </c>
      <c r="E9426">
        <v>46</v>
      </c>
      <c r="F9426">
        <v>0</v>
      </c>
      <c r="T9426"/>
    </row>
    <row r="9427" spans="1:20" x14ac:dyDescent="0.25">
      <c r="A9427">
        <v>1986</v>
      </c>
      <c r="B9427">
        <v>10</v>
      </c>
      <c r="C9427">
        <v>21</v>
      </c>
      <c r="D9427">
        <v>72</v>
      </c>
      <c r="E9427">
        <v>47</v>
      </c>
      <c r="F9427">
        <v>0</v>
      </c>
      <c r="T9427"/>
    </row>
    <row r="9428" spans="1:20" x14ac:dyDescent="0.25">
      <c r="A9428">
        <v>1986</v>
      </c>
      <c r="B9428">
        <v>10</v>
      </c>
      <c r="C9428">
        <v>22</v>
      </c>
      <c r="D9428">
        <v>70</v>
      </c>
      <c r="E9428">
        <v>54</v>
      </c>
      <c r="F9428">
        <v>0</v>
      </c>
      <c r="T9428"/>
    </row>
    <row r="9429" spans="1:20" x14ac:dyDescent="0.25">
      <c r="A9429">
        <v>1986</v>
      </c>
      <c r="B9429">
        <v>10</v>
      </c>
      <c r="C9429">
        <v>23</v>
      </c>
      <c r="D9429">
        <v>75</v>
      </c>
      <c r="E9429">
        <v>57</v>
      </c>
      <c r="F9429">
        <v>0</v>
      </c>
      <c r="T9429"/>
    </row>
    <row r="9430" spans="1:20" x14ac:dyDescent="0.25">
      <c r="A9430">
        <v>1986</v>
      </c>
      <c r="B9430">
        <v>10</v>
      </c>
      <c r="C9430">
        <v>24</v>
      </c>
      <c r="D9430">
        <v>64</v>
      </c>
      <c r="E9430">
        <v>50</v>
      </c>
      <c r="F9430">
        <v>0</v>
      </c>
      <c r="T9430"/>
    </row>
    <row r="9431" spans="1:20" x14ac:dyDescent="0.25">
      <c r="A9431">
        <v>1986</v>
      </c>
      <c r="B9431">
        <v>10</v>
      </c>
      <c r="C9431">
        <v>25</v>
      </c>
      <c r="D9431">
        <v>57</v>
      </c>
      <c r="E9431">
        <v>41</v>
      </c>
      <c r="F9431">
        <v>0</v>
      </c>
      <c r="T9431"/>
    </row>
    <row r="9432" spans="1:20" x14ac:dyDescent="0.25">
      <c r="A9432">
        <v>1986</v>
      </c>
      <c r="B9432">
        <v>10</v>
      </c>
      <c r="C9432">
        <v>26</v>
      </c>
      <c r="D9432">
        <v>55</v>
      </c>
      <c r="E9432">
        <v>49</v>
      </c>
      <c r="F9432">
        <v>64</v>
      </c>
      <c r="T9432"/>
    </row>
    <row r="9433" spans="1:20" x14ac:dyDescent="0.25">
      <c r="A9433">
        <v>1986</v>
      </c>
      <c r="B9433">
        <v>10</v>
      </c>
      <c r="C9433">
        <v>27</v>
      </c>
      <c r="D9433">
        <v>54</v>
      </c>
      <c r="E9433">
        <v>49</v>
      </c>
      <c r="F9433">
        <v>2</v>
      </c>
      <c r="T9433"/>
    </row>
    <row r="9434" spans="1:20" x14ac:dyDescent="0.25">
      <c r="A9434">
        <v>1986</v>
      </c>
      <c r="B9434">
        <v>10</v>
      </c>
      <c r="C9434">
        <v>28</v>
      </c>
      <c r="D9434">
        <v>68</v>
      </c>
      <c r="E9434">
        <v>53</v>
      </c>
      <c r="F9434">
        <v>0</v>
      </c>
      <c r="T9434"/>
    </row>
    <row r="9435" spans="1:20" x14ac:dyDescent="0.25">
      <c r="A9435">
        <v>1986</v>
      </c>
      <c r="B9435">
        <v>10</v>
      </c>
      <c r="C9435">
        <v>29</v>
      </c>
      <c r="D9435">
        <v>71</v>
      </c>
      <c r="E9435">
        <v>49</v>
      </c>
      <c r="F9435">
        <v>0</v>
      </c>
      <c r="T9435"/>
    </row>
    <row r="9436" spans="1:20" x14ac:dyDescent="0.25">
      <c r="A9436">
        <v>1986</v>
      </c>
      <c r="B9436">
        <v>10</v>
      </c>
      <c r="C9436">
        <v>30</v>
      </c>
      <c r="D9436">
        <v>65</v>
      </c>
      <c r="E9436">
        <v>45</v>
      </c>
      <c r="F9436">
        <v>0</v>
      </c>
      <c r="T9436"/>
    </row>
    <row r="9437" spans="1:20" x14ac:dyDescent="0.25">
      <c r="A9437">
        <v>1986</v>
      </c>
      <c r="B9437">
        <v>10</v>
      </c>
      <c r="C9437">
        <v>31</v>
      </c>
      <c r="D9437">
        <v>53</v>
      </c>
      <c r="E9437">
        <v>38</v>
      </c>
      <c r="F9437">
        <v>0</v>
      </c>
      <c r="T9437"/>
    </row>
    <row r="9438" spans="1:20" x14ac:dyDescent="0.25">
      <c r="A9438">
        <v>1986</v>
      </c>
      <c r="B9438">
        <v>11</v>
      </c>
      <c r="C9438">
        <v>1</v>
      </c>
      <c r="D9438">
        <v>64</v>
      </c>
      <c r="E9438">
        <v>48</v>
      </c>
      <c r="F9438">
        <v>0</v>
      </c>
      <c r="T9438"/>
    </row>
    <row r="9439" spans="1:20" x14ac:dyDescent="0.25">
      <c r="A9439">
        <v>1986</v>
      </c>
      <c r="B9439">
        <v>11</v>
      </c>
      <c r="C9439">
        <v>2</v>
      </c>
      <c r="D9439">
        <v>65</v>
      </c>
      <c r="E9439">
        <v>43</v>
      </c>
      <c r="F9439">
        <v>6</v>
      </c>
      <c r="T9439"/>
    </row>
    <row r="9440" spans="1:20" x14ac:dyDescent="0.25">
      <c r="A9440">
        <v>1986</v>
      </c>
      <c r="B9440">
        <v>11</v>
      </c>
      <c r="C9440">
        <v>3</v>
      </c>
      <c r="D9440">
        <v>52</v>
      </c>
      <c r="E9440">
        <v>40</v>
      </c>
      <c r="F9440">
        <v>0</v>
      </c>
      <c r="T9440"/>
    </row>
    <row r="9441" spans="1:20" x14ac:dyDescent="0.25">
      <c r="A9441">
        <v>1986</v>
      </c>
      <c r="B9441">
        <v>11</v>
      </c>
      <c r="C9441">
        <v>4</v>
      </c>
      <c r="D9441">
        <v>56</v>
      </c>
      <c r="E9441">
        <v>44</v>
      </c>
      <c r="F9441">
        <v>10</v>
      </c>
      <c r="T9441"/>
    </row>
    <row r="9442" spans="1:20" x14ac:dyDescent="0.25">
      <c r="A9442">
        <v>1986</v>
      </c>
      <c r="B9442">
        <v>11</v>
      </c>
      <c r="C9442">
        <v>5</v>
      </c>
      <c r="D9442">
        <v>46</v>
      </c>
      <c r="E9442">
        <v>35</v>
      </c>
      <c r="F9442">
        <v>64</v>
      </c>
      <c r="T9442"/>
    </row>
    <row r="9443" spans="1:20" x14ac:dyDescent="0.25">
      <c r="A9443">
        <v>1986</v>
      </c>
      <c r="B9443">
        <v>11</v>
      </c>
      <c r="C9443">
        <v>6</v>
      </c>
      <c r="D9443">
        <v>52</v>
      </c>
      <c r="E9443">
        <v>44</v>
      </c>
      <c r="F9443">
        <v>18</v>
      </c>
      <c r="T9443"/>
    </row>
    <row r="9444" spans="1:20" x14ac:dyDescent="0.25">
      <c r="A9444">
        <v>1986</v>
      </c>
      <c r="B9444">
        <v>11</v>
      </c>
      <c r="C9444">
        <v>7</v>
      </c>
      <c r="D9444">
        <v>54</v>
      </c>
      <c r="E9444">
        <v>42</v>
      </c>
      <c r="F9444">
        <v>0</v>
      </c>
      <c r="T9444"/>
    </row>
    <row r="9445" spans="1:20" x14ac:dyDescent="0.25">
      <c r="A9445">
        <v>1986</v>
      </c>
      <c r="B9445">
        <v>11</v>
      </c>
      <c r="C9445">
        <v>8</v>
      </c>
      <c r="D9445">
        <v>63</v>
      </c>
      <c r="E9445">
        <v>53</v>
      </c>
      <c r="F9445">
        <v>61</v>
      </c>
      <c r="T9445"/>
    </row>
    <row r="9446" spans="1:20" x14ac:dyDescent="0.25">
      <c r="A9446">
        <v>1986</v>
      </c>
      <c r="B9446">
        <v>11</v>
      </c>
      <c r="C9446">
        <v>9</v>
      </c>
      <c r="D9446">
        <v>73</v>
      </c>
      <c r="E9446">
        <v>53</v>
      </c>
      <c r="F9446">
        <v>26</v>
      </c>
      <c r="T9446"/>
    </row>
    <row r="9447" spans="1:20" x14ac:dyDescent="0.25">
      <c r="A9447">
        <v>1986</v>
      </c>
      <c r="B9447">
        <v>11</v>
      </c>
      <c r="C9447">
        <v>10</v>
      </c>
      <c r="D9447">
        <v>53</v>
      </c>
      <c r="E9447">
        <v>39</v>
      </c>
      <c r="F9447">
        <v>0</v>
      </c>
      <c r="T9447"/>
    </row>
    <row r="9448" spans="1:20" x14ac:dyDescent="0.25">
      <c r="A9448">
        <v>1986</v>
      </c>
      <c r="B9448">
        <v>11</v>
      </c>
      <c r="C9448">
        <v>11</v>
      </c>
      <c r="D9448">
        <v>44</v>
      </c>
      <c r="E9448">
        <v>38</v>
      </c>
      <c r="F9448">
        <v>83</v>
      </c>
      <c r="T9448"/>
    </row>
    <row r="9449" spans="1:20" x14ac:dyDescent="0.25">
      <c r="A9449">
        <v>1986</v>
      </c>
      <c r="B9449">
        <v>11</v>
      </c>
      <c r="C9449">
        <v>12</v>
      </c>
      <c r="D9449">
        <v>51</v>
      </c>
      <c r="E9449">
        <v>38</v>
      </c>
      <c r="F9449">
        <v>0</v>
      </c>
      <c r="T9449"/>
    </row>
    <row r="9450" spans="1:20" x14ac:dyDescent="0.25">
      <c r="A9450">
        <v>1986</v>
      </c>
      <c r="B9450">
        <v>11</v>
      </c>
      <c r="C9450">
        <v>13</v>
      </c>
      <c r="D9450">
        <v>42</v>
      </c>
      <c r="E9450">
        <v>24</v>
      </c>
      <c r="F9450">
        <v>0</v>
      </c>
      <c r="T9450"/>
    </row>
    <row r="9451" spans="1:20" x14ac:dyDescent="0.25">
      <c r="A9451">
        <v>1986</v>
      </c>
      <c r="B9451">
        <v>11</v>
      </c>
      <c r="C9451">
        <v>14</v>
      </c>
      <c r="D9451">
        <v>38</v>
      </c>
      <c r="E9451">
        <v>22</v>
      </c>
      <c r="F9451">
        <v>0</v>
      </c>
      <c r="T9451"/>
    </row>
    <row r="9452" spans="1:20" x14ac:dyDescent="0.25">
      <c r="A9452">
        <v>1986</v>
      </c>
      <c r="B9452">
        <v>11</v>
      </c>
      <c r="C9452">
        <v>15</v>
      </c>
      <c r="D9452">
        <v>44</v>
      </c>
      <c r="E9452">
        <v>29</v>
      </c>
      <c r="F9452">
        <v>0</v>
      </c>
      <c r="T9452"/>
    </row>
    <row r="9453" spans="1:20" x14ac:dyDescent="0.25">
      <c r="A9453">
        <v>1986</v>
      </c>
      <c r="B9453">
        <v>11</v>
      </c>
      <c r="C9453">
        <v>16</v>
      </c>
      <c r="D9453">
        <v>55</v>
      </c>
      <c r="E9453">
        <v>42</v>
      </c>
      <c r="F9453">
        <v>0</v>
      </c>
      <c r="T9453"/>
    </row>
    <row r="9454" spans="1:20" x14ac:dyDescent="0.25">
      <c r="A9454">
        <v>1986</v>
      </c>
      <c r="B9454">
        <v>11</v>
      </c>
      <c r="C9454">
        <v>17</v>
      </c>
      <c r="D9454">
        <v>55</v>
      </c>
      <c r="E9454">
        <v>43</v>
      </c>
      <c r="F9454">
        <v>0</v>
      </c>
      <c r="T9454"/>
    </row>
    <row r="9455" spans="1:20" x14ac:dyDescent="0.25">
      <c r="A9455">
        <v>1986</v>
      </c>
      <c r="B9455">
        <v>11</v>
      </c>
      <c r="C9455">
        <v>18</v>
      </c>
      <c r="D9455">
        <v>52</v>
      </c>
      <c r="E9455">
        <v>40</v>
      </c>
      <c r="F9455">
        <v>66</v>
      </c>
      <c r="T9455"/>
    </row>
    <row r="9456" spans="1:20" x14ac:dyDescent="0.25">
      <c r="A9456">
        <v>1986</v>
      </c>
      <c r="B9456">
        <v>11</v>
      </c>
      <c r="C9456">
        <v>19</v>
      </c>
      <c r="D9456">
        <v>40</v>
      </c>
      <c r="E9456">
        <v>27</v>
      </c>
      <c r="F9456">
        <v>41</v>
      </c>
      <c r="T9456"/>
    </row>
    <row r="9457" spans="1:20" x14ac:dyDescent="0.25">
      <c r="A9457">
        <v>1986</v>
      </c>
      <c r="B9457">
        <v>11</v>
      </c>
      <c r="C9457">
        <v>20</v>
      </c>
      <c r="D9457">
        <v>57</v>
      </c>
      <c r="E9457">
        <v>26</v>
      </c>
      <c r="F9457">
        <v>94</v>
      </c>
      <c r="T9457"/>
    </row>
    <row r="9458" spans="1:20" x14ac:dyDescent="0.25">
      <c r="A9458">
        <v>1986</v>
      </c>
      <c r="B9458">
        <v>11</v>
      </c>
      <c r="C9458">
        <v>21</v>
      </c>
      <c r="D9458">
        <v>57</v>
      </c>
      <c r="E9458">
        <v>36</v>
      </c>
      <c r="F9458">
        <v>24</v>
      </c>
      <c r="T9458"/>
    </row>
    <row r="9459" spans="1:20" x14ac:dyDescent="0.25">
      <c r="A9459">
        <v>1986</v>
      </c>
      <c r="B9459">
        <v>11</v>
      </c>
      <c r="C9459">
        <v>22</v>
      </c>
      <c r="D9459">
        <v>47</v>
      </c>
      <c r="E9459">
        <v>35</v>
      </c>
      <c r="F9459">
        <v>0</v>
      </c>
      <c r="T9459"/>
    </row>
    <row r="9460" spans="1:20" x14ac:dyDescent="0.25">
      <c r="A9460">
        <v>1986</v>
      </c>
      <c r="B9460">
        <v>11</v>
      </c>
      <c r="C9460">
        <v>23</v>
      </c>
      <c r="D9460">
        <v>54</v>
      </c>
      <c r="E9460">
        <v>37</v>
      </c>
      <c r="F9460">
        <v>0</v>
      </c>
      <c r="T9460"/>
    </row>
    <row r="9461" spans="1:20" x14ac:dyDescent="0.25">
      <c r="A9461">
        <v>1986</v>
      </c>
      <c r="B9461">
        <v>11</v>
      </c>
      <c r="C9461">
        <v>24</v>
      </c>
      <c r="D9461">
        <v>52</v>
      </c>
      <c r="E9461">
        <v>43</v>
      </c>
      <c r="F9461">
        <v>20</v>
      </c>
      <c r="T9461"/>
    </row>
    <row r="9462" spans="1:20" x14ac:dyDescent="0.25">
      <c r="A9462">
        <v>1986</v>
      </c>
      <c r="B9462">
        <v>11</v>
      </c>
      <c r="C9462">
        <v>25</v>
      </c>
      <c r="D9462">
        <v>52</v>
      </c>
      <c r="E9462">
        <v>39</v>
      </c>
      <c r="F9462">
        <v>0</v>
      </c>
      <c r="T9462"/>
    </row>
    <row r="9463" spans="1:20" x14ac:dyDescent="0.25">
      <c r="A9463">
        <v>1986</v>
      </c>
      <c r="B9463">
        <v>11</v>
      </c>
      <c r="C9463">
        <v>26</v>
      </c>
      <c r="D9463">
        <v>63</v>
      </c>
      <c r="E9463">
        <v>42</v>
      </c>
      <c r="F9463">
        <v>172</v>
      </c>
      <c r="T9463"/>
    </row>
    <row r="9464" spans="1:20" x14ac:dyDescent="0.25">
      <c r="A9464">
        <v>1986</v>
      </c>
      <c r="B9464">
        <v>11</v>
      </c>
      <c r="C9464">
        <v>27</v>
      </c>
      <c r="D9464">
        <v>57</v>
      </c>
      <c r="E9464">
        <v>40</v>
      </c>
      <c r="F9464">
        <v>0</v>
      </c>
      <c r="T9464"/>
    </row>
    <row r="9465" spans="1:20" x14ac:dyDescent="0.25">
      <c r="A9465">
        <v>1986</v>
      </c>
      <c r="B9465">
        <v>11</v>
      </c>
      <c r="C9465">
        <v>28</v>
      </c>
      <c r="D9465">
        <v>53</v>
      </c>
      <c r="E9465">
        <v>37</v>
      </c>
      <c r="F9465">
        <v>0</v>
      </c>
      <c r="T9465"/>
    </row>
    <row r="9466" spans="1:20" x14ac:dyDescent="0.25">
      <c r="A9466">
        <v>1986</v>
      </c>
      <c r="B9466">
        <v>11</v>
      </c>
      <c r="C9466">
        <v>29</v>
      </c>
      <c r="D9466">
        <v>55</v>
      </c>
      <c r="E9466">
        <v>40</v>
      </c>
      <c r="F9466">
        <v>0</v>
      </c>
      <c r="T9466"/>
    </row>
    <row r="9467" spans="1:20" x14ac:dyDescent="0.25">
      <c r="A9467">
        <v>1986</v>
      </c>
      <c r="B9467">
        <v>11</v>
      </c>
      <c r="C9467">
        <v>30</v>
      </c>
      <c r="D9467">
        <v>47</v>
      </c>
      <c r="E9467">
        <v>30</v>
      </c>
      <c r="F9467">
        <v>0</v>
      </c>
      <c r="T9467"/>
    </row>
    <row r="9468" spans="1:20" x14ac:dyDescent="0.25">
      <c r="A9468">
        <v>1986</v>
      </c>
      <c r="B9468">
        <v>12</v>
      </c>
      <c r="C9468">
        <v>1</v>
      </c>
      <c r="D9468">
        <v>38</v>
      </c>
      <c r="E9468">
        <v>24</v>
      </c>
      <c r="F9468">
        <v>0</v>
      </c>
      <c r="T9468"/>
    </row>
    <row r="9469" spans="1:20" x14ac:dyDescent="0.25">
      <c r="A9469">
        <v>1986</v>
      </c>
      <c r="B9469">
        <v>12</v>
      </c>
      <c r="C9469">
        <v>2</v>
      </c>
      <c r="D9469">
        <v>53</v>
      </c>
      <c r="E9469">
        <v>35</v>
      </c>
      <c r="F9469">
        <v>162</v>
      </c>
      <c r="T9469"/>
    </row>
    <row r="9470" spans="1:20" x14ac:dyDescent="0.25">
      <c r="A9470">
        <v>1986</v>
      </c>
      <c r="B9470">
        <v>12</v>
      </c>
      <c r="C9470">
        <v>3</v>
      </c>
      <c r="D9470">
        <v>59</v>
      </c>
      <c r="E9470">
        <v>46</v>
      </c>
      <c r="F9470">
        <v>111</v>
      </c>
      <c r="T9470"/>
    </row>
    <row r="9471" spans="1:20" x14ac:dyDescent="0.25">
      <c r="A9471">
        <v>1986</v>
      </c>
      <c r="B9471">
        <v>12</v>
      </c>
      <c r="C9471">
        <v>4</v>
      </c>
      <c r="D9471">
        <v>47</v>
      </c>
      <c r="E9471">
        <v>36</v>
      </c>
      <c r="F9471">
        <v>0</v>
      </c>
      <c r="T9471"/>
    </row>
    <row r="9472" spans="1:20" x14ac:dyDescent="0.25">
      <c r="A9472">
        <v>1986</v>
      </c>
      <c r="B9472">
        <v>12</v>
      </c>
      <c r="C9472">
        <v>5</v>
      </c>
      <c r="D9472">
        <v>42</v>
      </c>
      <c r="E9472">
        <v>33</v>
      </c>
      <c r="F9472">
        <v>0</v>
      </c>
      <c r="T9472"/>
    </row>
    <row r="9473" spans="1:20" x14ac:dyDescent="0.25">
      <c r="A9473">
        <v>1986</v>
      </c>
      <c r="B9473">
        <v>12</v>
      </c>
      <c r="C9473">
        <v>6</v>
      </c>
      <c r="D9473">
        <v>43</v>
      </c>
      <c r="E9473">
        <v>30</v>
      </c>
      <c r="F9473">
        <v>0</v>
      </c>
      <c r="T9473"/>
    </row>
    <row r="9474" spans="1:20" x14ac:dyDescent="0.25">
      <c r="A9474">
        <v>1986</v>
      </c>
      <c r="B9474">
        <v>12</v>
      </c>
      <c r="C9474">
        <v>7</v>
      </c>
      <c r="D9474">
        <v>45</v>
      </c>
      <c r="E9474">
        <v>36</v>
      </c>
      <c r="F9474">
        <v>0</v>
      </c>
      <c r="T9474"/>
    </row>
    <row r="9475" spans="1:20" x14ac:dyDescent="0.25">
      <c r="A9475">
        <v>1986</v>
      </c>
      <c r="B9475">
        <v>12</v>
      </c>
      <c r="C9475">
        <v>8</v>
      </c>
      <c r="D9475">
        <v>47</v>
      </c>
      <c r="E9475">
        <v>33</v>
      </c>
      <c r="F9475">
        <v>3</v>
      </c>
      <c r="T9475"/>
    </row>
    <row r="9476" spans="1:20" x14ac:dyDescent="0.25">
      <c r="A9476">
        <v>1986</v>
      </c>
      <c r="B9476">
        <v>12</v>
      </c>
      <c r="C9476">
        <v>9</v>
      </c>
      <c r="D9476">
        <v>51</v>
      </c>
      <c r="E9476">
        <v>32</v>
      </c>
      <c r="F9476">
        <v>83</v>
      </c>
      <c r="T9476"/>
    </row>
    <row r="9477" spans="1:20" x14ac:dyDescent="0.25">
      <c r="A9477">
        <v>1986</v>
      </c>
      <c r="B9477">
        <v>12</v>
      </c>
      <c r="C9477">
        <v>10</v>
      </c>
      <c r="D9477">
        <v>54</v>
      </c>
      <c r="E9477">
        <v>38</v>
      </c>
      <c r="F9477">
        <v>2</v>
      </c>
      <c r="T9477"/>
    </row>
    <row r="9478" spans="1:20" x14ac:dyDescent="0.25">
      <c r="A9478">
        <v>1986</v>
      </c>
      <c r="B9478">
        <v>12</v>
      </c>
      <c r="C9478">
        <v>11</v>
      </c>
      <c r="D9478">
        <v>38</v>
      </c>
      <c r="E9478">
        <v>33</v>
      </c>
      <c r="F9478">
        <v>23</v>
      </c>
      <c r="T9478"/>
    </row>
    <row r="9479" spans="1:20" x14ac:dyDescent="0.25">
      <c r="A9479">
        <v>1986</v>
      </c>
      <c r="B9479">
        <v>12</v>
      </c>
      <c r="C9479">
        <v>12</v>
      </c>
      <c r="D9479">
        <v>39</v>
      </c>
      <c r="E9479">
        <v>34</v>
      </c>
      <c r="F9479">
        <v>0</v>
      </c>
      <c r="T9479"/>
    </row>
    <row r="9480" spans="1:20" x14ac:dyDescent="0.25">
      <c r="A9480">
        <v>1986</v>
      </c>
      <c r="B9480">
        <v>12</v>
      </c>
      <c r="C9480">
        <v>13</v>
      </c>
      <c r="D9480">
        <v>35</v>
      </c>
      <c r="E9480">
        <v>20</v>
      </c>
      <c r="F9480">
        <v>0</v>
      </c>
      <c r="T9480"/>
    </row>
    <row r="9481" spans="1:20" x14ac:dyDescent="0.25">
      <c r="A9481">
        <v>1986</v>
      </c>
      <c r="B9481">
        <v>12</v>
      </c>
      <c r="C9481">
        <v>14</v>
      </c>
      <c r="D9481">
        <v>35</v>
      </c>
      <c r="E9481">
        <v>19</v>
      </c>
      <c r="F9481">
        <v>0</v>
      </c>
      <c r="T9481"/>
    </row>
    <row r="9482" spans="1:20" x14ac:dyDescent="0.25">
      <c r="A9482">
        <v>1986</v>
      </c>
      <c r="B9482">
        <v>12</v>
      </c>
      <c r="C9482">
        <v>15</v>
      </c>
      <c r="D9482">
        <v>46</v>
      </c>
      <c r="E9482">
        <v>30</v>
      </c>
      <c r="F9482">
        <v>0</v>
      </c>
      <c r="T9482"/>
    </row>
    <row r="9483" spans="1:20" x14ac:dyDescent="0.25">
      <c r="A9483">
        <v>1986</v>
      </c>
      <c r="B9483">
        <v>12</v>
      </c>
      <c r="C9483">
        <v>16</v>
      </c>
      <c r="D9483">
        <v>47</v>
      </c>
      <c r="E9483">
        <v>38</v>
      </c>
      <c r="F9483">
        <v>0</v>
      </c>
      <c r="T9483"/>
    </row>
    <row r="9484" spans="1:20" x14ac:dyDescent="0.25">
      <c r="A9484">
        <v>1986</v>
      </c>
      <c r="B9484">
        <v>12</v>
      </c>
      <c r="C9484">
        <v>17</v>
      </c>
      <c r="D9484">
        <v>44</v>
      </c>
      <c r="E9484">
        <v>40</v>
      </c>
      <c r="F9484">
        <v>0</v>
      </c>
      <c r="T9484"/>
    </row>
    <row r="9485" spans="1:20" x14ac:dyDescent="0.25">
      <c r="A9485">
        <v>1986</v>
      </c>
      <c r="B9485">
        <v>12</v>
      </c>
      <c r="C9485">
        <v>18</v>
      </c>
      <c r="D9485">
        <v>44</v>
      </c>
      <c r="E9485">
        <v>37</v>
      </c>
      <c r="F9485">
        <v>101</v>
      </c>
      <c r="T9485"/>
    </row>
    <row r="9486" spans="1:20" x14ac:dyDescent="0.25">
      <c r="A9486">
        <v>1986</v>
      </c>
      <c r="B9486">
        <v>12</v>
      </c>
      <c r="C9486">
        <v>19</v>
      </c>
      <c r="D9486">
        <v>47</v>
      </c>
      <c r="E9486">
        <v>37</v>
      </c>
      <c r="F9486">
        <v>8</v>
      </c>
      <c r="T9486"/>
    </row>
    <row r="9487" spans="1:20" x14ac:dyDescent="0.25">
      <c r="A9487">
        <v>1986</v>
      </c>
      <c r="B9487">
        <v>12</v>
      </c>
      <c r="C9487">
        <v>20</v>
      </c>
      <c r="D9487">
        <v>41</v>
      </c>
      <c r="E9487">
        <v>36</v>
      </c>
      <c r="F9487">
        <v>0</v>
      </c>
      <c r="T9487"/>
    </row>
    <row r="9488" spans="1:20" x14ac:dyDescent="0.25">
      <c r="A9488">
        <v>1986</v>
      </c>
      <c r="B9488">
        <v>12</v>
      </c>
      <c r="C9488">
        <v>21</v>
      </c>
      <c r="D9488">
        <v>41</v>
      </c>
      <c r="E9488">
        <v>30</v>
      </c>
      <c r="F9488">
        <v>0</v>
      </c>
      <c r="T9488"/>
    </row>
    <row r="9489" spans="1:20" x14ac:dyDescent="0.25">
      <c r="A9489">
        <v>1986</v>
      </c>
      <c r="B9489">
        <v>12</v>
      </c>
      <c r="C9489">
        <v>22</v>
      </c>
      <c r="D9489">
        <v>40</v>
      </c>
      <c r="E9489">
        <v>27</v>
      </c>
      <c r="F9489">
        <v>0</v>
      </c>
      <c r="T9489"/>
    </row>
    <row r="9490" spans="1:20" x14ac:dyDescent="0.25">
      <c r="A9490">
        <v>1986</v>
      </c>
      <c r="B9490">
        <v>12</v>
      </c>
      <c r="C9490">
        <v>23</v>
      </c>
      <c r="D9490">
        <v>49</v>
      </c>
      <c r="E9490">
        <v>31</v>
      </c>
      <c r="F9490">
        <v>0</v>
      </c>
      <c r="T9490"/>
    </row>
    <row r="9491" spans="1:20" x14ac:dyDescent="0.25">
      <c r="A9491">
        <v>1986</v>
      </c>
      <c r="B9491">
        <v>12</v>
      </c>
      <c r="C9491">
        <v>24</v>
      </c>
      <c r="D9491">
        <v>43</v>
      </c>
      <c r="E9491">
        <v>34</v>
      </c>
      <c r="F9491">
        <v>48</v>
      </c>
      <c r="T9491"/>
    </row>
    <row r="9492" spans="1:20" x14ac:dyDescent="0.25">
      <c r="A9492">
        <v>1986</v>
      </c>
      <c r="B9492">
        <v>12</v>
      </c>
      <c r="C9492">
        <v>25</v>
      </c>
      <c r="D9492">
        <v>53</v>
      </c>
      <c r="E9492">
        <v>43</v>
      </c>
      <c r="F9492">
        <v>57</v>
      </c>
      <c r="T9492"/>
    </row>
    <row r="9493" spans="1:20" x14ac:dyDescent="0.25">
      <c r="A9493">
        <v>1986</v>
      </c>
      <c r="B9493">
        <v>12</v>
      </c>
      <c r="C9493">
        <v>26</v>
      </c>
      <c r="D9493">
        <v>46</v>
      </c>
      <c r="E9493">
        <v>39</v>
      </c>
      <c r="F9493">
        <v>0</v>
      </c>
      <c r="T9493"/>
    </row>
    <row r="9494" spans="1:20" x14ac:dyDescent="0.25">
      <c r="A9494">
        <v>1986</v>
      </c>
      <c r="B9494">
        <v>12</v>
      </c>
      <c r="C9494">
        <v>27</v>
      </c>
      <c r="D9494">
        <v>44</v>
      </c>
      <c r="E9494">
        <v>36</v>
      </c>
      <c r="F9494">
        <v>0</v>
      </c>
      <c r="T9494"/>
    </row>
    <row r="9495" spans="1:20" x14ac:dyDescent="0.25">
      <c r="A9495">
        <v>1986</v>
      </c>
      <c r="B9495">
        <v>12</v>
      </c>
      <c r="C9495">
        <v>28</v>
      </c>
      <c r="D9495">
        <v>38</v>
      </c>
      <c r="E9495">
        <v>34</v>
      </c>
      <c r="F9495">
        <v>0</v>
      </c>
      <c r="T9495"/>
    </row>
    <row r="9496" spans="1:20" x14ac:dyDescent="0.25">
      <c r="A9496">
        <v>1986</v>
      </c>
      <c r="B9496">
        <v>12</v>
      </c>
      <c r="C9496">
        <v>29</v>
      </c>
      <c r="D9496">
        <v>43</v>
      </c>
      <c r="E9496">
        <v>32</v>
      </c>
      <c r="F9496">
        <v>0</v>
      </c>
      <c r="T9496"/>
    </row>
    <row r="9497" spans="1:20" x14ac:dyDescent="0.25">
      <c r="A9497">
        <v>1986</v>
      </c>
      <c r="B9497">
        <v>12</v>
      </c>
      <c r="C9497">
        <v>30</v>
      </c>
      <c r="D9497">
        <v>40</v>
      </c>
      <c r="E9497">
        <v>34</v>
      </c>
      <c r="F9497">
        <v>18</v>
      </c>
      <c r="T9497"/>
    </row>
    <row r="9498" spans="1:20" x14ac:dyDescent="0.25">
      <c r="A9498">
        <v>1986</v>
      </c>
      <c r="B9498">
        <v>12</v>
      </c>
      <c r="C9498">
        <v>31</v>
      </c>
      <c r="D9498">
        <v>45</v>
      </c>
      <c r="E9498">
        <v>34</v>
      </c>
      <c r="F9498">
        <v>0</v>
      </c>
      <c r="T9498"/>
    </row>
    <row r="9499" spans="1:20" x14ac:dyDescent="0.25">
      <c r="A9499">
        <v>1987</v>
      </c>
      <c r="B9499">
        <v>1</v>
      </c>
      <c r="C9499">
        <v>1</v>
      </c>
      <c r="D9499">
        <v>38</v>
      </c>
      <c r="E9499">
        <v>32</v>
      </c>
      <c r="F9499">
        <v>55</v>
      </c>
      <c r="T9499"/>
    </row>
    <row r="9500" spans="1:20" x14ac:dyDescent="0.25">
      <c r="A9500">
        <v>1987</v>
      </c>
      <c r="B9500">
        <v>1</v>
      </c>
      <c r="C9500">
        <v>2</v>
      </c>
      <c r="D9500">
        <v>38</v>
      </c>
      <c r="E9500">
        <v>32</v>
      </c>
      <c r="F9500">
        <v>168</v>
      </c>
      <c r="T9500"/>
    </row>
    <row r="9501" spans="1:20" x14ac:dyDescent="0.25">
      <c r="A9501">
        <v>1987</v>
      </c>
      <c r="B9501">
        <v>1</v>
      </c>
      <c r="C9501">
        <v>3</v>
      </c>
      <c r="D9501">
        <v>40</v>
      </c>
      <c r="E9501">
        <v>30</v>
      </c>
      <c r="F9501">
        <v>1</v>
      </c>
      <c r="T9501"/>
    </row>
    <row r="9502" spans="1:20" x14ac:dyDescent="0.25">
      <c r="A9502">
        <v>1987</v>
      </c>
      <c r="B9502">
        <v>1</v>
      </c>
      <c r="C9502">
        <v>4</v>
      </c>
      <c r="D9502">
        <v>34</v>
      </c>
      <c r="E9502">
        <v>26</v>
      </c>
      <c r="F9502">
        <v>0</v>
      </c>
      <c r="T9502"/>
    </row>
    <row r="9503" spans="1:20" x14ac:dyDescent="0.25">
      <c r="A9503">
        <v>1987</v>
      </c>
      <c r="B9503">
        <v>1</v>
      </c>
      <c r="C9503">
        <v>5</v>
      </c>
      <c r="D9503">
        <v>38</v>
      </c>
      <c r="E9503">
        <v>24</v>
      </c>
      <c r="F9503">
        <v>0</v>
      </c>
      <c r="T9503"/>
    </row>
    <row r="9504" spans="1:20" x14ac:dyDescent="0.25">
      <c r="A9504">
        <v>1987</v>
      </c>
      <c r="B9504">
        <v>1</v>
      </c>
      <c r="C9504">
        <v>6</v>
      </c>
      <c r="D9504">
        <v>41</v>
      </c>
      <c r="E9504">
        <v>28</v>
      </c>
      <c r="F9504">
        <v>0</v>
      </c>
      <c r="T9504"/>
    </row>
    <row r="9505" spans="1:20" x14ac:dyDescent="0.25">
      <c r="A9505">
        <v>1987</v>
      </c>
      <c r="B9505">
        <v>1</v>
      </c>
      <c r="C9505">
        <v>7</v>
      </c>
      <c r="D9505">
        <v>47</v>
      </c>
      <c r="E9505">
        <v>36</v>
      </c>
      <c r="F9505">
        <v>0</v>
      </c>
      <c r="T9505"/>
    </row>
    <row r="9506" spans="1:20" x14ac:dyDescent="0.25">
      <c r="A9506">
        <v>1987</v>
      </c>
      <c r="B9506">
        <v>1</v>
      </c>
      <c r="C9506">
        <v>8</v>
      </c>
      <c r="D9506">
        <v>39</v>
      </c>
      <c r="E9506">
        <v>31</v>
      </c>
      <c r="F9506">
        <v>0</v>
      </c>
      <c r="T9506"/>
    </row>
    <row r="9507" spans="1:20" x14ac:dyDescent="0.25">
      <c r="A9507">
        <v>1987</v>
      </c>
      <c r="B9507">
        <v>1</v>
      </c>
      <c r="C9507">
        <v>9</v>
      </c>
      <c r="D9507">
        <v>38</v>
      </c>
      <c r="E9507">
        <v>34</v>
      </c>
      <c r="F9507">
        <v>0</v>
      </c>
      <c r="T9507"/>
    </row>
    <row r="9508" spans="1:20" x14ac:dyDescent="0.25">
      <c r="A9508">
        <v>1987</v>
      </c>
      <c r="B9508">
        <v>1</v>
      </c>
      <c r="C9508">
        <v>10</v>
      </c>
      <c r="D9508">
        <v>42</v>
      </c>
      <c r="E9508">
        <v>36</v>
      </c>
      <c r="F9508">
        <v>36</v>
      </c>
      <c r="T9508"/>
    </row>
    <row r="9509" spans="1:20" x14ac:dyDescent="0.25">
      <c r="A9509">
        <v>1987</v>
      </c>
      <c r="B9509">
        <v>1</v>
      </c>
      <c r="C9509">
        <v>11</v>
      </c>
      <c r="D9509">
        <v>40</v>
      </c>
      <c r="E9509">
        <v>34</v>
      </c>
      <c r="F9509">
        <v>0</v>
      </c>
      <c r="T9509"/>
    </row>
    <row r="9510" spans="1:20" x14ac:dyDescent="0.25">
      <c r="A9510">
        <v>1987</v>
      </c>
      <c r="B9510">
        <v>1</v>
      </c>
      <c r="C9510">
        <v>12</v>
      </c>
      <c r="D9510">
        <v>39</v>
      </c>
      <c r="E9510">
        <v>34</v>
      </c>
      <c r="F9510">
        <v>0</v>
      </c>
      <c r="T9510"/>
    </row>
    <row r="9511" spans="1:20" x14ac:dyDescent="0.25">
      <c r="A9511">
        <v>1987</v>
      </c>
      <c r="B9511">
        <v>1</v>
      </c>
      <c r="C9511">
        <v>13</v>
      </c>
      <c r="D9511">
        <v>43</v>
      </c>
      <c r="E9511">
        <v>35</v>
      </c>
      <c r="F9511">
        <v>0</v>
      </c>
      <c r="T9511"/>
    </row>
    <row r="9512" spans="1:20" x14ac:dyDescent="0.25">
      <c r="A9512">
        <v>1987</v>
      </c>
      <c r="B9512">
        <v>1</v>
      </c>
      <c r="C9512">
        <v>14</v>
      </c>
      <c r="D9512">
        <v>54</v>
      </c>
      <c r="E9512">
        <v>33</v>
      </c>
      <c r="F9512">
        <v>0</v>
      </c>
      <c r="T9512"/>
    </row>
    <row r="9513" spans="1:20" x14ac:dyDescent="0.25">
      <c r="A9513">
        <v>1987</v>
      </c>
      <c r="B9513">
        <v>1</v>
      </c>
      <c r="C9513">
        <v>15</v>
      </c>
      <c r="D9513">
        <v>57</v>
      </c>
      <c r="E9513">
        <v>46</v>
      </c>
      <c r="F9513">
        <v>0</v>
      </c>
      <c r="T9513"/>
    </row>
    <row r="9514" spans="1:20" x14ac:dyDescent="0.25">
      <c r="A9514">
        <v>1987</v>
      </c>
      <c r="B9514">
        <v>1</v>
      </c>
      <c r="C9514">
        <v>16</v>
      </c>
      <c r="D9514">
        <v>50</v>
      </c>
      <c r="E9514">
        <v>28</v>
      </c>
      <c r="F9514">
        <v>0</v>
      </c>
      <c r="T9514"/>
    </row>
    <row r="9515" spans="1:20" x14ac:dyDescent="0.25">
      <c r="A9515">
        <v>1987</v>
      </c>
      <c r="B9515">
        <v>1</v>
      </c>
      <c r="C9515">
        <v>17</v>
      </c>
      <c r="D9515">
        <v>33</v>
      </c>
      <c r="E9515">
        <v>22</v>
      </c>
      <c r="F9515">
        <v>0</v>
      </c>
      <c r="T9515"/>
    </row>
    <row r="9516" spans="1:20" x14ac:dyDescent="0.25">
      <c r="A9516">
        <v>1987</v>
      </c>
      <c r="B9516">
        <v>1</v>
      </c>
      <c r="C9516">
        <v>18</v>
      </c>
      <c r="D9516">
        <v>38</v>
      </c>
      <c r="E9516">
        <v>28</v>
      </c>
      <c r="F9516">
        <v>55</v>
      </c>
      <c r="T9516"/>
    </row>
    <row r="9517" spans="1:20" x14ac:dyDescent="0.25">
      <c r="A9517">
        <v>1987</v>
      </c>
      <c r="B9517">
        <v>1</v>
      </c>
      <c r="C9517">
        <v>19</v>
      </c>
      <c r="D9517">
        <v>38</v>
      </c>
      <c r="E9517">
        <v>28</v>
      </c>
      <c r="F9517">
        <v>86</v>
      </c>
      <c r="T9517"/>
    </row>
    <row r="9518" spans="1:20" x14ac:dyDescent="0.25">
      <c r="A9518">
        <v>1987</v>
      </c>
      <c r="B9518">
        <v>1</v>
      </c>
      <c r="C9518">
        <v>20</v>
      </c>
      <c r="D9518">
        <v>31</v>
      </c>
      <c r="E9518">
        <v>27</v>
      </c>
      <c r="F9518">
        <v>0</v>
      </c>
      <c r="T9518"/>
    </row>
    <row r="9519" spans="1:20" x14ac:dyDescent="0.25">
      <c r="A9519">
        <v>1987</v>
      </c>
      <c r="B9519">
        <v>1</v>
      </c>
      <c r="C9519">
        <v>21</v>
      </c>
      <c r="D9519">
        <v>36</v>
      </c>
      <c r="E9519">
        <v>30</v>
      </c>
      <c r="F9519">
        <v>0</v>
      </c>
      <c r="T9519"/>
    </row>
    <row r="9520" spans="1:20" x14ac:dyDescent="0.25">
      <c r="A9520">
        <v>1987</v>
      </c>
      <c r="B9520">
        <v>1</v>
      </c>
      <c r="C9520">
        <v>22</v>
      </c>
      <c r="D9520">
        <v>33</v>
      </c>
      <c r="E9520">
        <v>28</v>
      </c>
      <c r="F9520">
        <v>105</v>
      </c>
      <c r="T9520"/>
    </row>
    <row r="9521" spans="1:20" x14ac:dyDescent="0.25">
      <c r="A9521">
        <v>1987</v>
      </c>
      <c r="B9521">
        <v>1</v>
      </c>
      <c r="C9521">
        <v>23</v>
      </c>
      <c r="D9521">
        <v>36</v>
      </c>
      <c r="E9521">
        <v>16</v>
      </c>
      <c r="F9521">
        <v>0</v>
      </c>
      <c r="T9521"/>
    </row>
    <row r="9522" spans="1:20" x14ac:dyDescent="0.25">
      <c r="A9522">
        <v>1987</v>
      </c>
      <c r="B9522">
        <v>1</v>
      </c>
      <c r="C9522">
        <v>24</v>
      </c>
      <c r="D9522">
        <v>19</v>
      </c>
      <c r="E9522">
        <v>10</v>
      </c>
      <c r="F9522">
        <v>0</v>
      </c>
      <c r="T9522"/>
    </row>
    <row r="9523" spans="1:20" x14ac:dyDescent="0.25">
      <c r="A9523">
        <v>1987</v>
      </c>
      <c r="B9523">
        <v>1</v>
      </c>
      <c r="C9523">
        <v>25</v>
      </c>
      <c r="D9523">
        <v>25</v>
      </c>
      <c r="E9523">
        <v>8</v>
      </c>
      <c r="F9523">
        <v>0</v>
      </c>
      <c r="T9523"/>
    </row>
    <row r="9524" spans="1:20" x14ac:dyDescent="0.25">
      <c r="A9524">
        <v>1987</v>
      </c>
      <c r="B9524">
        <v>1</v>
      </c>
      <c r="C9524">
        <v>26</v>
      </c>
      <c r="D9524">
        <v>24</v>
      </c>
      <c r="E9524">
        <v>16</v>
      </c>
      <c r="F9524">
        <v>30</v>
      </c>
      <c r="T9524"/>
    </row>
    <row r="9525" spans="1:20" x14ac:dyDescent="0.25">
      <c r="A9525">
        <v>1987</v>
      </c>
      <c r="B9525">
        <v>1</v>
      </c>
      <c r="C9525">
        <v>27</v>
      </c>
      <c r="D9525">
        <v>26</v>
      </c>
      <c r="E9525">
        <v>10</v>
      </c>
      <c r="F9525">
        <v>0</v>
      </c>
      <c r="T9525"/>
    </row>
    <row r="9526" spans="1:20" x14ac:dyDescent="0.25">
      <c r="A9526">
        <v>1987</v>
      </c>
      <c r="B9526">
        <v>1</v>
      </c>
      <c r="C9526">
        <v>28</v>
      </c>
      <c r="D9526">
        <v>31</v>
      </c>
      <c r="E9526">
        <v>13</v>
      </c>
      <c r="F9526">
        <v>0</v>
      </c>
      <c r="T9526"/>
    </row>
    <row r="9527" spans="1:20" x14ac:dyDescent="0.25">
      <c r="A9527">
        <v>1987</v>
      </c>
      <c r="B9527">
        <v>1</v>
      </c>
      <c r="C9527">
        <v>29</v>
      </c>
      <c r="D9527">
        <v>40</v>
      </c>
      <c r="E9527">
        <v>23</v>
      </c>
      <c r="F9527">
        <v>0</v>
      </c>
      <c r="T9527"/>
    </row>
    <row r="9528" spans="1:20" x14ac:dyDescent="0.25">
      <c r="A9528">
        <v>1987</v>
      </c>
      <c r="B9528">
        <v>1</v>
      </c>
      <c r="C9528">
        <v>30</v>
      </c>
      <c r="D9528">
        <v>38</v>
      </c>
      <c r="E9528">
        <v>31</v>
      </c>
      <c r="F9528">
        <v>45</v>
      </c>
      <c r="T9528"/>
    </row>
    <row r="9529" spans="1:20" x14ac:dyDescent="0.25">
      <c r="A9529">
        <v>1987</v>
      </c>
      <c r="B9529">
        <v>1</v>
      </c>
      <c r="C9529">
        <v>31</v>
      </c>
      <c r="D9529">
        <v>37</v>
      </c>
      <c r="E9529">
        <v>30</v>
      </c>
      <c r="F9529">
        <v>0</v>
      </c>
      <c r="T9529"/>
    </row>
    <row r="9530" spans="1:20" x14ac:dyDescent="0.25">
      <c r="A9530">
        <v>1987</v>
      </c>
      <c r="B9530">
        <v>2</v>
      </c>
      <c r="C9530">
        <v>1</v>
      </c>
      <c r="D9530">
        <v>37</v>
      </c>
      <c r="E9530">
        <v>27</v>
      </c>
      <c r="F9530">
        <v>0</v>
      </c>
      <c r="T9530"/>
    </row>
    <row r="9531" spans="1:20" x14ac:dyDescent="0.25">
      <c r="A9531">
        <v>1987</v>
      </c>
      <c r="B9531">
        <v>2</v>
      </c>
      <c r="C9531">
        <v>2</v>
      </c>
      <c r="D9531">
        <v>50</v>
      </c>
      <c r="E9531">
        <v>33</v>
      </c>
      <c r="F9531">
        <v>0</v>
      </c>
      <c r="T9531"/>
    </row>
    <row r="9532" spans="1:20" x14ac:dyDescent="0.25">
      <c r="A9532">
        <v>1987</v>
      </c>
      <c r="B9532">
        <v>2</v>
      </c>
      <c r="C9532">
        <v>3</v>
      </c>
      <c r="D9532">
        <v>52</v>
      </c>
      <c r="E9532">
        <v>38</v>
      </c>
      <c r="F9532">
        <v>0</v>
      </c>
      <c r="T9532"/>
    </row>
    <row r="9533" spans="1:20" x14ac:dyDescent="0.25">
      <c r="A9533">
        <v>1987</v>
      </c>
      <c r="B9533">
        <v>2</v>
      </c>
      <c r="C9533">
        <v>4</v>
      </c>
      <c r="D9533">
        <v>44</v>
      </c>
      <c r="E9533">
        <v>31</v>
      </c>
      <c r="F9533">
        <v>0</v>
      </c>
      <c r="T9533"/>
    </row>
    <row r="9534" spans="1:20" x14ac:dyDescent="0.25">
      <c r="A9534">
        <v>1987</v>
      </c>
      <c r="B9534">
        <v>2</v>
      </c>
      <c r="C9534">
        <v>5</v>
      </c>
      <c r="D9534">
        <v>34</v>
      </c>
      <c r="E9534">
        <v>23</v>
      </c>
      <c r="F9534">
        <v>0</v>
      </c>
      <c r="T9534"/>
    </row>
    <row r="9535" spans="1:20" x14ac:dyDescent="0.25">
      <c r="A9535">
        <v>1987</v>
      </c>
      <c r="B9535">
        <v>2</v>
      </c>
      <c r="C9535">
        <v>6</v>
      </c>
      <c r="D9535">
        <v>47</v>
      </c>
      <c r="E9535">
        <v>30</v>
      </c>
      <c r="F9535">
        <v>0</v>
      </c>
      <c r="T9535"/>
    </row>
    <row r="9536" spans="1:20" x14ac:dyDescent="0.25">
      <c r="A9536">
        <v>1987</v>
      </c>
      <c r="B9536">
        <v>2</v>
      </c>
      <c r="C9536">
        <v>7</v>
      </c>
      <c r="D9536">
        <v>50</v>
      </c>
      <c r="E9536">
        <v>35</v>
      </c>
      <c r="F9536">
        <v>0</v>
      </c>
      <c r="T9536"/>
    </row>
    <row r="9537" spans="1:20" x14ac:dyDescent="0.25">
      <c r="A9537">
        <v>1987</v>
      </c>
      <c r="B9537">
        <v>2</v>
      </c>
      <c r="C9537">
        <v>8</v>
      </c>
      <c r="D9537">
        <v>44</v>
      </c>
      <c r="E9537">
        <v>34</v>
      </c>
      <c r="F9537">
        <v>0</v>
      </c>
      <c r="T9537"/>
    </row>
    <row r="9538" spans="1:20" x14ac:dyDescent="0.25">
      <c r="A9538">
        <v>1987</v>
      </c>
      <c r="B9538">
        <v>2</v>
      </c>
      <c r="C9538">
        <v>9</v>
      </c>
      <c r="D9538">
        <v>40</v>
      </c>
      <c r="E9538">
        <v>18</v>
      </c>
      <c r="F9538">
        <v>23</v>
      </c>
      <c r="T9538"/>
    </row>
    <row r="9539" spans="1:20" x14ac:dyDescent="0.25">
      <c r="A9539">
        <v>1987</v>
      </c>
      <c r="B9539">
        <v>2</v>
      </c>
      <c r="C9539">
        <v>10</v>
      </c>
      <c r="D9539">
        <v>37</v>
      </c>
      <c r="E9539">
        <v>18</v>
      </c>
      <c r="F9539">
        <v>0</v>
      </c>
      <c r="T9539"/>
    </row>
    <row r="9540" spans="1:20" x14ac:dyDescent="0.25">
      <c r="A9540">
        <v>1987</v>
      </c>
      <c r="B9540">
        <v>2</v>
      </c>
      <c r="C9540">
        <v>11</v>
      </c>
      <c r="D9540">
        <v>41</v>
      </c>
      <c r="E9540">
        <v>30</v>
      </c>
      <c r="F9540">
        <v>0</v>
      </c>
      <c r="T9540"/>
    </row>
    <row r="9541" spans="1:20" x14ac:dyDescent="0.25">
      <c r="A9541">
        <v>1987</v>
      </c>
      <c r="B9541">
        <v>2</v>
      </c>
      <c r="C9541">
        <v>12</v>
      </c>
      <c r="D9541">
        <v>37</v>
      </c>
      <c r="E9541">
        <v>28</v>
      </c>
      <c r="F9541">
        <v>25</v>
      </c>
      <c r="T9541"/>
    </row>
    <row r="9542" spans="1:20" x14ac:dyDescent="0.25">
      <c r="A9542">
        <v>1987</v>
      </c>
      <c r="B9542">
        <v>2</v>
      </c>
      <c r="C9542">
        <v>13</v>
      </c>
      <c r="D9542">
        <v>29</v>
      </c>
      <c r="E9542">
        <v>17</v>
      </c>
      <c r="F9542">
        <v>0</v>
      </c>
      <c r="T9542"/>
    </row>
    <row r="9543" spans="1:20" x14ac:dyDescent="0.25">
      <c r="A9543">
        <v>1987</v>
      </c>
      <c r="B9543">
        <v>2</v>
      </c>
      <c r="C9543">
        <v>14</v>
      </c>
      <c r="D9543">
        <v>32</v>
      </c>
      <c r="E9543">
        <v>13</v>
      </c>
      <c r="F9543">
        <v>0</v>
      </c>
      <c r="T9543"/>
    </row>
    <row r="9544" spans="1:20" x14ac:dyDescent="0.25">
      <c r="A9544">
        <v>1987</v>
      </c>
      <c r="B9544">
        <v>2</v>
      </c>
      <c r="C9544">
        <v>15</v>
      </c>
      <c r="D9544">
        <v>22</v>
      </c>
      <c r="E9544">
        <v>4</v>
      </c>
      <c r="F9544">
        <v>0</v>
      </c>
      <c r="T9544"/>
    </row>
    <row r="9545" spans="1:20" x14ac:dyDescent="0.25">
      <c r="A9545">
        <v>1987</v>
      </c>
      <c r="B9545">
        <v>2</v>
      </c>
      <c r="C9545">
        <v>16</v>
      </c>
      <c r="D9545">
        <v>32</v>
      </c>
      <c r="E9545">
        <v>7</v>
      </c>
      <c r="F9545">
        <v>0</v>
      </c>
      <c r="T9545"/>
    </row>
    <row r="9546" spans="1:20" x14ac:dyDescent="0.25">
      <c r="A9546">
        <v>1987</v>
      </c>
      <c r="B9546">
        <v>2</v>
      </c>
      <c r="C9546">
        <v>17</v>
      </c>
      <c r="D9546">
        <v>39</v>
      </c>
      <c r="E9546">
        <v>18</v>
      </c>
      <c r="F9546">
        <v>0</v>
      </c>
      <c r="T9546"/>
    </row>
    <row r="9547" spans="1:20" x14ac:dyDescent="0.25">
      <c r="A9547">
        <v>1987</v>
      </c>
      <c r="B9547">
        <v>2</v>
      </c>
      <c r="C9547">
        <v>18</v>
      </c>
      <c r="D9547">
        <v>42</v>
      </c>
      <c r="E9547">
        <v>26</v>
      </c>
      <c r="F9547">
        <v>0</v>
      </c>
      <c r="T9547"/>
    </row>
    <row r="9548" spans="1:20" x14ac:dyDescent="0.25">
      <c r="A9548">
        <v>1987</v>
      </c>
      <c r="B9548">
        <v>2</v>
      </c>
      <c r="C9548">
        <v>19</v>
      </c>
      <c r="D9548">
        <v>38</v>
      </c>
      <c r="E9548">
        <v>23</v>
      </c>
      <c r="F9548">
        <v>0</v>
      </c>
      <c r="T9548"/>
    </row>
    <row r="9549" spans="1:20" x14ac:dyDescent="0.25">
      <c r="A9549">
        <v>1987</v>
      </c>
      <c r="B9549">
        <v>2</v>
      </c>
      <c r="C9549">
        <v>20</v>
      </c>
      <c r="D9549">
        <v>40</v>
      </c>
      <c r="E9549">
        <v>26</v>
      </c>
      <c r="F9549">
        <v>0</v>
      </c>
      <c r="T9549"/>
    </row>
    <row r="9550" spans="1:20" x14ac:dyDescent="0.25">
      <c r="A9550">
        <v>1987</v>
      </c>
      <c r="B9550">
        <v>2</v>
      </c>
      <c r="C9550">
        <v>21</v>
      </c>
      <c r="D9550">
        <v>46</v>
      </c>
      <c r="E9550">
        <v>26</v>
      </c>
      <c r="F9550">
        <v>0</v>
      </c>
      <c r="T9550"/>
    </row>
    <row r="9551" spans="1:20" x14ac:dyDescent="0.25">
      <c r="A9551">
        <v>1987</v>
      </c>
      <c r="B9551">
        <v>2</v>
      </c>
      <c r="C9551">
        <v>22</v>
      </c>
      <c r="D9551">
        <v>49</v>
      </c>
      <c r="E9551">
        <v>31</v>
      </c>
      <c r="F9551">
        <v>0</v>
      </c>
      <c r="T9551"/>
    </row>
    <row r="9552" spans="1:20" x14ac:dyDescent="0.25">
      <c r="A9552">
        <v>1987</v>
      </c>
      <c r="B9552">
        <v>2</v>
      </c>
      <c r="C9552">
        <v>23</v>
      </c>
      <c r="D9552">
        <v>42</v>
      </c>
      <c r="E9552">
        <v>32</v>
      </c>
      <c r="F9552">
        <v>50</v>
      </c>
      <c r="T9552"/>
    </row>
    <row r="9553" spans="1:20" x14ac:dyDescent="0.25">
      <c r="A9553">
        <v>1987</v>
      </c>
      <c r="B9553">
        <v>2</v>
      </c>
      <c r="C9553">
        <v>24</v>
      </c>
      <c r="D9553">
        <v>44</v>
      </c>
      <c r="E9553">
        <v>31</v>
      </c>
      <c r="F9553">
        <v>0</v>
      </c>
      <c r="T9553"/>
    </row>
    <row r="9554" spans="1:20" x14ac:dyDescent="0.25">
      <c r="A9554">
        <v>1987</v>
      </c>
      <c r="B9554">
        <v>2</v>
      </c>
      <c r="C9554">
        <v>25</v>
      </c>
      <c r="D9554">
        <v>43</v>
      </c>
      <c r="E9554">
        <v>27</v>
      </c>
      <c r="F9554">
        <v>0</v>
      </c>
      <c r="T9554"/>
    </row>
    <row r="9555" spans="1:20" x14ac:dyDescent="0.25">
      <c r="A9555">
        <v>1987</v>
      </c>
      <c r="B9555">
        <v>2</v>
      </c>
      <c r="C9555">
        <v>26</v>
      </c>
      <c r="D9555">
        <v>46</v>
      </c>
      <c r="E9555">
        <v>27</v>
      </c>
      <c r="F9555">
        <v>0</v>
      </c>
      <c r="T9555"/>
    </row>
    <row r="9556" spans="1:20" x14ac:dyDescent="0.25">
      <c r="A9556">
        <v>1987</v>
      </c>
      <c r="B9556">
        <v>2</v>
      </c>
      <c r="C9556">
        <v>27</v>
      </c>
      <c r="D9556">
        <v>43</v>
      </c>
      <c r="E9556">
        <v>30</v>
      </c>
      <c r="F9556">
        <v>0</v>
      </c>
      <c r="T9556"/>
    </row>
    <row r="9557" spans="1:20" x14ac:dyDescent="0.25">
      <c r="A9557">
        <v>1987</v>
      </c>
      <c r="B9557">
        <v>2</v>
      </c>
      <c r="C9557">
        <v>28</v>
      </c>
      <c r="D9557">
        <v>43</v>
      </c>
      <c r="E9557">
        <v>33</v>
      </c>
      <c r="F9557">
        <v>3</v>
      </c>
      <c r="T9557"/>
    </row>
    <row r="9558" spans="1:20" x14ac:dyDescent="0.25">
      <c r="A9558">
        <v>1987</v>
      </c>
      <c r="B9558">
        <v>3</v>
      </c>
      <c r="C9558">
        <v>1</v>
      </c>
      <c r="D9558">
        <v>52</v>
      </c>
      <c r="E9558">
        <v>37</v>
      </c>
      <c r="F9558">
        <v>236</v>
      </c>
      <c r="T9558"/>
    </row>
    <row r="9559" spans="1:20" x14ac:dyDescent="0.25">
      <c r="A9559">
        <v>1987</v>
      </c>
      <c r="B9559">
        <v>3</v>
      </c>
      <c r="C9559">
        <v>2</v>
      </c>
      <c r="D9559">
        <v>47</v>
      </c>
      <c r="E9559">
        <v>37</v>
      </c>
      <c r="F9559">
        <v>0</v>
      </c>
      <c r="T9559"/>
    </row>
    <row r="9560" spans="1:20" x14ac:dyDescent="0.25">
      <c r="A9560">
        <v>1987</v>
      </c>
      <c r="B9560">
        <v>3</v>
      </c>
      <c r="C9560">
        <v>3</v>
      </c>
      <c r="D9560">
        <v>45</v>
      </c>
      <c r="E9560">
        <v>34</v>
      </c>
      <c r="F9560">
        <v>0</v>
      </c>
      <c r="T9560"/>
    </row>
    <row r="9561" spans="1:20" x14ac:dyDescent="0.25">
      <c r="A9561">
        <v>1987</v>
      </c>
      <c r="B9561">
        <v>3</v>
      </c>
      <c r="C9561">
        <v>4</v>
      </c>
      <c r="D9561">
        <v>41</v>
      </c>
      <c r="E9561">
        <v>30</v>
      </c>
      <c r="F9561">
        <v>0</v>
      </c>
      <c r="T9561"/>
    </row>
    <row r="9562" spans="1:20" x14ac:dyDescent="0.25">
      <c r="A9562">
        <v>1987</v>
      </c>
      <c r="B9562">
        <v>3</v>
      </c>
      <c r="C9562">
        <v>5</v>
      </c>
      <c r="D9562">
        <v>41</v>
      </c>
      <c r="E9562">
        <v>27</v>
      </c>
      <c r="F9562">
        <v>0</v>
      </c>
      <c r="T9562"/>
    </row>
    <row r="9563" spans="1:20" x14ac:dyDescent="0.25">
      <c r="A9563">
        <v>1987</v>
      </c>
      <c r="B9563">
        <v>3</v>
      </c>
      <c r="C9563">
        <v>6</v>
      </c>
      <c r="D9563">
        <v>56</v>
      </c>
      <c r="E9563">
        <v>31</v>
      </c>
      <c r="F9563">
        <v>0</v>
      </c>
      <c r="T9563"/>
    </row>
    <row r="9564" spans="1:20" x14ac:dyDescent="0.25">
      <c r="A9564">
        <v>1987</v>
      </c>
      <c r="B9564">
        <v>3</v>
      </c>
      <c r="C9564">
        <v>7</v>
      </c>
      <c r="D9564">
        <v>71</v>
      </c>
      <c r="E9564">
        <v>45</v>
      </c>
      <c r="F9564">
        <v>0</v>
      </c>
      <c r="T9564"/>
    </row>
    <row r="9565" spans="1:20" x14ac:dyDescent="0.25">
      <c r="A9565">
        <v>1987</v>
      </c>
      <c r="B9565">
        <v>3</v>
      </c>
      <c r="C9565">
        <v>8</v>
      </c>
      <c r="D9565">
        <v>76</v>
      </c>
      <c r="E9565">
        <v>54</v>
      </c>
      <c r="F9565">
        <v>0</v>
      </c>
      <c r="T9565"/>
    </row>
    <row r="9566" spans="1:20" x14ac:dyDescent="0.25">
      <c r="A9566">
        <v>1987</v>
      </c>
      <c r="B9566">
        <v>3</v>
      </c>
      <c r="C9566">
        <v>9</v>
      </c>
      <c r="D9566">
        <v>62</v>
      </c>
      <c r="E9566">
        <v>23</v>
      </c>
      <c r="F9566">
        <v>0</v>
      </c>
      <c r="T9566"/>
    </row>
    <row r="9567" spans="1:20" x14ac:dyDescent="0.25">
      <c r="A9567">
        <v>1987</v>
      </c>
      <c r="B9567">
        <v>3</v>
      </c>
      <c r="C9567">
        <v>10</v>
      </c>
      <c r="D9567">
        <v>28</v>
      </c>
      <c r="E9567">
        <v>15</v>
      </c>
      <c r="F9567">
        <v>0</v>
      </c>
      <c r="T9567"/>
    </row>
    <row r="9568" spans="1:20" x14ac:dyDescent="0.25">
      <c r="A9568">
        <v>1987</v>
      </c>
      <c r="B9568">
        <v>3</v>
      </c>
      <c r="C9568">
        <v>11</v>
      </c>
      <c r="D9568">
        <v>35</v>
      </c>
      <c r="E9568">
        <v>16</v>
      </c>
      <c r="F9568">
        <v>0</v>
      </c>
      <c r="T9568"/>
    </row>
    <row r="9569" spans="1:20" x14ac:dyDescent="0.25">
      <c r="A9569">
        <v>1987</v>
      </c>
      <c r="B9569">
        <v>3</v>
      </c>
      <c r="C9569">
        <v>12</v>
      </c>
      <c r="D9569">
        <v>33</v>
      </c>
      <c r="E9569">
        <v>31</v>
      </c>
      <c r="F9569">
        <v>21</v>
      </c>
      <c r="T9569"/>
    </row>
    <row r="9570" spans="1:20" x14ac:dyDescent="0.25">
      <c r="A9570">
        <v>1987</v>
      </c>
      <c r="B9570">
        <v>3</v>
      </c>
      <c r="C9570">
        <v>13</v>
      </c>
      <c r="D9570">
        <v>40</v>
      </c>
      <c r="E9570">
        <v>32</v>
      </c>
      <c r="F9570">
        <v>1</v>
      </c>
      <c r="T9570"/>
    </row>
    <row r="9571" spans="1:20" x14ac:dyDescent="0.25">
      <c r="A9571">
        <v>1987</v>
      </c>
      <c r="B9571">
        <v>3</v>
      </c>
      <c r="C9571">
        <v>14</v>
      </c>
      <c r="D9571">
        <v>46</v>
      </c>
      <c r="E9571">
        <v>31</v>
      </c>
      <c r="F9571">
        <v>0</v>
      </c>
      <c r="T9571"/>
    </row>
    <row r="9572" spans="1:20" x14ac:dyDescent="0.25">
      <c r="A9572">
        <v>1987</v>
      </c>
      <c r="B9572">
        <v>3</v>
      </c>
      <c r="C9572">
        <v>15</v>
      </c>
      <c r="D9572">
        <v>49</v>
      </c>
      <c r="E9572">
        <v>34</v>
      </c>
      <c r="F9572">
        <v>0</v>
      </c>
      <c r="T9572"/>
    </row>
    <row r="9573" spans="1:20" x14ac:dyDescent="0.25">
      <c r="A9573">
        <v>1987</v>
      </c>
      <c r="B9573">
        <v>3</v>
      </c>
      <c r="C9573">
        <v>16</v>
      </c>
      <c r="D9573">
        <v>46</v>
      </c>
      <c r="E9573">
        <v>30</v>
      </c>
      <c r="F9573">
        <v>0</v>
      </c>
      <c r="T9573"/>
    </row>
    <row r="9574" spans="1:20" x14ac:dyDescent="0.25">
      <c r="A9574">
        <v>1987</v>
      </c>
      <c r="B9574">
        <v>3</v>
      </c>
      <c r="C9574">
        <v>17</v>
      </c>
      <c r="D9574">
        <v>48</v>
      </c>
      <c r="E9574">
        <v>31</v>
      </c>
      <c r="F9574">
        <v>0</v>
      </c>
      <c r="T9574"/>
    </row>
    <row r="9575" spans="1:20" x14ac:dyDescent="0.25">
      <c r="A9575">
        <v>1987</v>
      </c>
      <c r="B9575">
        <v>3</v>
      </c>
      <c r="C9575">
        <v>18</v>
      </c>
      <c r="D9575">
        <v>55</v>
      </c>
      <c r="E9575">
        <v>34</v>
      </c>
      <c r="F9575">
        <v>0</v>
      </c>
      <c r="T9575"/>
    </row>
    <row r="9576" spans="1:20" x14ac:dyDescent="0.25">
      <c r="A9576">
        <v>1987</v>
      </c>
      <c r="B9576">
        <v>3</v>
      </c>
      <c r="C9576">
        <v>19</v>
      </c>
      <c r="D9576">
        <v>57</v>
      </c>
      <c r="E9576">
        <v>33</v>
      </c>
      <c r="F9576">
        <v>0</v>
      </c>
      <c r="T9576"/>
    </row>
    <row r="9577" spans="1:20" x14ac:dyDescent="0.25">
      <c r="A9577">
        <v>1987</v>
      </c>
      <c r="B9577">
        <v>3</v>
      </c>
      <c r="C9577">
        <v>20</v>
      </c>
      <c r="D9577">
        <v>48</v>
      </c>
      <c r="E9577">
        <v>35</v>
      </c>
      <c r="F9577">
        <v>0</v>
      </c>
      <c r="T9577"/>
    </row>
    <row r="9578" spans="1:20" x14ac:dyDescent="0.25">
      <c r="A9578">
        <v>1987</v>
      </c>
      <c r="B9578">
        <v>3</v>
      </c>
      <c r="C9578">
        <v>21</v>
      </c>
      <c r="D9578">
        <v>49</v>
      </c>
      <c r="E9578">
        <v>34</v>
      </c>
      <c r="F9578">
        <v>4</v>
      </c>
      <c r="T9578"/>
    </row>
    <row r="9579" spans="1:20" x14ac:dyDescent="0.25">
      <c r="A9579">
        <v>1987</v>
      </c>
      <c r="B9579">
        <v>3</v>
      </c>
      <c r="C9579">
        <v>22</v>
      </c>
      <c r="D9579">
        <v>56</v>
      </c>
      <c r="E9579">
        <v>38</v>
      </c>
      <c r="F9579">
        <v>3</v>
      </c>
      <c r="T9579"/>
    </row>
    <row r="9580" spans="1:20" x14ac:dyDescent="0.25">
      <c r="A9580">
        <v>1987</v>
      </c>
      <c r="B9580">
        <v>3</v>
      </c>
      <c r="C9580">
        <v>23</v>
      </c>
      <c r="D9580">
        <v>66</v>
      </c>
      <c r="E9580">
        <v>43</v>
      </c>
      <c r="F9580">
        <v>0</v>
      </c>
      <c r="T9580"/>
    </row>
    <row r="9581" spans="1:20" x14ac:dyDescent="0.25">
      <c r="A9581">
        <v>1987</v>
      </c>
      <c r="B9581">
        <v>3</v>
      </c>
      <c r="C9581">
        <v>24</v>
      </c>
      <c r="D9581">
        <v>71</v>
      </c>
      <c r="E9581">
        <v>41</v>
      </c>
      <c r="F9581">
        <v>0</v>
      </c>
      <c r="T9581"/>
    </row>
    <row r="9582" spans="1:20" x14ac:dyDescent="0.25">
      <c r="A9582">
        <v>1987</v>
      </c>
      <c r="B9582">
        <v>3</v>
      </c>
      <c r="C9582">
        <v>25</v>
      </c>
      <c r="D9582">
        <v>70</v>
      </c>
      <c r="E9582">
        <v>50</v>
      </c>
      <c r="F9582">
        <v>0</v>
      </c>
      <c r="T9582"/>
    </row>
    <row r="9583" spans="1:20" x14ac:dyDescent="0.25">
      <c r="A9583">
        <v>1987</v>
      </c>
      <c r="B9583">
        <v>3</v>
      </c>
      <c r="C9583">
        <v>26</v>
      </c>
      <c r="D9583">
        <v>67</v>
      </c>
      <c r="E9583">
        <v>49</v>
      </c>
      <c r="F9583">
        <v>0</v>
      </c>
      <c r="T9583"/>
    </row>
    <row r="9584" spans="1:20" x14ac:dyDescent="0.25">
      <c r="A9584">
        <v>1987</v>
      </c>
      <c r="B9584">
        <v>3</v>
      </c>
      <c r="C9584">
        <v>27</v>
      </c>
      <c r="D9584">
        <v>67</v>
      </c>
      <c r="E9584">
        <v>51</v>
      </c>
      <c r="F9584">
        <v>0</v>
      </c>
      <c r="T9584"/>
    </row>
    <row r="9585" spans="1:20" x14ac:dyDescent="0.25">
      <c r="A9585">
        <v>1987</v>
      </c>
      <c r="B9585">
        <v>3</v>
      </c>
      <c r="C9585">
        <v>28</v>
      </c>
      <c r="D9585">
        <v>63</v>
      </c>
      <c r="E9585">
        <v>47</v>
      </c>
      <c r="F9585">
        <v>28</v>
      </c>
      <c r="T9585"/>
    </row>
    <row r="9586" spans="1:20" x14ac:dyDescent="0.25">
      <c r="A9586">
        <v>1987</v>
      </c>
      <c r="B9586">
        <v>3</v>
      </c>
      <c r="C9586">
        <v>29</v>
      </c>
      <c r="D9586">
        <v>65</v>
      </c>
      <c r="E9586">
        <v>50</v>
      </c>
      <c r="F9586">
        <v>0</v>
      </c>
      <c r="T9586"/>
    </row>
    <row r="9587" spans="1:20" x14ac:dyDescent="0.25">
      <c r="A9587">
        <v>1987</v>
      </c>
      <c r="B9587">
        <v>3</v>
      </c>
      <c r="C9587">
        <v>30</v>
      </c>
      <c r="D9587">
        <v>61</v>
      </c>
      <c r="E9587">
        <v>48</v>
      </c>
      <c r="F9587">
        <v>40</v>
      </c>
      <c r="T9587"/>
    </row>
    <row r="9588" spans="1:20" x14ac:dyDescent="0.25">
      <c r="A9588">
        <v>1987</v>
      </c>
      <c r="B9588">
        <v>3</v>
      </c>
      <c r="C9588">
        <v>31</v>
      </c>
      <c r="D9588">
        <v>59</v>
      </c>
      <c r="E9588">
        <v>37</v>
      </c>
      <c r="F9588">
        <v>160</v>
      </c>
      <c r="T9588"/>
    </row>
    <row r="9589" spans="1:20" x14ac:dyDescent="0.25">
      <c r="A9589">
        <v>1987</v>
      </c>
      <c r="B9589">
        <v>4</v>
      </c>
      <c r="C9589">
        <v>1</v>
      </c>
      <c r="D9589">
        <v>48</v>
      </c>
      <c r="E9589">
        <v>31</v>
      </c>
      <c r="F9589">
        <v>0</v>
      </c>
      <c r="T9589"/>
    </row>
    <row r="9590" spans="1:20" x14ac:dyDescent="0.25">
      <c r="A9590">
        <v>1987</v>
      </c>
      <c r="B9590">
        <v>4</v>
      </c>
      <c r="C9590">
        <v>2</v>
      </c>
      <c r="D9590">
        <v>57</v>
      </c>
      <c r="E9590">
        <v>37</v>
      </c>
      <c r="F9590">
        <v>0</v>
      </c>
      <c r="T9590"/>
    </row>
    <row r="9591" spans="1:20" x14ac:dyDescent="0.25">
      <c r="A9591">
        <v>1987</v>
      </c>
      <c r="B9591">
        <v>4</v>
      </c>
      <c r="C9591">
        <v>3</v>
      </c>
      <c r="D9591">
        <v>59</v>
      </c>
      <c r="E9591">
        <v>43</v>
      </c>
      <c r="F9591">
        <v>49</v>
      </c>
      <c r="T9591"/>
    </row>
    <row r="9592" spans="1:20" x14ac:dyDescent="0.25">
      <c r="A9592">
        <v>1987</v>
      </c>
      <c r="B9592">
        <v>4</v>
      </c>
      <c r="C9592">
        <v>4</v>
      </c>
      <c r="D9592">
        <v>56</v>
      </c>
      <c r="E9592">
        <v>44</v>
      </c>
      <c r="F9592">
        <v>199</v>
      </c>
      <c r="T9592"/>
    </row>
    <row r="9593" spans="1:20" x14ac:dyDescent="0.25">
      <c r="A9593">
        <v>1987</v>
      </c>
      <c r="B9593">
        <v>4</v>
      </c>
      <c r="C9593">
        <v>5</v>
      </c>
      <c r="D9593">
        <v>58</v>
      </c>
      <c r="E9593">
        <v>42</v>
      </c>
      <c r="F9593">
        <v>1</v>
      </c>
      <c r="T9593"/>
    </row>
    <row r="9594" spans="1:20" x14ac:dyDescent="0.25">
      <c r="A9594">
        <v>1987</v>
      </c>
      <c r="B9594">
        <v>4</v>
      </c>
      <c r="C9594">
        <v>6</v>
      </c>
      <c r="D9594">
        <v>46</v>
      </c>
      <c r="E9594">
        <v>42</v>
      </c>
      <c r="F9594">
        <v>55</v>
      </c>
      <c r="T9594"/>
    </row>
    <row r="9595" spans="1:20" x14ac:dyDescent="0.25">
      <c r="A9595">
        <v>1987</v>
      </c>
      <c r="B9595">
        <v>4</v>
      </c>
      <c r="C9595">
        <v>7</v>
      </c>
      <c r="D9595">
        <v>57</v>
      </c>
      <c r="E9595">
        <v>43</v>
      </c>
      <c r="F9595">
        <v>19</v>
      </c>
      <c r="T9595"/>
    </row>
    <row r="9596" spans="1:20" x14ac:dyDescent="0.25">
      <c r="A9596">
        <v>1987</v>
      </c>
      <c r="B9596">
        <v>4</v>
      </c>
      <c r="C9596">
        <v>8</v>
      </c>
      <c r="D9596">
        <v>56</v>
      </c>
      <c r="E9596">
        <v>45</v>
      </c>
      <c r="F9596">
        <v>0</v>
      </c>
      <c r="T9596"/>
    </row>
    <row r="9597" spans="1:20" x14ac:dyDescent="0.25">
      <c r="A9597">
        <v>1987</v>
      </c>
      <c r="B9597">
        <v>4</v>
      </c>
      <c r="C9597">
        <v>9</v>
      </c>
      <c r="D9597">
        <v>61</v>
      </c>
      <c r="E9597">
        <v>46</v>
      </c>
      <c r="F9597">
        <v>0</v>
      </c>
      <c r="T9597"/>
    </row>
    <row r="9598" spans="1:20" x14ac:dyDescent="0.25">
      <c r="A9598">
        <v>1987</v>
      </c>
      <c r="B9598">
        <v>4</v>
      </c>
      <c r="C9598">
        <v>10</v>
      </c>
      <c r="D9598">
        <v>72</v>
      </c>
      <c r="E9598">
        <v>48</v>
      </c>
      <c r="F9598">
        <v>0</v>
      </c>
      <c r="T9598"/>
    </row>
    <row r="9599" spans="1:20" x14ac:dyDescent="0.25">
      <c r="A9599">
        <v>1987</v>
      </c>
      <c r="B9599">
        <v>4</v>
      </c>
      <c r="C9599">
        <v>11</v>
      </c>
      <c r="D9599">
        <v>77</v>
      </c>
      <c r="E9599">
        <v>51</v>
      </c>
      <c r="F9599">
        <v>0</v>
      </c>
      <c r="T9599"/>
    </row>
    <row r="9600" spans="1:20" x14ac:dyDescent="0.25">
      <c r="A9600">
        <v>1987</v>
      </c>
      <c r="B9600">
        <v>4</v>
      </c>
      <c r="C9600">
        <v>12</v>
      </c>
      <c r="D9600">
        <v>71</v>
      </c>
      <c r="E9600">
        <v>51</v>
      </c>
      <c r="F9600">
        <v>50</v>
      </c>
      <c r="T9600"/>
    </row>
    <row r="9601" spans="1:20" x14ac:dyDescent="0.25">
      <c r="A9601">
        <v>1987</v>
      </c>
      <c r="B9601">
        <v>4</v>
      </c>
      <c r="C9601">
        <v>13</v>
      </c>
      <c r="D9601">
        <v>54</v>
      </c>
      <c r="E9601">
        <v>44</v>
      </c>
      <c r="F9601">
        <v>21</v>
      </c>
      <c r="T9601"/>
    </row>
    <row r="9602" spans="1:20" x14ac:dyDescent="0.25">
      <c r="A9602">
        <v>1987</v>
      </c>
      <c r="B9602">
        <v>4</v>
      </c>
      <c r="C9602">
        <v>14</v>
      </c>
      <c r="D9602">
        <v>68</v>
      </c>
      <c r="E9602">
        <v>45</v>
      </c>
      <c r="F9602">
        <v>0</v>
      </c>
      <c r="T9602"/>
    </row>
    <row r="9603" spans="1:20" x14ac:dyDescent="0.25">
      <c r="A9603">
        <v>1987</v>
      </c>
      <c r="B9603">
        <v>4</v>
      </c>
      <c r="C9603">
        <v>15</v>
      </c>
      <c r="D9603">
        <v>62</v>
      </c>
      <c r="E9603">
        <v>47</v>
      </c>
      <c r="F9603">
        <v>0</v>
      </c>
      <c r="T9603"/>
    </row>
    <row r="9604" spans="1:20" x14ac:dyDescent="0.25">
      <c r="A9604">
        <v>1987</v>
      </c>
      <c r="B9604">
        <v>4</v>
      </c>
      <c r="C9604">
        <v>16</v>
      </c>
      <c r="D9604">
        <v>49</v>
      </c>
      <c r="E9604">
        <v>44</v>
      </c>
      <c r="F9604">
        <v>1</v>
      </c>
      <c r="T9604"/>
    </row>
    <row r="9605" spans="1:20" x14ac:dyDescent="0.25">
      <c r="A9605">
        <v>1987</v>
      </c>
      <c r="B9605">
        <v>4</v>
      </c>
      <c r="C9605">
        <v>17</v>
      </c>
      <c r="D9605">
        <v>52</v>
      </c>
      <c r="E9605">
        <v>44</v>
      </c>
      <c r="F9605">
        <v>61</v>
      </c>
      <c r="T9605"/>
    </row>
    <row r="9606" spans="1:20" x14ac:dyDescent="0.25">
      <c r="A9606">
        <v>1987</v>
      </c>
      <c r="B9606">
        <v>4</v>
      </c>
      <c r="C9606">
        <v>18</v>
      </c>
      <c r="D9606">
        <v>65</v>
      </c>
      <c r="E9606">
        <v>52</v>
      </c>
      <c r="F9606">
        <v>8</v>
      </c>
      <c r="T9606"/>
    </row>
    <row r="9607" spans="1:20" x14ac:dyDescent="0.25">
      <c r="A9607">
        <v>1987</v>
      </c>
      <c r="B9607">
        <v>4</v>
      </c>
      <c r="C9607">
        <v>19</v>
      </c>
      <c r="D9607">
        <v>76</v>
      </c>
      <c r="E9607">
        <v>57</v>
      </c>
      <c r="F9607">
        <v>0</v>
      </c>
      <c r="T9607"/>
    </row>
    <row r="9608" spans="1:20" x14ac:dyDescent="0.25">
      <c r="A9608">
        <v>1987</v>
      </c>
      <c r="B9608">
        <v>4</v>
      </c>
      <c r="C9608">
        <v>20</v>
      </c>
      <c r="D9608">
        <v>75</v>
      </c>
      <c r="E9608">
        <v>57</v>
      </c>
      <c r="F9608">
        <v>0</v>
      </c>
      <c r="T9608"/>
    </row>
    <row r="9609" spans="1:20" x14ac:dyDescent="0.25">
      <c r="A9609">
        <v>1987</v>
      </c>
      <c r="B9609">
        <v>4</v>
      </c>
      <c r="C9609">
        <v>21</v>
      </c>
      <c r="D9609">
        <v>77</v>
      </c>
      <c r="E9609">
        <v>57</v>
      </c>
      <c r="F9609">
        <v>0</v>
      </c>
      <c r="T9609"/>
    </row>
    <row r="9610" spans="1:20" x14ac:dyDescent="0.25">
      <c r="A9610">
        <v>1987</v>
      </c>
      <c r="B9610">
        <v>4</v>
      </c>
      <c r="C9610">
        <v>22</v>
      </c>
      <c r="D9610">
        <v>69</v>
      </c>
      <c r="E9610">
        <v>50</v>
      </c>
      <c r="F9610">
        <v>0</v>
      </c>
      <c r="T9610"/>
    </row>
    <row r="9611" spans="1:20" x14ac:dyDescent="0.25">
      <c r="A9611">
        <v>1987</v>
      </c>
      <c r="B9611">
        <v>4</v>
      </c>
      <c r="C9611">
        <v>23</v>
      </c>
      <c r="D9611">
        <v>53</v>
      </c>
      <c r="E9611">
        <v>47</v>
      </c>
      <c r="F9611">
        <v>0</v>
      </c>
      <c r="T9611"/>
    </row>
    <row r="9612" spans="1:20" x14ac:dyDescent="0.25">
      <c r="A9612">
        <v>1987</v>
      </c>
      <c r="B9612">
        <v>4</v>
      </c>
      <c r="C9612">
        <v>24</v>
      </c>
      <c r="D9612">
        <v>62</v>
      </c>
      <c r="E9612">
        <v>46</v>
      </c>
      <c r="F9612">
        <v>64</v>
      </c>
      <c r="T9612"/>
    </row>
    <row r="9613" spans="1:20" x14ac:dyDescent="0.25">
      <c r="A9613">
        <v>1987</v>
      </c>
      <c r="B9613">
        <v>4</v>
      </c>
      <c r="C9613">
        <v>25</v>
      </c>
      <c r="D9613">
        <v>59</v>
      </c>
      <c r="E9613">
        <v>44</v>
      </c>
      <c r="F9613">
        <v>24</v>
      </c>
      <c r="T9613"/>
    </row>
    <row r="9614" spans="1:20" x14ac:dyDescent="0.25">
      <c r="A9614">
        <v>1987</v>
      </c>
      <c r="B9614">
        <v>4</v>
      </c>
      <c r="C9614">
        <v>26</v>
      </c>
      <c r="D9614">
        <v>66</v>
      </c>
      <c r="E9614">
        <v>44</v>
      </c>
      <c r="F9614">
        <v>0</v>
      </c>
      <c r="T9614"/>
    </row>
    <row r="9615" spans="1:20" x14ac:dyDescent="0.25">
      <c r="A9615">
        <v>1987</v>
      </c>
      <c r="B9615">
        <v>4</v>
      </c>
      <c r="C9615">
        <v>27</v>
      </c>
      <c r="D9615">
        <v>60</v>
      </c>
      <c r="E9615">
        <v>42</v>
      </c>
      <c r="F9615">
        <v>0</v>
      </c>
      <c r="T9615"/>
    </row>
    <row r="9616" spans="1:20" x14ac:dyDescent="0.25">
      <c r="A9616">
        <v>1987</v>
      </c>
      <c r="B9616">
        <v>4</v>
      </c>
      <c r="C9616">
        <v>28</v>
      </c>
      <c r="D9616">
        <v>44</v>
      </c>
      <c r="E9616">
        <v>40</v>
      </c>
      <c r="F9616">
        <v>34</v>
      </c>
      <c r="T9616"/>
    </row>
    <row r="9617" spans="1:20" x14ac:dyDescent="0.25">
      <c r="A9617">
        <v>1987</v>
      </c>
      <c r="B9617">
        <v>4</v>
      </c>
      <c r="C9617">
        <v>29</v>
      </c>
      <c r="D9617">
        <v>64</v>
      </c>
      <c r="E9617">
        <v>40</v>
      </c>
      <c r="F9617">
        <v>4</v>
      </c>
      <c r="T9617"/>
    </row>
    <row r="9618" spans="1:20" x14ac:dyDescent="0.25">
      <c r="A9618">
        <v>1987</v>
      </c>
      <c r="B9618">
        <v>4</v>
      </c>
      <c r="C9618">
        <v>30</v>
      </c>
      <c r="D9618">
        <v>58</v>
      </c>
      <c r="E9618">
        <v>49</v>
      </c>
      <c r="F9618">
        <v>0</v>
      </c>
      <c r="T9618"/>
    </row>
    <row r="9619" spans="1:20" x14ac:dyDescent="0.25">
      <c r="A9619">
        <v>1987</v>
      </c>
      <c r="B9619">
        <v>5</v>
      </c>
      <c r="C9619">
        <v>1</v>
      </c>
      <c r="D9619">
        <v>67</v>
      </c>
      <c r="E9619">
        <v>44</v>
      </c>
      <c r="F9619">
        <v>0</v>
      </c>
      <c r="T9619"/>
    </row>
    <row r="9620" spans="1:20" x14ac:dyDescent="0.25">
      <c r="A9620">
        <v>1987</v>
      </c>
      <c r="B9620">
        <v>5</v>
      </c>
      <c r="C9620">
        <v>2</v>
      </c>
      <c r="D9620">
        <v>63</v>
      </c>
      <c r="E9620">
        <v>52</v>
      </c>
      <c r="F9620">
        <v>0</v>
      </c>
      <c r="T9620"/>
    </row>
    <row r="9621" spans="1:20" x14ac:dyDescent="0.25">
      <c r="A9621">
        <v>1987</v>
      </c>
      <c r="B9621">
        <v>5</v>
      </c>
      <c r="C9621">
        <v>3</v>
      </c>
      <c r="D9621">
        <v>59</v>
      </c>
      <c r="E9621">
        <v>48</v>
      </c>
      <c r="F9621">
        <v>39</v>
      </c>
      <c r="T9621"/>
    </row>
    <row r="9622" spans="1:20" x14ac:dyDescent="0.25">
      <c r="A9622">
        <v>1987</v>
      </c>
      <c r="B9622">
        <v>5</v>
      </c>
      <c r="C9622">
        <v>4</v>
      </c>
      <c r="D9622">
        <v>48</v>
      </c>
      <c r="E9622">
        <v>44</v>
      </c>
      <c r="F9622">
        <v>41</v>
      </c>
      <c r="T9622"/>
    </row>
    <row r="9623" spans="1:20" x14ac:dyDescent="0.25">
      <c r="A9623">
        <v>1987</v>
      </c>
      <c r="B9623">
        <v>5</v>
      </c>
      <c r="C9623">
        <v>5</v>
      </c>
      <c r="D9623">
        <v>50</v>
      </c>
      <c r="E9623">
        <v>44</v>
      </c>
      <c r="F9623">
        <v>5</v>
      </c>
      <c r="T9623"/>
    </row>
    <row r="9624" spans="1:20" x14ac:dyDescent="0.25">
      <c r="A9624">
        <v>1987</v>
      </c>
      <c r="B9624">
        <v>5</v>
      </c>
      <c r="C9624">
        <v>6</v>
      </c>
      <c r="D9624">
        <v>64</v>
      </c>
      <c r="E9624">
        <v>47</v>
      </c>
      <c r="F9624">
        <v>2</v>
      </c>
      <c r="T9624"/>
    </row>
    <row r="9625" spans="1:20" x14ac:dyDescent="0.25">
      <c r="A9625">
        <v>1987</v>
      </c>
      <c r="B9625">
        <v>5</v>
      </c>
      <c r="C9625">
        <v>7</v>
      </c>
      <c r="D9625">
        <v>81</v>
      </c>
      <c r="E9625">
        <v>50</v>
      </c>
      <c r="F9625">
        <v>2</v>
      </c>
      <c r="T9625"/>
    </row>
    <row r="9626" spans="1:20" x14ac:dyDescent="0.25">
      <c r="A9626">
        <v>1987</v>
      </c>
      <c r="B9626">
        <v>5</v>
      </c>
      <c r="C9626">
        <v>8</v>
      </c>
      <c r="D9626">
        <v>69</v>
      </c>
      <c r="E9626">
        <v>52</v>
      </c>
      <c r="F9626">
        <v>0</v>
      </c>
      <c r="T9626"/>
    </row>
    <row r="9627" spans="1:20" x14ac:dyDescent="0.25">
      <c r="A9627">
        <v>1987</v>
      </c>
      <c r="B9627">
        <v>5</v>
      </c>
      <c r="C9627">
        <v>9</v>
      </c>
      <c r="D9627">
        <v>79</v>
      </c>
      <c r="E9627">
        <v>50</v>
      </c>
      <c r="F9627">
        <v>0</v>
      </c>
      <c r="T9627"/>
    </row>
    <row r="9628" spans="1:20" x14ac:dyDescent="0.25">
      <c r="A9628">
        <v>1987</v>
      </c>
      <c r="B9628">
        <v>5</v>
      </c>
      <c r="C9628">
        <v>10</v>
      </c>
      <c r="D9628">
        <v>90</v>
      </c>
      <c r="E9628">
        <v>60</v>
      </c>
      <c r="F9628">
        <v>0</v>
      </c>
      <c r="T9628"/>
    </row>
    <row r="9629" spans="1:20" x14ac:dyDescent="0.25">
      <c r="A9629">
        <v>1987</v>
      </c>
      <c r="B9629">
        <v>5</v>
      </c>
      <c r="C9629">
        <v>11</v>
      </c>
      <c r="D9629">
        <v>78</v>
      </c>
      <c r="E9629">
        <v>61</v>
      </c>
      <c r="F9629">
        <v>0</v>
      </c>
      <c r="T9629"/>
    </row>
    <row r="9630" spans="1:20" x14ac:dyDescent="0.25">
      <c r="A9630">
        <v>1987</v>
      </c>
      <c r="B9630">
        <v>5</v>
      </c>
      <c r="C9630">
        <v>12</v>
      </c>
      <c r="D9630">
        <v>88</v>
      </c>
      <c r="E9630">
        <v>61</v>
      </c>
      <c r="F9630">
        <v>0</v>
      </c>
      <c r="T9630"/>
    </row>
    <row r="9631" spans="1:20" x14ac:dyDescent="0.25">
      <c r="A9631">
        <v>1987</v>
      </c>
      <c r="B9631">
        <v>5</v>
      </c>
      <c r="C9631">
        <v>13</v>
      </c>
      <c r="D9631">
        <v>68</v>
      </c>
      <c r="E9631">
        <v>46</v>
      </c>
      <c r="F9631">
        <v>0</v>
      </c>
      <c r="T9631"/>
    </row>
    <row r="9632" spans="1:20" x14ac:dyDescent="0.25">
      <c r="A9632">
        <v>1987</v>
      </c>
      <c r="B9632">
        <v>5</v>
      </c>
      <c r="C9632">
        <v>14</v>
      </c>
      <c r="D9632">
        <v>70</v>
      </c>
      <c r="E9632">
        <v>43</v>
      </c>
      <c r="F9632">
        <v>0</v>
      </c>
      <c r="T9632"/>
    </row>
    <row r="9633" spans="1:20" x14ac:dyDescent="0.25">
      <c r="A9633">
        <v>1987</v>
      </c>
      <c r="B9633">
        <v>5</v>
      </c>
      <c r="C9633">
        <v>15</v>
      </c>
      <c r="D9633">
        <v>77</v>
      </c>
      <c r="E9633">
        <v>55</v>
      </c>
      <c r="F9633">
        <v>8</v>
      </c>
      <c r="T9633"/>
    </row>
    <row r="9634" spans="1:20" x14ac:dyDescent="0.25">
      <c r="A9634">
        <v>1987</v>
      </c>
      <c r="B9634">
        <v>5</v>
      </c>
      <c r="C9634">
        <v>16</v>
      </c>
      <c r="D9634">
        <v>71</v>
      </c>
      <c r="E9634">
        <v>48</v>
      </c>
      <c r="F9634">
        <v>0</v>
      </c>
      <c r="T9634"/>
    </row>
    <row r="9635" spans="1:20" x14ac:dyDescent="0.25">
      <c r="A9635">
        <v>1987</v>
      </c>
      <c r="B9635">
        <v>5</v>
      </c>
      <c r="C9635">
        <v>17</v>
      </c>
      <c r="D9635">
        <v>87</v>
      </c>
      <c r="E9635">
        <v>58</v>
      </c>
      <c r="F9635">
        <v>0</v>
      </c>
      <c r="T9635"/>
    </row>
    <row r="9636" spans="1:20" x14ac:dyDescent="0.25">
      <c r="A9636">
        <v>1987</v>
      </c>
      <c r="B9636">
        <v>5</v>
      </c>
      <c r="C9636">
        <v>18</v>
      </c>
      <c r="D9636">
        <v>81</v>
      </c>
      <c r="E9636">
        <v>55</v>
      </c>
      <c r="F9636">
        <v>22</v>
      </c>
      <c r="T9636"/>
    </row>
    <row r="9637" spans="1:20" x14ac:dyDescent="0.25">
      <c r="A9637">
        <v>1987</v>
      </c>
      <c r="B9637">
        <v>5</v>
      </c>
      <c r="C9637">
        <v>19</v>
      </c>
      <c r="D9637">
        <v>56</v>
      </c>
      <c r="E9637">
        <v>51</v>
      </c>
      <c r="F9637">
        <v>16</v>
      </c>
      <c r="T9637"/>
    </row>
    <row r="9638" spans="1:20" x14ac:dyDescent="0.25">
      <c r="A9638">
        <v>1987</v>
      </c>
      <c r="B9638">
        <v>5</v>
      </c>
      <c r="C9638">
        <v>20</v>
      </c>
      <c r="D9638">
        <v>55</v>
      </c>
      <c r="E9638">
        <v>51</v>
      </c>
      <c r="F9638">
        <v>6</v>
      </c>
      <c r="T9638"/>
    </row>
    <row r="9639" spans="1:20" x14ac:dyDescent="0.25">
      <c r="A9639">
        <v>1987</v>
      </c>
      <c r="B9639">
        <v>5</v>
      </c>
      <c r="C9639">
        <v>21</v>
      </c>
      <c r="D9639">
        <v>73</v>
      </c>
      <c r="E9639">
        <v>53</v>
      </c>
      <c r="F9639">
        <v>0</v>
      </c>
      <c r="T9639"/>
    </row>
    <row r="9640" spans="1:20" x14ac:dyDescent="0.25">
      <c r="A9640">
        <v>1987</v>
      </c>
      <c r="B9640">
        <v>5</v>
      </c>
      <c r="C9640">
        <v>22</v>
      </c>
      <c r="D9640">
        <v>79</v>
      </c>
      <c r="E9640">
        <v>57</v>
      </c>
      <c r="F9640">
        <v>0</v>
      </c>
      <c r="T9640"/>
    </row>
    <row r="9641" spans="1:20" x14ac:dyDescent="0.25">
      <c r="A9641">
        <v>1987</v>
      </c>
      <c r="B9641">
        <v>5</v>
      </c>
      <c r="C9641">
        <v>23</v>
      </c>
      <c r="D9641">
        <v>79</v>
      </c>
      <c r="E9641">
        <v>56</v>
      </c>
      <c r="F9641">
        <v>4</v>
      </c>
      <c r="T9641"/>
    </row>
    <row r="9642" spans="1:20" x14ac:dyDescent="0.25">
      <c r="A9642">
        <v>1987</v>
      </c>
      <c r="B9642">
        <v>5</v>
      </c>
      <c r="C9642">
        <v>24</v>
      </c>
      <c r="D9642">
        <v>76</v>
      </c>
      <c r="E9642">
        <v>54</v>
      </c>
      <c r="F9642">
        <v>0</v>
      </c>
      <c r="T9642"/>
    </row>
    <row r="9643" spans="1:20" x14ac:dyDescent="0.25">
      <c r="A9643">
        <v>1987</v>
      </c>
      <c r="B9643">
        <v>5</v>
      </c>
      <c r="C9643">
        <v>25</v>
      </c>
      <c r="D9643">
        <v>63</v>
      </c>
      <c r="E9643">
        <v>53</v>
      </c>
      <c r="F9643">
        <v>0</v>
      </c>
      <c r="T9643"/>
    </row>
    <row r="9644" spans="1:20" x14ac:dyDescent="0.25">
      <c r="A9644">
        <v>1987</v>
      </c>
      <c r="B9644">
        <v>5</v>
      </c>
      <c r="C9644">
        <v>26</v>
      </c>
      <c r="D9644">
        <v>61</v>
      </c>
      <c r="E9644">
        <v>52</v>
      </c>
      <c r="F9644">
        <v>0</v>
      </c>
      <c r="T9644"/>
    </row>
    <row r="9645" spans="1:20" x14ac:dyDescent="0.25">
      <c r="A9645">
        <v>1987</v>
      </c>
      <c r="B9645">
        <v>5</v>
      </c>
      <c r="C9645">
        <v>27</v>
      </c>
      <c r="D9645">
        <v>61</v>
      </c>
      <c r="E9645">
        <v>53</v>
      </c>
      <c r="F9645">
        <v>0</v>
      </c>
      <c r="T9645"/>
    </row>
    <row r="9646" spans="1:20" x14ac:dyDescent="0.25">
      <c r="A9646">
        <v>1987</v>
      </c>
      <c r="B9646">
        <v>5</v>
      </c>
      <c r="C9646">
        <v>28</v>
      </c>
      <c r="D9646">
        <v>86</v>
      </c>
      <c r="E9646">
        <v>56</v>
      </c>
      <c r="F9646">
        <v>0</v>
      </c>
      <c r="T9646"/>
    </row>
    <row r="9647" spans="1:20" x14ac:dyDescent="0.25">
      <c r="A9647">
        <v>1987</v>
      </c>
      <c r="B9647">
        <v>5</v>
      </c>
      <c r="C9647">
        <v>29</v>
      </c>
      <c r="D9647">
        <v>96</v>
      </c>
      <c r="E9647">
        <v>71</v>
      </c>
      <c r="F9647">
        <v>0</v>
      </c>
      <c r="T9647"/>
    </row>
    <row r="9648" spans="1:20" x14ac:dyDescent="0.25">
      <c r="A9648">
        <v>1987</v>
      </c>
      <c r="B9648">
        <v>5</v>
      </c>
      <c r="C9648">
        <v>30</v>
      </c>
      <c r="D9648">
        <v>97</v>
      </c>
      <c r="E9648">
        <v>74</v>
      </c>
      <c r="F9648">
        <v>0</v>
      </c>
      <c r="T9648"/>
    </row>
    <row r="9649" spans="1:20" x14ac:dyDescent="0.25">
      <c r="A9649">
        <v>1987</v>
      </c>
      <c r="B9649">
        <v>5</v>
      </c>
      <c r="C9649">
        <v>31</v>
      </c>
      <c r="D9649">
        <v>94</v>
      </c>
      <c r="E9649">
        <v>76</v>
      </c>
      <c r="F9649">
        <v>0</v>
      </c>
      <c r="T9649"/>
    </row>
    <row r="9650" spans="1:20" x14ac:dyDescent="0.25">
      <c r="A9650">
        <v>1987</v>
      </c>
      <c r="B9650">
        <v>6</v>
      </c>
      <c r="C9650">
        <v>1</v>
      </c>
      <c r="D9650">
        <v>93</v>
      </c>
      <c r="E9650">
        <v>72</v>
      </c>
      <c r="F9650">
        <v>0</v>
      </c>
      <c r="T9650"/>
    </row>
    <row r="9651" spans="1:20" x14ac:dyDescent="0.25">
      <c r="A9651">
        <v>1987</v>
      </c>
      <c r="B9651">
        <v>6</v>
      </c>
      <c r="C9651">
        <v>2</v>
      </c>
      <c r="D9651">
        <v>78</v>
      </c>
      <c r="E9651">
        <v>65</v>
      </c>
      <c r="F9651">
        <v>10</v>
      </c>
      <c r="T9651"/>
    </row>
    <row r="9652" spans="1:20" x14ac:dyDescent="0.25">
      <c r="A9652">
        <v>1987</v>
      </c>
      <c r="B9652">
        <v>6</v>
      </c>
      <c r="C9652">
        <v>3</v>
      </c>
      <c r="D9652">
        <v>66</v>
      </c>
      <c r="E9652">
        <v>59</v>
      </c>
      <c r="F9652">
        <v>0</v>
      </c>
      <c r="T9652"/>
    </row>
    <row r="9653" spans="1:20" x14ac:dyDescent="0.25">
      <c r="A9653">
        <v>1987</v>
      </c>
      <c r="B9653">
        <v>6</v>
      </c>
      <c r="C9653">
        <v>4</v>
      </c>
      <c r="D9653">
        <v>63</v>
      </c>
      <c r="E9653">
        <v>59</v>
      </c>
      <c r="F9653">
        <v>121</v>
      </c>
      <c r="T9653"/>
    </row>
    <row r="9654" spans="1:20" x14ac:dyDescent="0.25">
      <c r="A9654">
        <v>1987</v>
      </c>
      <c r="B9654">
        <v>6</v>
      </c>
      <c r="C9654">
        <v>5</v>
      </c>
      <c r="D9654">
        <v>81</v>
      </c>
      <c r="E9654">
        <v>62</v>
      </c>
      <c r="F9654">
        <v>0</v>
      </c>
      <c r="T9654"/>
    </row>
    <row r="9655" spans="1:20" x14ac:dyDescent="0.25">
      <c r="A9655">
        <v>1987</v>
      </c>
      <c r="B9655">
        <v>6</v>
      </c>
      <c r="C9655">
        <v>6</v>
      </c>
      <c r="D9655">
        <v>76</v>
      </c>
      <c r="E9655">
        <v>61</v>
      </c>
      <c r="F9655">
        <v>0</v>
      </c>
      <c r="T9655"/>
    </row>
    <row r="9656" spans="1:20" x14ac:dyDescent="0.25">
      <c r="A9656">
        <v>1987</v>
      </c>
      <c r="B9656">
        <v>6</v>
      </c>
      <c r="C9656">
        <v>7</v>
      </c>
      <c r="D9656">
        <v>71</v>
      </c>
      <c r="E9656">
        <v>60</v>
      </c>
      <c r="F9656">
        <v>2</v>
      </c>
      <c r="T9656"/>
    </row>
    <row r="9657" spans="1:20" x14ac:dyDescent="0.25">
      <c r="A9657">
        <v>1987</v>
      </c>
      <c r="B9657">
        <v>6</v>
      </c>
      <c r="C9657">
        <v>8</v>
      </c>
      <c r="D9657">
        <v>89</v>
      </c>
      <c r="E9657">
        <v>63</v>
      </c>
      <c r="F9657">
        <v>1</v>
      </c>
      <c r="T9657"/>
    </row>
    <row r="9658" spans="1:20" x14ac:dyDescent="0.25">
      <c r="A9658">
        <v>1987</v>
      </c>
      <c r="B9658">
        <v>6</v>
      </c>
      <c r="C9658">
        <v>9</v>
      </c>
      <c r="D9658">
        <v>80</v>
      </c>
      <c r="E9658">
        <v>61</v>
      </c>
      <c r="F9658">
        <v>9</v>
      </c>
      <c r="T9658"/>
    </row>
    <row r="9659" spans="1:20" x14ac:dyDescent="0.25">
      <c r="A9659">
        <v>1987</v>
      </c>
      <c r="B9659">
        <v>6</v>
      </c>
      <c r="C9659">
        <v>10</v>
      </c>
      <c r="D9659">
        <v>77</v>
      </c>
      <c r="E9659">
        <v>56</v>
      </c>
      <c r="F9659">
        <v>0</v>
      </c>
      <c r="T9659"/>
    </row>
    <row r="9660" spans="1:20" x14ac:dyDescent="0.25">
      <c r="A9660">
        <v>1987</v>
      </c>
      <c r="B9660">
        <v>6</v>
      </c>
      <c r="C9660">
        <v>11</v>
      </c>
      <c r="D9660">
        <v>78</v>
      </c>
      <c r="E9660">
        <v>56</v>
      </c>
      <c r="F9660">
        <v>0</v>
      </c>
      <c r="T9660"/>
    </row>
    <row r="9661" spans="1:20" x14ac:dyDescent="0.25">
      <c r="A9661">
        <v>1987</v>
      </c>
      <c r="B9661">
        <v>6</v>
      </c>
      <c r="C9661">
        <v>12</v>
      </c>
      <c r="D9661">
        <v>73</v>
      </c>
      <c r="E9661">
        <v>65</v>
      </c>
      <c r="F9661">
        <v>10</v>
      </c>
      <c r="T9661"/>
    </row>
    <row r="9662" spans="1:20" x14ac:dyDescent="0.25">
      <c r="A9662">
        <v>1987</v>
      </c>
      <c r="B9662">
        <v>6</v>
      </c>
      <c r="C9662">
        <v>13</v>
      </c>
      <c r="D9662">
        <v>85</v>
      </c>
      <c r="E9662">
        <v>69</v>
      </c>
      <c r="F9662">
        <v>1</v>
      </c>
      <c r="T9662"/>
    </row>
    <row r="9663" spans="1:20" x14ac:dyDescent="0.25">
      <c r="A9663">
        <v>1987</v>
      </c>
      <c r="B9663">
        <v>6</v>
      </c>
      <c r="C9663">
        <v>14</v>
      </c>
      <c r="D9663">
        <v>88</v>
      </c>
      <c r="E9663">
        <v>65</v>
      </c>
      <c r="F9663">
        <v>0</v>
      </c>
      <c r="T9663"/>
    </row>
    <row r="9664" spans="1:20" x14ac:dyDescent="0.25">
      <c r="A9664">
        <v>1987</v>
      </c>
      <c r="B9664">
        <v>6</v>
      </c>
      <c r="C9664">
        <v>15</v>
      </c>
      <c r="D9664">
        <v>94</v>
      </c>
      <c r="E9664">
        <v>73</v>
      </c>
      <c r="F9664">
        <v>1</v>
      </c>
      <c r="T9664"/>
    </row>
    <row r="9665" spans="1:20" x14ac:dyDescent="0.25">
      <c r="A9665">
        <v>1987</v>
      </c>
      <c r="B9665">
        <v>6</v>
      </c>
      <c r="C9665">
        <v>16</v>
      </c>
      <c r="D9665">
        <v>88</v>
      </c>
      <c r="E9665">
        <v>68</v>
      </c>
      <c r="F9665">
        <v>0</v>
      </c>
      <c r="T9665"/>
    </row>
    <row r="9666" spans="1:20" x14ac:dyDescent="0.25">
      <c r="A9666">
        <v>1987</v>
      </c>
      <c r="B9666">
        <v>6</v>
      </c>
      <c r="C9666">
        <v>17</v>
      </c>
      <c r="D9666">
        <v>82</v>
      </c>
      <c r="E9666">
        <v>65</v>
      </c>
      <c r="F9666">
        <v>0</v>
      </c>
      <c r="T9666"/>
    </row>
    <row r="9667" spans="1:20" x14ac:dyDescent="0.25">
      <c r="A9667">
        <v>1987</v>
      </c>
      <c r="B9667">
        <v>6</v>
      </c>
      <c r="C9667">
        <v>18</v>
      </c>
      <c r="D9667">
        <v>88</v>
      </c>
      <c r="E9667">
        <v>63</v>
      </c>
      <c r="F9667">
        <v>0</v>
      </c>
      <c r="T9667"/>
    </row>
    <row r="9668" spans="1:20" x14ac:dyDescent="0.25">
      <c r="A9668">
        <v>1987</v>
      </c>
      <c r="B9668">
        <v>6</v>
      </c>
      <c r="C9668">
        <v>19</v>
      </c>
      <c r="D9668">
        <v>89</v>
      </c>
      <c r="E9668">
        <v>68</v>
      </c>
      <c r="F9668">
        <v>0</v>
      </c>
      <c r="T9668"/>
    </row>
    <row r="9669" spans="1:20" x14ac:dyDescent="0.25">
      <c r="A9669">
        <v>1987</v>
      </c>
      <c r="B9669">
        <v>6</v>
      </c>
      <c r="C9669">
        <v>20</v>
      </c>
      <c r="D9669">
        <v>96</v>
      </c>
      <c r="E9669">
        <v>74</v>
      </c>
      <c r="F9669">
        <v>0</v>
      </c>
      <c r="T9669"/>
    </row>
    <row r="9670" spans="1:20" x14ac:dyDescent="0.25">
      <c r="A9670">
        <v>1987</v>
      </c>
      <c r="B9670">
        <v>6</v>
      </c>
      <c r="C9670">
        <v>21</v>
      </c>
      <c r="D9670">
        <v>78</v>
      </c>
      <c r="E9670">
        <v>69</v>
      </c>
      <c r="F9670">
        <v>135</v>
      </c>
      <c r="T9670"/>
    </row>
    <row r="9671" spans="1:20" x14ac:dyDescent="0.25">
      <c r="A9671">
        <v>1987</v>
      </c>
      <c r="B9671">
        <v>6</v>
      </c>
      <c r="C9671">
        <v>22</v>
      </c>
      <c r="D9671">
        <v>76</v>
      </c>
      <c r="E9671">
        <v>68</v>
      </c>
      <c r="F9671">
        <v>11</v>
      </c>
      <c r="T9671"/>
    </row>
    <row r="9672" spans="1:20" x14ac:dyDescent="0.25">
      <c r="A9672">
        <v>1987</v>
      </c>
      <c r="B9672">
        <v>6</v>
      </c>
      <c r="C9672">
        <v>23</v>
      </c>
      <c r="D9672">
        <v>86</v>
      </c>
      <c r="E9672">
        <v>63</v>
      </c>
      <c r="F9672">
        <v>0</v>
      </c>
      <c r="T9672"/>
    </row>
    <row r="9673" spans="1:20" x14ac:dyDescent="0.25">
      <c r="A9673">
        <v>1987</v>
      </c>
      <c r="B9673">
        <v>6</v>
      </c>
      <c r="C9673">
        <v>24</v>
      </c>
      <c r="D9673">
        <v>82</v>
      </c>
      <c r="E9673">
        <v>58</v>
      </c>
      <c r="F9673">
        <v>0</v>
      </c>
      <c r="T9673"/>
    </row>
    <row r="9674" spans="1:20" x14ac:dyDescent="0.25">
      <c r="A9674">
        <v>1987</v>
      </c>
      <c r="B9674">
        <v>6</v>
      </c>
      <c r="C9674">
        <v>25</v>
      </c>
      <c r="D9674">
        <v>90</v>
      </c>
      <c r="E9674">
        <v>65</v>
      </c>
      <c r="F9674">
        <v>0</v>
      </c>
      <c r="T9674"/>
    </row>
    <row r="9675" spans="1:20" x14ac:dyDescent="0.25">
      <c r="A9675">
        <v>1987</v>
      </c>
      <c r="B9675">
        <v>6</v>
      </c>
      <c r="C9675">
        <v>26</v>
      </c>
      <c r="D9675">
        <v>65</v>
      </c>
      <c r="E9675">
        <v>61</v>
      </c>
      <c r="F9675">
        <v>5</v>
      </c>
      <c r="T9675"/>
    </row>
    <row r="9676" spans="1:20" x14ac:dyDescent="0.25">
      <c r="A9676">
        <v>1987</v>
      </c>
      <c r="B9676">
        <v>6</v>
      </c>
      <c r="C9676">
        <v>27</v>
      </c>
      <c r="D9676">
        <v>73</v>
      </c>
      <c r="E9676">
        <v>65</v>
      </c>
      <c r="F9676">
        <v>79</v>
      </c>
      <c r="T9676"/>
    </row>
    <row r="9677" spans="1:20" x14ac:dyDescent="0.25">
      <c r="A9677">
        <v>1987</v>
      </c>
      <c r="B9677">
        <v>6</v>
      </c>
      <c r="C9677">
        <v>28</v>
      </c>
      <c r="D9677">
        <v>77</v>
      </c>
      <c r="E9677">
        <v>61</v>
      </c>
      <c r="F9677">
        <v>0</v>
      </c>
      <c r="T9677"/>
    </row>
    <row r="9678" spans="1:20" x14ac:dyDescent="0.25">
      <c r="A9678">
        <v>1987</v>
      </c>
      <c r="B9678">
        <v>6</v>
      </c>
      <c r="C9678">
        <v>29</v>
      </c>
      <c r="D9678">
        <v>87</v>
      </c>
      <c r="E9678">
        <v>65</v>
      </c>
      <c r="F9678">
        <v>0</v>
      </c>
      <c r="T9678"/>
    </row>
    <row r="9679" spans="1:20" x14ac:dyDescent="0.25">
      <c r="A9679">
        <v>1987</v>
      </c>
      <c r="B9679">
        <v>6</v>
      </c>
      <c r="C9679">
        <v>30</v>
      </c>
      <c r="D9679">
        <v>91</v>
      </c>
      <c r="E9679">
        <v>71</v>
      </c>
      <c r="F9679">
        <v>9</v>
      </c>
      <c r="T9679"/>
    </row>
    <row r="9680" spans="1:20" x14ac:dyDescent="0.25">
      <c r="A9680">
        <v>1987</v>
      </c>
      <c r="B9680">
        <v>7</v>
      </c>
      <c r="C9680">
        <v>1</v>
      </c>
      <c r="D9680">
        <v>86</v>
      </c>
      <c r="E9680">
        <v>68</v>
      </c>
      <c r="F9680">
        <v>48</v>
      </c>
      <c r="T9680"/>
    </row>
    <row r="9681" spans="1:20" x14ac:dyDescent="0.25">
      <c r="A9681">
        <v>1987</v>
      </c>
      <c r="B9681">
        <v>7</v>
      </c>
      <c r="C9681">
        <v>2</v>
      </c>
      <c r="D9681">
        <v>69</v>
      </c>
      <c r="E9681">
        <v>64</v>
      </c>
      <c r="F9681">
        <v>77</v>
      </c>
      <c r="T9681"/>
    </row>
    <row r="9682" spans="1:20" x14ac:dyDescent="0.25">
      <c r="A9682">
        <v>1987</v>
      </c>
      <c r="B9682">
        <v>7</v>
      </c>
      <c r="C9682">
        <v>3</v>
      </c>
      <c r="D9682">
        <v>88</v>
      </c>
      <c r="E9682">
        <v>65</v>
      </c>
      <c r="F9682">
        <v>12</v>
      </c>
      <c r="T9682"/>
    </row>
    <row r="9683" spans="1:20" x14ac:dyDescent="0.25">
      <c r="A9683">
        <v>1987</v>
      </c>
      <c r="B9683">
        <v>7</v>
      </c>
      <c r="C9683">
        <v>4</v>
      </c>
      <c r="D9683">
        <v>87</v>
      </c>
      <c r="E9683">
        <v>74</v>
      </c>
      <c r="F9683">
        <v>0</v>
      </c>
      <c r="T9683"/>
    </row>
    <row r="9684" spans="1:20" x14ac:dyDescent="0.25">
      <c r="A9684">
        <v>1987</v>
      </c>
      <c r="B9684">
        <v>7</v>
      </c>
      <c r="C9684">
        <v>5</v>
      </c>
      <c r="D9684">
        <v>87</v>
      </c>
      <c r="E9684">
        <v>68</v>
      </c>
      <c r="F9684">
        <v>0</v>
      </c>
      <c r="T9684"/>
    </row>
    <row r="9685" spans="1:20" x14ac:dyDescent="0.25">
      <c r="A9685">
        <v>1987</v>
      </c>
      <c r="B9685">
        <v>7</v>
      </c>
      <c r="C9685">
        <v>6</v>
      </c>
      <c r="D9685">
        <v>79</v>
      </c>
      <c r="E9685">
        <v>65</v>
      </c>
      <c r="F9685">
        <v>0</v>
      </c>
      <c r="T9685"/>
    </row>
    <row r="9686" spans="1:20" x14ac:dyDescent="0.25">
      <c r="A9686">
        <v>1987</v>
      </c>
      <c r="B9686">
        <v>7</v>
      </c>
      <c r="C9686">
        <v>7</v>
      </c>
      <c r="D9686">
        <v>71</v>
      </c>
      <c r="E9686">
        <v>65</v>
      </c>
      <c r="F9686">
        <v>1</v>
      </c>
      <c r="T9686"/>
    </row>
    <row r="9687" spans="1:20" x14ac:dyDescent="0.25">
      <c r="A9687">
        <v>1987</v>
      </c>
      <c r="B9687">
        <v>7</v>
      </c>
      <c r="C9687">
        <v>8</v>
      </c>
      <c r="D9687">
        <v>85</v>
      </c>
      <c r="E9687">
        <v>69</v>
      </c>
      <c r="F9687">
        <v>110</v>
      </c>
      <c r="T9687"/>
    </row>
    <row r="9688" spans="1:20" x14ac:dyDescent="0.25">
      <c r="A9688">
        <v>1987</v>
      </c>
      <c r="B9688">
        <v>7</v>
      </c>
      <c r="C9688">
        <v>9</v>
      </c>
      <c r="D9688">
        <v>94</v>
      </c>
      <c r="E9688">
        <v>72</v>
      </c>
      <c r="F9688">
        <v>4</v>
      </c>
      <c r="T9688"/>
    </row>
    <row r="9689" spans="1:20" x14ac:dyDescent="0.25">
      <c r="A9689">
        <v>1987</v>
      </c>
      <c r="B9689">
        <v>7</v>
      </c>
      <c r="C9689">
        <v>10</v>
      </c>
      <c r="D9689">
        <v>92</v>
      </c>
      <c r="E9689">
        <v>74</v>
      </c>
      <c r="F9689">
        <v>0</v>
      </c>
      <c r="T9689"/>
    </row>
    <row r="9690" spans="1:20" x14ac:dyDescent="0.25">
      <c r="A9690">
        <v>1987</v>
      </c>
      <c r="B9690">
        <v>7</v>
      </c>
      <c r="C9690">
        <v>11</v>
      </c>
      <c r="D9690">
        <v>93</v>
      </c>
      <c r="E9690">
        <v>76</v>
      </c>
      <c r="F9690">
        <v>0</v>
      </c>
      <c r="T9690"/>
    </row>
    <row r="9691" spans="1:20" x14ac:dyDescent="0.25">
      <c r="A9691">
        <v>1987</v>
      </c>
      <c r="B9691">
        <v>7</v>
      </c>
      <c r="C9691">
        <v>12</v>
      </c>
      <c r="D9691">
        <v>89</v>
      </c>
      <c r="E9691">
        <v>75</v>
      </c>
      <c r="F9691">
        <v>0</v>
      </c>
      <c r="T9691"/>
    </row>
    <row r="9692" spans="1:20" x14ac:dyDescent="0.25">
      <c r="A9692">
        <v>1987</v>
      </c>
      <c r="B9692">
        <v>7</v>
      </c>
      <c r="C9692">
        <v>13</v>
      </c>
      <c r="D9692">
        <v>89</v>
      </c>
      <c r="E9692">
        <v>73</v>
      </c>
      <c r="F9692">
        <v>0</v>
      </c>
      <c r="T9692"/>
    </row>
    <row r="9693" spans="1:20" x14ac:dyDescent="0.25">
      <c r="A9693">
        <v>1987</v>
      </c>
      <c r="B9693">
        <v>7</v>
      </c>
      <c r="C9693">
        <v>14</v>
      </c>
      <c r="D9693">
        <v>84</v>
      </c>
      <c r="E9693">
        <v>66</v>
      </c>
      <c r="F9693">
        <v>96</v>
      </c>
      <c r="T9693"/>
    </row>
    <row r="9694" spans="1:20" x14ac:dyDescent="0.25">
      <c r="A9694">
        <v>1987</v>
      </c>
      <c r="B9694">
        <v>7</v>
      </c>
      <c r="C9694">
        <v>15</v>
      </c>
      <c r="D9694">
        <v>80</v>
      </c>
      <c r="E9694">
        <v>63</v>
      </c>
      <c r="F9694">
        <v>0</v>
      </c>
      <c r="T9694"/>
    </row>
    <row r="9695" spans="1:20" x14ac:dyDescent="0.25">
      <c r="A9695">
        <v>1987</v>
      </c>
      <c r="B9695">
        <v>7</v>
      </c>
      <c r="C9695">
        <v>16</v>
      </c>
      <c r="D9695">
        <v>79</v>
      </c>
      <c r="E9695">
        <v>65</v>
      </c>
      <c r="F9695">
        <v>0</v>
      </c>
      <c r="T9695"/>
    </row>
    <row r="9696" spans="1:20" x14ac:dyDescent="0.25">
      <c r="A9696">
        <v>1987</v>
      </c>
      <c r="B9696">
        <v>7</v>
      </c>
      <c r="C9696">
        <v>17</v>
      </c>
      <c r="D9696">
        <v>85</v>
      </c>
      <c r="E9696">
        <v>60</v>
      </c>
      <c r="F9696">
        <v>0</v>
      </c>
      <c r="T9696"/>
    </row>
    <row r="9697" spans="1:20" x14ac:dyDescent="0.25">
      <c r="A9697">
        <v>1987</v>
      </c>
      <c r="B9697">
        <v>7</v>
      </c>
      <c r="C9697">
        <v>18</v>
      </c>
      <c r="D9697">
        <v>91</v>
      </c>
      <c r="E9697">
        <v>67</v>
      </c>
      <c r="F9697">
        <v>0</v>
      </c>
      <c r="T9697"/>
    </row>
    <row r="9698" spans="1:20" x14ac:dyDescent="0.25">
      <c r="A9698">
        <v>1987</v>
      </c>
      <c r="B9698">
        <v>7</v>
      </c>
      <c r="C9698">
        <v>19</v>
      </c>
      <c r="D9698">
        <v>92</v>
      </c>
      <c r="E9698">
        <v>72</v>
      </c>
      <c r="F9698">
        <v>29</v>
      </c>
      <c r="T9698"/>
    </row>
    <row r="9699" spans="1:20" x14ac:dyDescent="0.25">
      <c r="A9699">
        <v>1987</v>
      </c>
      <c r="B9699">
        <v>7</v>
      </c>
      <c r="C9699">
        <v>20</v>
      </c>
      <c r="D9699">
        <v>85</v>
      </c>
      <c r="E9699">
        <v>71</v>
      </c>
      <c r="F9699">
        <v>19</v>
      </c>
      <c r="T9699"/>
    </row>
    <row r="9700" spans="1:20" x14ac:dyDescent="0.25">
      <c r="A9700">
        <v>1987</v>
      </c>
      <c r="B9700">
        <v>7</v>
      </c>
      <c r="C9700">
        <v>21</v>
      </c>
      <c r="D9700">
        <v>95</v>
      </c>
      <c r="E9700">
        <v>73</v>
      </c>
      <c r="F9700">
        <v>0</v>
      </c>
      <c r="T9700"/>
    </row>
    <row r="9701" spans="1:20" x14ac:dyDescent="0.25">
      <c r="A9701">
        <v>1987</v>
      </c>
      <c r="B9701">
        <v>7</v>
      </c>
      <c r="C9701">
        <v>22</v>
      </c>
      <c r="D9701">
        <v>93</v>
      </c>
      <c r="E9701">
        <v>72</v>
      </c>
      <c r="F9701">
        <v>0</v>
      </c>
      <c r="T9701"/>
    </row>
    <row r="9702" spans="1:20" x14ac:dyDescent="0.25">
      <c r="A9702">
        <v>1987</v>
      </c>
      <c r="B9702">
        <v>7</v>
      </c>
      <c r="C9702">
        <v>23</v>
      </c>
      <c r="D9702">
        <v>88</v>
      </c>
      <c r="E9702">
        <v>72</v>
      </c>
      <c r="F9702">
        <v>0</v>
      </c>
      <c r="T9702"/>
    </row>
    <row r="9703" spans="1:20" x14ac:dyDescent="0.25">
      <c r="A9703">
        <v>1987</v>
      </c>
      <c r="B9703">
        <v>7</v>
      </c>
      <c r="C9703">
        <v>24</v>
      </c>
      <c r="D9703">
        <v>94</v>
      </c>
      <c r="E9703">
        <v>75</v>
      </c>
      <c r="F9703">
        <v>0</v>
      </c>
      <c r="T9703"/>
    </row>
    <row r="9704" spans="1:20" x14ac:dyDescent="0.25">
      <c r="A9704">
        <v>1987</v>
      </c>
      <c r="B9704">
        <v>7</v>
      </c>
      <c r="C9704">
        <v>25</v>
      </c>
      <c r="D9704">
        <v>95</v>
      </c>
      <c r="E9704">
        <v>77</v>
      </c>
      <c r="F9704">
        <v>2</v>
      </c>
      <c r="T9704"/>
    </row>
    <row r="9705" spans="1:20" x14ac:dyDescent="0.25">
      <c r="A9705">
        <v>1987</v>
      </c>
      <c r="B9705">
        <v>7</v>
      </c>
      <c r="C9705">
        <v>26</v>
      </c>
      <c r="D9705">
        <v>83</v>
      </c>
      <c r="E9705">
        <v>68</v>
      </c>
      <c r="F9705">
        <v>14</v>
      </c>
      <c r="T9705"/>
    </row>
    <row r="9706" spans="1:20" x14ac:dyDescent="0.25">
      <c r="A9706">
        <v>1987</v>
      </c>
      <c r="B9706">
        <v>7</v>
      </c>
      <c r="C9706">
        <v>27</v>
      </c>
      <c r="D9706">
        <v>86</v>
      </c>
      <c r="E9706">
        <v>69</v>
      </c>
      <c r="F9706">
        <v>0</v>
      </c>
      <c r="T9706"/>
    </row>
    <row r="9707" spans="1:20" x14ac:dyDescent="0.25">
      <c r="A9707">
        <v>1987</v>
      </c>
      <c r="B9707">
        <v>7</v>
      </c>
      <c r="C9707">
        <v>28</v>
      </c>
      <c r="D9707">
        <v>89</v>
      </c>
      <c r="E9707">
        <v>69</v>
      </c>
      <c r="F9707">
        <v>0</v>
      </c>
      <c r="T9707"/>
    </row>
    <row r="9708" spans="1:20" x14ac:dyDescent="0.25">
      <c r="A9708">
        <v>1987</v>
      </c>
      <c r="B9708">
        <v>7</v>
      </c>
      <c r="C9708">
        <v>29</v>
      </c>
      <c r="D9708">
        <v>84</v>
      </c>
      <c r="E9708">
        <v>64</v>
      </c>
      <c r="F9708">
        <v>0</v>
      </c>
      <c r="T9708"/>
    </row>
    <row r="9709" spans="1:20" x14ac:dyDescent="0.25">
      <c r="A9709">
        <v>1987</v>
      </c>
      <c r="B9709">
        <v>7</v>
      </c>
      <c r="C9709">
        <v>30</v>
      </c>
      <c r="D9709">
        <v>86</v>
      </c>
      <c r="E9709">
        <v>66</v>
      </c>
      <c r="F9709">
        <v>0</v>
      </c>
      <c r="T9709"/>
    </row>
    <row r="9710" spans="1:20" x14ac:dyDescent="0.25">
      <c r="A9710">
        <v>1987</v>
      </c>
      <c r="B9710">
        <v>7</v>
      </c>
      <c r="C9710">
        <v>31</v>
      </c>
      <c r="D9710">
        <v>86</v>
      </c>
      <c r="E9710">
        <v>70</v>
      </c>
      <c r="F9710">
        <v>0</v>
      </c>
      <c r="T9710"/>
    </row>
    <row r="9711" spans="1:20" x14ac:dyDescent="0.25">
      <c r="A9711">
        <v>1987</v>
      </c>
      <c r="B9711">
        <v>8</v>
      </c>
      <c r="C9711">
        <v>1</v>
      </c>
      <c r="D9711">
        <v>83</v>
      </c>
      <c r="E9711">
        <v>64</v>
      </c>
      <c r="F9711">
        <v>0</v>
      </c>
      <c r="T9711"/>
    </row>
    <row r="9712" spans="1:20" x14ac:dyDescent="0.25">
      <c r="A9712">
        <v>1987</v>
      </c>
      <c r="B9712">
        <v>8</v>
      </c>
      <c r="C9712">
        <v>2</v>
      </c>
      <c r="D9712">
        <v>77</v>
      </c>
      <c r="E9712">
        <v>70</v>
      </c>
      <c r="F9712">
        <v>0</v>
      </c>
      <c r="T9712"/>
    </row>
    <row r="9713" spans="1:20" x14ac:dyDescent="0.25">
      <c r="A9713">
        <v>1987</v>
      </c>
      <c r="B9713">
        <v>8</v>
      </c>
      <c r="C9713">
        <v>3</v>
      </c>
      <c r="D9713">
        <v>93</v>
      </c>
      <c r="E9713">
        <v>73</v>
      </c>
      <c r="F9713">
        <v>25</v>
      </c>
      <c r="T9713"/>
    </row>
    <row r="9714" spans="1:20" x14ac:dyDescent="0.25">
      <c r="A9714">
        <v>1987</v>
      </c>
      <c r="B9714">
        <v>8</v>
      </c>
      <c r="C9714">
        <v>4</v>
      </c>
      <c r="D9714">
        <v>94</v>
      </c>
      <c r="E9714">
        <v>73</v>
      </c>
      <c r="F9714">
        <v>0</v>
      </c>
      <c r="T9714"/>
    </row>
    <row r="9715" spans="1:20" x14ac:dyDescent="0.25">
      <c r="A9715">
        <v>1987</v>
      </c>
      <c r="B9715">
        <v>8</v>
      </c>
      <c r="C9715">
        <v>5</v>
      </c>
      <c r="D9715">
        <v>85</v>
      </c>
      <c r="E9715">
        <v>69</v>
      </c>
      <c r="F9715">
        <v>61</v>
      </c>
      <c r="T9715"/>
    </row>
    <row r="9716" spans="1:20" x14ac:dyDescent="0.25">
      <c r="A9716">
        <v>1987</v>
      </c>
      <c r="B9716">
        <v>8</v>
      </c>
      <c r="C9716">
        <v>6</v>
      </c>
      <c r="D9716">
        <v>82</v>
      </c>
      <c r="E9716">
        <v>65</v>
      </c>
      <c r="F9716">
        <v>57</v>
      </c>
      <c r="T9716"/>
    </row>
    <row r="9717" spans="1:20" x14ac:dyDescent="0.25">
      <c r="A9717">
        <v>1987</v>
      </c>
      <c r="B9717">
        <v>8</v>
      </c>
      <c r="C9717">
        <v>7</v>
      </c>
      <c r="D9717">
        <v>81</v>
      </c>
      <c r="E9717">
        <v>67</v>
      </c>
      <c r="F9717">
        <v>0</v>
      </c>
      <c r="T9717"/>
    </row>
    <row r="9718" spans="1:20" x14ac:dyDescent="0.25">
      <c r="A9718">
        <v>1987</v>
      </c>
      <c r="B9718">
        <v>8</v>
      </c>
      <c r="C9718">
        <v>8</v>
      </c>
      <c r="D9718">
        <v>89</v>
      </c>
      <c r="E9718">
        <v>69</v>
      </c>
      <c r="F9718">
        <v>1</v>
      </c>
      <c r="T9718"/>
    </row>
    <row r="9719" spans="1:20" x14ac:dyDescent="0.25">
      <c r="A9719">
        <v>1987</v>
      </c>
      <c r="B9719">
        <v>8</v>
      </c>
      <c r="C9719">
        <v>9</v>
      </c>
      <c r="D9719">
        <v>82</v>
      </c>
      <c r="E9719">
        <v>68</v>
      </c>
      <c r="F9719">
        <v>59</v>
      </c>
      <c r="T9719"/>
    </row>
    <row r="9720" spans="1:20" x14ac:dyDescent="0.25">
      <c r="A9720">
        <v>1987</v>
      </c>
      <c r="B9720">
        <v>8</v>
      </c>
      <c r="C9720">
        <v>10</v>
      </c>
      <c r="D9720">
        <v>81</v>
      </c>
      <c r="E9720">
        <v>66</v>
      </c>
      <c r="F9720">
        <v>71</v>
      </c>
      <c r="T9720"/>
    </row>
    <row r="9721" spans="1:20" x14ac:dyDescent="0.25">
      <c r="A9721">
        <v>1987</v>
      </c>
      <c r="B9721">
        <v>8</v>
      </c>
      <c r="C9721">
        <v>11</v>
      </c>
      <c r="D9721">
        <v>86</v>
      </c>
      <c r="E9721">
        <v>62</v>
      </c>
      <c r="F9721">
        <v>0</v>
      </c>
      <c r="T9721"/>
    </row>
    <row r="9722" spans="1:20" x14ac:dyDescent="0.25">
      <c r="A9722">
        <v>1987</v>
      </c>
      <c r="B9722">
        <v>8</v>
      </c>
      <c r="C9722">
        <v>12</v>
      </c>
      <c r="D9722">
        <v>80</v>
      </c>
      <c r="E9722">
        <v>63</v>
      </c>
      <c r="F9722">
        <v>0</v>
      </c>
      <c r="T9722"/>
    </row>
    <row r="9723" spans="1:20" x14ac:dyDescent="0.25">
      <c r="A9723">
        <v>1987</v>
      </c>
      <c r="B9723">
        <v>8</v>
      </c>
      <c r="C9723">
        <v>13</v>
      </c>
      <c r="D9723">
        <v>80</v>
      </c>
      <c r="E9723">
        <v>63</v>
      </c>
      <c r="F9723">
        <v>0</v>
      </c>
      <c r="T9723"/>
    </row>
    <row r="9724" spans="1:20" x14ac:dyDescent="0.25">
      <c r="A9724">
        <v>1987</v>
      </c>
      <c r="B9724">
        <v>8</v>
      </c>
      <c r="C9724">
        <v>14</v>
      </c>
      <c r="D9724">
        <v>81</v>
      </c>
      <c r="E9724">
        <v>62</v>
      </c>
      <c r="F9724">
        <v>0</v>
      </c>
      <c r="T9724"/>
    </row>
    <row r="9725" spans="1:20" x14ac:dyDescent="0.25">
      <c r="A9725">
        <v>1987</v>
      </c>
      <c r="B9725">
        <v>8</v>
      </c>
      <c r="C9725">
        <v>15</v>
      </c>
      <c r="D9725">
        <v>87</v>
      </c>
      <c r="E9725">
        <v>71</v>
      </c>
      <c r="F9725">
        <v>0</v>
      </c>
      <c r="T9725"/>
    </row>
    <row r="9726" spans="1:20" x14ac:dyDescent="0.25">
      <c r="A9726">
        <v>1987</v>
      </c>
      <c r="B9726">
        <v>8</v>
      </c>
      <c r="C9726">
        <v>16</v>
      </c>
      <c r="D9726">
        <v>89</v>
      </c>
      <c r="E9726">
        <v>71</v>
      </c>
      <c r="F9726">
        <v>0</v>
      </c>
      <c r="T9726"/>
    </row>
    <row r="9727" spans="1:20" x14ac:dyDescent="0.25">
      <c r="A9727">
        <v>1987</v>
      </c>
      <c r="B9727">
        <v>8</v>
      </c>
      <c r="C9727">
        <v>17</v>
      </c>
      <c r="D9727">
        <v>94</v>
      </c>
      <c r="E9727">
        <v>75</v>
      </c>
      <c r="F9727">
        <v>0</v>
      </c>
      <c r="T9727"/>
    </row>
    <row r="9728" spans="1:20" x14ac:dyDescent="0.25">
      <c r="A9728">
        <v>1987</v>
      </c>
      <c r="B9728">
        <v>8</v>
      </c>
      <c r="C9728">
        <v>18</v>
      </c>
      <c r="D9728">
        <v>94</v>
      </c>
      <c r="E9728">
        <v>76</v>
      </c>
      <c r="F9728">
        <v>0</v>
      </c>
      <c r="T9728"/>
    </row>
    <row r="9729" spans="1:20" x14ac:dyDescent="0.25">
      <c r="A9729">
        <v>1987</v>
      </c>
      <c r="B9729">
        <v>8</v>
      </c>
      <c r="C9729">
        <v>19</v>
      </c>
      <c r="D9729">
        <v>89</v>
      </c>
      <c r="E9729">
        <v>70</v>
      </c>
      <c r="F9729">
        <v>0</v>
      </c>
      <c r="T9729"/>
    </row>
    <row r="9730" spans="1:20" x14ac:dyDescent="0.25">
      <c r="A9730">
        <v>1987</v>
      </c>
      <c r="B9730">
        <v>8</v>
      </c>
      <c r="C9730">
        <v>20</v>
      </c>
      <c r="D9730">
        <v>88</v>
      </c>
      <c r="E9730">
        <v>69</v>
      </c>
      <c r="F9730">
        <v>0</v>
      </c>
      <c r="T9730"/>
    </row>
    <row r="9731" spans="1:20" x14ac:dyDescent="0.25">
      <c r="A9731">
        <v>1987</v>
      </c>
      <c r="B9731">
        <v>8</v>
      </c>
      <c r="C9731">
        <v>21</v>
      </c>
      <c r="D9731">
        <v>87</v>
      </c>
      <c r="E9731">
        <v>64</v>
      </c>
      <c r="F9731">
        <v>0</v>
      </c>
      <c r="T9731"/>
    </row>
    <row r="9732" spans="1:20" x14ac:dyDescent="0.25">
      <c r="A9732">
        <v>1987</v>
      </c>
      <c r="B9732">
        <v>8</v>
      </c>
      <c r="C9732">
        <v>22</v>
      </c>
      <c r="D9732">
        <v>84</v>
      </c>
      <c r="E9732">
        <v>71</v>
      </c>
      <c r="F9732">
        <v>0</v>
      </c>
      <c r="T9732"/>
    </row>
    <row r="9733" spans="1:20" x14ac:dyDescent="0.25">
      <c r="A9733">
        <v>1987</v>
      </c>
      <c r="B9733">
        <v>8</v>
      </c>
      <c r="C9733">
        <v>23</v>
      </c>
      <c r="D9733">
        <v>78</v>
      </c>
      <c r="E9733">
        <v>62</v>
      </c>
      <c r="F9733">
        <v>0</v>
      </c>
      <c r="T9733"/>
    </row>
    <row r="9734" spans="1:20" x14ac:dyDescent="0.25">
      <c r="A9734">
        <v>1987</v>
      </c>
      <c r="B9734">
        <v>8</v>
      </c>
      <c r="C9734">
        <v>24</v>
      </c>
      <c r="D9734">
        <v>77</v>
      </c>
      <c r="E9734">
        <v>57</v>
      </c>
      <c r="F9734">
        <v>0</v>
      </c>
      <c r="T9734"/>
    </row>
    <row r="9735" spans="1:20" x14ac:dyDescent="0.25">
      <c r="A9735">
        <v>1987</v>
      </c>
      <c r="B9735">
        <v>8</v>
      </c>
      <c r="C9735">
        <v>25</v>
      </c>
      <c r="D9735">
        <v>76</v>
      </c>
      <c r="E9735">
        <v>57</v>
      </c>
      <c r="F9735">
        <v>0</v>
      </c>
      <c r="T9735"/>
    </row>
    <row r="9736" spans="1:20" x14ac:dyDescent="0.25">
      <c r="A9736">
        <v>1987</v>
      </c>
      <c r="B9736">
        <v>8</v>
      </c>
      <c r="C9736">
        <v>26</v>
      </c>
      <c r="D9736">
        <v>80</v>
      </c>
      <c r="E9736">
        <v>58</v>
      </c>
      <c r="F9736">
        <v>0</v>
      </c>
      <c r="T9736"/>
    </row>
    <row r="9737" spans="1:20" x14ac:dyDescent="0.25">
      <c r="A9737">
        <v>1987</v>
      </c>
      <c r="B9737">
        <v>8</v>
      </c>
      <c r="C9737">
        <v>27</v>
      </c>
      <c r="D9737">
        <v>70</v>
      </c>
      <c r="E9737">
        <v>59</v>
      </c>
      <c r="F9737">
        <v>104</v>
      </c>
      <c r="T9737"/>
    </row>
    <row r="9738" spans="1:20" x14ac:dyDescent="0.25">
      <c r="A9738">
        <v>1987</v>
      </c>
      <c r="B9738">
        <v>8</v>
      </c>
      <c r="C9738">
        <v>28</v>
      </c>
      <c r="D9738">
        <v>64</v>
      </c>
      <c r="E9738">
        <v>61</v>
      </c>
      <c r="F9738">
        <v>72</v>
      </c>
      <c r="T9738"/>
    </row>
    <row r="9739" spans="1:20" x14ac:dyDescent="0.25">
      <c r="A9739">
        <v>1987</v>
      </c>
      <c r="B9739">
        <v>8</v>
      </c>
      <c r="C9739">
        <v>29</v>
      </c>
      <c r="D9739">
        <v>78</v>
      </c>
      <c r="E9739">
        <v>62</v>
      </c>
      <c r="F9739">
        <v>14</v>
      </c>
      <c r="T9739"/>
    </row>
    <row r="9740" spans="1:20" x14ac:dyDescent="0.25">
      <c r="A9740">
        <v>1987</v>
      </c>
      <c r="B9740">
        <v>8</v>
      </c>
      <c r="C9740">
        <v>30</v>
      </c>
      <c r="D9740">
        <v>80</v>
      </c>
      <c r="E9740">
        <v>56</v>
      </c>
      <c r="F9740">
        <v>0</v>
      </c>
      <c r="T9740"/>
    </row>
    <row r="9741" spans="1:20" x14ac:dyDescent="0.25">
      <c r="A9741">
        <v>1987</v>
      </c>
      <c r="B9741">
        <v>8</v>
      </c>
      <c r="C9741">
        <v>31</v>
      </c>
      <c r="D9741">
        <v>77</v>
      </c>
      <c r="E9741">
        <v>60</v>
      </c>
      <c r="F9741">
        <v>25</v>
      </c>
      <c r="T9741"/>
    </row>
    <row r="9742" spans="1:20" x14ac:dyDescent="0.25">
      <c r="A9742">
        <v>1987</v>
      </c>
      <c r="B9742">
        <v>9</v>
      </c>
      <c r="C9742">
        <v>1</v>
      </c>
      <c r="D9742">
        <v>76</v>
      </c>
      <c r="E9742">
        <v>60</v>
      </c>
      <c r="F9742">
        <v>32</v>
      </c>
      <c r="T9742"/>
    </row>
    <row r="9743" spans="1:20" x14ac:dyDescent="0.25">
      <c r="A9743">
        <v>1987</v>
      </c>
      <c r="B9743">
        <v>9</v>
      </c>
      <c r="C9743">
        <v>2</v>
      </c>
      <c r="D9743">
        <v>78</v>
      </c>
      <c r="E9743">
        <v>55</v>
      </c>
      <c r="F9743">
        <v>0</v>
      </c>
      <c r="T9743"/>
    </row>
    <row r="9744" spans="1:20" x14ac:dyDescent="0.25">
      <c r="A9744">
        <v>1987</v>
      </c>
      <c r="B9744">
        <v>9</v>
      </c>
      <c r="C9744">
        <v>3</v>
      </c>
      <c r="D9744">
        <v>76</v>
      </c>
      <c r="E9744">
        <v>59</v>
      </c>
      <c r="F9744">
        <v>0</v>
      </c>
      <c r="T9744"/>
    </row>
    <row r="9745" spans="1:20" x14ac:dyDescent="0.25">
      <c r="A9745">
        <v>1987</v>
      </c>
      <c r="B9745">
        <v>9</v>
      </c>
      <c r="C9745">
        <v>4</v>
      </c>
      <c r="D9745">
        <v>77</v>
      </c>
      <c r="E9745">
        <v>55</v>
      </c>
      <c r="F9745">
        <v>0</v>
      </c>
      <c r="T9745"/>
    </row>
    <row r="9746" spans="1:20" x14ac:dyDescent="0.25">
      <c r="A9746">
        <v>1987</v>
      </c>
      <c r="B9746">
        <v>9</v>
      </c>
      <c r="C9746">
        <v>5</v>
      </c>
      <c r="D9746">
        <v>74</v>
      </c>
      <c r="E9746">
        <v>58</v>
      </c>
      <c r="F9746">
        <v>0</v>
      </c>
      <c r="T9746"/>
    </row>
    <row r="9747" spans="1:20" x14ac:dyDescent="0.25">
      <c r="A9747">
        <v>1987</v>
      </c>
      <c r="B9747">
        <v>9</v>
      </c>
      <c r="C9747">
        <v>6</v>
      </c>
      <c r="D9747">
        <v>75</v>
      </c>
      <c r="E9747">
        <v>64</v>
      </c>
      <c r="F9747">
        <v>5</v>
      </c>
      <c r="T9747"/>
    </row>
    <row r="9748" spans="1:20" x14ac:dyDescent="0.25">
      <c r="A9748">
        <v>1987</v>
      </c>
      <c r="B9748">
        <v>9</v>
      </c>
      <c r="C9748">
        <v>7</v>
      </c>
      <c r="D9748">
        <v>81</v>
      </c>
      <c r="E9748">
        <v>68</v>
      </c>
      <c r="F9748">
        <v>20</v>
      </c>
      <c r="T9748"/>
    </row>
    <row r="9749" spans="1:20" x14ac:dyDescent="0.25">
      <c r="A9749">
        <v>1987</v>
      </c>
      <c r="B9749">
        <v>9</v>
      </c>
      <c r="C9749">
        <v>8</v>
      </c>
      <c r="D9749">
        <v>75</v>
      </c>
      <c r="E9749">
        <v>70</v>
      </c>
      <c r="F9749">
        <v>125</v>
      </c>
      <c r="T9749"/>
    </row>
    <row r="9750" spans="1:20" x14ac:dyDescent="0.25">
      <c r="A9750">
        <v>1987</v>
      </c>
      <c r="B9750">
        <v>9</v>
      </c>
      <c r="C9750">
        <v>9</v>
      </c>
      <c r="D9750">
        <v>84</v>
      </c>
      <c r="E9750">
        <v>70</v>
      </c>
      <c r="F9750">
        <v>0</v>
      </c>
      <c r="T9750"/>
    </row>
    <row r="9751" spans="1:20" x14ac:dyDescent="0.25">
      <c r="A9751">
        <v>1987</v>
      </c>
      <c r="B9751">
        <v>9</v>
      </c>
      <c r="C9751">
        <v>10</v>
      </c>
      <c r="D9751">
        <v>85</v>
      </c>
      <c r="E9751">
        <v>67</v>
      </c>
      <c r="F9751">
        <v>0</v>
      </c>
      <c r="T9751"/>
    </row>
    <row r="9752" spans="1:20" x14ac:dyDescent="0.25">
      <c r="A9752">
        <v>1987</v>
      </c>
      <c r="B9752">
        <v>9</v>
      </c>
      <c r="C9752">
        <v>11</v>
      </c>
      <c r="D9752">
        <v>80</v>
      </c>
      <c r="E9752">
        <v>66</v>
      </c>
      <c r="F9752">
        <v>0</v>
      </c>
      <c r="T9752"/>
    </row>
    <row r="9753" spans="1:20" x14ac:dyDescent="0.25">
      <c r="A9753">
        <v>1987</v>
      </c>
      <c r="B9753">
        <v>9</v>
      </c>
      <c r="C9753">
        <v>12</v>
      </c>
      <c r="D9753">
        <v>71</v>
      </c>
      <c r="E9753">
        <v>66</v>
      </c>
      <c r="F9753">
        <v>80</v>
      </c>
      <c r="T9753"/>
    </row>
    <row r="9754" spans="1:20" x14ac:dyDescent="0.25">
      <c r="A9754">
        <v>1987</v>
      </c>
      <c r="B9754">
        <v>9</v>
      </c>
      <c r="C9754">
        <v>13</v>
      </c>
      <c r="D9754">
        <v>74</v>
      </c>
      <c r="E9754">
        <v>68</v>
      </c>
      <c r="F9754">
        <v>109</v>
      </c>
      <c r="T9754"/>
    </row>
    <row r="9755" spans="1:20" x14ac:dyDescent="0.25">
      <c r="A9755">
        <v>1987</v>
      </c>
      <c r="B9755">
        <v>9</v>
      </c>
      <c r="C9755">
        <v>14</v>
      </c>
      <c r="D9755">
        <v>82</v>
      </c>
      <c r="E9755">
        <v>63</v>
      </c>
      <c r="F9755">
        <v>0</v>
      </c>
      <c r="T9755"/>
    </row>
    <row r="9756" spans="1:20" x14ac:dyDescent="0.25">
      <c r="A9756">
        <v>1987</v>
      </c>
      <c r="B9756">
        <v>9</v>
      </c>
      <c r="C9756">
        <v>15</v>
      </c>
      <c r="D9756">
        <v>79</v>
      </c>
      <c r="E9756">
        <v>58</v>
      </c>
      <c r="F9756">
        <v>1</v>
      </c>
      <c r="T9756"/>
    </row>
    <row r="9757" spans="1:20" x14ac:dyDescent="0.25">
      <c r="A9757">
        <v>1987</v>
      </c>
      <c r="B9757">
        <v>9</v>
      </c>
      <c r="C9757">
        <v>16</v>
      </c>
      <c r="D9757">
        <v>81</v>
      </c>
      <c r="E9757">
        <v>64</v>
      </c>
      <c r="F9757">
        <v>1</v>
      </c>
      <c r="T9757"/>
    </row>
    <row r="9758" spans="1:20" x14ac:dyDescent="0.25">
      <c r="A9758">
        <v>1987</v>
      </c>
      <c r="B9758">
        <v>9</v>
      </c>
      <c r="C9758">
        <v>17</v>
      </c>
      <c r="D9758">
        <v>78</v>
      </c>
      <c r="E9758">
        <v>67</v>
      </c>
      <c r="F9758">
        <v>47</v>
      </c>
      <c r="T9758"/>
    </row>
    <row r="9759" spans="1:20" x14ac:dyDescent="0.25">
      <c r="A9759">
        <v>1987</v>
      </c>
      <c r="B9759">
        <v>9</v>
      </c>
      <c r="C9759">
        <v>18</v>
      </c>
      <c r="D9759">
        <v>68</v>
      </c>
      <c r="E9759">
        <v>56</v>
      </c>
      <c r="F9759">
        <v>45</v>
      </c>
      <c r="T9759"/>
    </row>
    <row r="9760" spans="1:20" x14ac:dyDescent="0.25">
      <c r="A9760">
        <v>1987</v>
      </c>
      <c r="B9760">
        <v>9</v>
      </c>
      <c r="C9760">
        <v>19</v>
      </c>
      <c r="D9760">
        <v>61</v>
      </c>
      <c r="E9760">
        <v>56</v>
      </c>
      <c r="F9760">
        <v>0</v>
      </c>
      <c r="T9760"/>
    </row>
    <row r="9761" spans="1:20" x14ac:dyDescent="0.25">
      <c r="A9761">
        <v>1987</v>
      </c>
      <c r="B9761">
        <v>9</v>
      </c>
      <c r="C9761">
        <v>20</v>
      </c>
      <c r="D9761">
        <v>63</v>
      </c>
      <c r="E9761">
        <v>57</v>
      </c>
      <c r="F9761">
        <v>0</v>
      </c>
      <c r="T9761"/>
    </row>
    <row r="9762" spans="1:20" x14ac:dyDescent="0.25">
      <c r="A9762">
        <v>1987</v>
      </c>
      <c r="B9762">
        <v>9</v>
      </c>
      <c r="C9762">
        <v>21</v>
      </c>
      <c r="D9762">
        <v>71</v>
      </c>
      <c r="E9762">
        <v>57</v>
      </c>
      <c r="F9762">
        <v>0</v>
      </c>
      <c r="T9762"/>
    </row>
    <row r="9763" spans="1:20" x14ac:dyDescent="0.25">
      <c r="A9763">
        <v>1987</v>
      </c>
      <c r="B9763">
        <v>9</v>
      </c>
      <c r="C9763">
        <v>22</v>
      </c>
      <c r="D9763">
        <v>76</v>
      </c>
      <c r="E9763">
        <v>56</v>
      </c>
      <c r="F9763">
        <v>48</v>
      </c>
      <c r="T9763"/>
    </row>
    <row r="9764" spans="1:20" x14ac:dyDescent="0.25">
      <c r="A9764">
        <v>1987</v>
      </c>
      <c r="B9764">
        <v>9</v>
      </c>
      <c r="C9764">
        <v>23</v>
      </c>
      <c r="D9764">
        <v>72</v>
      </c>
      <c r="E9764">
        <v>54</v>
      </c>
      <c r="F9764">
        <v>0</v>
      </c>
      <c r="T9764"/>
    </row>
    <row r="9765" spans="1:20" x14ac:dyDescent="0.25">
      <c r="A9765">
        <v>1987</v>
      </c>
      <c r="B9765">
        <v>9</v>
      </c>
      <c r="C9765">
        <v>24</v>
      </c>
      <c r="D9765">
        <v>75</v>
      </c>
      <c r="E9765">
        <v>57</v>
      </c>
      <c r="F9765">
        <v>5</v>
      </c>
      <c r="T9765"/>
    </row>
    <row r="9766" spans="1:20" x14ac:dyDescent="0.25">
      <c r="A9766">
        <v>1987</v>
      </c>
      <c r="B9766">
        <v>9</v>
      </c>
      <c r="C9766">
        <v>25</v>
      </c>
      <c r="D9766">
        <v>65</v>
      </c>
      <c r="E9766">
        <v>49</v>
      </c>
      <c r="F9766">
        <v>0</v>
      </c>
      <c r="T9766"/>
    </row>
    <row r="9767" spans="1:20" x14ac:dyDescent="0.25">
      <c r="A9767">
        <v>1987</v>
      </c>
      <c r="B9767">
        <v>9</v>
      </c>
      <c r="C9767">
        <v>26</v>
      </c>
      <c r="D9767">
        <v>71</v>
      </c>
      <c r="E9767">
        <v>50</v>
      </c>
      <c r="F9767">
        <v>0</v>
      </c>
      <c r="T9767"/>
    </row>
    <row r="9768" spans="1:20" x14ac:dyDescent="0.25">
      <c r="A9768">
        <v>1987</v>
      </c>
      <c r="B9768">
        <v>9</v>
      </c>
      <c r="C9768">
        <v>27</v>
      </c>
      <c r="D9768">
        <v>74</v>
      </c>
      <c r="E9768">
        <v>55</v>
      </c>
      <c r="F9768">
        <v>0</v>
      </c>
      <c r="T9768"/>
    </row>
    <row r="9769" spans="1:20" x14ac:dyDescent="0.25">
      <c r="A9769">
        <v>1987</v>
      </c>
      <c r="B9769">
        <v>9</v>
      </c>
      <c r="C9769">
        <v>28</v>
      </c>
      <c r="D9769">
        <v>82</v>
      </c>
      <c r="E9769">
        <v>61</v>
      </c>
      <c r="F9769">
        <v>0</v>
      </c>
      <c r="T9769"/>
    </row>
    <row r="9770" spans="1:20" x14ac:dyDescent="0.25">
      <c r="A9770">
        <v>1987</v>
      </c>
      <c r="B9770">
        <v>9</v>
      </c>
      <c r="C9770">
        <v>29</v>
      </c>
      <c r="D9770">
        <v>79</v>
      </c>
      <c r="E9770">
        <v>63</v>
      </c>
      <c r="F9770">
        <v>0</v>
      </c>
      <c r="T9770"/>
    </row>
    <row r="9771" spans="1:20" x14ac:dyDescent="0.25">
      <c r="A9771">
        <v>1987</v>
      </c>
      <c r="B9771">
        <v>9</v>
      </c>
      <c r="C9771">
        <v>30</v>
      </c>
      <c r="D9771">
        <v>71</v>
      </c>
      <c r="E9771">
        <v>61</v>
      </c>
      <c r="F9771">
        <v>7</v>
      </c>
      <c r="T9771"/>
    </row>
    <row r="9772" spans="1:20" x14ac:dyDescent="0.25">
      <c r="A9772">
        <v>1987</v>
      </c>
      <c r="B9772">
        <v>10</v>
      </c>
      <c r="C9772">
        <v>1</v>
      </c>
      <c r="D9772">
        <v>62</v>
      </c>
      <c r="E9772">
        <v>51</v>
      </c>
      <c r="F9772">
        <v>0</v>
      </c>
      <c r="T9772"/>
    </row>
    <row r="9773" spans="1:20" x14ac:dyDescent="0.25">
      <c r="A9773">
        <v>1987</v>
      </c>
      <c r="B9773">
        <v>10</v>
      </c>
      <c r="C9773">
        <v>2</v>
      </c>
      <c r="D9773">
        <v>72</v>
      </c>
      <c r="E9773">
        <v>50</v>
      </c>
      <c r="F9773">
        <v>0</v>
      </c>
      <c r="T9773"/>
    </row>
    <row r="9774" spans="1:20" x14ac:dyDescent="0.25">
      <c r="A9774">
        <v>1987</v>
      </c>
      <c r="B9774">
        <v>10</v>
      </c>
      <c r="C9774">
        <v>3</v>
      </c>
      <c r="D9774">
        <v>66</v>
      </c>
      <c r="E9774">
        <v>44</v>
      </c>
      <c r="F9774">
        <v>111</v>
      </c>
      <c r="T9774"/>
    </row>
    <row r="9775" spans="1:20" x14ac:dyDescent="0.25">
      <c r="A9775">
        <v>1987</v>
      </c>
      <c r="B9775">
        <v>10</v>
      </c>
      <c r="C9775">
        <v>4</v>
      </c>
      <c r="D9775">
        <v>53</v>
      </c>
      <c r="E9775">
        <v>39</v>
      </c>
      <c r="F9775">
        <v>47</v>
      </c>
      <c r="T9775"/>
    </row>
    <row r="9776" spans="1:20" x14ac:dyDescent="0.25">
      <c r="A9776">
        <v>1987</v>
      </c>
      <c r="B9776">
        <v>10</v>
      </c>
      <c r="C9776">
        <v>5</v>
      </c>
      <c r="D9776">
        <v>69</v>
      </c>
      <c r="E9776">
        <v>45</v>
      </c>
      <c r="F9776">
        <v>0</v>
      </c>
      <c r="T9776"/>
    </row>
    <row r="9777" spans="1:20" x14ac:dyDescent="0.25">
      <c r="A9777">
        <v>1987</v>
      </c>
      <c r="B9777">
        <v>10</v>
      </c>
      <c r="C9777">
        <v>6</v>
      </c>
      <c r="D9777">
        <v>70</v>
      </c>
      <c r="E9777">
        <v>51</v>
      </c>
      <c r="F9777">
        <v>0</v>
      </c>
      <c r="T9777"/>
    </row>
    <row r="9778" spans="1:20" x14ac:dyDescent="0.25">
      <c r="A9778">
        <v>1987</v>
      </c>
      <c r="B9778">
        <v>10</v>
      </c>
      <c r="C9778">
        <v>7</v>
      </c>
      <c r="D9778">
        <v>67</v>
      </c>
      <c r="E9778">
        <v>53</v>
      </c>
      <c r="F9778">
        <v>28</v>
      </c>
      <c r="T9778"/>
    </row>
    <row r="9779" spans="1:20" x14ac:dyDescent="0.25">
      <c r="A9779">
        <v>1987</v>
      </c>
      <c r="B9779">
        <v>10</v>
      </c>
      <c r="C9779">
        <v>8</v>
      </c>
      <c r="D9779">
        <v>60</v>
      </c>
      <c r="E9779">
        <v>46</v>
      </c>
      <c r="F9779">
        <v>0</v>
      </c>
      <c r="T9779"/>
    </row>
    <row r="9780" spans="1:20" x14ac:dyDescent="0.25">
      <c r="A9780">
        <v>1987</v>
      </c>
      <c r="B9780">
        <v>10</v>
      </c>
      <c r="C9780">
        <v>9</v>
      </c>
      <c r="D9780">
        <v>59</v>
      </c>
      <c r="E9780">
        <v>42</v>
      </c>
      <c r="F9780">
        <v>0</v>
      </c>
      <c r="T9780"/>
    </row>
    <row r="9781" spans="1:20" x14ac:dyDescent="0.25">
      <c r="A9781">
        <v>1987</v>
      </c>
      <c r="B9781">
        <v>10</v>
      </c>
      <c r="C9781">
        <v>10</v>
      </c>
      <c r="D9781">
        <v>62</v>
      </c>
      <c r="E9781">
        <v>50</v>
      </c>
      <c r="F9781">
        <v>0</v>
      </c>
      <c r="T9781"/>
    </row>
    <row r="9782" spans="1:20" x14ac:dyDescent="0.25">
      <c r="A9782">
        <v>1987</v>
      </c>
      <c r="B9782">
        <v>10</v>
      </c>
      <c r="C9782">
        <v>11</v>
      </c>
      <c r="D9782">
        <v>55</v>
      </c>
      <c r="E9782">
        <v>41</v>
      </c>
      <c r="F9782">
        <v>13</v>
      </c>
      <c r="T9782"/>
    </row>
    <row r="9783" spans="1:20" x14ac:dyDescent="0.25">
      <c r="A9783">
        <v>1987</v>
      </c>
      <c r="B9783">
        <v>10</v>
      </c>
      <c r="C9783">
        <v>12</v>
      </c>
      <c r="D9783">
        <v>55</v>
      </c>
      <c r="E9783">
        <v>41</v>
      </c>
      <c r="F9783">
        <v>0</v>
      </c>
      <c r="T9783"/>
    </row>
    <row r="9784" spans="1:20" x14ac:dyDescent="0.25">
      <c r="A9784">
        <v>1987</v>
      </c>
      <c r="B9784">
        <v>10</v>
      </c>
      <c r="C9784">
        <v>13</v>
      </c>
      <c r="D9784">
        <v>58</v>
      </c>
      <c r="E9784">
        <v>40</v>
      </c>
      <c r="F9784">
        <v>0</v>
      </c>
      <c r="T9784"/>
    </row>
    <row r="9785" spans="1:20" x14ac:dyDescent="0.25">
      <c r="A9785">
        <v>1987</v>
      </c>
      <c r="B9785">
        <v>10</v>
      </c>
      <c r="C9785">
        <v>14</v>
      </c>
      <c r="D9785">
        <v>60</v>
      </c>
      <c r="E9785">
        <v>40</v>
      </c>
      <c r="F9785">
        <v>0</v>
      </c>
      <c r="T9785"/>
    </row>
    <row r="9786" spans="1:20" x14ac:dyDescent="0.25">
      <c r="A9786">
        <v>1987</v>
      </c>
      <c r="B9786">
        <v>10</v>
      </c>
      <c r="C9786">
        <v>15</v>
      </c>
      <c r="D9786">
        <v>70</v>
      </c>
      <c r="E9786">
        <v>42</v>
      </c>
      <c r="F9786">
        <v>0</v>
      </c>
      <c r="T9786"/>
    </row>
    <row r="9787" spans="1:20" x14ac:dyDescent="0.25">
      <c r="A9787">
        <v>1987</v>
      </c>
      <c r="B9787">
        <v>10</v>
      </c>
      <c r="C9787">
        <v>16</v>
      </c>
      <c r="D9787">
        <v>70</v>
      </c>
      <c r="E9787">
        <v>50</v>
      </c>
      <c r="F9787">
        <v>0</v>
      </c>
      <c r="T9787"/>
    </row>
    <row r="9788" spans="1:20" x14ac:dyDescent="0.25">
      <c r="A9788">
        <v>1987</v>
      </c>
      <c r="B9788">
        <v>10</v>
      </c>
      <c r="C9788">
        <v>17</v>
      </c>
      <c r="D9788">
        <v>66</v>
      </c>
      <c r="E9788">
        <v>49</v>
      </c>
      <c r="F9788">
        <v>0</v>
      </c>
      <c r="T9788"/>
    </row>
    <row r="9789" spans="1:20" x14ac:dyDescent="0.25">
      <c r="A9789">
        <v>1987</v>
      </c>
      <c r="B9789">
        <v>10</v>
      </c>
      <c r="C9789">
        <v>18</v>
      </c>
      <c r="D9789">
        <v>70</v>
      </c>
      <c r="E9789">
        <v>53</v>
      </c>
      <c r="F9789">
        <v>0</v>
      </c>
      <c r="T9789"/>
    </row>
    <row r="9790" spans="1:20" x14ac:dyDescent="0.25">
      <c r="A9790">
        <v>1987</v>
      </c>
      <c r="B9790">
        <v>10</v>
      </c>
      <c r="C9790">
        <v>19</v>
      </c>
      <c r="D9790">
        <v>68</v>
      </c>
      <c r="E9790">
        <v>48</v>
      </c>
      <c r="F9790">
        <v>0</v>
      </c>
      <c r="T9790"/>
    </row>
    <row r="9791" spans="1:20" x14ac:dyDescent="0.25">
      <c r="A9791">
        <v>1987</v>
      </c>
      <c r="B9791">
        <v>10</v>
      </c>
      <c r="C9791">
        <v>20</v>
      </c>
      <c r="D9791">
        <v>66</v>
      </c>
      <c r="E9791">
        <v>52</v>
      </c>
      <c r="F9791">
        <v>0</v>
      </c>
      <c r="T9791"/>
    </row>
    <row r="9792" spans="1:20" x14ac:dyDescent="0.25">
      <c r="A9792">
        <v>1987</v>
      </c>
      <c r="B9792">
        <v>10</v>
      </c>
      <c r="C9792">
        <v>21</v>
      </c>
      <c r="D9792">
        <v>60</v>
      </c>
      <c r="E9792">
        <v>45</v>
      </c>
      <c r="F9792">
        <v>7</v>
      </c>
      <c r="T9792"/>
    </row>
    <row r="9793" spans="1:20" x14ac:dyDescent="0.25">
      <c r="A9793">
        <v>1987</v>
      </c>
      <c r="B9793">
        <v>10</v>
      </c>
      <c r="C9793">
        <v>22</v>
      </c>
      <c r="D9793">
        <v>58</v>
      </c>
      <c r="E9793">
        <v>41</v>
      </c>
      <c r="F9793">
        <v>0</v>
      </c>
      <c r="T9793"/>
    </row>
    <row r="9794" spans="1:20" x14ac:dyDescent="0.25">
      <c r="A9794">
        <v>1987</v>
      </c>
      <c r="B9794">
        <v>10</v>
      </c>
      <c r="C9794">
        <v>23</v>
      </c>
      <c r="D9794">
        <v>61</v>
      </c>
      <c r="E9794">
        <v>46</v>
      </c>
      <c r="F9794">
        <v>0</v>
      </c>
      <c r="T9794"/>
    </row>
    <row r="9795" spans="1:20" x14ac:dyDescent="0.25">
      <c r="A9795">
        <v>1987</v>
      </c>
      <c r="B9795">
        <v>10</v>
      </c>
      <c r="C9795">
        <v>24</v>
      </c>
      <c r="D9795">
        <v>66</v>
      </c>
      <c r="E9795">
        <v>48</v>
      </c>
      <c r="F9795">
        <v>0</v>
      </c>
      <c r="T9795"/>
    </row>
    <row r="9796" spans="1:20" x14ac:dyDescent="0.25">
      <c r="A9796">
        <v>1987</v>
      </c>
      <c r="B9796">
        <v>10</v>
      </c>
      <c r="C9796">
        <v>25</v>
      </c>
      <c r="D9796">
        <v>60</v>
      </c>
      <c r="E9796">
        <v>43</v>
      </c>
      <c r="F9796">
        <v>0</v>
      </c>
      <c r="T9796"/>
    </row>
    <row r="9797" spans="1:20" x14ac:dyDescent="0.25">
      <c r="A9797">
        <v>1987</v>
      </c>
      <c r="B9797">
        <v>10</v>
      </c>
      <c r="C9797">
        <v>26</v>
      </c>
      <c r="D9797">
        <v>59</v>
      </c>
      <c r="E9797">
        <v>37</v>
      </c>
      <c r="F9797">
        <v>0</v>
      </c>
      <c r="T9797"/>
    </row>
    <row r="9798" spans="1:20" x14ac:dyDescent="0.25">
      <c r="A9798">
        <v>1987</v>
      </c>
      <c r="B9798">
        <v>10</v>
      </c>
      <c r="C9798">
        <v>27</v>
      </c>
      <c r="D9798">
        <v>61</v>
      </c>
      <c r="E9798">
        <v>43</v>
      </c>
      <c r="F9798">
        <v>144</v>
      </c>
      <c r="T9798"/>
    </row>
    <row r="9799" spans="1:20" x14ac:dyDescent="0.25">
      <c r="A9799">
        <v>1987</v>
      </c>
      <c r="B9799">
        <v>10</v>
      </c>
      <c r="C9799">
        <v>28</v>
      </c>
      <c r="D9799">
        <v>62</v>
      </c>
      <c r="E9799">
        <v>44</v>
      </c>
      <c r="F9799">
        <v>39</v>
      </c>
      <c r="T9799"/>
    </row>
    <row r="9800" spans="1:20" x14ac:dyDescent="0.25">
      <c r="A9800">
        <v>1987</v>
      </c>
      <c r="B9800">
        <v>10</v>
      </c>
      <c r="C9800">
        <v>29</v>
      </c>
      <c r="D9800">
        <v>55</v>
      </c>
      <c r="E9800">
        <v>39</v>
      </c>
      <c r="F9800">
        <v>0</v>
      </c>
      <c r="T9800"/>
    </row>
    <row r="9801" spans="1:20" x14ac:dyDescent="0.25">
      <c r="A9801">
        <v>1987</v>
      </c>
      <c r="B9801">
        <v>10</v>
      </c>
      <c r="C9801">
        <v>30</v>
      </c>
      <c r="D9801">
        <v>54</v>
      </c>
      <c r="E9801">
        <v>37</v>
      </c>
      <c r="F9801">
        <v>0</v>
      </c>
      <c r="T9801"/>
    </row>
    <row r="9802" spans="1:20" x14ac:dyDescent="0.25">
      <c r="A9802">
        <v>1987</v>
      </c>
      <c r="B9802">
        <v>10</v>
      </c>
      <c r="C9802">
        <v>31</v>
      </c>
      <c r="D9802">
        <v>63</v>
      </c>
      <c r="E9802">
        <v>47</v>
      </c>
      <c r="F9802">
        <v>0</v>
      </c>
      <c r="T9802"/>
    </row>
    <row r="9803" spans="1:20" x14ac:dyDescent="0.25">
      <c r="A9803">
        <v>1987</v>
      </c>
      <c r="B9803">
        <v>11</v>
      </c>
      <c r="C9803">
        <v>1</v>
      </c>
      <c r="D9803">
        <v>64</v>
      </c>
      <c r="E9803">
        <v>45</v>
      </c>
      <c r="F9803">
        <v>0</v>
      </c>
      <c r="T9803"/>
    </row>
    <row r="9804" spans="1:20" x14ac:dyDescent="0.25">
      <c r="A9804">
        <v>1987</v>
      </c>
      <c r="B9804">
        <v>11</v>
      </c>
      <c r="C9804">
        <v>2</v>
      </c>
      <c r="D9804">
        <v>58</v>
      </c>
      <c r="E9804">
        <v>46</v>
      </c>
      <c r="F9804">
        <v>0</v>
      </c>
      <c r="T9804"/>
    </row>
    <row r="9805" spans="1:20" x14ac:dyDescent="0.25">
      <c r="A9805">
        <v>1987</v>
      </c>
      <c r="B9805">
        <v>11</v>
      </c>
      <c r="C9805">
        <v>3</v>
      </c>
      <c r="D9805">
        <v>63</v>
      </c>
      <c r="E9805">
        <v>51</v>
      </c>
      <c r="F9805">
        <v>0</v>
      </c>
      <c r="T9805"/>
    </row>
    <row r="9806" spans="1:20" x14ac:dyDescent="0.25">
      <c r="A9806">
        <v>1987</v>
      </c>
      <c r="B9806">
        <v>11</v>
      </c>
      <c r="C9806">
        <v>4</v>
      </c>
      <c r="D9806">
        <v>77</v>
      </c>
      <c r="E9806">
        <v>56</v>
      </c>
      <c r="F9806">
        <v>0</v>
      </c>
      <c r="T9806"/>
    </row>
    <row r="9807" spans="1:20" x14ac:dyDescent="0.25">
      <c r="A9807">
        <v>1987</v>
      </c>
      <c r="B9807">
        <v>11</v>
      </c>
      <c r="C9807">
        <v>5</v>
      </c>
      <c r="D9807">
        <v>66</v>
      </c>
      <c r="E9807">
        <v>43</v>
      </c>
      <c r="F9807">
        <v>0</v>
      </c>
      <c r="T9807"/>
    </row>
    <row r="9808" spans="1:20" x14ac:dyDescent="0.25">
      <c r="A9808">
        <v>1987</v>
      </c>
      <c r="B9808">
        <v>11</v>
      </c>
      <c r="C9808">
        <v>6</v>
      </c>
      <c r="D9808">
        <v>44</v>
      </c>
      <c r="E9808">
        <v>36</v>
      </c>
      <c r="F9808">
        <v>0</v>
      </c>
      <c r="T9808"/>
    </row>
    <row r="9809" spans="1:20" x14ac:dyDescent="0.25">
      <c r="A9809">
        <v>1987</v>
      </c>
      <c r="B9809">
        <v>11</v>
      </c>
      <c r="C9809">
        <v>7</v>
      </c>
      <c r="D9809">
        <v>58</v>
      </c>
      <c r="E9809">
        <v>37</v>
      </c>
      <c r="F9809">
        <v>0</v>
      </c>
      <c r="T9809"/>
    </row>
    <row r="9810" spans="1:20" x14ac:dyDescent="0.25">
      <c r="A9810">
        <v>1987</v>
      </c>
      <c r="B9810">
        <v>11</v>
      </c>
      <c r="C9810">
        <v>8</v>
      </c>
      <c r="D9810">
        <v>66</v>
      </c>
      <c r="E9810">
        <v>48</v>
      </c>
      <c r="F9810">
        <v>0</v>
      </c>
      <c r="T9810"/>
    </row>
    <row r="9811" spans="1:20" x14ac:dyDescent="0.25">
      <c r="A9811">
        <v>1987</v>
      </c>
      <c r="B9811">
        <v>11</v>
      </c>
      <c r="C9811">
        <v>9</v>
      </c>
      <c r="D9811">
        <v>63</v>
      </c>
      <c r="E9811">
        <v>51</v>
      </c>
      <c r="F9811">
        <v>1</v>
      </c>
      <c r="T9811"/>
    </row>
    <row r="9812" spans="1:20" x14ac:dyDescent="0.25">
      <c r="A9812">
        <v>1987</v>
      </c>
      <c r="B9812">
        <v>11</v>
      </c>
      <c r="C9812">
        <v>10</v>
      </c>
      <c r="D9812">
        <v>51</v>
      </c>
      <c r="E9812">
        <v>33</v>
      </c>
      <c r="F9812">
        <v>126</v>
      </c>
      <c r="T9812"/>
    </row>
    <row r="9813" spans="1:20" x14ac:dyDescent="0.25">
      <c r="A9813">
        <v>1987</v>
      </c>
      <c r="B9813">
        <v>11</v>
      </c>
      <c r="C9813">
        <v>11</v>
      </c>
      <c r="D9813">
        <v>33</v>
      </c>
      <c r="E9813">
        <v>30</v>
      </c>
      <c r="F9813">
        <v>45</v>
      </c>
      <c r="T9813"/>
    </row>
    <row r="9814" spans="1:20" x14ac:dyDescent="0.25">
      <c r="A9814">
        <v>1987</v>
      </c>
      <c r="B9814">
        <v>11</v>
      </c>
      <c r="C9814">
        <v>12</v>
      </c>
      <c r="D9814">
        <v>44</v>
      </c>
      <c r="E9814">
        <v>30</v>
      </c>
      <c r="F9814">
        <v>0</v>
      </c>
      <c r="T9814"/>
    </row>
    <row r="9815" spans="1:20" x14ac:dyDescent="0.25">
      <c r="A9815">
        <v>1987</v>
      </c>
      <c r="B9815">
        <v>11</v>
      </c>
      <c r="C9815">
        <v>13</v>
      </c>
      <c r="D9815">
        <v>56</v>
      </c>
      <c r="E9815">
        <v>39</v>
      </c>
      <c r="F9815">
        <v>0</v>
      </c>
      <c r="T9815"/>
    </row>
    <row r="9816" spans="1:20" x14ac:dyDescent="0.25">
      <c r="A9816">
        <v>1987</v>
      </c>
      <c r="B9816">
        <v>11</v>
      </c>
      <c r="C9816">
        <v>14</v>
      </c>
      <c r="D9816">
        <v>65</v>
      </c>
      <c r="E9816">
        <v>44</v>
      </c>
      <c r="F9816">
        <v>0</v>
      </c>
      <c r="T9816"/>
    </row>
    <row r="9817" spans="1:20" x14ac:dyDescent="0.25">
      <c r="A9817">
        <v>1987</v>
      </c>
      <c r="B9817">
        <v>11</v>
      </c>
      <c r="C9817">
        <v>15</v>
      </c>
      <c r="D9817">
        <v>57</v>
      </c>
      <c r="E9817">
        <v>43</v>
      </c>
      <c r="F9817">
        <v>0</v>
      </c>
      <c r="T9817"/>
    </row>
    <row r="9818" spans="1:20" x14ac:dyDescent="0.25">
      <c r="A9818">
        <v>1987</v>
      </c>
      <c r="B9818">
        <v>11</v>
      </c>
      <c r="C9818">
        <v>16</v>
      </c>
      <c r="D9818">
        <v>57</v>
      </c>
      <c r="E9818">
        <v>42</v>
      </c>
      <c r="F9818">
        <v>0</v>
      </c>
      <c r="T9818"/>
    </row>
    <row r="9819" spans="1:20" x14ac:dyDescent="0.25">
      <c r="A9819">
        <v>1987</v>
      </c>
      <c r="B9819">
        <v>11</v>
      </c>
      <c r="C9819">
        <v>17</v>
      </c>
      <c r="D9819">
        <v>66</v>
      </c>
      <c r="E9819">
        <v>49</v>
      </c>
      <c r="F9819">
        <v>0</v>
      </c>
      <c r="T9819"/>
    </row>
    <row r="9820" spans="1:20" x14ac:dyDescent="0.25">
      <c r="A9820">
        <v>1987</v>
      </c>
      <c r="B9820">
        <v>11</v>
      </c>
      <c r="C9820">
        <v>18</v>
      </c>
      <c r="D9820">
        <v>70</v>
      </c>
      <c r="E9820">
        <v>48</v>
      </c>
      <c r="F9820">
        <v>2</v>
      </c>
      <c r="T9820"/>
    </row>
    <row r="9821" spans="1:20" x14ac:dyDescent="0.25">
      <c r="A9821">
        <v>1987</v>
      </c>
      <c r="B9821">
        <v>11</v>
      </c>
      <c r="C9821">
        <v>19</v>
      </c>
      <c r="D9821">
        <v>53</v>
      </c>
      <c r="E9821">
        <v>42</v>
      </c>
      <c r="F9821">
        <v>0</v>
      </c>
      <c r="T9821"/>
    </row>
    <row r="9822" spans="1:20" x14ac:dyDescent="0.25">
      <c r="A9822">
        <v>1987</v>
      </c>
      <c r="B9822">
        <v>11</v>
      </c>
      <c r="C9822">
        <v>20</v>
      </c>
      <c r="D9822">
        <v>48</v>
      </c>
      <c r="E9822">
        <v>33</v>
      </c>
      <c r="F9822">
        <v>1</v>
      </c>
      <c r="T9822"/>
    </row>
    <row r="9823" spans="1:20" x14ac:dyDescent="0.25">
      <c r="A9823">
        <v>1987</v>
      </c>
      <c r="B9823">
        <v>11</v>
      </c>
      <c r="C9823">
        <v>21</v>
      </c>
      <c r="D9823">
        <v>33</v>
      </c>
      <c r="E9823">
        <v>18</v>
      </c>
      <c r="F9823">
        <v>0</v>
      </c>
      <c r="T9823"/>
    </row>
    <row r="9824" spans="1:20" x14ac:dyDescent="0.25">
      <c r="A9824">
        <v>1987</v>
      </c>
      <c r="B9824">
        <v>11</v>
      </c>
      <c r="C9824">
        <v>22</v>
      </c>
      <c r="D9824">
        <v>36</v>
      </c>
      <c r="E9824">
        <v>19</v>
      </c>
      <c r="F9824">
        <v>0</v>
      </c>
      <c r="T9824"/>
    </row>
    <row r="9825" spans="1:20" x14ac:dyDescent="0.25">
      <c r="A9825">
        <v>1987</v>
      </c>
      <c r="B9825">
        <v>11</v>
      </c>
      <c r="C9825">
        <v>23</v>
      </c>
      <c r="D9825">
        <v>52</v>
      </c>
      <c r="E9825">
        <v>31</v>
      </c>
      <c r="F9825">
        <v>0</v>
      </c>
      <c r="T9825"/>
    </row>
    <row r="9826" spans="1:20" x14ac:dyDescent="0.25">
      <c r="A9826">
        <v>1987</v>
      </c>
      <c r="B9826">
        <v>11</v>
      </c>
      <c r="C9826">
        <v>24</v>
      </c>
      <c r="D9826">
        <v>63</v>
      </c>
      <c r="E9826">
        <v>45</v>
      </c>
      <c r="F9826">
        <v>0</v>
      </c>
      <c r="T9826"/>
    </row>
    <row r="9827" spans="1:20" x14ac:dyDescent="0.25">
      <c r="A9827">
        <v>1987</v>
      </c>
      <c r="B9827">
        <v>11</v>
      </c>
      <c r="C9827">
        <v>25</v>
      </c>
      <c r="D9827">
        <v>54</v>
      </c>
      <c r="E9827">
        <v>46</v>
      </c>
      <c r="F9827">
        <v>0</v>
      </c>
      <c r="T9827"/>
    </row>
    <row r="9828" spans="1:20" x14ac:dyDescent="0.25">
      <c r="A9828">
        <v>1987</v>
      </c>
      <c r="B9828">
        <v>11</v>
      </c>
      <c r="C9828">
        <v>26</v>
      </c>
      <c r="D9828">
        <v>62</v>
      </c>
      <c r="E9828">
        <v>37</v>
      </c>
      <c r="F9828">
        <v>1</v>
      </c>
      <c r="T9828"/>
    </row>
    <row r="9829" spans="1:20" x14ac:dyDescent="0.25">
      <c r="A9829">
        <v>1987</v>
      </c>
      <c r="B9829">
        <v>11</v>
      </c>
      <c r="C9829">
        <v>27</v>
      </c>
      <c r="D9829">
        <v>39</v>
      </c>
      <c r="E9829">
        <v>36</v>
      </c>
      <c r="F9829">
        <v>0</v>
      </c>
      <c r="T9829"/>
    </row>
    <row r="9830" spans="1:20" x14ac:dyDescent="0.25">
      <c r="A9830">
        <v>1987</v>
      </c>
      <c r="B9830">
        <v>11</v>
      </c>
      <c r="C9830">
        <v>28</v>
      </c>
      <c r="D9830">
        <v>44</v>
      </c>
      <c r="E9830">
        <v>37</v>
      </c>
      <c r="F9830">
        <v>0</v>
      </c>
      <c r="T9830"/>
    </row>
    <row r="9831" spans="1:20" x14ac:dyDescent="0.25">
      <c r="A9831">
        <v>1987</v>
      </c>
      <c r="B9831">
        <v>11</v>
      </c>
      <c r="C9831">
        <v>29</v>
      </c>
      <c r="D9831">
        <v>57</v>
      </c>
      <c r="E9831">
        <v>42</v>
      </c>
      <c r="F9831">
        <v>110</v>
      </c>
      <c r="T9831"/>
    </row>
    <row r="9832" spans="1:20" x14ac:dyDescent="0.25">
      <c r="A9832">
        <v>1987</v>
      </c>
      <c r="B9832">
        <v>11</v>
      </c>
      <c r="C9832">
        <v>30</v>
      </c>
      <c r="D9832">
        <v>60</v>
      </c>
      <c r="E9832">
        <v>46</v>
      </c>
      <c r="F9832">
        <v>22</v>
      </c>
      <c r="T9832"/>
    </row>
    <row r="9833" spans="1:20" x14ac:dyDescent="0.25">
      <c r="A9833">
        <v>1987</v>
      </c>
      <c r="B9833">
        <v>12</v>
      </c>
      <c r="C9833">
        <v>1</v>
      </c>
      <c r="D9833">
        <v>51</v>
      </c>
      <c r="E9833">
        <v>40</v>
      </c>
      <c r="F9833">
        <v>0</v>
      </c>
      <c r="T9833"/>
    </row>
    <row r="9834" spans="1:20" x14ac:dyDescent="0.25">
      <c r="A9834">
        <v>1987</v>
      </c>
      <c r="B9834">
        <v>12</v>
      </c>
      <c r="C9834">
        <v>2</v>
      </c>
      <c r="D9834">
        <v>45</v>
      </c>
      <c r="E9834">
        <v>35</v>
      </c>
      <c r="F9834">
        <v>0</v>
      </c>
      <c r="T9834"/>
    </row>
    <row r="9835" spans="1:20" x14ac:dyDescent="0.25">
      <c r="A9835">
        <v>1987</v>
      </c>
      <c r="B9835">
        <v>12</v>
      </c>
      <c r="C9835">
        <v>3</v>
      </c>
      <c r="D9835">
        <v>44</v>
      </c>
      <c r="E9835">
        <v>33</v>
      </c>
      <c r="F9835">
        <v>0</v>
      </c>
      <c r="T9835"/>
    </row>
    <row r="9836" spans="1:20" x14ac:dyDescent="0.25">
      <c r="A9836">
        <v>1987</v>
      </c>
      <c r="B9836">
        <v>12</v>
      </c>
      <c r="C9836">
        <v>4</v>
      </c>
      <c r="D9836">
        <v>44</v>
      </c>
      <c r="E9836">
        <v>36</v>
      </c>
      <c r="F9836">
        <v>23</v>
      </c>
      <c r="T9836"/>
    </row>
    <row r="9837" spans="1:20" x14ac:dyDescent="0.25">
      <c r="A9837">
        <v>1987</v>
      </c>
      <c r="B9837">
        <v>12</v>
      </c>
      <c r="C9837">
        <v>5</v>
      </c>
      <c r="D9837">
        <v>38</v>
      </c>
      <c r="E9837">
        <v>33</v>
      </c>
      <c r="F9837">
        <v>0</v>
      </c>
      <c r="T9837"/>
    </row>
    <row r="9838" spans="1:20" x14ac:dyDescent="0.25">
      <c r="A9838">
        <v>1987</v>
      </c>
      <c r="B9838">
        <v>12</v>
      </c>
      <c r="C9838">
        <v>6</v>
      </c>
      <c r="D9838">
        <v>42</v>
      </c>
      <c r="E9838">
        <v>34</v>
      </c>
      <c r="F9838">
        <v>0</v>
      </c>
      <c r="T9838"/>
    </row>
    <row r="9839" spans="1:20" x14ac:dyDescent="0.25">
      <c r="A9839">
        <v>1987</v>
      </c>
      <c r="B9839">
        <v>12</v>
      </c>
      <c r="C9839">
        <v>7</v>
      </c>
      <c r="D9839">
        <v>45</v>
      </c>
      <c r="E9839">
        <v>33</v>
      </c>
      <c r="F9839">
        <v>0</v>
      </c>
      <c r="T9839"/>
    </row>
    <row r="9840" spans="1:20" x14ac:dyDescent="0.25">
      <c r="A9840">
        <v>1987</v>
      </c>
      <c r="B9840">
        <v>12</v>
      </c>
      <c r="C9840">
        <v>8</v>
      </c>
      <c r="D9840">
        <v>48</v>
      </c>
      <c r="E9840">
        <v>32</v>
      </c>
      <c r="F9840">
        <v>0</v>
      </c>
      <c r="T9840"/>
    </row>
    <row r="9841" spans="1:20" x14ac:dyDescent="0.25">
      <c r="A9841">
        <v>1987</v>
      </c>
      <c r="B9841">
        <v>12</v>
      </c>
      <c r="C9841">
        <v>9</v>
      </c>
      <c r="D9841">
        <v>60</v>
      </c>
      <c r="E9841">
        <v>41</v>
      </c>
      <c r="F9841">
        <v>0</v>
      </c>
      <c r="T9841"/>
    </row>
    <row r="9842" spans="1:20" x14ac:dyDescent="0.25">
      <c r="A9842">
        <v>1987</v>
      </c>
      <c r="B9842">
        <v>12</v>
      </c>
      <c r="C9842">
        <v>10</v>
      </c>
      <c r="D9842">
        <v>58</v>
      </c>
      <c r="E9842">
        <v>46</v>
      </c>
      <c r="F9842">
        <v>4</v>
      </c>
      <c r="T9842"/>
    </row>
    <row r="9843" spans="1:20" x14ac:dyDescent="0.25">
      <c r="A9843">
        <v>1987</v>
      </c>
      <c r="B9843">
        <v>12</v>
      </c>
      <c r="C9843">
        <v>11</v>
      </c>
      <c r="D9843">
        <v>53</v>
      </c>
      <c r="E9843">
        <v>42</v>
      </c>
      <c r="F9843">
        <v>20</v>
      </c>
      <c r="T9843"/>
    </row>
    <row r="9844" spans="1:20" x14ac:dyDescent="0.25">
      <c r="A9844">
        <v>1987</v>
      </c>
      <c r="B9844">
        <v>12</v>
      </c>
      <c r="C9844">
        <v>12</v>
      </c>
      <c r="D9844">
        <v>53</v>
      </c>
      <c r="E9844">
        <v>43</v>
      </c>
      <c r="F9844">
        <v>7</v>
      </c>
      <c r="T9844"/>
    </row>
    <row r="9845" spans="1:20" x14ac:dyDescent="0.25">
      <c r="A9845">
        <v>1987</v>
      </c>
      <c r="B9845">
        <v>12</v>
      </c>
      <c r="C9845">
        <v>13</v>
      </c>
      <c r="D9845">
        <v>47</v>
      </c>
      <c r="E9845">
        <v>37</v>
      </c>
      <c r="F9845">
        <v>0</v>
      </c>
      <c r="T9845"/>
    </row>
    <row r="9846" spans="1:20" x14ac:dyDescent="0.25">
      <c r="A9846">
        <v>1987</v>
      </c>
      <c r="B9846">
        <v>12</v>
      </c>
      <c r="C9846">
        <v>14</v>
      </c>
      <c r="D9846">
        <v>47</v>
      </c>
      <c r="E9846">
        <v>36</v>
      </c>
      <c r="F9846">
        <v>0</v>
      </c>
      <c r="T9846"/>
    </row>
    <row r="9847" spans="1:20" x14ac:dyDescent="0.25">
      <c r="A9847">
        <v>1987</v>
      </c>
      <c r="B9847">
        <v>12</v>
      </c>
      <c r="C9847">
        <v>15</v>
      </c>
      <c r="D9847">
        <v>49</v>
      </c>
      <c r="E9847">
        <v>36</v>
      </c>
      <c r="F9847">
        <v>90</v>
      </c>
      <c r="T9847"/>
    </row>
    <row r="9848" spans="1:20" x14ac:dyDescent="0.25">
      <c r="A9848">
        <v>1987</v>
      </c>
      <c r="B9848">
        <v>12</v>
      </c>
      <c r="C9848">
        <v>16</v>
      </c>
      <c r="D9848">
        <v>45</v>
      </c>
      <c r="E9848">
        <v>36</v>
      </c>
      <c r="F9848">
        <v>0</v>
      </c>
      <c r="T9848"/>
    </row>
    <row r="9849" spans="1:20" x14ac:dyDescent="0.25">
      <c r="A9849">
        <v>1987</v>
      </c>
      <c r="B9849">
        <v>12</v>
      </c>
      <c r="C9849">
        <v>17</v>
      </c>
      <c r="D9849">
        <v>40</v>
      </c>
      <c r="E9849">
        <v>31</v>
      </c>
      <c r="F9849">
        <v>0</v>
      </c>
      <c r="T9849"/>
    </row>
    <row r="9850" spans="1:20" x14ac:dyDescent="0.25">
      <c r="A9850">
        <v>1987</v>
      </c>
      <c r="B9850">
        <v>12</v>
      </c>
      <c r="C9850">
        <v>18</v>
      </c>
      <c r="D9850">
        <v>39</v>
      </c>
      <c r="E9850">
        <v>28</v>
      </c>
      <c r="F9850">
        <v>0</v>
      </c>
      <c r="T9850"/>
    </row>
    <row r="9851" spans="1:20" x14ac:dyDescent="0.25">
      <c r="A9851">
        <v>1987</v>
      </c>
      <c r="B9851">
        <v>12</v>
      </c>
      <c r="C9851">
        <v>19</v>
      </c>
      <c r="D9851">
        <v>44</v>
      </c>
      <c r="E9851">
        <v>32</v>
      </c>
      <c r="F9851">
        <v>0</v>
      </c>
      <c r="T9851"/>
    </row>
    <row r="9852" spans="1:20" x14ac:dyDescent="0.25">
      <c r="A9852">
        <v>1987</v>
      </c>
      <c r="B9852">
        <v>12</v>
      </c>
      <c r="C9852">
        <v>20</v>
      </c>
      <c r="D9852">
        <v>49</v>
      </c>
      <c r="E9852">
        <v>36</v>
      </c>
      <c r="F9852">
        <v>32</v>
      </c>
      <c r="T9852"/>
    </row>
    <row r="9853" spans="1:20" x14ac:dyDescent="0.25">
      <c r="A9853">
        <v>1987</v>
      </c>
      <c r="B9853">
        <v>12</v>
      </c>
      <c r="C9853">
        <v>21</v>
      </c>
      <c r="D9853">
        <v>49</v>
      </c>
      <c r="E9853">
        <v>38</v>
      </c>
      <c r="F9853">
        <v>0</v>
      </c>
      <c r="T9853"/>
    </row>
    <row r="9854" spans="1:20" x14ac:dyDescent="0.25">
      <c r="A9854">
        <v>1987</v>
      </c>
      <c r="B9854">
        <v>12</v>
      </c>
      <c r="C9854">
        <v>22</v>
      </c>
      <c r="D9854">
        <v>48</v>
      </c>
      <c r="E9854">
        <v>35</v>
      </c>
      <c r="F9854">
        <v>0</v>
      </c>
      <c r="T9854"/>
    </row>
    <row r="9855" spans="1:20" x14ac:dyDescent="0.25">
      <c r="A9855">
        <v>1987</v>
      </c>
      <c r="B9855">
        <v>12</v>
      </c>
      <c r="C9855">
        <v>23</v>
      </c>
      <c r="D9855">
        <v>46</v>
      </c>
      <c r="E9855">
        <v>37</v>
      </c>
      <c r="F9855">
        <v>0</v>
      </c>
      <c r="T9855"/>
    </row>
    <row r="9856" spans="1:20" x14ac:dyDescent="0.25">
      <c r="A9856">
        <v>1987</v>
      </c>
      <c r="B9856">
        <v>12</v>
      </c>
      <c r="C9856">
        <v>24</v>
      </c>
      <c r="D9856">
        <v>49</v>
      </c>
      <c r="E9856">
        <v>37</v>
      </c>
      <c r="F9856">
        <v>0</v>
      </c>
      <c r="T9856"/>
    </row>
    <row r="9857" spans="1:20" x14ac:dyDescent="0.25">
      <c r="A9857">
        <v>1987</v>
      </c>
      <c r="B9857">
        <v>12</v>
      </c>
      <c r="C9857">
        <v>25</v>
      </c>
      <c r="D9857">
        <v>53</v>
      </c>
      <c r="E9857">
        <v>48</v>
      </c>
      <c r="F9857">
        <v>4</v>
      </c>
      <c r="T9857"/>
    </row>
    <row r="9858" spans="1:20" x14ac:dyDescent="0.25">
      <c r="A9858">
        <v>1987</v>
      </c>
      <c r="B9858">
        <v>12</v>
      </c>
      <c r="C9858">
        <v>26</v>
      </c>
      <c r="D9858">
        <v>52</v>
      </c>
      <c r="E9858">
        <v>35</v>
      </c>
      <c r="F9858">
        <v>7</v>
      </c>
      <c r="T9858"/>
    </row>
    <row r="9859" spans="1:20" x14ac:dyDescent="0.25">
      <c r="A9859">
        <v>1987</v>
      </c>
      <c r="B9859">
        <v>12</v>
      </c>
      <c r="C9859">
        <v>27</v>
      </c>
      <c r="D9859">
        <v>38</v>
      </c>
      <c r="E9859">
        <v>30</v>
      </c>
      <c r="F9859">
        <v>0</v>
      </c>
      <c r="T9859"/>
    </row>
    <row r="9860" spans="1:20" x14ac:dyDescent="0.25">
      <c r="A9860">
        <v>1987</v>
      </c>
      <c r="B9860">
        <v>12</v>
      </c>
      <c r="C9860">
        <v>28</v>
      </c>
      <c r="D9860">
        <v>36</v>
      </c>
      <c r="E9860">
        <v>29</v>
      </c>
      <c r="F9860">
        <v>0</v>
      </c>
      <c r="T9860"/>
    </row>
    <row r="9861" spans="1:20" x14ac:dyDescent="0.25">
      <c r="A9861">
        <v>1987</v>
      </c>
      <c r="B9861">
        <v>12</v>
      </c>
      <c r="C9861">
        <v>29</v>
      </c>
      <c r="D9861">
        <v>31</v>
      </c>
      <c r="E9861">
        <v>14</v>
      </c>
      <c r="F9861">
        <v>30</v>
      </c>
      <c r="T9861"/>
    </row>
    <row r="9862" spans="1:20" x14ac:dyDescent="0.25">
      <c r="A9862">
        <v>1987</v>
      </c>
      <c r="B9862">
        <v>12</v>
      </c>
      <c r="C9862">
        <v>30</v>
      </c>
      <c r="D9862">
        <v>21</v>
      </c>
      <c r="E9862">
        <v>8</v>
      </c>
      <c r="F9862">
        <v>0</v>
      </c>
      <c r="T9862"/>
    </row>
    <row r="9863" spans="1:20" x14ac:dyDescent="0.25">
      <c r="A9863">
        <v>1987</v>
      </c>
      <c r="B9863">
        <v>12</v>
      </c>
      <c r="C9863">
        <v>31</v>
      </c>
      <c r="D9863">
        <v>41</v>
      </c>
      <c r="E9863">
        <v>15</v>
      </c>
      <c r="F9863">
        <v>0</v>
      </c>
      <c r="T9863"/>
    </row>
    <row r="9864" spans="1:20" x14ac:dyDescent="0.25">
      <c r="A9864">
        <v>1988</v>
      </c>
      <c r="B9864">
        <v>1</v>
      </c>
      <c r="C9864">
        <v>1</v>
      </c>
      <c r="D9864">
        <v>45</v>
      </c>
      <c r="E9864">
        <v>35</v>
      </c>
      <c r="F9864">
        <v>4</v>
      </c>
      <c r="T9864"/>
    </row>
    <row r="9865" spans="1:20" x14ac:dyDescent="0.25">
      <c r="A9865">
        <v>1988</v>
      </c>
      <c r="B9865">
        <v>1</v>
      </c>
      <c r="C9865">
        <v>2</v>
      </c>
      <c r="D9865">
        <v>35</v>
      </c>
      <c r="E9865">
        <v>25</v>
      </c>
      <c r="F9865">
        <v>0</v>
      </c>
      <c r="T9865"/>
    </row>
    <row r="9866" spans="1:20" x14ac:dyDescent="0.25">
      <c r="A9866">
        <v>1988</v>
      </c>
      <c r="B9866">
        <v>1</v>
      </c>
      <c r="C9866">
        <v>3</v>
      </c>
      <c r="D9866">
        <v>32</v>
      </c>
      <c r="E9866">
        <v>22</v>
      </c>
      <c r="F9866">
        <v>15</v>
      </c>
      <c r="T9866"/>
    </row>
    <row r="9867" spans="1:20" x14ac:dyDescent="0.25">
      <c r="A9867">
        <v>1988</v>
      </c>
      <c r="B9867">
        <v>1</v>
      </c>
      <c r="C9867">
        <v>4</v>
      </c>
      <c r="D9867">
        <v>39</v>
      </c>
      <c r="E9867">
        <v>23</v>
      </c>
      <c r="F9867">
        <v>57</v>
      </c>
      <c r="T9867"/>
    </row>
    <row r="9868" spans="1:20" x14ac:dyDescent="0.25">
      <c r="A9868">
        <v>1988</v>
      </c>
      <c r="B9868">
        <v>1</v>
      </c>
      <c r="C9868">
        <v>5</v>
      </c>
      <c r="D9868">
        <v>23</v>
      </c>
      <c r="E9868">
        <v>11</v>
      </c>
      <c r="F9868">
        <v>0</v>
      </c>
      <c r="T9868"/>
    </row>
    <row r="9869" spans="1:20" x14ac:dyDescent="0.25">
      <c r="A9869">
        <v>1988</v>
      </c>
      <c r="B9869">
        <v>1</v>
      </c>
      <c r="C9869">
        <v>6</v>
      </c>
      <c r="D9869">
        <v>23</v>
      </c>
      <c r="E9869">
        <v>8</v>
      </c>
      <c r="F9869">
        <v>0</v>
      </c>
      <c r="T9869"/>
    </row>
    <row r="9870" spans="1:20" x14ac:dyDescent="0.25">
      <c r="A9870">
        <v>1988</v>
      </c>
      <c r="B9870">
        <v>1</v>
      </c>
      <c r="C9870">
        <v>7</v>
      </c>
      <c r="D9870">
        <v>22</v>
      </c>
      <c r="E9870">
        <v>13</v>
      </c>
      <c r="F9870">
        <v>0</v>
      </c>
      <c r="T9870"/>
    </row>
    <row r="9871" spans="1:20" x14ac:dyDescent="0.25">
      <c r="A9871">
        <v>1988</v>
      </c>
      <c r="B9871">
        <v>1</v>
      </c>
      <c r="C9871">
        <v>8</v>
      </c>
      <c r="D9871">
        <v>27</v>
      </c>
      <c r="E9871">
        <v>15</v>
      </c>
      <c r="F9871">
        <v>52</v>
      </c>
      <c r="T9871"/>
    </row>
    <row r="9872" spans="1:20" x14ac:dyDescent="0.25">
      <c r="A9872">
        <v>1988</v>
      </c>
      <c r="B9872">
        <v>1</v>
      </c>
      <c r="C9872">
        <v>9</v>
      </c>
      <c r="D9872">
        <v>32</v>
      </c>
      <c r="E9872">
        <v>25</v>
      </c>
      <c r="F9872">
        <v>5</v>
      </c>
      <c r="T9872"/>
    </row>
    <row r="9873" spans="1:20" x14ac:dyDescent="0.25">
      <c r="A9873">
        <v>1988</v>
      </c>
      <c r="B9873">
        <v>1</v>
      </c>
      <c r="C9873">
        <v>10</v>
      </c>
      <c r="D9873">
        <v>31</v>
      </c>
      <c r="E9873">
        <v>20</v>
      </c>
      <c r="F9873">
        <v>0</v>
      </c>
      <c r="T9873"/>
    </row>
    <row r="9874" spans="1:20" x14ac:dyDescent="0.25">
      <c r="A9874">
        <v>1988</v>
      </c>
      <c r="B9874">
        <v>1</v>
      </c>
      <c r="C9874">
        <v>11</v>
      </c>
      <c r="D9874">
        <v>31</v>
      </c>
      <c r="E9874">
        <v>15</v>
      </c>
      <c r="F9874">
        <v>0</v>
      </c>
      <c r="T9874"/>
    </row>
    <row r="9875" spans="1:20" x14ac:dyDescent="0.25">
      <c r="A9875">
        <v>1988</v>
      </c>
      <c r="B9875">
        <v>1</v>
      </c>
      <c r="C9875">
        <v>12</v>
      </c>
      <c r="D9875">
        <v>37</v>
      </c>
      <c r="E9875">
        <v>22</v>
      </c>
      <c r="F9875">
        <v>0</v>
      </c>
      <c r="T9875"/>
    </row>
    <row r="9876" spans="1:20" x14ac:dyDescent="0.25">
      <c r="A9876">
        <v>1988</v>
      </c>
      <c r="B9876">
        <v>1</v>
      </c>
      <c r="C9876">
        <v>13</v>
      </c>
      <c r="D9876">
        <v>44</v>
      </c>
      <c r="E9876">
        <v>17</v>
      </c>
      <c r="F9876">
        <v>1</v>
      </c>
      <c r="T9876"/>
    </row>
    <row r="9877" spans="1:20" x14ac:dyDescent="0.25">
      <c r="A9877">
        <v>1988</v>
      </c>
      <c r="B9877">
        <v>1</v>
      </c>
      <c r="C9877">
        <v>14</v>
      </c>
      <c r="D9877">
        <v>17</v>
      </c>
      <c r="E9877">
        <v>5</v>
      </c>
      <c r="F9877">
        <v>0</v>
      </c>
      <c r="T9877"/>
    </row>
    <row r="9878" spans="1:20" x14ac:dyDescent="0.25">
      <c r="A9878">
        <v>1988</v>
      </c>
      <c r="B9878">
        <v>1</v>
      </c>
      <c r="C9878">
        <v>15</v>
      </c>
      <c r="D9878">
        <v>26</v>
      </c>
      <c r="E9878">
        <v>5</v>
      </c>
      <c r="F9878">
        <v>0</v>
      </c>
      <c r="T9878"/>
    </row>
    <row r="9879" spans="1:20" x14ac:dyDescent="0.25">
      <c r="A9879">
        <v>1988</v>
      </c>
      <c r="B9879">
        <v>1</v>
      </c>
      <c r="C9879">
        <v>16</v>
      </c>
      <c r="D9879">
        <v>41</v>
      </c>
      <c r="E9879">
        <v>19</v>
      </c>
      <c r="F9879">
        <v>0</v>
      </c>
      <c r="T9879"/>
    </row>
    <row r="9880" spans="1:20" x14ac:dyDescent="0.25">
      <c r="A9880">
        <v>1988</v>
      </c>
      <c r="B9880">
        <v>1</v>
      </c>
      <c r="C9880">
        <v>17</v>
      </c>
      <c r="D9880">
        <v>44</v>
      </c>
      <c r="E9880">
        <v>30</v>
      </c>
      <c r="F9880">
        <v>0</v>
      </c>
      <c r="T9880"/>
    </row>
    <row r="9881" spans="1:20" x14ac:dyDescent="0.25">
      <c r="A9881">
        <v>1988</v>
      </c>
      <c r="B9881">
        <v>1</v>
      </c>
      <c r="C9881">
        <v>18</v>
      </c>
      <c r="D9881">
        <v>45</v>
      </c>
      <c r="E9881">
        <v>38</v>
      </c>
      <c r="F9881">
        <v>55</v>
      </c>
      <c r="T9881"/>
    </row>
    <row r="9882" spans="1:20" x14ac:dyDescent="0.25">
      <c r="A9882">
        <v>1988</v>
      </c>
      <c r="B9882">
        <v>1</v>
      </c>
      <c r="C9882">
        <v>19</v>
      </c>
      <c r="D9882">
        <v>48</v>
      </c>
      <c r="E9882">
        <v>39</v>
      </c>
      <c r="F9882">
        <v>0</v>
      </c>
      <c r="T9882"/>
    </row>
    <row r="9883" spans="1:20" x14ac:dyDescent="0.25">
      <c r="A9883">
        <v>1988</v>
      </c>
      <c r="B9883">
        <v>1</v>
      </c>
      <c r="C9883">
        <v>20</v>
      </c>
      <c r="D9883">
        <v>41</v>
      </c>
      <c r="E9883">
        <v>36</v>
      </c>
      <c r="F9883">
        <v>70</v>
      </c>
      <c r="T9883"/>
    </row>
    <row r="9884" spans="1:20" x14ac:dyDescent="0.25">
      <c r="A9884">
        <v>1988</v>
      </c>
      <c r="B9884">
        <v>1</v>
      </c>
      <c r="C9884">
        <v>21</v>
      </c>
      <c r="D9884">
        <v>47</v>
      </c>
      <c r="E9884">
        <v>36</v>
      </c>
      <c r="F9884">
        <v>0</v>
      </c>
      <c r="T9884"/>
    </row>
    <row r="9885" spans="1:20" x14ac:dyDescent="0.25">
      <c r="A9885">
        <v>1988</v>
      </c>
      <c r="B9885">
        <v>1</v>
      </c>
      <c r="C9885">
        <v>22</v>
      </c>
      <c r="D9885">
        <v>36</v>
      </c>
      <c r="E9885">
        <v>29</v>
      </c>
      <c r="F9885">
        <v>0</v>
      </c>
      <c r="T9885"/>
    </row>
    <row r="9886" spans="1:20" x14ac:dyDescent="0.25">
      <c r="A9886">
        <v>1988</v>
      </c>
      <c r="B9886">
        <v>1</v>
      </c>
      <c r="C9886">
        <v>23</v>
      </c>
      <c r="D9886">
        <v>36</v>
      </c>
      <c r="E9886">
        <v>24</v>
      </c>
      <c r="F9886">
        <v>0</v>
      </c>
      <c r="T9886"/>
    </row>
    <row r="9887" spans="1:20" x14ac:dyDescent="0.25">
      <c r="A9887">
        <v>1988</v>
      </c>
      <c r="B9887">
        <v>1</v>
      </c>
      <c r="C9887">
        <v>24</v>
      </c>
      <c r="D9887">
        <v>47</v>
      </c>
      <c r="E9887">
        <v>32</v>
      </c>
      <c r="F9887">
        <v>0</v>
      </c>
      <c r="T9887"/>
    </row>
    <row r="9888" spans="1:20" x14ac:dyDescent="0.25">
      <c r="A9888">
        <v>1988</v>
      </c>
      <c r="B9888">
        <v>1</v>
      </c>
      <c r="C9888">
        <v>25</v>
      </c>
      <c r="D9888">
        <v>42</v>
      </c>
      <c r="E9888">
        <v>33</v>
      </c>
      <c r="F9888">
        <v>80</v>
      </c>
      <c r="T9888"/>
    </row>
    <row r="9889" spans="1:20" x14ac:dyDescent="0.25">
      <c r="A9889">
        <v>1988</v>
      </c>
      <c r="B9889">
        <v>1</v>
      </c>
      <c r="C9889">
        <v>26</v>
      </c>
      <c r="D9889">
        <v>35</v>
      </c>
      <c r="E9889">
        <v>19</v>
      </c>
      <c r="F9889">
        <v>25</v>
      </c>
      <c r="T9889"/>
    </row>
    <row r="9890" spans="1:20" x14ac:dyDescent="0.25">
      <c r="A9890">
        <v>1988</v>
      </c>
      <c r="B9890">
        <v>1</v>
      </c>
      <c r="C9890">
        <v>27</v>
      </c>
      <c r="D9890">
        <v>27</v>
      </c>
      <c r="E9890">
        <v>17</v>
      </c>
      <c r="F9890">
        <v>0</v>
      </c>
      <c r="T9890"/>
    </row>
    <row r="9891" spans="1:20" x14ac:dyDescent="0.25">
      <c r="A9891">
        <v>1988</v>
      </c>
      <c r="B9891">
        <v>1</v>
      </c>
      <c r="C9891">
        <v>28</v>
      </c>
      <c r="D9891">
        <v>27</v>
      </c>
      <c r="E9891">
        <v>18</v>
      </c>
      <c r="F9891">
        <v>0</v>
      </c>
      <c r="T9891"/>
    </row>
    <row r="9892" spans="1:20" x14ac:dyDescent="0.25">
      <c r="A9892">
        <v>1988</v>
      </c>
      <c r="B9892">
        <v>1</v>
      </c>
      <c r="C9892">
        <v>29</v>
      </c>
      <c r="D9892">
        <v>32</v>
      </c>
      <c r="E9892">
        <v>17</v>
      </c>
      <c r="F9892">
        <v>0</v>
      </c>
      <c r="T9892"/>
    </row>
    <row r="9893" spans="1:20" x14ac:dyDescent="0.25">
      <c r="A9893">
        <v>1988</v>
      </c>
      <c r="B9893">
        <v>1</v>
      </c>
      <c r="C9893">
        <v>30</v>
      </c>
      <c r="D9893">
        <v>44</v>
      </c>
      <c r="E9893">
        <v>30</v>
      </c>
      <c r="F9893">
        <v>0</v>
      </c>
      <c r="T9893"/>
    </row>
    <row r="9894" spans="1:20" x14ac:dyDescent="0.25">
      <c r="A9894">
        <v>1988</v>
      </c>
      <c r="B9894">
        <v>1</v>
      </c>
      <c r="C9894">
        <v>31</v>
      </c>
      <c r="D9894">
        <v>53</v>
      </c>
      <c r="E9894">
        <v>41</v>
      </c>
      <c r="F9894">
        <v>0</v>
      </c>
      <c r="T9894"/>
    </row>
    <row r="9895" spans="1:20" x14ac:dyDescent="0.25">
      <c r="A9895">
        <v>1988</v>
      </c>
      <c r="B9895">
        <v>2</v>
      </c>
      <c r="C9895">
        <v>1</v>
      </c>
      <c r="D9895">
        <v>62</v>
      </c>
      <c r="E9895">
        <v>50</v>
      </c>
      <c r="F9895">
        <v>0</v>
      </c>
      <c r="T9895"/>
    </row>
    <row r="9896" spans="1:20" x14ac:dyDescent="0.25">
      <c r="A9896">
        <v>1988</v>
      </c>
      <c r="B9896">
        <v>2</v>
      </c>
      <c r="C9896">
        <v>2</v>
      </c>
      <c r="D9896">
        <v>59</v>
      </c>
      <c r="E9896">
        <v>34</v>
      </c>
      <c r="F9896">
        <v>43</v>
      </c>
      <c r="T9896"/>
    </row>
    <row r="9897" spans="1:20" x14ac:dyDescent="0.25">
      <c r="A9897">
        <v>1988</v>
      </c>
      <c r="B9897">
        <v>2</v>
      </c>
      <c r="C9897">
        <v>3</v>
      </c>
      <c r="D9897">
        <v>37</v>
      </c>
      <c r="E9897">
        <v>28</v>
      </c>
      <c r="F9897">
        <v>0</v>
      </c>
      <c r="T9897"/>
    </row>
    <row r="9898" spans="1:20" x14ac:dyDescent="0.25">
      <c r="A9898">
        <v>1988</v>
      </c>
      <c r="B9898">
        <v>2</v>
      </c>
      <c r="C9898">
        <v>4</v>
      </c>
      <c r="D9898">
        <v>37</v>
      </c>
      <c r="E9898">
        <v>22</v>
      </c>
      <c r="F9898">
        <v>74</v>
      </c>
      <c r="T9898"/>
    </row>
    <row r="9899" spans="1:20" x14ac:dyDescent="0.25">
      <c r="A9899">
        <v>1988</v>
      </c>
      <c r="B9899">
        <v>2</v>
      </c>
      <c r="C9899">
        <v>5</v>
      </c>
      <c r="D9899">
        <v>29</v>
      </c>
      <c r="E9899">
        <v>19</v>
      </c>
      <c r="F9899">
        <v>0</v>
      </c>
      <c r="T9899"/>
    </row>
    <row r="9900" spans="1:20" x14ac:dyDescent="0.25">
      <c r="A9900">
        <v>1988</v>
      </c>
      <c r="B9900">
        <v>2</v>
      </c>
      <c r="C9900">
        <v>6</v>
      </c>
      <c r="D9900">
        <v>24</v>
      </c>
      <c r="E9900">
        <v>14</v>
      </c>
      <c r="F9900">
        <v>0</v>
      </c>
      <c r="T9900"/>
    </row>
    <row r="9901" spans="1:20" x14ac:dyDescent="0.25">
      <c r="A9901">
        <v>1988</v>
      </c>
      <c r="B9901">
        <v>2</v>
      </c>
      <c r="C9901">
        <v>7</v>
      </c>
      <c r="D9901">
        <v>25</v>
      </c>
      <c r="E9901">
        <v>9</v>
      </c>
      <c r="F9901">
        <v>0</v>
      </c>
      <c r="T9901"/>
    </row>
    <row r="9902" spans="1:20" x14ac:dyDescent="0.25">
      <c r="A9902">
        <v>1988</v>
      </c>
      <c r="B9902">
        <v>2</v>
      </c>
      <c r="C9902">
        <v>8</v>
      </c>
      <c r="D9902">
        <v>39</v>
      </c>
      <c r="E9902">
        <v>25</v>
      </c>
      <c r="F9902">
        <v>0</v>
      </c>
      <c r="T9902"/>
    </row>
    <row r="9903" spans="1:20" x14ac:dyDescent="0.25">
      <c r="A9903">
        <v>1988</v>
      </c>
      <c r="B9903">
        <v>2</v>
      </c>
      <c r="C9903">
        <v>9</v>
      </c>
      <c r="D9903">
        <v>37</v>
      </c>
      <c r="E9903">
        <v>24</v>
      </c>
      <c r="F9903">
        <v>0</v>
      </c>
      <c r="T9903"/>
    </row>
    <row r="9904" spans="1:20" x14ac:dyDescent="0.25">
      <c r="A9904">
        <v>1988</v>
      </c>
      <c r="B9904">
        <v>2</v>
      </c>
      <c r="C9904">
        <v>10</v>
      </c>
      <c r="D9904">
        <v>41</v>
      </c>
      <c r="E9904">
        <v>30</v>
      </c>
      <c r="F9904">
        <v>0</v>
      </c>
      <c r="T9904"/>
    </row>
    <row r="9905" spans="1:20" x14ac:dyDescent="0.25">
      <c r="A9905">
        <v>1988</v>
      </c>
      <c r="B9905">
        <v>2</v>
      </c>
      <c r="C9905">
        <v>11</v>
      </c>
      <c r="D9905">
        <v>38</v>
      </c>
      <c r="E9905">
        <v>25</v>
      </c>
      <c r="F9905">
        <v>0</v>
      </c>
      <c r="T9905"/>
    </row>
    <row r="9906" spans="1:20" x14ac:dyDescent="0.25">
      <c r="A9906">
        <v>1988</v>
      </c>
      <c r="B9906">
        <v>2</v>
      </c>
      <c r="C9906">
        <v>12</v>
      </c>
      <c r="D9906">
        <v>39</v>
      </c>
      <c r="E9906">
        <v>29</v>
      </c>
      <c r="F9906">
        <v>153</v>
      </c>
      <c r="T9906"/>
    </row>
    <row r="9907" spans="1:20" x14ac:dyDescent="0.25">
      <c r="A9907">
        <v>1988</v>
      </c>
      <c r="B9907">
        <v>2</v>
      </c>
      <c r="C9907">
        <v>13</v>
      </c>
      <c r="D9907">
        <v>29</v>
      </c>
      <c r="E9907">
        <v>19</v>
      </c>
      <c r="F9907">
        <v>0</v>
      </c>
      <c r="T9907"/>
    </row>
    <row r="9908" spans="1:20" x14ac:dyDescent="0.25">
      <c r="A9908">
        <v>1988</v>
      </c>
      <c r="B9908">
        <v>2</v>
      </c>
      <c r="C9908">
        <v>14</v>
      </c>
      <c r="D9908">
        <v>38</v>
      </c>
      <c r="E9908">
        <v>24</v>
      </c>
      <c r="F9908">
        <v>0</v>
      </c>
      <c r="T9908"/>
    </row>
    <row r="9909" spans="1:20" x14ac:dyDescent="0.25">
      <c r="A9909">
        <v>1988</v>
      </c>
      <c r="B9909">
        <v>2</v>
      </c>
      <c r="C9909">
        <v>15</v>
      </c>
      <c r="D9909">
        <v>53</v>
      </c>
      <c r="E9909">
        <v>31</v>
      </c>
      <c r="F9909">
        <v>27</v>
      </c>
      <c r="T9909"/>
    </row>
    <row r="9910" spans="1:20" x14ac:dyDescent="0.25">
      <c r="A9910">
        <v>1988</v>
      </c>
      <c r="B9910">
        <v>2</v>
      </c>
      <c r="C9910">
        <v>16</v>
      </c>
      <c r="D9910">
        <v>46</v>
      </c>
      <c r="E9910">
        <v>32</v>
      </c>
      <c r="F9910">
        <v>8</v>
      </c>
      <c r="T9910"/>
    </row>
    <row r="9911" spans="1:20" x14ac:dyDescent="0.25">
      <c r="A9911">
        <v>1988</v>
      </c>
      <c r="B9911">
        <v>2</v>
      </c>
      <c r="C9911">
        <v>17</v>
      </c>
      <c r="D9911">
        <v>49</v>
      </c>
      <c r="E9911">
        <v>30</v>
      </c>
      <c r="F9911">
        <v>0</v>
      </c>
      <c r="T9911"/>
    </row>
    <row r="9912" spans="1:20" x14ac:dyDescent="0.25">
      <c r="A9912">
        <v>1988</v>
      </c>
      <c r="B9912">
        <v>2</v>
      </c>
      <c r="C9912">
        <v>18</v>
      </c>
      <c r="D9912">
        <v>51</v>
      </c>
      <c r="E9912">
        <v>39</v>
      </c>
      <c r="F9912">
        <v>0</v>
      </c>
      <c r="T9912"/>
    </row>
    <row r="9913" spans="1:20" x14ac:dyDescent="0.25">
      <c r="A9913">
        <v>1988</v>
      </c>
      <c r="B9913">
        <v>2</v>
      </c>
      <c r="C9913">
        <v>19</v>
      </c>
      <c r="D9913">
        <v>45</v>
      </c>
      <c r="E9913">
        <v>35</v>
      </c>
      <c r="F9913">
        <v>53</v>
      </c>
      <c r="T9913"/>
    </row>
    <row r="9914" spans="1:20" x14ac:dyDescent="0.25">
      <c r="A9914">
        <v>1988</v>
      </c>
      <c r="B9914">
        <v>2</v>
      </c>
      <c r="C9914">
        <v>20</v>
      </c>
      <c r="D9914">
        <v>50</v>
      </c>
      <c r="E9914">
        <v>42</v>
      </c>
      <c r="F9914">
        <v>12</v>
      </c>
      <c r="T9914"/>
    </row>
    <row r="9915" spans="1:20" x14ac:dyDescent="0.25">
      <c r="A9915">
        <v>1988</v>
      </c>
      <c r="B9915">
        <v>2</v>
      </c>
      <c r="C9915">
        <v>21</v>
      </c>
      <c r="D9915">
        <v>42</v>
      </c>
      <c r="E9915">
        <v>22</v>
      </c>
      <c r="F9915">
        <v>0</v>
      </c>
      <c r="T9915"/>
    </row>
    <row r="9916" spans="1:20" x14ac:dyDescent="0.25">
      <c r="A9916">
        <v>1988</v>
      </c>
      <c r="B9916">
        <v>2</v>
      </c>
      <c r="C9916">
        <v>22</v>
      </c>
      <c r="D9916">
        <v>48</v>
      </c>
      <c r="E9916">
        <v>22</v>
      </c>
      <c r="F9916">
        <v>0</v>
      </c>
      <c r="T9916"/>
    </row>
    <row r="9917" spans="1:20" x14ac:dyDescent="0.25">
      <c r="A9917">
        <v>1988</v>
      </c>
      <c r="B9917">
        <v>2</v>
      </c>
      <c r="C9917">
        <v>23</v>
      </c>
      <c r="D9917">
        <v>62</v>
      </c>
      <c r="E9917">
        <v>40</v>
      </c>
      <c r="F9917">
        <v>2</v>
      </c>
      <c r="T9917"/>
    </row>
    <row r="9918" spans="1:20" x14ac:dyDescent="0.25">
      <c r="A9918">
        <v>1988</v>
      </c>
      <c r="B9918">
        <v>2</v>
      </c>
      <c r="C9918">
        <v>24</v>
      </c>
      <c r="D9918">
        <v>40</v>
      </c>
      <c r="E9918">
        <v>30</v>
      </c>
      <c r="F9918">
        <v>0</v>
      </c>
      <c r="T9918"/>
    </row>
    <row r="9919" spans="1:20" x14ac:dyDescent="0.25">
      <c r="A9919">
        <v>1988</v>
      </c>
      <c r="B9919">
        <v>2</v>
      </c>
      <c r="C9919">
        <v>25</v>
      </c>
      <c r="D9919">
        <v>38</v>
      </c>
      <c r="E9919">
        <v>27</v>
      </c>
      <c r="F9919">
        <v>0</v>
      </c>
      <c r="T9919"/>
    </row>
    <row r="9920" spans="1:20" x14ac:dyDescent="0.25">
      <c r="A9920">
        <v>1988</v>
      </c>
      <c r="B9920">
        <v>2</v>
      </c>
      <c r="C9920">
        <v>26</v>
      </c>
      <c r="D9920">
        <v>36</v>
      </c>
      <c r="E9920">
        <v>23</v>
      </c>
      <c r="F9920">
        <v>0</v>
      </c>
      <c r="T9920"/>
    </row>
    <row r="9921" spans="1:20" x14ac:dyDescent="0.25">
      <c r="A9921">
        <v>1988</v>
      </c>
      <c r="B9921">
        <v>2</v>
      </c>
      <c r="C9921">
        <v>27</v>
      </c>
      <c r="D9921">
        <v>34</v>
      </c>
      <c r="E9921">
        <v>30</v>
      </c>
      <c r="F9921">
        <v>19</v>
      </c>
      <c r="T9921"/>
    </row>
    <row r="9922" spans="1:20" x14ac:dyDescent="0.25">
      <c r="A9922">
        <v>1988</v>
      </c>
      <c r="B9922">
        <v>2</v>
      </c>
      <c r="C9922">
        <v>28</v>
      </c>
      <c r="D9922">
        <v>41</v>
      </c>
      <c r="E9922">
        <v>27</v>
      </c>
      <c r="F9922">
        <v>0</v>
      </c>
      <c r="T9922"/>
    </row>
    <row r="9923" spans="1:20" x14ac:dyDescent="0.25">
      <c r="A9923">
        <v>1988</v>
      </c>
      <c r="B9923">
        <v>2</v>
      </c>
      <c r="C9923">
        <v>29</v>
      </c>
      <c r="D9923">
        <v>45</v>
      </c>
      <c r="E9923">
        <v>31</v>
      </c>
      <c r="F9923">
        <v>0</v>
      </c>
      <c r="T9923"/>
    </row>
    <row r="9924" spans="1:20" x14ac:dyDescent="0.25">
      <c r="A9924">
        <v>1988</v>
      </c>
      <c r="B9924">
        <v>3</v>
      </c>
      <c r="C9924">
        <v>1</v>
      </c>
      <c r="D9924">
        <v>41</v>
      </c>
      <c r="E9924">
        <v>27</v>
      </c>
      <c r="F9924">
        <v>0</v>
      </c>
      <c r="T9924"/>
    </row>
    <row r="9925" spans="1:20" x14ac:dyDescent="0.25">
      <c r="A9925">
        <v>1988</v>
      </c>
      <c r="B9925">
        <v>3</v>
      </c>
      <c r="C9925">
        <v>2</v>
      </c>
      <c r="D9925">
        <v>52</v>
      </c>
      <c r="E9925">
        <v>25</v>
      </c>
      <c r="F9925">
        <v>0</v>
      </c>
      <c r="T9925"/>
    </row>
    <row r="9926" spans="1:20" x14ac:dyDescent="0.25">
      <c r="A9926">
        <v>1988</v>
      </c>
      <c r="B9926">
        <v>3</v>
      </c>
      <c r="C9926">
        <v>3</v>
      </c>
      <c r="D9926">
        <v>50</v>
      </c>
      <c r="E9926">
        <v>40</v>
      </c>
      <c r="F9926">
        <v>21</v>
      </c>
      <c r="T9926"/>
    </row>
    <row r="9927" spans="1:20" x14ac:dyDescent="0.25">
      <c r="A9927">
        <v>1988</v>
      </c>
      <c r="B9927">
        <v>3</v>
      </c>
      <c r="C9927">
        <v>4</v>
      </c>
      <c r="D9927">
        <v>40</v>
      </c>
      <c r="E9927">
        <v>33</v>
      </c>
      <c r="F9927">
        <v>82</v>
      </c>
      <c r="T9927"/>
    </row>
    <row r="9928" spans="1:20" x14ac:dyDescent="0.25">
      <c r="A9928">
        <v>1988</v>
      </c>
      <c r="B9928">
        <v>3</v>
      </c>
      <c r="C9928">
        <v>5</v>
      </c>
      <c r="D9928">
        <v>43</v>
      </c>
      <c r="E9928">
        <v>26</v>
      </c>
      <c r="F9928">
        <v>0</v>
      </c>
      <c r="T9928"/>
    </row>
    <row r="9929" spans="1:20" x14ac:dyDescent="0.25">
      <c r="A9929">
        <v>1988</v>
      </c>
      <c r="B9929">
        <v>3</v>
      </c>
      <c r="C9929">
        <v>6</v>
      </c>
      <c r="D9929">
        <v>50</v>
      </c>
      <c r="E9929">
        <v>31</v>
      </c>
      <c r="F9929">
        <v>0</v>
      </c>
      <c r="T9929"/>
    </row>
    <row r="9930" spans="1:20" x14ac:dyDescent="0.25">
      <c r="A9930">
        <v>1988</v>
      </c>
      <c r="B9930">
        <v>3</v>
      </c>
      <c r="C9930">
        <v>7</v>
      </c>
      <c r="D9930">
        <v>59</v>
      </c>
      <c r="E9930">
        <v>36</v>
      </c>
      <c r="F9930">
        <v>0</v>
      </c>
      <c r="T9930"/>
    </row>
    <row r="9931" spans="1:20" x14ac:dyDescent="0.25">
      <c r="A9931">
        <v>1988</v>
      </c>
      <c r="B9931">
        <v>3</v>
      </c>
      <c r="C9931">
        <v>8</v>
      </c>
      <c r="D9931">
        <v>55</v>
      </c>
      <c r="E9931">
        <v>37</v>
      </c>
      <c r="F9931">
        <v>0</v>
      </c>
      <c r="T9931"/>
    </row>
    <row r="9932" spans="1:20" x14ac:dyDescent="0.25">
      <c r="A9932">
        <v>1988</v>
      </c>
      <c r="B9932">
        <v>3</v>
      </c>
      <c r="C9932">
        <v>9</v>
      </c>
      <c r="D9932">
        <v>64</v>
      </c>
      <c r="E9932">
        <v>40</v>
      </c>
      <c r="F9932">
        <v>4</v>
      </c>
      <c r="T9932"/>
    </row>
    <row r="9933" spans="1:20" x14ac:dyDescent="0.25">
      <c r="A9933">
        <v>1988</v>
      </c>
      <c r="B9933">
        <v>3</v>
      </c>
      <c r="C9933">
        <v>10</v>
      </c>
      <c r="D9933">
        <v>53</v>
      </c>
      <c r="E9933">
        <v>35</v>
      </c>
      <c r="F9933">
        <v>1</v>
      </c>
      <c r="T9933"/>
    </row>
    <row r="9934" spans="1:20" x14ac:dyDescent="0.25">
      <c r="A9934">
        <v>1988</v>
      </c>
      <c r="B9934">
        <v>3</v>
      </c>
      <c r="C9934">
        <v>11</v>
      </c>
      <c r="D9934">
        <v>50</v>
      </c>
      <c r="E9934">
        <v>32</v>
      </c>
      <c r="F9934">
        <v>0</v>
      </c>
      <c r="T9934"/>
    </row>
    <row r="9935" spans="1:20" x14ac:dyDescent="0.25">
      <c r="A9935">
        <v>1988</v>
      </c>
      <c r="B9935">
        <v>3</v>
      </c>
      <c r="C9935">
        <v>12</v>
      </c>
      <c r="D9935">
        <v>56</v>
      </c>
      <c r="E9935">
        <v>38</v>
      </c>
      <c r="F9935">
        <v>0</v>
      </c>
      <c r="T9935"/>
    </row>
    <row r="9936" spans="1:20" x14ac:dyDescent="0.25">
      <c r="A9936">
        <v>1988</v>
      </c>
      <c r="B9936">
        <v>3</v>
      </c>
      <c r="C9936">
        <v>13</v>
      </c>
      <c r="D9936">
        <v>64</v>
      </c>
      <c r="E9936">
        <v>43</v>
      </c>
      <c r="F9936">
        <v>0</v>
      </c>
      <c r="T9936"/>
    </row>
    <row r="9937" spans="1:20" x14ac:dyDescent="0.25">
      <c r="A9937">
        <v>1988</v>
      </c>
      <c r="B9937">
        <v>3</v>
      </c>
      <c r="C9937">
        <v>14</v>
      </c>
      <c r="D9937">
        <v>47</v>
      </c>
      <c r="E9937">
        <v>33</v>
      </c>
      <c r="F9937">
        <v>7</v>
      </c>
      <c r="T9937"/>
    </row>
    <row r="9938" spans="1:20" x14ac:dyDescent="0.25">
      <c r="A9938">
        <v>1988</v>
      </c>
      <c r="B9938">
        <v>3</v>
      </c>
      <c r="C9938">
        <v>15</v>
      </c>
      <c r="D9938">
        <v>43</v>
      </c>
      <c r="E9938">
        <v>30</v>
      </c>
      <c r="F9938">
        <v>0</v>
      </c>
      <c r="T9938"/>
    </row>
    <row r="9939" spans="1:20" x14ac:dyDescent="0.25">
      <c r="A9939">
        <v>1988</v>
      </c>
      <c r="B9939">
        <v>3</v>
      </c>
      <c r="C9939">
        <v>16</v>
      </c>
      <c r="D9939">
        <v>43</v>
      </c>
      <c r="E9939">
        <v>29</v>
      </c>
      <c r="F9939">
        <v>0</v>
      </c>
      <c r="T9939"/>
    </row>
    <row r="9940" spans="1:20" x14ac:dyDescent="0.25">
      <c r="A9940">
        <v>1988</v>
      </c>
      <c r="B9940">
        <v>3</v>
      </c>
      <c r="C9940">
        <v>17</v>
      </c>
      <c r="D9940">
        <v>48</v>
      </c>
      <c r="E9940">
        <v>33</v>
      </c>
      <c r="F9940">
        <v>0</v>
      </c>
      <c r="T9940"/>
    </row>
    <row r="9941" spans="1:20" x14ac:dyDescent="0.25">
      <c r="A9941">
        <v>1988</v>
      </c>
      <c r="B9941">
        <v>3</v>
      </c>
      <c r="C9941">
        <v>18</v>
      </c>
      <c r="D9941">
        <v>45</v>
      </c>
      <c r="E9941">
        <v>33</v>
      </c>
      <c r="F9941">
        <v>0</v>
      </c>
      <c r="T9941"/>
    </row>
    <row r="9942" spans="1:20" x14ac:dyDescent="0.25">
      <c r="A9942">
        <v>1988</v>
      </c>
      <c r="B9942">
        <v>3</v>
      </c>
      <c r="C9942">
        <v>19</v>
      </c>
      <c r="D9942">
        <v>45</v>
      </c>
      <c r="E9942">
        <v>34</v>
      </c>
      <c r="F9942">
        <v>0</v>
      </c>
      <c r="T9942"/>
    </row>
    <row r="9943" spans="1:20" x14ac:dyDescent="0.25">
      <c r="A9943">
        <v>1988</v>
      </c>
      <c r="B9943">
        <v>3</v>
      </c>
      <c r="C9943">
        <v>20</v>
      </c>
      <c r="D9943">
        <v>41</v>
      </c>
      <c r="E9943">
        <v>26</v>
      </c>
      <c r="F9943">
        <v>4</v>
      </c>
      <c r="T9943"/>
    </row>
    <row r="9944" spans="1:20" x14ac:dyDescent="0.25">
      <c r="A9944">
        <v>1988</v>
      </c>
      <c r="B9944">
        <v>3</v>
      </c>
      <c r="C9944">
        <v>21</v>
      </c>
      <c r="D9944">
        <v>33</v>
      </c>
      <c r="E9944">
        <v>21</v>
      </c>
      <c r="F9944">
        <v>0</v>
      </c>
      <c r="T9944"/>
    </row>
    <row r="9945" spans="1:20" x14ac:dyDescent="0.25">
      <c r="A9945">
        <v>1988</v>
      </c>
      <c r="B9945">
        <v>3</v>
      </c>
      <c r="C9945">
        <v>22</v>
      </c>
      <c r="D9945">
        <v>43</v>
      </c>
      <c r="E9945">
        <v>17</v>
      </c>
      <c r="F9945">
        <v>0</v>
      </c>
      <c r="T9945"/>
    </row>
    <row r="9946" spans="1:20" x14ac:dyDescent="0.25">
      <c r="A9946">
        <v>1988</v>
      </c>
      <c r="B9946">
        <v>3</v>
      </c>
      <c r="C9946">
        <v>23</v>
      </c>
      <c r="D9946">
        <v>49</v>
      </c>
      <c r="E9946">
        <v>30</v>
      </c>
      <c r="F9946">
        <v>0</v>
      </c>
      <c r="T9946"/>
    </row>
    <row r="9947" spans="1:20" x14ac:dyDescent="0.25">
      <c r="A9947">
        <v>1988</v>
      </c>
      <c r="B9947">
        <v>3</v>
      </c>
      <c r="C9947">
        <v>24</v>
      </c>
      <c r="D9947">
        <v>76</v>
      </c>
      <c r="E9947">
        <v>46</v>
      </c>
      <c r="F9947">
        <v>0</v>
      </c>
      <c r="T9947"/>
    </row>
    <row r="9948" spans="1:20" x14ac:dyDescent="0.25">
      <c r="A9948">
        <v>1988</v>
      </c>
      <c r="B9948">
        <v>3</v>
      </c>
      <c r="C9948">
        <v>25</v>
      </c>
      <c r="D9948">
        <v>70</v>
      </c>
      <c r="E9948">
        <v>49</v>
      </c>
      <c r="F9948">
        <v>0</v>
      </c>
      <c r="T9948"/>
    </row>
    <row r="9949" spans="1:20" x14ac:dyDescent="0.25">
      <c r="A9949">
        <v>1988</v>
      </c>
      <c r="B9949">
        <v>3</v>
      </c>
      <c r="C9949">
        <v>26</v>
      </c>
      <c r="D9949">
        <v>59</v>
      </c>
      <c r="E9949">
        <v>50</v>
      </c>
      <c r="F9949">
        <v>91</v>
      </c>
      <c r="T9949"/>
    </row>
    <row r="9950" spans="1:20" x14ac:dyDescent="0.25">
      <c r="A9950">
        <v>1988</v>
      </c>
      <c r="B9950">
        <v>3</v>
      </c>
      <c r="C9950">
        <v>27</v>
      </c>
      <c r="D9950">
        <v>58</v>
      </c>
      <c r="E9950">
        <v>42</v>
      </c>
      <c r="F9950">
        <v>0</v>
      </c>
      <c r="T9950"/>
    </row>
    <row r="9951" spans="1:20" x14ac:dyDescent="0.25">
      <c r="A9951">
        <v>1988</v>
      </c>
      <c r="B9951">
        <v>3</v>
      </c>
      <c r="C9951">
        <v>28</v>
      </c>
      <c r="D9951">
        <v>56</v>
      </c>
      <c r="E9951">
        <v>39</v>
      </c>
      <c r="F9951">
        <v>0</v>
      </c>
      <c r="T9951"/>
    </row>
    <row r="9952" spans="1:20" x14ac:dyDescent="0.25">
      <c r="A9952">
        <v>1988</v>
      </c>
      <c r="B9952">
        <v>3</v>
      </c>
      <c r="C9952">
        <v>29</v>
      </c>
      <c r="D9952">
        <v>61</v>
      </c>
      <c r="E9952">
        <v>43</v>
      </c>
      <c r="F9952">
        <v>0</v>
      </c>
      <c r="T9952"/>
    </row>
    <row r="9953" spans="1:20" x14ac:dyDescent="0.25">
      <c r="A9953">
        <v>1988</v>
      </c>
      <c r="B9953">
        <v>3</v>
      </c>
      <c r="C9953">
        <v>30</v>
      </c>
      <c r="D9953">
        <v>57</v>
      </c>
      <c r="E9953">
        <v>42</v>
      </c>
      <c r="F9953">
        <v>0</v>
      </c>
      <c r="T9953"/>
    </row>
    <row r="9954" spans="1:20" x14ac:dyDescent="0.25">
      <c r="A9954">
        <v>1988</v>
      </c>
      <c r="B9954">
        <v>3</v>
      </c>
      <c r="C9954">
        <v>31</v>
      </c>
      <c r="D9954">
        <v>67</v>
      </c>
      <c r="E9954">
        <v>44</v>
      </c>
      <c r="F9954">
        <v>0</v>
      </c>
      <c r="T9954"/>
    </row>
    <row r="9955" spans="1:20" x14ac:dyDescent="0.25">
      <c r="A9955">
        <v>1988</v>
      </c>
      <c r="B9955">
        <v>4</v>
      </c>
      <c r="C9955">
        <v>1</v>
      </c>
      <c r="D9955">
        <v>54</v>
      </c>
      <c r="E9955">
        <v>45</v>
      </c>
      <c r="F9955">
        <v>2</v>
      </c>
      <c r="T9955"/>
    </row>
    <row r="9956" spans="1:20" x14ac:dyDescent="0.25">
      <c r="A9956">
        <v>1988</v>
      </c>
      <c r="B9956">
        <v>4</v>
      </c>
      <c r="C9956">
        <v>2</v>
      </c>
      <c r="D9956">
        <v>63</v>
      </c>
      <c r="E9956">
        <v>45</v>
      </c>
      <c r="F9956">
        <v>0</v>
      </c>
      <c r="T9956"/>
    </row>
    <row r="9957" spans="1:20" x14ac:dyDescent="0.25">
      <c r="A9957">
        <v>1988</v>
      </c>
      <c r="B9957">
        <v>4</v>
      </c>
      <c r="C9957">
        <v>3</v>
      </c>
      <c r="D9957">
        <v>54</v>
      </c>
      <c r="E9957">
        <v>48</v>
      </c>
      <c r="F9957">
        <v>0</v>
      </c>
      <c r="T9957"/>
    </row>
    <row r="9958" spans="1:20" x14ac:dyDescent="0.25">
      <c r="A9958">
        <v>1988</v>
      </c>
      <c r="B9958">
        <v>4</v>
      </c>
      <c r="C9958">
        <v>4</v>
      </c>
      <c r="D9958">
        <v>69</v>
      </c>
      <c r="E9958">
        <v>53</v>
      </c>
      <c r="F9958">
        <v>6</v>
      </c>
      <c r="T9958"/>
    </row>
    <row r="9959" spans="1:20" x14ac:dyDescent="0.25">
      <c r="A9959">
        <v>1988</v>
      </c>
      <c r="B9959">
        <v>4</v>
      </c>
      <c r="C9959">
        <v>5</v>
      </c>
      <c r="D9959">
        <v>73</v>
      </c>
      <c r="E9959">
        <v>55</v>
      </c>
      <c r="F9959">
        <v>0</v>
      </c>
      <c r="T9959"/>
    </row>
    <row r="9960" spans="1:20" x14ac:dyDescent="0.25">
      <c r="A9960">
        <v>1988</v>
      </c>
      <c r="B9960">
        <v>4</v>
      </c>
      <c r="C9960">
        <v>6</v>
      </c>
      <c r="D9960">
        <v>55</v>
      </c>
      <c r="E9960">
        <v>43</v>
      </c>
      <c r="F9960">
        <v>0</v>
      </c>
      <c r="T9960"/>
    </row>
    <row r="9961" spans="1:20" x14ac:dyDescent="0.25">
      <c r="A9961">
        <v>1988</v>
      </c>
      <c r="B9961">
        <v>4</v>
      </c>
      <c r="C9961">
        <v>7</v>
      </c>
      <c r="D9961">
        <v>46</v>
      </c>
      <c r="E9961">
        <v>41</v>
      </c>
      <c r="F9961">
        <v>59</v>
      </c>
      <c r="T9961"/>
    </row>
    <row r="9962" spans="1:20" x14ac:dyDescent="0.25">
      <c r="A9962">
        <v>1988</v>
      </c>
      <c r="B9962">
        <v>4</v>
      </c>
      <c r="C9962">
        <v>8</v>
      </c>
      <c r="D9962">
        <v>54</v>
      </c>
      <c r="E9962">
        <v>44</v>
      </c>
      <c r="F9962">
        <v>1</v>
      </c>
      <c r="T9962"/>
    </row>
    <row r="9963" spans="1:20" x14ac:dyDescent="0.25">
      <c r="A9963">
        <v>1988</v>
      </c>
      <c r="B9963">
        <v>4</v>
      </c>
      <c r="C9963">
        <v>9</v>
      </c>
      <c r="D9963">
        <v>66</v>
      </c>
      <c r="E9963">
        <v>43</v>
      </c>
      <c r="F9963">
        <v>2</v>
      </c>
      <c r="T9963"/>
    </row>
    <row r="9964" spans="1:20" x14ac:dyDescent="0.25">
      <c r="A9964">
        <v>1988</v>
      </c>
      <c r="B9964">
        <v>4</v>
      </c>
      <c r="C9964">
        <v>10</v>
      </c>
      <c r="D9964">
        <v>65</v>
      </c>
      <c r="E9964">
        <v>42</v>
      </c>
      <c r="F9964">
        <v>0</v>
      </c>
      <c r="T9964"/>
    </row>
    <row r="9965" spans="1:20" x14ac:dyDescent="0.25">
      <c r="A9965">
        <v>1988</v>
      </c>
      <c r="B9965">
        <v>4</v>
      </c>
      <c r="C9965">
        <v>11</v>
      </c>
      <c r="D9965">
        <v>56</v>
      </c>
      <c r="E9965">
        <v>43</v>
      </c>
      <c r="F9965">
        <v>0</v>
      </c>
      <c r="T9965"/>
    </row>
    <row r="9966" spans="1:20" x14ac:dyDescent="0.25">
      <c r="A9966">
        <v>1988</v>
      </c>
      <c r="B9966">
        <v>4</v>
      </c>
      <c r="C9966">
        <v>12</v>
      </c>
      <c r="D9966">
        <v>56</v>
      </c>
      <c r="E9966">
        <v>40</v>
      </c>
      <c r="F9966">
        <v>0</v>
      </c>
      <c r="T9966"/>
    </row>
    <row r="9967" spans="1:20" x14ac:dyDescent="0.25">
      <c r="A9967">
        <v>1988</v>
      </c>
      <c r="B9967">
        <v>4</v>
      </c>
      <c r="C9967">
        <v>13</v>
      </c>
      <c r="D9967">
        <v>54</v>
      </c>
      <c r="E9967">
        <v>37</v>
      </c>
      <c r="F9967">
        <v>0</v>
      </c>
      <c r="T9967"/>
    </row>
    <row r="9968" spans="1:20" x14ac:dyDescent="0.25">
      <c r="A9968">
        <v>1988</v>
      </c>
      <c r="B9968">
        <v>4</v>
      </c>
      <c r="C9968">
        <v>14</v>
      </c>
      <c r="D9968">
        <v>53</v>
      </c>
      <c r="E9968">
        <v>38</v>
      </c>
      <c r="F9968">
        <v>0</v>
      </c>
      <c r="T9968"/>
    </row>
    <row r="9969" spans="1:20" x14ac:dyDescent="0.25">
      <c r="A9969">
        <v>1988</v>
      </c>
      <c r="B9969">
        <v>4</v>
      </c>
      <c r="C9969">
        <v>15</v>
      </c>
      <c r="D9969">
        <v>53</v>
      </c>
      <c r="E9969">
        <v>39</v>
      </c>
      <c r="F9969">
        <v>25</v>
      </c>
      <c r="T9969"/>
    </row>
    <row r="9970" spans="1:20" x14ac:dyDescent="0.25">
      <c r="A9970">
        <v>1988</v>
      </c>
      <c r="B9970">
        <v>4</v>
      </c>
      <c r="C9970">
        <v>16</v>
      </c>
      <c r="D9970">
        <v>49</v>
      </c>
      <c r="E9970">
        <v>35</v>
      </c>
      <c r="F9970">
        <v>0</v>
      </c>
      <c r="T9970"/>
    </row>
    <row r="9971" spans="1:20" x14ac:dyDescent="0.25">
      <c r="A9971">
        <v>1988</v>
      </c>
      <c r="B9971">
        <v>4</v>
      </c>
      <c r="C9971">
        <v>17</v>
      </c>
      <c r="D9971">
        <v>68</v>
      </c>
      <c r="E9971">
        <v>37</v>
      </c>
      <c r="F9971">
        <v>0</v>
      </c>
      <c r="T9971"/>
    </row>
    <row r="9972" spans="1:20" x14ac:dyDescent="0.25">
      <c r="A9972">
        <v>1988</v>
      </c>
      <c r="B9972">
        <v>4</v>
      </c>
      <c r="C9972">
        <v>18</v>
      </c>
      <c r="D9972">
        <v>65</v>
      </c>
      <c r="E9972">
        <v>44</v>
      </c>
      <c r="F9972">
        <v>12</v>
      </c>
      <c r="T9972"/>
    </row>
    <row r="9973" spans="1:20" x14ac:dyDescent="0.25">
      <c r="A9973">
        <v>1988</v>
      </c>
      <c r="B9973">
        <v>4</v>
      </c>
      <c r="C9973">
        <v>19</v>
      </c>
      <c r="D9973">
        <v>50</v>
      </c>
      <c r="E9973">
        <v>36</v>
      </c>
      <c r="F9973">
        <v>0</v>
      </c>
      <c r="T9973"/>
    </row>
    <row r="9974" spans="1:20" x14ac:dyDescent="0.25">
      <c r="A9974">
        <v>1988</v>
      </c>
      <c r="B9974">
        <v>4</v>
      </c>
      <c r="C9974">
        <v>20</v>
      </c>
      <c r="D9974">
        <v>57</v>
      </c>
      <c r="E9974">
        <v>37</v>
      </c>
      <c r="F9974">
        <v>0</v>
      </c>
      <c r="T9974"/>
    </row>
    <row r="9975" spans="1:20" x14ac:dyDescent="0.25">
      <c r="A9975">
        <v>1988</v>
      </c>
      <c r="B9975">
        <v>4</v>
      </c>
      <c r="C9975">
        <v>21</v>
      </c>
      <c r="D9975">
        <v>60</v>
      </c>
      <c r="E9975">
        <v>41</v>
      </c>
      <c r="F9975">
        <v>0</v>
      </c>
      <c r="T9975"/>
    </row>
    <row r="9976" spans="1:20" x14ac:dyDescent="0.25">
      <c r="A9976">
        <v>1988</v>
      </c>
      <c r="B9976">
        <v>4</v>
      </c>
      <c r="C9976">
        <v>22</v>
      </c>
      <c r="D9976">
        <v>62</v>
      </c>
      <c r="E9976">
        <v>39</v>
      </c>
      <c r="F9976">
        <v>0</v>
      </c>
      <c r="T9976"/>
    </row>
    <row r="9977" spans="1:20" x14ac:dyDescent="0.25">
      <c r="A9977">
        <v>1988</v>
      </c>
      <c r="B9977">
        <v>4</v>
      </c>
      <c r="C9977">
        <v>23</v>
      </c>
      <c r="D9977">
        <v>56</v>
      </c>
      <c r="E9977">
        <v>43</v>
      </c>
      <c r="F9977">
        <v>12</v>
      </c>
      <c r="T9977"/>
    </row>
    <row r="9978" spans="1:20" x14ac:dyDescent="0.25">
      <c r="A9978">
        <v>1988</v>
      </c>
      <c r="B9978">
        <v>4</v>
      </c>
      <c r="C9978">
        <v>24</v>
      </c>
      <c r="D9978">
        <v>59</v>
      </c>
      <c r="E9978">
        <v>46</v>
      </c>
      <c r="F9978">
        <v>0</v>
      </c>
      <c r="T9978"/>
    </row>
    <row r="9979" spans="1:20" x14ac:dyDescent="0.25">
      <c r="A9979">
        <v>1988</v>
      </c>
      <c r="B9979">
        <v>4</v>
      </c>
      <c r="C9979">
        <v>25</v>
      </c>
      <c r="D9979">
        <v>63</v>
      </c>
      <c r="E9979">
        <v>45</v>
      </c>
      <c r="F9979">
        <v>0</v>
      </c>
      <c r="T9979"/>
    </row>
    <row r="9980" spans="1:20" x14ac:dyDescent="0.25">
      <c r="A9980">
        <v>1988</v>
      </c>
      <c r="B9980">
        <v>4</v>
      </c>
      <c r="C9980">
        <v>26</v>
      </c>
      <c r="D9980">
        <v>61</v>
      </c>
      <c r="E9980">
        <v>45</v>
      </c>
      <c r="F9980">
        <v>0</v>
      </c>
      <c r="T9980"/>
    </row>
    <row r="9981" spans="1:20" x14ac:dyDescent="0.25">
      <c r="A9981">
        <v>1988</v>
      </c>
      <c r="B9981">
        <v>4</v>
      </c>
      <c r="C9981">
        <v>27</v>
      </c>
      <c r="D9981">
        <v>68</v>
      </c>
      <c r="E9981">
        <v>50</v>
      </c>
      <c r="F9981">
        <v>33</v>
      </c>
      <c r="T9981"/>
    </row>
    <row r="9982" spans="1:20" x14ac:dyDescent="0.25">
      <c r="A9982">
        <v>1988</v>
      </c>
      <c r="B9982">
        <v>4</v>
      </c>
      <c r="C9982">
        <v>28</v>
      </c>
      <c r="D9982">
        <v>67</v>
      </c>
      <c r="E9982">
        <v>47</v>
      </c>
      <c r="F9982">
        <v>53</v>
      </c>
      <c r="T9982"/>
    </row>
    <row r="9983" spans="1:20" x14ac:dyDescent="0.25">
      <c r="A9983">
        <v>1988</v>
      </c>
      <c r="B9983">
        <v>4</v>
      </c>
      <c r="C9983">
        <v>29</v>
      </c>
      <c r="D9983">
        <v>61</v>
      </c>
      <c r="E9983">
        <v>45</v>
      </c>
      <c r="F9983">
        <v>5</v>
      </c>
      <c r="T9983"/>
    </row>
    <row r="9984" spans="1:20" x14ac:dyDescent="0.25">
      <c r="A9984">
        <v>1988</v>
      </c>
      <c r="B9984">
        <v>4</v>
      </c>
      <c r="C9984">
        <v>30</v>
      </c>
      <c r="D9984">
        <v>62</v>
      </c>
      <c r="E9984">
        <v>44</v>
      </c>
      <c r="F9984">
        <v>10</v>
      </c>
      <c r="T9984"/>
    </row>
    <row r="9985" spans="1:20" x14ac:dyDescent="0.25">
      <c r="A9985">
        <v>1988</v>
      </c>
      <c r="B9985">
        <v>5</v>
      </c>
      <c r="C9985">
        <v>1</v>
      </c>
      <c r="D9985">
        <v>59</v>
      </c>
      <c r="E9985">
        <v>45</v>
      </c>
      <c r="F9985">
        <v>0</v>
      </c>
      <c r="T9985"/>
    </row>
    <row r="9986" spans="1:20" x14ac:dyDescent="0.25">
      <c r="A9986">
        <v>1988</v>
      </c>
      <c r="B9986">
        <v>5</v>
      </c>
      <c r="C9986">
        <v>2</v>
      </c>
      <c r="D9986">
        <v>56</v>
      </c>
      <c r="E9986">
        <v>44</v>
      </c>
      <c r="F9986">
        <v>3</v>
      </c>
      <c r="T9986"/>
    </row>
    <row r="9987" spans="1:20" x14ac:dyDescent="0.25">
      <c r="A9987">
        <v>1988</v>
      </c>
      <c r="B9987">
        <v>5</v>
      </c>
      <c r="C9987">
        <v>3</v>
      </c>
      <c r="D9987">
        <v>62</v>
      </c>
      <c r="E9987">
        <v>44</v>
      </c>
      <c r="F9987">
        <v>0</v>
      </c>
      <c r="T9987"/>
    </row>
    <row r="9988" spans="1:20" x14ac:dyDescent="0.25">
      <c r="A9988">
        <v>1988</v>
      </c>
      <c r="B9988">
        <v>5</v>
      </c>
      <c r="C9988">
        <v>4</v>
      </c>
      <c r="D9988">
        <v>70</v>
      </c>
      <c r="E9988">
        <v>47</v>
      </c>
      <c r="F9988">
        <v>0</v>
      </c>
      <c r="T9988"/>
    </row>
    <row r="9989" spans="1:20" x14ac:dyDescent="0.25">
      <c r="A9989">
        <v>1988</v>
      </c>
      <c r="B9989">
        <v>5</v>
      </c>
      <c r="C9989">
        <v>5</v>
      </c>
      <c r="D9989">
        <v>57</v>
      </c>
      <c r="E9989">
        <v>53</v>
      </c>
      <c r="F9989">
        <v>111</v>
      </c>
      <c r="T9989"/>
    </row>
    <row r="9990" spans="1:20" x14ac:dyDescent="0.25">
      <c r="A9990">
        <v>1988</v>
      </c>
      <c r="B9990">
        <v>5</v>
      </c>
      <c r="C9990">
        <v>6</v>
      </c>
      <c r="D9990">
        <v>58</v>
      </c>
      <c r="E9990">
        <v>52</v>
      </c>
      <c r="F9990">
        <v>39</v>
      </c>
      <c r="T9990"/>
    </row>
    <row r="9991" spans="1:20" x14ac:dyDescent="0.25">
      <c r="A9991">
        <v>1988</v>
      </c>
      <c r="B9991">
        <v>5</v>
      </c>
      <c r="C9991">
        <v>7</v>
      </c>
      <c r="D9991">
        <v>78</v>
      </c>
      <c r="E9991">
        <v>52</v>
      </c>
      <c r="F9991">
        <v>0</v>
      </c>
      <c r="T9991"/>
    </row>
    <row r="9992" spans="1:20" x14ac:dyDescent="0.25">
      <c r="A9992">
        <v>1988</v>
      </c>
      <c r="B9992">
        <v>5</v>
      </c>
      <c r="C9992">
        <v>8</v>
      </c>
      <c r="D9992">
        <v>65</v>
      </c>
      <c r="E9992">
        <v>49</v>
      </c>
      <c r="F9992">
        <v>0</v>
      </c>
      <c r="T9992"/>
    </row>
    <row r="9993" spans="1:20" x14ac:dyDescent="0.25">
      <c r="A9993">
        <v>1988</v>
      </c>
      <c r="B9993">
        <v>5</v>
      </c>
      <c r="C9993">
        <v>9</v>
      </c>
      <c r="D9993">
        <v>61</v>
      </c>
      <c r="E9993">
        <v>47</v>
      </c>
      <c r="F9993">
        <v>1</v>
      </c>
      <c r="T9993"/>
    </row>
    <row r="9994" spans="1:20" x14ac:dyDescent="0.25">
      <c r="A9994">
        <v>1988</v>
      </c>
      <c r="B9994">
        <v>5</v>
      </c>
      <c r="C9994">
        <v>10</v>
      </c>
      <c r="D9994">
        <v>67</v>
      </c>
      <c r="E9994">
        <v>50</v>
      </c>
      <c r="F9994">
        <v>0</v>
      </c>
      <c r="T9994"/>
    </row>
    <row r="9995" spans="1:20" x14ac:dyDescent="0.25">
      <c r="A9995">
        <v>1988</v>
      </c>
      <c r="B9995">
        <v>5</v>
      </c>
      <c r="C9995">
        <v>11</v>
      </c>
      <c r="D9995">
        <v>73</v>
      </c>
      <c r="E9995">
        <v>53</v>
      </c>
      <c r="F9995">
        <v>26</v>
      </c>
      <c r="T9995"/>
    </row>
    <row r="9996" spans="1:20" x14ac:dyDescent="0.25">
      <c r="A9996">
        <v>1988</v>
      </c>
      <c r="B9996">
        <v>5</v>
      </c>
      <c r="C9996">
        <v>12</v>
      </c>
      <c r="D9996">
        <v>74</v>
      </c>
      <c r="E9996">
        <v>49</v>
      </c>
      <c r="F9996">
        <v>0</v>
      </c>
      <c r="T9996"/>
    </row>
    <row r="9997" spans="1:20" x14ac:dyDescent="0.25">
      <c r="A9997">
        <v>1988</v>
      </c>
      <c r="B9997">
        <v>5</v>
      </c>
      <c r="C9997">
        <v>13</v>
      </c>
      <c r="D9997">
        <v>78</v>
      </c>
      <c r="E9997">
        <v>55</v>
      </c>
      <c r="F9997">
        <v>11</v>
      </c>
      <c r="T9997"/>
    </row>
    <row r="9998" spans="1:20" x14ac:dyDescent="0.25">
      <c r="A9998">
        <v>1988</v>
      </c>
      <c r="B9998">
        <v>5</v>
      </c>
      <c r="C9998">
        <v>14</v>
      </c>
      <c r="D9998">
        <v>73</v>
      </c>
      <c r="E9998">
        <v>52</v>
      </c>
      <c r="F9998">
        <v>0</v>
      </c>
      <c r="T9998"/>
    </row>
    <row r="9999" spans="1:20" x14ac:dyDescent="0.25">
      <c r="A9999">
        <v>1988</v>
      </c>
      <c r="B9999">
        <v>5</v>
      </c>
      <c r="C9999">
        <v>15</v>
      </c>
      <c r="D9999">
        <v>72</v>
      </c>
      <c r="E9999">
        <v>48</v>
      </c>
      <c r="F9999">
        <v>0</v>
      </c>
      <c r="T9999"/>
    </row>
    <row r="10000" spans="1:20" x14ac:dyDescent="0.25">
      <c r="A10000">
        <v>1988</v>
      </c>
      <c r="B10000">
        <v>5</v>
      </c>
      <c r="C10000">
        <v>16</v>
      </c>
      <c r="D10000">
        <v>74</v>
      </c>
      <c r="E10000">
        <v>56</v>
      </c>
      <c r="F10000">
        <v>0</v>
      </c>
      <c r="T10000"/>
    </row>
    <row r="10001" spans="1:20" x14ac:dyDescent="0.25">
      <c r="A10001">
        <v>1988</v>
      </c>
      <c r="B10001">
        <v>5</v>
      </c>
      <c r="C10001">
        <v>17</v>
      </c>
      <c r="D10001">
        <v>64</v>
      </c>
      <c r="E10001">
        <v>58</v>
      </c>
      <c r="F10001">
        <v>50</v>
      </c>
      <c r="T10001"/>
    </row>
    <row r="10002" spans="1:20" x14ac:dyDescent="0.25">
      <c r="A10002">
        <v>1988</v>
      </c>
      <c r="B10002">
        <v>5</v>
      </c>
      <c r="C10002">
        <v>18</v>
      </c>
      <c r="D10002">
        <v>61</v>
      </c>
      <c r="E10002">
        <v>57</v>
      </c>
      <c r="F10002">
        <v>180</v>
      </c>
      <c r="T10002"/>
    </row>
    <row r="10003" spans="1:20" x14ac:dyDescent="0.25">
      <c r="A10003">
        <v>1988</v>
      </c>
      <c r="B10003">
        <v>5</v>
      </c>
      <c r="C10003">
        <v>19</v>
      </c>
      <c r="D10003">
        <v>60</v>
      </c>
      <c r="E10003">
        <v>55</v>
      </c>
      <c r="F10003">
        <v>55</v>
      </c>
      <c r="T10003"/>
    </row>
    <row r="10004" spans="1:20" x14ac:dyDescent="0.25">
      <c r="A10004">
        <v>1988</v>
      </c>
      <c r="B10004">
        <v>5</v>
      </c>
      <c r="C10004">
        <v>20</v>
      </c>
      <c r="D10004">
        <v>73</v>
      </c>
      <c r="E10004">
        <v>56</v>
      </c>
      <c r="F10004">
        <v>0</v>
      </c>
      <c r="T10004"/>
    </row>
    <row r="10005" spans="1:20" x14ac:dyDescent="0.25">
      <c r="A10005">
        <v>1988</v>
      </c>
      <c r="B10005">
        <v>5</v>
      </c>
      <c r="C10005">
        <v>21</v>
      </c>
      <c r="D10005">
        <v>70</v>
      </c>
      <c r="E10005">
        <v>57</v>
      </c>
      <c r="F10005">
        <v>0</v>
      </c>
      <c r="T10005"/>
    </row>
    <row r="10006" spans="1:20" x14ac:dyDescent="0.25">
      <c r="A10006">
        <v>1988</v>
      </c>
      <c r="B10006">
        <v>5</v>
      </c>
      <c r="C10006">
        <v>22</v>
      </c>
      <c r="D10006">
        <v>75</v>
      </c>
      <c r="E10006">
        <v>58</v>
      </c>
      <c r="F10006">
        <v>0</v>
      </c>
      <c r="T10006"/>
    </row>
    <row r="10007" spans="1:20" x14ac:dyDescent="0.25">
      <c r="A10007">
        <v>1988</v>
      </c>
      <c r="B10007">
        <v>5</v>
      </c>
      <c r="C10007">
        <v>23</v>
      </c>
      <c r="D10007">
        <v>83</v>
      </c>
      <c r="E10007">
        <v>58</v>
      </c>
      <c r="F10007">
        <v>24</v>
      </c>
      <c r="T10007"/>
    </row>
    <row r="10008" spans="1:20" x14ac:dyDescent="0.25">
      <c r="A10008">
        <v>1988</v>
      </c>
      <c r="B10008">
        <v>5</v>
      </c>
      <c r="C10008">
        <v>24</v>
      </c>
      <c r="D10008">
        <v>83</v>
      </c>
      <c r="E10008">
        <v>63</v>
      </c>
      <c r="F10008">
        <v>6</v>
      </c>
      <c r="T10008"/>
    </row>
    <row r="10009" spans="1:20" x14ac:dyDescent="0.25">
      <c r="A10009">
        <v>1988</v>
      </c>
      <c r="B10009">
        <v>5</v>
      </c>
      <c r="C10009">
        <v>25</v>
      </c>
      <c r="D10009">
        <v>63</v>
      </c>
      <c r="E10009">
        <v>51</v>
      </c>
      <c r="F10009">
        <v>21</v>
      </c>
      <c r="T10009"/>
    </row>
    <row r="10010" spans="1:20" x14ac:dyDescent="0.25">
      <c r="A10010">
        <v>1988</v>
      </c>
      <c r="B10010">
        <v>5</v>
      </c>
      <c r="C10010">
        <v>26</v>
      </c>
      <c r="D10010">
        <v>72</v>
      </c>
      <c r="E10010">
        <v>49</v>
      </c>
      <c r="F10010">
        <v>0</v>
      </c>
      <c r="T10010"/>
    </row>
    <row r="10011" spans="1:20" x14ac:dyDescent="0.25">
      <c r="A10011">
        <v>1988</v>
      </c>
      <c r="B10011">
        <v>5</v>
      </c>
      <c r="C10011">
        <v>27</v>
      </c>
      <c r="D10011">
        <v>81</v>
      </c>
      <c r="E10011">
        <v>55</v>
      </c>
      <c r="F10011">
        <v>0</v>
      </c>
      <c r="T10011"/>
    </row>
    <row r="10012" spans="1:20" x14ac:dyDescent="0.25">
      <c r="A10012">
        <v>1988</v>
      </c>
      <c r="B10012">
        <v>5</v>
      </c>
      <c r="C10012">
        <v>28</v>
      </c>
      <c r="D10012">
        <v>84</v>
      </c>
      <c r="E10012">
        <v>62</v>
      </c>
      <c r="F10012">
        <v>0</v>
      </c>
      <c r="T10012"/>
    </row>
    <row r="10013" spans="1:20" x14ac:dyDescent="0.25">
      <c r="A10013">
        <v>1988</v>
      </c>
      <c r="B10013">
        <v>5</v>
      </c>
      <c r="C10013">
        <v>29</v>
      </c>
      <c r="D10013">
        <v>88</v>
      </c>
      <c r="E10013">
        <v>61</v>
      </c>
      <c r="F10013">
        <v>0</v>
      </c>
      <c r="T10013"/>
    </row>
    <row r="10014" spans="1:20" x14ac:dyDescent="0.25">
      <c r="A10014">
        <v>1988</v>
      </c>
      <c r="B10014">
        <v>5</v>
      </c>
      <c r="C10014">
        <v>30</v>
      </c>
      <c r="D10014">
        <v>87</v>
      </c>
      <c r="E10014">
        <v>63</v>
      </c>
      <c r="F10014">
        <v>0</v>
      </c>
      <c r="T10014"/>
    </row>
    <row r="10015" spans="1:20" x14ac:dyDescent="0.25">
      <c r="A10015">
        <v>1988</v>
      </c>
      <c r="B10015">
        <v>5</v>
      </c>
      <c r="C10015">
        <v>31</v>
      </c>
      <c r="D10015">
        <v>91</v>
      </c>
      <c r="E10015">
        <v>72</v>
      </c>
      <c r="F10015">
        <v>0</v>
      </c>
      <c r="T10015"/>
    </row>
    <row r="10016" spans="1:20" x14ac:dyDescent="0.25">
      <c r="A10016">
        <v>1988</v>
      </c>
      <c r="B10016">
        <v>6</v>
      </c>
      <c r="C10016">
        <v>1</v>
      </c>
      <c r="D10016">
        <v>90</v>
      </c>
      <c r="E10016">
        <v>58</v>
      </c>
      <c r="F10016">
        <v>40</v>
      </c>
      <c r="T10016"/>
    </row>
    <row r="10017" spans="1:20" x14ac:dyDescent="0.25">
      <c r="A10017">
        <v>1988</v>
      </c>
      <c r="B10017">
        <v>6</v>
      </c>
      <c r="C10017">
        <v>2</v>
      </c>
      <c r="D10017">
        <v>63</v>
      </c>
      <c r="E10017">
        <v>51</v>
      </c>
      <c r="F10017">
        <v>0</v>
      </c>
      <c r="T10017"/>
    </row>
    <row r="10018" spans="1:20" x14ac:dyDescent="0.25">
      <c r="A10018">
        <v>1988</v>
      </c>
      <c r="B10018">
        <v>6</v>
      </c>
      <c r="C10018">
        <v>3</v>
      </c>
      <c r="D10018">
        <v>66</v>
      </c>
      <c r="E10018">
        <v>50</v>
      </c>
      <c r="F10018">
        <v>14</v>
      </c>
      <c r="T10018"/>
    </row>
    <row r="10019" spans="1:20" x14ac:dyDescent="0.25">
      <c r="A10019">
        <v>1988</v>
      </c>
      <c r="B10019">
        <v>6</v>
      </c>
      <c r="C10019">
        <v>4</v>
      </c>
      <c r="D10019">
        <v>67</v>
      </c>
      <c r="E10019">
        <v>50</v>
      </c>
      <c r="F10019">
        <v>15</v>
      </c>
      <c r="T10019"/>
    </row>
    <row r="10020" spans="1:20" x14ac:dyDescent="0.25">
      <c r="A10020">
        <v>1988</v>
      </c>
      <c r="B10020">
        <v>6</v>
      </c>
      <c r="C10020">
        <v>5</v>
      </c>
      <c r="D10020">
        <v>82</v>
      </c>
      <c r="E10020">
        <v>54</v>
      </c>
      <c r="F10020">
        <v>0</v>
      </c>
      <c r="T10020"/>
    </row>
    <row r="10021" spans="1:20" x14ac:dyDescent="0.25">
      <c r="A10021">
        <v>1988</v>
      </c>
      <c r="B10021">
        <v>6</v>
      </c>
      <c r="C10021">
        <v>6</v>
      </c>
      <c r="D10021">
        <v>81</v>
      </c>
      <c r="E10021">
        <v>65</v>
      </c>
      <c r="F10021">
        <v>0</v>
      </c>
      <c r="T10021"/>
    </row>
    <row r="10022" spans="1:20" x14ac:dyDescent="0.25">
      <c r="A10022">
        <v>1988</v>
      </c>
      <c r="B10022">
        <v>6</v>
      </c>
      <c r="C10022">
        <v>7</v>
      </c>
      <c r="D10022">
        <v>77</v>
      </c>
      <c r="E10022">
        <v>62</v>
      </c>
      <c r="F10022">
        <v>0</v>
      </c>
      <c r="T10022"/>
    </row>
    <row r="10023" spans="1:20" x14ac:dyDescent="0.25">
      <c r="A10023">
        <v>1988</v>
      </c>
      <c r="B10023">
        <v>6</v>
      </c>
      <c r="C10023">
        <v>8</v>
      </c>
      <c r="D10023">
        <v>75</v>
      </c>
      <c r="E10023">
        <v>59</v>
      </c>
      <c r="F10023">
        <v>0</v>
      </c>
      <c r="T10023"/>
    </row>
    <row r="10024" spans="1:20" x14ac:dyDescent="0.25">
      <c r="A10024">
        <v>1988</v>
      </c>
      <c r="B10024">
        <v>6</v>
      </c>
      <c r="C10024">
        <v>9</v>
      </c>
      <c r="D10024">
        <v>65</v>
      </c>
      <c r="E10024">
        <v>52</v>
      </c>
      <c r="F10024">
        <v>10</v>
      </c>
      <c r="T10024"/>
    </row>
    <row r="10025" spans="1:20" x14ac:dyDescent="0.25">
      <c r="A10025">
        <v>1988</v>
      </c>
      <c r="B10025">
        <v>6</v>
      </c>
      <c r="C10025">
        <v>10</v>
      </c>
      <c r="D10025">
        <v>71</v>
      </c>
      <c r="E10025">
        <v>50</v>
      </c>
      <c r="F10025">
        <v>0</v>
      </c>
      <c r="T10025"/>
    </row>
    <row r="10026" spans="1:20" x14ac:dyDescent="0.25">
      <c r="A10026">
        <v>1988</v>
      </c>
      <c r="B10026">
        <v>6</v>
      </c>
      <c r="C10026">
        <v>11</v>
      </c>
      <c r="D10026">
        <v>78</v>
      </c>
      <c r="E10026">
        <v>52</v>
      </c>
      <c r="F10026">
        <v>0</v>
      </c>
      <c r="T10026"/>
    </row>
    <row r="10027" spans="1:20" x14ac:dyDescent="0.25">
      <c r="A10027">
        <v>1988</v>
      </c>
      <c r="B10027">
        <v>6</v>
      </c>
      <c r="C10027">
        <v>12</v>
      </c>
      <c r="D10027">
        <v>90</v>
      </c>
      <c r="E10027">
        <v>61</v>
      </c>
      <c r="F10027">
        <v>0</v>
      </c>
      <c r="T10027"/>
    </row>
    <row r="10028" spans="1:20" x14ac:dyDescent="0.25">
      <c r="A10028">
        <v>1988</v>
      </c>
      <c r="B10028">
        <v>6</v>
      </c>
      <c r="C10028">
        <v>13</v>
      </c>
      <c r="D10028">
        <v>93</v>
      </c>
      <c r="E10028">
        <v>69</v>
      </c>
      <c r="F10028">
        <v>0</v>
      </c>
      <c r="T10028"/>
    </row>
    <row r="10029" spans="1:20" x14ac:dyDescent="0.25">
      <c r="A10029">
        <v>1988</v>
      </c>
      <c r="B10029">
        <v>6</v>
      </c>
      <c r="C10029">
        <v>14</v>
      </c>
      <c r="D10029">
        <v>96</v>
      </c>
      <c r="E10029">
        <v>71</v>
      </c>
      <c r="F10029">
        <v>0</v>
      </c>
      <c r="T10029"/>
    </row>
    <row r="10030" spans="1:20" x14ac:dyDescent="0.25">
      <c r="A10030">
        <v>1988</v>
      </c>
      <c r="B10030">
        <v>6</v>
      </c>
      <c r="C10030">
        <v>15</v>
      </c>
      <c r="D10030">
        <v>96</v>
      </c>
      <c r="E10030">
        <v>74</v>
      </c>
      <c r="F10030">
        <v>0</v>
      </c>
      <c r="T10030"/>
    </row>
    <row r="10031" spans="1:20" x14ac:dyDescent="0.25">
      <c r="A10031">
        <v>1988</v>
      </c>
      <c r="B10031">
        <v>6</v>
      </c>
      <c r="C10031">
        <v>16</v>
      </c>
      <c r="D10031">
        <v>92</v>
      </c>
      <c r="E10031">
        <v>69</v>
      </c>
      <c r="F10031">
        <v>9</v>
      </c>
      <c r="T10031"/>
    </row>
    <row r="10032" spans="1:20" x14ac:dyDescent="0.25">
      <c r="A10032">
        <v>1988</v>
      </c>
      <c r="B10032">
        <v>6</v>
      </c>
      <c r="C10032">
        <v>17</v>
      </c>
      <c r="D10032">
        <v>74</v>
      </c>
      <c r="E10032">
        <v>65</v>
      </c>
      <c r="F10032">
        <v>5</v>
      </c>
      <c r="T10032"/>
    </row>
    <row r="10033" spans="1:20" x14ac:dyDescent="0.25">
      <c r="A10033">
        <v>1988</v>
      </c>
      <c r="B10033">
        <v>6</v>
      </c>
      <c r="C10033">
        <v>18</v>
      </c>
      <c r="D10033">
        <v>85</v>
      </c>
      <c r="E10033">
        <v>65</v>
      </c>
      <c r="F10033">
        <v>0</v>
      </c>
      <c r="T10033"/>
    </row>
    <row r="10034" spans="1:20" x14ac:dyDescent="0.25">
      <c r="A10034">
        <v>1988</v>
      </c>
      <c r="B10034">
        <v>6</v>
      </c>
      <c r="C10034">
        <v>19</v>
      </c>
      <c r="D10034">
        <v>86</v>
      </c>
      <c r="E10034">
        <v>66</v>
      </c>
      <c r="F10034">
        <v>0</v>
      </c>
      <c r="T10034"/>
    </row>
    <row r="10035" spans="1:20" x14ac:dyDescent="0.25">
      <c r="A10035">
        <v>1988</v>
      </c>
      <c r="B10035">
        <v>6</v>
      </c>
      <c r="C10035">
        <v>20</v>
      </c>
      <c r="D10035">
        <v>87</v>
      </c>
      <c r="E10035">
        <v>68</v>
      </c>
      <c r="F10035">
        <v>0</v>
      </c>
      <c r="T10035"/>
    </row>
    <row r="10036" spans="1:20" x14ac:dyDescent="0.25">
      <c r="A10036">
        <v>1988</v>
      </c>
      <c r="B10036">
        <v>6</v>
      </c>
      <c r="C10036">
        <v>21</v>
      </c>
      <c r="D10036">
        <v>97</v>
      </c>
      <c r="E10036">
        <v>76</v>
      </c>
      <c r="F10036">
        <v>0</v>
      </c>
      <c r="T10036"/>
    </row>
    <row r="10037" spans="1:20" x14ac:dyDescent="0.25">
      <c r="A10037">
        <v>1988</v>
      </c>
      <c r="B10037">
        <v>6</v>
      </c>
      <c r="C10037">
        <v>22</v>
      </c>
      <c r="D10037">
        <v>98</v>
      </c>
      <c r="E10037">
        <v>75</v>
      </c>
      <c r="F10037">
        <v>0</v>
      </c>
      <c r="T10037"/>
    </row>
    <row r="10038" spans="1:20" x14ac:dyDescent="0.25">
      <c r="A10038">
        <v>1988</v>
      </c>
      <c r="B10038">
        <v>6</v>
      </c>
      <c r="C10038">
        <v>23</v>
      </c>
      <c r="D10038">
        <v>87</v>
      </c>
      <c r="E10038">
        <v>65</v>
      </c>
      <c r="F10038">
        <v>0</v>
      </c>
      <c r="T10038"/>
    </row>
    <row r="10039" spans="1:20" x14ac:dyDescent="0.25">
      <c r="A10039">
        <v>1988</v>
      </c>
      <c r="B10039">
        <v>6</v>
      </c>
      <c r="C10039">
        <v>24</v>
      </c>
      <c r="D10039">
        <v>81</v>
      </c>
      <c r="E10039">
        <v>61</v>
      </c>
      <c r="F10039">
        <v>0</v>
      </c>
      <c r="T10039"/>
    </row>
    <row r="10040" spans="1:20" x14ac:dyDescent="0.25">
      <c r="A10040">
        <v>1988</v>
      </c>
      <c r="B10040">
        <v>6</v>
      </c>
      <c r="C10040">
        <v>25</v>
      </c>
      <c r="D10040">
        <v>76</v>
      </c>
      <c r="E10040">
        <v>61</v>
      </c>
      <c r="F10040">
        <v>0</v>
      </c>
      <c r="T10040"/>
    </row>
    <row r="10041" spans="1:20" x14ac:dyDescent="0.25">
      <c r="A10041">
        <v>1988</v>
      </c>
      <c r="B10041">
        <v>6</v>
      </c>
      <c r="C10041">
        <v>26</v>
      </c>
      <c r="D10041">
        <v>82</v>
      </c>
      <c r="E10041">
        <v>63</v>
      </c>
      <c r="F10041">
        <v>34</v>
      </c>
      <c r="T10041"/>
    </row>
    <row r="10042" spans="1:20" x14ac:dyDescent="0.25">
      <c r="A10042">
        <v>1988</v>
      </c>
      <c r="B10042">
        <v>6</v>
      </c>
      <c r="C10042">
        <v>27</v>
      </c>
      <c r="D10042">
        <v>83</v>
      </c>
      <c r="E10042">
        <v>58</v>
      </c>
      <c r="F10042">
        <v>0</v>
      </c>
      <c r="T10042"/>
    </row>
    <row r="10043" spans="1:20" x14ac:dyDescent="0.25">
      <c r="A10043">
        <v>1988</v>
      </c>
      <c r="B10043">
        <v>6</v>
      </c>
      <c r="C10043">
        <v>28</v>
      </c>
      <c r="D10043">
        <v>86</v>
      </c>
      <c r="E10043">
        <v>61</v>
      </c>
      <c r="F10043">
        <v>0</v>
      </c>
      <c r="T10043"/>
    </row>
    <row r="10044" spans="1:20" x14ac:dyDescent="0.25">
      <c r="A10044">
        <v>1988</v>
      </c>
      <c r="B10044">
        <v>6</v>
      </c>
      <c r="C10044">
        <v>29</v>
      </c>
      <c r="D10044">
        <v>80</v>
      </c>
      <c r="E10044">
        <v>60</v>
      </c>
      <c r="F10044">
        <v>2</v>
      </c>
      <c r="T10044"/>
    </row>
    <row r="10045" spans="1:20" x14ac:dyDescent="0.25">
      <c r="A10045">
        <v>1988</v>
      </c>
      <c r="B10045">
        <v>6</v>
      </c>
      <c r="C10045">
        <v>30</v>
      </c>
      <c r="D10045">
        <v>78</v>
      </c>
      <c r="E10045">
        <v>55</v>
      </c>
      <c r="F10045">
        <v>0</v>
      </c>
      <c r="T10045"/>
    </row>
    <row r="10046" spans="1:20" x14ac:dyDescent="0.25">
      <c r="A10046">
        <v>1988</v>
      </c>
      <c r="B10046">
        <v>7</v>
      </c>
      <c r="C10046">
        <v>1</v>
      </c>
      <c r="D10046">
        <v>71</v>
      </c>
      <c r="E10046">
        <v>53</v>
      </c>
      <c r="F10046">
        <v>0</v>
      </c>
      <c r="T10046"/>
    </row>
    <row r="10047" spans="1:20" x14ac:dyDescent="0.25">
      <c r="A10047">
        <v>1988</v>
      </c>
      <c r="B10047">
        <v>7</v>
      </c>
      <c r="C10047">
        <v>2</v>
      </c>
      <c r="D10047">
        <v>80</v>
      </c>
      <c r="E10047">
        <v>58</v>
      </c>
      <c r="F10047">
        <v>0</v>
      </c>
      <c r="T10047"/>
    </row>
    <row r="10048" spans="1:20" x14ac:dyDescent="0.25">
      <c r="A10048">
        <v>1988</v>
      </c>
      <c r="B10048">
        <v>7</v>
      </c>
      <c r="C10048">
        <v>3</v>
      </c>
      <c r="D10048">
        <v>88</v>
      </c>
      <c r="E10048">
        <v>61</v>
      </c>
      <c r="F10048">
        <v>0</v>
      </c>
      <c r="T10048"/>
    </row>
    <row r="10049" spans="1:20" x14ac:dyDescent="0.25">
      <c r="A10049">
        <v>1988</v>
      </c>
      <c r="B10049">
        <v>7</v>
      </c>
      <c r="C10049">
        <v>4</v>
      </c>
      <c r="D10049">
        <v>88</v>
      </c>
      <c r="E10049">
        <v>65</v>
      </c>
      <c r="F10049">
        <v>0</v>
      </c>
      <c r="T10049"/>
    </row>
    <row r="10050" spans="1:20" x14ac:dyDescent="0.25">
      <c r="A10050">
        <v>1988</v>
      </c>
      <c r="B10050">
        <v>7</v>
      </c>
      <c r="C10050">
        <v>5</v>
      </c>
      <c r="D10050">
        <v>88</v>
      </c>
      <c r="E10050">
        <v>66</v>
      </c>
      <c r="F10050">
        <v>0</v>
      </c>
      <c r="T10050"/>
    </row>
    <row r="10051" spans="1:20" x14ac:dyDescent="0.25">
      <c r="A10051">
        <v>1988</v>
      </c>
      <c r="B10051">
        <v>7</v>
      </c>
      <c r="C10051">
        <v>6</v>
      </c>
      <c r="D10051">
        <v>92</v>
      </c>
      <c r="E10051">
        <v>68</v>
      </c>
      <c r="F10051">
        <v>0</v>
      </c>
      <c r="T10051"/>
    </row>
    <row r="10052" spans="1:20" x14ac:dyDescent="0.25">
      <c r="A10052">
        <v>1988</v>
      </c>
      <c r="B10052">
        <v>7</v>
      </c>
      <c r="C10052">
        <v>7</v>
      </c>
      <c r="D10052">
        <v>93</v>
      </c>
      <c r="E10052">
        <v>68</v>
      </c>
      <c r="F10052">
        <v>0</v>
      </c>
      <c r="T10052"/>
    </row>
    <row r="10053" spans="1:20" x14ac:dyDescent="0.25">
      <c r="A10053">
        <v>1988</v>
      </c>
      <c r="B10053">
        <v>7</v>
      </c>
      <c r="C10053">
        <v>8</v>
      </c>
      <c r="D10053">
        <v>97</v>
      </c>
      <c r="E10053">
        <v>73</v>
      </c>
      <c r="F10053">
        <v>0</v>
      </c>
      <c r="T10053"/>
    </row>
    <row r="10054" spans="1:20" x14ac:dyDescent="0.25">
      <c r="A10054">
        <v>1988</v>
      </c>
      <c r="B10054">
        <v>7</v>
      </c>
      <c r="C10054">
        <v>9</v>
      </c>
      <c r="D10054">
        <v>88</v>
      </c>
      <c r="E10054">
        <v>71</v>
      </c>
      <c r="F10054">
        <v>23</v>
      </c>
      <c r="T10054"/>
    </row>
    <row r="10055" spans="1:20" x14ac:dyDescent="0.25">
      <c r="A10055">
        <v>1988</v>
      </c>
      <c r="B10055">
        <v>7</v>
      </c>
      <c r="C10055">
        <v>10</v>
      </c>
      <c r="D10055">
        <v>99</v>
      </c>
      <c r="E10055">
        <v>72</v>
      </c>
      <c r="F10055">
        <v>9</v>
      </c>
      <c r="T10055"/>
    </row>
    <row r="10056" spans="1:20" x14ac:dyDescent="0.25">
      <c r="A10056">
        <v>1988</v>
      </c>
      <c r="B10056">
        <v>7</v>
      </c>
      <c r="C10056">
        <v>11</v>
      </c>
      <c r="D10056">
        <v>98</v>
      </c>
      <c r="E10056">
        <v>79</v>
      </c>
      <c r="F10056">
        <v>0</v>
      </c>
      <c r="T10056"/>
    </row>
    <row r="10057" spans="1:20" x14ac:dyDescent="0.25">
      <c r="A10057">
        <v>1988</v>
      </c>
      <c r="B10057">
        <v>7</v>
      </c>
      <c r="C10057">
        <v>12</v>
      </c>
      <c r="D10057">
        <v>84</v>
      </c>
      <c r="E10057">
        <v>72</v>
      </c>
      <c r="F10057">
        <v>37</v>
      </c>
      <c r="T10057"/>
    </row>
    <row r="10058" spans="1:20" x14ac:dyDescent="0.25">
      <c r="A10058">
        <v>1988</v>
      </c>
      <c r="B10058">
        <v>7</v>
      </c>
      <c r="C10058">
        <v>13</v>
      </c>
      <c r="D10058">
        <v>90</v>
      </c>
      <c r="E10058">
        <v>73</v>
      </c>
      <c r="F10058">
        <v>0</v>
      </c>
      <c r="T10058"/>
    </row>
    <row r="10059" spans="1:20" x14ac:dyDescent="0.25">
      <c r="A10059">
        <v>1988</v>
      </c>
      <c r="B10059">
        <v>7</v>
      </c>
      <c r="C10059">
        <v>14</v>
      </c>
      <c r="D10059">
        <v>90</v>
      </c>
      <c r="E10059">
        <v>69</v>
      </c>
      <c r="F10059">
        <v>0</v>
      </c>
      <c r="T10059"/>
    </row>
    <row r="10060" spans="1:20" x14ac:dyDescent="0.25">
      <c r="A10060">
        <v>1988</v>
      </c>
      <c r="B10060">
        <v>7</v>
      </c>
      <c r="C10060">
        <v>15</v>
      </c>
      <c r="D10060">
        <v>93</v>
      </c>
      <c r="E10060">
        <v>72</v>
      </c>
      <c r="F10060">
        <v>14</v>
      </c>
      <c r="T10060"/>
    </row>
    <row r="10061" spans="1:20" x14ac:dyDescent="0.25">
      <c r="A10061">
        <v>1988</v>
      </c>
      <c r="B10061">
        <v>7</v>
      </c>
      <c r="C10061">
        <v>16</v>
      </c>
      <c r="D10061">
        <v>96</v>
      </c>
      <c r="E10061">
        <v>72</v>
      </c>
      <c r="F10061">
        <v>42</v>
      </c>
      <c r="T10061"/>
    </row>
    <row r="10062" spans="1:20" x14ac:dyDescent="0.25">
      <c r="A10062">
        <v>1988</v>
      </c>
      <c r="B10062">
        <v>7</v>
      </c>
      <c r="C10062">
        <v>17</v>
      </c>
      <c r="D10062">
        <v>94</v>
      </c>
      <c r="E10062">
        <v>71</v>
      </c>
      <c r="F10062">
        <v>121</v>
      </c>
      <c r="T10062"/>
    </row>
    <row r="10063" spans="1:20" x14ac:dyDescent="0.25">
      <c r="A10063">
        <v>1988</v>
      </c>
      <c r="B10063">
        <v>7</v>
      </c>
      <c r="C10063">
        <v>18</v>
      </c>
      <c r="D10063">
        <v>96</v>
      </c>
      <c r="E10063">
        <v>71</v>
      </c>
      <c r="F10063">
        <v>0</v>
      </c>
      <c r="T10063"/>
    </row>
    <row r="10064" spans="1:20" x14ac:dyDescent="0.25">
      <c r="A10064">
        <v>1988</v>
      </c>
      <c r="B10064">
        <v>7</v>
      </c>
      <c r="C10064">
        <v>19</v>
      </c>
      <c r="D10064">
        <v>89</v>
      </c>
      <c r="E10064">
        <v>75</v>
      </c>
      <c r="F10064">
        <v>94</v>
      </c>
      <c r="T10064"/>
    </row>
    <row r="10065" spans="1:20" x14ac:dyDescent="0.25">
      <c r="A10065">
        <v>1988</v>
      </c>
      <c r="B10065">
        <v>7</v>
      </c>
      <c r="C10065">
        <v>20</v>
      </c>
      <c r="D10065">
        <v>83</v>
      </c>
      <c r="E10065">
        <v>73</v>
      </c>
      <c r="F10065">
        <v>128</v>
      </c>
      <c r="T10065"/>
    </row>
    <row r="10066" spans="1:20" x14ac:dyDescent="0.25">
      <c r="A10066">
        <v>1988</v>
      </c>
      <c r="B10066">
        <v>7</v>
      </c>
      <c r="C10066">
        <v>21</v>
      </c>
      <c r="D10066">
        <v>89</v>
      </c>
      <c r="E10066">
        <v>72</v>
      </c>
      <c r="F10066">
        <v>171</v>
      </c>
      <c r="T10066"/>
    </row>
    <row r="10067" spans="1:20" x14ac:dyDescent="0.25">
      <c r="A10067">
        <v>1988</v>
      </c>
      <c r="B10067">
        <v>7</v>
      </c>
      <c r="C10067">
        <v>22</v>
      </c>
      <c r="D10067">
        <v>78</v>
      </c>
      <c r="E10067">
        <v>70</v>
      </c>
      <c r="F10067">
        <v>4</v>
      </c>
      <c r="T10067"/>
    </row>
    <row r="10068" spans="1:20" x14ac:dyDescent="0.25">
      <c r="A10068">
        <v>1988</v>
      </c>
      <c r="B10068">
        <v>7</v>
      </c>
      <c r="C10068">
        <v>23</v>
      </c>
      <c r="D10068">
        <v>83</v>
      </c>
      <c r="E10068">
        <v>69</v>
      </c>
      <c r="F10068">
        <v>27</v>
      </c>
      <c r="T10068"/>
    </row>
    <row r="10069" spans="1:20" x14ac:dyDescent="0.25">
      <c r="A10069">
        <v>1988</v>
      </c>
      <c r="B10069">
        <v>7</v>
      </c>
      <c r="C10069">
        <v>24</v>
      </c>
      <c r="D10069">
        <v>84</v>
      </c>
      <c r="E10069">
        <v>71</v>
      </c>
      <c r="F10069">
        <v>40</v>
      </c>
      <c r="T10069"/>
    </row>
    <row r="10070" spans="1:20" x14ac:dyDescent="0.25">
      <c r="A10070">
        <v>1988</v>
      </c>
      <c r="B10070">
        <v>7</v>
      </c>
      <c r="C10070">
        <v>25</v>
      </c>
      <c r="D10070">
        <v>89</v>
      </c>
      <c r="E10070">
        <v>68</v>
      </c>
      <c r="F10070">
        <v>0</v>
      </c>
      <c r="T10070"/>
    </row>
    <row r="10071" spans="1:20" x14ac:dyDescent="0.25">
      <c r="A10071">
        <v>1988</v>
      </c>
      <c r="B10071">
        <v>7</v>
      </c>
      <c r="C10071">
        <v>26</v>
      </c>
      <c r="D10071">
        <v>87</v>
      </c>
      <c r="E10071">
        <v>68</v>
      </c>
      <c r="F10071">
        <v>65</v>
      </c>
      <c r="T10071"/>
    </row>
    <row r="10072" spans="1:20" x14ac:dyDescent="0.25">
      <c r="A10072">
        <v>1988</v>
      </c>
      <c r="B10072">
        <v>7</v>
      </c>
      <c r="C10072">
        <v>27</v>
      </c>
      <c r="D10072">
        <v>85</v>
      </c>
      <c r="E10072">
        <v>69</v>
      </c>
      <c r="F10072">
        <v>5</v>
      </c>
      <c r="T10072"/>
    </row>
    <row r="10073" spans="1:20" x14ac:dyDescent="0.25">
      <c r="A10073">
        <v>1988</v>
      </c>
      <c r="B10073">
        <v>7</v>
      </c>
      <c r="C10073">
        <v>28</v>
      </c>
      <c r="D10073">
        <v>85</v>
      </c>
      <c r="E10073">
        <v>69</v>
      </c>
      <c r="F10073">
        <v>33</v>
      </c>
      <c r="T10073"/>
    </row>
    <row r="10074" spans="1:20" x14ac:dyDescent="0.25">
      <c r="A10074">
        <v>1988</v>
      </c>
      <c r="B10074">
        <v>7</v>
      </c>
      <c r="C10074">
        <v>29</v>
      </c>
      <c r="D10074">
        <v>92</v>
      </c>
      <c r="E10074">
        <v>72</v>
      </c>
      <c r="F10074">
        <v>0</v>
      </c>
      <c r="T10074"/>
    </row>
    <row r="10075" spans="1:20" x14ac:dyDescent="0.25">
      <c r="A10075">
        <v>1988</v>
      </c>
      <c r="B10075">
        <v>7</v>
      </c>
      <c r="C10075">
        <v>30</v>
      </c>
      <c r="D10075">
        <v>98</v>
      </c>
      <c r="E10075">
        <v>79</v>
      </c>
      <c r="F10075">
        <v>0</v>
      </c>
      <c r="T10075"/>
    </row>
    <row r="10076" spans="1:20" x14ac:dyDescent="0.25">
      <c r="A10076">
        <v>1988</v>
      </c>
      <c r="B10076">
        <v>7</v>
      </c>
      <c r="C10076">
        <v>31</v>
      </c>
      <c r="D10076">
        <v>87</v>
      </c>
      <c r="E10076">
        <v>75</v>
      </c>
      <c r="F10076">
        <v>1</v>
      </c>
      <c r="T10076"/>
    </row>
    <row r="10077" spans="1:20" x14ac:dyDescent="0.25">
      <c r="A10077">
        <v>1988</v>
      </c>
      <c r="B10077">
        <v>8</v>
      </c>
      <c r="C10077">
        <v>1</v>
      </c>
      <c r="D10077">
        <v>91</v>
      </c>
      <c r="E10077">
        <v>73</v>
      </c>
      <c r="F10077">
        <v>0</v>
      </c>
      <c r="T10077"/>
    </row>
    <row r="10078" spans="1:20" x14ac:dyDescent="0.25">
      <c r="A10078">
        <v>1988</v>
      </c>
      <c r="B10078">
        <v>8</v>
      </c>
      <c r="C10078">
        <v>2</v>
      </c>
      <c r="D10078">
        <v>91</v>
      </c>
      <c r="E10078">
        <v>75</v>
      </c>
      <c r="F10078">
        <v>0</v>
      </c>
      <c r="T10078"/>
    </row>
    <row r="10079" spans="1:20" x14ac:dyDescent="0.25">
      <c r="A10079">
        <v>1988</v>
      </c>
      <c r="B10079">
        <v>8</v>
      </c>
      <c r="C10079">
        <v>3</v>
      </c>
      <c r="D10079">
        <v>89</v>
      </c>
      <c r="E10079">
        <v>76</v>
      </c>
      <c r="F10079">
        <v>0</v>
      </c>
      <c r="T10079"/>
    </row>
    <row r="10080" spans="1:20" x14ac:dyDescent="0.25">
      <c r="A10080">
        <v>1988</v>
      </c>
      <c r="B10080">
        <v>8</v>
      </c>
      <c r="C10080">
        <v>4</v>
      </c>
      <c r="D10080">
        <v>89</v>
      </c>
      <c r="E10080">
        <v>76</v>
      </c>
      <c r="F10080">
        <v>0</v>
      </c>
      <c r="T10080"/>
    </row>
    <row r="10081" spans="1:20" x14ac:dyDescent="0.25">
      <c r="A10081">
        <v>1988</v>
      </c>
      <c r="B10081">
        <v>8</v>
      </c>
      <c r="C10081">
        <v>5</v>
      </c>
      <c r="D10081">
        <v>89</v>
      </c>
      <c r="E10081">
        <v>76</v>
      </c>
      <c r="F10081">
        <v>0</v>
      </c>
      <c r="T10081"/>
    </row>
    <row r="10082" spans="1:20" x14ac:dyDescent="0.25">
      <c r="A10082">
        <v>1988</v>
      </c>
      <c r="B10082">
        <v>8</v>
      </c>
      <c r="C10082">
        <v>6</v>
      </c>
      <c r="D10082">
        <v>89</v>
      </c>
      <c r="E10082">
        <v>75</v>
      </c>
      <c r="F10082">
        <v>0</v>
      </c>
      <c r="T10082"/>
    </row>
    <row r="10083" spans="1:20" x14ac:dyDescent="0.25">
      <c r="A10083">
        <v>1988</v>
      </c>
      <c r="B10083">
        <v>8</v>
      </c>
      <c r="C10083">
        <v>7</v>
      </c>
      <c r="D10083">
        <v>91</v>
      </c>
      <c r="E10083">
        <v>77</v>
      </c>
      <c r="F10083">
        <v>0</v>
      </c>
      <c r="T10083"/>
    </row>
    <row r="10084" spans="1:20" x14ac:dyDescent="0.25">
      <c r="A10084">
        <v>1988</v>
      </c>
      <c r="B10084">
        <v>8</v>
      </c>
      <c r="C10084">
        <v>8</v>
      </c>
      <c r="D10084">
        <v>88</v>
      </c>
      <c r="E10084">
        <v>72</v>
      </c>
      <c r="F10084">
        <v>0</v>
      </c>
      <c r="T10084"/>
    </row>
    <row r="10085" spans="1:20" x14ac:dyDescent="0.25">
      <c r="A10085">
        <v>1988</v>
      </c>
      <c r="B10085">
        <v>8</v>
      </c>
      <c r="C10085">
        <v>9</v>
      </c>
      <c r="D10085">
        <v>93</v>
      </c>
      <c r="E10085">
        <v>73</v>
      </c>
      <c r="F10085">
        <v>0</v>
      </c>
      <c r="T10085"/>
    </row>
    <row r="10086" spans="1:20" x14ac:dyDescent="0.25">
      <c r="A10086">
        <v>1988</v>
      </c>
      <c r="B10086">
        <v>8</v>
      </c>
      <c r="C10086">
        <v>10</v>
      </c>
      <c r="D10086">
        <v>93</v>
      </c>
      <c r="E10086">
        <v>76</v>
      </c>
      <c r="F10086">
        <v>0</v>
      </c>
      <c r="T10086"/>
    </row>
    <row r="10087" spans="1:20" x14ac:dyDescent="0.25">
      <c r="A10087">
        <v>1988</v>
      </c>
      <c r="B10087">
        <v>8</v>
      </c>
      <c r="C10087">
        <v>11</v>
      </c>
      <c r="D10087">
        <v>95</v>
      </c>
      <c r="E10087">
        <v>77</v>
      </c>
      <c r="F10087">
        <v>0</v>
      </c>
      <c r="T10087"/>
    </row>
    <row r="10088" spans="1:20" x14ac:dyDescent="0.25">
      <c r="A10088">
        <v>1988</v>
      </c>
      <c r="B10088">
        <v>8</v>
      </c>
      <c r="C10088">
        <v>12</v>
      </c>
      <c r="D10088">
        <v>94</v>
      </c>
      <c r="E10088">
        <v>80</v>
      </c>
      <c r="F10088">
        <v>0</v>
      </c>
      <c r="T10088"/>
    </row>
    <row r="10089" spans="1:20" x14ac:dyDescent="0.25">
      <c r="A10089">
        <v>1988</v>
      </c>
      <c r="B10089">
        <v>8</v>
      </c>
      <c r="C10089">
        <v>13</v>
      </c>
      <c r="D10089">
        <v>96</v>
      </c>
      <c r="E10089">
        <v>79</v>
      </c>
      <c r="F10089">
        <v>0</v>
      </c>
      <c r="T10089"/>
    </row>
    <row r="10090" spans="1:20" x14ac:dyDescent="0.25">
      <c r="A10090">
        <v>1988</v>
      </c>
      <c r="B10090">
        <v>8</v>
      </c>
      <c r="C10090">
        <v>14</v>
      </c>
      <c r="D10090">
        <v>99</v>
      </c>
      <c r="E10090">
        <v>80</v>
      </c>
      <c r="F10090">
        <v>0</v>
      </c>
      <c r="T10090"/>
    </row>
    <row r="10091" spans="1:20" x14ac:dyDescent="0.25">
      <c r="A10091">
        <v>1988</v>
      </c>
      <c r="B10091">
        <v>8</v>
      </c>
      <c r="C10091">
        <v>15</v>
      </c>
      <c r="D10091">
        <v>97</v>
      </c>
      <c r="E10091">
        <v>81</v>
      </c>
      <c r="F10091">
        <v>0</v>
      </c>
      <c r="T10091"/>
    </row>
    <row r="10092" spans="1:20" x14ac:dyDescent="0.25">
      <c r="A10092">
        <v>1988</v>
      </c>
      <c r="B10092">
        <v>8</v>
      </c>
      <c r="C10092">
        <v>16</v>
      </c>
      <c r="D10092">
        <v>86</v>
      </c>
      <c r="E10092">
        <v>74</v>
      </c>
      <c r="F10092">
        <v>0</v>
      </c>
      <c r="T10092"/>
    </row>
    <row r="10093" spans="1:20" x14ac:dyDescent="0.25">
      <c r="A10093">
        <v>1988</v>
      </c>
      <c r="B10093">
        <v>8</v>
      </c>
      <c r="C10093">
        <v>17</v>
      </c>
      <c r="D10093">
        <v>89</v>
      </c>
      <c r="E10093">
        <v>74</v>
      </c>
      <c r="F10093">
        <v>14</v>
      </c>
      <c r="T10093"/>
    </row>
    <row r="10094" spans="1:20" x14ac:dyDescent="0.25">
      <c r="A10094">
        <v>1988</v>
      </c>
      <c r="B10094">
        <v>8</v>
      </c>
      <c r="C10094">
        <v>18</v>
      </c>
      <c r="D10094">
        <v>82</v>
      </c>
      <c r="E10094">
        <v>70</v>
      </c>
      <c r="F10094">
        <v>0</v>
      </c>
      <c r="T10094"/>
    </row>
    <row r="10095" spans="1:20" x14ac:dyDescent="0.25">
      <c r="A10095">
        <v>1988</v>
      </c>
      <c r="B10095">
        <v>8</v>
      </c>
      <c r="C10095">
        <v>19</v>
      </c>
      <c r="D10095">
        <v>82</v>
      </c>
      <c r="E10095">
        <v>63</v>
      </c>
      <c r="F10095">
        <v>0</v>
      </c>
      <c r="T10095"/>
    </row>
    <row r="10096" spans="1:20" x14ac:dyDescent="0.25">
      <c r="A10096">
        <v>1988</v>
      </c>
      <c r="B10096">
        <v>8</v>
      </c>
      <c r="C10096">
        <v>20</v>
      </c>
      <c r="D10096">
        <v>77</v>
      </c>
      <c r="E10096">
        <v>62</v>
      </c>
      <c r="F10096">
        <v>0</v>
      </c>
      <c r="T10096"/>
    </row>
    <row r="10097" spans="1:20" x14ac:dyDescent="0.25">
      <c r="A10097">
        <v>1988</v>
      </c>
      <c r="B10097">
        <v>8</v>
      </c>
      <c r="C10097">
        <v>21</v>
      </c>
      <c r="D10097">
        <v>88</v>
      </c>
      <c r="E10097">
        <v>62</v>
      </c>
      <c r="F10097">
        <v>0</v>
      </c>
      <c r="T10097"/>
    </row>
    <row r="10098" spans="1:20" x14ac:dyDescent="0.25">
      <c r="A10098">
        <v>1988</v>
      </c>
      <c r="B10098">
        <v>8</v>
      </c>
      <c r="C10098">
        <v>22</v>
      </c>
      <c r="D10098">
        <v>80</v>
      </c>
      <c r="E10098">
        <v>56</v>
      </c>
      <c r="F10098">
        <v>0</v>
      </c>
      <c r="T10098"/>
    </row>
    <row r="10099" spans="1:20" x14ac:dyDescent="0.25">
      <c r="A10099">
        <v>1988</v>
      </c>
      <c r="B10099">
        <v>8</v>
      </c>
      <c r="C10099">
        <v>23</v>
      </c>
      <c r="D10099">
        <v>75</v>
      </c>
      <c r="E10099">
        <v>61</v>
      </c>
      <c r="F10099">
        <v>6</v>
      </c>
      <c r="T10099"/>
    </row>
    <row r="10100" spans="1:20" x14ac:dyDescent="0.25">
      <c r="A10100">
        <v>1988</v>
      </c>
      <c r="B10100">
        <v>8</v>
      </c>
      <c r="C10100">
        <v>24</v>
      </c>
      <c r="D10100">
        <v>75</v>
      </c>
      <c r="E10100">
        <v>62</v>
      </c>
      <c r="F10100">
        <v>160</v>
      </c>
      <c r="T10100"/>
    </row>
    <row r="10101" spans="1:20" x14ac:dyDescent="0.25">
      <c r="A10101">
        <v>1988</v>
      </c>
      <c r="B10101">
        <v>8</v>
      </c>
      <c r="C10101">
        <v>25</v>
      </c>
      <c r="D10101">
        <v>83</v>
      </c>
      <c r="E10101">
        <v>62</v>
      </c>
      <c r="F10101">
        <v>5</v>
      </c>
      <c r="T10101"/>
    </row>
    <row r="10102" spans="1:20" x14ac:dyDescent="0.25">
      <c r="A10102">
        <v>1988</v>
      </c>
      <c r="B10102">
        <v>8</v>
      </c>
      <c r="C10102">
        <v>26</v>
      </c>
      <c r="D10102">
        <v>88</v>
      </c>
      <c r="E10102">
        <v>68</v>
      </c>
      <c r="F10102">
        <v>9</v>
      </c>
      <c r="T10102"/>
    </row>
    <row r="10103" spans="1:20" x14ac:dyDescent="0.25">
      <c r="A10103">
        <v>1988</v>
      </c>
      <c r="B10103">
        <v>8</v>
      </c>
      <c r="C10103">
        <v>27</v>
      </c>
      <c r="D10103">
        <v>84</v>
      </c>
      <c r="E10103">
        <v>67</v>
      </c>
      <c r="F10103">
        <v>0</v>
      </c>
      <c r="T10103"/>
    </row>
    <row r="10104" spans="1:20" x14ac:dyDescent="0.25">
      <c r="A10104">
        <v>1988</v>
      </c>
      <c r="B10104">
        <v>8</v>
      </c>
      <c r="C10104">
        <v>28</v>
      </c>
      <c r="D10104">
        <v>88</v>
      </c>
      <c r="E10104">
        <v>71</v>
      </c>
      <c r="F10104">
        <v>0</v>
      </c>
      <c r="T10104"/>
    </row>
    <row r="10105" spans="1:20" x14ac:dyDescent="0.25">
      <c r="A10105">
        <v>1988</v>
      </c>
      <c r="B10105">
        <v>8</v>
      </c>
      <c r="C10105">
        <v>29</v>
      </c>
      <c r="D10105">
        <v>78</v>
      </c>
      <c r="E10105">
        <v>67</v>
      </c>
      <c r="F10105">
        <v>25</v>
      </c>
      <c r="T10105"/>
    </row>
    <row r="10106" spans="1:20" x14ac:dyDescent="0.25">
      <c r="A10106">
        <v>1988</v>
      </c>
      <c r="B10106">
        <v>8</v>
      </c>
      <c r="C10106">
        <v>30</v>
      </c>
      <c r="D10106">
        <v>77</v>
      </c>
      <c r="E10106">
        <v>63</v>
      </c>
      <c r="F10106">
        <v>0</v>
      </c>
      <c r="T10106"/>
    </row>
    <row r="10107" spans="1:20" x14ac:dyDescent="0.25">
      <c r="A10107">
        <v>1988</v>
      </c>
      <c r="B10107">
        <v>8</v>
      </c>
      <c r="C10107">
        <v>31</v>
      </c>
      <c r="D10107">
        <v>82</v>
      </c>
      <c r="E10107">
        <v>59</v>
      </c>
      <c r="F10107">
        <v>0</v>
      </c>
      <c r="T10107"/>
    </row>
    <row r="10108" spans="1:20" x14ac:dyDescent="0.25">
      <c r="A10108">
        <v>1988</v>
      </c>
      <c r="B10108">
        <v>9</v>
      </c>
      <c r="C10108">
        <v>1</v>
      </c>
      <c r="D10108">
        <v>83</v>
      </c>
      <c r="E10108">
        <v>60</v>
      </c>
      <c r="F10108">
        <v>0</v>
      </c>
      <c r="T10108"/>
    </row>
    <row r="10109" spans="1:20" x14ac:dyDescent="0.25">
      <c r="A10109">
        <v>1988</v>
      </c>
      <c r="B10109">
        <v>9</v>
      </c>
      <c r="C10109">
        <v>2</v>
      </c>
      <c r="D10109">
        <v>82</v>
      </c>
      <c r="E10109">
        <v>62</v>
      </c>
      <c r="F10109">
        <v>0</v>
      </c>
      <c r="T10109"/>
    </row>
    <row r="10110" spans="1:20" x14ac:dyDescent="0.25">
      <c r="A10110">
        <v>1988</v>
      </c>
      <c r="B10110">
        <v>9</v>
      </c>
      <c r="C10110">
        <v>3</v>
      </c>
      <c r="D10110">
        <v>82</v>
      </c>
      <c r="E10110">
        <v>63</v>
      </c>
      <c r="F10110">
        <v>0</v>
      </c>
      <c r="T10110"/>
    </row>
    <row r="10111" spans="1:20" x14ac:dyDescent="0.25">
      <c r="A10111">
        <v>1988</v>
      </c>
      <c r="B10111">
        <v>9</v>
      </c>
      <c r="C10111">
        <v>4</v>
      </c>
      <c r="D10111">
        <v>73</v>
      </c>
      <c r="E10111">
        <v>64</v>
      </c>
      <c r="F10111">
        <v>125</v>
      </c>
      <c r="T10111"/>
    </row>
    <row r="10112" spans="1:20" x14ac:dyDescent="0.25">
      <c r="A10112">
        <v>1988</v>
      </c>
      <c r="B10112">
        <v>9</v>
      </c>
      <c r="C10112">
        <v>5</v>
      </c>
      <c r="D10112">
        <v>80</v>
      </c>
      <c r="E10112">
        <v>56</v>
      </c>
      <c r="F10112">
        <v>1</v>
      </c>
      <c r="T10112"/>
    </row>
    <row r="10113" spans="1:20" x14ac:dyDescent="0.25">
      <c r="A10113">
        <v>1988</v>
      </c>
      <c r="B10113">
        <v>9</v>
      </c>
      <c r="C10113">
        <v>6</v>
      </c>
      <c r="D10113">
        <v>71</v>
      </c>
      <c r="E10113">
        <v>50</v>
      </c>
      <c r="F10113">
        <v>0</v>
      </c>
      <c r="T10113"/>
    </row>
    <row r="10114" spans="1:20" x14ac:dyDescent="0.25">
      <c r="A10114">
        <v>1988</v>
      </c>
      <c r="B10114">
        <v>9</v>
      </c>
      <c r="C10114">
        <v>7</v>
      </c>
      <c r="D10114">
        <v>74</v>
      </c>
      <c r="E10114">
        <v>53</v>
      </c>
      <c r="F10114">
        <v>0</v>
      </c>
      <c r="T10114"/>
    </row>
    <row r="10115" spans="1:20" x14ac:dyDescent="0.25">
      <c r="A10115">
        <v>1988</v>
      </c>
      <c r="B10115">
        <v>9</v>
      </c>
      <c r="C10115">
        <v>8</v>
      </c>
      <c r="D10115">
        <v>75</v>
      </c>
      <c r="E10115">
        <v>55</v>
      </c>
      <c r="F10115">
        <v>0</v>
      </c>
      <c r="T10115"/>
    </row>
    <row r="10116" spans="1:20" x14ac:dyDescent="0.25">
      <c r="A10116">
        <v>1988</v>
      </c>
      <c r="B10116">
        <v>9</v>
      </c>
      <c r="C10116">
        <v>9</v>
      </c>
      <c r="D10116">
        <v>84</v>
      </c>
      <c r="E10116">
        <v>64</v>
      </c>
      <c r="F10116">
        <v>0</v>
      </c>
      <c r="T10116"/>
    </row>
    <row r="10117" spans="1:20" x14ac:dyDescent="0.25">
      <c r="A10117">
        <v>1988</v>
      </c>
      <c r="B10117">
        <v>9</v>
      </c>
      <c r="C10117">
        <v>10</v>
      </c>
      <c r="D10117">
        <v>84</v>
      </c>
      <c r="E10117">
        <v>67</v>
      </c>
      <c r="F10117">
        <v>0</v>
      </c>
      <c r="T10117"/>
    </row>
    <row r="10118" spans="1:20" x14ac:dyDescent="0.25">
      <c r="A10118">
        <v>1988</v>
      </c>
      <c r="B10118">
        <v>9</v>
      </c>
      <c r="C10118">
        <v>11</v>
      </c>
      <c r="D10118">
        <v>72</v>
      </c>
      <c r="E10118">
        <v>60</v>
      </c>
      <c r="F10118">
        <v>0</v>
      </c>
      <c r="T10118"/>
    </row>
    <row r="10119" spans="1:20" x14ac:dyDescent="0.25">
      <c r="A10119">
        <v>1988</v>
      </c>
      <c r="B10119">
        <v>9</v>
      </c>
      <c r="C10119">
        <v>12</v>
      </c>
      <c r="D10119">
        <v>76</v>
      </c>
      <c r="E10119">
        <v>56</v>
      </c>
      <c r="F10119">
        <v>0</v>
      </c>
      <c r="T10119"/>
    </row>
    <row r="10120" spans="1:20" x14ac:dyDescent="0.25">
      <c r="A10120">
        <v>1988</v>
      </c>
      <c r="B10120">
        <v>9</v>
      </c>
      <c r="C10120">
        <v>13</v>
      </c>
      <c r="D10120">
        <v>79</v>
      </c>
      <c r="E10120">
        <v>60</v>
      </c>
      <c r="F10120">
        <v>94</v>
      </c>
      <c r="T10120"/>
    </row>
    <row r="10121" spans="1:20" x14ac:dyDescent="0.25">
      <c r="A10121">
        <v>1988</v>
      </c>
      <c r="B10121">
        <v>9</v>
      </c>
      <c r="C10121">
        <v>14</v>
      </c>
      <c r="D10121">
        <v>76</v>
      </c>
      <c r="E10121">
        <v>55</v>
      </c>
      <c r="F10121">
        <v>0</v>
      </c>
      <c r="T10121"/>
    </row>
    <row r="10122" spans="1:20" x14ac:dyDescent="0.25">
      <c r="A10122">
        <v>1988</v>
      </c>
      <c r="B10122">
        <v>9</v>
      </c>
      <c r="C10122">
        <v>15</v>
      </c>
      <c r="D10122">
        <v>71</v>
      </c>
      <c r="E10122">
        <v>56</v>
      </c>
      <c r="F10122">
        <v>0</v>
      </c>
      <c r="T10122"/>
    </row>
    <row r="10123" spans="1:20" x14ac:dyDescent="0.25">
      <c r="A10123">
        <v>1988</v>
      </c>
      <c r="B10123">
        <v>9</v>
      </c>
      <c r="C10123">
        <v>16</v>
      </c>
      <c r="D10123">
        <v>71</v>
      </c>
      <c r="E10123">
        <v>49</v>
      </c>
      <c r="F10123">
        <v>0</v>
      </c>
      <c r="T10123"/>
    </row>
    <row r="10124" spans="1:20" x14ac:dyDescent="0.25">
      <c r="A10124">
        <v>1988</v>
      </c>
      <c r="B10124">
        <v>9</v>
      </c>
      <c r="C10124">
        <v>17</v>
      </c>
      <c r="D10124">
        <v>68</v>
      </c>
      <c r="E10124">
        <v>55</v>
      </c>
      <c r="F10124">
        <v>14</v>
      </c>
      <c r="T10124"/>
    </row>
    <row r="10125" spans="1:20" x14ac:dyDescent="0.25">
      <c r="A10125">
        <v>1988</v>
      </c>
      <c r="B10125">
        <v>9</v>
      </c>
      <c r="C10125">
        <v>18</v>
      </c>
      <c r="D10125">
        <v>76</v>
      </c>
      <c r="E10125">
        <v>61</v>
      </c>
      <c r="F10125">
        <v>0</v>
      </c>
      <c r="T10125"/>
    </row>
    <row r="10126" spans="1:20" x14ac:dyDescent="0.25">
      <c r="A10126">
        <v>1988</v>
      </c>
      <c r="B10126">
        <v>9</v>
      </c>
      <c r="C10126">
        <v>19</v>
      </c>
      <c r="D10126">
        <v>84</v>
      </c>
      <c r="E10126">
        <v>64</v>
      </c>
      <c r="F10126">
        <v>0</v>
      </c>
      <c r="T10126"/>
    </row>
    <row r="10127" spans="1:20" x14ac:dyDescent="0.25">
      <c r="A10127">
        <v>1988</v>
      </c>
      <c r="B10127">
        <v>9</v>
      </c>
      <c r="C10127">
        <v>20</v>
      </c>
      <c r="D10127">
        <v>82</v>
      </c>
      <c r="E10127">
        <v>69</v>
      </c>
      <c r="F10127">
        <v>0</v>
      </c>
      <c r="T10127"/>
    </row>
    <row r="10128" spans="1:20" x14ac:dyDescent="0.25">
      <c r="A10128">
        <v>1988</v>
      </c>
      <c r="B10128">
        <v>9</v>
      </c>
      <c r="C10128">
        <v>21</v>
      </c>
      <c r="D10128">
        <v>77</v>
      </c>
      <c r="E10128">
        <v>64</v>
      </c>
      <c r="F10128">
        <v>0</v>
      </c>
      <c r="T10128"/>
    </row>
    <row r="10129" spans="1:20" x14ac:dyDescent="0.25">
      <c r="A10129">
        <v>1988</v>
      </c>
      <c r="B10129">
        <v>9</v>
      </c>
      <c r="C10129">
        <v>22</v>
      </c>
      <c r="D10129">
        <v>73</v>
      </c>
      <c r="E10129">
        <v>61</v>
      </c>
      <c r="F10129">
        <v>0</v>
      </c>
      <c r="T10129"/>
    </row>
    <row r="10130" spans="1:20" x14ac:dyDescent="0.25">
      <c r="A10130">
        <v>1988</v>
      </c>
      <c r="B10130">
        <v>9</v>
      </c>
      <c r="C10130">
        <v>23</v>
      </c>
      <c r="D10130">
        <v>82</v>
      </c>
      <c r="E10130">
        <v>63</v>
      </c>
      <c r="F10130">
        <v>0</v>
      </c>
      <c r="T10130"/>
    </row>
    <row r="10131" spans="1:20" x14ac:dyDescent="0.25">
      <c r="A10131">
        <v>1988</v>
      </c>
      <c r="B10131">
        <v>9</v>
      </c>
      <c r="C10131">
        <v>24</v>
      </c>
      <c r="D10131">
        <v>75</v>
      </c>
      <c r="E10131">
        <v>59</v>
      </c>
      <c r="F10131">
        <v>0</v>
      </c>
      <c r="T10131"/>
    </row>
    <row r="10132" spans="1:20" x14ac:dyDescent="0.25">
      <c r="A10132">
        <v>1988</v>
      </c>
      <c r="B10132">
        <v>9</v>
      </c>
      <c r="C10132">
        <v>25</v>
      </c>
      <c r="D10132">
        <v>69</v>
      </c>
      <c r="E10132">
        <v>59</v>
      </c>
      <c r="F10132">
        <v>0</v>
      </c>
      <c r="T10132"/>
    </row>
    <row r="10133" spans="1:20" x14ac:dyDescent="0.25">
      <c r="A10133">
        <v>1988</v>
      </c>
      <c r="B10133">
        <v>9</v>
      </c>
      <c r="C10133">
        <v>26</v>
      </c>
      <c r="D10133">
        <v>78</v>
      </c>
      <c r="E10133">
        <v>55</v>
      </c>
      <c r="F10133">
        <v>0</v>
      </c>
      <c r="T10133"/>
    </row>
    <row r="10134" spans="1:20" x14ac:dyDescent="0.25">
      <c r="A10134">
        <v>1988</v>
      </c>
      <c r="B10134">
        <v>9</v>
      </c>
      <c r="C10134">
        <v>27</v>
      </c>
      <c r="D10134">
        <v>74</v>
      </c>
      <c r="E10134">
        <v>54</v>
      </c>
      <c r="F10134">
        <v>0</v>
      </c>
      <c r="T10134"/>
    </row>
    <row r="10135" spans="1:20" x14ac:dyDescent="0.25">
      <c r="A10135">
        <v>1988</v>
      </c>
      <c r="B10135">
        <v>9</v>
      </c>
      <c r="C10135">
        <v>28</v>
      </c>
      <c r="D10135">
        <v>80</v>
      </c>
      <c r="E10135">
        <v>55</v>
      </c>
      <c r="F10135">
        <v>0</v>
      </c>
      <c r="T10135"/>
    </row>
    <row r="10136" spans="1:20" x14ac:dyDescent="0.25">
      <c r="A10136">
        <v>1988</v>
      </c>
      <c r="B10136">
        <v>9</v>
      </c>
      <c r="C10136">
        <v>29</v>
      </c>
      <c r="D10136">
        <v>67</v>
      </c>
      <c r="E10136">
        <v>49</v>
      </c>
      <c r="F10136">
        <v>0</v>
      </c>
      <c r="T10136"/>
    </row>
    <row r="10137" spans="1:20" x14ac:dyDescent="0.25">
      <c r="A10137">
        <v>1988</v>
      </c>
      <c r="B10137">
        <v>9</v>
      </c>
      <c r="C10137">
        <v>30</v>
      </c>
      <c r="D10137">
        <v>72</v>
      </c>
      <c r="E10137">
        <v>58</v>
      </c>
      <c r="F10137">
        <v>0</v>
      </c>
      <c r="T10137"/>
    </row>
    <row r="10138" spans="1:20" x14ac:dyDescent="0.25">
      <c r="A10138">
        <v>1988</v>
      </c>
      <c r="B10138">
        <v>10</v>
      </c>
      <c r="C10138">
        <v>1</v>
      </c>
      <c r="D10138">
        <v>79</v>
      </c>
      <c r="E10138">
        <v>60</v>
      </c>
      <c r="F10138">
        <v>0</v>
      </c>
      <c r="T10138"/>
    </row>
    <row r="10139" spans="1:20" x14ac:dyDescent="0.25">
      <c r="A10139">
        <v>1988</v>
      </c>
      <c r="B10139">
        <v>10</v>
      </c>
      <c r="C10139">
        <v>2</v>
      </c>
      <c r="D10139">
        <v>79</v>
      </c>
      <c r="E10139">
        <v>63</v>
      </c>
      <c r="F10139">
        <v>52</v>
      </c>
      <c r="T10139"/>
    </row>
    <row r="10140" spans="1:20" x14ac:dyDescent="0.25">
      <c r="A10140">
        <v>1988</v>
      </c>
      <c r="B10140">
        <v>10</v>
      </c>
      <c r="C10140">
        <v>3</v>
      </c>
      <c r="D10140">
        <v>66</v>
      </c>
      <c r="E10140">
        <v>56</v>
      </c>
      <c r="F10140">
        <v>1</v>
      </c>
      <c r="T10140"/>
    </row>
    <row r="10141" spans="1:20" x14ac:dyDescent="0.25">
      <c r="A10141">
        <v>1988</v>
      </c>
      <c r="B10141">
        <v>10</v>
      </c>
      <c r="C10141">
        <v>4</v>
      </c>
      <c r="D10141">
        <v>59</v>
      </c>
      <c r="E10141">
        <v>55</v>
      </c>
      <c r="F10141">
        <v>0</v>
      </c>
      <c r="T10141"/>
    </row>
    <row r="10142" spans="1:20" x14ac:dyDescent="0.25">
      <c r="A10142">
        <v>1988</v>
      </c>
      <c r="B10142">
        <v>10</v>
      </c>
      <c r="C10142">
        <v>5</v>
      </c>
      <c r="D10142">
        <v>65</v>
      </c>
      <c r="E10142">
        <v>48</v>
      </c>
      <c r="F10142">
        <v>0</v>
      </c>
      <c r="T10142"/>
    </row>
    <row r="10143" spans="1:20" x14ac:dyDescent="0.25">
      <c r="A10143">
        <v>1988</v>
      </c>
      <c r="B10143">
        <v>10</v>
      </c>
      <c r="C10143">
        <v>6</v>
      </c>
      <c r="D10143">
        <v>60</v>
      </c>
      <c r="E10143">
        <v>45</v>
      </c>
      <c r="F10143">
        <v>0</v>
      </c>
      <c r="T10143"/>
    </row>
    <row r="10144" spans="1:20" x14ac:dyDescent="0.25">
      <c r="A10144">
        <v>1988</v>
      </c>
      <c r="B10144">
        <v>10</v>
      </c>
      <c r="C10144">
        <v>7</v>
      </c>
      <c r="D10144">
        <v>55</v>
      </c>
      <c r="E10144">
        <v>43</v>
      </c>
      <c r="F10144">
        <v>61</v>
      </c>
      <c r="T10144"/>
    </row>
    <row r="10145" spans="1:20" x14ac:dyDescent="0.25">
      <c r="A10145">
        <v>1988</v>
      </c>
      <c r="B10145">
        <v>10</v>
      </c>
      <c r="C10145">
        <v>8</v>
      </c>
      <c r="D10145">
        <v>45</v>
      </c>
      <c r="E10145">
        <v>37</v>
      </c>
      <c r="F10145">
        <v>29</v>
      </c>
      <c r="T10145"/>
    </row>
    <row r="10146" spans="1:20" x14ac:dyDescent="0.25">
      <c r="A10146">
        <v>1988</v>
      </c>
      <c r="B10146">
        <v>10</v>
      </c>
      <c r="C10146">
        <v>9</v>
      </c>
      <c r="D10146">
        <v>59</v>
      </c>
      <c r="E10146">
        <v>37</v>
      </c>
      <c r="F10146">
        <v>0</v>
      </c>
      <c r="T10146"/>
    </row>
    <row r="10147" spans="1:20" x14ac:dyDescent="0.25">
      <c r="A10147">
        <v>1988</v>
      </c>
      <c r="B10147">
        <v>10</v>
      </c>
      <c r="C10147">
        <v>10</v>
      </c>
      <c r="D10147">
        <v>67</v>
      </c>
      <c r="E10147">
        <v>49</v>
      </c>
      <c r="F10147">
        <v>0</v>
      </c>
      <c r="T10147"/>
    </row>
    <row r="10148" spans="1:20" x14ac:dyDescent="0.25">
      <c r="A10148">
        <v>1988</v>
      </c>
      <c r="B10148">
        <v>10</v>
      </c>
      <c r="C10148">
        <v>11</v>
      </c>
      <c r="D10148">
        <v>65</v>
      </c>
      <c r="E10148">
        <v>48</v>
      </c>
      <c r="F10148">
        <v>0</v>
      </c>
      <c r="T10148"/>
    </row>
    <row r="10149" spans="1:20" x14ac:dyDescent="0.25">
      <c r="A10149">
        <v>1988</v>
      </c>
      <c r="B10149">
        <v>10</v>
      </c>
      <c r="C10149">
        <v>12</v>
      </c>
      <c r="D10149">
        <v>56</v>
      </c>
      <c r="E10149">
        <v>41</v>
      </c>
      <c r="F10149">
        <v>0</v>
      </c>
      <c r="T10149"/>
    </row>
    <row r="10150" spans="1:20" x14ac:dyDescent="0.25">
      <c r="A10150">
        <v>1988</v>
      </c>
      <c r="B10150">
        <v>10</v>
      </c>
      <c r="C10150">
        <v>13</v>
      </c>
      <c r="D10150">
        <v>53</v>
      </c>
      <c r="E10150">
        <v>37</v>
      </c>
      <c r="F10150">
        <v>0</v>
      </c>
      <c r="T10150"/>
    </row>
    <row r="10151" spans="1:20" x14ac:dyDescent="0.25">
      <c r="A10151">
        <v>1988</v>
      </c>
      <c r="B10151">
        <v>10</v>
      </c>
      <c r="C10151">
        <v>14</v>
      </c>
      <c r="D10151">
        <v>59</v>
      </c>
      <c r="E10151">
        <v>37</v>
      </c>
      <c r="F10151">
        <v>0</v>
      </c>
      <c r="T10151"/>
    </row>
    <row r="10152" spans="1:20" x14ac:dyDescent="0.25">
      <c r="A10152">
        <v>1988</v>
      </c>
      <c r="B10152">
        <v>10</v>
      </c>
      <c r="C10152">
        <v>15</v>
      </c>
      <c r="D10152">
        <v>69</v>
      </c>
      <c r="E10152">
        <v>46</v>
      </c>
      <c r="F10152">
        <v>0</v>
      </c>
      <c r="T10152"/>
    </row>
    <row r="10153" spans="1:20" x14ac:dyDescent="0.25">
      <c r="A10153">
        <v>1988</v>
      </c>
      <c r="B10153">
        <v>10</v>
      </c>
      <c r="C10153">
        <v>16</v>
      </c>
      <c r="D10153">
        <v>68</v>
      </c>
      <c r="E10153">
        <v>52</v>
      </c>
      <c r="F10153">
        <v>0</v>
      </c>
      <c r="T10153"/>
    </row>
    <row r="10154" spans="1:20" x14ac:dyDescent="0.25">
      <c r="A10154">
        <v>1988</v>
      </c>
      <c r="B10154">
        <v>10</v>
      </c>
      <c r="C10154">
        <v>17</v>
      </c>
      <c r="D10154">
        <v>74</v>
      </c>
      <c r="E10154">
        <v>58</v>
      </c>
      <c r="F10154">
        <v>0</v>
      </c>
      <c r="T10154"/>
    </row>
    <row r="10155" spans="1:20" x14ac:dyDescent="0.25">
      <c r="A10155">
        <v>1988</v>
      </c>
      <c r="B10155">
        <v>10</v>
      </c>
      <c r="C10155">
        <v>18</v>
      </c>
      <c r="D10155">
        <v>67</v>
      </c>
      <c r="E10155">
        <v>55</v>
      </c>
      <c r="F10155">
        <v>0</v>
      </c>
      <c r="T10155"/>
    </row>
    <row r="10156" spans="1:20" x14ac:dyDescent="0.25">
      <c r="A10156">
        <v>1988</v>
      </c>
      <c r="B10156">
        <v>10</v>
      </c>
      <c r="C10156">
        <v>19</v>
      </c>
      <c r="D10156">
        <v>59</v>
      </c>
      <c r="E10156">
        <v>44</v>
      </c>
      <c r="F10156">
        <v>0</v>
      </c>
      <c r="T10156"/>
    </row>
    <row r="10157" spans="1:20" x14ac:dyDescent="0.25">
      <c r="A10157">
        <v>1988</v>
      </c>
      <c r="B10157">
        <v>10</v>
      </c>
      <c r="C10157">
        <v>20</v>
      </c>
      <c r="D10157">
        <v>58</v>
      </c>
      <c r="E10157">
        <v>39</v>
      </c>
      <c r="F10157">
        <v>0</v>
      </c>
      <c r="T10157"/>
    </row>
    <row r="10158" spans="1:20" x14ac:dyDescent="0.25">
      <c r="A10158">
        <v>1988</v>
      </c>
      <c r="B10158">
        <v>10</v>
      </c>
      <c r="C10158">
        <v>21</v>
      </c>
      <c r="D10158">
        <v>55</v>
      </c>
      <c r="E10158">
        <v>42</v>
      </c>
      <c r="F10158">
        <v>153</v>
      </c>
      <c r="T10158"/>
    </row>
    <row r="10159" spans="1:20" x14ac:dyDescent="0.25">
      <c r="A10159">
        <v>1988</v>
      </c>
      <c r="B10159">
        <v>10</v>
      </c>
      <c r="C10159">
        <v>22</v>
      </c>
      <c r="D10159">
        <v>56</v>
      </c>
      <c r="E10159">
        <v>44</v>
      </c>
      <c r="F10159">
        <v>58</v>
      </c>
      <c r="T10159"/>
    </row>
    <row r="10160" spans="1:20" x14ac:dyDescent="0.25">
      <c r="A10160">
        <v>1988</v>
      </c>
      <c r="B10160">
        <v>10</v>
      </c>
      <c r="C10160">
        <v>23</v>
      </c>
      <c r="D10160">
        <v>57</v>
      </c>
      <c r="E10160">
        <v>43</v>
      </c>
      <c r="F10160">
        <v>0</v>
      </c>
      <c r="T10160"/>
    </row>
    <row r="10161" spans="1:20" x14ac:dyDescent="0.25">
      <c r="A10161">
        <v>1988</v>
      </c>
      <c r="B10161">
        <v>10</v>
      </c>
      <c r="C10161">
        <v>24</v>
      </c>
      <c r="D10161">
        <v>63</v>
      </c>
      <c r="E10161">
        <v>48</v>
      </c>
      <c r="F10161">
        <v>2</v>
      </c>
      <c r="T10161"/>
    </row>
    <row r="10162" spans="1:20" x14ac:dyDescent="0.25">
      <c r="A10162">
        <v>1988</v>
      </c>
      <c r="B10162">
        <v>10</v>
      </c>
      <c r="C10162">
        <v>25</v>
      </c>
      <c r="D10162">
        <v>53</v>
      </c>
      <c r="E10162">
        <v>44</v>
      </c>
      <c r="F10162">
        <v>0</v>
      </c>
      <c r="T10162"/>
    </row>
    <row r="10163" spans="1:20" x14ac:dyDescent="0.25">
      <c r="A10163">
        <v>1988</v>
      </c>
      <c r="B10163">
        <v>10</v>
      </c>
      <c r="C10163">
        <v>26</v>
      </c>
      <c r="D10163">
        <v>53</v>
      </c>
      <c r="E10163">
        <v>41</v>
      </c>
      <c r="F10163">
        <v>0</v>
      </c>
      <c r="T10163"/>
    </row>
    <row r="10164" spans="1:20" x14ac:dyDescent="0.25">
      <c r="A10164">
        <v>1988</v>
      </c>
      <c r="B10164">
        <v>10</v>
      </c>
      <c r="C10164">
        <v>27</v>
      </c>
      <c r="D10164">
        <v>54</v>
      </c>
      <c r="E10164">
        <v>37</v>
      </c>
      <c r="F10164">
        <v>0</v>
      </c>
      <c r="T10164"/>
    </row>
    <row r="10165" spans="1:20" x14ac:dyDescent="0.25">
      <c r="A10165">
        <v>1988</v>
      </c>
      <c r="B10165">
        <v>10</v>
      </c>
      <c r="C10165">
        <v>28</v>
      </c>
      <c r="D10165">
        <v>61</v>
      </c>
      <c r="E10165">
        <v>45</v>
      </c>
      <c r="F10165">
        <v>0</v>
      </c>
      <c r="T10165"/>
    </row>
    <row r="10166" spans="1:20" x14ac:dyDescent="0.25">
      <c r="A10166">
        <v>1988</v>
      </c>
      <c r="B10166">
        <v>10</v>
      </c>
      <c r="C10166">
        <v>29</v>
      </c>
      <c r="D10166">
        <v>55</v>
      </c>
      <c r="E10166">
        <v>40</v>
      </c>
      <c r="F10166">
        <v>0</v>
      </c>
      <c r="T10166"/>
    </row>
    <row r="10167" spans="1:20" x14ac:dyDescent="0.25">
      <c r="A10167">
        <v>1988</v>
      </c>
      <c r="B10167">
        <v>10</v>
      </c>
      <c r="C10167">
        <v>30</v>
      </c>
      <c r="D10167">
        <v>51</v>
      </c>
      <c r="E10167">
        <v>36</v>
      </c>
      <c r="F10167">
        <v>0</v>
      </c>
      <c r="T10167"/>
    </row>
    <row r="10168" spans="1:20" x14ac:dyDescent="0.25">
      <c r="A10168">
        <v>1988</v>
      </c>
      <c r="B10168">
        <v>10</v>
      </c>
      <c r="C10168">
        <v>31</v>
      </c>
      <c r="D10168">
        <v>48</v>
      </c>
      <c r="E10168">
        <v>31</v>
      </c>
      <c r="F10168">
        <v>0</v>
      </c>
      <c r="T10168"/>
    </row>
    <row r="10169" spans="1:20" x14ac:dyDescent="0.25">
      <c r="A10169">
        <v>1988</v>
      </c>
      <c r="B10169">
        <v>11</v>
      </c>
      <c r="C10169">
        <v>1</v>
      </c>
      <c r="D10169">
        <v>47</v>
      </c>
      <c r="E10169">
        <v>44</v>
      </c>
      <c r="F10169">
        <v>169</v>
      </c>
      <c r="T10169"/>
    </row>
    <row r="10170" spans="1:20" x14ac:dyDescent="0.25">
      <c r="A10170">
        <v>1988</v>
      </c>
      <c r="B10170">
        <v>11</v>
      </c>
      <c r="C10170">
        <v>2</v>
      </c>
      <c r="D10170">
        <v>49</v>
      </c>
      <c r="E10170">
        <v>44</v>
      </c>
      <c r="F10170">
        <v>0</v>
      </c>
      <c r="T10170"/>
    </row>
    <row r="10171" spans="1:20" x14ac:dyDescent="0.25">
      <c r="A10171">
        <v>1988</v>
      </c>
      <c r="B10171">
        <v>11</v>
      </c>
      <c r="C10171">
        <v>3</v>
      </c>
      <c r="D10171">
        <v>56</v>
      </c>
      <c r="E10171">
        <v>41</v>
      </c>
      <c r="F10171">
        <v>0</v>
      </c>
      <c r="T10171"/>
    </row>
    <row r="10172" spans="1:20" x14ac:dyDescent="0.25">
      <c r="A10172">
        <v>1988</v>
      </c>
      <c r="B10172">
        <v>11</v>
      </c>
      <c r="C10172">
        <v>4</v>
      </c>
      <c r="D10172">
        <v>65</v>
      </c>
      <c r="E10172">
        <v>45</v>
      </c>
      <c r="F10172">
        <v>0</v>
      </c>
      <c r="T10172"/>
    </row>
    <row r="10173" spans="1:20" x14ac:dyDescent="0.25">
      <c r="A10173">
        <v>1988</v>
      </c>
      <c r="B10173">
        <v>11</v>
      </c>
      <c r="C10173">
        <v>5</v>
      </c>
      <c r="D10173">
        <v>63</v>
      </c>
      <c r="E10173">
        <v>55</v>
      </c>
      <c r="F10173">
        <v>70</v>
      </c>
      <c r="T10173"/>
    </row>
    <row r="10174" spans="1:20" x14ac:dyDescent="0.25">
      <c r="A10174">
        <v>1988</v>
      </c>
      <c r="B10174">
        <v>11</v>
      </c>
      <c r="C10174">
        <v>6</v>
      </c>
      <c r="D10174">
        <v>67</v>
      </c>
      <c r="E10174">
        <v>53</v>
      </c>
      <c r="F10174">
        <v>0</v>
      </c>
      <c r="T10174"/>
    </row>
    <row r="10175" spans="1:20" x14ac:dyDescent="0.25">
      <c r="A10175">
        <v>1988</v>
      </c>
      <c r="B10175">
        <v>11</v>
      </c>
      <c r="C10175">
        <v>7</v>
      </c>
      <c r="D10175">
        <v>57</v>
      </c>
      <c r="E10175">
        <v>44</v>
      </c>
      <c r="F10175">
        <v>0</v>
      </c>
      <c r="T10175"/>
    </row>
    <row r="10176" spans="1:20" x14ac:dyDescent="0.25">
      <c r="A10176">
        <v>1988</v>
      </c>
      <c r="B10176">
        <v>11</v>
      </c>
      <c r="C10176">
        <v>8</v>
      </c>
      <c r="D10176">
        <v>56</v>
      </c>
      <c r="E10176">
        <v>43</v>
      </c>
      <c r="F10176">
        <v>0</v>
      </c>
      <c r="T10176"/>
    </row>
    <row r="10177" spans="1:20" x14ac:dyDescent="0.25">
      <c r="A10177">
        <v>1988</v>
      </c>
      <c r="B10177">
        <v>11</v>
      </c>
      <c r="C10177">
        <v>9</v>
      </c>
      <c r="D10177">
        <v>55</v>
      </c>
      <c r="E10177">
        <v>46</v>
      </c>
      <c r="F10177">
        <v>0</v>
      </c>
      <c r="T10177"/>
    </row>
    <row r="10178" spans="1:20" x14ac:dyDescent="0.25">
      <c r="A10178">
        <v>1988</v>
      </c>
      <c r="B10178">
        <v>11</v>
      </c>
      <c r="C10178">
        <v>10</v>
      </c>
      <c r="D10178">
        <v>62</v>
      </c>
      <c r="E10178">
        <v>45</v>
      </c>
      <c r="F10178">
        <v>2</v>
      </c>
      <c r="T10178"/>
    </row>
    <row r="10179" spans="1:20" x14ac:dyDescent="0.25">
      <c r="A10179">
        <v>1988</v>
      </c>
      <c r="B10179">
        <v>11</v>
      </c>
      <c r="C10179">
        <v>11</v>
      </c>
      <c r="D10179">
        <v>57</v>
      </c>
      <c r="E10179">
        <v>41</v>
      </c>
      <c r="F10179">
        <v>0</v>
      </c>
      <c r="T10179"/>
    </row>
    <row r="10180" spans="1:20" x14ac:dyDescent="0.25">
      <c r="A10180">
        <v>1988</v>
      </c>
      <c r="B10180">
        <v>11</v>
      </c>
      <c r="C10180">
        <v>12</v>
      </c>
      <c r="D10180">
        <v>50</v>
      </c>
      <c r="E10180">
        <v>36</v>
      </c>
      <c r="F10180">
        <v>0</v>
      </c>
      <c r="T10180"/>
    </row>
    <row r="10181" spans="1:20" x14ac:dyDescent="0.25">
      <c r="A10181">
        <v>1988</v>
      </c>
      <c r="B10181">
        <v>11</v>
      </c>
      <c r="C10181">
        <v>13</v>
      </c>
      <c r="D10181">
        <v>57</v>
      </c>
      <c r="E10181">
        <v>44</v>
      </c>
      <c r="F10181">
        <v>57</v>
      </c>
      <c r="T10181"/>
    </row>
    <row r="10182" spans="1:20" x14ac:dyDescent="0.25">
      <c r="A10182">
        <v>1988</v>
      </c>
      <c r="B10182">
        <v>11</v>
      </c>
      <c r="C10182">
        <v>14</v>
      </c>
      <c r="D10182">
        <v>63</v>
      </c>
      <c r="E10182">
        <v>44</v>
      </c>
      <c r="F10182">
        <v>0</v>
      </c>
      <c r="T10182"/>
    </row>
    <row r="10183" spans="1:20" x14ac:dyDescent="0.25">
      <c r="A10183">
        <v>1988</v>
      </c>
      <c r="B10183">
        <v>11</v>
      </c>
      <c r="C10183">
        <v>15</v>
      </c>
      <c r="D10183">
        <v>59</v>
      </c>
      <c r="E10183">
        <v>45</v>
      </c>
      <c r="F10183">
        <v>0</v>
      </c>
      <c r="T10183"/>
    </row>
    <row r="10184" spans="1:20" x14ac:dyDescent="0.25">
      <c r="A10184">
        <v>1988</v>
      </c>
      <c r="B10184">
        <v>11</v>
      </c>
      <c r="C10184">
        <v>16</v>
      </c>
      <c r="D10184">
        <v>62</v>
      </c>
      <c r="E10184">
        <v>47</v>
      </c>
      <c r="F10184">
        <v>0</v>
      </c>
      <c r="T10184"/>
    </row>
    <row r="10185" spans="1:20" x14ac:dyDescent="0.25">
      <c r="A10185">
        <v>1988</v>
      </c>
      <c r="B10185">
        <v>11</v>
      </c>
      <c r="C10185">
        <v>17</v>
      </c>
      <c r="D10185">
        <v>63</v>
      </c>
      <c r="E10185">
        <v>44</v>
      </c>
      <c r="F10185">
        <v>108</v>
      </c>
      <c r="T10185"/>
    </row>
    <row r="10186" spans="1:20" x14ac:dyDescent="0.25">
      <c r="A10186">
        <v>1988</v>
      </c>
      <c r="B10186">
        <v>11</v>
      </c>
      <c r="C10186">
        <v>18</v>
      </c>
      <c r="D10186">
        <v>54</v>
      </c>
      <c r="E10186">
        <v>39</v>
      </c>
      <c r="F10186">
        <v>0</v>
      </c>
      <c r="T10186"/>
    </row>
    <row r="10187" spans="1:20" x14ac:dyDescent="0.25">
      <c r="A10187">
        <v>1988</v>
      </c>
      <c r="B10187">
        <v>11</v>
      </c>
      <c r="C10187">
        <v>19</v>
      </c>
      <c r="D10187">
        <v>45</v>
      </c>
      <c r="E10187">
        <v>39</v>
      </c>
      <c r="F10187">
        <v>1</v>
      </c>
      <c r="T10187"/>
    </row>
    <row r="10188" spans="1:20" x14ac:dyDescent="0.25">
      <c r="A10188">
        <v>1988</v>
      </c>
      <c r="B10188">
        <v>11</v>
      </c>
      <c r="C10188">
        <v>20</v>
      </c>
      <c r="D10188">
        <v>61</v>
      </c>
      <c r="E10188">
        <v>44</v>
      </c>
      <c r="F10188">
        <v>337</v>
      </c>
      <c r="T10188"/>
    </row>
    <row r="10189" spans="1:20" x14ac:dyDescent="0.25">
      <c r="A10189">
        <v>1988</v>
      </c>
      <c r="B10189">
        <v>11</v>
      </c>
      <c r="C10189">
        <v>21</v>
      </c>
      <c r="D10189">
        <v>58</v>
      </c>
      <c r="E10189">
        <v>40</v>
      </c>
      <c r="F10189">
        <v>0</v>
      </c>
      <c r="T10189"/>
    </row>
    <row r="10190" spans="1:20" x14ac:dyDescent="0.25">
      <c r="A10190">
        <v>1988</v>
      </c>
      <c r="B10190">
        <v>11</v>
      </c>
      <c r="C10190">
        <v>22</v>
      </c>
      <c r="D10190">
        <v>50</v>
      </c>
      <c r="E10190">
        <v>35</v>
      </c>
      <c r="F10190">
        <v>0</v>
      </c>
      <c r="T10190"/>
    </row>
    <row r="10191" spans="1:20" x14ac:dyDescent="0.25">
      <c r="A10191">
        <v>1988</v>
      </c>
      <c r="B10191">
        <v>11</v>
      </c>
      <c r="C10191">
        <v>23</v>
      </c>
      <c r="D10191">
        <v>51</v>
      </c>
      <c r="E10191">
        <v>36</v>
      </c>
      <c r="F10191">
        <v>0</v>
      </c>
      <c r="T10191"/>
    </row>
    <row r="10192" spans="1:20" x14ac:dyDescent="0.25">
      <c r="A10192">
        <v>1988</v>
      </c>
      <c r="B10192">
        <v>11</v>
      </c>
      <c r="C10192">
        <v>24</v>
      </c>
      <c r="D10192">
        <v>45</v>
      </c>
      <c r="E10192">
        <v>32</v>
      </c>
      <c r="F10192">
        <v>0</v>
      </c>
      <c r="T10192"/>
    </row>
    <row r="10193" spans="1:20" x14ac:dyDescent="0.25">
      <c r="A10193">
        <v>1988</v>
      </c>
      <c r="B10193">
        <v>11</v>
      </c>
      <c r="C10193">
        <v>25</v>
      </c>
      <c r="D10193">
        <v>54</v>
      </c>
      <c r="E10193">
        <v>33</v>
      </c>
      <c r="F10193">
        <v>0</v>
      </c>
      <c r="T10193"/>
    </row>
    <row r="10194" spans="1:20" x14ac:dyDescent="0.25">
      <c r="A10194">
        <v>1988</v>
      </c>
      <c r="B10194">
        <v>11</v>
      </c>
      <c r="C10194">
        <v>26</v>
      </c>
      <c r="D10194">
        <v>66</v>
      </c>
      <c r="E10194">
        <v>41</v>
      </c>
      <c r="F10194">
        <v>0</v>
      </c>
      <c r="T10194"/>
    </row>
    <row r="10195" spans="1:20" x14ac:dyDescent="0.25">
      <c r="A10195">
        <v>1988</v>
      </c>
      <c r="B10195">
        <v>11</v>
      </c>
      <c r="C10195">
        <v>27</v>
      </c>
      <c r="D10195">
        <v>64</v>
      </c>
      <c r="E10195">
        <v>52</v>
      </c>
      <c r="F10195">
        <v>41</v>
      </c>
      <c r="T10195"/>
    </row>
    <row r="10196" spans="1:20" x14ac:dyDescent="0.25">
      <c r="A10196">
        <v>1988</v>
      </c>
      <c r="B10196">
        <v>11</v>
      </c>
      <c r="C10196">
        <v>28</v>
      </c>
      <c r="D10196">
        <v>61</v>
      </c>
      <c r="E10196">
        <v>39</v>
      </c>
      <c r="F10196">
        <v>105</v>
      </c>
      <c r="T10196"/>
    </row>
    <row r="10197" spans="1:20" x14ac:dyDescent="0.25">
      <c r="A10197">
        <v>1988</v>
      </c>
      <c r="B10197">
        <v>11</v>
      </c>
      <c r="C10197">
        <v>29</v>
      </c>
      <c r="D10197">
        <v>47</v>
      </c>
      <c r="E10197">
        <v>37</v>
      </c>
      <c r="F10197">
        <v>0</v>
      </c>
      <c r="T10197"/>
    </row>
    <row r="10198" spans="1:20" x14ac:dyDescent="0.25">
      <c r="A10198">
        <v>1988</v>
      </c>
      <c r="B10198">
        <v>11</v>
      </c>
      <c r="C10198">
        <v>30</v>
      </c>
      <c r="D10198">
        <v>52</v>
      </c>
      <c r="E10198">
        <v>39</v>
      </c>
      <c r="F10198">
        <v>0</v>
      </c>
      <c r="T10198"/>
    </row>
    <row r="10199" spans="1:20" x14ac:dyDescent="0.25">
      <c r="A10199">
        <v>1988</v>
      </c>
      <c r="B10199">
        <v>12</v>
      </c>
      <c r="C10199">
        <v>1</v>
      </c>
      <c r="D10199">
        <v>48</v>
      </c>
      <c r="E10199">
        <v>37</v>
      </c>
      <c r="F10199">
        <v>0</v>
      </c>
      <c r="T10199"/>
    </row>
    <row r="10200" spans="1:20" x14ac:dyDescent="0.25">
      <c r="A10200">
        <v>1988</v>
      </c>
      <c r="B10200">
        <v>12</v>
      </c>
      <c r="C10200">
        <v>2</v>
      </c>
      <c r="D10200">
        <v>42</v>
      </c>
      <c r="E10200">
        <v>34</v>
      </c>
      <c r="F10200">
        <v>0</v>
      </c>
      <c r="T10200"/>
    </row>
    <row r="10201" spans="1:20" x14ac:dyDescent="0.25">
      <c r="A10201">
        <v>1988</v>
      </c>
      <c r="B10201">
        <v>12</v>
      </c>
      <c r="C10201">
        <v>3</v>
      </c>
      <c r="D10201">
        <v>54</v>
      </c>
      <c r="E10201">
        <v>35</v>
      </c>
      <c r="F10201">
        <v>0</v>
      </c>
      <c r="T10201"/>
    </row>
    <row r="10202" spans="1:20" x14ac:dyDescent="0.25">
      <c r="A10202">
        <v>1988</v>
      </c>
      <c r="B10202">
        <v>12</v>
      </c>
      <c r="C10202">
        <v>4</v>
      </c>
      <c r="D10202">
        <v>51</v>
      </c>
      <c r="E10202">
        <v>31</v>
      </c>
      <c r="F10202">
        <v>0</v>
      </c>
      <c r="T10202"/>
    </row>
    <row r="10203" spans="1:20" x14ac:dyDescent="0.25">
      <c r="A10203">
        <v>1988</v>
      </c>
      <c r="B10203">
        <v>12</v>
      </c>
      <c r="C10203">
        <v>5</v>
      </c>
      <c r="D10203">
        <v>44</v>
      </c>
      <c r="E10203">
        <v>33</v>
      </c>
      <c r="F10203">
        <v>0</v>
      </c>
      <c r="T10203"/>
    </row>
    <row r="10204" spans="1:20" x14ac:dyDescent="0.25">
      <c r="A10204">
        <v>1988</v>
      </c>
      <c r="B10204">
        <v>12</v>
      </c>
      <c r="C10204">
        <v>6</v>
      </c>
      <c r="D10204">
        <v>51</v>
      </c>
      <c r="E10204">
        <v>35</v>
      </c>
      <c r="F10204">
        <v>0</v>
      </c>
      <c r="T10204"/>
    </row>
    <row r="10205" spans="1:20" x14ac:dyDescent="0.25">
      <c r="A10205">
        <v>1988</v>
      </c>
      <c r="B10205">
        <v>12</v>
      </c>
      <c r="C10205">
        <v>7</v>
      </c>
      <c r="D10205">
        <v>60</v>
      </c>
      <c r="E10205">
        <v>41</v>
      </c>
      <c r="F10205">
        <v>0</v>
      </c>
      <c r="T10205"/>
    </row>
    <row r="10206" spans="1:20" x14ac:dyDescent="0.25">
      <c r="A10206">
        <v>1988</v>
      </c>
      <c r="B10206">
        <v>12</v>
      </c>
      <c r="C10206">
        <v>8</v>
      </c>
      <c r="D10206">
        <v>49</v>
      </c>
      <c r="E10206">
        <v>35</v>
      </c>
      <c r="F10206">
        <v>0</v>
      </c>
      <c r="T10206"/>
    </row>
    <row r="10207" spans="1:20" x14ac:dyDescent="0.25">
      <c r="A10207">
        <v>1988</v>
      </c>
      <c r="B10207">
        <v>12</v>
      </c>
      <c r="C10207">
        <v>9</v>
      </c>
      <c r="D10207">
        <v>36</v>
      </c>
      <c r="E10207">
        <v>30</v>
      </c>
      <c r="F10207">
        <v>0</v>
      </c>
      <c r="T10207"/>
    </row>
    <row r="10208" spans="1:20" x14ac:dyDescent="0.25">
      <c r="A10208">
        <v>1988</v>
      </c>
      <c r="B10208">
        <v>12</v>
      </c>
      <c r="C10208">
        <v>10</v>
      </c>
      <c r="D10208">
        <v>35</v>
      </c>
      <c r="E10208">
        <v>25</v>
      </c>
      <c r="F10208">
        <v>0</v>
      </c>
      <c r="T10208"/>
    </row>
    <row r="10209" spans="1:20" x14ac:dyDescent="0.25">
      <c r="A10209">
        <v>1988</v>
      </c>
      <c r="B10209">
        <v>12</v>
      </c>
      <c r="C10209">
        <v>11</v>
      </c>
      <c r="D10209">
        <v>29</v>
      </c>
      <c r="E10209">
        <v>12</v>
      </c>
      <c r="F10209">
        <v>0</v>
      </c>
      <c r="T10209"/>
    </row>
    <row r="10210" spans="1:20" x14ac:dyDescent="0.25">
      <c r="A10210">
        <v>1988</v>
      </c>
      <c r="B10210">
        <v>12</v>
      </c>
      <c r="C10210">
        <v>12</v>
      </c>
      <c r="D10210">
        <v>20</v>
      </c>
      <c r="E10210">
        <v>5</v>
      </c>
      <c r="F10210">
        <v>0</v>
      </c>
      <c r="T10210"/>
    </row>
    <row r="10211" spans="1:20" x14ac:dyDescent="0.25">
      <c r="A10211">
        <v>1988</v>
      </c>
      <c r="B10211">
        <v>12</v>
      </c>
      <c r="C10211">
        <v>13</v>
      </c>
      <c r="D10211">
        <v>29</v>
      </c>
      <c r="E10211">
        <v>16</v>
      </c>
      <c r="F10211">
        <v>0</v>
      </c>
      <c r="T10211"/>
    </row>
    <row r="10212" spans="1:20" x14ac:dyDescent="0.25">
      <c r="A10212">
        <v>1988</v>
      </c>
      <c r="B10212">
        <v>12</v>
      </c>
      <c r="C10212">
        <v>14</v>
      </c>
      <c r="D10212">
        <v>41</v>
      </c>
      <c r="E10212">
        <v>27</v>
      </c>
      <c r="F10212">
        <v>0</v>
      </c>
      <c r="T10212"/>
    </row>
    <row r="10213" spans="1:20" x14ac:dyDescent="0.25">
      <c r="A10213">
        <v>1988</v>
      </c>
      <c r="B10213">
        <v>12</v>
      </c>
      <c r="C10213">
        <v>15</v>
      </c>
      <c r="D10213">
        <v>48</v>
      </c>
      <c r="E10213">
        <v>26</v>
      </c>
      <c r="F10213">
        <v>0</v>
      </c>
      <c r="T10213"/>
    </row>
    <row r="10214" spans="1:20" x14ac:dyDescent="0.25">
      <c r="A10214">
        <v>1988</v>
      </c>
      <c r="B10214">
        <v>12</v>
      </c>
      <c r="C10214">
        <v>16</v>
      </c>
      <c r="D10214">
        <v>29</v>
      </c>
      <c r="E10214">
        <v>19</v>
      </c>
      <c r="F10214">
        <v>0</v>
      </c>
      <c r="T10214"/>
    </row>
    <row r="10215" spans="1:20" x14ac:dyDescent="0.25">
      <c r="A10215">
        <v>1988</v>
      </c>
      <c r="B10215">
        <v>12</v>
      </c>
      <c r="C10215">
        <v>17</v>
      </c>
      <c r="D10215">
        <v>28</v>
      </c>
      <c r="E10215">
        <v>21</v>
      </c>
      <c r="F10215">
        <v>0</v>
      </c>
      <c r="T10215"/>
    </row>
    <row r="10216" spans="1:20" x14ac:dyDescent="0.25">
      <c r="A10216">
        <v>1988</v>
      </c>
      <c r="B10216">
        <v>12</v>
      </c>
      <c r="C10216">
        <v>18</v>
      </c>
      <c r="D10216">
        <v>31</v>
      </c>
      <c r="E10216">
        <v>19</v>
      </c>
      <c r="F10216">
        <v>0</v>
      </c>
      <c r="T10216"/>
    </row>
    <row r="10217" spans="1:20" x14ac:dyDescent="0.25">
      <c r="A10217">
        <v>1988</v>
      </c>
      <c r="B10217">
        <v>12</v>
      </c>
      <c r="C10217">
        <v>19</v>
      </c>
      <c r="D10217">
        <v>41</v>
      </c>
      <c r="E10217">
        <v>26</v>
      </c>
      <c r="F10217">
        <v>0</v>
      </c>
      <c r="T10217"/>
    </row>
    <row r="10218" spans="1:20" x14ac:dyDescent="0.25">
      <c r="A10218">
        <v>1988</v>
      </c>
      <c r="B10218">
        <v>12</v>
      </c>
      <c r="C10218">
        <v>20</v>
      </c>
      <c r="D10218">
        <v>56</v>
      </c>
      <c r="E10218">
        <v>38</v>
      </c>
      <c r="F10218">
        <v>0</v>
      </c>
      <c r="T10218"/>
    </row>
    <row r="10219" spans="1:20" x14ac:dyDescent="0.25">
      <c r="A10219">
        <v>1988</v>
      </c>
      <c r="B10219">
        <v>12</v>
      </c>
      <c r="C10219">
        <v>21</v>
      </c>
      <c r="D10219">
        <v>53</v>
      </c>
      <c r="E10219">
        <v>39</v>
      </c>
      <c r="F10219">
        <v>20</v>
      </c>
      <c r="T10219"/>
    </row>
    <row r="10220" spans="1:20" x14ac:dyDescent="0.25">
      <c r="A10220">
        <v>1988</v>
      </c>
      <c r="B10220">
        <v>12</v>
      </c>
      <c r="C10220">
        <v>22</v>
      </c>
      <c r="D10220">
        <v>42</v>
      </c>
      <c r="E10220">
        <v>30</v>
      </c>
      <c r="F10220">
        <v>0</v>
      </c>
      <c r="T10220"/>
    </row>
    <row r="10221" spans="1:20" x14ac:dyDescent="0.25">
      <c r="A10221">
        <v>1988</v>
      </c>
      <c r="B10221">
        <v>12</v>
      </c>
      <c r="C10221">
        <v>23</v>
      </c>
      <c r="D10221">
        <v>46</v>
      </c>
      <c r="E10221">
        <v>29</v>
      </c>
      <c r="F10221">
        <v>38</v>
      </c>
      <c r="T10221"/>
    </row>
    <row r="10222" spans="1:20" x14ac:dyDescent="0.25">
      <c r="A10222">
        <v>1988</v>
      </c>
      <c r="B10222">
        <v>12</v>
      </c>
      <c r="C10222">
        <v>24</v>
      </c>
      <c r="D10222">
        <v>56</v>
      </c>
      <c r="E10222">
        <v>36</v>
      </c>
      <c r="F10222">
        <v>30</v>
      </c>
      <c r="T10222"/>
    </row>
    <row r="10223" spans="1:20" x14ac:dyDescent="0.25">
      <c r="A10223">
        <v>1988</v>
      </c>
      <c r="B10223">
        <v>12</v>
      </c>
      <c r="C10223">
        <v>25</v>
      </c>
      <c r="D10223">
        <v>53</v>
      </c>
      <c r="E10223">
        <v>37</v>
      </c>
      <c r="F10223">
        <v>0</v>
      </c>
      <c r="T10223"/>
    </row>
    <row r="10224" spans="1:20" x14ac:dyDescent="0.25">
      <c r="A10224">
        <v>1988</v>
      </c>
      <c r="B10224">
        <v>12</v>
      </c>
      <c r="C10224">
        <v>26</v>
      </c>
      <c r="D10224">
        <v>39</v>
      </c>
      <c r="E10224">
        <v>30</v>
      </c>
      <c r="F10224">
        <v>0</v>
      </c>
      <c r="T10224"/>
    </row>
    <row r="10225" spans="1:20" x14ac:dyDescent="0.25">
      <c r="A10225">
        <v>1988</v>
      </c>
      <c r="B10225">
        <v>12</v>
      </c>
      <c r="C10225">
        <v>27</v>
      </c>
      <c r="D10225">
        <v>43</v>
      </c>
      <c r="E10225">
        <v>28</v>
      </c>
      <c r="F10225">
        <v>0</v>
      </c>
      <c r="T10225"/>
    </row>
    <row r="10226" spans="1:20" x14ac:dyDescent="0.25">
      <c r="A10226">
        <v>1988</v>
      </c>
      <c r="B10226">
        <v>12</v>
      </c>
      <c r="C10226">
        <v>28</v>
      </c>
      <c r="D10226">
        <v>59</v>
      </c>
      <c r="E10226">
        <v>34</v>
      </c>
      <c r="F10226">
        <v>25</v>
      </c>
      <c r="T10226"/>
    </row>
    <row r="10227" spans="1:20" x14ac:dyDescent="0.25">
      <c r="A10227">
        <v>1988</v>
      </c>
      <c r="B10227">
        <v>12</v>
      </c>
      <c r="C10227">
        <v>29</v>
      </c>
      <c r="D10227">
        <v>38</v>
      </c>
      <c r="E10227">
        <v>30</v>
      </c>
      <c r="F10227">
        <v>0</v>
      </c>
      <c r="T10227"/>
    </row>
    <row r="10228" spans="1:20" x14ac:dyDescent="0.25">
      <c r="A10228">
        <v>1988</v>
      </c>
      <c r="B10228">
        <v>12</v>
      </c>
      <c r="C10228">
        <v>30</v>
      </c>
      <c r="D10228">
        <v>36</v>
      </c>
      <c r="E10228">
        <v>26</v>
      </c>
      <c r="F10228">
        <v>0</v>
      </c>
      <c r="T10228"/>
    </row>
    <row r="10229" spans="1:20" x14ac:dyDescent="0.25">
      <c r="A10229">
        <v>1988</v>
      </c>
      <c r="B10229">
        <v>12</v>
      </c>
      <c r="C10229">
        <v>31</v>
      </c>
      <c r="D10229">
        <v>42</v>
      </c>
      <c r="E10229">
        <v>32</v>
      </c>
      <c r="F10229">
        <v>0</v>
      </c>
      <c r="T10229"/>
    </row>
    <row r="10230" spans="1:20" x14ac:dyDescent="0.25">
      <c r="A10230">
        <v>1989</v>
      </c>
      <c r="B10230">
        <v>1</v>
      </c>
      <c r="C10230">
        <v>1</v>
      </c>
      <c r="D10230">
        <v>36</v>
      </c>
      <c r="E10230">
        <v>32</v>
      </c>
      <c r="F10230">
        <v>0</v>
      </c>
      <c r="T10230"/>
    </row>
    <row r="10231" spans="1:20" x14ac:dyDescent="0.25">
      <c r="A10231">
        <v>1989</v>
      </c>
      <c r="B10231">
        <v>1</v>
      </c>
      <c r="C10231">
        <v>2</v>
      </c>
      <c r="D10231">
        <v>44</v>
      </c>
      <c r="E10231">
        <v>35</v>
      </c>
      <c r="F10231">
        <v>0</v>
      </c>
      <c r="T10231"/>
    </row>
    <row r="10232" spans="1:20" x14ac:dyDescent="0.25">
      <c r="A10232">
        <v>1989</v>
      </c>
      <c r="B10232">
        <v>1</v>
      </c>
      <c r="C10232">
        <v>3</v>
      </c>
      <c r="D10232">
        <v>40</v>
      </c>
      <c r="E10232">
        <v>29</v>
      </c>
      <c r="F10232">
        <v>0</v>
      </c>
      <c r="T10232"/>
    </row>
    <row r="10233" spans="1:20" x14ac:dyDescent="0.25">
      <c r="A10233">
        <v>1989</v>
      </c>
      <c r="B10233">
        <v>1</v>
      </c>
      <c r="C10233">
        <v>4</v>
      </c>
      <c r="D10233">
        <v>29</v>
      </c>
      <c r="E10233">
        <v>11</v>
      </c>
      <c r="F10233">
        <v>0</v>
      </c>
      <c r="T10233"/>
    </row>
    <row r="10234" spans="1:20" x14ac:dyDescent="0.25">
      <c r="A10234">
        <v>1989</v>
      </c>
      <c r="B10234">
        <v>1</v>
      </c>
      <c r="C10234">
        <v>5</v>
      </c>
      <c r="D10234">
        <v>26</v>
      </c>
      <c r="E10234">
        <v>11</v>
      </c>
      <c r="F10234">
        <v>0</v>
      </c>
      <c r="T10234"/>
    </row>
    <row r="10235" spans="1:20" x14ac:dyDescent="0.25">
      <c r="A10235">
        <v>1989</v>
      </c>
      <c r="B10235">
        <v>1</v>
      </c>
      <c r="C10235">
        <v>6</v>
      </c>
      <c r="D10235">
        <v>26</v>
      </c>
      <c r="E10235">
        <v>21</v>
      </c>
      <c r="F10235">
        <v>43</v>
      </c>
      <c r="T10235"/>
    </row>
    <row r="10236" spans="1:20" x14ac:dyDescent="0.25">
      <c r="A10236">
        <v>1989</v>
      </c>
      <c r="B10236">
        <v>1</v>
      </c>
      <c r="C10236">
        <v>7</v>
      </c>
      <c r="D10236">
        <v>35</v>
      </c>
      <c r="E10236">
        <v>26</v>
      </c>
      <c r="F10236">
        <v>1</v>
      </c>
      <c r="T10236"/>
    </row>
    <row r="10237" spans="1:20" x14ac:dyDescent="0.25">
      <c r="A10237">
        <v>1989</v>
      </c>
      <c r="B10237">
        <v>1</v>
      </c>
      <c r="C10237">
        <v>8</v>
      </c>
      <c r="D10237">
        <v>50</v>
      </c>
      <c r="E10237">
        <v>35</v>
      </c>
      <c r="F10237">
        <v>20</v>
      </c>
      <c r="T10237"/>
    </row>
    <row r="10238" spans="1:20" x14ac:dyDescent="0.25">
      <c r="A10238">
        <v>1989</v>
      </c>
      <c r="B10238">
        <v>1</v>
      </c>
      <c r="C10238">
        <v>9</v>
      </c>
      <c r="D10238">
        <v>45</v>
      </c>
      <c r="E10238">
        <v>33</v>
      </c>
      <c r="F10238">
        <v>0</v>
      </c>
      <c r="T10238"/>
    </row>
    <row r="10239" spans="1:20" x14ac:dyDescent="0.25">
      <c r="A10239">
        <v>1989</v>
      </c>
      <c r="B10239">
        <v>1</v>
      </c>
      <c r="C10239">
        <v>10</v>
      </c>
      <c r="D10239">
        <v>37</v>
      </c>
      <c r="E10239">
        <v>29</v>
      </c>
      <c r="F10239">
        <v>0</v>
      </c>
      <c r="T10239"/>
    </row>
    <row r="10240" spans="1:20" x14ac:dyDescent="0.25">
      <c r="A10240">
        <v>1989</v>
      </c>
      <c r="B10240">
        <v>1</v>
      </c>
      <c r="C10240">
        <v>11</v>
      </c>
      <c r="D10240">
        <v>43</v>
      </c>
      <c r="E10240">
        <v>32</v>
      </c>
      <c r="F10240">
        <v>0</v>
      </c>
      <c r="T10240"/>
    </row>
    <row r="10241" spans="1:20" x14ac:dyDescent="0.25">
      <c r="A10241">
        <v>1989</v>
      </c>
      <c r="B10241">
        <v>1</v>
      </c>
      <c r="C10241">
        <v>12</v>
      </c>
      <c r="D10241">
        <v>49</v>
      </c>
      <c r="E10241">
        <v>32</v>
      </c>
      <c r="F10241">
        <v>60</v>
      </c>
      <c r="T10241"/>
    </row>
    <row r="10242" spans="1:20" x14ac:dyDescent="0.25">
      <c r="A10242">
        <v>1989</v>
      </c>
      <c r="B10242">
        <v>1</v>
      </c>
      <c r="C10242">
        <v>13</v>
      </c>
      <c r="D10242">
        <v>44</v>
      </c>
      <c r="E10242">
        <v>29</v>
      </c>
      <c r="F10242">
        <v>0</v>
      </c>
      <c r="T10242"/>
    </row>
    <row r="10243" spans="1:20" x14ac:dyDescent="0.25">
      <c r="A10243">
        <v>1989</v>
      </c>
      <c r="B10243">
        <v>1</v>
      </c>
      <c r="C10243">
        <v>14</v>
      </c>
      <c r="D10243">
        <v>40</v>
      </c>
      <c r="E10243">
        <v>25</v>
      </c>
      <c r="F10243">
        <v>20</v>
      </c>
      <c r="T10243"/>
    </row>
    <row r="10244" spans="1:20" x14ac:dyDescent="0.25">
      <c r="A10244">
        <v>1989</v>
      </c>
      <c r="B10244">
        <v>1</v>
      </c>
      <c r="C10244">
        <v>15</v>
      </c>
      <c r="D10244">
        <v>48</v>
      </c>
      <c r="E10244">
        <v>37</v>
      </c>
      <c r="F10244">
        <v>25</v>
      </c>
      <c r="T10244"/>
    </row>
    <row r="10245" spans="1:20" x14ac:dyDescent="0.25">
      <c r="A10245">
        <v>1989</v>
      </c>
      <c r="B10245">
        <v>1</v>
      </c>
      <c r="C10245">
        <v>16</v>
      </c>
      <c r="D10245">
        <v>45</v>
      </c>
      <c r="E10245">
        <v>34</v>
      </c>
      <c r="F10245">
        <v>0</v>
      </c>
      <c r="T10245"/>
    </row>
    <row r="10246" spans="1:20" x14ac:dyDescent="0.25">
      <c r="A10246">
        <v>1989</v>
      </c>
      <c r="B10246">
        <v>1</v>
      </c>
      <c r="C10246">
        <v>17</v>
      </c>
      <c r="D10246">
        <v>49</v>
      </c>
      <c r="E10246">
        <v>34</v>
      </c>
      <c r="F10246">
        <v>0</v>
      </c>
      <c r="T10246"/>
    </row>
    <row r="10247" spans="1:20" x14ac:dyDescent="0.25">
      <c r="A10247">
        <v>1989</v>
      </c>
      <c r="B10247">
        <v>1</v>
      </c>
      <c r="C10247">
        <v>18</v>
      </c>
      <c r="D10247">
        <v>50</v>
      </c>
      <c r="E10247">
        <v>35</v>
      </c>
      <c r="F10247">
        <v>3</v>
      </c>
      <c r="T10247"/>
    </row>
    <row r="10248" spans="1:20" x14ac:dyDescent="0.25">
      <c r="A10248">
        <v>1989</v>
      </c>
      <c r="B10248">
        <v>1</v>
      </c>
      <c r="C10248">
        <v>19</v>
      </c>
      <c r="D10248">
        <v>49</v>
      </c>
      <c r="E10248">
        <v>40</v>
      </c>
      <c r="F10248">
        <v>2</v>
      </c>
      <c r="T10248"/>
    </row>
    <row r="10249" spans="1:20" x14ac:dyDescent="0.25">
      <c r="A10249">
        <v>1989</v>
      </c>
      <c r="B10249">
        <v>1</v>
      </c>
      <c r="C10249">
        <v>20</v>
      </c>
      <c r="D10249">
        <v>53</v>
      </c>
      <c r="E10249">
        <v>30</v>
      </c>
      <c r="F10249">
        <v>0</v>
      </c>
      <c r="T10249"/>
    </row>
    <row r="10250" spans="1:20" x14ac:dyDescent="0.25">
      <c r="A10250">
        <v>1989</v>
      </c>
      <c r="B10250">
        <v>1</v>
      </c>
      <c r="C10250">
        <v>21</v>
      </c>
      <c r="D10250">
        <v>30</v>
      </c>
      <c r="E10250">
        <v>15</v>
      </c>
      <c r="F10250">
        <v>0</v>
      </c>
      <c r="T10250"/>
    </row>
    <row r="10251" spans="1:20" x14ac:dyDescent="0.25">
      <c r="A10251">
        <v>1989</v>
      </c>
      <c r="B10251">
        <v>1</v>
      </c>
      <c r="C10251">
        <v>22</v>
      </c>
      <c r="D10251">
        <v>41</v>
      </c>
      <c r="E10251">
        <v>20</v>
      </c>
      <c r="F10251">
        <v>0</v>
      </c>
      <c r="T10251"/>
    </row>
    <row r="10252" spans="1:20" x14ac:dyDescent="0.25">
      <c r="A10252">
        <v>1989</v>
      </c>
      <c r="B10252">
        <v>1</v>
      </c>
      <c r="C10252">
        <v>23</v>
      </c>
      <c r="D10252">
        <v>51</v>
      </c>
      <c r="E10252">
        <v>32</v>
      </c>
      <c r="F10252">
        <v>0</v>
      </c>
      <c r="T10252"/>
    </row>
    <row r="10253" spans="1:20" x14ac:dyDescent="0.25">
      <c r="A10253">
        <v>1989</v>
      </c>
      <c r="B10253">
        <v>1</v>
      </c>
      <c r="C10253">
        <v>24</v>
      </c>
      <c r="D10253">
        <v>61</v>
      </c>
      <c r="E10253">
        <v>36</v>
      </c>
      <c r="F10253">
        <v>0</v>
      </c>
      <c r="T10253"/>
    </row>
    <row r="10254" spans="1:20" x14ac:dyDescent="0.25">
      <c r="A10254">
        <v>1989</v>
      </c>
      <c r="B10254">
        <v>1</v>
      </c>
      <c r="C10254">
        <v>25</v>
      </c>
      <c r="D10254">
        <v>47</v>
      </c>
      <c r="E10254">
        <v>35</v>
      </c>
      <c r="F10254">
        <v>0</v>
      </c>
      <c r="T10254"/>
    </row>
    <row r="10255" spans="1:20" x14ac:dyDescent="0.25">
      <c r="A10255">
        <v>1989</v>
      </c>
      <c r="B10255">
        <v>1</v>
      </c>
      <c r="C10255">
        <v>26</v>
      </c>
      <c r="D10255">
        <v>48</v>
      </c>
      <c r="E10255">
        <v>35</v>
      </c>
      <c r="F10255">
        <v>13</v>
      </c>
      <c r="T10255"/>
    </row>
    <row r="10256" spans="1:20" x14ac:dyDescent="0.25">
      <c r="A10256">
        <v>1989</v>
      </c>
      <c r="B10256">
        <v>1</v>
      </c>
      <c r="C10256">
        <v>27</v>
      </c>
      <c r="D10256">
        <v>46</v>
      </c>
      <c r="E10256">
        <v>37</v>
      </c>
      <c r="F10256">
        <v>0</v>
      </c>
      <c r="T10256"/>
    </row>
    <row r="10257" spans="1:20" x14ac:dyDescent="0.25">
      <c r="A10257">
        <v>1989</v>
      </c>
      <c r="B10257">
        <v>1</v>
      </c>
      <c r="C10257">
        <v>28</v>
      </c>
      <c r="D10257">
        <v>47</v>
      </c>
      <c r="E10257">
        <v>32</v>
      </c>
      <c r="F10257">
        <v>0</v>
      </c>
      <c r="T10257"/>
    </row>
    <row r="10258" spans="1:20" x14ac:dyDescent="0.25">
      <c r="A10258">
        <v>1989</v>
      </c>
      <c r="B10258">
        <v>1</v>
      </c>
      <c r="C10258">
        <v>29</v>
      </c>
      <c r="D10258">
        <v>52</v>
      </c>
      <c r="E10258">
        <v>39</v>
      </c>
      <c r="F10258">
        <v>0</v>
      </c>
      <c r="T10258"/>
    </row>
    <row r="10259" spans="1:20" x14ac:dyDescent="0.25">
      <c r="A10259">
        <v>1989</v>
      </c>
      <c r="B10259">
        <v>1</v>
      </c>
      <c r="C10259">
        <v>30</v>
      </c>
      <c r="D10259">
        <v>51</v>
      </c>
      <c r="E10259">
        <v>44</v>
      </c>
      <c r="F10259">
        <v>42</v>
      </c>
      <c r="T10259"/>
    </row>
    <row r="10260" spans="1:20" x14ac:dyDescent="0.25">
      <c r="A10260">
        <v>1989</v>
      </c>
      <c r="B10260">
        <v>1</v>
      </c>
      <c r="C10260">
        <v>31</v>
      </c>
      <c r="D10260">
        <v>52</v>
      </c>
      <c r="E10260">
        <v>38</v>
      </c>
      <c r="F10260">
        <v>0</v>
      </c>
      <c r="T10260"/>
    </row>
    <row r="10261" spans="1:20" x14ac:dyDescent="0.25">
      <c r="A10261">
        <v>1989</v>
      </c>
      <c r="B10261">
        <v>2</v>
      </c>
      <c r="C10261">
        <v>1</v>
      </c>
      <c r="D10261">
        <v>67</v>
      </c>
      <c r="E10261">
        <v>44</v>
      </c>
      <c r="F10261">
        <v>0</v>
      </c>
      <c r="T10261"/>
    </row>
    <row r="10262" spans="1:20" x14ac:dyDescent="0.25">
      <c r="A10262">
        <v>1989</v>
      </c>
      <c r="B10262">
        <v>2</v>
      </c>
      <c r="C10262">
        <v>2</v>
      </c>
      <c r="D10262">
        <v>57</v>
      </c>
      <c r="E10262">
        <v>38</v>
      </c>
      <c r="F10262">
        <v>0</v>
      </c>
      <c r="T10262"/>
    </row>
    <row r="10263" spans="1:20" x14ac:dyDescent="0.25">
      <c r="A10263">
        <v>1989</v>
      </c>
      <c r="B10263">
        <v>2</v>
      </c>
      <c r="C10263">
        <v>3</v>
      </c>
      <c r="D10263">
        <v>38</v>
      </c>
      <c r="E10263">
        <v>26</v>
      </c>
      <c r="F10263">
        <v>20</v>
      </c>
      <c r="T10263"/>
    </row>
    <row r="10264" spans="1:20" x14ac:dyDescent="0.25">
      <c r="A10264">
        <v>1989</v>
      </c>
      <c r="B10264">
        <v>2</v>
      </c>
      <c r="C10264">
        <v>4</v>
      </c>
      <c r="D10264">
        <v>31</v>
      </c>
      <c r="E10264">
        <v>22</v>
      </c>
      <c r="F10264">
        <v>0</v>
      </c>
      <c r="T10264"/>
    </row>
    <row r="10265" spans="1:20" x14ac:dyDescent="0.25">
      <c r="A10265">
        <v>1989</v>
      </c>
      <c r="B10265">
        <v>2</v>
      </c>
      <c r="C10265">
        <v>5</v>
      </c>
      <c r="D10265">
        <v>26</v>
      </c>
      <c r="E10265">
        <v>20</v>
      </c>
      <c r="F10265">
        <v>0</v>
      </c>
      <c r="T10265"/>
    </row>
    <row r="10266" spans="1:20" x14ac:dyDescent="0.25">
      <c r="A10266">
        <v>1989</v>
      </c>
      <c r="B10266">
        <v>2</v>
      </c>
      <c r="C10266">
        <v>6</v>
      </c>
      <c r="D10266">
        <v>39</v>
      </c>
      <c r="E10266">
        <v>26</v>
      </c>
      <c r="F10266">
        <v>10</v>
      </c>
      <c r="T10266"/>
    </row>
    <row r="10267" spans="1:20" x14ac:dyDescent="0.25">
      <c r="A10267">
        <v>1989</v>
      </c>
      <c r="B10267">
        <v>2</v>
      </c>
      <c r="C10267">
        <v>7</v>
      </c>
      <c r="D10267">
        <v>39</v>
      </c>
      <c r="E10267">
        <v>29</v>
      </c>
      <c r="F10267">
        <v>0</v>
      </c>
      <c r="T10267"/>
    </row>
    <row r="10268" spans="1:20" x14ac:dyDescent="0.25">
      <c r="A10268">
        <v>1989</v>
      </c>
      <c r="B10268">
        <v>2</v>
      </c>
      <c r="C10268">
        <v>8</v>
      </c>
      <c r="D10268">
        <v>37</v>
      </c>
      <c r="E10268">
        <v>25</v>
      </c>
      <c r="F10268">
        <v>0</v>
      </c>
      <c r="T10268"/>
    </row>
    <row r="10269" spans="1:20" x14ac:dyDescent="0.25">
      <c r="A10269">
        <v>1989</v>
      </c>
      <c r="B10269">
        <v>2</v>
      </c>
      <c r="C10269">
        <v>9</v>
      </c>
      <c r="D10269">
        <v>29</v>
      </c>
      <c r="E10269">
        <v>17</v>
      </c>
      <c r="F10269">
        <v>0</v>
      </c>
      <c r="T10269"/>
    </row>
    <row r="10270" spans="1:20" x14ac:dyDescent="0.25">
      <c r="A10270">
        <v>1989</v>
      </c>
      <c r="B10270">
        <v>2</v>
      </c>
      <c r="C10270">
        <v>10</v>
      </c>
      <c r="D10270">
        <v>31</v>
      </c>
      <c r="E10270">
        <v>18</v>
      </c>
      <c r="F10270">
        <v>0</v>
      </c>
      <c r="T10270"/>
    </row>
    <row r="10271" spans="1:20" x14ac:dyDescent="0.25">
      <c r="A10271">
        <v>1989</v>
      </c>
      <c r="B10271">
        <v>2</v>
      </c>
      <c r="C10271">
        <v>11</v>
      </c>
      <c r="D10271">
        <v>43</v>
      </c>
      <c r="E10271">
        <v>25</v>
      </c>
      <c r="F10271">
        <v>0</v>
      </c>
      <c r="T10271"/>
    </row>
    <row r="10272" spans="1:20" x14ac:dyDescent="0.25">
      <c r="A10272">
        <v>1989</v>
      </c>
      <c r="B10272">
        <v>2</v>
      </c>
      <c r="C10272">
        <v>12</v>
      </c>
      <c r="D10272">
        <v>42</v>
      </c>
      <c r="E10272">
        <v>30</v>
      </c>
      <c r="F10272">
        <v>0</v>
      </c>
      <c r="T10272"/>
    </row>
    <row r="10273" spans="1:20" x14ac:dyDescent="0.25">
      <c r="A10273">
        <v>1989</v>
      </c>
      <c r="B10273">
        <v>2</v>
      </c>
      <c r="C10273">
        <v>13</v>
      </c>
      <c r="D10273">
        <v>42</v>
      </c>
      <c r="E10273">
        <v>26</v>
      </c>
      <c r="F10273">
        <v>5</v>
      </c>
      <c r="T10273"/>
    </row>
    <row r="10274" spans="1:20" x14ac:dyDescent="0.25">
      <c r="A10274">
        <v>1989</v>
      </c>
      <c r="B10274">
        <v>2</v>
      </c>
      <c r="C10274">
        <v>14</v>
      </c>
      <c r="D10274">
        <v>55</v>
      </c>
      <c r="E10274">
        <v>41</v>
      </c>
      <c r="F10274">
        <v>35</v>
      </c>
      <c r="T10274"/>
    </row>
    <row r="10275" spans="1:20" x14ac:dyDescent="0.25">
      <c r="A10275">
        <v>1989</v>
      </c>
      <c r="B10275">
        <v>2</v>
      </c>
      <c r="C10275">
        <v>15</v>
      </c>
      <c r="D10275">
        <v>50</v>
      </c>
      <c r="E10275">
        <v>39</v>
      </c>
      <c r="F10275">
        <v>36</v>
      </c>
      <c r="T10275"/>
    </row>
    <row r="10276" spans="1:20" x14ac:dyDescent="0.25">
      <c r="A10276">
        <v>1989</v>
      </c>
      <c r="B10276">
        <v>2</v>
      </c>
      <c r="C10276">
        <v>16</v>
      </c>
      <c r="D10276">
        <v>42</v>
      </c>
      <c r="E10276">
        <v>24</v>
      </c>
      <c r="F10276">
        <v>0</v>
      </c>
      <c r="T10276"/>
    </row>
    <row r="10277" spans="1:20" x14ac:dyDescent="0.25">
      <c r="A10277">
        <v>1989</v>
      </c>
      <c r="B10277">
        <v>2</v>
      </c>
      <c r="C10277">
        <v>17</v>
      </c>
      <c r="D10277">
        <v>29</v>
      </c>
      <c r="E10277">
        <v>19</v>
      </c>
      <c r="F10277">
        <v>0</v>
      </c>
      <c r="T10277"/>
    </row>
    <row r="10278" spans="1:20" x14ac:dyDescent="0.25">
      <c r="A10278">
        <v>1989</v>
      </c>
      <c r="B10278">
        <v>2</v>
      </c>
      <c r="C10278">
        <v>18</v>
      </c>
      <c r="D10278">
        <v>32</v>
      </c>
      <c r="E10278">
        <v>20</v>
      </c>
      <c r="F10278">
        <v>0</v>
      </c>
      <c r="T10278"/>
    </row>
    <row r="10279" spans="1:20" x14ac:dyDescent="0.25">
      <c r="A10279">
        <v>1989</v>
      </c>
      <c r="B10279">
        <v>2</v>
      </c>
      <c r="C10279">
        <v>19</v>
      </c>
      <c r="D10279">
        <v>42</v>
      </c>
      <c r="E10279">
        <v>26</v>
      </c>
      <c r="F10279">
        <v>0</v>
      </c>
      <c r="T10279"/>
    </row>
    <row r="10280" spans="1:20" x14ac:dyDescent="0.25">
      <c r="A10280">
        <v>1989</v>
      </c>
      <c r="B10280">
        <v>2</v>
      </c>
      <c r="C10280">
        <v>20</v>
      </c>
      <c r="D10280">
        <v>45</v>
      </c>
      <c r="E10280">
        <v>33</v>
      </c>
      <c r="F10280">
        <v>0</v>
      </c>
      <c r="T10280"/>
    </row>
    <row r="10281" spans="1:20" x14ac:dyDescent="0.25">
      <c r="A10281">
        <v>1989</v>
      </c>
      <c r="B10281">
        <v>2</v>
      </c>
      <c r="C10281">
        <v>21</v>
      </c>
      <c r="D10281">
        <v>60</v>
      </c>
      <c r="E10281">
        <v>41</v>
      </c>
      <c r="F10281">
        <v>149</v>
      </c>
      <c r="T10281"/>
    </row>
    <row r="10282" spans="1:20" x14ac:dyDescent="0.25">
      <c r="A10282">
        <v>1989</v>
      </c>
      <c r="B10282">
        <v>2</v>
      </c>
      <c r="C10282">
        <v>22</v>
      </c>
      <c r="D10282">
        <v>54</v>
      </c>
      <c r="E10282">
        <v>38</v>
      </c>
      <c r="F10282">
        <v>36</v>
      </c>
      <c r="T10282"/>
    </row>
    <row r="10283" spans="1:20" x14ac:dyDescent="0.25">
      <c r="A10283">
        <v>1989</v>
      </c>
      <c r="B10283">
        <v>2</v>
      </c>
      <c r="C10283">
        <v>23</v>
      </c>
      <c r="D10283">
        <v>44</v>
      </c>
      <c r="E10283">
        <v>27</v>
      </c>
      <c r="F10283">
        <v>0</v>
      </c>
      <c r="T10283"/>
    </row>
    <row r="10284" spans="1:20" x14ac:dyDescent="0.25">
      <c r="A10284">
        <v>1989</v>
      </c>
      <c r="B10284">
        <v>2</v>
      </c>
      <c r="C10284">
        <v>24</v>
      </c>
      <c r="D10284">
        <v>27</v>
      </c>
      <c r="E10284">
        <v>19</v>
      </c>
      <c r="F10284">
        <v>0</v>
      </c>
      <c r="T10284"/>
    </row>
    <row r="10285" spans="1:20" x14ac:dyDescent="0.25">
      <c r="A10285">
        <v>1989</v>
      </c>
      <c r="B10285">
        <v>2</v>
      </c>
      <c r="C10285">
        <v>25</v>
      </c>
      <c r="D10285">
        <v>34</v>
      </c>
      <c r="E10285">
        <v>15</v>
      </c>
      <c r="F10285">
        <v>0</v>
      </c>
      <c r="T10285"/>
    </row>
    <row r="10286" spans="1:20" x14ac:dyDescent="0.25">
      <c r="A10286">
        <v>1989</v>
      </c>
      <c r="B10286">
        <v>2</v>
      </c>
      <c r="C10286">
        <v>26</v>
      </c>
      <c r="D10286">
        <v>37</v>
      </c>
      <c r="E10286">
        <v>27</v>
      </c>
      <c r="F10286">
        <v>12</v>
      </c>
      <c r="T10286"/>
    </row>
    <row r="10287" spans="1:20" x14ac:dyDescent="0.25">
      <c r="A10287">
        <v>1989</v>
      </c>
      <c r="B10287">
        <v>2</v>
      </c>
      <c r="C10287">
        <v>27</v>
      </c>
      <c r="D10287">
        <v>42</v>
      </c>
      <c r="E10287">
        <v>32</v>
      </c>
      <c r="F10287">
        <v>0</v>
      </c>
      <c r="T10287"/>
    </row>
    <row r="10288" spans="1:20" x14ac:dyDescent="0.25">
      <c r="A10288">
        <v>1989</v>
      </c>
      <c r="B10288">
        <v>2</v>
      </c>
      <c r="C10288">
        <v>28</v>
      </c>
      <c r="D10288">
        <v>40</v>
      </c>
      <c r="E10288">
        <v>31</v>
      </c>
      <c r="F10288">
        <v>0</v>
      </c>
      <c r="T10288"/>
    </row>
    <row r="10289" spans="1:20" x14ac:dyDescent="0.25">
      <c r="A10289">
        <v>1989</v>
      </c>
      <c r="B10289">
        <v>3</v>
      </c>
      <c r="C10289">
        <v>1</v>
      </c>
      <c r="D10289">
        <v>43</v>
      </c>
      <c r="E10289">
        <v>31</v>
      </c>
      <c r="F10289">
        <v>0</v>
      </c>
      <c r="T10289"/>
    </row>
    <row r="10290" spans="1:20" x14ac:dyDescent="0.25">
      <c r="A10290">
        <v>1989</v>
      </c>
      <c r="B10290">
        <v>3</v>
      </c>
      <c r="C10290">
        <v>2</v>
      </c>
      <c r="D10290">
        <v>43</v>
      </c>
      <c r="E10290">
        <v>28</v>
      </c>
      <c r="F10290">
        <v>0</v>
      </c>
      <c r="T10290"/>
    </row>
    <row r="10291" spans="1:20" x14ac:dyDescent="0.25">
      <c r="A10291">
        <v>1989</v>
      </c>
      <c r="B10291">
        <v>3</v>
      </c>
      <c r="C10291">
        <v>3</v>
      </c>
      <c r="D10291">
        <v>45</v>
      </c>
      <c r="E10291">
        <v>34</v>
      </c>
      <c r="F10291">
        <v>0</v>
      </c>
      <c r="T10291"/>
    </row>
    <row r="10292" spans="1:20" x14ac:dyDescent="0.25">
      <c r="A10292">
        <v>1989</v>
      </c>
      <c r="B10292">
        <v>3</v>
      </c>
      <c r="C10292">
        <v>4</v>
      </c>
      <c r="D10292">
        <v>40</v>
      </c>
      <c r="E10292">
        <v>34</v>
      </c>
      <c r="F10292">
        <v>1</v>
      </c>
      <c r="T10292"/>
    </row>
    <row r="10293" spans="1:20" x14ac:dyDescent="0.25">
      <c r="A10293">
        <v>1989</v>
      </c>
      <c r="B10293">
        <v>3</v>
      </c>
      <c r="C10293">
        <v>5</v>
      </c>
      <c r="D10293">
        <v>42</v>
      </c>
      <c r="E10293">
        <v>33</v>
      </c>
      <c r="F10293">
        <v>10</v>
      </c>
      <c r="T10293"/>
    </row>
    <row r="10294" spans="1:20" x14ac:dyDescent="0.25">
      <c r="A10294">
        <v>1989</v>
      </c>
      <c r="B10294">
        <v>3</v>
      </c>
      <c r="C10294">
        <v>6</v>
      </c>
      <c r="D10294">
        <v>43</v>
      </c>
      <c r="E10294">
        <v>23</v>
      </c>
      <c r="F10294">
        <v>37</v>
      </c>
      <c r="T10294"/>
    </row>
    <row r="10295" spans="1:20" x14ac:dyDescent="0.25">
      <c r="A10295">
        <v>1989</v>
      </c>
      <c r="B10295">
        <v>3</v>
      </c>
      <c r="C10295">
        <v>7</v>
      </c>
      <c r="D10295">
        <v>25</v>
      </c>
      <c r="E10295">
        <v>13</v>
      </c>
      <c r="F10295">
        <v>0</v>
      </c>
      <c r="T10295"/>
    </row>
    <row r="10296" spans="1:20" x14ac:dyDescent="0.25">
      <c r="A10296">
        <v>1989</v>
      </c>
      <c r="B10296">
        <v>3</v>
      </c>
      <c r="C10296">
        <v>8</v>
      </c>
      <c r="D10296">
        <v>32</v>
      </c>
      <c r="E10296">
        <v>15</v>
      </c>
      <c r="F10296">
        <v>0</v>
      </c>
      <c r="T10296"/>
    </row>
    <row r="10297" spans="1:20" x14ac:dyDescent="0.25">
      <c r="A10297">
        <v>1989</v>
      </c>
      <c r="B10297">
        <v>3</v>
      </c>
      <c r="C10297">
        <v>9</v>
      </c>
      <c r="D10297">
        <v>42</v>
      </c>
      <c r="E10297">
        <v>23</v>
      </c>
      <c r="F10297">
        <v>0</v>
      </c>
      <c r="T10297"/>
    </row>
    <row r="10298" spans="1:20" x14ac:dyDescent="0.25">
      <c r="A10298">
        <v>1989</v>
      </c>
      <c r="B10298">
        <v>3</v>
      </c>
      <c r="C10298">
        <v>10</v>
      </c>
      <c r="D10298">
        <v>46</v>
      </c>
      <c r="E10298">
        <v>29</v>
      </c>
      <c r="F10298">
        <v>0</v>
      </c>
      <c r="T10298"/>
    </row>
    <row r="10299" spans="1:20" x14ac:dyDescent="0.25">
      <c r="A10299">
        <v>1989</v>
      </c>
      <c r="B10299">
        <v>3</v>
      </c>
      <c r="C10299">
        <v>11</v>
      </c>
      <c r="D10299">
        <v>49</v>
      </c>
      <c r="E10299">
        <v>31</v>
      </c>
      <c r="F10299">
        <v>0</v>
      </c>
      <c r="T10299"/>
    </row>
    <row r="10300" spans="1:20" x14ac:dyDescent="0.25">
      <c r="A10300">
        <v>1989</v>
      </c>
      <c r="B10300">
        <v>3</v>
      </c>
      <c r="C10300">
        <v>12</v>
      </c>
      <c r="D10300">
        <v>46</v>
      </c>
      <c r="E10300">
        <v>29</v>
      </c>
      <c r="F10300">
        <v>0</v>
      </c>
      <c r="T10300"/>
    </row>
    <row r="10301" spans="1:20" x14ac:dyDescent="0.25">
      <c r="A10301">
        <v>1989</v>
      </c>
      <c r="B10301">
        <v>3</v>
      </c>
      <c r="C10301">
        <v>13</v>
      </c>
      <c r="D10301">
        <v>38</v>
      </c>
      <c r="E10301">
        <v>21</v>
      </c>
      <c r="F10301">
        <v>0</v>
      </c>
      <c r="T10301"/>
    </row>
    <row r="10302" spans="1:20" x14ac:dyDescent="0.25">
      <c r="A10302">
        <v>1989</v>
      </c>
      <c r="B10302">
        <v>3</v>
      </c>
      <c r="C10302">
        <v>14</v>
      </c>
      <c r="D10302">
        <v>54</v>
      </c>
      <c r="E10302">
        <v>35</v>
      </c>
      <c r="F10302">
        <v>0</v>
      </c>
      <c r="T10302"/>
    </row>
    <row r="10303" spans="1:20" x14ac:dyDescent="0.25">
      <c r="A10303">
        <v>1989</v>
      </c>
      <c r="B10303">
        <v>3</v>
      </c>
      <c r="C10303">
        <v>15</v>
      </c>
      <c r="D10303">
        <v>69</v>
      </c>
      <c r="E10303">
        <v>46</v>
      </c>
      <c r="F10303">
        <v>0</v>
      </c>
      <c r="T10303"/>
    </row>
    <row r="10304" spans="1:20" x14ac:dyDescent="0.25">
      <c r="A10304">
        <v>1989</v>
      </c>
      <c r="B10304">
        <v>3</v>
      </c>
      <c r="C10304">
        <v>16</v>
      </c>
      <c r="D10304">
        <v>57</v>
      </c>
      <c r="E10304">
        <v>42</v>
      </c>
      <c r="F10304">
        <v>0</v>
      </c>
      <c r="T10304"/>
    </row>
    <row r="10305" spans="1:20" x14ac:dyDescent="0.25">
      <c r="A10305">
        <v>1989</v>
      </c>
      <c r="B10305">
        <v>3</v>
      </c>
      <c r="C10305">
        <v>17</v>
      </c>
      <c r="D10305">
        <v>70</v>
      </c>
      <c r="E10305">
        <v>42</v>
      </c>
      <c r="F10305">
        <v>0</v>
      </c>
      <c r="T10305"/>
    </row>
    <row r="10306" spans="1:20" x14ac:dyDescent="0.25">
      <c r="A10306">
        <v>1989</v>
      </c>
      <c r="B10306">
        <v>3</v>
      </c>
      <c r="C10306">
        <v>18</v>
      </c>
      <c r="D10306">
        <v>77</v>
      </c>
      <c r="E10306">
        <v>37</v>
      </c>
      <c r="F10306">
        <v>60</v>
      </c>
      <c r="T10306"/>
    </row>
    <row r="10307" spans="1:20" x14ac:dyDescent="0.25">
      <c r="A10307">
        <v>1989</v>
      </c>
      <c r="B10307">
        <v>3</v>
      </c>
      <c r="C10307">
        <v>19</v>
      </c>
      <c r="D10307">
        <v>46</v>
      </c>
      <c r="E10307">
        <v>31</v>
      </c>
      <c r="F10307">
        <v>0</v>
      </c>
      <c r="T10307"/>
    </row>
    <row r="10308" spans="1:20" x14ac:dyDescent="0.25">
      <c r="A10308">
        <v>1989</v>
      </c>
      <c r="B10308">
        <v>3</v>
      </c>
      <c r="C10308">
        <v>20</v>
      </c>
      <c r="D10308">
        <v>42</v>
      </c>
      <c r="E10308">
        <v>30</v>
      </c>
      <c r="F10308">
        <v>35</v>
      </c>
      <c r="T10308"/>
    </row>
    <row r="10309" spans="1:20" x14ac:dyDescent="0.25">
      <c r="A10309">
        <v>1989</v>
      </c>
      <c r="B10309">
        <v>3</v>
      </c>
      <c r="C10309">
        <v>21</v>
      </c>
      <c r="D10309">
        <v>47</v>
      </c>
      <c r="E10309">
        <v>33</v>
      </c>
      <c r="F10309">
        <v>20</v>
      </c>
      <c r="T10309"/>
    </row>
    <row r="10310" spans="1:20" x14ac:dyDescent="0.25">
      <c r="A10310">
        <v>1989</v>
      </c>
      <c r="B10310">
        <v>3</v>
      </c>
      <c r="C10310">
        <v>22</v>
      </c>
      <c r="D10310">
        <v>47</v>
      </c>
      <c r="E10310">
        <v>28</v>
      </c>
      <c r="F10310">
        <v>0</v>
      </c>
      <c r="T10310"/>
    </row>
    <row r="10311" spans="1:20" x14ac:dyDescent="0.25">
      <c r="A10311">
        <v>1989</v>
      </c>
      <c r="B10311">
        <v>3</v>
      </c>
      <c r="C10311">
        <v>23</v>
      </c>
      <c r="D10311">
        <v>49</v>
      </c>
      <c r="E10311">
        <v>33</v>
      </c>
      <c r="F10311">
        <v>0</v>
      </c>
      <c r="T10311"/>
    </row>
    <row r="10312" spans="1:20" x14ac:dyDescent="0.25">
      <c r="A10312">
        <v>1989</v>
      </c>
      <c r="B10312">
        <v>3</v>
      </c>
      <c r="C10312">
        <v>24</v>
      </c>
      <c r="D10312">
        <v>40</v>
      </c>
      <c r="E10312">
        <v>37</v>
      </c>
      <c r="F10312">
        <v>205</v>
      </c>
      <c r="T10312"/>
    </row>
    <row r="10313" spans="1:20" x14ac:dyDescent="0.25">
      <c r="A10313">
        <v>1989</v>
      </c>
      <c r="B10313">
        <v>3</v>
      </c>
      <c r="C10313">
        <v>25</v>
      </c>
      <c r="D10313">
        <v>63</v>
      </c>
      <c r="E10313">
        <v>38</v>
      </c>
      <c r="F10313">
        <v>0</v>
      </c>
      <c r="T10313"/>
    </row>
    <row r="10314" spans="1:20" x14ac:dyDescent="0.25">
      <c r="A10314">
        <v>1989</v>
      </c>
      <c r="B10314">
        <v>3</v>
      </c>
      <c r="C10314">
        <v>26</v>
      </c>
      <c r="D10314">
        <v>66</v>
      </c>
      <c r="E10314">
        <v>47</v>
      </c>
      <c r="F10314">
        <v>0</v>
      </c>
      <c r="T10314"/>
    </row>
    <row r="10315" spans="1:20" x14ac:dyDescent="0.25">
      <c r="A10315">
        <v>1989</v>
      </c>
      <c r="B10315">
        <v>3</v>
      </c>
      <c r="C10315">
        <v>27</v>
      </c>
      <c r="D10315">
        <v>61</v>
      </c>
      <c r="E10315">
        <v>44</v>
      </c>
      <c r="F10315">
        <v>0</v>
      </c>
      <c r="T10315"/>
    </row>
    <row r="10316" spans="1:20" x14ac:dyDescent="0.25">
      <c r="A10316">
        <v>1989</v>
      </c>
      <c r="B10316">
        <v>3</v>
      </c>
      <c r="C10316">
        <v>28</v>
      </c>
      <c r="D10316">
        <v>82</v>
      </c>
      <c r="E10316">
        <v>56</v>
      </c>
      <c r="F10316">
        <v>0</v>
      </c>
      <c r="T10316"/>
    </row>
    <row r="10317" spans="1:20" x14ac:dyDescent="0.25">
      <c r="A10317">
        <v>1989</v>
      </c>
      <c r="B10317">
        <v>3</v>
      </c>
      <c r="C10317">
        <v>29</v>
      </c>
      <c r="D10317">
        <v>76</v>
      </c>
      <c r="E10317">
        <v>50</v>
      </c>
      <c r="F10317">
        <v>0</v>
      </c>
      <c r="T10317"/>
    </row>
    <row r="10318" spans="1:20" x14ac:dyDescent="0.25">
      <c r="A10318">
        <v>1989</v>
      </c>
      <c r="B10318">
        <v>3</v>
      </c>
      <c r="C10318">
        <v>30</v>
      </c>
      <c r="D10318">
        <v>50</v>
      </c>
      <c r="E10318">
        <v>41</v>
      </c>
      <c r="F10318">
        <v>76</v>
      </c>
      <c r="T10318"/>
    </row>
    <row r="10319" spans="1:20" x14ac:dyDescent="0.25">
      <c r="A10319">
        <v>1989</v>
      </c>
      <c r="B10319">
        <v>3</v>
      </c>
      <c r="C10319">
        <v>31</v>
      </c>
      <c r="D10319">
        <v>44</v>
      </c>
      <c r="E10319">
        <v>39</v>
      </c>
      <c r="F10319">
        <v>49</v>
      </c>
      <c r="T10319"/>
    </row>
    <row r="10320" spans="1:20" x14ac:dyDescent="0.25">
      <c r="A10320">
        <v>1989</v>
      </c>
      <c r="B10320">
        <v>4</v>
      </c>
      <c r="C10320">
        <v>1</v>
      </c>
      <c r="D10320">
        <v>49</v>
      </c>
      <c r="E10320">
        <v>38</v>
      </c>
      <c r="F10320">
        <v>0</v>
      </c>
      <c r="T10320"/>
    </row>
    <row r="10321" spans="1:20" x14ac:dyDescent="0.25">
      <c r="A10321">
        <v>1989</v>
      </c>
      <c r="B10321">
        <v>4</v>
      </c>
      <c r="C10321">
        <v>2</v>
      </c>
      <c r="D10321">
        <v>56</v>
      </c>
      <c r="E10321">
        <v>35</v>
      </c>
      <c r="F10321">
        <v>0</v>
      </c>
      <c r="T10321"/>
    </row>
    <row r="10322" spans="1:20" x14ac:dyDescent="0.25">
      <c r="A10322">
        <v>1989</v>
      </c>
      <c r="B10322">
        <v>4</v>
      </c>
      <c r="C10322">
        <v>3</v>
      </c>
      <c r="D10322">
        <v>58</v>
      </c>
      <c r="E10322">
        <v>44</v>
      </c>
      <c r="F10322">
        <v>26</v>
      </c>
      <c r="T10322"/>
    </row>
    <row r="10323" spans="1:20" x14ac:dyDescent="0.25">
      <c r="A10323">
        <v>1989</v>
      </c>
      <c r="B10323">
        <v>4</v>
      </c>
      <c r="C10323">
        <v>4</v>
      </c>
      <c r="D10323">
        <v>67</v>
      </c>
      <c r="E10323">
        <v>45</v>
      </c>
      <c r="F10323">
        <v>9</v>
      </c>
      <c r="T10323"/>
    </row>
    <row r="10324" spans="1:20" x14ac:dyDescent="0.25">
      <c r="A10324">
        <v>1989</v>
      </c>
      <c r="B10324">
        <v>4</v>
      </c>
      <c r="C10324">
        <v>5</v>
      </c>
      <c r="D10324">
        <v>77</v>
      </c>
      <c r="E10324">
        <v>51</v>
      </c>
      <c r="F10324">
        <v>54</v>
      </c>
      <c r="T10324"/>
    </row>
    <row r="10325" spans="1:20" x14ac:dyDescent="0.25">
      <c r="A10325">
        <v>1989</v>
      </c>
      <c r="B10325">
        <v>4</v>
      </c>
      <c r="C10325">
        <v>6</v>
      </c>
      <c r="D10325">
        <v>52</v>
      </c>
      <c r="E10325">
        <v>42</v>
      </c>
      <c r="F10325">
        <v>25</v>
      </c>
      <c r="T10325"/>
    </row>
    <row r="10326" spans="1:20" x14ac:dyDescent="0.25">
      <c r="A10326">
        <v>1989</v>
      </c>
      <c r="B10326">
        <v>4</v>
      </c>
      <c r="C10326">
        <v>7</v>
      </c>
      <c r="D10326">
        <v>55</v>
      </c>
      <c r="E10326">
        <v>41</v>
      </c>
      <c r="F10326">
        <v>26</v>
      </c>
      <c r="T10326"/>
    </row>
    <row r="10327" spans="1:20" x14ac:dyDescent="0.25">
      <c r="A10327">
        <v>1989</v>
      </c>
      <c r="B10327">
        <v>4</v>
      </c>
      <c r="C10327">
        <v>8</v>
      </c>
      <c r="D10327">
        <v>56</v>
      </c>
      <c r="E10327">
        <v>39</v>
      </c>
      <c r="F10327">
        <v>10</v>
      </c>
      <c r="T10327"/>
    </row>
    <row r="10328" spans="1:20" x14ac:dyDescent="0.25">
      <c r="A10328">
        <v>1989</v>
      </c>
      <c r="B10328">
        <v>4</v>
      </c>
      <c r="C10328">
        <v>9</v>
      </c>
      <c r="D10328">
        <v>56</v>
      </c>
      <c r="E10328">
        <v>41</v>
      </c>
      <c r="F10328">
        <v>21</v>
      </c>
      <c r="T10328"/>
    </row>
    <row r="10329" spans="1:20" x14ac:dyDescent="0.25">
      <c r="A10329">
        <v>1989</v>
      </c>
      <c r="B10329">
        <v>4</v>
      </c>
      <c r="C10329">
        <v>10</v>
      </c>
      <c r="D10329">
        <v>54</v>
      </c>
      <c r="E10329">
        <v>37</v>
      </c>
      <c r="F10329">
        <v>0</v>
      </c>
      <c r="T10329"/>
    </row>
    <row r="10330" spans="1:20" x14ac:dyDescent="0.25">
      <c r="A10330">
        <v>1989</v>
      </c>
      <c r="B10330">
        <v>4</v>
      </c>
      <c r="C10330">
        <v>11</v>
      </c>
      <c r="D10330">
        <v>53</v>
      </c>
      <c r="E10330">
        <v>34</v>
      </c>
      <c r="F10330">
        <v>0</v>
      </c>
      <c r="T10330"/>
    </row>
    <row r="10331" spans="1:20" x14ac:dyDescent="0.25">
      <c r="A10331">
        <v>1989</v>
      </c>
      <c r="B10331">
        <v>4</v>
      </c>
      <c r="C10331">
        <v>12</v>
      </c>
      <c r="D10331">
        <v>57</v>
      </c>
      <c r="E10331">
        <v>37</v>
      </c>
      <c r="F10331">
        <v>0</v>
      </c>
      <c r="T10331"/>
    </row>
    <row r="10332" spans="1:20" x14ac:dyDescent="0.25">
      <c r="A10332">
        <v>1989</v>
      </c>
      <c r="B10332">
        <v>4</v>
      </c>
      <c r="C10332">
        <v>13</v>
      </c>
      <c r="D10332">
        <v>50</v>
      </c>
      <c r="E10332">
        <v>41</v>
      </c>
      <c r="F10332">
        <v>13</v>
      </c>
      <c r="T10332"/>
    </row>
    <row r="10333" spans="1:20" x14ac:dyDescent="0.25">
      <c r="A10333">
        <v>1989</v>
      </c>
      <c r="B10333">
        <v>4</v>
      </c>
      <c r="C10333">
        <v>14</v>
      </c>
      <c r="D10333">
        <v>58</v>
      </c>
      <c r="E10333">
        <v>37</v>
      </c>
      <c r="F10333">
        <v>0</v>
      </c>
      <c r="T10333"/>
    </row>
    <row r="10334" spans="1:20" x14ac:dyDescent="0.25">
      <c r="A10334">
        <v>1989</v>
      </c>
      <c r="B10334">
        <v>4</v>
      </c>
      <c r="C10334">
        <v>15</v>
      </c>
      <c r="D10334">
        <v>49</v>
      </c>
      <c r="E10334">
        <v>44</v>
      </c>
      <c r="F10334">
        <v>141</v>
      </c>
      <c r="T10334"/>
    </row>
    <row r="10335" spans="1:20" x14ac:dyDescent="0.25">
      <c r="A10335">
        <v>1989</v>
      </c>
      <c r="B10335">
        <v>4</v>
      </c>
      <c r="C10335">
        <v>16</v>
      </c>
      <c r="D10335">
        <v>53</v>
      </c>
      <c r="E10335">
        <v>46</v>
      </c>
      <c r="F10335">
        <v>46</v>
      </c>
      <c r="T10335"/>
    </row>
    <row r="10336" spans="1:20" x14ac:dyDescent="0.25">
      <c r="A10336">
        <v>1989</v>
      </c>
      <c r="B10336">
        <v>4</v>
      </c>
      <c r="C10336">
        <v>17</v>
      </c>
      <c r="D10336">
        <v>74</v>
      </c>
      <c r="E10336">
        <v>45</v>
      </c>
      <c r="F10336">
        <v>0</v>
      </c>
      <c r="T10336"/>
    </row>
    <row r="10337" spans="1:20" x14ac:dyDescent="0.25">
      <c r="A10337">
        <v>1989</v>
      </c>
      <c r="B10337">
        <v>4</v>
      </c>
      <c r="C10337">
        <v>18</v>
      </c>
      <c r="D10337">
        <v>74</v>
      </c>
      <c r="E10337">
        <v>53</v>
      </c>
      <c r="F10337">
        <v>0</v>
      </c>
      <c r="T10337"/>
    </row>
    <row r="10338" spans="1:20" x14ac:dyDescent="0.25">
      <c r="A10338">
        <v>1989</v>
      </c>
      <c r="B10338">
        <v>4</v>
      </c>
      <c r="C10338">
        <v>19</v>
      </c>
      <c r="D10338">
        <v>65</v>
      </c>
      <c r="E10338">
        <v>44</v>
      </c>
      <c r="F10338">
        <v>4</v>
      </c>
      <c r="T10338"/>
    </row>
    <row r="10339" spans="1:20" x14ac:dyDescent="0.25">
      <c r="A10339">
        <v>1989</v>
      </c>
      <c r="B10339">
        <v>4</v>
      </c>
      <c r="C10339">
        <v>20</v>
      </c>
      <c r="D10339">
        <v>65</v>
      </c>
      <c r="E10339">
        <v>45</v>
      </c>
      <c r="F10339">
        <v>0</v>
      </c>
      <c r="T10339"/>
    </row>
    <row r="10340" spans="1:20" x14ac:dyDescent="0.25">
      <c r="A10340">
        <v>1989</v>
      </c>
      <c r="B10340">
        <v>4</v>
      </c>
      <c r="C10340">
        <v>21</v>
      </c>
      <c r="D10340">
        <v>69</v>
      </c>
      <c r="E10340">
        <v>50</v>
      </c>
      <c r="F10340">
        <v>0</v>
      </c>
      <c r="T10340"/>
    </row>
    <row r="10341" spans="1:20" x14ac:dyDescent="0.25">
      <c r="A10341">
        <v>1989</v>
      </c>
      <c r="B10341">
        <v>4</v>
      </c>
      <c r="C10341">
        <v>22</v>
      </c>
      <c r="D10341">
        <v>55</v>
      </c>
      <c r="E10341">
        <v>36</v>
      </c>
      <c r="F10341">
        <v>0</v>
      </c>
      <c r="T10341"/>
    </row>
    <row r="10342" spans="1:20" x14ac:dyDescent="0.25">
      <c r="A10342">
        <v>1989</v>
      </c>
      <c r="B10342">
        <v>4</v>
      </c>
      <c r="C10342">
        <v>23</v>
      </c>
      <c r="D10342">
        <v>58</v>
      </c>
      <c r="E10342">
        <v>34</v>
      </c>
      <c r="F10342">
        <v>0</v>
      </c>
      <c r="T10342"/>
    </row>
    <row r="10343" spans="1:20" x14ac:dyDescent="0.25">
      <c r="A10343">
        <v>1989</v>
      </c>
      <c r="B10343">
        <v>4</v>
      </c>
      <c r="C10343">
        <v>24</v>
      </c>
      <c r="D10343">
        <v>62</v>
      </c>
      <c r="E10343">
        <v>37</v>
      </c>
      <c r="F10343">
        <v>0</v>
      </c>
      <c r="T10343"/>
    </row>
    <row r="10344" spans="1:20" x14ac:dyDescent="0.25">
      <c r="A10344">
        <v>1989</v>
      </c>
      <c r="B10344">
        <v>4</v>
      </c>
      <c r="C10344">
        <v>25</v>
      </c>
      <c r="D10344">
        <v>67</v>
      </c>
      <c r="E10344">
        <v>47</v>
      </c>
      <c r="F10344">
        <v>0</v>
      </c>
      <c r="T10344"/>
    </row>
    <row r="10345" spans="1:20" x14ac:dyDescent="0.25">
      <c r="A10345">
        <v>1989</v>
      </c>
      <c r="B10345">
        <v>4</v>
      </c>
      <c r="C10345">
        <v>26</v>
      </c>
      <c r="D10345">
        <v>73</v>
      </c>
      <c r="E10345">
        <v>52</v>
      </c>
      <c r="F10345">
        <v>0</v>
      </c>
      <c r="T10345"/>
    </row>
    <row r="10346" spans="1:20" x14ac:dyDescent="0.25">
      <c r="A10346">
        <v>1989</v>
      </c>
      <c r="B10346">
        <v>4</v>
      </c>
      <c r="C10346">
        <v>27</v>
      </c>
      <c r="D10346">
        <v>77</v>
      </c>
      <c r="E10346">
        <v>52</v>
      </c>
      <c r="F10346">
        <v>0</v>
      </c>
      <c r="T10346"/>
    </row>
    <row r="10347" spans="1:20" x14ac:dyDescent="0.25">
      <c r="A10347">
        <v>1989</v>
      </c>
      <c r="B10347">
        <v>4</v>
      </c>
      <c r="C10347">
        <v>28</v>
      </c>
      <c r="D10347">
        <v>68</v>
      </c>
      <c r="E10347">
        <v>46</v>
      </c>
      <c r="F10347">
        <v>0</v>
      </c>
      <c r="T10347"/>
    </row>
    <row r="10348" spans="1:20" x14ac:dyDescent="0.25">
      <c r="A10348">
        <v>1989</v>
      </c>
      <c r="B10348">
        <v>4</v>
      </c>
      <c r="C10348">
        <v>29</v>
      </c>
      <c r="D10348">
        <v>60</v>
      </c>
      <c r="E10348">
        <v>47</v>
      </c>
      <c r="F10348">
        <v>35</v>
      </c>
      <c r="T10348"/>
    </row>
    <row r="10349" spans="1:20" x14ac:dyDescent="0.25">
      <c r="A10349">
        <v>1989</v>
      </c>
      <c r="B10349">
        <v>4</v>
      </c>
      <c r="C10349">
        <v>30</v>
      </c>
      <c r="D10349">
        <v>75</v>
      </c>
      <c r="E10349">
        <v>47</v>
      </c>
      <c r="F10349">
        <v>16</v>
      </c>
      <c r="T10349"/>
    </row>
    <row r="10350" spans="1:20" x14ac:dyDescent="0.25">
      <c r="A10350">
        <v>1989</v>
      </c>
      <c r="B10350">
        <v>5</v>
      </c>
      <c r="C10350">
        <v>1</v>
      </c>
      <c r="D10350">
        <v>58</v>
      </c>
      <c r="E10350">
        <v>49</v>
      </c>
      <c r="F10350">
        <v>61</v>
      </c>
      <c r="T10350"/>
    </row>
    <row r="10351" spans="1:20" x14ac:dyDescent="0.25">
      <c r="A10351">
        <v>1989</v>
      </c>
      <c r="B10351">
        <v>5</v>
      </c>
      <c r="C10351">
        <v>2</v>
      </c>
      <c r="D10351">
        <v>65</v>
      </c>
      <c r="E10351">
        <v>49</v>
      </c>
      <c r="F10351">
        <v>97</v>
      </c>
      <c r="T10351"/>
    </row>
    <row r="10352" spans="1:20" x14ac:dyDescent="0.25">
      <c r="A10352">
        <v>1989</v>
      </c>
      <c r="B10352">
        <v>5</v>
      </c>
      <c r="C10352">
        <v>3</v>
      </c>
      <c r="D10352">
        <v>63</v>
      </c>
      <c r="E10352">
        <v>47</v>
      </c>
      <c r="F10352">
        <v>0</v>
      </c>
      <c r="T10352"/>
    </row>
    <row r="10353" spans="1:20" x14ac:dyDescent="0.25">
      <c r="A10353">
        <v>1989</v>
      </c>
      <c r="B10353">
        <v>5</v>
      </c>
      <c r="C10353">
        <v>4</v>
      </c>
      <c r="D10353">
        <v>71</v>
      </c>
      <c r="E10353">
        <v>46</v>
      </c>
      <c r="F10353">
        <v>0</v>
      </c>
      <c r="T10353"/>
    </row>
    <row r="10354" spans="1:20" x14ac:dyDescent="0.25">
      <c r="A10354">
        <v>1989</v>
      </c>
      <c r="B10354">
        <v>5</v>
      </c>
      <c r="C10354">
        <v>5</v>
      </c>
      <c r="D10354">
        <v>58</v>
      </c>
      <c r="E10354">
        <v>51</v>
      </c>
      <c r="F10354">
        <v>80</v>
      </c>
      <c r="T10354"/>
    </row>
    <row r="10355" spans="1:20" x14ac:dyDescent="0.25">
      <c r="A10355">
        <v>1989</v>
      </c>
      <c r="B10355">
        <v>5</v>
      </c>
      <c r="C10355">
        <v>6</v>
      </c>
      <c r="D10355">
        <v>76</v>
      </c>
      <c r="E10355">
        <v>55</v>
      </c>
      <c r="F10355">
        <v>48</v>
      </c>
      <c r="T10355"/>
    </row>
    <row r="10356" spans="1:20" x14ac:dyDescent="0.25">
      <c r="A10356">
        <v>1989</v>
      </c>
      <c r="B10356">
        <v>5</v>
      </c>
      <c r="C10356">
        <v>7</v>
      </c>
      <c r="D10356">
        <v>61</v>
      </c>
      <c r="E10356">
        <v>45</v>
      </c>
      <c r="F10356">
        <v>0</v>
      </c>
      <c r="T10356"/>
    </row>
    <row r="10357" spans="1:20" x14ac:dyDescent="0.25">
      <c r="A10357">
        <v>1989</v>
      </c>
      <c r="B10357">
        <v>5</v>
      </c>
      <c r="C10357">
        <v>8</v>
      </c>
      <c r="D10357">
        <v>57</v>
      </c>
      <c r="E10357">
        <v>43</v>
      </c>
      <c r="F10357">
        <v>0</v>
      </c>
      <c r="T10357"/>
    </row>
    <row r="10358" spans="1:20" x14ac:dyDescent="0.25">
      <c r="A10358">
        <v>1989</v>
      </c>
      <c r="B10358">
        <v>5</v>
      </c>
      <c r="C10358">
        <v>9</v>
      </c>
      <c r="D10358">
        <v>66</v>
      </c>
      <c r="E10358">
        <v>47</v>
      </c>
      <c r="F10358">
        <v>2</v>
      </c>
      <c r="T10358"/>
    </row>
    <row r="10359" spans="1:20" x14ac:dyDescent="0.25">
      <c r="A10359">
        <v>1989</v>
      </c>
      <c r="B10359">
        <v>5</v>
      </c>
      <c r="C10359">
        <v>10</v>
      </c>
      <c r="D10359">
        <v>53</v>
      </c>
      <c r="E10359">
        <v>46</v>
      </c>
      <c r="F10359">
        <v>210</v>
      </c>
      <c r="T10359"/>
    </row>
    <row r="10360" spans="1:20" x14ac:dyDescent="0.25">
      <c r="A10360">
        <v>1989</v>
      </c>
      <c r="B10360">
        <v>5</v>
      </c>
      <c r="C10360">
        <v>11</v>
      </c>
      <c r="D10360">
        <v>55</v>
      </c>
      <c r="E10360">
        <v>45</v>
      </c>
      <c r="F10360">
        <v>25</v>
      </c>
      <c r="T10360"/>
    </row>
    <row r="10361" spans="1:20" x14ac:dyDescent="0.25">
      <c r="A10361">
        <v>1989</v>
      </c>
      <c r="B10361">
        <v>5</v>
      </c>
      <c r="C10361">
        <v>12</v>
      </c>
      <c r="D10361">
        <v>64</v>
      </c>
      <c r="E10361">
        <v>50</v>
      </c>
      <c r="F10361">
        <v>0</v>
      </c>
      <c r="T10361"/>
    </row>
    <row r="10362" spans="1:20" x14ac:dyDescent="0.25">
      <c r="A10362">
        <v>1989</v>
      </c>
      <c r="B10362">
        <v>5</v>
      </c>
      <c r="C10362">
        <v>13</v>
      </c>
      <c r="D10362">
        <v>70</v>
      </c>
      <c r="E10362">
        <v>51</v>
      </c>
      <c r="F10362">
        <v>0</v>
      </c>
      <c r="T10362"/>
    </row>
    <row r="10363" spans="1:20" x14ac:dyDescent="0.25">
      <c r="A10363">
        <v>1989</v>
      </c>
      <c r="B10363">
        <v>5</v>
      </c>
      <c r="C10363">
        <v>14</v>
      </c>
      <c r="D10363">
        <v>68</v>
      </c>
      <c r="E10363">
        <v>51</v>
      </c>
      <c r="F10363">
        <v>0</v>
      </c>
      <c r="T10363"/>
    </row>
    <row r="10364" spans="1:20" x14ac:dyDescent="0.25">
      <c r="A10364">
        <v>1989</v>
      </c>
      <c r="B10364">
        <v>5</v>
      </c>
      <c r="C10364">
        <v>15</v>
      </c>
      <c r="D10364">
        <v>73</v>
      </c>
      <c r="E10364">
        <v>55</v>
      </c>
      <c r="F10364">
        <v>0</v>
      </c>
      <c r="T10364"/>
    </row>
    <row r="10365" spans="1:20" x14ac:dyDescent="0.25">
      <c r="A10365">
        <v>1989</v>
      </c>
      <c r="B10365">
        <v>5</v>
      </c>
      <c r="C10365">
        <v>16</v>
      </c>
      <c r="D10365">
        <v>59</v>
      </c>
      <c r="E10365">
        <v>55</v>
      </c>
      <c r="F10365">
        <v>230</v>
      </c>
      <c r="T10365"/>
    </row>
    <row r="10366" spans="1:20" x14ac:dyDescent="0.25">
      <c r="A10366">
        <v>1989</v>
      </c>
      <c r="B10366">
        <v>5</v>
      </c>
      <c r="C10366">
        <v>17</v>
      </c>
      <c r="D10366">
        <v>79</v>
      </c>
      <c r="E10366">
        <v>55</v>
      </c>
      <c r="F10366">
        <v>105</v>
      </c>
      <c r="T10366"/>
    </row>
    <row r="10367" spans="1:20" x14ac:dyDescent="0.25">
      <c r="A10367">
        <v>1989</v>
      </c>
      <c r="B10367">
        <v>5</v>
      </c>
      <c r="C10367">
        <v>18</v>
      </c>
      <c r="D10367">
        <v>86</v>
      </c>
      <c r="E10367">
        <v>57</v>
      </c>
      <c r="F10367">
        <v>0</v>
      </c>
      <c r="T10367"/>
    </row>
    <row r="10368" spans="1:20" x14ac:dyDescent="0.25">
      <c r="A10368">
        <v>1989</v>
      </c>
      <c r="B10368">
        <v>5</v>
      </c>
      <c r="C10368">
        <v>19</v>
      </c>
      <c r="D10368">
        <v>77</v>
      </c>
      <c r="E10368">
        <v>58</v>
      </c>
      <c r="F10368">
        <v>0</v>
      </c>
      <c r="T10368"/>
    </row>
    <row r="10369" spans="1:20" x14ac:dyDescent="0.25">
      <c r="A10369">
        <v>1989</v>
      </c>
      <c r="B10369">
        <v>5</v>
      </c>
      <c r="C10369">
        <v>20</v>
      </c>
      <c r="D10369">
        <v>85</v>
      </c>
      <c r="E10369">
        <v>58</v>
      </c>
      <c r="F10369">
        <v>0</v>
      </c>
      <c r="T10369"/>
    </row>
    <row r="10370" spans="1:20" x14ac:dyDescent="0.25">
      <c r="A10370">
        <v>1989</v>
      </c>
      <c r="B10370">
        <v>5</v>
      </c>
      <c r="C10370">
        <v>21</v>
      </c>
      <c r="D10370">
        <v>83</v>
      </c>
      <c r="E10370">
        <v>65</v>
      </c>
      <c r="F10370">
        <v>0</v>
      </c>
      <c r="T10370"/>
    </row>
    <row r="10371" spans="1:20" x14ac:dyDescent="0.25">
      <c r="A10371">
        <v>1989</v>
      </c>
      <c r="B10371">
        <v>5</v>
      </c>
      <c r="C10371">
        <v>22</v>
      </c>
      <c r="D10371">
        <v>82</v>
      </c>
      <c r="E10371">
        <v>59</v>
      </c>
      <c r="F10371">
        <v>0</v>
      </c>
      <c r="T10371"/>
    </row>
    <row r="10372" spans="1:20" x14ac:dyDescent="0.25">
      <c r="A10372">
        <v>1989</v>
      </c>
      <c r="B10372">
        <v>5</v>
      </c>
      <c r="C10372">
        <v>23</v>
      </c>
      <c r="D10372">
        <v>73</v>
      </c>
      <c r="E10372">
        <v>56</v>
      </c>
      <c r="F10372">
        <v>75</v>
      </c>
      <c r="T10372"/>
    </row>
    <row r="10373" spans="1:20" x14ac:dyDescent="0.25">
      <c r="A10373">
        <v>1989</v>
      </c>
      <c r="B10373">
        <v>5</v>
      </c>
      <c r="C10373">
        <v>24</v>
      </c>
      <c r="D10373">
        <v>61</v>
      </c>
      <c r="E10373">
        <v>58</v>
      </c>
      <c r="F10373">
        <v>70</v>
      </c>
      <c r="T10373"/>
    </row>
    <row r="10374" spans="1:20" x14ac:dyDescent="0.25">
      <c r="A10374">
        <v>1989</v>
      </c>
      <c r="B10374">
        <v>5</v>
      </c>
      <c r="C10374">
        <v>25</v>
      </c>
      <c r="D10374">
        <v>81</v>
      </c>
      <c r="E10374">
        <v>57</v>
      </c>
      <c r="F10374">
        <v>0</v>
      </c>
      <c r="T10374"/>
    </row>
    <row r="10375" spans="1:20" x14ac:dyDescent="0.25">
      <c r="A10375">
        <v>1989</v>
      </c>
      <c r="B10375">
        <v>5</v>
      </c>
      <c r="C10375">
        <v>26</v>
      </c>
      <c r="D10375">
        <v>78</v>
      </c>
      <c r="E10375">
        <v>61</v>
      </c>
      <c r="F10375">
        <v>0</v>
      </c>
      <c r="T10375"/>
    </row>
    <row r="10376" spans="1:20" x14ac:dyDescent="0.25">
      <c r="A10376">
        <v>1989</v>
      </c>
      <c r="B10376">
        <v>5</v>
      </c>
      <c r="C10376">
        <v>27</v>
      </c>
      <c r="D10376">
        <v>75</v>
      </c>
      <c r="E10376">
        <v>58</v>
      </c>
      <c r="F10376">
        <v>18</v>
      </c>
      <c r="T10376"/>
    </row>
    <row r="10377" spans="1:20" x14ac:dyDescent="0.25">
      <c r="A10377">
        <v>1989</v>
      </c>
      <c r="B10377">
        <v>5</v>
      </c>
      <c r="C10377">
        <v>28</v>
      </c>
      <c r="D10377">
        <v>73</v>
      </c>
      <c r="E10377">
        <v>53</v>
      </c>
      <c r="F10377">
        <v>0</v>
      </c>
      <c r="T10377"/>
    </row>
    <row r="10378" spans="1:20" x14ac:dyDescent="0.25">
      <c r="A10378">
        <v>1989</v>
      </c>
      <c r="B10378">
        <v>5</v>
      </c>
      <c r="C10378">
        <v>29</v>
      </c>
      <c r="D10378">
        <v>78</v>
      </c>
      <c r="E10378">
        <v>53</v>
      </c>
      <c r="F10378">
        <v>0</v>
      </c>
      <c r="T10378"/>
    </row>
    <row r="10379" spans="1:20" x14ac:dyDescent="0.25">
      <c r="A10379">
        <v>1989</v>
      </c>
      <c r="B10379">
        <v>5</v>
      </c>
      <c r="C10379">
        <v>30</v>
      </c>
      <c r="D10379">
        <v>76</v>
      </c>
      <c r="E10379">
        <v>59</v>
      </c>
      <c r="F10379">
        <v>3</v>
      </c>
      <c r="T10379"/>
    </row>
    <row r="10380" spans="1:20" x14ac:dyDescent="0.25">
      <c r="A10380">
        <v>1989</v>
      </c>
      <c r="B10380">
        <v>5</v>
      </c>
      <c r="C10380">
        <v>31</v>
      </c>
      <c r="D10380">
        <v>82</v>
      </c>
      <c r="E10380">
        <v>70</v>
      </c>
      <c r="F10380">
        <v>0</v>
      </c>
      <c r="T10380"/>
    </row>
    <row r="10381" spans="1:20" x14ac:dyDescent="0.25">
      <c r="A10381">
        <v>1989</v>
      </c>
      <c r="B10381">
        <v>6</v>
      </c>
      <c r="C10381">
        <v>1</v>
      </c>
      <c r="D10381">
        <v>91</v>
      </c>
      <c r="E10381">
        <v>71</v>
      </c>
      <c r="F10381">
        <v>11</v>
      </c>
      <c r="T10381"/>
    </row>
    <row r="10382" spans="1:20" x14ac:dyDescent="0.25">
      <c r="A10382">
        <v>1989</v>
      </c>
      <c r="B10382">
        <v>6</v>
      </c>
      <c r="C10382">
        <v>2</v>
      </c>
      <c r="D10382">
        <v>89</v>
      </c>
      <c r="E10382">
        <v>70</v>
      </c>
      <c r="F10382">
        <v>0</v>
      </c>
      <c r="T10382"/>
    </row>
    <row r="10383" spans="1:20" x14ac:dyDescent="0.25">
      <c r="A10383">
        <v>1989</v>
      </c>
      <c r="B10383">
        <v>6</v>
      </c>
      <c r="C10383">
        <v>3</v>
      </c>
      <c r="D10383">
        <v>86</v>
      </c>
      <c r="E10383">
        <v>65</v>
      </c>
      <c r="F10383">
        <v>0</v>
      </c>
      <c r="T10383"/>
    </row>
    <row r="10384" spans="1:20" x14ac:dyDescent="0.25">
      <c r="A10384">
        <v>1989</v>
      </c>
      <c r="B10384">
        <v>6</v>
      </c>
      <c r="C10384">
        <v>4</v>
      </c>
      <c r="D10384">
        <v>84</v>
      </c>
      <c r="E10384">
        <v>66</v>
      </c>
      <c r="F10384">
        <v>9</v>
      </c>
      <c r="T10384"/>
    </row>
    <row r="10385" spans="1:20" x14ac:dyDescent="0.25">
      <c r="A10385">
        <v>1989</v>
      </c>
      <c r="B10385">
        <v>6</v>
      </c>
      <c r="C10385">
        <v>5</v>
      </c>
      <c r="D10385">
        <v>79</v>
      </c>
      <c r="E10385">
        <v>60</v>
      </c>
      <c r="F10385">
        <v>1</v>
      </c>
      <c r="T10385"/>
    </row>
    <row r="10386" spans="1:20" x14ac:dyDescent="0.25">
      <c r="A10386">
        <v>1989</v>
      </c>
      <c r="B10386">
        <v>6</v>
      </c>
      <c r="C10386">
        <v>6</v>
      </c>
      <c r="D10386">
        <v>75</v>
      </c>
      <c r="E10386">
        <v>61</v>
      </c>
      <c r="F10386">
        <v>167</v>
      </c>
      <c r="T10386"/>
    </row>
    <row r="10387" spans="1:20" x14ac:dyDescent="0.25">
      <c r="A10387">
        <v>1989</v>
      </c>
      <c r="B10387">
        <v>6</v>
      </c>
      <c r="C10387">
        <v>7</v>
      </c>
      <c r="D10387">
        <v>64</v>
      </c>
      <c r="E10387">
        <v>61</v>
      </c>
      <c r="F10387">
        <v>55</v>
      </c>
      <c r="T10387"/>
    </row>
    <row r="10388" spans="1:20" x14ac:dyDescent="0.25">
      <c r="A10388">
        <v>1989</v>
      </c>
      <c r="B10388">
        <v>6</v>
      </c>
      <c r="C10388">
        <v>8</v>
      </c>
      <c r="D10388">
        <v>79</v>
      </c>
      <c r="E10388">
        <v>64</v>
      </c>
      <c r="F10388">
        <v>8</v>
      </c>
      <c r="T10388"/>
    </row>
    <row r="10389" spans="1:20" x14ac:dyDescent="0.25">
      <c r="A10389">
        <v>1989</v>
      </c>
      <c r="B10389">
        <v>6</v>
      </c>
      <c r="C10389">
        <v>9</v>
      </c>
      <c r="D10389">
        <v>68</v>
      </c>
      <c r="E10389">
        <v>58</v>
      </c>
      <c r="F10389">
        <v>255</v>
      </c>
      <c r="T10389"/>
    </row>
    <row r="10390" spans="1:20" x14ac:dyDescent="0.25">
      <c r="A10390">
        <v>1989</v>
      </c>
      <c r="B10390">
        <v>6</v>
      </c>
      <c r="C10390">
        <v>10</v>
      </c>
      <c r="D10390">
        <v>81</v>
      </c>
      <c r="E10390">
        <v>58</v>
      </c>
      <c r="F10390">
        <v>0</v>
      </c>
      <c r="T10390"/>
    </row>
    <row r="10391" spans="1:20" x14ac:dyDescent="0.25">
      <c r="A10391">
        <v>1989</v>
      </c>
      <c r="B10391">
        <v>6</v>
      </c>
      <c r="C10391">
        <v>11</v>
      </c>
      <c r="D10391">
        <v>78</v>
      </c>
      <c r="E10391">
        <v>60</v>
      </c>
      <c r="F10391">
        <v>0</v>
      </c>
      <c r="T10391"/>
    </row>
    <row r="10392" spans="1:20" x14ac:dyDescent="0.25">
      <c r="A10392">
        <v>1989</v>
      </c>
      <c r="B10392">
        <v>6</v>
      </c>
      <c r="C10392">
        <v>12</v>
      </c>
      <c r="D10392">
        <v>81</v>
      </c>
      <c r="E10392">
        <v>58</v>
      </c>
      <c r="F10392">
        <v>1</v>
      </c>
      <c r="T10392"/>
    </row>
    <row r="10393" spans="1:20" x14ac:dyDescent="0.25">
      <c r="A10393">
        <v>1989</v>
      </c>
      <c r="B10393">
        <v>6</v>
      </c>
      <c r="C10393">
        <v>13</v>
      </c>
      <c r="D10393">
        <v>73</v>
      </c>
      <c r="E10393">
        <v>59</v>
      </c>
      <c r="F10393">
        <v>140</v>
      </c>
      <c r="T10393"/>
    </row>
    <row r="10394" spans="1:20" x14ac:dyDescent="0.25">
      <c r="A10394">
        <v>1989</v>
      </c>
      <c r="B10394">
        <v>6</v>
      </c>
      <c r="C10394">
        <v>14</v>
      </c>
      <c r="D10394">
        <v>62</v>
      </c>
      <c r="E10394">
        <v>58</v>
      </c>
      <c r="F10394">
        <v>33</v>
      </c>
      <c r="T10394"/>
    </row>
    <row r="10395" spans="1:20" x14ac:dyDescent="0.25">
      <c r="A10395">
        <v>1989</v>
      </c>
      <c r="B10395">
        <v>6</v>
      </c>
      <c r="C10395">
        <v>15</v>
      </c>
      <c r="D10395">
        <v>61</v>
      </c>
      <c r="E10395">
        <v>58</v>
      </c>
      <c r="F10395">
        <v>36</v>
      </c>
      <c r="T10395"/>
    </row>
    <row r="10396" spans="1:20" x14ac:dyDescent="0.25">
      <c r="A10396">
        <v>1989</v>
      </c>
      <c r="B10396">
        <v>6</v>
      </c>
      <c r="C10396">
        <v>16</v>
      </c>
      <c r="D10396">
        <v>84</v>
      </c>
      <c r="E10396">
        <v>60</v>
      </c>
      <c r="F10396">
        <v>21</v>
      </c>
      <c r="T10396"/>
    </row>
    <row r="10397" spans="1:20" x14ac:dyDescent="0.25">
      <c r="A10397">
        <v>1989</v>
      </c>
      <c r="B10397">
        <v>6</v>
      </c>
      <c r="C10397">
        <v>17</v>
      </c>
      <c r="D10397">
        <v>81</v>
      </c>
      <c r="E10397">
        <v>66</v>
      </c>
      <c r="F10397">
        <v>2</v>
      </c>
      <c r="T10397"/>
    </row>
    <row r="10398" spans="1:20" x14ac:dyDescent="0.25">
      <c r="A10398">
        <v>1989</v>
      </c>
      <c r="B10398">
        <v>6</v>
      </c>
      <c r="C10398">
        <v>18</v>
      </c>
      <c r="D10398">
        <v>82</v>
      </c>
      <c r="E10398">
        <v>64</v>
      </c>
      <c r="F10398">
        <v>0</v>
      </c>
      <c r="T10398"/>
    </row>
    <row r="10399" spans="1:20" x14ac:dyDescent="0.25">
      <c r="A10399">
        <v>1989</v>
      </c>
      <c r="B10399">
        <v>6</v>
      </c>
      <c r="C10399">
        <v>19</v>
      </c>
      <c r="D10399">
        <v>87</v>
      </c>
      <c r="E10399">
        <v>67</v>
      </c>
      <c r="F10399">
        <v>0</v>
      </c>
      <c r="T10399"/>
    </row>
    <row r="10400" spans="1:20" x14ac:dyDescent="0.25">
      <c r="A10400">
        <v>1989</v>
      </c>
      <c r="B10400">
        <v>6</v>
      </c>
      <c r="C10400">
        <v>20</v>
      </c>
      <c r="D10400">
        <v>81</v>
      </c>
      <c r="E10400">
        <v>67</v>
      </c>
      <c r="F10400">
        <v>0</v>
      </c>
      <c r="T10400"/>
    </row>
    <row r="10401" spans="1:20" x14ac:dyDescent="0.25">
      <c r="A10401">
        <v>1989</v>
      </c>
      <c r="B10401">
        <v>6</v>
      </c>
      <c r="C10401">
        <v>21</v>
      </c>
      <c r="D10401">
        <v>77</v>
      </c>
      <c r="E10401">
        <v>69</v>
      </c>
      <c r="F10401">
        <v>47</v>
      </c>
      <c r="T10401"/>
    </row>
    <row r="10402" spans="1:20" x14ac:dyDescent="0.25">
      <c r="A10402">
        <v>1989</v>
      </c>
      <c r="B10402">
        <v>6</v>
      </c>
      <c r="C10402">
        <v>22</v>
      </c>
      <c r="D10402">
        <v>83</v>
      </c>
      <c r="E10402">
        <v>71</v>
      </c>
      <c r="F10402">
        <v>0</v>
      </c>
      <c r="T10402"/>
    </row>
    <row r="10403" spans="1:20" x14ac:dyDescent="0.25">
      <c r="A10403">
        <v>1989</v>
      </c>
      <c r="B10403">
        <v>6</v>
      </c>
      <c r="C10403">
        <v>23</v>
      </c>
      <c r="D10403">
        <v>89</v>
      </c>
      <c r="E10403">
        <v>70</v>
      </c>
      <c r="F10403">
        <v>0</v>
      </c>
      <c r="T10403"/>
    </row>
    <row r="10404" spans="1:20" x14ac:dyDescent="0.25">
      <c r="A10404">
        <v>1989</v>
      </c>
      <c r="B10404">
        <v>6</v>
      </c>
      <c r="C10404">
        <v>24</v>
      </c>
      <c r="D10404">
        <v>80</v>
      </c>
      <c r="E10404">
        <v>64</v>
      </c>
      <c r="F10404">
        <v>11</v>
      </c>
      <c r="T10404"/>
    </row>
    <row r="10405" spans="1:20" x14ac:dyDescent="0.25">
      <c r="A10405">
        <v>1989</v>
      </c>
      <c r="B10405">
        <v>6</v>
      </c>
      <c r="C10405">
        <v>25</v>
      </c>
      <c r="D10405">
        <v>86</v>
      </c>
      <c r="E10405">
        <v>63</v>
      </c>
      <c r="F10405">
        <v>0</v>
      </c>
      <c r="T10405"/>
    </row>
    <row r="10406" spans="1:20" x14ac:dyDescent="0.25">
      <c r="A10406">
        <v>1989</v>
      </c>
      <c r="B10406">
        <v>6</v>
      </c>
      <c r="C10406">
        <v>26</v>
      </c>
      <c r="D10406">
        <v>90</v>
      </c>
      <c r="E10406">
        <v>69</v>
      </c>
      <c r="F10406">
        <v>69</v>
      </c>
      <c r="T10406"/>
    </row>
    <row r="10407" spans="1:20" x14ac:dyDescent="0.25">
      <c r="A10407">
        <v>1989</v>
      </c>
      <c r="B10407">
        <v>6</v>
      </c>
      <c r="C10407">
        <v>27</v>
      </c>
      <c r="D10407">
        <v>92</v>
      </c>
      <c r="E10407">
        <v>70</v>
      </c>
      <c r="F10407">
        <v>0</v>
      </c>
      <c r="T10407"/>
    </row>
    <row r="10408" spans="1:20" x14ac:dyDescent="0.25">
      <c r="A10408">
        <v>1989</v>
      </c>
      <c r="B10408">
        <v>6</v>
      </c>
      <c r="C10408">
        <v>28</v>
      </c>
      <c r="D10408">
        <v>80</v>
      </c>
      <c r="E10408">
        <v>68</v>
      </c>
      <c r="F10408">
        <v>13</v>
      </c>
      <c r="T10408"/>
    </row>
    <row r="10409" spans="1:20" x14ac:dyDescent="0.25">
      <c r="A10409">
        <v>1989</v>
      </c>
      <c r="B10409">
        <v>6</v>
      </c>
      <c r="C10409">
        <v>29</v>
      </c>
      <c r="D10409">
        <v>78</v>
      </c>
      <c r="E10409">
        <v>65</v>
      </c>
      <c r="F10409">
        <v>0</v>
      </c>
      <c r="T10409"/>
    </row>
    <row r="10410" spans="1:20" x14ac:dyDescent="0.25">
      <c r="A10410">
        <v>1989</v>
      </c>
      <c r="B10410">
        <v>6</v>
      </c>
      <c r="C10410">
        <v>30</v>
      </c>
      <c r="D10410">
        <v>82</v>
      </c>
      <c r="E10410">
        <v>58</v>
      </c>
      <c r="F10410">
        <v>0</v>
      </c>
      <c r="T10410"/>
    </row>
    <row r="10411" spans="1:20" x14ac:dyDescent="0.25">
      <c r="A10411">
        <v>1989</v>
      </c>
      <c r="B10411">
        <v>7</v>
      </c>
      <c r="C10411">
        <v>1</v>
      </c>
      <c r="D10411">
        <v>85</v>
      </c>
      <c r="E10411">
        <v>63</v>
      </c>
      <c r="F10411">
        <v>0</v>
      </c>
      <c r="T10411"/>
    </row>
    <row r="10412" spans="1:20" x14ac:dyDescent="0.25">
      <c r="A10412">
        <v>1989</v>
      </c>
      <c r="B10412">
        <v>7</v>
      </c>
      <c r="C10412">
        <v>2</v>
      </c>
      <c r="D10412">
        <v>90</v>
      </c>
      <c r="E10412">
        <v>67</v>
      </c>
      <c r="F10412">
        <v>0</v>
      </c>
      <c r="T10412"/>
    </row>
    <row r="10413" spans="1:20" x14ac:dyDescent="0.25">
      <c r="A10413">
        <v>1989</v>
      </c>
      <c r="B10413">
        <v>7</v>
      </c>
      <c r="C10413">
        <v>3</v>
      </c>
      <c r="D10413">
        <v>86</v>
      </c>
      <c r="E10413">
        <v>68</v>
      </c>
      <c r="F10413">
        <v>0</v>
      </c>
      <c r="T10413"/>
    </row>
    <row r="10414" spans="1:20" x14ac:dyDescent="0.25">
      <c r="A10414">
        <v>1989</v>
      </c>
      <c r="B10414">
        <v>7</v>
      </c>
      <c r="C10414">
        <v>4</v>
      </c>
      <c r="D10414">
        <v>82</v>
      </c>
      <c r="E10414">
        <v>66</v>
      </c>
      <c r="F10414">
        <v>0</v>
      </c>
      <c r="T10414"/>
    </row>
    <row r="10415" spans="1:20" x14ac:dyDescent="0.25">
      <c r="A10415">
        <v>1989</v>
      </c>
      <c r="B10415">
        <v>7</v>
      </c>
      <c r="C10415">
        <v>5</v>
      </c>
      <c r="D10415">
        <v>75</v>
      </c>
      <c r="E10415">
        <v>66</v>
      </c>
      <c r="F10415">
        <v>205</v>
      </c>
      <c r="T10415"/>
    </row>
    <row r="10416" spans="1:20" x14ac:dyDescent="0.25">
      <c r="A10416">
        <v>1989</v>
      </c>
      <c r="B10416">
        <v>7</v>
      </c>
      <c r="C10416">
        <v>6</v>
      </c>
      <c r="D10416">
        <v>82</v>
      </c>
      <c r="E10416">
        <v>68</v>
      </c>
      <c r="F10416">
        <v>1</v>
      </c>
      <c r="T10416"/>
    </row>
    <row r="10417" spans="1:20" x14ac:dyDescent="0.25">
      <c r="A10417">
        <v>1989</v>
      </c>
      <c r="B10417">
        <v>7</v>
      </c>
      <c r="C10417">
        <v>7</v>
      </c>
      <c r="D10417">
        <v>91</v>
      </c>
      <c r="E10417">
        <v>68</v>
      </c>
      <c r="F10417">
        <v>15</v>
      </c>
      <c r="T10417"/>
    </row>
    <row r="10418" spans="1:20" x14ac:dyDescent="0.25">
      <c r="A10418">
        <v>1989</v>
      </c>
      <c r="B10418">
        <v>7</v>
      </c>
      <c r="C10418">
        <v>8</v>
      </c>
      <c r="D10418">
        <v>84</v>
      </c>
      <c r="E10418">
        <v>67</v>
      </c>
      <c r="F10418">
        <v>0</v>
      </c>
      <c r="T10418"/>
    </row>
    <row r="10419" spans="1:20" x14ac:dyDescent="0.25">
      <c r="A10419">
        <v>1989</v>
      </c>
      <c r="B10419">
        <v>7</v>
      </c>
      <c r="C10419">
        <v>9</v>
      </c>
      <c r="D10419">
        <v>88</v>
      </c>
      <c r="E10419">
        <v>63</v>
      </c>
      <c r="F10419">
        <v>0</v>
      </c>
      <c r="T10419"/>
    </row>
    <row r="10420" spans="1:20" x14ac:dyDescent="0.25">
      <c r="A10420">
        <v>1989</v>
      </c>
      <c r="B10420">
        <v>7</v>
      </c>
      <c r="C10420">
        <v>10</v>
      </c>
      <c r="D10420">
        <v>89</v>
      </c>
      <c r="E10420">
        <v>73</v>
      </c>
      <c r="F10420">
        <v>6</v>
      </c>
      <c r="T10420"/>
    </row>
    <row r="10421" spans="1:20" x14ac:dyDescent="0.25">
      <c r="A10421">
        <v>1989</v>
      </c>
      <c r="B10421">
        <v>7</v>
      </c>
      <c r="C10421">
        <v>11</v>
      </c>
      <c r="D10421">
        <v>89</v>
      </c>
      <c r="E10421">
        <v>72</v>
      </c>
      <c r="F10421">
        <v>0</v>
      </c>
      <c r="T10421"/>
    </row>
    <row r="10422" spans="1:20" x14ac:dyDescent="0.25">
      <c r="A10422">
        <v>1989</v>
      </c>
      <c r="B10422">
        <v>7</v>
      </c>
      <c r="C10422">
        <v>12</v>
      </c>
      <c r="D10422">
        <v>80</v>
      </c>
      <c r="E10422">
        <v>66</v>
      </c>
      <c r="F10422">
        <v>0</v>
      </c>
      <c r="T10422"/>
    </row>
    <row r="10423" spans="1:20" x14ac:dyDescent="0.25">
      <c r="A10423">
        <v>1989</v>
      </c>
      <c r="B10423">
        <v>7</v>
      </c>
      <c r="C10423">
        <v>13</v>
      </c>
      <c r="D10423">
        <v>71</v>
      </c>
      <c r="E10423">
        <v>61</v>
      </c>
      <c r="F10423">
        <v>18</v>
      </c>
      <c r="T10423"/>
    </row>
    <row r="10424" spans="1:20" x14ac:dyDescent="0.25">
      <c r="A10424">
        <v>1989</v>
      </c>
      <c r="B10424">
        <v>7</v>
      </c>
      <c r="C10424">
        <v>14</v>
      </c>
      <c r="D10424">
        <v>83</v>
      </c>
      <c r="E10424">
        <v>63</v>
      </c>
      <c r="F10424">
        <v>13</v>
      </c>
      <c r="T10424"/>
    </row>
    <row r="10425" spans="1:20" x14ac:dyDescent="0.25">
      <c r="A10425">
        <v>1989</v>
      </c>
      <c r="B10425">
        <v>7</v>
      </c>
      <c r="C10425">
        <v>15</v>
      </c>
      <c r="D10425">
        <v>83</v>
      </c>
      <c r="E10425">
        <v>61</v>
      </c>
      <c r="F10425">
        <v>0</v>
      </c>
      <c r="T10425"/>
    </row>
    <row r="10426" spans="1:20" x14ac:dyDescent="0.25">
      <c r="A10426">
        <v>1989</v>
      </c>
      <c r="B10426">
        <v>7</v>
      </c>
      <c r="C10426">
        <v>16</v>
      </c>
      <c r="D10426">
        <v>73</v>
      </c>
      <c r="E10426">
        <v>60</v>
      </c>
      <c r="F10426">
        <v>102</v>
      </c>
      <c r="T10426"/>
    </row>
    <row r="10427" spans="1:20" x14ac:dyDescent="0.25">
      <c r="A10427">
        <v>1989</v>
      </c>
      <c r="B10427">
        <v>7</v>
      </c>
      <c r="C10427">
        <v>17</v>
      </c>
      <c r="D10427">
        <v>76</v>
      </c>
      <c r="E10427">
        <v>60</v>
      </c>
      <c r="F10427">
        <v>36</v>
      </c>
      <c r="T10427"/>
    </row>
    <row r="10428" spans="1:20" x14ac:dyDescent="0.25">
      <c r="A10428">
        <v>1989</v>
      </c>
      <c r="B10428">
        <v>7</v>
      </c>
      <c r="C10428">
        <v>18</v>
      </c>
      <c r="D10428">
        <v>82</v>
      </c>
      <c r="E10428">
        <v>64</v>
      </c>
      <c r="F10428">
        <v>0</v>
      </c>
      <c r="T10428"/>
    </row>
    <row r="10429" spans="1:20" x14ac:dyDescent="0.25">
      <c r="A10429">
        <v>1989</v>
      </c>
      <c r="B10429">
        <v>7</v>
      </c>
      <c r="C10429">
        <v>19</v>
      </c>
      <c r="D10429">
        <v>84</v>
      </c>
      <c r="E10429">
        <v>64</v>
      </c>
      <c r="F10429">
        <v>0</v>
      </c>
      <c r="T10429"/>
    </row>
    <row r="10430" spans="1:20" x14ac:dyDescent="0.25">
      <c r="A10430">
        <v>1989</v>
      </c>
      <c r="B10430">
        <v>7</v>
      </c>
      <c r="C10430">
        <v>20</v>
      </c>
      <c r="D10430">
        <v>74</v>
      </c>
      <c r="E10430">
        <v>68</v>
      </c>
      <c r="F10430">
        <v>65</v>
      </c>
      <c r="T10430"/>
    </row>
    <row r="10431" spans="1:20" x14ac:dyDescent="0.25">
      <c r="A10431">
        <v>1989</v>
      </c>
      <c r="B10431">
        <v>7</v>
      </c>
      <c r="C10431">
        <v>21</v>
      </c>
      <c r="D10431">
        <v>73</v>
      </c>
      <c r="E10431">
        <v>65</v>
      </c>
      <c r="F10431">
        <v>0</v>
      </c>
      <c r="T10431"/>
    </row>
    <row r="10432" spans="1:20" x14ac:dyDescent="0.25">
      <c r="A10432">
        <v>1989</v>
      </c>
      <c r="B10432">
        <v>7</v>
      </c>
      <c r="C10432">
        <v>22</v>
      </c>
      <c r="D10432">
        <v>83</v>
      </c>
      <c r="E10432">
        <v>67</v>
      </c>
      <c r="F10432">
        <v>0</v>
      </c>
      <c r="T10432"/>
    </row>
    <row r="10433" spans="1:20" x14ac:dyDescent="0.25">
      <c r="A10433">
        <v>1989</v>
      </c>
      <c r="B10433">
        <v>7</v>
      </c>
      <c r="C10433">
        <v>23</v>
      </c>
      <c r="D10433">
        <v>90</v>
      </c>
      <c r="E10433">
        <v>73</v>
      </c>
      <c r="F10433">
        <v>0</v>
      </c>
      <c r="T10433"/>
    </row>
    <row r="10434" spans="1:20" x14ac:dyDescent="0.25">
      <c r="A10434">
        <v>1989</v>
      </c>
      <c r="B10434">
        <v>7</v>
      </c>
      <c r="C10434">
        <v>24</v>
      </c>
      <c r="D10434">
        <v>90</v>
      </c>
      <c r="E10434">
        <v>70</v>
      </c>
      <c r="F10434">
        <v>0</v>
      </c>
      <c r="T10434"/>
    </row>
    <row r="10435" spans="1:20" x14ac:dyDescent="0.25">
      <c r="A10435">
        <v>1989</v>
      </c>
      <c r="B10435">
        <v>7</v>
      </c>
      <c r="C10435">
        <v>25</v>
      </c>
      <c r="D10435">
        <v>91</v>
      </c>
      <c r="E10435">
        <v>73</v>
      </c>
      <c r="F10435">
        <v>0</v>
      </c>
      <c r="T10435"/>
    </row>
    <row r="10436" spans="1:20" x14ac:dyDescent="0.25">
      <c r="A10436">
        <v>1989</v>
      </c>
      <c r="B10436">
        <v>7</v>
      </c>
      <c r="C10436">
        <v>26</v>
      </c>
      <c r="D10436">
        <v>96</v>
      </c>
      <c r="E10436">
        <v>75</v>
      </c>
      <c r="F10436">
        <v>20</v>
      </c>
      <c r="T10436"/>
    </row>
    <row r="10437" spans="1:20" x14ac:dyDescent="0.25">
      <c r="A10437">
        <v>1989</v>
      </c>
      <c r="B10437">
        <v>7</v>
      </c>
      <c r="C10437">
        <v>27</v>
      </c>
      <c r="D10437">
        <v>92</v>
      </c>
      <c r="E10437">
        <v>72</v>
      </c>
      <c r="F10437">
        <v>20</v>
      </c>
      <c r="T10437"/>
    </row>
    <row r="10438" spans="1:20" x14ac:dyDescent="0.25">
      <c r="A10438">
        <v>1989</v>
      </c>
      <c r="B10438">
        <v>7</v>
      </c>
      <c r="C10438">
        <v>28</v>
      </c>
      <c r="D10438">
        <v>88</v>
      </c>
      <c r="E10438">
        <v>66</v>
      </c>
      <c r="F10438">
        <v>0</v>
      </c>
      <c r="T10438"/>
    </row>
    <row r="10439" spans="1:20" x14ac:dyDescent="0.25">
      <c r="A10439">
        <v>1989</v>
      </c>
      <c r="B10439">
        <v>7</v>
      </c>
      <c r="C10439">
        <v>29</v>
      </c>
      <c r="D10439">
        <v>81</v>
      </c>
      <c r="E10439">
        <v>62</v>
      </c>
      <c r="F10439">
        <v>0</v>
      </c>
      <c r="T10439"/>
    </row>
    <row r="10440" spans="1:20" x14ac:dyDescent="0.25">
      <c r="A10440">
        <v>1989</v>
      </c>
      <c r="B10440">
        <v>7</v>
      </c>
      <c r="C10440">
        <v>30</v>
      </c>
      <c r="D10440">
        <v>82</v>
      </c>
      <c r="E10440">
        <v>65</v>
      </c>
      <c r="F10440">
        <v>0</v>
      </c>
      <c r="T10440"/>
    </row>
    <row r="10441" spans="1:20" x14ac:dyDescent="0.25">
      <c r="A10441">
        <v>1989</v>
      </c>
      <c r="B10441">
        <v>7</v>
      </c>
      <c r="C10441">
        <v>31</v>
      </c>
      <c r="D10441">
        <v>71</v>
      </c>
      <c r="E10441">
        <v>64</v>
      </c>
      <c r="F10441">
        <v>12</v>
      </c>
      <c r="T10441"/>
    </row>
    <row r="10442" spans="1:20" x14ac:dyDescent="0.25">
      <c r="A10442">
        <v>1989</v>
      </c>
      <c r="B10442">
        <v>8</v>
      </c>
      <c r="C10442">
        <v>1</v>
      </c>
      <c r="D10442">
        <v>81</v>
      </c>
      <c r="E10442">
        <v>66</v>
      </c>
      <c r="F10442">
        <v>0</v>
      </c>
      <c r="T10442"/>
    </row>
    <row r="10443" spans="1:20" x14ac:dyDescent="0.25">
      <c r="A10443">
        <v>1989</v>
      </c>
      <c r="B10443">
        <v>8</v>
      </c>
      <c r="C10443">
        <v>2</v>
      </c>
      <c r="D10443">
        <v>85</v>
      </c>
      <c r="E10443">
        <v>65</v>
      </c>
      <c r="F10443">
        <v>14</v>
      </c>
      <c r="T10443"/>
    </row>
    <row r="10444" spans="1:20" x14ac:dyDescent="0.25">
      <c r="A10444">
        <v>1989</v>
      </c>
      <c r="B10444">
        <v>8</v>
      </c>
      <c r="C10444">
        <v>3</v>
      </c>
      <c r="D10444">
        <v>89</v>
      </c>
      <c r="E10444">
        <v>67</v>
      </c>
      <c r="F10444">
        <v>1</v>
      </c>
      <c r="T10444"/>
    </row>
    <row r="10445" spans="1:20" x14ac:dyDescent="0.25">
      <c r="A10445">
        <v>1989</v>
      </c>
      <c r="B10445">
        <v>8</v>
      </c>
      <c r="C10445">
        <v>4</v>
      </c>
      <c r="D10445">
        <v>93</v>
      </c>
      <c r="E10445">
        <v>75</v>
      </c>
      <c r="F10445">
        <v>0</v>
      </c>
      <c r="T10445"/>
    </row>
    <row r="10446" spans="1:20" x14ac:dyDescent="0.25">
      <c r="A10446">
        <v>1989</v>
      </c>
      <c r="B10446">
        <v>8</v>
      </c>
      <c r="C10446">
        <v>5</v>
      </c>
      <c r="D10446">
        <v>94</v>
      </c>
      <c r="E10446">
        <v>76</v>
      </c>
      <c r="F10446">
        <v>1</v>
      </c>
      <c r="T10446"/>
    </row>
    <row r="10447" spans="1:20" x14ac:dyDescent="0.25">
      <c r="A10447">
        <v>1989</v>
      </c>
      <c r="B10447">
        <v>8</v>
      </c>
      <c r="C10447">
        <v>6</v>
      </c>
      <c r="D10447">
        <v>94</v>
      </c>
      <c r="E10447">
        <v>76</v>
      </c>
      <c r="F10447">
        <v>0</v>
      </c>
      <c r="T10447"/>
    </row>
    <row r="10448" spans="1:20" x14ac:dyDescent="0.25">
      <c r="A10448">
        <v>1989</v>
      </c>
      <c r="B10448">
        <v>8</v>
      </c>
      <c r="C10448">
        <v>7</v>
      </c>
      <c r="D10448">
        <v>80</v>
      </c>
      <c r="E10448">
        <v>63</v>
      </c>
      <c r="F10448">
        <v>20</v>
      </c>
      <c r="T10448"/>
    </row>
    <row r="10449" spans="1:20" x14ac:dyDescent="0.25">
      <c r="A10449">
        <v>1989</v>
      </c>
      <c r="B10449">
        <v>8</v>
      </c>
      <c r="C10449">
        <v>8</v>
      </c>
      <c r="D10449">
        <v>77</v>
      </c>
      <c r="E10449">
        <v>56</v>
      </c>
      <c r="F10449">
        <v>0</v>
      </c>
      <c r="T10449"/>
    </row>
    <row r="10450" spans="1:20" x14ac:dyDescent="0.25">
      <c r="A10450">
        <v>1989</v>
      </c>
      <c r="B10450">
        <v>8</v>
      </c>
      <c r="C10450">
        <v>9</v>
      </c>
      <c r="D10450">
        <v>79</v>
      </c>
      <c r="E10450">
        <v>57</v>
      </c>
      <c r="F10450">
        <v>0</v>
      </c>
      <c r="T10450"/>
    </row>
    <row r="10451" spans="1:20" x14ac:dyDescent="0.25">
      <c r="A10451">
        <v>1989</v>
      </c>
      <c r="B10451">
        <v>8</v>
      </c>
      <c r="C10451">
        <v>10</v>
      </c>
      <c r="D10451">
        <v>78</v>
      </c>
      <c r="E10451">
        <v>62</v>
      </c>
      <c r="F10451">
        <v>0</v>
      </c>
      <c r="T10451"/>
    </row>
    <row r="10452" spans="1:20" x14ac:dyDescent="0.25">
      <c r="A10452">
        <v>1989</v>
      </c>
      <c r="B10452">
        <v>8</v>
      </c>
      <c r="C10452">
        <v>11</v>
      </c>
      <c r="D10452">
        <v>69</v>
      </c>
      <c r="E10452">
        <v>58</v>
      </c>
      <c r="F10452">
        <v>190</v>
      </c>
      <c r="T10452"/>
    </row>
    <row r="10453" spans="1:20" x14ac:dyDescent="0.25">
      <c r="A10453">
        <v>1989</v>
      </c>
      <c r="B10453">
        <v>8</v>
      </c>
      <c r="C10453">
        <v>12</v>
      </c>
      <c r="D10453">
        <v>79</v>
      </c>
      <c r="E10453">
        <v>62</v>
      </c>
      <c r="F10453">
        <v>300</v>
      </c>
      <c r="T10453"/>
    </row>
    <row r="10454" spans="1:20" x14ac:dyDescent="0.25">
      <c r="A10454">
        <v>1989</v>
      </c>
      <c r="B10454">
        <v>8</v>
      </c>
      <c r="C10454">
        <v>13</v>
      </c>
      <c r="D10454">
        <v>80</v>
      </c>
      <c r="E10454">
        <v>70</v>
      </c>
      <c r="F10454">
        <v>62</v>
      </c>
      <c r="T10454"/>
    </row>
    <row r="10455" spans="1:20" x14ac:dyDescent="0.25">
      <c r="A10455">
        <v>1989</v>
      </c>
      <c r="B10455">
        <v>8</v>
      </c>
      <c r="C10455">
        <v>14</v>
      </c>
      <c r="D10455">
        <v>85</v>
      </c>
      <c r="E10455">
        <v>68</v>
      </c>
      <c r="F10455">
        <v>151</v>
      </c>
      <c r="T10455"/>
    </row>
    <row r="10456" spans="1:20" x14ac:dyDescent="0.25">
      <c r="A10456">
        <v>1989</v>
      </c>
      <c r="B10456">
        <v>8</v>
      </c>
      <c r="C10456">
        <v>15</v>
      </c>
      <c r="D10456">
        <v>81</v>
      </c>
      <c r="E10456">
        <v>69</v>
      </c>
      <c r="F10456">
        <v>2</v>
      </c>
      <c r="T10456"/>
    </row>
    <row r="10457" spans="1:20" x14ac:dyDescent="0.25">
      <c r="A10457">
        <v>1989</v>
      </c>
      <c r="B10457">
        <v>8</v>
      </c>
      <c r="C10457">
        <v>16</v>
      </c>
      <c r="D10457">
        <v>87</v>
      </c>
      <c r="E10457">
        <v>70</v>
      </c>
      <c r="F10457">
        <v>15</v>
      </c>
      <c r="T10457"/>
    </row>
    <row r="10458" spans="1:20" x14ac:dyDescent="0.25">
      <c r="A10458">
        <v>1989</v>
      </c>
      <c r="B10458">
        <v>8</v>
      </c>
      <c r="C10458">
        <v>17</v>
      </c>
      <c r="D10458">
        <v>86</v>
      </c>
      <c r="E10458">
        <v>68</v>
      </c>
      <c r="F10458">
        <v>0</v>
      </c>
      <c r="T10458"/>
    </row>
    <row r="10459" spans="1:20" x14ac:dyDescent="0.25">
      <c r="A10459">
        <v>1989</v>
      </c>
      <c r="B10459">
        <v>8</v>
      </c>
      <c r="C10459">
        <v>18</v>
      </c>
      <c r="D10459">
        <v>74</v>
      </c>
      <c r="E10459">
        <v>65</v>
      </c>
      <c r="F10459">
        <v>0</v>
      </c>
      <c r="T10459"/>
    </row>
    <row r="10460" spans="1:20" x14ac:dyDescent="0.25">
      <c r="A10460">
        <v>1989</v>
      </c>
      <c r="B10460">
        <v>8</v>
      </c>
      <c r="C10460">
        <v>19</v>
      </c>
      <c r="D10460">
        <v>71</v>
      </c>
      <c r="E10460">
        <v>65</v>
      </c>
      <c r="F10460">
        <v>34</v>
      </c>
      <c r="T10460"/>
    </row>
    <row r="10461" spans="1:20" x14ac:dyDescent="0.25">
      <c r="A10461">
        <v>1989</v>
      </c>
      <c r="B10461">
        <v>8</v>
      </c>
      <c r="C10461">
        <v>20</v>
      </c>
      <c r="D10461">
        <v>82</v>
      </c>
      <c r="E10461">
        <v>66</v>
      </c>
      <c r="F10461">
        <v>0</v>
      </c>
      <c r="T10461"/>
    </row>
    <row r="10462" spans="1:20" x14ac:dyDescent="0.25">
      <c r="A10462">
        <v>1989</v>
      </c>
      <c r="B10462">
        <v>8</v>
      </c>
      <c r="C10462">
        <v>21</v>
      </c>
      <c r="D10462">
        <v>86</v>
      </c>
      <c r="E10462">
        <v>73</v>
      </c>
      <c r="F10462">
        <v>0</v>
      </c>
      <c r="T10462"/>
    </row>
    <row r="10463" spans="1:20" x14ac:dyDescent="0.25">
      <c r="A10463">
        <v>1989</v>
      </c>
      <c r="B10463">
        <v>8</v>
      </c>
      <c r="C10463">
        <v>22</v>
      </c>
      <c r="D10463">
        <v>84</v>
      </c>
      <c r="E10463">
        <v>69</v>
      </c>
      <c r="F10463">
        <v>0</v>
      </c>
      <c r="T10463"/>
    </row>
    <row r="10464" spans="1:20" x14ac:dyDescent="0.25">
      <c r="A10464">
        <v>1989</v>
      </c>
      <c r="B10464">
        <v>8</v>
      </c>
      <c r="C10464">
        <v>23</v>
      </c>
      <c r="D10464">
        <v>90</v>
      </c>
      <c r="E10464">
        <v>70</v>
      </c>
      <c r="F10464">
        <v>41</v>
      </c>
      <c r="T10464"/>
    </row>
    <row r="10465" spans="1:20" x14ac:dyDescent="0.25">
      <c r="A10465">
        <v>1989</v>
      </c>
      <c r="B10465">
        <v>8</v>
      </c>
      <c r="C10465">
        <v>24</v>
      </c>
      <c r="D10465">
        <v>83</v>
      </c>
      <c r="E10465">
        <v>64</v>
      </c>
      <c r="F10465">
        <v>0</v>
      </c>
      <c r="T10465"/>
    </row>
    <row r="10466" spans="1:20" x14ac:dyDescent="0.25">
      <c r="A10466">
        <v>1989</v>
      </c>
      <c r="B10466">
        <v>8</v>
      </c>
      <c r="C10466">
        <v>25</v>
      </c>
      <c r="D10466">
        <v>76</v>
      </c>
      <c r="E10466">
        <v>59</v>
      </c>
      <c r="F10466">
        <v>0</v>
      </c>
      <c r="T10466"/>
    </row>
    <row r="10467" spans="1:20" x14ac:dyDescent="0.25">
      <c r="A10467">
        <v>1989</v>
      </c>
      <c r="B10467">
        <v>8</v>
      </c>
      <c r="C10467">
        <v>26</v>
      </c>
      <c r="D10467">
        <v>79</v>
      </c>
      <c r="E10467">
        <v>58</v>
      </c>
      <c r="F10467">
        <v>0</v>
      </c>
      <c r="T10467"/>
    </row>
    <row r="10468" spans="1:20" x14ac:dyDescent="0.25">
      <c r="A10468">
        <v>1989</v>
      </c>
      <c r="B10468">
        <v>8</v>
      </c>
      <c r="C10468">
        <v>27</v>
      </c>
      <c r="D10468">
        <v>78</v>
      </c>
      <c r="E10468">
        <v>58</v>
      </c>
      <c r="F10468">
        <v>0</v>
      </c>
      <c r="T10468"/>
    </row>
    <row r="10469" spans="1:20" x14ac:dyDescent="0.25">
      <c r="A10469">
        <v>1989</v>
      </c>
      <c r="B10469">
        <v>8</v>
      </c>
      <c r="C10469">
        <v>28</v>
      </c>
      <c r="D10469">
        <v>75</v>
      </c>
      <c r="E10469">
        <v>66</v>
      </c>
      <c r="F10469">
        <v>0</v>
      </c>
      <c r="T10469"/>
    </row>
    <row r="10470" spans="1:20" x14ac:dyDescent="0.25">
      <c r="A10470">
        <v>1989</v>
      </c>
      <c r="B10470">
        <v>8</v>
      </c>
      <c r="C10470">
        <v>29</v>
      </c>
      <c r="D10470">
        <v>76</v>
      </c>
      <c r="E10470">
        <v>70</v>
      </c>
      <c r="F10470">
        <v>13</v>
      </c>
      <c r="T10470"/>
    </row>
    <row r="10471" spans="1:20" x14ac:dyDescent="0.25">
      <c r="A10471">
        <v>1989</v>
      </c>
      <c r="B10471">
        <v>8</v>
      </c>
      <c r="C10471">
        <v>30</v>
      </c>
      <c r="D10471">
        <v>89</v>
      </c>
      <c r="E10471">
        <v>71</v>
      </c>
      <c r="F10471">
        <v>0</v>
      </c>
      <c r="T10471"/>
    </row>
    <row r="10472" spans="1:20" x14ac:dyDescent="0.25">
      <c r="A10472">
        <v>1989</v>
      </c>
      <c r="B10472">
        <v>8</v>
      </c>
      <c r="C10472">
        <v>31</v>
      </c>
      <c r="D10472">
        <v>81</v>
      </c>
      <c r="E10472">
        <v>64</v>
      </c>
      <c r="F10472">
        <v>0</v>
      </c>
      <c r="T10472"/>
    </row>
    <row r="10473" spans="1:20" x14ac:dyDescent="0.25">
      <c r="A10473">
        <v>1989</v>
      </c>
      <c r="B10473">
        <v>9</v>
      </c>
      <c r="C10473">
        <v>1</v>
      </c>
      <c r="D10473">
        <v>82</v>
      </c>
      <c r="E10473">
        <v>68</v>
      </c>
      <c r="F10473">
        <v>3</v>
      </c>
      <c r="T10473"/>
    </row>
    <row r="10474" spans="1:20" x14ac:dyDescent="0.25">
      <c r="A10474">
        <v>1989</v>
      </c>
      <c r="B10474">
        <v>9</v>
      </c>
      <c r="C10474">
        <v>2</v>
      </c>
      <c r="D10474">
        <v>82</v>
      </c>
      <c r="E10474">
        <v>65</v>
      </c>
      <c r="F10474">
        <v>0</v>
      </c>
      <c r="T10474"/>
    </row>
    <row r="10475" spans="1:20" x14ac:dyDescent="0.25">
      <c r="A10475">
        <v>1989</v>
      </c>
      <c r="B10475">
        <v>9</v>
      </c>
      <c r="C10475">
        <v>3</v>
      </c>
      <c r="D10475">
        <v>78</v>
      </c>
      <c r="E10475">
        <v>58</v>
      </c>
      <c r="F10475">
        <v>0</v>
      </c>
      <c r="T10475"/>
    </row>
    <row r="10476" spans="1:20" x14ac:dyDescent="0.25">
      <c r="A10476">
        <v>1989</v>
      </c>
      <c r="B10476">
        <v>9</v>
      </c>
      <c r="C10476">
        <v>4</v>
      </c>
      <c r="D10476">
        <v>73</v>
      </c>
      <c r="E10476">
        <v>55</v>
      </c>
      <c r="F10476">
        <v>0</v>
      </c>
      <c r="T10476"/>
    </row>
    <row r="10477" spans="1:20" x14ac:dyDescent="0.25">
      <c r="A10477">
        <v>1989</v>
      </c>
      <c r="B10477">
        <v>9</v>
      </c>
      <c r="C10477">
        <v>5</v>
      </c>
      <c r="D10477">
        <v>72</v>
      </c>
      <c r="E10477">
        <v>55</v>
      </c>
      <c r="F10477">
        <v>0</v>
      </c>
      <c r="T10477"/>
    </row>
    <row r="10478" spans="1:20" x14ac:dyDescent="0.25">
      <c r="A10478">
        <v>1989</v>
      </c>
      <c r="B10478">
        <v>9</v>
      </c>
      <c r="C10478">
        <v>6</v>
      </c>
      <c r="D10478">
        <v>76</v>
      </c>
      <c r="E10478">
        <v>56</v>
      </c>
      <c r="F10478">
        <v>0</v>
      </c>
      <c r="T10478"/>
    </row>
    <row r="10479" spans="1:20" x14ac:dyDescent="0.25">
      <c r="A10479">
        <v>1989</v>
      </c>
      <c r="B10479">
        <v>9</v>
      </c>
      <c r="C10479">
        <v>7</v>
      </c>
      <c r="D10479">
        <v>80</v>
      </c>
      <c r="E10479">
        <v>59</v>
      </c>
      <c r="F10479">
        <v>0</v>
      </c>
      <c r="T10479"/>
    </row>
    <row r="10480" spans="1:20" x14ac:dyDescent="0.25">
      <c r="A10480">
        <v>1989</v>
      </c>
      <c r="B10480">
        <v>9</v>
      </c>
      <c r="C10480">
        <v>8</v>
      </c>
      <c r="D10480">
        <v>81</v>
      </c>
      <c r="E10480">
        <v>61</v>
      </c>
      <c r="F10480">
        <v>0</v>
      </c>
      <c r="T10480"/>
    </row>
    <row r="10481" spans="1:20" x14ac:dyDescent="0.25">
      <c r="A10481">
        <v>1989</v>
      </c>
      <c r="B10481">
        <v>9</v>
      </c>
      <c r="C10481">
        <v>9</v>
      </c>
      <c r="D10481">
        <v>87</v>
      </c>
      <c r="E10481">
        <v>64</v>
      </c>
      <c r="F10481">
        <v>0</v>
      </c>
      <c r="T10481"/>
    </row>
    <row r="10482" spans="1:20" x14ac:dyDescent="0.25">
      <c r="A10482">
        <v>1989</v>
      </c>
      <c r="B10482">
        <v>9</v>
      </c>
      <c r="C10482">
        <v>10</v>
      </c>
      <c r="D10482">
        <v>94</v>
      </c>
      <c r="E10482">
        <v>73</v>
      </c>
      <c r="F10482">
        <v>0</v>
      </c>
      <c r="T10482"/>
    </row>
    <row r="10483" spans="1:20" x14ac:dyDescent="0.25">
      <c r="A10483">
        <v>1989</v>
      </c>
      <c r="B10483">
        <v>9</v>
      </c>
      <c r="C10483">
        <v>11</v>
      </c>
      <c r="D10483">
        <v>91</v>
      </c>
      <c r="E10483">
        <v>73</v>
      </c>
      <c r="F10483">
        <v>0</v>
      </c>
      <c r="T10483"/>
    </row>
    <row r="10484" spans="1:20" x14ac:dyDescent="0.25">
      <c r="A10484">
        <v>1989</v>
      </c>
      <c r="B10484">
        <v>9</v>
      </c>
      <c r="C10484">
        <v>12</v>
      </c>
      <c r="D10484">
        <v>81</v>
      </c>
      <c r="E10484">
        <v>67</v>
      </c>
      <c r="F10484">
        <v>0</v>
      </c>
      <c r="T10484"/>
    </row>
    <row r="10485" spans="1:20" x14ac:dyDescent="0.25">
      <c r="A10485">
        <v>1989</v>
      </c>
      <c r="B10485">
        <v>9</v>
      </c>
      <c r="C10485">
        <v>13</v>
      </c>
      <c r="D10485">
        <v>84</v>
      </c>
      <c r="E10485">
        <v>64</v>
      </c>
      <c r="F10485">
        <v>0</v>
      </c>
      <c r="T10485"/>
    </row>
    <row r="10486" spans="1:20" x14ac:dyDescent="0.25">
      <c r="A10486">
        <v>1989</v>
      </c>
      <c r="B10486">
        <v>9</v>
      </c>
      <c r="C10486">
        <v>14</v>
      </c>
      <c r="D10486">
        <v>80</v>
      </c>
      <c r="E10486">
        <v>70</v>
      </c>
      <c r="F10486">
        <v>131</v>
      </c>
      <c r="T10486"/>
    </row>
    <row r="10487" spans="1:20" x14ac:dyDescent="0.25">
      <c r="A10487">
        <v>1989</v>
      </c>
      <c r="B10487">
        <v>9</v>
      </c>
      <c r="C10487">
        <v>15</v>
      </c>
      <c r="D10487">
        <v>74</v>
      </c>
      <c r="E10487">
        <v>64</v>
      </c>
      <c r="F10487">
        <v>0</v>
      </c>
      <c r="T10487"/>
    </row>
    <row r="10488" spans="1:20" x14ac:dyDescent="0.25">
      <c r="A10488">
        <v>1989</v>
      </c>
      <c r="B10488">
        <v>9</v>
      </c>
      <c r="C10488">
        <v>16</v>
      </c>
      <c r="D10488">
        <v>65</v>
      </c>
      <c r="E10488">
        <v>60</v>
      </c>
      <c r="F10488">
        <v>55</v>
      </c>
      <c r="T10488"/>
    </row>
    <row r="10489" spans="1:20" x14ac:dyDescent="0.25">
      <c r="A10489">
        <v>1989</v>
      </c>
      <c r="B10489">
        <v>9</v>
      </c>
      <c r="C10489">
        <v>17</v>
      </c>
      <c r="D10489">
        <v>75</v>
      </c>
      <c r="E10489">
        <v>63</v>
      </c>
      <c r="F10489">
        <v>0</v>
      </c>
      <c r="T10489"/>
    </row>
    <row r="10490" spans="1:20" x14ac:dyDescent="0.25">
      <c r="A10490">
        <v>1989</v>
      </c>
      <c r="B10490">
        <v>9</v>
      </c>
      <c r="C10490">
        <v>18</v>
      </c>
      <c r="D10490">
        <v>68</v>
      </c>
      <c r="E10490">
        <v>62</v>
      </c>
      <c r="F10490">
        <v>0</v>
      </c>
      <c r="T10490"/>
    </row>
    <row r="10491" spans="1:20" x14ac:dyDescent="0.25">
      <c r="A10491">
        <v>1989</v>
      </c>
      <c r="B10491">
        <v>9</v>
      </c>
      <c r="C10491">
        <v>19</v>
      </c>
      <c r="D10491">
        <v>71</v>
      </c>
      <c r="E10491">
        <v>59</v>
      </c>
      <c r="F10491">
        <v>189</v>
      </c>
      <c r="T10491"/>
    </row>
    <row r="10492" spans="1:20" x14ac:dyDescent="0.25">
      <c r="A10492">
        <v>1989</v>
      </c>
      <c r="B10492">
        <v>9</v>
      </c>
      <c r="C10492">
        <v>20</v>
      </c>
      <c r="D10492">
        <v>78</v>
      </c>
      <c r="E10492">
        <v>71</v>
      </c>
      <c r="F10492">
        <v>232</v>
      </c>
      <c r="T10492"/>
    </row>
    <row r="10493" spans="1:20" x14ac:dyDescent="0.25">
      <c r="A10493">
        <v>1989</v>
      </c>
      <c r="B10493">
        <v>9</v>
      </c>
      <c r="C10493">
        <v>21</v>
      </c>
      <c r="D10493">
        <v>83</v>
      </c>
      <c r="E10493">
        <v>72</v>
      </c>
      <c r="F10493">
        <v>0</v>
      </c>
      <c r="T10493"/>
    </row>
    <row r="10494" spans="1:20" x14ac:dyDescent="0.25">
      <c r="A10494">
        <v>1989</v>
      </c>
      <c r="B10494">
        <v>9</v>
      </c>
      <c r="C10494">
        <v>22</v>
      </c>
      <c r="D10494">
        <v>78</v>
      </c>
      <c r="E10494">
        <v>73</v>
      </c>
      <c r="F10494">
        <v>0</v>
      </c>
      <c r="T10494"/>
    </row>
    <row r="10495" spans="1:20" x14ac:dyDescent="0.25">
      <c r="A10495">
        <v>1989</v>
      </c>
      <c r="B10495">
        <v>9</v>
      </c>
      <c r="C10495">
        <v>23</v>
      </c>
      <c r="D10495">
        <v>81</v>
      </c>
      <c r="E10495">
        <v>47</v>
      </c>
      <c r="F10495">
        <v>0</v>
      </c>
      <c r="T10495"/>
    </row>
    <row r="10496" spans="1:20" x14ac:dyDescent="0.25">
      <c r="A10496">
        <v>1989</v>
      </c>
      <c r="B10496">
        <v>9</v>
      </c>
      <c r="C10496">
        <v>24</v>
      </c>
      <c r="D10496">
        <v>64</v>
      </c>
      <c r="E10496">
        <v>45</v>
      </c>
      <c r="F10496">
        <v>0</v>
      </c>
      <c r="T10496"/>
    </row>
    <row r="10497" spans="1:20" x14ac:dyDescent="0.25">
      <c r="A10497">
        <v>1989</v>
      </c>
      <c r="B10497">
        <v>9</v>
      </c>
      <c r="C10497">
        <v>25</v>
      </c>
      <c r="D10497">
        <v>70</v>
      </c>
      <c r="E10497">
        <v>44</v>
      </c>
      <c r="F10497">
        <v>0</v>
      </c>
      <c r="T10497"/>
    </row>
    <row r="10498" spans="1:20" x14ac:dyDescent="0.25">
      <c r="A10498">
        <v>1989</v>
      </c>
      <c r="B10498">
        <v>9</v>
      </c>
      <c r="C10498">
        <v>26</v>
      </c>
      <c r="D10498">
        <v>69</v>
      </c>
      <c r="E10498">
        <v>53</v>
      </c>
      <c r="F10498">
        <v>80</v>
      </c>
      <c r="T10498"/>
    </row>
    <row r="10499" spans="1:20" x14ac:dyDescent="0.25">
      <c r="A10499">
        <v>1989</v>
      </c>
      <c r="B10499">
        <v>9</v>
      </c>
      <c r="C10499">
        <v>27</v>
      </c>
      <c r="D10499">
        <v>61</v>
      </c>
      <c r="E10499">
        <v>45</v>
      </c>
      <c r="F10499">
        <v>0</v>
      </c>
      <c r="T10499"/>
    </row>
    <row r="10500" spans="1:20" x14ac:dyDescent="0.25">
      <c r="A10500">
        <v>1989</v>
      </c>
      <c r="B10500">
        <v>9</v>
      </c>
      <c r="C10500">
        <v>28</v>
      </c>
      <c r="D10500">
        <v>66</v>
      </c>
      <c r="E10500">
        <v>44</v>
      </c>
      <c r="F10500">
        <v>0</v>
      </c>
      <c r="T10500"/>
    </row>
    <row r="10501" spans="1:20" x14ac:dyDescent="0.25">
      <c r="A10501">
        <v>1989</v>
      </c>
      <c r="B10501">
        <v>9</v>
      </c>
      <c r="C10501">
        <v>29</v>
      </c>
      <c r="D10501">
        <v>75</v>
      </c>
      <c r="E10501">
        <v>53</v>
      </c>
      <c r="F10501">
        <v>0</v>
      </c>
      <c r="T10501"/>
    </row>
    <row r="10502" spans="1:20" x14ac:dyDescent="0.25">
      <c r="A10502">
        <v>1989</v>
      </c>
      <c r="B10502">
        <v>9</v>
      </c>
      <c r="C10502">
        <v>30</v>
      </c>
      <c r="D10502">
        <v>68</v>
      </c>
      <c r="E10502">
        <v>54</v>
      </c>
      <c r="F10502">
        <v>0</v>
      </c>
      <c r="T10502"/>
    </row>
    <row r="10503" spans="1:20" x14ac:dyDescent="0.25">
      <c r="A10503">
        <v>1989</v>
      </c>
      <c r="B10503">
        <v>10</v>
      </c>
      <c r="C10503">
        <v>1</v>
      </c>
      <c r="D10503">
        <v>71</v>
      </c>
      <c r="E10503">
        <v>53</v>
      </c>
      <c r="F10503">
        <v>0</v>
      </c>
      <c r="T10503"/>
    </row>
    <row r="10504" spans="1:20" x14ac:dyDescent="0.25">
      <c r="A10504">
        <v>1989</v>
      </c>
      <c r="B10504">
        <v>10</v>
      </c>
      <c r="C10504">
        <v>2</v>
      </c>
      <c r="D10504">
        <v>69</v>
      </c>
      <c r="E10504">
        <v>62</v>
      </c>
      <c r="F10504">
        <v>110</v>
      </c>
      <c r="T10504"/>
    </row>
    <row r="10505" spans="1:20" x14ac:dyDescent="0.25">
      <c r="A10505">
        <v>1989</v>
      </c>
      <c r="B10505">
        <v>10</v>
      </c>
      <c r="C10505">
        <v>3</v>
      </c>
      <c r="D10505">
        <v>68</v>
      </c>
      <c r="E10505">
        <v>48</v>
      </c>
      <c r="F10505">
        <v>0</v>
      </c>
      <c r="T10505"/>
    </row>
    <row r="10506" spans="1:20" x14ac:dyDescent="0.25">
      <c r="A10506">
        <v>1989</v>
      </c>
      <c r="B10506">
        <v>10</v>
      </c>
      <c r="C10506">
        <v>4</v>
      </c>
      <c r="D10506">
        <v>59</v>
      </c>
      <c r="E10506">
        <v>45</v>
      </c>
      <c r="F10506">
        <v>0</v>
      </c>
      <c r="T10506"/>
    </row>
    <row r="10507" spans="1:20" x14ac:dyDescent="0.25">
      <c r="A10507">
        <v>1989</v>
      </c>
      <c r="B10507">
        <v>10</v>
      </c>
      <c r="C10507">
        <v>5</v>
      </c>
      <c r="D10507">
        <v>65</v>
      </c>
      <c r="E10507">
        <v>46</v>
      </c>
      <c r="F10507">
        <v>0</v>
      </c>
      <c r="T10507"/>
    </row>
    <row r="10508" spans="1:20" x14ac:dyDescent="0.25">
      <c r="A10508">
        <v>1989</v>
      </c>
      <c r="B10508">
        <v>10</v>
      </c>
      <c r="C10508">
        <v>6</v>
      </c>
      <c r="D10508">
        <v>73</v>
      </c>
      <c r="E10508">
        <v>53</v>
      </c>
      <c r="F10508">
        <v>0</v>
      </c>
      <c r="T10508"/>
    </row>
    <row r="10509" spans="1:20" x14ac:dyDescent="0.25">
      <c r="A10509">
        <v>1989</v>
      </c>
      <c r="B10509">
        <v>10</v>
      </c>
      <c r="C10509">
        <v>7</v>
      </c>
      <c r="D10509">
        <v>64</v>
      </c>
      <c r="E10509">
        <v>50</v>
      </c>
      <c r="F10509">
        <v>0</v>
      </c>
      <c r="T10509"/>
    </row>
    <row r="10510" spans="1:20" x14ac:dyDescent="0.25">
      <c r="A10510">
        <v>1989</v>
      </c>
      <c r="B10510">
        <v>10</v>
      </c>
      <c r="C10510">
        <v>8</v>
      </c>
      <c r="D10510">
        <v>59</v>
      </c>
      <c r="E10510">
        <v>46</v>
      </c>
      <c r="F10510">
        <v>0</v>
      </c>
      <c r="T10510"/>
    </row>
    <row r="10511" spans="1:20" x14ac:dyDescent="0.25">
      <c r="A10511">
        <v>1989</v>
      </c>
      <c r="B10511">
        <v>10</v>
      </c>
      <c r="C10511">
        <v>9</v>
      </c>
      <c r="D10511">
        <v>55</v>
      </c>
      <c r="E10511">
        <v>40</v>
      </c>
      <c r="F10511">
        <v>0</v>
      </c>
      <c r="T10511"/>
    </row>
    <row r="10512" spans="1:20" x14ac:dyDescent="0.25">
      <c r="A10512">
        <v>1989</v>
      </c>
      <c r="B10512">
        <v>10</v>
      </c>
      <c r="C10512">
        <v>10</v>
      </c>
      <c r="D10512">
        <v>59</v>
      </c>
      <c r="E10512">
        <v>40</v>
      </c>
      <c r="F10512">
        <v>16</v>
      </c>
      <c r="T10512"/>
    </row>
    <row r="10513" spans="1:20" x14ac:dyDescent="0.25">
      <c r="A10513">
        <v>1989</v>
      </c>
      <c r="B10513">
        <v>10</v>
      </c>
      <c r="C10513">
        <v>11</v>
      </c>
      <c r="D10513">
        <v>64</v>
      </c>
      <c r="E10513">
        <v>48</v>
      </c>
      <c r="F10513">
        <v>1</v>
      </c>
      <c r="T10513"/>
    </row>
    <row r="10514" spans="1:20" x14ac:dyDescent="0.25">
      <c r="A10514">
        <v>1989</v>
      </c>
      <c r="B10514">
        <v>10</v>
      </c>
      <c r="C10514">
        <v>12</v>
      </c>
      <c r="D10514">
        <v>70</v>
      </c>
      <c r="E10514">
        <v>46</v>
      </c>
      <c r="F10514">
        <v>0</v>
      </c>
      <c r="T10514"/>
    </row>
    <row r="10515" spans="1:20" x14ac:dyDescent="0.25">
      <c r="A10515">
        <v>1989</v>
      </c>
      <c r="B10515">
        <v>10</v>
      </c>
      <c r="C10515">
        <v>13</v>
      </c>
      <c r="D10515">
        <v>77</v>
      </c>
      <c r="E10515">
        <v>56</v>
      </c>
      <c r="F10515">
        <v>0</v>
      </c>
      <c r="T10515"/>
    </row>
    <row r="10516" spans="1:20" x14ac:dyDescent="0.25">
      <c r="A10516">
        <v>1989</v>
      </c>
      <c r="B10516">
        <v>10</v>
      </c>
      <c r="C10516">
        <v>14</v>
      </c>
      <c r="D10516">
        <v>71</v>
      </c>
      <c r="E10516">
        <v>55</v>
      </c>
      <c r="F10516">
        <v>0</v>
      </c>
      <c r="T10516"/>
    </row>
    <row r="10517" spans="1:20" x14ac:dyDescent="0.25">
      <c r="A10517">
        <v>1989</v>
      </c>
      <c r="B10517">
        <v>10</v>
      </c>
      <c r="C10517">
        <v>15</v>
      </c>
      <c r="D10517">
        <v>69</v>
      </c>
      <c r="E10517">
        <v>57</v>
      </c>
      <c r="F10517">
        <v>0</v>
      </c>
      <c r="T10517"/>
    </row>
    <row r="10518" spans="1:20" x14ac:dyDescent="0.25">
      <c r="A10518">
        <v>1989</v>
      </c>
      <c r="B10518">
        <v>10</v>
      </c>
      <c r="C10518">
        <v>16</v>
      </c>
      <c r="D10518">
        <v>76</v>
      </c>
      <c r="E10518">
        <v>59</v>
      </c>
      <c r="F10518">
        <v>0</v>
      </c>
      <c r="T10518"/>
    </row>
    <row r="10519" spans="1:20" x14ac:dyDescent="0.25">
      <c r="A10519">
        <v>1989</v>
      </c>
      <c r="B10519">
        <v>10</v>
      </c>
      <c r="C10519">
        <v>17</v>
      </c>
      <c r="D10519">
        <v>70</v>
      </c>
      <c r="E10519">
        <v>50</v>
      </c>
      <c r="F10519">
        <v>105</v>
      </c>
      <c r="T10519"/>
    </row>
    <row r="10520" spans="1:20" x14ac:dyDescent="0.25">
      <c r="A10520">
        <v>1989</v>
      </c>
      <c r="B10520">
        <v>10</v>
      </c>
      <c r="C10520">
        <v>18</v>
      </c>
      <c r="D10520">
        <v>50</v>
      </c>
      <c r="E10520">
        <v>44</v>
      </c>
      <c r="F10520">
        <v>10</v>
      </c>
      <c r="T10520"/>
    </row>
    <row r="10521" spans="1:20" x14ac:dyDescent="0.25">
      <c r="A10521">
        <v>1989</v>
      </c>
      <c r="B10521">
        <v>10</v>
      </c>
      <c r="C10521">
        <v>19</v>
      </c>
      <c r="D10521">
        <v>53</v>
      </c>
      <c r="E10521">
        <v>41</v>
      </c>
      <c r="F10521">
        <v>141</v>
      </c>
      <c r="T10521"/>
    </row>
    <row r="10522" spans="1:20" x14ac:dyDescent="0.25">
      <c r="A10522">
        <v>1989</v>
      </c>
      <c r="B10522">
        <v>10</v>
      </c>
      <c r="C10522">
        <v>20</v>
      </c>
      <c r="D10522">
        <v>67</v>
      </c>
      <c r="E10522">
        <v>43</v>
      </c>
      <c r="F10522">
        <v>278</v>
      </c>
      <c r="T10522"/>
    </row>
    <row r="10523" spans="1:20" x14ac:dyDescent="0.25">
      <c r="A10523">
        <v>1989</v>
      </c>
      <c r="B10523">
        <v>10</v>
      </c>
      <c r="C10523">
        <v>21</v>
      </c>
      <c r="D10523">
        <v>53</v>
      </c>
      <c r="E10523">
        <v>40</v>
      </c>
      <c r="F10523">
        <v>0</v>
      </c>
      <c r="T10523"/>
    </row>
    <row r="10524" spans="1:20" x14ac:dyDescent="0.25">
      <c r="A10524">
        <v>1989</v>
      </c>
      <c r="B10524">
        <v>10</v>
      </c>
      <c r="C10524">
        <v>22</v>
      </c>
      <c r="D10524">
        <v>56</v>
      </c>
      <c r="E10524">
        <v>43</v>
      </c>
      <c r="F10524">
        <v>0</v>
      </c>
      <c r="T10524"/>
    </row>
    <row r="10525" spans="1:20" x14ac:dyDescent="0.25">
      <c r="A10525">
        <v>1989</v>
      </c>
      <c r="B10525">
        <v>10</v>
      </c>
      <c r="C10525">
        <v>23</v>
      </c>
      <c r="D10525">
        <v>66</v>
      </c>
      <c r="E10525">
        <v>42</v>
      </c>
      <c r="F10525">
        <v>0</v>
      </c>
      <c r="T10525"/>
    </row>
    <row r="10526" spans="1:20" x14ac:dyDescent="0.25">
      <c r="A10526">
        <v>1989</v>
      </c>
      <c r="B10526">
        <v>10</v>
      </c>
      <c r="C10526">
        <v>24</v>
      </c>
      <c r="D10526">
        <v>68</v>
      </c>
      <c r="E10526">
        <v>47</v>
      </c>
      <c r="F10526">
        <v>0</v>
      </c>
      <c r="T10526"/>
    </row>
    <row r="10527" spans="1:20" x14ac:dyDescent="0.25">
      <c r="A10527">
        <v>1989</v>
      </c>
      <c r="B10527">
        <v>10</v>
      </c>
      <c r="C10527">
        <v>25</v>
      </c>
      <c r="D10527">
        <v>73</v>
      </c>
      <c r="E10527">
        <v>48</v>
      </c>
      <c r="F10527">
        <v>0</v>
      </c>
      <c r="T10527"/>
    </row>
    <row r="10528" spans="1:20" x14ac:dyDescent="0.25">
      <c r="A10528">
        <v>1989</v>
      </c>
      <c r="B10528">
        <v>10</v>
      </c>
      <c r="C10528">
        <v>26</v>
      </c>
      <c r="D10528">
        <v>77</v>
      </c>
      <c r="E10528">
        <v>51</v>
      </c>
      <c r="F10528">
        <v>0</v>
      </c>
      <c r="T10528"/>
    </row>
    <row r="10529" spans="1:20" x14ac:dyDescent="0.25">
      <c r="A10529">
        <v>1989</v>
      </c>
      <c r="B10529">
        <v>10</v>
      </c>
      <c r="C10529">
        <v>27</v>
      </c>
      <c r="D10529">
        <v>76</v>
      </c>
      <c r="E10529">
        <v>52</v>
      </c>
      <c r="F10529">
        <v>0</v>
      </c>
      <c r="T10529"/>
    </row>
    <row r="10530" spans="1:20" x14ac:dyDescent="0.25">
      <c r="A10530">
        <v>1989</v>
      </c>
      <c r="B10530">
        <v>10</v>
      </c>
      <c r="C10530">
        <v>28</v>
      </c>
      <c r="D10530">
        <v>77</v>
      </c>
      <c r="E10530">
        <v>57</v>
      </c>
      <c r="F10530">
        <v>0</v>
      </c>
      <c r="T10530"/>
    </row>
    <row r="10531" spans="1:20" x14ac:dyDescent="0.25">
      <c r="A10531">
        <v>1989</v>
      </c>
      <c r="B10531">
        <v>10</v>
      </c>
      <c r="C10531">
        <v>29</v>
      </c>
      <c r="D10531">
        <v>76</v>
      </c>
      <c r="E10531">
        <v>57</v>
      </c>
      <c r="F10531">
        <v>0</v>
      </c>
      <c r="T10531"/>
    </row>
    <row r="10532" spans="1:20" x14ac:dyDescent="0.25">
      <c r="A10532">
        <v>1989</v>
      </c>
      <c r="B10532">
        <v>10</v>
      </c>
      <c r="C10532">
        <v>30</v>
      </c>
      <c r="D10532">
        <v>73</v>
      </c>
      <c r="E10532">
        <v>55</v>
      </c>
      <c r="F10532">
        <v>0</v>
      </c>
      <c r="T10532"/>
    </row>
    <row r="10533" spans="1:20" x14ac:dyDescent="0.25">
      <c r="A10533">
        <v>1989</v>
      </c>
      <c r="B10533">
        <v>10</v>
      </c>
      <c r="C10533">
        <v>31</v>
      </c>
      <c r="D10533">
        <v>66</v>
      </c>
      <c r="E10533">
        <v>60</v>
      </c>
      <c r="F10533">
        <v>87</v>
      </c>
      <c r="T10533"/>
    </row>
    <row r="10534" spans="1:20" x14ac:dyDescent="0.25">
      <c r="A10534">
        <v>1989</v>
      </c>
      <c r="B10534">
        <v>11</v>
      </c>
      <c r="C10534">
        <v>1</v>
      </c>
      <c r="D10534">
        <v>63</v>
      </c>
      <c r="E10534">
        <v>50</v>
      </c>
      <c r="F10534">
        <v>0</v>
      </c>
      <c r="T10534"/>
    </row>
    <row r="10535" spans="1:20" x14ac:dyDescent="0.25">
      <c r="A10535">
        <v>1989</v>
      </c>
      <c r="B10535">
        <v>11</v>
      </c>
      <c r="C10535">
        <v>2</v>
      </c>
      <c r="D10535">
        <v>56</v>
      </c>
      <c r="E10535">
        <v>45</v>
      </c>
      <c r="F10535">
        <v>0</v>
      </c>
      <c r="T10535"/>
    </row>
    <row r="10536" spans="1:20" x14ac:dyDescent="0.25">
      <c r="A10536">
        <v>1989</v>
      </c>
      <c r="B10536">
        <v>11</v>
      </c>
      <c r="C10536">
        <v>3</v>
      </c>
      <c r="D10536">
        <v>53</v>
      </c>
      <c r="E10536">
        <v>38</v>
      </c>
      <c r="F10536">
        <v>11</v>
      </c>
      <c r="T10536"/>
    </row>
    <row r="10537" spans="1:20" x14ac:dyDescent="0.25">
      <c r="A10537">
        <v>1989</v>
      </c>
      <c r="B10537">
        <v>11</v>
      </c>
      <c r="C10537">
        <v>4</v>
      </c>
      <c r="D10537">
        <v>48</v>
      </c>
      <c r="E10537">
        <v>34</v>
      </c>
      <c r="F10537">
        <v>0</v>
      </c>
      <c r="T10537"/>
    </row>
    <row r="10538" spans="1:20" x14ac:dyDescent="0.25">
      <c r="A10538">
        <v>1989</v>
      </c>
      <c r="B10538">
        <v>11</v>
      </c>
      <c r="C10538">
        <v>5</v>
      </c>
      <c r="D10538">
        <v>56</v>
      </c>
      <c r="E10538">
        <v>40</v>
      </c>
      <c r="F10538">
        <v>0</v>
      </c>
      <c r="T10538"/>
    </row>
    <row r="10539" spans="1:20" x14ac:dyDescent="0.25">
      <c r="A10539">
        <v>1989</v>
      </c>
      <c r="B10539">
        <v>11</v>
      </c>
      <c r="C10539">
        <v>6</v>
      </c>
      <c r="D10539">
        <v>59</v>
      </c>
      <c r="E10539">
        <v>50</v>
      </c>
      <c r="F10539">
        <v>5</v>
      </c>
      <c r="T10539"/>
    </row>
    <row r="10540" spans="1:20" x14ac:dyDescent="0.25">
      <c r="A10540">
        <v>1989</v>
      </c>
      <c r="B10540">
        <v>11</v>
      </c>
      <c r="C10540">
        <v>7</v>
      </c>
      <c r="D10540">
        <v>61</v>
      </c>
      <c r="E10540">
        <v>48</v>
      </c>
      <c r="F10540">
        <v>0</v>
      </c>
      <c r="T10540"/>
    </row>
    <row r="10541" spans="1:20" x14ac:dyDescent="0.25">
      <c r="A10541">
        <v>1989</v>
      </c>
      <c r="B10541">
        <v>11</v>
      </c>
      <c r="C10541">
        <v>8</v>
      </c>
      <c r="D10541">
        <v>65</v>
      </c>
      <c r="E10541">
        <v>53</v>
      </c>
      <c r="F10541">
        <v>28</v>
      </c>
      <c r="T10541"/>
    </row>
    <row r="10542" spans="1:20" x14ac:dyDescent="0.25">
      <c r="A10542">
        <v>1989</v>
      </c>
      <c r="B10542">
        <v>11</v>
      </c>
      <c r="C10542">
        <v>9</v>
      </c>
      <c r="D10542">
        <v>65</v>
      </c>
      <c r="E10542">
        <v>49</v>
      </c>
      <c r="F10542">
        <v>64</v>
      </c>
      <c r="T10542"/>
    </row>
    <row r="10543" spans="1:20" x14ac:dyDescent="0.25">
      <c r="A10543">
        <v>1989</v>
      </c>
      <c r="B10543">
        <v>11</v>
      </c>
      <c r="C10543">
        <v>10</v>
      </c>
      <c r="D10543">
        <v>56</v>
      </c>
      <c r="E10543">
        <v>44</v>
      </c>
      <c r="F10543">
        <v>0</v>
      </c>
      <c r="T10543"/>
    </row>
    <row r="10544" spans="1:20" x14ac:dyDescent="0.25">
      <c r="A10544">
        <v>1989</v>
      </c>
      <c r="B10544">
        <v>11</v>
      </c>
      <c r="C10544">
        <v>11</v>
      </c>
      <c r="D10544">
        <v>55</v>
      </c>
      <c r="E10544">
        <v>40</v>
      </c>
      <c r="F10544">
        <v>0</v>
      </c>
      <c r="T10544"/>
    </row>
    <row r="10545" spans="1:20" x14ac:dyDescent="0.25">
      <c r="A10545">
        <v>1989</v>
      </c>
      <c r="B10545">
        <v>11</v>
      </c>
      <c r="C10545">
        <v>12</v>
      </c>
      <c r="D10545">
        <v>56</v>
      </c>
      <c r="E10545">
        <v>40</v>
      </c>
      <c r="F10545">
        <v>0</v>
      </c>
      <c r="T10545"/>
    </row>
    <row r="10546" spans="1:20" x14ac:dyDescent="0.25">
      <c r="A10546">
        <v>1989</v>
      </c>
      <c r="B10546">
        <v>11</v>
      </c>
      <c r="C10546">
        <v>13</v>
      </c>
      <c r="D10546">
        <v>55</v>
      </c>
      <c r="E10546">
        <v>37</v>
      </c>
      <c r="F10546">
        <v>0</v>
      </c>
      <c r="T10546"/>
    </row>
    <row r="10547" spans="1:20" x14ac:dyDescent="0.25">
      <c r="A10547">
        <v>1989</v>
      </c>
      <c r="B10547">
        <v>11</v>
      </c>
      <c r="C10547">
        <v>14</v>
      </c>
      <c r="D10547">
        <v>70</v>
      </c>
      <c r="E10547">
        <v>53</v>
      </c>
      <c r="F10547">
        <v>0</v>
      </c>
      <c r="T10547"/>
    </row>
    <row r="10548" spans="1:20" x14ac:dyDescent="0.25">
      <c r="A10548">
        <v>1989</v>
      </c>
      <c r="B10548">
        <v>11</v>
      </c>
      <c r="C10548">
        <v>15</v>
      </c>
      <c r="D10548">
        <v>69</v>
      </c>
      <c r="E10548">
        <v>61</v>
      </c>
      <c r="F10548">
        <v>0</v>
      </c>
      <c r="T10548"/>
    </row>
    <row r="10549" spans="1:20" x14ac:dyDescent="0.25">
      <c r="A10549">
        <v>1989</v>
      </c>
      <c r="B10549">
        <v>11</v>
      </c>
      <c r="C10549">
        <v>16</v>
      </c>
      <c r="D10549">
        <v>66</v>
      </c>
      <c r="E10549">
        <v>41</v>
      </c>
      <c r="F10549">
        <v>63</v>
      </c>
      <c r="T10549"/>
    </row>
    <row r="10550" spans="1:20" x14ac:dyDescent="0.25">
      <c r="A10550">
        <v>1989</v>
      </c>
      <c r="B10550">
        <v>11</v>
      </c>
      <c r="C10550">
        <v>17</v>
      </c>
      <c r="D10550">
        <v>46</v>
      </c>
      <c r="E10550">
        <v>35</v>
      </c>
      <c r="F10550">
        <v>0</v>
      </c>
      <c r="T10550"/>
    </row>
    <row r="10551" spans="1:20" x14ac:dyDescent="0.25">
      <c r="A10551">
        <v>1989</v>
      </c>
      <c r="B10551">
        <v>11</v>
      </c>
      <c r="C10551">
        <v>18</v>
      </c>
      <c r="D10551">
        <v>50</v>
      </c>
      <c r="E10551">
        <v>32</v>
      </c>
      <c r="F10551">
        <v>0</v>
      </c>
      <c r="T10551"/>
    </row>
    <row r="10552" spans="1:20" x14ac:dyDescent="0.25">
      <c r="A10552">
        <v>1989</v>
      </c>
      <c r="B10552">
        <v>11</v>
      </c>
      <c r="C10552">
        <v>19</v>
      </c>
      <c r="D10552">
        <v>40</v>
      </c>
      <c r="E10552">
        <v>28</v>
      </c>
      <c r="F10552">
        <v>0</v>
      </c>
      <c r="T10552"/>
    </row>
    <row r="10553" spans="1:20" x14ac:dyDescent="0.25">
      <c r="A10553">
        <v>1989</v>
      </c>
      <c r="B10553">
        <v>11</v>
      </c>
      <c r="C10553">
        <v>20</v>
      </c>
      <c r="D10553">
        <v>59</v>
      </c>
      <c r="E10553">
        <v>38</v>
      </c>
      <c r="F10553">
        <v>10</v>
      </c>
      <c r="T10553"/>
    </row>
    <row r="10554" spans="1:20" x14ac:dyDescent="0.25">
      <c r="A10554">
        <v>1989</v>
      </c>
      <c r="B10554">
        <v>11</v>
      </c>
      <c r="C10554">
        <v>21</v>
      </c>
      <c r="D10554">
        <v>44</v>
      </c>
      <c r="E10554">
        <v>26</v>
      </c>
      <c r="F10554">
        <v>0</v>
      </c>
      <c r="T10554"/>
    </row>
    <row r="10555" spans="1:20" x14ac:dyDescent="0.25">
      <c r="A10555">
        <v>1989</v>
      </c>
      <c r="B10555">
        <v>11</v>
      </c>
      <c r="C10555">
        <v>22</v>
      </c>
      <c r="D10555">
        <v>38</v>
      </c>
      <c r="E10555">
        <v>23</v>
      </c>
      <c r="F10555">
        <v>6</v>
      </c>
      <c r="T10555"/>
    </row>
    <row r="10556" spans="1:20" x14ac:dyDescent="0.25">
      <c r="A10556">
        <v>1989</v>
      </c>
      <c r="B10556">
        <v>11</v>
      </c>
      <c r="C10556">
        <v>23</v>
      </c>
      <c r="D10556">
        <v>31</v>
      </c>
      <c r="E10556">
        <v>25</v>
      </c>
      <c r="F10556">
        <v>41</v>
      </c>
      <c r="T10556"/>
    </row>
    <row r="10557" spans="1:20" x14ac:dyDescent="0.25">
      <c r="A10557">
        <v>1989</v>
      </c>
      <c r="B10557">
        <v>11</v>
      </c>
      <c r="C10557">
        <v>24</v>
      </c>
      <c r="D10557">
        <v>38</v>
      </c>
      <c r="E10557">
        <v>24</v>
      </c>
      <c r="F10557">
        <v>0</v>
      </c>
      <c r="T10557"/>
    </row>
    <row r="10558" spans="1:20" x14ac:dyDescent="0.25">
      <c r="A10558">
        <v>1989</v>
      </c>
      <c r="B10558">
        <v>11</v>
      </c>
      <c r="C10558">
        <v>25</v>
      </c>
      <c r="D10558">
        <v>44</v>
      </c>
      <c r="E10558">
        <v>31</v>
      </c>
      <c r="F10558">
        <v>0</v>
      </c>
      <c r="T10558"/>
    </row>
    <row r="10559" spans="1:20" x14ac:dyDescent="0.25">
      <c r="A10559">
        <v>1989</v>
      </c>
      <c r="B10559">
        <v>11</v>
      </c>
      <c r="C10559">
        <v>26</v>
      </c>
      <c r="D10559">
        <v>53</v>
      </c>
      <c r="E10559">
        <v>40</v>
      </c>
      <c r="F10559">
        <v>5</v>
      </c>
      <c r="T10559"/>
    </row>
    <row r="10560" spans="1:20" x14ac:dyDescent="0.25">
      <c r="A10560">
        <v>1989</v>
      </c>
      <c r="B10560">
        <v>11</v>
      </c>
      <c r="C10560">
        <v>27</v>
      </c>
      <c r="D10560">
        <v>50</v>
      </c>
      <c r="E10560">
        <v>38</v>
      </c>
      <c r="F10560">
        <v>15</v>
      </c>
      <c r="T10560"/>
    </row>
    <row r="10561" spans="1:20" x14ac:dyDescent="0.25">
      <c r="A10561">
        <v>1989</v>
      </c>
      <c r="B10561">
        <v>11</v>
      </c>
      <c r="C10561">
        <v>28</v>
      </c>
      <c r="D10561">
        <v>58</v>
      </c>
      <c r="E10561">
        <v>43</v>
      </c>
      <c r="F10561">
        <v>31</v>
      </c>
      <c r="T10561"/>
    </row>
    <row r="10562" spans="1:20" x14ac:dyDescent="0.25">
      <c r="A10562">
        <v>1989</v>
      </c>
      <c r="B10562">
        <v>11</v>
      </c>
      <c r="C10562">
        <v>29</v>
      </c>
      <c r="D10562">
        <v>43</v>
      </c>
      <c r="E10562">
        <v>23</v>
      </c>
      <c r="F10562">
        <v>0</v>
      </c>
      <c r="T10562"/>
    </row>
    <row r="10563" spans="1:20" x14ac:dyDescent="0.25">
      <c r="A10563">
        <v>1989</v>
      </c>
      <c r="B10563">
        <v>11</v>
      </c>
      <c r="C10563">
        <v>30</v>
      </c>
      <c r="D10563">
        <v>42</v>
      </c>
      <c r="E10563">
        <v>23</v>
      </c>
      <c r="F10563">
        <v>0</v>
      </c>
      <c r="T10563"/>
    </row>
    <row r="10564" spans="1:20" x14ac:dyDescent="0.25">
      <c r="A10564">
        <v>1989</v>
      </c>
      <c r="B10564">
        <v>12</v>
      </c>
      <c r="C10564">
        <v>1</v>
      </c>
      <c r="D10564">
        <v>34</v>
      </c>
      <c r="E10564">
        <v>21</v>
      </c>
      <c r="F10564">
        <v>0</v>
      </c>
      <c r="T10564"/>
    </row>
    <row r="10565" spans="1:20" x14ac:dyDescent="0.25">
      <c r="A10565">
        <v>1989</v>
      </c>
      <c r="B10565">
        <v>12</v>
      </c>
      <c r="C10565">
        <v>2</v>
      </c>
      <c r="D10565">
        <v>48</v>
      </c>
      <c r="E10565">
        <v>17</v>
      </c>
      <c r="F10565">
        <v>0</v>
      </c>
      <c r="T10565"/>
    </row>
    <row r="10566" spans="1:20" x14ac:dyDescent="0.25">
      <c r="A10566">
        <v>1989</v>
      </c>
      <c r="B10566">
        <v>12</v>
      </c>
      <c r="C10566">
        <v>3</v>
      </c>
      <c r="D10566">
        <v>38</v>
      </c>
      <c r="E10566">
        <v>18</v>
      </c>
      <c r="F10566">
        <v>0</v>
      </c>
      <c r="T10566"/>
    </row>
    <row r="10567" spans="1:20" x14ac:dyDescent="0.25">
      <c r="A10567">
        <v>1989</v>
      </c>
      <c r="B10567">
        <v>12</v>
      </c>
      <c r="C10567">
        <v>4</v>
      </c>
      <c r="D10567">
        <v>27</v>
      </c>
      <c r="E10567">
        <v>14</v>
      </c>
      <c r="F10567">
        <v>0</v>
      </c>
      <c r="T10567"/>
    </row>
    <row r="10568" spans="1:20" x14ac:dyDescent="0.25">
      <c r="A10568">
        <v>1989</v>
      </c>
      <c r="B10568">
        <v>12</v>
      </c>
      <c r="C10568">
        <v>5</v>
      </c>
      <c r="D10568">
        <v>32</v>
      </c>
      <c r="E10568">
        <v>23</v>
      </c>
      <c r="F10568">
        <v>0</v>
      </c>
      <c r="T10568"/>
    </row>
    <row r="10569" spans="1:20" x14ac:dyDescent="0.25">
      <c r="A10569">
        <v>1989</v>
      </c>
      <c r="B10569">
        <v>12</v>
      </c>
      <c r="C10569">
        <v>6</v>
      </c>
      <c r="D10569">
        <v>48</v>
      </c>
      <c r="E10569">
        <v>28</v>
      </c>
      <c r="F10569">
        <v>0</v>
      </c>
      <c r="T10569"/>
    </row>
    <row r="10570" spans="1:20" x14ac:dyDescent="0.25">
      <c r="A10570">
        <v>1989</v>
      </c>
      <c r="B10570">
        <v>12</v>
      </c>
      <c r="C10570">
        <v>7</v>
      </c>
      <c r="D10570">
        <v>44</v>
      </c>
      <c r="E10570">
        <v>22</v>
      </c>
      <c r="F10570">
        <v>0</v>
      </c>
      <c r="T10570"/>
    </row>
    <row r="10571" spans="1:20" x14ac:dyDescent="0.25">
      <c r="A10571">
        <v>1989</v>
      </c>
      <c r="B10571">
        <v>12</v>
      </c>
      <c r="C10571">
        <v>8</v>
      </c>
      <c r="D10571">
        <v>26</v>
      </c>
      <c r="E10571">
        <v>21</v>
      </c>
      <c r="F10571">
        <v>0</v>
      </c>
      <c r="T10571"/>
    </row>
    <row r="10572" spans="1:20" x14ac:dyDescent="0.25">
      <c r="A10572">
        <v>1989</v>
      </c>
      <c r="B10572">
        <v>12</v>
      </c>
      <c r="C10572">
        <v>9</v>
      </c>
      <c r="D10572">
        <v>31</v>
      </c>
      <c r="E10572">
        <v>19</v>
      </c>
      <c r="F10572">
        <v>0</v>
      </c>
      <c r="T10572"/>
    </row>
    <row r="10573" spans="1:20" x14ac:dyDescent="0.25">
      <c r="A10573">
        <v>1989</v>
      </c>
      <c r="B10573">
        <v>12</v>
      </c>
      <c r="C10573">
        <v>10</v>
      </c>
      <c r="D10573">
        <v>35</v>
      </c>
      <c r="E10573">
        <v>23</v>
      </c>
      <c r="F10573">
        <v>0</v>
      </c>
      <c r="T10573"/>
    </row>
    <row r="10574" spans="1:20" x14ac:dyDescent="0.25">
      <c r="A10574">
        <v>1989</v>
      </c>
      <c r="B10574">
        <v>12</v>
      </c>
      <c r="C10574">
        <v>11</v>
      </c>
      <c r="D10574">
        <v>39</v>
      </c>
      <c r="E10574">
        <v>31</v>
      </c>
      <c r="F10574">
        <v>0</v>
      </c>
      <c r="T10574"/>
    </row>
    <row r="10575" spans="1:20" x14ac:dyDescent="0.25">
      <c r="A10575">
        <v>1989</v>
      </c>
      <c r="B10575">
        <v>12</v>
      </c>
      <c r="C10575">
        <v>12</v>
      </c>
      <c r="D10575">
        <v>35</v>
      </c>
      <c r="E10575">
        <v>31</v>
      </c>
      <c r="F10575">
        <v>0</v>
      </c>
      <c r="T10575"/>
    </row>
    <row r="10576" spans="1:20" x14ac:dyDescent="0.25">
      <c r="A10576">
        <v>1989</v>
      </c>
      <c r="B10576">
        <v>12</v>
      </c>
      <c r="C10576">
        <v>13</v>
      </c>
      <c r="D10576">
        <v>31</v>
      </c>
      <c r="E10576">
        <v>22</v>
      </c>
      <c r="F10576">
        <v>1</v>
      </c>
      <c r="T10576"/>
    </row>
    <row r="10577" spans="1:20" x14ac:dyDescent="0.25">
      <c r="A10577">
        <v>1989</v>
      </c>
      <c r="B10577">
        <v>12</v>
      </c>
      <c r="C10577">
        <v>14</v>
      </c>
      <c r="D10577">
        <v>31</v>
      </c>
      <c r="E10577">
        <v>14</v>
      </c>
      <c r="F10577">
        <v>0</v>
      </c>
      <c r="T10577"/>
    </row>
    <row r="10578" spans="1:20" x14ac:dyDescent="0.25">
      <c r="A10578">
        <v>1989</v>
      </c>
      <c r="B10578">
        <v>12</v>
      </c>
      <c r="C10578">
        <v>15</v>
      </c>
      <c r="D10578">
        <v>40</v>
      </c>
      <c r="E10578">
        <v>23</v>
      </c>
      <c r="F10578">
        <v>15</v>
      </c>
      <c r="T10578"/>
    </row>
    <row r="10579" spans="1:20" x14ac:dyDescent="0.25">
      <c r="A10579">
        <v>1989</v>
      </c>
      <c r="B10579">
        <v>12</v>
      </c>
      <c r="C10579">
        <v>16</v>
      </c>
      <c r="D10579">
        <v>39</v>
      </c>
      <c r="E10579">
        <v>20</v>
      </c>
      <c r="F10579">
        <v>0</v>
      </c>
      <c r="T10579"/>
    </row>
    <row r="10580" spans="1:20" x14ac:dyDescent="0.25">
      <c r="A10580">
        <v>1989</v>
      </c>
      <c r="B10580">
        <v>12</v>
      </c>
      <c r="C10580">
        <v>17</v>
      </c>
      <c r="D10580">
        <v>31</v>
      </c>
      <c r="E10580">
        <v>18</v>
      </c>
      <c r="F10580">
        <v>0</v>
      </c>
      <c r="T10580"/>
    </row>
    <row r="10581" spans="1:20" x14ac:dyDescent="0.25">
      <c r="A10581">
        <v>1989</v>
      </c>
      <c r="B10581">
        <v>12</v>
      </c>
      <c r="C10581">
        <v>18</v>
      </c>
      <c r="D10581">
        <v>27</v>
      </c>
      <c r="E10581">
        <v>16</v>
      </c>
      <c r="F10581">
        <v>0</v>
      </c>
      <c r="T10581"/>
    </row>
    <row r="10582" spans="1:20" x14ac:dyDescent="0.25">
      <c r="A10582">
        <v>1989</v>
      </c>
      <c r="B10582">
        <v>12</v>
      </c>
      <c r="C10582">
        <v>19</v>
      </c>
      <c r="D10582">
        <v>27</v>
      </c>
      <c r="E10582">
        <v>18</v>
      </c>
      <c r="F10582">
        <v>0</v>
      </c>
      <c r="T10582"/>
    </row>
    <row r="10583" spans="1:20" x14ac:dyDescent="0.25">
      <c r="A10583">
        <v>1989</v>
      </c>
      <c r="B10583">
        <v>12</v>
      </c>
      <c r="C10583">
        <v>20</v>
      </c>
      <c r="D10583">
        <v>32</v>
      </c>
      <c r="E10583">
        <v>19</v>
      </c>
      <c r="F10583">
        <v>0</v>
      </c>
      <c r="T10583"/>
    </row>
    <row r="10584" spans="1:20" x14ac:dyDescent="0.25">
      <c r="A10584">
        <v>1989</v>
      </c>
      <c r="B10584">
        <v>12</v>
      </c>
      <c r="C10584">
        <v>21</v>
      </c>
      <c r="D10584">
        <v>22</v>
      </c>
      <c r="E10584">
        <v>12</v>
      </c>
      <c r="F10584">
        <v>0</v>
      </c>
      <c r="T10584"/>
    </row>
    <row r="10585" spans="1:20" x14ac:dyDescent="0.25">
      <c r="A10585">
        <v>1989</v>
      </c>
      <c r="B10585">
        <v>12</v>
      </c>
      <c r="C10585">
        <v>22</v>
      </c>
      <c r="D10585">
        <v>18</v>
      </c>
      <c r="E10585">
        <v>8</v>
      </c>
      <c r="F10585">
        <v>0</v>
      </c>
      <c r="T10585"/>
    </row>
    <row r="10586" spans="1:20" x14ac:dyDescent="0.25">
      <c r="A10586">
        <v>1989</v>
      </c>
      <c r="B10586">
        <v>12</v>
      </c>
      <c r="C10586">
        <v>23</v>
      </c>
      <c r="D10586">
        <v>22</v>
      </c>
      <c r="E10586">
        <v>6</v>
      </c>
      <c r="F10586">
        <v>0</v>
      </c>
      <c r="T10586"/>
    </row>
    <row r="10587" spans="1:20" x14ac:dyDescent="0.25">
      <c r="A10587">
        <v>1989</v>
      </c>
      <c r="B10587">
        <v>12</v>
      </c>
      <c r="C10587">
        <v>24</v>
      </c>
      <c r="D10587">
        <v>22</v>
      </c>
      <c r="E10587">
        <v>9</v>
      </c>
      <c r="F10587">
        <v>0</v>
      </c>
      <c r="T10587"/>
    </row>
    <row r="10588" spans="1:20" x14ac:dyDescent="0.25">
      <c r="A10588">
        <v>1989</v>
      </c>
      <c r="B10588">
        <v>12</v>
      </c>
      <c r="C10588">
        <v>25</v>
      </c>
      <c r="D10588">
        <v>26</v>
      </c>
      <c r="E10588">
        <v>14</v>
      </c>
      <c r="F10588">
        <v>0</v>
      </c>
      <c r="T10588"/>
    </row>
    <row r="10589" spans="1:20" x14ac:dyDescent="0.25">
      <c r="A10589">
        <v>1989</v>
      </c>
      <c r="B10589">
        <v>12</v>
      </c>
      <c r="C10589">
        <v>26</v>
      </c>
      <c r="D10589">
        <v>33</v>
      </c>
      <c r="E10589">
        <v>13</v>
      </c>
      <c r="F10589">
        <v>0</v>
      </c>
      <c r="T10589"/>
    </row>
    <row r="10590" spans="1:20" x14ac:dyDescent="0.25">
      <c r="A10590">
        <v>1989</v>
      </c>
      <c r="B10590">
        <v>12</v>
      </c>
      <c r="C10590">
        <v>27</v>
      </c>
      <c r="D10590">
        <v>21</v>
      </c>
      <c r="E10590">
        <v>8</v>
      </c>
      <c r="F10590">
        <v>0</v>
      </c>
      <c r="T10590"/>
    </row>
    <row r="10591" spans="1:20" x14ac:dyDescent="0.25">
      <c r="A10591">
        <v>1989</v>
      </c>
      <c r="B10591">
        <v>12</v>
      </c>
      <c r="C10591">
        <v>28</v>
      </c>
      <c r="D10591">
        <v>36</v>
      </c>
      <c r="E10591">
        <v>20</v>
      </c>
      <c r="F10591">
        <v>0</v>
      </c>
      <c r="T10591"/>
    </row>
    <row r="10592" spans="1:20" x14ac:dyDescent="0.25">
      <c r="A10592">
        <v>1989</v>
      </c>
      <c r="B10592">
        <v>12</v>
      </c>
      <c r="C10592">
        <v>29</v>
      </c>
      <c r="D10592">
        <v>33</v>
      </c>
      <c r="E10592">
        <v>26</v>
      </c>
      <c r="F10592">
        <v>0</v>
      </c>
      <c r="T10592"/>
    </row>
    <row r="10593" spans="1:20" x14ac:dyDescent="0.25">
      <c r="A10593">
        <v>1989</v>
      </c>
      <c r="B10593">
        <v>12</v>
      </c>
      <c r="C10593">
        <v>30</v>
      </c>
      <c r="D10593">
        <v>31</v>
      </c>
      <c r="E10593">
        <v>26</v>
      </c>
      <c r="F10593">
        <v>15</v>
      </c>
      <c r="T10593"/>
    </row>
    <row r="10594" spans="1:20" x14ac:dyDescent="0.25">
      <c r="A10594">
        <v>1989</v>
      </c>
      <c r="B10594">
        <v>12</v>
      </c>
      <c r="C10594">
        <v>31</v>
      </c>
      <c r="D10594">
        <v>53</v>
      </c>
      <c r="E10594">
        <v>31</v>
      </c>
      <c r="F10594">
        <v>52</v>
      </c>
      <c r="T10594"/>
    </row>
    <row r="10595" spans="1:20" x14ac:dyDescent="0.25">
      <c r="A10595">
        <v>1990</v>
      </c>
      <c r="B10595">
        <v>1</v>
      </c>
      <c r="C10595">
        <v>1</v>
      </c>
      <c r="D10595">
        <v>48</v>
      </c>
      <c r="E10595">
        <v>33</v>
      </c>
      <c r="F10595">
        <v>24</v>
      </c>
      <c r="T10595"/>
    </row>
    <row r="10596" spans="1:20" x14ac:dyDescent="0.25">
      <c r="A10596">
        <v>1990</v>
      </c>
      <c r="B10596">
        <v>1</v>
      </c>
      <c r="C10596">
        <v>2</v>
      </c>
      <c r="D10596">
        <v>44</v>
      </c>
      <c r="E10596">
        <v>30</v>
      </c>
      <c r="F10596">
        <v>0</v>
      </c>
      <c r="T10596"/>
    </row>
    <row r="10597" spans="1:20" x14ac:dyDescent="0.25">
      <c r="A10597">
        <v>1990</v>
      </c>
      <c r="B10597">
        <v>1</v>
      </c>
      <c r="C10597">
        <v>3</v>
      </c>
      <c r="D10597">
        <v>53</v>
      </c>
      <c r="E10597">
        <v>35</v>
      </c>
      <c r="F10597">
        <v>0</v>
      </c>
      <c r="T10597"/>
    </row>
    <row r="10598" spans="1:20" x14ac:dyDescent="0.25">
      <c r="A10598">
        <v>1990</v>
      </c>
      <c r="B10598">
        <v>1</v>
      </c>
      <c r="C10598">
        <v>4</v>
      </c>
      <c r="D10598">
        <v>51</v>
      </c>
      <c r="E10598">
        <v>40</v>
      </c>
      <c r="F10598">
        <v>1</v>
      </c>
      <c r="T10598"/>
    </row>
    <row r="10599" spans="1:20" x14ac:dyDescent="0.25">
      <c r="A10599">
        <v>1990</v>
      </c>
      <c r="B10599">
        <v>1</v>
      </c>
      <c r="C10599">
        <v>5</v>
      </c>
      <c r="D10599">
        <v>49</v>
      </c>
      <c r="E10599">
        <v>38</v>
      </c>
      <c r="F10599">
        <v>0</v>
      </c>
      <c r="T10599"/>
    </row>
    <row r="10600" spans="1:20" x14ac:dyDescent="0.25">
      <c r="A10600">
        <v>1990</v>
      </c>
      <c r="B10600">
        <v>1</v>
      </c>
      <c r="C10600">
        <v>6</v>
      </c>
      <c r="D10600">
        <v>45</v>
      </c>
      <c r="E10600">
        <v>34</v>
      </c>
      <c r="F10600">
        <v>0</v>
      </c>
      <c r="T10600"/>
    </row>
    <row r="10601" spans="1:20" x14ac:dyDescent="0.25">
      <c r="A10601">
        <v>1990</v>
      </c>
      <c r="B10601">
        <v>1</v>
      </c>
      <c r="C10601">
        <v>7</v>
      </c>
      <c r="D10601">
        <v>45</v>
      </c>
      <c r="E10601">
        <v>29</v>
      </c>
      <c r="F10601">
        <v>0</v>
      </c>
      <c r="T10601"/>
    </row>
    <row r="10602" spans="1:20" x14ac:dyDescent="0.25">
      <c r="A10602">
        <v>1990</v>
      </c>
      <c r="B10602">
        <v>1</v>
      </c>
      <c r="C10602">
        <v>8</v>
      </c>
      <c r="D10602">
        <v>42</v>
      </c>
      <c r="E10602">
        <v>33</v>
      </c>
      <c r="F10602">
        <v>98</v>
      </c>
      <c r="T10602"/>
    </row>
    <row r="10603" spans="1:20" x14ac:dyDescent="0.25">
      <c r="A10603">
        <v>1990</v>
      </c>
      <c r="B10603">
        <v>1</v>
      </c>
      <c r="C10603">
        <v>9</v>
      </c>
      <c r="D10603">
        <v>47</v>
      </c>
      <c r="E10603">
        <v>34</v>
      </c>
      <c r="F10603">
        <v>0</v>
      </c>
      <c r="T10603"/>
    </row>
    <row r="10604" spans="1:20" x14ac:dyDescent="0.25">
      <c r="A10604">
        <v>1990</v>
      </c>
      <c r="B10604">
        <v>1</v>
      </c>
      <c r="C10604">
        <v>10</v>
      </c>
      <c r="D10604">
        <v>47</v>
      </c>
      <c r="E10604">
        <v>41</v>
      </c>
      <c r="F10604">
        <v>3</v>
      </c>
      <c r="T10604"/>
    </row>
    <row r="10605" spans="1:20" x14ac:dyDescent="0.25">
      <c r="A10605">
        <v>1990</v>
      </c>
      <c r="B10605">
        <v>1</v>
      </c>
      <c r="C10605">
        <v>11</v>
      </c>
      <c r="D10605">
        <v>44</v>
      </c>
      <c r="E10605">
        <v>38</v>
      </c>
      <c r="F10605">
        <v>0</v>
      </c>
      <c r="T10605"/>
    </row>
    <row r="10606" spans="1:20" x14ac:dyDescent="0.25">
      <c r="A10606">
        <v>1990</v>
      </c>
      <c r="B10606">
        <v>1</v>
      </c>
      <c r="C10606">
        <v>12</v>
      </c>
      <c r="D10606">
        <v>41</v>
      </c>
      <c r="E10606">
        <v>30</v>
      </c>
      <c r="F10606">
        <v>0</v>
      </c>
      <c r="T10606"/>
    </row>
    <row r="10607" spans="1:20" x14ac:dyDescent="0.25">
      <c r="A10607">
        <v>1990</v>
      </c>
      <c r="B10607">
        <v>1</v>
      </c>
      <c r="C10607">
        <v>13</v>
      </c>
      <c r="D10607">
        <v>33</v>
      </c>
      <c r="E10607">
        <v>24</v>
      </c>
      <c r="F10607">
        <v>0</v>
      </c>
      <c r="T10607"/>
    </row>
    <row r="10608" spans="1:20" x14ac:dyDescent="0.25">
      <c r="A10608">
        <v>1990</v>
      </c>
      <c r="B10608">
        <v>1</v>
      </c>
      <c r="C10608">
        <v>14</v>
      </c>
      <c r="D10608">
        <v>36</v>
      </c>
      <c r="E10608">
        <v>25</v>
      </c>
      <c r="F10608">
        <v>0</v>
      </c>
      <c r="T10608"/>
    </row>
    <row r="10609" spans="1:20" x14ac:dyDescent="0.25">
      <c r="A10609">
        <v>1990</v>
      </c>
      <c r="B10609">
        <v>1</v>
      </c>
      <c r="C10609">
        <v>15</v>
      </c>
      <c r="D10609">
        <v>41</v>
      </c>
      <c r="E10609">
        <v>32</v>
      </c>
      <c r="F10609">
        <v>13</v>
      </c>
      <c r="T10609"/>
    </row>
    <row r="10610" spans="1:20" x14ac:dyDescent="0.25">
      <c r="A10610">
        <v>1990</v>
      </c>
      <c r="B10610">
        <v>1</v>
      </c>
      <c r="C10610">
        <v>16</v>
      </c>
      <c r="D10610">
        <v>55</v>
      </c>
      <c r="E10610">
        <v>39</v>
      </c>
      <c r="F10610">
        <v>0</v>
      </c>
      <c r="T10610"/>
    </row>
    <row r="10611" spans="1:20" x14ac:dyDescent="0.25">
      <c r="A10611">
        <v>1990</v>
      </c>
      <c r="B10611">
        <v>1</v>
      </c>
      <c r="C10611">
        <v>17</v>
      </c>
      <c r="D10611">
        <v>63</v>
      </c>
      <c r="E10611">
        <v>46</v>
      </c>
      <c r="F10611">
        <v>0</v>
      </c>
      <c r="T10611"/>
    </row>
    <row r="10612" spans="1:20" x14ac:dyDescent="0.25">
      <c r="A10612">
        <v>1990</v>
      </c>
      <c r="B10612">
        <v>1</v>
      </c>
      <c r="C10612">
        <v>18</v>
      </c>
      <c r="D10612">
        <v>66</v>
      </c>
      <c r="E10612">
        <v>44</v>
      </c>
      <c r="F10612">
        <v>0</v>
      </c>
      <c r="T10612"/>
    </row>
    <row r="10613" spans="1:20" x14ac:dyDescent="0.25">
      <c r="A10613">
        <v>1990</v>
      </c>
      <c r="B10613">
        <v>1</v>
      </c>
      <c r="C10613">
        <v>19</v>
      </c>
      <c r="D10613">
        <v>45</v>
      </c>
      <c r="E10613">
        <v>31</v>
      </c>
      <c r="F10613">
        <v>0</v>
      </c>
      <c r="T10613"/>
    </row>
    <row r="10614" spans="1:20" x14ac:dyDescent="0.25">
      <c r="A10614">
        <v>1990</v>
      </c>
      <c r="B10614">
        <v>1</v>
      </c>
      <c r="C10614">
        <v>20</v>
      </c>
      <c r="D10614">
        <v>36</v>
      </c>
      <c r="E10614">
        <v>31</v>
      </c>
      <c r="F10614">
        <v>55</v>
      </c>
      <c r="T10614"/>
    </row>
    <row r="10615" spans="1:20" x14ac:dyDescent="0.25">
      <c r="A10615">
        <v>1990</v>
      </c>
      <c r="B10615">
        <v>1</v>
      </c>
      <c r="C10615">
        <v>21</v>
      </c>
      <c r="D10615">
        <v>37</v>
      </c>
      <c r="E10615">
        <v>34</v>
      </c>
      <c r="F10615">
        <v>35</v>
      </c>
      <c r="T10615"/>
    </row>
    <row r="10616" spans="1:20" x14ac:dyDescent="0.25">
      <c r="A10616">
        <v>1990</v>
      </c>
      <c r="B10616">
        <v>1</v>
      </c>
      <c r="C10616">
        <v>22</v>
      </c>
      <c r="D10616">
        <v>47</v>
      </c>
      <c r="E10616">
        <v>34</v>
      </c>
      <c r="F10616">
        <v>6</v>
      </c>
      <c r="T10616"/>
    </row>
    <row r="10617" spans="1:20" x14ac:dyDescent="0.25">
      <c r="A10617">
        <v>1990</v>
      </c>
      <c r="B10617">
        <v>1</v>
      </c>
      <c r="C10617">
        <v>23</v>
      </c>
      <c r="D10617">
        <v>45</v>
      </c>
      <c r="E10617">
        <v>37</v>
      </c>
      <c r="F10617">
        <v>0</v>
      </c>
      <c r="T10617"/>
    </row>
    <row r="10618" spans="1:20" x14ac:dyDescent="0.25">
      <c r="A10618">
        <v>1990</v>
      </c>
      <c r="B10618">
        <v>1</v>
      </c>
      <c r="C10618">
        <v>24</v>
      </c>
      <c r="D10618">
        <v>56</v>
      </c>
      <c r="E10618">
        <v>42</v>
      </c>
      <c r="F10618">
        <v>0</v>
      </c>
      <c r="T10618"/>
    </row>
    <row r="10619" spans="1:20" x14ac:dyDescent="0.25">
      <c r="A10619">
        <v>1990</v>
      </c>
      <c r="B10619">
        <v>1</v>
      </c>
      <c r="C10619">
        <v>25</v>
      </c>
      <c r="D10619">
        <v>56</v>
      </c>
      <c r="E10619">
        <v>45</v>
      </c>
      <c r="F10619">
        <v>111</v>
      </c>
      <c r="T10619"/>
    </row>
    <row r="10620" spans="1:20" x14ac:dyDescent="0.25">
      <c r="A10620">
        <v>1990</v>
      </c>
      <c r="B10620">
        <v>1</v>
      </c>
      <c r="C10620">
        <v>26</v>
      </c>
      <c r="D10620">
        <v>59</v>
      </c>
      <c r="E10620">
        <v>37</v>
      </c>
      <c r="F10620">
        <v>31</v>
      </c>
      <c r="T10620"/>
    </row>
    <row r="10621" spans="1:20" x14ac:dyDescent="0.25">
      <c r="A10621">
        <v>1990</v>
      </c>
      <c r="B10621">
        <v>1</v>
      </c>
      <c r="C10621">
        <v>27</v>
      </c>
      <c r="D10621">
        <v>45</v>
      </c>
      <c r="E10621">
        <v>31</v>
      </c>
      <c r="F10621">
        <v>0</v>
      </c>
      <c r="T10621"/>
    </row>
    <row r="10622" spans="1:20" x14ac:dyDescent="0.25">
      <c r="A10622">
        <v>1990</v>
      </c>
      <c r="B10622">
        <v>1</v>
      </c>
      <c r="C10622">
        <v>28</v>
      </c>
      <c r="D10622">
        <v>58</v>
      </c>
      <c r="E10622">
        <v>38</v>
      </c>
      <c r="F10622">
        <v>0</v>
      </c>
      <c r="T10622"/>
    </row>
    <row r="10623" spans="1:20" x14ac:dyDescent="0.25">
      <c r="A10623">
        <v>1990</v>
      </c>
      <c r="B10623">
        <v>1</v>
      </c>
      <c r="C10623">
        <v>29</v>
      </c>
      <c r="D10623">
        <v>43</v>
      </c>
      <c r="E10623">
        <v>36</v>
      </c>
      <c r="F10623">
        <v>103</v>
      </c>
      <c r="T10623"/>
    </row>
    <row r="10624" spans="1:20" x14ac:dyDescent="0.25">
      <c r="A10624">
        <v>1990</v>
      </c>
      <c r="B10624">
        <v>1</v>
      </c>
      <c r="C10624">
        <v>30</v>
      </c>
      <c r="D10624">
        <v>46</v>
      </c>
      <c r="E10624">
        <v>37</v>
      </c>
      <c r="F10624">
        <v>54</v>
      </c>
      <c r="T10624"/>
    </row>
    <row r="10625" spans="1:20" x14ac:dyDescent="0.25">
      <c r="A10625">
        <v>1990</v>
      </c>
      <c r="B10625">
        <v>1</v>
      </c>
      <c r="C10625">
        <v>31</v>
      </c>
      <c r="D10625">
        <v>51</v>
      </c>
      <c r="E10625">
        <v>32</v>
      </c>
      <c r="F10625">
        <v>0</v>
      </c>
      <c r="T10625"/>
    </row>
    <row r="10626" spans="1:20" x14ac:dyDescent="0.25">
      <c r="A10626">
        <v>1990</v>
      </c>
      <c r="B10626">
        <v>2</v>
      </c>
      <c r="C10626">
        <v>1</v>
      </c>
      <c r="D10626">
        <v>53</v>
      </c>
      <c r="E10626">
        <v>37</v>
      </c>
      <c r="F10626">
        <v>0</v>
      </c>
      <c r="T10626"/>
    </row>
    <row r="10627" spans="1:20" x14ac:dyDescent="0.25">
      <c r="A10627">
        <v>1990</v>
      </c>
      <c r="B10627">
        <v>2</v>
      </c>
      <c r="C10627">
        <v>2</v>
      </c>
      <c r="D10627">
        <v>53</v>
      </c>
      <c r="E10627">
        <v>39</v>
      </c>
      <c r="F10627">
        <v>9</v>
      </c>
      <c r="T10627"/>
    </row>
    <row r="10628" spans="1:20" x14ac:dyDescent="0.25">
      <c r="A10628">
        <v>1990</v>
      </c>
      <c r="B10628">
        <v>2</v>
      </c>
      <c r="C10628">
        <v>3</v>
      </c>
      <c r="D10628">
        <v>39</v>
      </c>
      <c r="E10628">
        <v>31</v>
      </c>
      <c r="F10628">
        <v>8</v>
      </c>
      <c r="T10628"/>
    </row>
    <row r="10629" spans="1:20" x14ac:dyDescent="0.25">
      <c r="A10629">
        <v>1990</v>
      </c>
      <c r="B10629">
        <v>2</v>
      </c>
      <c r="C10629">
        <v>4</v>
      </c>
      <c r="D10629">
        <v>40</v>
      </c>
      <c r="E10629">
        <v>33</v>
      </c>
      <c r="F10629">
        <v>33</v>
      </c>
      <c r="T10629"/>
    </row>
    <row r="10630" spans="1:20" x14ac:dyDescent="0.25">
      <c r="A10630">
        <v>1990</v>
      </c>
      <c r="B10630">
        <v>2</v>
      </c>
      <c r="C10630">
        <v>5</v>
      </c>
      <c r="D10630">
        <v>37</v>
      </c>
      <c r="E10630">
        <v>23</v>
      </c>
      <c r="F10630">
        <v>0</v>
      </c>
      <c r="T10630"/>
    </row>
    <row r="10631" spans="1:20" x14ac:dyDescent="0.25">
      <c r="A10631">
        <v>1990</v>
      </c>
      <c r="B10631">
        <v>2</v>
      </c>
      <c r="C10631">
        <v>6</v>
      </c>
      <c r="D10631">
        <v>54</v>
      </c>
      <c r="E10631">
        <v>32</v>
      </c>
      <c r="F10631">
        <v>0</v>
      </c>
      <c r="T10631"/>
    </row>
    <row r="10632" spans="1:20" x14ac:dyDescent="0.25">
      <c r="A10632">
        <v>1990</v>
      </c>
      <c r="B10632">
        <v>2</v>
      </c>
      <c r="C10632">
        <v>7</v>
      </c>
      <c r="D10632">
        <v>53</v>
      </c>
      <c r="E10632">
        <v>41</v>
      </c>
      <c r="F10632">
        <v>0</v>
      </c>
      <c r="T10632"/>
    </row>
    <row r="10633" spans="1:20" x14ac:dyDescent="0.25">
      <c r="A10633">
        <v>1990</v>
      </c>
      <c r="B10633">
        <v>2</v>
      </c>
      <c r="C10633">
        <v>8</v>
      </c>
      <c r="D10633">
        <v>58</v>
      </c>
      <c r="E10633">
        <v>37</v>
      </c>
      <c r="F10633">
        <v>0</v>
      </c>
      <c r="T10633"/>
    </row>
    <row r="10634" spans="1:20" x14ac:dyDescent="0.25">
      <c r="A10634">
        <v>1990</v>
      </c>
      <c r="B10634">
        <v>2</v>
      </c>
      <c r="C10634">
        <v>9</v>
      </c>
      <c r="D10634">
        <v>63</v>
      </c>
      <c r="E10634">
        <v>45</v>
      </c>
      <c r="F10634">
        <v>0</v>
      </c>
      <c r="T10634"/>
    </row>
    <row r="10635" spans="1:20" x14ac:dyDescent="0.25">
      <c r="A10635">
        <v>1990</v>
      </c>
      <c r="B10635">
        <v>2</v>
      </c>
      <c r="C10635">
        <v>10</v>
      </c>
      <c r="D10635">
        <v>61</v>
      </c>
      <c r="E10635">
        <v>35</v>
      </c>
      <c r="F10635">
        <v>83</v>
      </c>
      <c r="T10635"/>
    </row>
    <row r="10636" spans="1:20" x14ac:dyDescent="0.25">
      <c r="A10636">
        <v>1990</v>
      </c>
      <c r="B10636">
        <v>2</v>
      </c>
      <c r="C10636">
        <v>11</v>
      </c>
      <c r="D10636">
        <v>48</v>
      </c>
      <c r="E10636">
        <v>32</v>
      </c>
      <c r="F10636">
        <v>0</v>
      </c>
      <c r="T10636"/>
    </row>
    <row r="10637" spans="1:20" x14ac:dyDescent="0.25">
      <c r="A10637">
        <v>1990</v>
      </c>
      <c r="B10637">
        <v>2</v>
      </c>
      <c r="C10637">
        <v>12</v>
      </c>
      <c r="D10637">
        <v>46</v>
      </c>
      <c r="E10637">
        <v>32</v>
      </c>
      <c r="F10637">
        <v>0</v>
      </c>
      <c r="T10637"/>
    </row>
    <row r="10638" spans="1:20" x14ac:dyDescent="0.25">
      <c r="A10638">
        <v>1990</v>
      </c>
      <c r="B10638">
        <v>2</v>
      </c>
      <c r="C10638">
        <v>13</v>
      </c>
      <c r="D10638">
        <v>51</v>
      </c>
      <c r="E10638">
        <v>31</v>
      </c>
      <c r="F10638">
        <v>0</v>
      </c>
      <c r="T10638"/>
    </row>
    <row r="10639" spans="1:20" x14ac:dyDescent="0.25">
      <c r="A10639">
        <v>1990</v>
      </c>
      <c r="B10639">
        <v>2</v>
      </c>
      <c r="C10639">
        <v>14</v>
      </c>
      <c r="D10639">
        <v>58</v>
      </c>
      <c r="E10639">
        <v>42</v>
      </c>
      <c r="F10639">
        <v>1</v>
      </c>
      <c r="T10639"/>
    </row>
    <row r="10640" spans="1:20" x14ac:dyDescent="0.25">
      <c r="A10640">
        <v>1990</v>
      </c>
      <c r="B10640">
        <v>2</v>
      </c>
      <c r="C10640">
        <v>15</v>
      </c>
      <c r="D10640">
        <v>42</v>
      </c>
      <c r="E10640">
        <v>34</v>
      </c>
      <c r="F10640">
        <v>15</v>
      </c>
      <c r="T10640"/>
    </row>
    <row r="10641" spans="1:20" x14ac:dyDescent="0.25">
      <c r="A10641">
        <v>1990</v>
      </c>
      <c r="B10641">
        <v>2</v>
      </c>
      <c r="C10641">
        <v>16</v>
      </c>
      <c r="D10641">
        <v>55</v>
      </c>
      <c r="E10641">
        <v>36</v>
      </c>
      <c r="F10641">
        <v>4</v>
      </c>
      <c r="T10641"/>
    </row>
    <row r="10642" spans="1:20" x14ac:dyDescent="0.25">
      <c r="A10642">
        <v>1990</v>
      </c>
      <c r="B10642">
        <v>2</v>
      </c>
      <c r="C10642">
        <v>17</v>
      </c>
      <c r="D10642">
        <v>58</v>
      </c>
      <c r="E10642">
        <v>23</v>
      </c>
      <c r="F10642">
        <v>0</v>
      </c>
      <c r="T10642"/>
    </row>
    <row r="10643" spans="1:20" x14ac:dyDescent="0.25">
      <c r="A10643">
        <v>1990</v>
      </c>
      <c r="B10643">
        <v>2</v>
      </c>
      <c r="C10643">
        <v>18</v>
      </c>
      <c r="D10643">
        <v>38</v>
      </c>
      <c r="E10643">
        <v>19</v>
      </c>
      <c r="F10643">
        <v>0</v>
      </c>
      <c r="T10643"/>
    </row>
    <row r="10644" spans="1:20" x14ac:dyDescent="0.25">
      <c r="A10644">
        <v>1990</v>
      </c>
      <c r="B10644">
        <v>2</v>
      </c>
      <c r="C10644">
        <v>19</v>
      </c>
      <c r="D10644">
        <v>56</v>
      </c>
      <c r="E10644">
        <v>33</v>
      </c>
      <c r="F10644">
        <v>0</v>
      </c>
      <c r="T10644"/>
    </row>
    <row r="10645" spans="1:20" x14ac:dyDescent="0.25">
      <c r="A10645">
        <v>1990</v>
      </c>
      <c r="B10645">
        <v>2</v>
      </c>
      <c r="C10645">
        <v>20</v>
      </c>
      <c r="D10645">
        <v>35</v>
      </c>
      <c r="E10645">
        <v>26</v>
      </c>
      <c r="F10645">
        <v>0</v>
      </c>
      <c r="T10645"/>
    </row>
    <row r="10646" spans="1:20" x14ac:dyDescent="0.25">
      <c r="A10646">
        <v>1990</v>
      </c>
      <c r="B10646">
        <v>2</v>
      </c>
      <c r="C10646">
        <v>21</v>
      </c>
      <c r="D10646">
        <v>49</v>
      </c>
      <c r="E10646">
        <v>24</v>
      </c>
      <c r="F10646">
        <v>0</v>
      </c>
      <c r="T10646"/>
    </row>
    <row r="10647" spans="1:20" x14ac:dyDescent="0.25">
      <c r="A10647">
        <v>1990</v>
      </c>
      <c r="B10647">
        <v>2</v>
      </c>
      <c r="C10647">
        <v>22</v>
      </c>
      <c r="D10647">
        <v>63</v>
      </c>
      <c r="E10647">
        <v>36</v>
      </c>
      <c r="F10647">
        <v>20</v>
      </c>
      <c r="T10647"/>
    </row>
    <row r="10648" spans="1:20" x14ac:dyDescent="0.25">
      <c r="A10648">
        <v>1990</v>
      </c>
      <c r="B10648">
        <v>2</v>
      </c>
      <c r="C10648">
        <v>23</v>
      </c>
      <c r="D10648">
        <v>65</v>
      </c>
      <c r="E10648">
        <v>50</v>
      </c>
      <c r="F10648">
        <v>22</v>
      </c>
      <c r="T10648"/>
    </row>
    <row r="10649" spans="1:20" x14ac:dyDescent="0.25">
      <c r="A10649">
        <v>1990</v>
      </c>
      <c r="B10649">
        <v>2</v>
      </c>
      <c r="C10649">
        <v>24</v>
      </c>
      <c r="D10649">
        <v>50</v>
      </c>
      <c r="E10649">
        <v>30</v>
      </c>
      <c r="F10649">
        <v>17</v>
      </c>
      <c r="T10649"/>
    </row>
    <row r="10650" spans="1:20" x14ac:dyDescent="0.25">
      <c r="A10650">
        <v>1990</v>
      </c>
      <c r="B10650">
        <v>2</v>
      </c>
      <c r="C10650">
        <v>25</v>
      </c>
      <c r="D10650">
        <v>33</v>
      </c>
      <c r="E10650">
        <v>10</v>
      </c>
      <c r="F10650">
        <v>21</v>
      </c>
      <c r="T10650"/>
    </row>
    <row r="10651" spans="1:20" x14ac:dyDescent="0.25">
      <c r="A10651">
        <v>1990</v>
      </c>
      <c r="B10651">
        <v>2</v>
      </c>
      <c r="C10651">
        <v>26</v>
      </c>
      <c r="D10651">
        <v>25</v>
      </c>
      <c r="E10651">
        <v>7</v>
      </c>
      <c r="F10651">
        <v>0</v>
      </c>
      <c r="T10651"/>
    </row>
    <row r="10652" spans="1:20" x14ac:dyDescent="0.25">
      <c r="A10652">
        <v>1990</v>
      </c>
      <c r="B10652">
        <v>2</v>
      </c>
      <c r="C10652">
        <v>27</v>
      </c>
      <c r="D10652">
        <v>35</v>
      </c>
      <c r="E10652">
        <v>22</v>
      </c>
      <c r="F10652">
        <v>0</v>
      </c>
      <c r="T10652"/>
    </row>
    <row r="10653" spans="1:20" x14ac:dyDescent="0.25">
      <c r="A10653">
        <v>1990</v>
      </c>
      <c r="B10653">
        <v>2</v>
      </c>
      <c r="C10653">
        <v>28</v>
      </c>
      <c r="D10653">
        <v>39</v>
      </c>
      <c r="E10653">
        <v>27</v>
      </c>
      <c r="F10653">
        <v>0</v>
      </c>
      <c r="T10653"/>
    </row>
    <row r="10654" spans="1:20" x14ac:dyDescent="0.25">
      <c r="A10654">
        <v>1990</v>
      </c>
      <c r="B10654">
        <v>3</v>
      </c>
      <c r="C10654">
        <v>1</v>
      </c>
      <c r="D10654">
        <v>42</v>
      </c>
      <c r="E10654">
        <v>23</v>
      </c>
      <c r="F10654">
        <v>0</v>
      </c>
      <c r="T10654"/>
    </row>
    <row r="10655" spans="1:20" x14ac:dyDescent="0.25">
      <c r="A10655">
        <v>1990</v>
      </c>
      <c r="B10655">
        <v>3</v>
      </c>
      <c r="C10655">
        <v>2</v>
      </c>
      <c r="D10655">
        <v>54</v>
      </c>
      <c r="E10655">
        <v>32</v>
      </c>
      <c r="F10655">
        <v>0</v>
      </c>
      <c r="T10655"/>
    </row>
    <row r="10656" spans="1:20" x14ac:dyDescent="0.25">
      <c r="A10656">
        <v>1990</v>
      </c>
      <c r="B10656">
        <v>3</v>
      </c>
      <c r="C10656">
        <v>3</v>
      </c>
      <c r="D10656">
        <v>53</v>
      </c>
      <c r="E10656">
        <v>39</v>
      </c>
      <c r="F10656">
        <v>0</v>
      </c>
      <c r="T10656"/>
    </row>
    <row r="10657" spans="1:20" x14ac:dyDescent="0.25">
      <c r="A10657">
        <v>1990</v>
      </c>
      <c r="B10657">
        <v>3</v>
      </c>
      <c r="C10657">
        <v>4</v>
      </c>
      <c r="D10657">
        <v>40</v>
      </c>
      <c r="E10657">
        <v>23</v>
      </c>
      <c r="F10657">
        <v>0</v>
      </c>
      <c r="T10657"/>
    </row>
    <row r="10658" spans="1:20" x14ac:dyDescent="0.25">
      <c r="A10658">
        <v>1990</v>
      </c>
      <c r="B10658">
        <v>3</v>
      </c>
      <c r="C10658">
        <v>5</v>
      </c>
      <c r="D10658">
        <v>38</v>
      </c>
      <c r="E10658">
        <v>25</v>
      </c>
      <c r="F10658">
        <v>0</v>
      </c>
      <c r="T10658"/>
    </row>
    <row r="10659" spans="1:20" x14ac:dyDescent="0.25">
      <c r="A10659">
        <v>1990</v>
      </c>
      <c r="B10659">
        <v>3</v>
      </c>
      <c r="C10659">
        <v>6</v>
      </c>
      <c r="D10659">
        <v>33</v>
      </c>
      <c r="E10659">
        <v>22</v>
      </c>
      <c r="F10659">
        <v>44</v>
      </c>
      <c r="T10659"/>
    </row>
    <row r="10660" spans="1:20" x14ac:dyDescent="0.25">
      <c r="A10660">
        <v>1990</v>
      </c>
      <c r="B10660">
        <v>3</v>
      </c>
      <c r="C10660">
        <v>7</v>
      </c>
      <c r="D10660">
        <v>35</v>
      </c>
      <c r="E10660">
        <v>13</v>
      </c>
      <c r="F10660">
        <v>0</v>
      </c>
      <c r="T10660"/>
    </row>
    <row r="10661" spans="1:20" x14ac:dyDescent="0.25">
      <c r="A10661">
        <v>1990</v>
      </c>
      <c r="B10661">
        <v>3</v>
      </c>
      <c r="C10661">
        <v>8</v>
      </c>
      <c r="D10661">
        <v>46</v>
      </c>
      <c r="E10661">
        <v>25</v>
      </c>
      <c r="F10661">
        <v>0</v>
      </c>
      <c r="T10661"/>
    </row>
    <row r="10662" spans="1:20" x14ac:dyDescent="0.25">
      <c r="A10662">
        <v>1990</v>
      </c>
      <c r="B10662">
        <v>3</v>
      </c>
      <c r="C10662">
        <v>9</v>
      </c>
      <c r="D10662">
        <v>48</v>
      </c>
      <c r="E10662">
        <v>33</v>
      </c>
      <c r="F10662">
        <v>0</v>
      </c>
      <c r="T10662"/>
    </row>
    <row r="10663" spans="1:20" x14ac:dyDescent="0.25">
      <c r="A10663">
        <v>1990</v>
      </c>
      <c r="B10663">
        <v>3</v>
      </c>
      <c r="C10663">
        <v>10</v>
      </c>
      <c r="D10663">
        <v>53</v>
      </c>
      <c r="E10663">
        <v>42</v>
      </c>
      <c r="F10663">
        <v>0</v>
      </c>
      <c r="T10663"/>
    </row>
    <row r="10664" spans="1:20" x14ac:dyDescent="0.25">
      <c r="A10664">
        <v>1990</v>
      </c>
      <c r="B10664">
        <v>3</v>
      </c>
      <c r="C10664">
        <v>11</v>
      </c>
      <c r="D10664">
        <v>67</v>
      </c>
      <c r="E10664">
        <v>45</v>
      </c>
      <c r="F10664">
        <v>5</v>
      </c>
      <c r="T10664"/>
    </row>
    <row r="10665" spans="1:20" x14ac:dyDescent="0.25">
      <c r="A10665">
        <v>1990</v>
      </c>
      <c r="B10665">
        <v>3</v>
      </c>
      <c r="C10665">
        <v>12</v>
      </c>
      <c r="D10665">
        <v>60</v>
      </c>
      <c r="E10665">
        <v>45</v>
      </c>
      <c r="F10665">
        <v>0</v>
      </c>
      <c r="T10665"/>
    </row>
    <row r="10666" spans="1:20" x14ac:dyDescent="0.25">
      <c r="A10666">
        <v>1990</v>
      </c>
      <c r="B10666">
        <v>3</v>
      </c>
      <c r="C10666">
        <v>13</v>
      </c>
      <c r="D10666">
        <v>85</v>
      </c>
      <c r="E10666">
        <v>43</v>
      </c>
      <c r="F10666">
        <v>0</v>
      </c>
      <c r="T10666"/>
    </row>
    <row r="10667" spans="1:20" x14ac:dyDescent="0.25">
      <c r="A10667">
        <v>1990</v>
      </c>
      <c r="B10667">
        <v>3</v>
      </c>
      <c r="C10667">
        <v>14</v>
      </c>
      <c r="D10667">
        <v>68</v>
      </c>
      <c r="E10667">
        <v>43</v>
      </c>
      <c r="F10667">
        <v>0</v>
      </c>
      <c r="T10667"/>
    </row>
    <row r="10668" spans="1:20" x14ac:dyDescent="0.25">
      <c r="A10668">
        <v>1990</v>
      </c>
      <c r="B10668">
        <v>3</v>
      </c>
      <c r="C10668">
        <v>15</v>
      </c>
      <c r="D10668">
        <v>77</v>
      </c>
      <c r="E10668">
        <v>42</v>
      </c>
      <c r="F10668">
        <v>0</v>
      </c>
      <c r="T10668"/>
    </row>
    <row r="10669" spans="1:20" x14ac:dyDescent="0.25">
      <c r="A10669">
        <v>1990</v>
      </c>
      <c r="B10669">
        <v>3</v>
      </c>
      <c r="C10669">
        <v>16</v>
      </c>
      <c r="D10669">
        <v>82</v>
      </c>
      <c r="E10669">
        <v>55</v>
      </c>
      <c r="F10669">
        <v>0</v>
      </c>
      <c r="T10669"/>
    </row>
    <row r="10670" spans="1:20" x14ac:dyDescent="0.25">
      <c r="A10670">
        <v>1990</v>
      </c>
      <c r="B10670">
        <v>3</v>
      </c>
      <c r="C10670">
        <v>17</v>
      </c>
      <c r="D10670">
        <v>72</v>
      </c>
      <c r="E10670">
        <v>53</v>
      </c>
      <c r="F10670">
        <v>67</v>
      </c>
      <c r="T10670"/>
    </row>
    <row r="10671" spans="1:20" x14ac:dyDescent="0.25">
      <c r="A10671">
        <v>1990</v>
      </c>
      <c r="B10671">
        <v>3</v>
      </c>
      <c r="C10671">
        <v>18</v>
      </c>
      <c r="D10671">
        <v>60</v>
      </c>
      <c r="E10671">
        <v>48</v>
      </c>
      <c r="F10671">
        <v>48</v>
      </c>
      <c r="T10671"/>
    </row>
    <row r="10672" spans="1:20" x14ac:dyDescent="0.25">
      <c r="A10672">
        <v>1990</v>
      </c>
      <c r="B10672">
        <v>3</v>
      </c>
      <c r="C10672">
        <v>19</v>
      </c>
      <c r="D10672">
        <v>56</v>
      </c>
      <c r="E10672">
        <v>42</v>
      </c>
      <c r="F10672">
        <v>1</v>
      </c>
      <c r="T10672"/>
    </row>
    <row r="10673" spans="1:20" x14ac:dyDescent="0.25">
      <c r="A10673">
        <v>1990</v>
      </c>
      <c r="B10673">
        <v>3</v>
      </c>
      <c r="C10673">
        <v>20</v>
      </c>
      <c r="D10673">
        <v>51</v>
      </c>
      <c r="E10673">
        <v>39</v>
      </c>
      <c r="F10673">
        <v>105</v>
      </c>
      <c r="T10673"/>
    </row>
    <row r="10674" spans="1:20" x14ac:dyDescent="0.25">
      <c r="A10674">
        <v>1990</v>
      </c>
      <c r="B10674">
        <v>3</v>
      </c>
      <c r="C10674">
        <v>21</v>
      </c>
      <c r="D10674">
        <v>54</v>
      </c>
      <c r="E10674">
        <v>37</v>
      </c>
      <c r="F10674">
        <v>2</v>
      </c>
      <c r="T10674"/>
    </row>
    <row r="10675" spans="1:20" x14ac:dyDescent="0.25">
      <c r="A10675">
        <v>1990</v>
      </c>
      <c r="B10675">
        <v>3</v>
      </c>
      <c r="C10675">
        <v>22</v>
      </c>
      <c r="D10675">
        <v>58</v>
      </c>
      <c r="E10675">
        <v>42</v>
      </c>
      <c r="F10675">
        <v>0</v>
      </c>
      <c r="T10675"/>
    </row>
    <row r="10676" spans="1:20" x14ac:dyDescent="0.25">
      <c r="A10676">
        <v>1990</v>
      </c>
      <c r="B10676">
        <v>3</v>
      </c>
      <c r="C10676">
        <v>23</v>
      </c>
      <c r="D10676">
        <v>69</v>
      </c>
      <c r="E10676">
        <v>36</v>
      </c>
      <c r="F10676">
        <v>0</v>
      </c>
      <c r="T10676"/>
    </row>
    <row r="10677" spans="1:20" x14ac:dyDescent="0.25">
      <c r="A10677">
        <v>1990</v>
      </c>
      <c r="B10677">
        <v>3</v>
      </c>
      <c r="C10677">
        <v>24</v>
      </c>
      <c r="D10677">
        <v>39</v>
      </c>
      <c r="E10677">
        <v>33</v>
      </c>
      <c r="F10677">
        <v>0</v>
      </c>
      <c r="T10677"/>
    </row>
    <row r="10678" spans="1:20" x14ac:dyDescent="0.25">
      <c r="A10678">
        <v>1990</v>
      </c>
      <c r="B10678">
        <v>3</v>
      </c>
      <c r="C10678">
        <v>25</v>
      </c>
      <c r="D10678">
        <v>49</v>
      </c>
      <c r="E10678">
        <v>34</v>
      </c>
      <c r="F10678">
        <v>0</v>
      </c>
      <c r="T10678"/>
    </row>
    <row r="10679" spans="1:20" x14ac:dyDescent="0.25">
      <c r="A10679">
        <v>1990</v>
      </c>
      <c r="B10679">
        <v>3</v>
      </c>
      <c r="C10679">
        <v>26</v>
      </c>
      <c r="D10679">
        <v>56</v>
      </c>
      <c r="E10679">
        <v>33</v>
      </c>
      <c r="F10679">
        <v>0</v>
      </c>
      <c r="T10679"/>
    </row>
    <row r="10680" spans="1:20" x14ac:dyDescent="0.25">
      <c r="A10680">
        <v>1990</v>
      </c>
      <c r="B10680">
        <v>3</v>
      </c>
      <c r="C10680">
        <v>27</v>
      </c>
      <c r="D10680">
        <v>43</v>
      </c>
      <c r="E10680">
        <v>26</v>
      </c>
      <c r="F10680">
        <v>0</v>
      </c>
      <c r="T10680"/>
    </row>
    <row r="10681" spans="1:20" x14ac:dyDescent="0.25">
      <c r="A10681">
        <v>1990</v>
      </c>
      <c r="B10681">
        <v>3</v>
      </c>
      <c r="C10681">
        <v>28</v>
      </c>
      <c r="D10681">
        <v>53</v>
      </c>
      <c r="E10681">
        <v>30</v>
      </c>
      <c r="F10681">
        <v>0</v>
      </c>
      <c r="T10681"/>
    </row>
    <row r="10682" spans="1:20" x14ac:dyDescent="0.25">
      <c r="A10682">
        <v>1990</v>
      </c>
      <c r="B10682">
        <v>3</v>
      </c>
      <c r="C10682">
        <v>29</v>
      </c>
      <c r="D10682">
        <v>50</v>
      </c>
      <c r="E10682">
        <v>37</v>
      </c>
      <c r="F10682">
        <v>2</v>
      </c>
      <c r="T10682"/>
    </row>
    <row r="10683" spans="1:20" x14ac:dyDescent="0.25">
      <c r="A10683">
        <v>1990</v>
      </c>
      <c r="B10683">
        <v>3</v>
      </c>
      <c r="C10683">
        <v>30</v>
      </c>
      <c r="D10683">
        <v>41</v>
      </c>
      <c r="E10683">
        <v>36</v>
      </c>
      <c r="F10683">
        <v>86</v>
      </c>
      <c r="T10683"/>
    </row>
    <row r="10684" spans="1:20" x14ac:dyDescent="0.25">
      <c r="A10684">
        <v>1990</v>
      </c>
      <c r="B10684">
        <v>3</v>
      </c>
      <c r="C10684">
        <v>31</v>
      </c>
      <c r="D10684">
        <v>49</v>
      </c>
      <c r="E10684">
        <v>37</v>
      </c>
      <c r="F10684">
        <v>4</v>
      </c>
      <c r="T10684"/>
    </row>
    <row r="10685" spans="1:20" x14ac:dyDescent="0.25">
      <c r="A10685">
        <v>1990</v>
      </c>
      <c r="B10685">
        <v>4</v>
      </c>
      <c r="C10685">
        <v>1</v>
      </c>
      <c r="D10685">
        <v>47</v>
      </c>
      <c r="E10685">
        <v>42</v>
      </c>
      <c r="F10685">
        <v>0</v>
      </c>
      <c r="T10685"/>
    </row>
    <row r="10686" spans="1:20" x14ac:dyDescent="0.25">
      <c r="A10686">
        <v>1990</v>
      </c>
      <c r="B10686">
        <v>4</v>
      </c>
      <c r="C10686">
        <v>2</v>
      </c>
      <c r="D10686">
        <v>50</v>
      </c>
      <c r="E10686">
        <v>44</v>
      </c>
      <c r="F10686">
        <v>0</v>
      </c>
      <c r="T10686"/>
    </row>
    <row r="10687" spans="1:20" x14ac:dyDescent="0.25">
      <c r="A10687">
        <v>1990</v>
      </c>
      <c r="B10687">
        <v>4</v>
      </c>
      <c r="C10687">
        <v>3</v>
      </c>
      <c r="D10687">
        <v>46</v>
      </c>
      <c r="E10687">
        <v>41</v>
      </c>
      <c r="F10687">
        <v>142</v>
      </c>
      <c r="T10687"/>
    </row>
    <row r="10688" spans="1:20" x14ac:dyDescent="0.25">
      <c r="A10688">
        <v>1990</v>
      </c>
      <c r="B10688">
        <v>4</v>
      </c>
      <c r="C10688">
        <v>4</v>
      </c>
      <c r="D10688">
        <v>47</v>
      </c>
      <c r="E10688">
        <v>41</v>
      </c>
      <c r="F10688">
        <v>0</v>
      </c>
      <c r="T10688"/>
    </row>
    <row r="10689" spans="1:20" x14ac:dyDescent="0.25">
      <c r="A10689">
        <v>1990</v>
      </c>
      <c r="B10689">
        <v>4</v>
      </c>
      <c r="C10689">
        <v>5</v>
      </c>
      <c r="D10689">
        <v>58</v>
      </c>
      <c r="E10689">
        <v>42</v>
      </c>
      <c r="F10689">
        <v>0</v>
      </c>
      <c r="T10689"/>
    </row>
    <row r="10690" spans="1:20" x14ac:dyDescent="0.25">
      <c r="A10690">
        <v>1990</v>
      </c>
      <c r="B10690">
        <v>4</v>
      </c>
      <c r="C10690">
        <v>6</v>
      </c>
      <c r="D10690">
        <v>52</v>
      </c>
      <c r="E10690">
        <v>40</v>
      </c>
      <c r="F10690">
        <v>8</v>
      </c>
      <c r="T10690"/>
    </row>
    <row r="10691" spans="1:20" x14ac:dyDescent="0.25">
      <c r="A10691">
        <v>1990</v>
      </c>
      <c r="B10691">
        <v>4</v>
      </c>
      <c r="C10691">
        <v>7</v>
      </c>
      <c r="D10691">
        <v>51</v>
      </c>
      <c r="E10691">
        <v>33</v>
      </c>
      <c r="F10691">
        <v>25</v>
      </c>
      <c r="T10691"/>
    </row>
    <row r="10692" spans="1:20" x14ac:dyDescent="0.25">
      <c r="A10692">
        <v>1990</v>
      </c>
      <c r="B10692">
        <v>4</v>
      </c>
      <c r="C10692">
        <v>8</v>
      </c>
      <c r="D10692">
        <v>50</v>
      </c>
      <c r="E10692">
        <v>34</v>
      </c>
      <c r="F10692">
        <v>0</v>
      </c>
      <c r="T10692"/>
    </row>
    <row r="10693" spans="1:20" x14ac:dyDescent="0.25">
      <c r="A10693">
        <v>1990</v>
      </c>
      <c r="B10693">
        <v>4</v>
      </c>
      <c r="C10693">
        <v>9</v>
      </c>
      <c r="D10693">
        <v>62</v>
      </c>
      <c r="E10693">
        <v>40</v>
      </c>
      <c r="F10693">
        <v>0</v>
      </c>
      <c r="T10693"/>
    </row>
    <row r="10694" spans="1:20" x14ac:dyDescent="0.25">
      <c r="A10694">
        <v>1990</v>
      </c>
      <c r="B10694">
        <v>4</v>
      </c>
      <c r="C10694">
        <v>10</v>
      </c>
      <c r="D10694">
        <v>70</v>
      </c>
      <c r="E10694">
        <v>48</v>
      </c>
      <c r="F10694">
        <v>14</v>
      </c>
      <c r="T10694"/>
    </row>
    <row r="10695" spans="1:20" x14ac:dyDescent="0.25">
      <c r="A10695">
        <v>1990</v>
      </c>
      <c r="B10695">
        <v>4</v>
      </c>
      <c r="C10695">
        <v>11</v>
      </c>
      <c r="D10695">
        <v>63</v>
      </c>
      <c r="E10695">
        <v>40</v>
      </c>
      <c r="F10695">
        <v>31</v>
      </c>
      <c r="T10695"/>
    </row>
    <row r="10696" spans="1:20" x14ac:dyDescent="0.25">
      <c r="A10696">
        <v>1990</v>
      </c>
      <c r="B10696">
        <v>4</v>
      </c>
      <c r="C10696">
        <v>12</v>
      </c>
      <c r="D10696">
        <v>54</v>
      </c>
      <c r="E10696">
        <v>38</v>
      </c>
      <c r="F10696">
        <v>0</v>
      </c>
      <c r="T10696"/>
    </row>
    <row r="10697" spans="1:20" x14ac:dyDescent="0.25">
      <c r="A10697">
        <v>1990</v>
      </c>
      <c r="B10697">
        <v>4</v>
      </c>
      <c r="C10697">
        <v>13</v>
      </c>
      <c r="D10697">
        <v>53</v>
      </c>
      <c r="E10697">
        <v>33</v>
      </c>
      <c r="F10697">
        <v>0</v>
      </c>
      <c r="T10697"/>
    </row>
    <row r="10698" spans="1:20" x14ac:dyDescent="0.25">
      <c r="A10698">
        <v>1990</v>
      </c>
      <c r="B10698">
        <v>4</v>
      </c>
      <c r="C10698">
        <v>14</v>
      </c>
      <c r="D10698">
        <v>54</v>
      </c>
      <c r="E10698">
        <v>40</v>
      </c>
      <c r="F10698">
        <v>15</v>
      </c>
      <c r="T10698"/>
    </row>
    <row r="10699" spans="1:20" x14ac:dyDescent="0.25">
      <c r="A10699">
        <v>1990</v>
      </c>
      <c r="B10699">
        <v>4</v>
      </c>
      <c r="C10699">
        <v>15</v>
      </c>
      <c r="D10699">
        <v>66</v>
      </c>
      <c r="E10699">
        <v>47</v>
      </c>
      <c r="F10699">
        <v>147</v>
      </c>
      <c r="T10699"/>
    </row>
    <row r="10700" spans="1:20" x14ac:dyDescent="0.25">
      <c r="A10700">
        <v>1990</v>
      </c>
      <c r="B10700">
        <v>4</v>
      </c>
      <c r="C10700">
        <v>16</v>
      </c>
      <c r="D10700">
        <v>69</v>
      </c>
      <c r="E10700">
        <v>49</v>
      </c>
      <c r="F10700">
        <v>0</v>
      </c>
      <c r="T10700"/>
    </row>
    <row r="10701" spans="1:20" x14ac:dyDescent="0.25">
      <c r="A10701">
        <v>1990</v>
      </c>
      <c r="B10701">
        <v>4</v>
      </c>
      <c r="C10701">
        <v>17</v>
      </c>
      <c r="D10701">
        <v>65</v>
      </c>
      <c r="E10701">
        <v>40</v>
      </c>
      <c r="F10701">
        <v>20</v>
      </c>
      <c r="T10701"/>
    </row>
    <row r="10702" spans="1:20" x14ac:dyDescent="0.25">
      <c r="A10702">
        <v>1990</v>
      </c>
      <c r="B10702">
        <v>4</v>
      </c>
      <c r="C10702">
        <v>18</v>
      </c>
      <c r="D10702">
        <v>54</v>
      </c>
      <c r="E10702">
        <v>36</v>
      </c>
      <c r="F10702">
        <v>0</v>
      </c>
      <c r="T10702"/>
    </row>
    <row r="10703" spans="1:20" x14ac:dyDescent="0.25">
      <c r="A10703">
        <v>1990</v>
      </c>
      <c r="B10703">
        <v>4</v>
      </c>
      <c r="C10703">
        <v>19</v>
      </c>
      <c r="D10703">
        <v>63</v>
      </c>
      <c r="E10703">
        <v>41</v>
      </c>
      <c r="F10703">
        <v>0</v>
      </c>
      <c r="T10703"/>
    </row>
    <row r="10704" spans="1:20" x14ac:dyDescent="0.25">
      <c r="A10704">
        <v>1990</v>
      </c>
      <c r="B10704">
        <v>4</v>
      </c>
      <c r="C10704">
        <v>20</v>
      </c>
      <c r="D10704">
        <v>67</v>
      </c>
      <c r="E10704">
        <v>45</v>
      </c>
      <c r="F10704">
        <v>2</v>
      </c>
      <c r="T10704"/>
    </row>
    <row r="10705" spans="1:20" x14ac:dyDescent="0.25">
      <c r="A10705">
        <v>1990</v>
      </c>
      <c r="B10705">
        <v>4</v>
      </c>
      <c r="C10705">
        <v>21</v>
      </c>
      <c r="D10705">
        <v>61</v>
      </c>
      <c r="E10705">
        <v>53</v>
      </c>
      <c r="F10705">
        <v>23</v>
      </c>
      <c r="T10705"/>
    </row>
    <row r="10706" spans="1:20" x14ac:dyDescent="0.25">
      <c r="A10706">
        <v>1990</v>
      </c>
      <c r="B10706">
        <v>4</v>
      </c>
      <c r="C10706">
        <v>22</v>
      </c>
      <c r="D10706">
        <v>73</v>
      </c>
      <c r="E10706">
        <v>49</v>
      </c>
      <c r="F10706">
        <v>0</v>
      </c>
      <c r="T10706"/>
    </row>
    <row r="10707" spans="1:20" x14ac:dyDescent="0.25">
      <c r="A10707">
        <v>1990</v>
      </c>
      <c r="B10707">
        <v>4</v>
      </c>
      <c r="C10707">
        <v>23</v>
      </c>
      <c r="D10707">
        <v>81</v>
      </c>
      <c r="E10707">
        <v>56</v>
      </c>
      <c r="F10707">
        <v>0</v>
      </c>
      <c r="T10707"/>
    </row>
    <row r="10708" spans="1:20" x14ac:dyDescent="0.25">
      <c r="A10708">
        <v>1990</v>
      </c>
      <c r="B10708">
        <v>4</v>
      </c>
      <c r="C10708">
        <v>24</v>
      </c>
      <c r="D10708">
        <v>65</v>
      </c>
      <c r="E10708">
        <v>50</v>
      </c>
      <c r="F10708">
        <v>0</v>
      </c>
      <c r="T10708"/>
    </row>
    <row r="10709" spans="1:20" x14ac:dyDescent="0.25">
      <c r="A10709">
        <v>1990</v>
      </c>
      <c r="B10709">
        <v>4</v>
      </c>
      <c r="C10709">
        <v>25</v>
      </c>
      <c r="D10709">
        <v>65</v>
      </c>
      <c r="E10709">
        <v>48</v>
      </c>
      <c r="F10709">
        <v>15</v>
      </c>
      <c r="T10709"/>
    </row>
    <row r="10710" spans="1:20" x14ac:dyDescent="0.25">
      <c r="A10710">
        <v>1990</v>
      </c>
      <c r="B10710">
        <v>4</v>
      </c>
      <c r="C10710">
        <v>26</v>
      </c>
      <c r="D10710">
        <v>74</v>
      </c>
      <c r="E10710">
        <v>50</v>
      </c>
      <c r="F10710">
        <v>0</v>
      </c>
      <c r="T10710"/>
    </row>
    <row r="10711" spans="1:20" x14ac:dyDescent="0.25">
      <c r="A10711">
        <v>1990</v>
      </c>
      <c r="B10711">
        <v>4</v>
      </c>
      <c r="C10711">
        <v>27</v>
      </c>
      <c r="D10711">
        <v>91</v>
      </c>
      <c r="E10711">
        <v>51</v>
      </c>
      <c r="F10711">
        <v>0</v>
      </c>
      <c r="T10711"/>
    </row>
    <row r="10712" spans="1:20" x14ac:dyDescent="0.25">
      <c r="A10712">
        <v>1990</v>
      </c>
      <c r="B10712">
        <v>4</v>
      </c>
      <c r="C10712">
        <v>28</v>
      </c>
      <c r="D10712">
        <v>90</v>
      </c>
      <c r="E10712">
        <v>69</v>
      </c>
      <c r="F10712">
        <v>0</v>
      </c>
      <c r="T10712"/>
    </row>
    <row r="10713" spans="1:20" x14ac:dyDescent="0.25">
      <c r="A10713">
        <v>1990</v>
      </c>
      <c r="B10713">
        <v>4</v>
      </c>
      <c r="C10713">
        <v>29</v>
      </c>
      <c r="D10713">
        <v>73</v>
      </c>
      <c r="E10713">
        <v>49</v>
      </c>
      <c r="F10713">
        <v>40</v>
      </c>
      <c r="T10713"/>
    </row>
    <row r="10714" spans="1:20" x14ac:dyDescent="0.25">
      <c r="A10714">
        <v>1990</v>
      </c>
      <c r="B10714">
        <v>4</v>
      </c>
      <c r="C10714">
        <v>30</v>
      </c>
      <c r="D10714">
        <v>56</v>
      </c>
      <c r="E10714">
        <v>50</v>
      </c>
      <c r="F10714">
        <v>30</v>
      </c>
      <c r="T10714"/>
    </row>
    <row r="10715" spans="1:20" x14ac:dyDescent="0.25">
      <c r="A10715">
        <v>1990</v>
      </c>
      <c r="B10715">
        <v>5</v>
      </c>
      <c r="C10715">
        <v>1</v>
      </c>
      <c r="D10715">
        <v>83</v>
      </c>
      <c r="E10715">
        <v>54</v>
      </c>
      <c r="F10715">
        <v>0</v>
      </c>
      <c r="T10715"/>
    </row>
    <row r="10716" spans="1:20" x14ac:dyDescent="0.25">
      <c r="A10716">
        <v>1990</v>
      </c>
      <c r="B10716">
        <v>5</v>
      </c>
      <c r="C10716">
        <v>2</v>
      </c>
      <c r="D10716">
        <v>68</v>
      </c>
      <c r="E10716">
        <v>54</v>
      </c>
      <c r="F10716">
        <v>0</v>
      </c>
      <c r="T10716"/>
    </row>
    <row r="10717" spans="1:20" x14ac:dyDescent="0.25">
      <c r="A10717">
        <v>1990</v>
      </c>
      <c r="B10717">
        <v>5</v>
      </c>
      <c r="C10717">
        <v>3</v>
      </c>
      <c r="D10717">
        <v>72</v>
      </c>
      <c r="E10717">
        <v>48</v>
      </c>
      <c r="F10717">
        <v>0</v>
      </c>
      <c r="T10717"/>
    </row>
    <row r="10718" spans="1:20" x14ac:dyDescent="0.25">
      <c r="A10718">
        <v>1990</v>
      </c>
      <c r="B10718">
        <v>5</v>
      </c>
      <c r="C10718">
        <v>4</v>
      </c>
      <c r="D10718">
        <v>61</v>
      </c>
      <c r="E10718">
        <v>49</v>
      </c>
      <c r="F10718">
        <v>23</v>
      </c>
      <c r="T10718"/>
    </row>
    <row r="10719" spans="1:20" x14ac:dyDescent="0.25">
      <c r="A10719">
        <v>1990</v>
      </c>
      <c r="B10719">
        <v>5</v>
      </c>
      <c r="C10719">
        <v>5</v>
      </c>
      <c r="D10719">
        <v>69</v>
      </c>
      <c r="E10719">
        <v>49</v>
      </c>
      <c r="F10719">
        <v>55</v>
      </c>
      <c r="T10719"/>
    </row>
    <row r="10720" spans="1:20" x14ac:dyDescent="0.25">
      <c r="A10720">
        <v>1990</v>
      </c>
      <c r="B10720">
        <v>5</v>
      </c>
      <c r="C10720">
        <v>6</v>
      </c>
      <c r="D10720">
        <v>68</v>
      </c>
      <c r="E10720">
        <v>45</v>
      </c>
      <c r="F10720">
        <v>9</v>
      </c>
      <c r="T10720"/>
    </row>
    <row r="10721" spans="1:20" x14ac:dyDescent="0.25">
      <c r="A10721">
        <v>1990</v>
      </c>
      <c r="B10721">
        <v>5</v>
      </c>
      <c r="C10721">
        <v>7</v>
      </c>
      <c r="D10721">
        <v>70</v>
      </c>
      <c r="E10721">
        <v>50</v>
      </c>
      <c r="F10721">
        <v>0</v>
      </c>
      <c r="T10721"/>
    </row>
    <row r="10722" spans="1:20" x14ac:dyDescent="0.25">
      <c r="A10722">
        <v>1990</v>
      </c>
      <c r="B10722">
        <v>5</v>
      </c>
      <c r="C10722">
        <v>8</v>
      </c>
      <c r="D10722">
        <v>72</v>
      </c>
      <c r="E10722">
        <v>50</v>
      </c>
      <c r="F10722">
        <v>0</v>
      </c>
      <c r="T10722"/>
    </row>
    <row r="10723" spans="1:20" x14ac:dyDescent="0.25">
      <c r="A10723">
        <v>1990</v>
      </c>
      <c r="B10723">
        <v>5</v>
      </c>
      <c r="C10723">
        <v>9</v>
      </c>
      <c r="D10723">
        <v>82</v>
      </c>
      <c r="E10723">
        <v>53</v>
      </c>
      <c r="F10723">
        <v>0</v>
      </c>
      <c r="T10723"/>
    </row>
    <row r="10724" spans="1:20" x14ac:dyDescent="0.25">
      <c r="A10724">
        <v>1990</v>
      </c>
      <c r="B10724">
        <v>5</v>
      </c>
      <c r="C10724">
        <v>10</v>
      </c>
      <c r="D10724">
        <v>68</v>
      </c>
      <c r="E10724">
        <v>56</v>
      </c>
      <c r="F10724">
        <v>167</v>
      </c>
      <c r="T10724"/>
    </row>
    <row r="10725" spans="1:20" x14ac:dyDescent="0.25">
      <c r="A10725">
        <v>1990</v>
      </c>
      <c r="B10725">
        <v>5</v>
      </c>
      <c r="C10725">
        <v>11</v>
      </c>
      <c r="D10725">
        <v>59</v>
      </c>
      <c r="E10725">
        <v>49</v>
      </c>
      <c r="F10725">
        <v>0</v>
      </c>
      <c r="T10725"/>
    </row>
    <row r="10726" spans="1:20" x14ac:dyDescent="0.25">
      <c r="A10726">
        <v>1990</v>
      </c>
      <c r="B10726">
        <v>5</v>
      </c>
      <c r="C10726">
        <v>12</v>
      </c>
      <c r="D10726">
        <v>64</v>
      </c>
      <c r="E10726">
        <v>44</v>
      </c>
      <c r="F10726">
        <v>0</v>
      </c>
      <c r="T10726"/>
    </row>
    <row r="10727" spans="1:20" x14ac:dyDescent="0.25">
      <c r="A10727">
        <v>1990</v>
      </c>
      <c r="B10727">
        <v>5</v>
      </c>
      <c r="C10727">
        <v>13</v>
      </c>
      <c r="D10727">
        <v>69</v>
      </c>
      <c r="E10727">
        <v>53</v>
      </c>
      <c r="F10727">
        <v>77</v>
      </c>
      <c r="T10727"/>
    </row>
    <row r="10728" spans="1:20" x14ac:dyDescent="0.25">
      <c r="A10728">
        <v>1990</v>
      </c>
      <c r="B10728">
        <v>5</v>
      </c>
      <c r="C10728">
        <v>14</v>
      </c>
      <c r="D10728">
        <v>76</v>
      </c>
      <c r="E10728">
        <v>54</v>
      </c>
      <c r="F10728">
        <v>0</v>
      </c>
      <c r="T10728"/>
    </row>
    <row r="10729" spans="1:20" x14ac:dyDescent="0.25">
      <c r="A10729">
        <v>1990</v>
      </c>
      <c r="B10729">
        <v>5</v>
      </c>
      <c r="C10729">
        <v>15</v>
      </c>
      <c r="D10729">
        <v>73</v>
      </c>
      <c r="E10729">
        <v>56</v>
      </c>
      <c r="F10729">
        <v>0</v>
      </c>
      <c r="T10729"/>
    </row>
    <row r="10730" spans="1:20" x14ac:dyDescent="0.25">
      <c r="A10730">
        <v>1990</v>
      </c>
      <c r="B10730">
        <v>5</v>
      </c>
      <c r="C10730">
        <v>16</v>
      </c>
      <c r="D10730">
        <v>63</v>
      </c>
      <c r="E10730">
        <v>58</v>
      </c>
      <c r="F10730">
        <v>232</v>
      </c>
      <c r="T10730"/>
    </row>
    <row r="10731" spans="1:20" x14ac:dyDescent="0.25">
      <c r="A10731">
        <v>1990</v>
      </c>
      <c r="B10731">
        <v>5</v>
      </c>
      <c r="C10731">
        <v>17</v>
      </c>
      <c r="D10731">
        <v>63</v>
      </c>
      <c r="E10731">
        <v>56</v>
      </c>
      <c r="F10731">
        <v>56</v>
      </c>
      <c r="T10731"/>
    </row>
    <row r="10732" spans="1:20" x14ac:dyDescent="0.25">
      <c r="A10732">
        <v>1990</v>
      </c>
      <c r="B10732">
        <v>5</v>
      </c>
      <c r="C10732">
        <v>18</v>
      </c>
      <c r="D10732">
        <v>69</v>
      </c>
      <c r="E10732">
        <v>53</v>
      </c>
      <c r="F10732">
        <v>0</v>
      </c>
      <c r="T10732"/>
    </row>
    <row r="10733" spans="1:20" x14ac:dyDescent="0.25">
      <c r="A10733">
        <v>1990</v>
      </c>
      <c r="B10733">
        <v>5</v>
      </c>
      <c r="C10733">
        <v>19</v>
      </c>
      <c r="D10733">
        <v>72</v>
      </c>
      <c r="E10733">
        <v>51</v>
      </c>
      <c r="F10733">
        <v>0</v>
      </c>
      <c r="T10733"/>
    </row>
    <row r="10734" spans="1:20" x14ac:dyDescent="0.25">
      <c r="A10734">
        <v>1990</v>
      </c>
      <c r="B10734">
        <v>5</v>
      </c>
      <c r="C10734">
        <v>20</v>
      </c>
      <c r="D10734">
        <v>67</v>
      </c>
      <c r="E10734">
        <v>51</v>
      </c>
      <c r="F10734">
        <v>6</v>
      </c>
      <c r="T10734"/>
    </row>
    <row r="10735" spans="1:20" x14ac:dyDescent="0.25">
      <c r="A10735">
        <v>1990</v>
      </c>
      <c r="B10735">
        <v>5</v>
      </c>
      <c r="C10735">
        <v>21</v>
      </c>
      <c r="D10735">
        <v>51</v>
      </c>
      <c r="E10735">
        <v>47</v>
      </c>
      <c r="F10735">
        <v>23</v>
      </c>
      <c r="T10735"/>
    </row>
    <row r="10736" spans="1:20" x14ac:dyDescent="0.25">
      <c r="A10736">
        <v>1990</v>
      </c>
      <c r="B10736">
        <v>5</v>
      </c>
      <c r="C10736">
        <v>22</v>
      </c>
      <c r="D10736">
        <v>65</v>
      </c>
      <c r="E10736">
        <v>44</v>
      </c>
      <c r="F10736">
        <v>0</v>
      </c>
      <c r="T10736"/>
    </row>
    <row r="10737" spans="1:20" x14ac:dyDescent="0.25">
      <c r="A10737">
        <v>1990</v>
      </c>
      <c r="B10737">
        <v>5</v>
      </c>
      <c r="C10737">
        <v>23</v>
      </c>
      <c r="D10737">
        <v>67</v>
      </c>
      <c r="E10737">
        <v>48</v>
      </c>
      <c r="F10737">
        <v>0</v>
      </c>
      <c r="T10737"/>
    </row>
    <row r="10738" spans="1:20" x14ac:dyDescent="0.25">
      <c r="A10738">
        <v>1990</v>
      </c>
      <c r="B10738">
        <v>5</v>
      </c>
      <c r="C10738">
        <v>24</v>
      </c>
      <c r="D10738">
        <v>71</v>
      </c>
      <c r="E10738">
        <v>52</v>
      </c>
      <c r="F10738">
        <v>0</v>
      </c>
      <c r="T10738"/>
    </row>
    <row r="10739" spans="1:20" x14ac:dyDescent="0.25">
      <c r="A10739">
        <v>1990</v>
      </c>
      <c r="B10739">
        <v>5</v>
      </c>
      <c r="C10739">
        <v>25</v>
      </c>
      <c r="D10739">
        <v>79</v>
      </c>
      <c r="E10739">
        <v>53</v>
      </c>
      <c r="F10739">
        <v>0</v>
      </c>
      <c r="T10739"/>
    </row>
    <row r="10740" spans="1:20" x14ac:dyDescent="0.25">
      <c r="A10740">
        <v>1990</v>
      </c>
      <c r="B10740">
        <v>5</v>
      </c>
      <c r="C10740">
        <v>26</v>
      </c>
      <c r="D10740">
        <v>62</v>
      </c>
      <c r="E10740">
        <v>56</v>
      </c>
      <c r="F10740">
        <v>12</v>
      </c>
      <c r="T10740"/>
    </row>
    <row r="10741" spans="1:20" x14ac:dyDescent="0.25">
      <c r="A10741">
        <v>1990</v>
      </c>
      <c r="B10741">
        <v>5</v>
      </c>
      <c r="C10741">
        <v>27</v>
      </c>
      <c r="D10741">
        <v>70</v>
      </c>
      <c r="E10741">
        <v>55</v>
      </c>
      <c r="F10741">
        <v>0</v>
      </c>
      <c r="T10741"/>
    </row>
    <row r="10742" spans="1:20" x14ac:dyDescent="0.25">
      <c r="A10742">
        <v>1990</v>
      </c>
      <c r="B10742">
        <v>5</v>
      </c>
      <c r="C10742">
        <v>28</v>
      </c>
      <c r="D10742">
        <v>72</v>
      </c>
      <c r="E10742">
        <v>56</v>
      </c>
      <c r="F10742">
        <v>0</v>
      </c>
      <c r="T10742"/>
    </row>
    <row r="10743" spans="1:20" x14ac:dyDescent="0.25">
      <c r="A10743">
        <v>1990</v>
      </c>
      <c r="B10743">
        <v>5</v>
      </c>
      <c r="C10743">
        <v>29</v>
      </c>
      <c r="D10743">
        <v>60</v>
      </c>
      <c r="E10743">
        <v>53</v>
      </c>
      <c r="F10743">
        <v>240</v>
      </c>
      <c r="T10743"/>
    </row>
    <row r="10744" spans="1:20" x14ac:dyDescent="0.25">
      <c r="A10744">
        <v>1990</v>
      </c>
      <c r="B10744">
        <v>5</v>
      </c>
      <c r="C10744">
        <v>30</v>
      </c>
      <c r="D10744">
        <v>72</v>
      </c>
      <c r="E10744">
        <v>53</v>
      </c>
      <c r="F10744">
        <v>10</v>
      </c>
      <c r="T10744"/>
    </row>
    <row r="10745" spans="1:20" x14ac:dyDescent="0.25">
      <c r="A10745">
        <v>1990</v>
      </c>
      <c r="B10745">
        <v>5</v>
      </c>
      <c r="C10745">
        <v>31</v>
      </c>
      <c r="D10745">
        <v>76</v>
      </c>
      <c r="E10745">
        <v>50</v>
      </c>
      <c r="F10745">
        <v>0</v>
      </c>
      <c r="T10745"/>
    </row>
    <row r="10746" spans="1:20" x14ac:dyDescent="0.25">
      <c r="A10746">
        <v>1990</v>
      </c>
      <c r="B10746">
        <v>6</v>
      </c>
      <c r="C10746">
        <v>1</v>
      </c>
      <c r="D10746">
        <v>82</v>
      </c>
      <c r="E10746">
        <v>61</v>
      </c>
      <c r="F10746">
        <v>0</v>
      </c>
      <c r="T10746"/>
    </row>
    <row r="10747" spans="1:20" x14ac:dyDescent="0.25">
      <c r="A10747">
        <v>1990</v>
      </c>
      <c r="B10747">
        <v>6</v>
      </c>
      <c r="C10747">
        <v>2</v>
      </c>
      <c r="D10747">
        <v>84</v>
      </c>
      <c r="E10747">
        <v>64</v>
      </c>
      <c r="F10747">
        <v>0</v>
      </c>
      <c r="T10747"/>
    </row>
    <row r="10748" spans="1:20" x14ac:dyDescent="0.25">
      <c r="A10748">
        <v>1990</v>
      </c>
      <c r="B10748">
        <v>6</v>
      </c>
      <c r="C10748">
        <v>3</v>
      </c>
      <c r="D10748">
        <v>81</v>
      </c>
      <c r="E10748">
        <v>68</v>
      </c>
      <c r="F10748">
        <v>5</v>
      </c>
      <c r="T10748"/>
    </row>
    <row r="10749" spans="1:20" x14ac:dyDescent="0.25">
      <c r="A10749">
        <v>1990</v>
      </c>
      <c r="B10749">
        <v>6</v>
      </c>
      <c r="C10749">
        <v>4</v>
      </c>
      <c r="D10749">
        <v>77</v>
      </c>
      <c r="E10749">
        <v>53</v>
      </c>
      <c r="F10749">
        <v>0</v>
      </c>
      <c r="T10749"/>
    </row>
    <row r="10750" spans="1:20" x14ac:dyDescent="0.25">
      <c r="A10750">
        <v>1990</v>
      </c>
      <c r="B10750">
        <v>6</v>
      </c>
      <c r="C10750">
        <v>5</v>
      </c>
      <c r="D10750">
        <v>73</v>
      </c>
      <c r="E10750">
        <v>50</v>
      </c>
      <c r="F10750">
        <v>0</v>
      </c>
      <c r="T10750"/>
    </row>
    <row r="10751" spans="1:20" x14ac:dyDescent="0.25">
      <c r="A10751">
        <v>1990</v>
      </c>
      <c r="B10751">
        <v>6</v>
      </c>
      <c r="C10751">
        <v>6</v>
      </c>
      <c r="D10751">
        <v>77</v>
      </c>
      <c r="E10751">
        <v>56</v>
      </c>
      <c r="F10751">
        <v>0</v>
      </c>
      <c r="T10751"/>
    </row>
    <row r="10752" spans="1:20" x14ac:dyDescent="0.25">
      <c r="A10752">
        <v>1990</v>
      </c>
      <c r="B10752">
        <v>6</v>
      </c>
      <c r="C10752">
        <v>7</v>
      </c>
      <c r="D10752">
        <v>84</v>
      </c>
      <c r="E10752">
        <v>64</v>
      </c>
      <c r="F10752">
        <v>26</v>
      </c>
      <c r="T10752"/>
    </row>
    <row r="10753" spans="1:20" x14ac:dyDescent="0.25">
      <c r="A10753">
        <v>1990</v>
      </c>
      <c r="B10753">
        <v>6</v>
      </c>
      <c r="C10753">
        <v>8</v>
      </c>
      <c r="D10753">
        <v>78</v>
      </c>
      <c r="E10753">
        <v>59</v>
      </c>
      <c r="F10753">
        <v>19</v>
      </c>
      <c r="T10753"/>
    </row>
    <row r="10754" spans="1:20" x14ac:dyDescent="0.25">
      <c r="A10754">
        <v>1990</v>
      </c>
      <c r="B10754">
        <v>6</v>
      </c>
      <c r="C10754">
        <v>9</v>
      </c>
      <c r="D10754">
        <v>80</v>
      </c>
      <c r="E10754">
        <v>62</v>
      </c>
      <c r="F10754">
        <v>19</v>
      </c>
      <c r="T10754"/>
    </row>
    <row r="10755" spans="1:20" x14ac:dyDescent="0.25">
      <c r="A10755">
        <v>1990</v>
      </c>
      <c r="B10755">
        <v>6</v>
      </c>
      <c r="C10755">
        <v>10</v>
      </c>
      <c r="D10755">
        <v>83</v>
      </c>
      <c r="E10755">
        <v>65</v>
      </c>
      <c r="F10755">
        <v>0</v>
      </c>
      <c r="T10755"/>
    </row>
    <row r="10756" spans="1:20" x14ac:dyDescent="0.25">
      <c r="A10756">
        <v>1990</v>
      </c>
      <c r="B10756">
        <v>6</v>
      </c>
      <c r="C10756">
        <v>11</v>
      </c>
      <c r="D10756">
        <v>72</v>
      </c>
      <c r="E10756">
        <v>59</v>
      </c>
      <c r="F10756">
        <v>0</v>
      </c>
      <c r="T10756"/>
    </row>
    <row r="10757" spans="1:20" x14ac:dyDescent="0.25">
      <c r="A10757">
        <v>1990</v>
      </c>
      <c r="B10757">
        <v>6</v>
      </c>
      <c r="C10757">
        <v>12</v>
      </c>
      <c r="D10757">
        <v>82</v>
      </c>
      <c r="E10757">
        <v>55</v>
      </c>
      <c r="F10757">
        <v>0</v>
      </c>
      <c r="T10757"/>
    </row>
    <row r="10758" spans="1:20" x14ac:dyDescent="0.25">
      <c r="A10758">
        <v>1990</v>
      </c>
      <c r="B10758">
        <v>6</v>
      </c>
      <c r="C10758">
        <v>13</v>
      </c>
      <c r="D10758">
        <v>84</v>
      </c>
      <c r="E10758">
        <v>57</v>
      </c>
      <c r="F10758">
        <v>1</v>
      </c>
      <c r="T10758"/>
    </row>
    <row r="10759" spans="1:20" x14ac:dyDescent="0.25">
      <c r="A10759">
        <v>1990</v>
      </c>
      <c r="B10759">
        <v>6</v>
      </c>
      <c r="C10759">
        <v>14</v>
      </c>
      <c r="D10759">
        <v>68</v>
      </c>
      <c r="E10759">
        <v>60</v>
      </c>
      <c r="F10759">
        <v>22</v>
      </c>
      <c r="T10759"/>
    </row>
    <row r="10760" spans="1:20" x14ac:dyDescent="0.25">
      <c r="A10760">
        <v>1990</v>
      </c>
      <c r="B10760">
        <v>6</v>
      </c>
      <c r="C10760">
        <v>15</v>
      </c>
      <c r="D10760">
        <v>81</v>
      </c>
      <c r="E10760">
        <v>60</v>
      </c>
      <c r="F10760">
        <v>0</v>
      </c>
      <c r="T10760"/>
    </row>
    <row r="10761" spans="1:20" x14ac:dyDescent="0.25">
      <c r="A10761">
        <v>1990</v>
      </c>
      <c r="B10761">
        <v>6</v>
      </c>
      <c r="C10761">
        <v>16</v>
      </c>
      <c r="D10761">
        <v>85</v>
      </c>
      <c r="E10761">
        <v>60</v>
      </c>
      <c r="F10761">
        <v>0</v>
      </c>
      <c r="T10761"/>
    </row>
    <row r="10762" spans="1:20" x14ac:dyDescent="0.25">
      <c r="A10762">
        <v>1990</v>
      </c>
      <c r="B10762">
        <v>6</v>
      </c>
      <c r="C10762">
        <v>17</v>
      </c>
      <c r="D10762">
        <v>83</v>
      </c>
      <c r="E10762">
        <v>63</v>
      </c>
      <c r="F10762">
        <v>0</v>
      </c>
      <c r="T10762"/>
    </row>
    <row r="10763" spans="1:20" x14ac:dyDescent="0.25">
      <c r="A10763">
        <v>1990</v>
      </c>
      <c r="B10763">
        <v>6</v>
      </c>
      <c r="C10763">
        <v>18</v>
      </c>
      <c r="D10763">
        <v>82</v>
      </c>
      <c r="E10763">
        <v>65</v>
      </c>
      <c r="F10763">
        <v>48</v>
      </c>
      <c r="T10763"/>
    </row>
    <row r="10764" spans="1:20" x14ac:dyDescent="0.25">
      <c r="A10764">
        <v>1990</v>
      </c>
      <c r="B10764">
        <v>6</v>
      </c>
      <c r="C10764">
        <v>19</v>
      </c>
      <c r="D10764">
        <v>83</v>
      </c>
      <c r="E10764">
        <v>65</v>
      </c>
      <c r="F10764">
        <v>17</v>
      </c>
      <c r="T10764"/>
    </row>
    <row r="10765" spans="1:20" x14ac:dyDescent="0.25">
      <c r="A10765">
        <v>1990</v>
      </c>
      <c r="B10765">
        <v>6</v>
      </c>
      <c r="C10765">
        <v>20</v>
      </c>
      <c r="D10765">
        <v>80</v>
      </c>
      <c r="E10765">
        <v>62</v>
      </c>
      <c r="F10765">
        <v>0</v>
      </c>
      <c r="T10765"/>
    </row>
    <row r="10766" spans="1:20" x14ac:dyDescent="0.25">
      <c r="A10766">
        <v>1990</v>
      </c>
      <c r="B10766">
        <v>6</v>
      </c>
      <c r="C10766">
        <v>21</v>
      </c>
      <c r="D10766">
        <v>77</v>
      </c>
      <c r="E10766">
        <v>65</v>
      </c>
      <c r="F10766">
        <v>1</v>
      </c>
      <c r="T10766"/>
    </row>
    <row r="10767" spans="1:20" x14ac:dyDescent="0.25">
      <c r="A10767">
        <v>1990</v>
      </c>
      <c r="B10767">
        <v>6</v>
      </c>
      <c r="C10767">
        <v>22</v>
      </c>
      <c r="D10767">
        <v>89</v>
      </c>
      <c r="E10767">
        <v>67</v>
      </c>
      <c r="F10767">
        <v>1</v>
      </c>
      <c r="T10767"/>
    </row>
    <row r="10768" spans="1:20" x14ac:dyDescent="0.25">
      <c r="A10768">
        <v>1990</v>
      </c>
      <c r="B10768">
        <v>6</v>
      </c>
      <c r="C10768">
        <v>23</v>
      </c>
      <c r="D10768">
        <v>83</v>
      </c>
      <c r="E10768">
        <v>70</v>
      </c>
      <c r="F10768">
        <v>4</v>
      </c>
      <c r="T10768"/>
    </row>
    <row r="10769" spans="1:20" x14ac:dyDescent="0.25">
      <c r="A10769">
        <v>1990</v>
      </c>
      <c r="B10769">
        <v>6</v>
      </c>
      <c r="C10769">
        <v>24</v>
      </c>
      <c r="D10769">
        <v>80</v>
      </c>
      <c r="E10769">
        <v>68</v>
      </c>
      <c r="F10769">
        <v>0</v>
      </c>
      <c r="T10769"/>
    </row>
    <row r="10770" spans="1:20" x14ac:dyDescent="0.25">
      <c r="A10770">
        <v>1990</v>
      </c>
      <c r="B10770">
        <v>6</v>
      </c>
      <c r="C10770">
        <v>25</v>
      </c>
      <c r="D10770">
        <v>80</v>
      </c>
      <c r="E10770">
        <v>64</v>
      </c>
      <c r="F10770">
        <v>0</v>
      </c>
      <c r="T10770"/>
    </row>
    <row r="10771" spans="1:20" x14ac:dyDescent="0.25">
      <c r="A10771">
        <v>1990</v>
      </c>
      <c r="B10771">
        <v>6</v>
      </c>
      <c r="C10771">
        <v>26</v>
      </c>
      <c r="D10771">
        <v>84</v>
      </c>
      <c r="E10771">
        <v>63</v>
      </c>
      <c r="F10771">
        <v>0</v>
      </c>
      <c r="T10771"/>
    </row>
    <row r="10772" spans="1:20" x14ac:dyDescent="0.25">
      <c r="A10772">
        <v>1990</v>
      </c>
      <c r="B10772">
        <v>6</v>
      </c>
      <c r="C10772">
        <v>27</v>
      </c>
      <c r="D10772">
        <v>88</v>
      </c>
      <c r="E10772">
        <v>69</v>
      </c>
      <c r="F10772">
        <v>0</v>
      </c>
      <c r="T10772"/>
    </row>
    <row r="10773" spans="1:20" x14ac:dyDescent="0.25">
      <c r="A10773">
        <v>1990</v>
      </c>
      <c r="B10773">
        <v>6</v>
      </c>
      <c r="C10773">
        <v>28</v>
      </c>
      <c r="D10773">
        <v>89</v>
      </c>
      <c r="E10773">
        <v>70</v>
      </c>
      <c r="F10773">
        <v>0</v>
      </c>
      <c r="T10773"/>
    </row>
    <row r="10774" spans="1:20" x14ac:dyDescent="0.25">
      <c r="A10774">
        <v>1990</v>
      </c>
      <c r="B10774">
        <v>6</v>
      </c>
      <c r="C10774">
        <v>29</v>
      </c>
      <c r="D10774">
        <v>86</v>
      </c>
      <c r="E10774">
        <v>70</v>
      </c>
      <c r="F10774">
        <v>13</v>
      </c>
      <c r="T10774"/>
    </row>
    <row r="10775" spans="1:20" x14ac:dyDescent="0.25">
      <c r="A10775">
        <v>1990</v>
      </c>
      <c r="B10775">
        <v>6</v>
      </c>
      <c r="C10775">
        <v>30</v>
      </c>
      <c r="D10775">
        <v>88</v>
      </c>
      <c r="E10775">
        <v>69</v>
      </c>
      <c r="F10775">
        <v>74</v>
      </c>
      <c r="T10775"/>
    </row>
    <row r="10776" spans="1:20" x14ac:dyDescent="0.25">
      <c r="A10776">
        <v>1990</v>
      </c>
      <c r="B10776">
        <v>7</v>
      </c>
      <c r="C10776">
        <v>1</v>
      </c>
      <c r="D10776">
        <v>84</v>
      </c>
      <c r="E10776">
        <v>64</v>
      </c>
      <c r="F10776">
        <v>50</v>
      </c>
      <c r="T10776"/>
    </row>
    <row r="10777" spans="1:20" x14ac:dyDescent="0.25">
      <c r="A10777">
        <v>1990</v>
      </c>
      <c r="B10777">
        <v>7</v>
      </c>
      <c r="C10777">
        <v>2</v>
      </c>
      <c r="D10777">
        <v>76</v>
      </c>
      <c r="E10777">
        <v>65</v>
      </c>
      <c r="F10777">
        <v>0</v>
      </c>
      <c r="T10777"/>
    </row>
    <row r="10778" spans="1:20" x14ac:dyDescent="0.25">
      <c r="A10778">
        <v>1990</v>
      </c>
      <c r="B10778">
        <v>7</v>
      </c>
      <c r="C10778">
        <v>3</v>
      </c>
      <c r="D10778">
        <v>87</v>
      </c>
      <c r="E10778">
        <v>64</v>
      </c>
      <c r="F10778">
        <v>0</v>
      </c>
      <c r="T10778"/>
    </row>
    <row r="10779" spans="1:20" x14ac:dyDescent="0.25">
      <c r="A10779">
        <v>1990</v>
      </c>
      <c r="B10779">
        <v>7</v>
      </c>
      <c r="C10779">
        <v>4</v>
      </c>
      <c r="D10779">
        <v>93</v>
      </c>
      <c r="E10779">
        <v>71</v>
      </c>
      <c r="F10779">
        <v>0</v>
      </c>
      <c r="T10779"/>
    </row>
    <row r="10780" spans="1:20" x14ac:dyDescent="0.25">
      <c r="A10780">
        <v>1990</v>
      </c>
      <c r="B10780">
        <v>7</v>
      </c>
      <c r="C10780">
        <v>5</v>
      </c>
      <c r="D10780">
        <v>95</v>
      </c>
      <c r="E10780">
        <v>76</v>
      </c>
      <c r="F10780">
        <v>0</v>
      </c>
      <c r="T10780"/>
    </row>
    <row r="10781" spans="1:20" x14ac:dyDescent="0.25">
      <c r="A10781">
        <v>1990</v>
      </c>
      <c r="B10781">
        <v>7</v>
      </c>
      <c r="C10781">
        <v>6</v>
      </c>
      <c r="D10781">
        <v>82</v>
      </c>
      <c r="E10781">
        <v>68</v>
      </c>
      <c r="F10781">
        <v>0</v>
      </c>
      <c r="T10781"/>
    </row>
    <row r="10782" spans="1:20" x14ac:dyDescent="0.25">
      <c r="A10782">
        <v>1990</v>
      </c>
      <c r="B10782">
        <v>7</v>
      </c>
      <c r="C10782">
        <v>7</v>
      </c>
      <c r="D10782">
        <v>83</v>
      </c>
      <c r="E10782">
        <v>63</v>
      </c>
      <c r="F10782">
        <v>0</v>
      </c>
      <c r="T10782"/>
    </row>
    <row r="10783" spans="1:20" x14ac:dyDescent="0.25">
      <c r="A10783">
        <v>1990</v>
      </c>
      <c r="B10783">
        <v>7</v>
      </c>
      <c r="C10783">
        <v>8</v>
      </c>
      <c r="D10783">
        <v>80</v>
      </c>
      <c r="E10783">
        <v>65</v>
      </c>
      <c r="F10783">
        <v>0</v>
      </c>
      <c r="T10783"/>
    </row>
    <row r="10784" spans="1:20" x14ac:dyDescent="0.25">
      <c r="A10784">
        <v>1990</v>
      </c>
      <c r="B10784">
        <v>7</v>
      </c>
      <c r="C10784">
        <v>9</v>
      </c>
      <c r="D10784">
        <v>93</v>
      </c>
      <c r="E10784">
        <v>72</v>
      </c>
      <c r="F10784">
        <v>11</v>
      </c>
      <c r="T10784"/>
    </row>
    <row r="10785" spans="1:20" x14ac:dyDescent="0.25">
      <c r="A10785">
        <v>1990</v>
      </c>
      <c r="B10785">
        <v>7</v>
      </c>
      <c r="C10785">
        <v>10</v>
      </c>
      <c r="D10785">
        <v>87</v>
      </c>
      <c r="E10785">
        <v>73</v>
      </c>
      <c r="F10785">
        <v>0</v>
      </c>
      <c r="T10785"/>
    </row>
    <row r="10786" spans="1:20" x14ac:dyDescent="0.25">
      <c r="A10786">
        <v>1990</v>
      </c>
      <c r="B10786">
        <v>7</v>
      </c>
      <c r="C10786">
        <v>11</v>
      </c>
      <c r="D10786">
        <v>76</v>
      </c>
      <c r="E10786">
        <v>63</v>
      </c>
      <c r="F10786">
        <v>7</v>
      </c>
      <c r="T10786"/>
    </row>
    <row r="10787" spans="1:20" x14ac:dyDescent="0.25">
      <c r="A10787">
        <v>1990</v>
      </c>
      <c r="B10787">
        <v>7</v>
      </c>
      <c r="C10787">
        <v>12</v>
      </c>
      <c r="D10787">
        <v>67</v>
      </c>
      <c r="E10787">
        <v>58</v>
      </c>
      <c r="F10787">
        <v>56</v>
      </c>
      <c r="T10787"/>
    </row>
    <row r="10788" spans="1:20" x14ac:dyDescent="0.25">
      <c r="A10788">
        <v>1990</v>
      </c>
      <c r="B10788">
        <v>7</v>
      </c>
      <c r="C10788">
        <v>13</v>
      </c>
      <c r="D10788">
        <v>70</v>
      </c>
      <c r="E10788">
        <v>57</v>
      </c>
      <c r="F10788">
        <v>33</v>
      </c>
      <c r="T10788"/>
    </row>
    <row r="10789" spans="1:20" x14ac:dyDescent="0.25">
      <c r="A10789">
        <v>1990</v>
      </c>
      <c r="B10789">
        <v>7</v>
      </c>
      <c r="C10789">
        <v>14</v>
      </c>
      <c r="D10789">
        <v>74</v>
      </c>
      <c r="E10789">
        <v>64</v>
      </c>
      <c r="F10789">
        <v>0</v>
      </c>
      <c r="T10789"/>
    </row>
    <row r="10790" spans="1:20" x14ac:dyDescent="0.25">
      <c r="A10790">
        <v>1990</v>
      </c>
      <c r="B10790">
        <v>7</v>
      </c>
      <c r="C10790">
        <v>15</v>
      </c>
      <c r="D10790">
        <v>84</v>
      </c>
      <c r="E10790">
        <v>68</v>
      </c>
      <c r="F10790">
        <v>41</v>
      </c>
      <c r="T10790"/>
    </row>
    <row r="10791" spans="1:20" x14ac:dyDescent="0.25">
      <c r="A10791">
        <v>1990</v>
      </c>
      <c r="B10791">
        <v>7</v>
      </c>
      <c r="C10791">
        <v>16</v>
      </c>
      <c r="D10791">
        <v>86</v>
      </c>
      <c r="E10791">
        <v>76</v>
      </c>
      <c r="F10791">
        <v>0</v>
      </c>
      <c r="T10791"/>
    </row>
    <row r="10792" spans="1:20" x14ac:dyDescent="0.25">
      <c r="A10792">
        <v>1990</v>
      </c>
      <c r="B10792">
        <v>7</v>
      </c>
      <c r="C10792">
        <v>17</v>
      </c>
      <c r="D10792">
        <v>89</v>
      </c>
      <c r="E10792">
        <v>74</v>
      </c>
      <c r="F10792">
        <v>0</v>
      </c>
      <c r="T10792"/>
    </row>
    <row r="10793" spans="1:20" x14ac:dyDescent="0.25">
      <c r="A10793">
        <v>1990</v>
      </c>
      <c r="B10793">
        <v>7</v>
      </c>
      <c r="C10793">
        <v>18</v>
      </c>
      <c r="D10793">
        <v>92</v>
      </c>
      <c r="E10793">
        <v>72</v>
      </c>
      <c r="F10793">
        <v>0</v>
      </c>
      <c r="T10793"/>
    </row>
    <row r="10794" spans="1:20" x14ac:dyDescent="0.25">
      <c r="A10794">
        <v>1990</v>
      </c>
      <c r="B10794">
        <v>7</v>
      </c>
      <c r="C10794">
        <v>19</v>
      </c>
      <c r="D10794">
        <v>94</v>
      </c>
      <c r="E10794">
        <v>74</v>
      </c>
      <c r="F10794">
        <v>0</v>
      </c>
      <c r="T10794"/>
    </row>
    <row r="10795" spans="1:20" x14ac:dyDescent="0.25">
      <c r="A10795">
        <v>1990</v>
      </c>
      <c r="B10795">
        <v>7</v>
      </c>
      <c r="C10795">
        <v>20</v>
      </c>
      <c r="D10795">
        <v>91</v>
      </c>
      <c r="E10795">
        <v>74</v>
      </c>
      <c r="F10795">
        <v>0</v>
      </c>
      <c r="T10795"/>
    </row>
    <row r="10796" spans="1:20" x14ac:dyDescent="0.25">
      <c r="A10796">
        <v>1990</v>
      </c>
      <c r="B10796">
        <v>7</v>
      </c>
      <c r="C10796">
        <v>21</v>
      </c>
      <c r="D10796">
        <v>88</v>
      </c>
      <c r="E10796">
        <v>71</v>
      </c>
      <c r="F10796">
        <v>113</v>
      </c>
      <c r="T10796"/>
    </row>
    <row r="10797" spans="1:20" x14ac:dyDescent="0.25">
      <c r="A10797">
        <v>1990</v>
      </c>
      <c r="B10797">
        <v>7</v>
      </c>
      <c r="C10797">
        <v>22</v>
      </c>
      <c r="D10797">
        <v>85</v>
      </c>
      <c r="E10797">
        <v>71</v>
      </c>
      <c r="F10797">
        <v>0</v>
      </c>
      <c r="T10797"/>
    </row>
    <row r="10798" spans="1:20" x14ac:dyDescent="0.25">
      <c r="A10798">
        <v>1990</v>
      </c>
      <c r="B10798">
        <v>7</v>
      </c>
      <c r="C10798">
        <v>23</v>
      </c>
      <c r="D10798">
        <v>87</v>
      </c>
      <c r="E10798">
        <v>71</v>
      </c>
      <c r="F10798">
        <v>26</v>
      </c>
      <c r="T10798"/>
    </row>
    <row r="10799" spans="1:20" x14ac:dyDescent="0.25">
      <c r="A10799">
        <v>1990</v>
      </c>
      <c r="B10799">
        <v>7</v>
      </c>
      <c r="C10799">
        <v>24</v>
      </c>
      <c r="D10799">
        <v>83</v>
      </c>
      <c r="E10799">
        <v>69</v>
      </c>
      <c r="F10799">
        <v>0</v>
      </c>
      <c r="T10799"/>
    </row>
    <row r="10800" spans="1:20" x14ac:dyDescent="0.25">
      <c r="A10800">
        <v>1990</v>
      </c>
      <c r="B10800">
        <v>7</v>
      </c>
      <c r="C10800">
        <v>25</v>
      </c>
      <c r="D10800">
        <v>89</v>
      </c>
      <c r="E10800">
        <v>70</v>
      </c>
      <c r="F10800">
        <v>0</v>
      </c>
      <c r="T10800"/>
    </row>
    <row r="10801" spans="1:20" x14ac:dyDescent="0.25">
      <c r="A10801">
        <v>1990</v>
      </c>
      <c r="B10801">
        <v>7</v>
      </c>
      <c r="C10801">
        <v>26</v>
      </c>
      <c r="D10801">
        <v>88</v>
      </c>
      <c r="E10801">
        <v>72</v>
      </c>
      <c r="F10801">
        <v>0</v>
      </c>
      <c r="T10801"/>
    </row>
    <row r="10802" spans="1:20" x14ac:dyDescent="0.25">
      <c r="A10802">
        <v>1990</v>
      </c>
      <c r="B10802">
        <v>7</v>
      </c>
      <c r="C10802">
        <v>27</v>
      </c>
      <c r="D10802">
        <v>82</v>
      </c>
      <c r="E10802">
        <v>70</v>
      </c>
      <c r="F10802">
        <v>0</v>
      </c>
      <c r="T10802"/>
    </row>
    <row r="10803" spans="1:20" x14ac:dyDescent="0.25">
      <c r="A10803">
        <v>1990</v>
      </c>
      <c r="B10803">
        <v>7</v>
      </c>
      <c r="C10803">
        <v>28</v>
      </c>
      <c r="D10803">
        <v>82</v>
      </c>
      <c r="E10803">
        <v>71</v>
      </c>
      <c r="F10803">
        <v>0</v>
      </c>
      <c r="T10803"/>
    </row>
    <row r="10804" spans="1:20" x14ac:dyDescent="0.25">
      <c r="A10804">
        <v>1990</v>
      </c>
      <c r="B10804">
        <v>7</v>
      </c>
      <c r="C10804">
        <v>29</v>
      </c>
      <c r="D10804">
        <v>86</v>
      </c>
      <c r="E10804">
        <v>71</v>
      </c>
      <c r="F10804">
        <v>0</v>
      </c>
      <c r="T10804"/>
    </row>
    <row r="10805" spans="1:20" x14ac:dyDescent="0.25">
      <c r="A10805">
        <v>1990</v>
      </c>
      <c r="B10805">
        <v>7</v>
      </c>
      <c r="C10805">
        <v>30</v>
      </c>
      <c r="D10805">
        <v>84</v>
      </c>
      <c r="E10805">
        <v>68</v>
      </c>
      <c r="F10805">
        <v>0</v>
      </c>
      <c r="T10805"/>
    </row>
    <row r="10806" spans="1:20" x14ac:dyDescent="0.25">
      <c r="A10806">
        <v>1990</v>
      </c>
      <c r="B10806">
        <v>7</v>
      </c>
      <c r="C10806">
        <v>31</v>
      </c>
      <c r="D10806">
        <v>89</v>
      </c>
      <c r="E10806">
        <v>68</v>
      </c>
      <c r="F10806">
        <v>14</v>
      </c>
      <c r="T10806"/>
    </row>
    <row r="10807" spans="1:20" x14ac:dyDescent="0.25">
      <c r="A10807">
        <v>1990</v>
      </c>
      <c r="B10807">
        <v>8</v>
      </c>
      <c r="C10807">
        <v>1</v>
      </c>
      <c r="D10807">
        <v>85</v>
      </c>
      <c r="E10807">
        <v>64</v>
      </c>
      <c r="F10807">
        <v>0</v>
      </c>
      <c r="T10807"/>
    </row>
    <row r="10808" spans="1:20" x14ac:dyDescent="0.25">
      <c r="A10808">
        <v>1990</v>
      </c>
      <c r="B10808">
        <v>8</v>
      </c>
      <c r="C10808">
        <v>2</v>
      </c>
      <c r="D10808">
        <v>89</v>
      </c>
      <c r="E10808">
        <v>64</v>
      </c>
      <c r="F10808">
        <v>0</v>
      </c>
      <c r="T10808"/>
    </row>
    <row r="10809" spans="1:20" x14ac:dyDescent="0.25">
      <c r="A10809">
        <v>1990</v>
      </c>
      <c r="B10809">
        <v>8</v>
      </c>
      <c r="C10809">
        <v>3</v>
      </c>
      <c r="D10809">
        <v>93</v>
      </c>
      <c r="E10809">
        <v>68</v>
      </c>
      <c r="F10809">
        <v>0</v>
      </c>
      <c r="T10809"/>
    </row>
    <row r="10810" spans="1:20" x14ac:dyDescent="0.25">
      <c r="A10810">
        <v>1990</v>
      </c>
      <c r="B10810">
        <v>8</v>
      </c>
      <c r="C10810">
        <v>4</v>
      </c>
      <c r="D10810">
        <v>92</v>
      </c>
      <c r="E10810">
        <v>71</v>
      </c>
      <c r="F10810">
        <v>0</v>
      </c>
      <c r="T10810"/>
    </row>
    <row r="10811" spans="1:20" x14ac:dyDescent="0.25">
      <c r="A10811">
        <v>1990</v>
      </c>
      <c r="B10811">
        <v>8</v>
      </c>
      <c r="C10811">
        <v>5</v>
      </c>
      <c r="D10811">
        <v>79</v>
      </c>
      <c r="E10811">
        <v>69</v>
      </c>
      <c r="F10811">
        <v>11</v>
      </c>
      <c r="T10811"/>
    </row>
    <row r="10812" spans="1:20" x14ac:dyDescent="0.25">
      <c r="A10812">
        <v>1990</v>
      </c>
      <c r="B10812">
        <v>8</v>
      </c>
      <c r="C10812">
        <v>6</v>
      </c>
      <c r="D10812">
        <v>84</v>
      </c>
      <c r="E10812">
        <v>68</v>
      </c>
      <c r="F10812">
        <v>230</v>
      </c>
      <c r="T10812"/>
    </row>
    <row r="10813" spans="1:20" x14ac:dyDescent="0.25">
      <c r="A10813">
        <v>1990</v>
      </c>
      <c r="B10813">
        <v>8</v>
      </c>
      <c r="C10813">
        <v>7</v>
      </c>
      <c r="D10813">
        <v>85</v>
      </c>
      <c r="E10813">
        <v>71</v>
      </c>
      <c r="F10813">
        <v>135</v>
      </c>
      <c r="T10813"/>
    </row>
    <row r="10814" spans="1:20" x14ac:dyDescent="0.25">
      <c r="A10814">
        <v>1990</v>
      </c>
      <c r="B10814">
        <v>8</v>
      </c>
      <c r="C10814">
        <v>8</v>
      </c>
      <c r="D10814">
        <v>87</v>
      </c>
      <c r="E10814">
        <v>68</v>
      </c>
      <c r="F10814">
        <v>0</v>
      </c>
      <c r="T10814"/>
    </row>
    <row r="10815" spans="1:20" x14ac:dyDescent="0.25">
      <c r="A10815">
        <v>1990</v>
      </c>
      <c r="B10815">
        <v>8</v>
      </c>
      <c r="C10815">
        <v>9</v>
      </c>
      <c r="D10815">
        <v>82</v>
      </c>
      <c r="E10815">
        <v>69</v>
      </c>
      <c r="F10815">
        <v>6</v>
      </c>
      <c r="T10815"/>
    </row>
    <row r="10816" spans="1:20" x14ac:dyDescent="0.25">
      <c r="A10816">
        <v>1990</v>
      </c>
      <c r="B10816">
        <v>8</v>
      </c>
      <c r="C10816">
        <v>10</v>
      </c>
      <c r="D10816">
        <v>76</v>
      </c>
      <c r="E10816">
        <v>70</v>
      </c>
      <c r="F10816">
        <v>464</v>
      </c>
      <c r="T10816"/>
    </row>
    <row r="10817" spans="1:20" x14ac:dyDescent="0.25">
      <c r="A10817">
        <v>1990</v>
      </c>
      <c r="B10817">
        <v>8</v>
      </c>
      <c r="C10817">
        <v>11</v>
      </c>
      <c r="D10817">
        <v>84</v>
      </c>
      <c r="E10817">
        <v>68</v>
      </c>
      <c r="F10817">
        <v>150</v>
      </c>
      <c r="T10817"/>
    </row>
    <row r="10818" spans="1:20" x14ac:dyDescent="0.25">
      <c r="A10818">
        <v>1990</v>
      </c>
      <c r="B10818">
        <v>8</v>
      </c>
      <c r="C10818">
        <v>12</v>
      </c>
      <c r="D10818">
        <v>89</v>
      </c>
      <c r="E10818">
        <v>69</v>
      </c>
      <c r="F10818">
        <v>0</v>
      </c>
      <c r="T10818"/>
    </row>
    <row r="10819" spans="1:20" x14ac:dyDescent="0.25">
      <c r="A10819">
        <v>1990</v>
      </c>
      <c r="B10819">
        <v>8</v>
      </c>
      <c r="C10819">
        <v>13</v>
      </c>
      <c r="D10819">
        <v>86</v>
      </c>
      <c r="E10819">
        <v>69</v>
      </c>
      <c r="F10819">
        <v>43</v>
      </c>
      <c r="T10819"/>
    </row>
    <row r="10820" spans="1:20" x14ac:dyDescent="0.25">
      <c r="A10820">
        <v>1990</v>
      </c>
      <c r="B10820">
        <v>8</v>
      </c>
      <c r="C10820">
        <v>14</v>
      </c>
      <c r="D10820">
        <v>85</v>
      </c>
      <c r="E10820">
        <v>66</v>
      </c>
      <c r="F10820">
        <v>2</v>
      </c>
      <c r="T10820"/>
    </row>
    <row r="10821" spans="1:20" x14ac:dyDescent="0.25">
      <c r="A10821">
        <v>1990</v>
      </c>
      <c r="B10821">
        <v>8</v>
      </c>
      <c r="C10821">
        <v>15</v>
      </c>
      <c r="D10821">
        <v>85</v>
      </c>
      <c r="E10821">
        <v>68</v>
      </c>
      <c r="F10821">
        <v>0</v>
      </c>
      <c r="T10821"/>
    </row>
    <row r="10822" spans="1:20" x14ac:dyDescent="0.25">
      <c r="A10822">
        <v>1990</v>
      </c>
      <c r="B10822">
        <v>8</v>
      </c>
      <c r="C10822">
        <v>16</v>
      </c>
      <c r="D10822">
        <v>87</v>
      </c>
      <c r="E10822">
        <v>68</v>
      </c>
      <c r="F10822">
        <v>0</v>
      </c>
      <c r="T10822"/>
    </row>
    <row r="10823" spans="1:20" x14ac:dyDescent="0.25">
      <c r="A10823">
        <v>1990</v>
      </c>
      <c r="B10823">
        <v>8</v>
      </c>
      <c r="C10823">
        <v>17</v>
      </c>
      <c r="D10823">
        <v>91</v>
      </c>
      <c r="E10823">
        <v>71</v>
      </c>
      <c r="F10823">
        <v>0</v>
      </c>
      <c r="T10823"/>
    </row>
    <row r="10824" spans="1:20" x14ac:dyDescent="0.25">
      <c r="A10824">
        <v>1990</v>
      </c>
      <c r="B10824">
        <v>8</v>
      </c>
      <c r="C10824">
        <v>18</v>
      </c>
      <c r="D10824">
        <v>89</v>
      </c>
      <c r="E10824">
        <v>72</v>
      </c>
      <c r="F10824">
        <v>0</v>
      </c>
      <c r="T10824"/>
    </row>
    <row r="10825" spans="1:20" x14ac:dyDescent="0.25">
      <c r="A10825">
        <v>1990</v>
      </c>
      <c r="B10825">
        <v>8</v>
      </c>
      <c r="C10825">
        <v>19</v>
      </c>
      <c r="D10825">
        <v>82</v>
      </c>
      <c r="E10825">
        <v>58</v>
      </c>
      <c r="F10825">
        <v>2</v>
      </c>
      <c r="T10825"/>
    </row>
    <row r="10826" spans="1:20" x14ac:dyDescent="0.25">
      <c r="A10826">
        <v>1990</v>
      </c>
      <c r="B10826">
        <v>8</v>
      </c>
      <c r="C10826">
        <v>20</v>
      </c>
      <c r="D10826">
        <v>68</v>
      </c>
      <c r="E10826">
        <v>59</v>
      </c>
      <c r="F10826">
        <v>0</v>
      </c>
      <c r="T10826"/>
    </row>
    <row r="10827" spans="1:20" x14ac:dyDescent="0.25">
      <c r="A10827">
        <v>1990</v>
      </c>
      <c r="B10827">
        <v>8</v>
      </c>
      <c r="C10827">
        <v>21</v>
      </c>
      <c r="D10827">
        <v>69</v>
      </c>
      <c r="E10827">
        <v>58</v>
      </c>
      <c r="F10827">
        <v>7</v>
      </c>
      <c r="T10827"/>
    </row>
    <row r="10828" spans="1:20" x14ac:dyDescent="0.25">
      <c r="A10828">
        <v>1990</v>
      </c>
      <c r="B10828">
        <v>8</v>
      </c>
      <c r="C10828">
        <v>22</v>
      </c>
      <c r="D10828">
        <v>78</v>
      </c>
      <c r="E10828">
        <v>65</v>
      </c>
      <c r="F10828">
        <v>0</v>
      </c>
      <c r="T10828"/>
    </row>
    <row r="10829" spans="1:20" x14ac:dyDescent="0.25">
      <c r="A10829">
        <v>1990</v>
      </c>
      <c r="B10829">
        <v>8</v>
      </c>
      <c r="C10829">
        <v>23</v>
      </c>
      <c r="D10829">
        <v>69</v>
      </c>
      <c r="E10829">
        <v>65</v>
      </c>
      <c r="F10829">
        <v>8</v>
      </c>
      <c r="T10829"/>
    </row>
    <row r="10830" spans="1:20" x14ac:dyDescent="0.25">
      <c r="A10830">
        <v>1990</v>
      </c>
      <c r="B10830">
        <v>8</v>
      </c>
      <c r="C10830">
        <v>24</v>
      </c>
      <c r="D10830">
        <v>71</v>
      </c>
      <c r="E10830">
        <v>67</v>
      </c>
      <c r="F10830">
        <v>75</v>
      </c>
      <c r="T10830"/>
    </row>
    <row r="10831" spans="1:20" x14ac:dyDescent="0.25">
      <c r="A10831">
        <v>1990</v>
      </c>
      <c r="B10831">
        <v>8</v>
      </c>
      <c r="C10831">
        <v>25</v>
      </c>
      <c r="D10831">
        <v>83</v>
      </c>
      <c r="E10831">
        <v>70</v>
      </c>
      <c r="F10831">
        <v>0</v>
      </c>
      <c r="T10831"/>
    </row>
    <row r="10832" spans="1:20" x14ac:dyDescent="0.25">
      <c r="A10832">
        <v>1990</v>
      </c>
      <c r="B10832">
        <v>8</v>
      </c>
      <c r="C10832">
        <v>26</v>
      </c>
      <c r="D10832">
        <v>89</v>
      </c>
      <c r="E10832">
        <v>70</v>
      </c>
      <c r="F10832">
        <v>0</v>
      </c>
      <c r="T10832"/>
    </row>
    <row r="10833" spans="1:20" x14ac:dyDescent="0.25">
      <c r="A10833">
        <v>1990</v>
      </c>
      <c r="B10833">
        <v>8</v>
      </c>
      <c r="C10833">
        <v>27</v>
      </c>
      <c r="D10833">
        <v>90</v>
      </c>
      <c r="E10833">
        <v>70</v>
      </c>
      <c r="F10833">
        <v>44</v>
      </c>
      <c r="T10833"/>
    </row>
    <row r="10834" spans="1:20" x14ac:dyDescent="0.25">
      <c r="A10834">
        <v>1990</v>
      </c>
      <c r="B10834">
        <v>8</v>
      </c>
      <c r="C10834">
        <v>28</v>
      </c>
      <c r="D10834">
        <v>88</v>
      </c>
      <c r="E10834">
        <v>68</v>
      </c>
      <c r="F10834">
        <v>37</v>
      </c>
      <c r="T10834"/>
    </row>
    <row r="10835" spans="1:20" x14ac:dyDescent="0.25">
      <c r="A10835">
        <v>1990</v>
      </c>
      <c r="B10835">
        <v>8</v>
      </c>
      <c r="C10835">
        <v>29</v>
      </c>
      <c r="D10835">
        <v>86</v>
      </c>
      <c r="E10835">
        <v>66</v>
      </c>
      <c r="F10835">
        <v>22</v>
      </c>
      <c r="T10835"/>
    </row>
    <row r="10836" spans="1:20" x14ac:dyDescent="0.25">
      <c r="A10836">
        <v>1990</v>
      </c>
      <c r="B10836">
        <v>8</v>
      </c>
      <c r="C10836">
        <v>30</v>
      </c>
      <c r="D10836">
        <v>84</v>
      </c>
      <c r="E10836">
        <v>65</v>
      </c>
      <c r="F10836">
        <v>0</v>
      </c>
      <c r="T10836"/>
    </row>
    <row r="10837" spans="1:20" x14ac:dyDescent="0.25">
      <c r="A10837">
        <v>1990</v>
      </c>
      <c r="B10837">
        <v>8</v>
      </c>
      <c r="C10837">
        <v>31</v>
      </c>
      <c r="D10837">
        <v>83</v>
      </c>
      <c r="E10837">
        <v>63</v>
      </c>
      <c r="F10837">
        <v>0</v>
      </c>
      <c r="T10837"/>
    </row>
    <row r="10838" spans="1:20" x14ac:dyDescent="0.25">
      <c r="A10838">
        <v>1990</v>
      </c>
      <c r="B10838">
        <v>9</v>
      </c>
      <c r="C10838">
        <v>1</v>
      </c>
      <c r="D10838">
        <v>86</v>
      </c>
      <c r="E10838">
        <v>64</v>
      </c>
      <c r="F10838">
        <v>0</v>
      </c>
      <c r="T10838"/>
    </row>
    <row r="10839" spans="1:20" x14ac:dyDescent="0.25">
      <c r="A10839">
        <v>1990</v>
      </c>
      <c r="B10839">
        <v>9</v>
      </c>
      <c r="C10839">
        <v>2</v>
      </c>
      <c r="D10839">
        <v>89</v>
      </c>
      <c r="E10839">
        <v>69</v>
      </c>
      <c r="F10839">
        <v>0</v>
      </c>
      <c r="T10839"/>
    </row>
    <row r="10840" spans="1:20" x14ac:dyDescent="0.25">
      <c r="A10840">
        <v>1990</v>
      </c>
      <c r="B10840">
        <v>9</v>
      </c>
      <c r="C10840">
        <v>3</v>
      </c>
      <c r="D10840">
        <v>79</v>
      </c>
      <c r="E10840">
        <v>66</v>
      </c>
      <c r="F10840">
        <v>0</v>
      </c>
      <c r="T10840"/>
    </row>
    <row r="10841" spans="1:20" x14ac:dyDescent="0.25">
      <c r="A10841">
        <v>1990</v>
      </c>
      <c r="B10841">
        <v>9</v>
      </c>
      <c r="C10841">
        <v>4</v>
      </c>
      <c r="D10841">
        <v>76</v>
      </c>
      <c r="E10841">
        <v>58</v>
      </c>
      <c r="F10841">
        <v>0</v>
      </c>
      <c r="T10841"/>
    </row>
    <row r="10842" spans="1:20" x14ac:dyDescent="0.25">
      <c r="A10842">
        <v>1990</v>
      </c>
      <c r="B10842">
        <v>9</v>
      </c>
      <c r="C10842">
        <v>5</v>
      </c>
      <c r="D10842">
        <v>80</v>
      </c>
      <c r="E10842">
        <v>63</v>
      </c>
      <c r="F10842">
        <v>0</v>
      </c>
      <c r="T10842"/>
    </row>
    <row r="10843" spans="1:20" x14ac:dyDescent="0.25">
      <c r="A10843">
        <v>1990</v>
      </c>
      <c r="B10843">
        <v>9</v>
      </c>
      <c r="C10843">
        <v>6</v>
      </c>
      <c r="D10843">
        <v>83</v>
      </c>
      <c r="E10843">
        <v>71</v>
      </c>
      <c r="F10843">
        <v>0</v>
      </c>
      <c r="T10843"/>
    </row>
    <row r="10844" spans="1:20" x14ac:dyDescent="0.25">
      <c r="A10844">
        <v>1990</v>
      </c>
      <c r="B10844">
        <v>9</v>
      </c>
      <c r="C10844">
        <v>7</v>
      </c>
      <c r="D10844">
        <v>86</v>
      </c>
      <c r="E10844">
        <v>70</v>
      </c>
      <c r="F10844">
        <v>0</v>
      </c>
      <c r="T10844"/>
    </row>
    <row r="10845" spans="1:20" x14ac:dyDescent="0.25">
      <c r="A10845">
        <v>1990</v>
      </c>
      <c r="B10845">
        <v>9</v>
      </c>
      <c r="C10845">
        <v>8</v>
      </c>
      <c r="D10845">
        <v>70</v>
      </c>
      <c r="E10845">
        <v>57</v>
      </c>
      <c r="F10845">
        <v>0</v>
      </c>
      <c r="T10845"/>
    </row>
    <row r="10846" spans="1:20" x14ac:dyDescent="0.25">
      <c r="A10846">
        <v>1990</v>
      </c>
      <c r="B10846">
        <v>9</v>
      </c>
      <c r="C10846">
        <v>9</v>
      </c>
      <c r="D10846">
        <v>71</v>
      </c>
      <c r="E10846">
        <v>54</v>
      </c>
      <c r="F10846">
        <v>0</v>
      </c>
      <c r="T10846"/>
    </row>
    <row r="10847" spans="1:20" x14ac:dyDescent="0.25">
      <c r="A10847">
        <v>1990</v>
      </c>
      <c r="B10847">
        <v>9</v>
      </c>
      <c r="C10847">
        <v>10</v>
      </c>
      <c r="D10847">
        <v>81</v>
      </c>
      <c r="E10847">
        <v>65</v>
      </c>
      <c r="F10847">
        <v>5</v>
      </c>
      <c r="T10847"/>
    </row>
    <row r="10848" spans="1:20" x14ac:dyDescent="0.25">
      <c r="A10848">
        <v>1990</v>
      </c>
      <c r="B10848">
        <v>9</v>
      </c>
      <c r="C10848">
        <v>11</v>
      </c>
      <c r="D10848">
        <v>86</v>
      </c>
      <c r="E10848">
        <v>65</v>
      </c>
      <c r="F10848">
        <v>0</v>
      </c>
      <c r="T10848"/>
    </row>
    <row r="10849" spans="1:20" x14ac:dyDescent="0.25">
      <c r="A10849">
        <v>1990</v>
      </c>
      <c r="B10849">
        <v>9</v>
      </c>
      <c r="C10849">
        <v>12</v>
      </c>
      <c r="D10849">
        <v>82</v>
      </c>
      <c r="E10849">
        <v>70</v>
      </c>
      <c r="F10849">
        <v>0</v>
      </c>
      <c r="T10849"/>
    </row>
    <row r="10850" spans="1:20" x14ac:dyDescent="0.25">
      <c r="A10850">
        <v>1990</v>
      </c>
      <c r="B10850">
        <v>9</v>
      </c>
      <c r="C10850">
        <v>13</v>
      </c>
      <c r="D10850">
        <v>82</v>
      </c>
      <c r="E10850">
        <v>70</v>
      </c>
      <c r="F10850">
        <v>0</v>
      </c>
      <c r="T10850"/>
    </row>
    <row r="10851" spans="1:20" x14ac:dyDescent="0.25">
      <c r="A10851">
        <v>1990</v>
      </c>
      <c r="B10851">
        <v>9</v>
      </c>
      <c r="C10851">
        <v>14</v>
      </c>
      <c r="D10851">
        <v>81</v>
      </c>
      <c r="E10851">
        <v>68</v>
      </c>
      <c r="F10851">
        <v>0</v>
      </c>
      <c r="T10851"/>
    </row>
    <row r="10852" spans="1:20" x14ac:dyDescent="0.25">
      <c r="A10852">
        <v>1990</v>
      </c>
      <c r="B10852">
        <v>9</v>
      </c>
      <c r="C10852">
        <v>15</v>
      </c>
      <c r="D10852">
        <v>81</v>
      </c>
      <c r="E10852">
        <v>64</v>
      </c>
      <c r="F10852">
        <v>17</v>
      </c>
      <c r="T10852"/>
    </row>
    <row r="10853" spans="1:20" x14ac:dyDescent="0.25">
      <c r="A10853">
        <v>1990</v>
      </c>
      <c r="B10853">
        <v>9</v>
      </c>
      <c r="C10853">
        <v>16</v>
      </c>
      <c r="D10853">
        <v>71</v>
      </c>
      <c r="E10853">
        <v>56</v>
      </c>
      <c r="F10853">
        <v>10</v>
      </c>
      <c r="T10853"/>
    </row>
    <row r="10854" spans="1:20" x14ac:dyDescent="0.25">
      <c r="A10854">
        <v>1990</v>
      </c>
      <c r="B10854">
        <v>9</v>
      </c>
      <c r="C10854">
        <v>17</v>
      </c>
      <c r="D10854">
        <v>61</v>
      </c>
      <c r="E10854">
        <v>49</v>
      </c>
      <c r="F10854">
        <v>26</v>
      </c>
      <c r="T10854"/>
    </row>
    <row r="10855" spans="1:20" x14ac:dyDescent="0.25">
      <c r="A10855">
        <v>1990</v>
      </c>
      <c r="B10855">
        <v>9</v>
      </c>
      <c r="C10855">
        <v>18</v>
      </c>
      <c r="D10855">
        <v>67</v>
      </c>
      <c r="E10855">
        <v>44</v>
      </c>
      <c r="F10855">
        <v>0</v>
      </c>
      <c r="T10855"/>
    </row>
    <row r="10856" spans="1:20" x14ac:dyDescent="0.25">
      <c r="A10856">
        <v>1990</v>
      </c>
      <c r="B10856">
        <v>9</v>
      </c>
      <c r="C10856">
        <v>19</v>
      </c>
      <c r="D10856">
        <v>66</v>
      </c>
      <c r="E10856">
        <v>49</v>
      </c>
      <c r="F10856">
        <v>25</v>
      </c>
      <c r="T10856"/>
    </row>
    <row r="10857" spans="1:20" x14ac:dyDescent="0.25">
      <c r="A10857">
        <v>1990</v>
      </c>
      <c r="B10857">
        <v>9</v>
      </c>
      <c r="C10857">
        <v>20</v>
      </c>
      <c r="D10857">
        <v>71</v>
      </c>
      <c r="E10857">
        <v>55</v>
      </c>
      <c r="F10857">
        <v>0</v>
      </c>
      <c r="T10857"/>
    </row>
    <row r="10858" spans="1:20" x14ac:dyDescent="0.25">
      <c r="A10858">
        <v>1990</v>
      </c>
      <c r="B10858">
        <v>9</v>
      </c>
      <c r="C10858">
        <v>21</v>
      </c>
      <c r="D10858">
        <v>71</v>
      </c>
      <c r="E10858">
        <v>50</v>
      </c>
      <c r="F10858">
        <v>0</v>
      </c>
      <c r="T10858"/>
    </row>
    <row r="10859" spans="1:20" x14ac:dyDescent="0.25">
      <c r="A10859">
        <v>1990</v>
      </c>
      <c r="B10859">
        <v>9</v>
      </c>
      <c r="C10859">
        <v>22</v>
      </c>
      <c r="D10859">
        <v>64</v>
      </c>
      <c r="E10859">
        <v>59</v>
      </c>
      <c r="F10859">
        <v>103</v>
      </c>
      <c r="T10859"/>
    </row>
    <row r="10860" spans="1:20" x14ac:dyDescent="0.25">
      <c r="A10860">
        <v>1990</v>
      </c>
      <c r="B10860">
        <v>9</v>
      </c>
      <c r="C10860">
        <v>23</v>
      </c>
      <c r="D10860">
        <v>68</v>
      </c>
      <c r="E10860">
        <v>53</v>
      </c>
      <c r="F10860">
        <v>0</v>
      </c>
      <c r="T10860"/>
    </row>
    <row r="10861" spans="1:20" x14ac:dyDescent="0.25">
      <c r="A10861">
        <v>1990</v>
      </c>
      <c r="B10861">
        <v>9</v>
      </c>
      <c r="C10861">
        <v>24</v>
      </c>
      <c r="D10861">
        <v>62</v>
      </c>
      <c r="E10861">
        <v>48</v>
      </c>
      <c r="F10861">
        <v>0</v>
      </c>
      <c r="T10861"/>
    </row>
    <row r="10862" spans="1:20" x14ac:dyDescent="0.25">
      <c r="A10862">
        <v>1990</v>
      </c>
      <c r="B10862">
        <v>9</v>
      </c>
      <c r="C10862">
        <v>25</v>
      </c>
      <c r="D10862">
        <v>72</v>
      </c>
      <c r="E10862">
        <v>50</v>
      </c>
      <c r="F10862">
        <v>0</v>
      </c>
      <c r="T10862"/>
    </row>
    <row r="10863" spans="1:20" x14ac:dyDescent="0.25">
      <c r="A10863">
        <v>1990</v>
      </c>
      <c r="B10863">
        <v>9</v>
      </c>
      <c r="C10863">
        <v>26</v>
      </c>
      <c r="D10863">
        <v>74</v>
      </c>
      <c r="E10863">
        <v>59</v>
      </c>
      <c r="F10863">
        <v>13</v>
      </c>
      <c r="T10863"/>
    </row>
    <row r="10864" spans="1:20" x14ac:dyDescent="0.25">
      <c r="A10864">
        <v>1990</v>
      </c>
      <c r="B10864">
        <v>9</v>
      </c>
      <c r="C10864">
        <v>27</v>
      </c>
      <c r="D10864">
        <v>77</v>
      </c>
      <c r="E10864">
        <v>57</v>
      </c>
      <c r="F10864">
        <v>0</v>
      </c>
      <c r="T10864"/>
    </row>
    <row r="10865" spans="1:20" x14ac:dyDescent="0.25">
      <c r="A10865">
        <v>1990</v>
      </c>
      <c r="B10865">
        <v>9</v>
      </c>
      <c r="C10865">
        <v>28</v>
      </c>
      <c r="D10865">
        <v>78</v>
      </c>
      <c r="E10865">
        <v>58</v>
      </c>
      <c r="F10865">
        <v>0</v>
      </c>
      <c r="T10865"/>
    </row>
    <row r="10866" spans="1:20" x14ac:dyDescent="0.25">
      <c r="A10866">
        <v>1990</v>
      </c>
      <c r="B10866">
        <v>9</v>
      </c>
      <c r="C10866">
        <v>29</v>
      </c>
      <c r="D10866">
        <v>78</v>
      </c>
      <c r="E10866">
        <v>61</v>
      </c>
      <c r="F10866">
        <v>0</v>
      </c>
      <c r="T10866"/>
    </row>
    <row r="10867" spans="1:20" x14ac:dyDescent="0.25">
      <c r="A10867">
        <v>1990</v>
      </c>
      <c r="B10867">
        <v>9</v>
      </c>
      <c r="C10867">
        <v>30</v>
      </c>
      <c r="D10867">
        <v>74</v>
      </c>
      <c r="E10867">
        <v>61</v>
      </c>
      <c r="F10867">
        <v>25</v>
      </c>
      <c r="T10867"/>
    </row>
    <row r="10868" spans="1:20" x14ac:dyDescent="0.25">
      <c r="A10868">
        <v>1990</v>
      </c>
      <c r="B10868">
        <v>10</v>
      </c>
      <c r="C10868">
        <v>1</v>
      </c>
      <c r="D10868">
        <v>69</v>
      </c>
      <c r="E10868">
        <v>52</v>
      </c>
      <c r="F10868">
        <v>0</v>
      </c>
      <c r="T10868"/>
    </row>
    <row r="10869" spans="1:20" x14ac:dyDescent="0.25">
      <c r="A10869">
        <v>1990</v>
      </c>
      <c r="B10869">
        <v>10</v>
      </c>
      <c r="C10869">
        <v>2</v>
      </c>
      <c r="D10869">
        <v>69</v>
      </c>
      <c r="E10869">
        <v>56</v>
      </c>
      <c r="F10869">
        <v>0</v>
      </c>
      <c r="T10869"/>
    </row>
    <row r="10870" spans="1:20" x14ac:dyDescent="0.25">
      <c r="A10870">
        <v>1990</v>
      </c>
      <c r="B10870">
        <v>10</v>
      </c>
      <c r="C10870">
        <v>3</v>
      </c>
      <c r="D10870">
        <v>71</v>
      </c>
      <c r="E10870">
        <v>50</v>
      </c>
      <c r="F10870">
        <v>0</v>
      </c>
      <c r="T10870"/>
    </row>
    <row r="10871" spans="1:20" x14ac:dyDescent="0.25">
      <c r="A10871">
        <v>1990</v>
      </c>
      <c r="B10871">
        <v>10</v>
      </c>
      <c r="C10871">
        <v>4</v>
      </c>
      <c r="D10871">
        <v>73</v>
      </c>
      <c r="E10871">
        <v>57</v>
      </c>
      <c r="F10871">
        <v>10</v>
      </c>
      <c r="T10871"/>
    </row>
    <row r="10872" spans="1:20" x14ac:dyDescent="0.25">
      <c r="A10872">
        <v>1990</v>
      </c>
      <c r="B10872">
        <v>10</v>
      </c>
      <c r="C10872">
        <v>5</v>
      </c>
      <c r="D10872">
        <v>75</v>
      </c>
      <c r="E10872">
        <v>53</v>
      </c>
      <c r="F10872">
        <v>0</v>
      </c>
      <c r="T10872"/>
    </row>
    <row r="10873" spans="1:20" x14ac:dyDescent="0.25">
      <c r="A10873">
        <v>1990</v>
      </c>
      <c r="B10873">
        <v>10</v>
      </c>
      <c r="C10873">
        <v>6</v>
      </c>
      <c r="D10873">
        <v>84</v>
      </c>
      <c r="E10873">
        <v>61</v>
      </c>
      <c r="F10873">
        <v>0</v>
      </c>
      <c r="T10873"/>
    </row>
    <row r="10874" spans="1:20" x14ac:dyDescent="0.25">
      <c r="A10874">
        <v>1990</v>
      </c>
      <c r="B10874">
        <v>10</v>
      </c>
      <c r="C10874">
        <v>7</v>
      </c>
      <c r="D10874">
        <v>82</v>
      </c>
      <c r="E10874">
        <v>62</v>
      </c>
      <c r="F10874">
        <v>0</v>
      </c>
      <c r="T10874"/>
    </row>
    <row r="10875" spans="1:20" x14ac:dyDescent="0.25">
      <c r="A10875">
        <v>1990</v>
      </c>
      <c r="B10875">
        <v>10</v>
      </c>
      <c r="C10875">
        <v>8</v>
      </c>
      <c r="D10875">
        <v>81</v>
      </c>
      <c r="E10875">
        <v>67</v>
      </c>
      <c r="F10875">
        <v>85</v>
      </c>
      <c r="T10875"/>
    </row>
    <row r="10876" spans="1:20" x14ac:dyDescent="0.25">
      <c r="A10876">
        <v>1990</v>
      </c>
      <c r="B10876">
        <v>10</v>
      </c>
      <c r="C10876">
        <v>9</v>
      </c>
      <c r="D10876">
        <v>84</v>
      </c>
      <c r="E10876">
        <v>68</v>
      </c>
      <c r="F10876">
        <v>92</v>
      </c>
      <c r="T10876"/>
    </row>
    <row r="10877" spans="1:20" x14ac:dyDescent="0.25">
      <c r="A10877">
        <v>1990</v>
      </c>
      <c r="B10877">
        <v>10</v>
      </c>
      <c r="C10877">
        <v>10</v>
      </c>
      <c r="D10877">
        <v>80</v>
      </c>
      <c r="E10877">
        <v>68</v>
      </c>
      <c r="F10877">
        <v>45</v>
      </c>
      <c r="T10877"/>
    </row>
    <row r="10878" spans="1:20" x14ac:dyDescent="0.25">
      <c r="A10878">
        <v>1990</v>
      </c>
      <c r="B10878">
        <v>10</v>
      </c>
      <c r="C10878">
        <v>11</v>
      </c>
      <c r="D10878">
        <v>77</v>
      </c>
      <c r="E10878">
        <v>67</v>
      </c>
      <c r="F10878">
        <v>2</v>
      </c>
      <c r="T10878"/>
    </row>
    <row r="10879" spans="1:20" x14ac:dyDescent="0.25">
      <c r="A10879">
        <v>1990</v>
      </c>
      <c r="B10879">
        <v>10</v>
      </c>
      <c r="C10879">
        <v>12</v>
      </c>
      <c r="D10879">
        <v>78</v>
      </c>
      <c r="E10879">
        <v>66</v>
      </c>
      <c r="F10879">
        <v>22</v>
      </c>
      <c r="T10879"/>
    </row>
    <row r="10880" spans="1:20" x14ac:dyDescent="0.25">
      <c r="A10880">
        <v>1990</v>
      </c>
      <c r="B10880">
        <v>10</v>
      </c>
      <c r="C10880">
        <v>13</v>
      </c>
      <c r="D10880">
        <v>74</v>
      </c>
      <c r="E10880">
        <v>69</v>
      </c>
      <c r="F10880">
        <v>42</v>
      </c>
      <c r="T10880"/>
    </row>
    <row r="10881" spans="1:20" x14ac:dyDescent="0.25">
      <c r="A10881">
        <v>1990</v>
      </c>
      <c r="B10881">
        <v>10</v>
      </c>
      <c r="C10881">
        <v>14</v>
      </c>
      <c r="D10881">
        <v>80</v>
      </c>
      <c r="E10881">
        <v>68</v>
      </c>
      <c r="F10881">
        <v>0</v>
      </c>
      <c r="T10881"/>
    </row>
    <row r="10882" spans="1:20" x14ac:dyDescent="0.25">
      <c r="A10882">
        <v>1990</v>
      </c>
      <c r="B10882">
        <v>10</v>
      </c>
      <c r="C10882">
        <v>15</v>
      </c>
      <c r="D10882">
        <v>77</v>
      </c>
      <c r="E10882">
        <v>58</v>
      </c>
      <c r="F10882">
        <v>0</v>
      </c>
      <c r="T10882"/>
    </row>
    <row r="10883" spans="1:20" x14ac:dyDescent="0.25">
      <c r="A10883">
        <v>1990</v>
      </c>
      <c r="B10883">
        <v>10</v>
      </c>
      <c r="C10883">
        <v>16</v>
      </c>
      <c r="D10883">
        <v>69</v>
      </c>
      <c r="E10883">
        <v>52</v>
      </c>
      <c r="F10883">
        <v>0</v>
      </c>
      <c r="T10883"/>
    </row>
    <row r="10884" spans="1:20" x14ac:dyDescent="0.25">
      <c r="A10884">
        <v>1990</v>
      </c>
      <c r="B10884">
        <v>10</v>
      </c>
      <c r="C10884">
        <v>17</v>
      </c>
      <c r="D10884">
        <v>72</v>
      </c>
      <c r="E10884">
        <v>52</v>
      </c>
      <c r="F10884">
        <v>0</v>
      </c>
      <c r="T10884"/>
    </row>
    <row r="10885" spans="1:20" x14ac:dyDescent="0.25">
      <c r="A10885">
        <v>1990</v>
      </c>
      <c r="B10885">
        <v>10</v>
      </c>
      <c r="C10885">
        <v>18</v>
      </c>
      <c r="D10885">
        <v>73</v>
      </c>
      <c r="E10885">
        <v>52</v>
      </c>
      <c r="F10885">
        <v>85</v>
      </c>
      <c r="T10885"/>
    </row>
    <row r="10886" spans="1:20" x14ac:dyDescent="0.25">
      <c r="A10886">
        <v>1990</v>
      </c>
      <c r="B10886">
        <v>10</v>
      </c>
      <c r="C10886">
        <v>19</v>
      </c>
      <c r="D10886">
        <v>58</v>
      </c>
      <c r="E10886">
        <v>47</v>
      </c>
      <c r="F10886">
        <v>0</v>
      </c>
      <c r="T10886"/>
    </row>
    <row r="10887" spans="1:20" x14ac:dyDescent="0.25">
      <c r="A10887">
        <v>1990</v>
      </c>
      <c r="B10887">
        <v>10</v>
      </c>
      <c r="C10887">
        <v>20</v>
      </c>
      <c r="D10887">
        <v>63</v>
      </c>
      <c r="E10887">
        <v>42</v>
      </c>
      <c r="F10887">
        <v>0</v>
      </c>
      <c r="T10887"/>
    </row>
    <row r="10888" spans="1:20" x14ac:dyDescent="0.25">
      <c r="A10888">
        <v>1990</v>
      </c>
      <c r="B10888">
        <v>10</v>
      </c>
      <c r="C10888">
        <v>21</v>
      </c>
      <c r="D10888">
        <v>66</v>
      </c>
      <c r="E10888">
        <v>47</v>
      </c>
      <c r="F10888">
        <v>0</v>
      </c>
      <c r="T10888"/>
    </row>
    <row r="10889" spans="1:20" x14ac:dyDescent="0.25">
      <c r="A10889">
        <v>1990</v>
      </c>
      <c r="B10889">
        <v>10</v>
      </c>
      <c r="C10889">
        <v>22</v>
      </c>
      <c r="D10889">
        <v>69</v>
      </c>
      <c r="E10889">
        <v>57</v>
      </c>
      <c r="F10889">
        <v>2</v>
      </c>
      <c r="T10889"/>
    </row>
    <row r="10890" spans="1:20" x14ac:dyDescent="0.25">
      <c r="A10890">
        <v>1990</v>
      </c>
      <c r="B10890">
        <v>10</v>
      </c>
      <c r="C10890">
        <v>23</v>
      </c>
      <c r="D10890">
        <v>66</v>
      </c>
      <c r="E10890">
        <v>61</v>
      </c>
      <c r="F10890">
        <v>253</v>
      </c>
      <c r="T10890"/>
    </row>
    <row r="10891" spans="1:20" x14ac:dyDescent="0.25">
      <c r="A10891">
        <v>1990</v>
      </c>
      <c r="B10891">
        <v>10</v>
      </c>
      <c r="C10891">
        <v>24</v>
      </c>
      <c r="D10891">
        <v>66</v>
      </c>
      <c r="E10891">
        <v>52</v>
      </c>
      <c r="F10891">
        <v>0</v>
      </c>
      <c r="T10891"/>
    </row>
    <row r="10892" spans="1:20" x14ac:dyDescent="0.25">
      <c r="A10892">
        <v>1990</v>
      </c>
      <c r="B10892">
        <v>10</v>
      </c>
      <c r="C10892">
        <v>25</v>
      </c>
      <c r="D10892">
        <v>63</v>
      </c>
      <c r="E10892">
        <v>46</v>
      </c>
      <c r="F10892">
        <v>0</v>
      </c>
      <c r="T10892"/>
    </row>
    <row r="10893" spans="1:20" x14ac:dyDescent="0.25">
      <c r="A10893">
        <v>1990</v>
      </c>
      <c r="B10893">
        <v>10</v>
      </c>
      <c r="C10893">
        <v>26</v>
      </c>
      <c r="D10893">
        <v>51</v>
      </c>
      <c r="E10893">
        <v>40</v>
      </c>
      <c r="F10893">
        <v>0</v>
      </c>
      <c r="T10893"/>
    </row>
    <row r="10894" spans="1:20" x14ac:dyDescent="0.25">
      <c r="A10894">
        <v>1990</v>
      </c>
      <c r="B10894">
        <v>10</v>
      </c>
      <c r="C10894">
        <v>27</v>
      </c>
      <c r="D10894">
        <v>54</v>
      </c>
      <c r="E10894">
        <v>35</v>
      </c>
      <c r="F10894">
        <v>0</v>
      </c>
      <c r="T10894"/>
    </row>
    <row r="10895" spans="1:20" x14ac:dyDescent="0.25">
      <c r="A10895">
        <v>1990</v>
      </c>
      <c r="B10895">
        <v>10</v>
      </c>
      <c r="C10895">
        <v>28</v>
      </c>
      <c r="D10895">
        <v>56</v>
      </c>
      <c r="E10895">
        <v>45</v>
      </c>
      <c r="F10895">
        <v>0</v>
      </c>
      <c r="T10895"/>
    </row>
    <row r="10896" spans="1:20" x14ac:dyDescent="0.25">
      <c r="A10896">
        <v>1990</v>
      </c>
      <c r="B10896">
        <v>10</v>
      </c>
      <c r="C10896">
        <v>29</v>
      </c>
      <c r="D10896">
        <v>51</v>
      </c>
      <c r="E10896">
        <v>42</v>
      </c>
      <c r="F10896">
        <v>0</v>
      </c>
      <c r="T10896"/>
    </row>
    <row r="10897" spans="1:20" x14ac:dyDescent="0.25">
      <c r="A10897">
        <v>1990</v>
      </c>
      <c r="B10897">
        <v>10</v>
      </c>
      <c r="C10897">
        <v>30</v>
      </c>
      <c r="D10897">
        <v>60</v>
      </c>
      <c r="E10897">
        <v>40</v>
      </c>
      <c r="F10897">
        <v>0</v>
      </c>
      <c r="T10897"/>
    </row>
    <row r="10898" spans="1:20" x14ac:dyDescent="0.25">
      <c r="A10898">
        <v>1990</v>
      </c>
      <c r="B10898">
        <v>10</v>
      </c>
      <c r="C10898">
        <v>31</v>
      </c>
      <c r="D10898">
        <v>64</v>
      </c>
      <c r="E10898">
        <v>48</v>
      </c>
      <c r="F10898">
        <v>0</v>
      </c>
      <c r="T10898"/>
    </row>
    <row r="10899" spans="1:20" x14ac:dyDescent="0.25">
      <c r="A10899">
        <v>1990</v>
      </c>
      <c r="B10899">
        <v>11</v>
      </c>
      <c r="C10899">
        <v>1</v>
      </c>
      <c r="D10899">
        <v>66</v>
      </c>
      <c r="E10899">
        <v>46</v>
      </c>
      <c r="F10899">
        <v>0</v>
      </c>
      <c r="T10899"/>
    </row>
    <row r="10900" spans="1:20" x14ac:dyDescent="0.25">
      <c r="A10900">
        <v>1990</v>
      </c>
      <c r="B10900">
        <v>11</v>
      </c>
      <c r="C10900">
        <v>2</v>
      </c>
      <c r="D10900">
        <v>73</v>
      </c>
      <c r="E10900">
        <v>54</v>
      </c>
      <c r="F10900">
        <v>0</v>
      </c>
      <c r="T10900"/>
    </row>
    <row r="10901" spans="1:20" x14ac:dyDescent="0.25">
      <c r="A10901">
        <v>1990</v>
      </c>
      <c r="B10901">
        <v>11</v>
      </c>
      <c r="C10901">
        <v>3</v>
      </c>
      <c r="D10901">
        <v>78</v>
      </c>
      <c r="E10901">
        <v>58</v>
      </c>
      <c r="F10901">
        <v>0</v>
      </c>
      <c r="T10901"/>
    </row>
    <row r="10902" spans="1:20" x14ac:dyDescent="0.25">
      <c r="A10902">
        <v>1990</v>
      </c>
      <c r="B10902">
        <v>11</v>
      </c>
      <c r="C10902">
        <v>4</v>
      </c>
      <c r="D10902">
        <v>73</v>
      </c>
      <c r="E10902">
        <v>58</v>
      </c>
      <c r="F10902">
        <v>0</v>
      </c>
      <c r="T10902"/>
    </row>
    <row r="10903" spans="1:20" x14ac:dyDescent="0.25">
      <c r="A10903">
        <v>1990</v>
      </c>
      <c r="B10903">
        <v>11</v>
      </c>
      <c r="C10903">
        <v>5</v>
      </c>
      <c r="D10903">
        <v>64</v>
      </c>
      <c r="E10903">
        <v>53</v>
      </c>
      <c r="F10903">
        <v>0</v>
      </c>
      <c r="T10903"/>
    </row>
    <row r="10904" spans="1:20" x14ac:dyDescent="0.25">
      <c r="A10904">
        <v>1990</v>
      </c>
      <c r="B10904">
        <v>11</v>
      </c>
      <c r="C10904">
        <v>6</v>
      </c>
      <c r="D10904">
        <v>63</v>
      </c>
      <c r="E10904">
        <v>45</v>
      </c>
      <c r="F10904">
        <v>19</v>
      </c>
      <c r="T10904"/>
    </row>
    <row r="10905" spans="1:20" x14ac:dyDescent="0.25">
      <c r="A10905">
        <v>1990</v>
      </c>
      <c r="B10905">
        <v>11</v>
      </c>
      <c r="C10905">
        <v>7</v>
      </c>
      <c r="D10905">
        <v>54</v>
      </c>
      <c r="E10905">
        <v>41</v>
      </c>
      <c r="F10905">
        <v>0</v>
      </c>
      <c r="T10905"/>
    </row>
    <row r="10906" spans="1:20" x14ac:dyDescent="0.25">
      <c r="A10906">
        <v>1990</v>
      </c>
      <c r="B10906">
        <v>11</v>
      </c>
      <c r="C10906">
        <v>8</v>
      </c>
      <c r="D10906">
        <v>49</v>
      </c>
      <c r="E10906">
        <v>36</v>
      </c>
      <c r="F10906">
        <v>0</v>
      </c>
      <c r="T10906"/>
    </row>
    <row r="10907" spans="1:20" x14ac:dyDescent="0.25">
      <c r="A10907">
        <v>1990</v>
      </c>
      <c r="B10907">
        <v>11</v>
      </c>
      <c r="C10907">
        <v>9</v>
      </c>
      <c r="D10907">
        <v>51</v>
      </c>
      <c r="E10907">
        <v>32</v>
      </c>
      <c r="F10907">
        <v>0</v>
      </c>
      <c r="T10907"/>
    </row>
    <row r="10908" spans="1:20" x14ac:dyDescent="0.25">
      <c r="A10908">
        <v>1990</v>
      </c>
      <c r="B10908">
        <v>11</v>
      </c>
      <c r="C10908">
        <v>10</v>
      </c>
      <c r="D10908">
        <v>62</v>
      </c>
      <c r="E10908">
        <v>45</v>
      </c>
      <c r="F10908">
        <v>170</v>
      </c>
      <c r="T10908"/>
    </row>
    <row r="10909" spans="1:20" x14ac:dyDescent="0.25">
      <c r="A10909">
        <v>1990</v>
      </c>
      <c r="B10909">
        <v>11</v>
      </c>
      <c r="C10909">
        <v>11</v>
      </c>
      <c r="D10909">
        <v>49</v>
      </c>
      <c r="E10909">
        <v>40</v>
      </c>
      <c r="F10909">
        <v>0</v>
      </c>
      <c r="T10909"/>
    </row>
    <row r="10910" spans="1:20" x14ac:dyDescent="0.25">
      <c r="A10910">
        <v>1990</v>
      </c>
      <c r="B10910">
        <v>11</v>
      </c>
      <c r="C10910">
        <v>12</v>
      </c>
      <c r="D10910">
        <v>48</v>
      </c>
      <c r="E10910">
        <v>36</v>
      </c>
      <c r="F10910">
        <v>0</v>
      </c>
      <c r="T10910"/>
    </row>
    <row r="10911" spans="1:20" x14ac:dyDescent="0.25">
      <c r="A10911">
        <v>1990</v>
      </c>
      <c r="B10911">
        <v>11</v>
      </c>
      <c r="C10911">
        <v>13</v>
      </c>
      <c r="D10911">
        <v>42</v>
      </c>
      <c r="E10911">
        <v>34</v>
      </c>
      <c r="F10911">
        <v>0</v>
      </c>
      <c r="T10911"/>
    </row>
    <row r="10912" spans="1:20" x14ac:dyDescent="0.25">
      <c r="A10912">
        <v>1990</v>
      </c>
      <c r="B10912">
        <v>11</v>
      </c>
      <c r="C10912">
        <v>14</v>
      </c>
      <c r="D10912">
        <v>50</v>
      </c>
      <c r="E10912">
        <v>33</v>
      </c>
      <c r="F10912">
        <v>0</v>
      </c>
      <c r="T10912"/>
    </row>
    <row r="10913" spans="1:20" x14ac:dyDescent="0.25">
      <c r="A10913">
        <v>1990</v>
      </c>
      <c r="B10913">
        <v>11</v>
      </c>
      <c r="C10913">
        <v>15</v>
      </c>
      <c r="D10913">
        <v>67</v>
      </c>
      <c r="E10913">
        <v>41</v>
      </c>
      <c r="F10913">
        <v>0</v>
      </c>
      <c r="T10913"/>
    </row>
    <row r="10914" spans="1:20" x14ac:dyDescent="0.25">
      <c r="A10914">
        <v>1990</v>
      </c>
      <c r="B10914">
        <v>11</v>
      </c>
      <c r="C10914">
        <v>16</v>
      </c>
      <c r="D10914">
        <v>71</v>
      </c>
      <c r="E10914">
        <v>53</v>
      </c>
      <c r="F10914">
        <v>0</v>
      </c>
      <c r="T10914"/>
    </row>
    <row r="10915" spans="1:20" x14ac:dyDescent="0.25">
      <c r="A10915">
        <v>1990</v>
      </c>
      <c r="B10915">
        <v>11</v>
      </c>
      <c r="C10915">
        <v>17</v>
      </c>
      <c r="D10915">
        <v>59</v>
      </c>
      <c r="E10915">
        <v>41</v>
      </c>
      <c r="F10915">
        <v>20</v>
      </c>
      <c r="T10915"/>
    </row>
    <row r="10916" spans="1:20" x14ac:dyDescent="0.25">
      <c r="A10916">
        <v>1990</v>
      </c>
      <c r="B10916">
        <v>11</v>
      </c>
      <c r="C10916">
        <v>18</v>
      </c>
      <c r="D10916">
        <v>44</v>
      </c>
      <c r="E10916">
        <v>33</v>
      </c>
      <c r="F10916">
        <v>0</v>
      </c>
      <c r="T10916"/>
    </row>
    <row r="10917" spans="1:20" x14ac:dyDescent="0.25">
      <c r="A10917">
        <v>1990</v>
      </c>
      <c r="B10917">
        <v>11</v>
      </c>
      <c r="C10917">
        <v>19</v>
      </c>
      <c r="D10917">
        <v>50</v>
      </c>
      <c r="E10917">
        <v>30</v>
      </c>
      <c r="F10917">
        <v>0</v>
      </c>
      <c r="T10917"/>
    </row>
    <row r="10918" spans="1:20" x14ac:dyDescent="0.25">
      <c r="A10918">
        <v>1990</v>
      </c>
      <c r="B10918">
        <v>11</v>
      </c>
      <c r="C10918">
        <v>20</v>
      </c>
      <c r="D10918">
        <v>54</v>
      </c>
      <c r="E10918">
        <v>36</v>
      </c>
      <c r="F10918">
        <v>0</v>
      </c>
      <c r="T10918"/>
    </row>
    <row r="10919" spans="1:20" x14ac:dyDescent="0.25">
      <c r="A10919">
        <v>1990</v>
      </c>
      <c r="B10919">
        <v>11</v>
      </c>
      <c r="C10919">
        <v>21</v>
      </c>
      <c r="D10919">
        <v>55</v>
      </c>
      <c r="E10919">
        <v>39</v>
      </c>
      <c r="F10919">
        <v>0</v>
      </c>
      <c r="T10919"/>
    </row>
    <row r="10920" spans="1:20" x14ac:dyDescent="0.25">
      <c r="A10920">
        <v>1990</v>
      </c>
      <c r="B10920">
        <v>11</v>
      </c>
      <c r="C10920">
        <v>22</v>
      </c>
      <c r="D10920">
        <v>56</v>
      </c>
      <c r="E10920">
        <v>39</v>
      </c>
      <c r="F10920">
        <v>0</v>
      </c>
      <c r="T10920"/>
    </row>
    <row r="10921" spans="1:20" x14ac:dyDescent="0.25">
      <c r="A10921">
        <v>1990</v>
      </c>
      <c r="B10921">
        <v>11</v>
      </c>
      <c r="C10921">
        <v>23</v>
      </c>
      <c r="D10921">
        <v>51</v>
      </c>
      <c r="E10921">
        <v>48</v>
      </c>
      <c r="F10921">
        <v>32</v>
      </c>
      <c r="T10921"/>
    </row>
    <row r="10922" spans="1:20" x14ac:dyDescent="0.25">
      <c r="A10922">
        <v>1990</v>
      </c>
      <c r="B10922">
        <v>11</v>
      </c>
      <c r="C10922">
        <v>24</v>
      </c>
      <c r="D10922">
        <v>51</v>
      </c>
      <c r="E10922">
        <v>43</v>
      </c>
      <c r="F10922">
        <v>30</v>
      </c>
      <c r="T10922"/>
    </row>
    <row r="10923" spans="1:20" x14ac:dyDescent="0.25">
      <c r="A10923">
        <v>1990</v>
      </c>
      <c r="B10923">
        <v>11</v>
      </c>
      <c r="C10923">
        <v>25</v>
      </c>
      <c r="D10923">
        <v>65</v>
      </c>
      <c r="E10923">
        <v>44</v>
      </c>
      <c r="F10923">
        <v>0</v>
      </c>
      <c r="T10923"/>
    </row>
    <row r="10924" spans="1:20" x14ac:dyDescent="0.25">
      <c r="A10924">
        <v>1990</v>
      </c>
      <c r="B10924">
        <v>11</v>
      </c>
      <c r="C10924">
        <v>26</v>
      </c>
      <c r="D10924">
        <v>56</v>
      </c>
      <c r="E10924">
        <v>43</v>
      </c>
      <c r="F10924">
        <v>0</v>
      </c>
      <c r="T10924"/>
    </row>
    <row r="10925" spans="1:20" x14ac:dyDescent="0.25">
      <c r="A10925">
        <v>1990</v>
      </c>
      <c r="B10925">
        <v>11</v>
      </c>
      <c r="C10925">
        <v>27</v>
      </c>
      <c r="D10925">
        <v>64</v>
      </c>
      <c r="E10925">
        <v>44</v>
      </c>
      <c r="F10925">
        <v>0</v>
      </c>
      <c r="T10925"/>
    </row>
    <row r="10926" spans="1:20" x14ac:dyDescent="0.25">
      <c r="A10926">
        <v>1990</v>
      </c>
      <c r="B10926">
        <v>11</v>
      </c>
      <c r="C10926">
        <v>28</v>
      </c>
      <c r="D10926">
        <v>69</v>
      </c>
      <c r="E10926">
        <v>55</v>
      </c>
      <c r="F10926">
        <v>0</v>
      </c>
      <c r="T10926"/>
    </row>
    <row r="10927" spans="1:20" x14ac:dyDescent="0.25">
      <c r="A10927">
        <v>1990</v>
      </c>
      <c r="B10927">
        <v>11</v>
      </c>
      <c r="C10927">
        <v>29</v>
      </c>
      <c r="D10927">
        <v>69</v>
      </c>
      <c r="E10927">
        <v>38</v>
      </c>
      <c r="F10927">
        <v>11</v>
      </c>
      <c r="T10927"/>
    </row>
    <row r="10928" spans="1:20" x14ac:dyDescent="0.25">
      <c r="A10928">
        <v>1990</v>
      </c>
      <c r="B10928">
        <v>11</v>
      </c>
      <c r="C10928">
        <v>30</v>
      </c>
      <c r="D10928">
        <v>45</v>
      </c>
      <c r="E10928">
        <v>34</v>
      </c>
      <c r="F10928">
        <v>0</v>
      </c>
      <c r="T10928"/>
    </row>
    <row r="10929" spans="1:20" x14ac:dyDescent="0.25">
      <c r="A10929">
        <v>1990</v>
      </c>
      <c r="B10929">
        <v>12</v>
      </c>
      <c r="C10929">
        <v>1</v>
      </c>
      <c r="D10929">
        <v>53</v>
      </c>
      <c r="E10929">
        <v>36</v>
      </c>
      <c r="F10929">
        <v>0</v>
      </c>
      <c r="T10929"/>
    </row>
    <row r="10930" spans="1:20" x14ac:dyDescent="0.25">
      <c r="A10930">
        <v>1990</v>
      </c>
      <c r="B10930">
        <v>12</v>
      </c>
      <c r="C10930">
        <v>2</v>
      </c>
      <c r="D10930">
        <v>57</v>
      </c>
      <c r="E10930">
        <v>42</v>
      </c>
      <c r="F10930">
        <v>0</v>
      </c>
      <c r="T10930"/>
    </row>
    <row r="10931" spans="1:20" x14ac:dyDescent="0.25">
      <c r="A10931">
        <v>1990</v>
      </c>
      <c r="B10931">
        <v>12</v>
      </c>
      <c r="C10931">
        <v>3</v>
      </c>
      <c r="D10931">
        <v>53</v>
      </c>
      <c r="E10931">
        <v>38</v>
      </c>
      <c r="F10931">
        <v>121</v>
      </c>
      <c r="T10931"/>
    </row>
    <row r="10932" spans="1:20" x14ac:dyDescent="0.25">
      <c r="A10932">
        <v>1990</v>
      </c>
      <c r="B10932">
        <v>12</v>
      </c>
      <c r="C10932">
        <v>4</v>
      </c>
      <c r="D10932">
        <v>60</v>
      </c>
      <c r="E10932">
        <v>35</v>
      </c>
      <c r="F10932">
        <v>95</v>
      </c>
      <c r="T10932"/>
    </row>
    <row r="10933" spans="1:20" x14ac:dyDescent="0.25">
      <c r="A10933">
        <v>1990</v>
      </c>
      <c r="B10933">
        <v>12</v>
      </c>
      <c r="C10933">
        <v>5</v>
      </c>
      <c r="D10933">
        <v>36</v>
      </c>
      <c r="E10933">
        <v>32</v>
      </c>
      <c r="F10933">
        <v>0</v>
      </c>
      <c r="T10933"/>
    </row>
    <row r="10934" spans="1:20" x14ac:dyDescent="0.25">
      <c r="A10934">
        <v>1990</v>
      </c>
      <c r="B10934">
        <v>12</v>
      </c>
      <c r="C10934">
        <v>6</v>
      </c>
      <c r="D10934">
        <v>47</v>
      </c>
      <c r="E10934">
        <v>31</v>
      </c>
      <c r="F10934">
        <v>0</v>
      </c>
      <c r="T10934"/>
    </row>
    <row r="10935" spans="1:20" x14ac:dyDescent="0.25">
      <c r="A10935">
        <v>1990</v>
      </c>
      <c r="B10935">
        <v>12</v>
      </c>
      <c r="C10935">
        <v>7</v>
      </c>
      <c r="D10935">
        <v>47</v>
      </c>
      <c r="E10935">
        <v>37</v>
      </c>
      <c r="F10935">
        <v>0</v>
      </c>
      <c r="T10935"/>
    </row>
    <row r="10936" spans="1:20" x14ac:dyDescent="0.25">
      <c r="A10936">
        <v>1990</v>
      </c>
      <c r="B10936">
        <v>12</v>
      </c>
      <c r="C10936">
        <v>8</v>
      </c>
      <c r="D10936">
        <v>49</v>
      </c>
      <c r="E10936">
        <v>38</v>
      </c>
      <c r="F10936">
        <v>0</v>
      </c>
      <c r="T10936"/>
    </row>
    <row r="10937" spans="1:20" x14ac:dyDescent="0.25">
      <c r="A10937">
        <v>1990</v>
      </c>
      <c r="B10937">
        <v>12</v>
      </c>
      <c r="C10937">
        <v>9</v>
      </c>
      <c r="D10937">
        <v>49</v>
      </c>
      <c r="E10937">
        <v>36</v>
      </c>
      <c r="F10937">
        <v>0</v>
      </c>
      <c r="T10937"/>
    </row>
    <row r="10938" spans="1:20" x14ac:dyDescent="0.25">
      <c r="A10938">
        <v>1990</v>
      </c>
      <c r="B10938">
        <v>12</v>
      </c>
      <c r="C10938">
        <v>10</v>
      </c>
      <c r="D10938">
        <v>54</v>
      </c>
      <c r="E10938">
        <v>36</v>
      </c>
      <c r="F10938">
        <v>0</v>
      </c>
      <c r="T10938"/>
    </row>
    <row r="10939" spans="1:20" x14ac:dyDescent="0.25">
      <c r="A10939">
        <v>1990</v>
      </c>
      <c r="B10939">
        <v>12</v>
      </c>
      <c r="C10939">
        <v>11</v>
      </c>
      <c r="D10939">
        <v>39</v>
      </c>
      <c r="E10939">
        <v>30</v>
      </c>
      <c r="F10939">
        <v>0</v>
      </c>
      <c r="T10939"/>
    </row>
    <row r="10940" spans="1:20" x14ac:dyDescent="0.25">
      <c r="A10940">
        <v>1990</v>
      </c>
      <c r="B10940">
        <v>12</v>
      </c>
      <c r="C10940">
        <v>12</v>
      </c>
      <c r="D10940">
        <v>51</v>
      </c>
      <c r="E10940">
        <v>35</v>
      </c>
      <c r="F10940">
        <v>0</v>
      </c>
      <c r="T10940"/>
    </row>
    <row r="10941" spans="1:20" x14ac:dyDescent="0.25">
      <c r="A10941">
        <v>1990</v>
      </c>
      <c r="B10941">
        <v>12</v>
      </c>
      <c r="C10941">
        <v>13</v>
      </c>
      <c r="D10941">
        <v>60</v>
      </c>
      <c r="E10941">
        <v>41</v>
      </c>
      <c r="F10941">
        <v>0</v>
      </c>
      <c r="T10941"/>
    </row>
    <row r="10942" spans="1:20" x14ac:dyDescent="0.25">
      <c r="A10942">
        <v>1990</v>
      </c>
      <c r="B10942">
        <v>12</v>
      </c>
      <c r="C10942">
        <v>14</v>
      </c>
      <c r="D10942">
        <v>41</v>
      </c>
      <c r="E10942">
        <v>30</v>
      </c>
      <c r="F10942">
        <v>0</v>
      </c>
      <c r="T10942"/>
    </row>
    <row r="10943" spans="1:20" x14ac:dyDescent="0.25">
      <c r="A10943">
        <v>1990</v>
      </c>
      <c r="B10943">
        <v>12</v>
      </c>
      <c r="C10943">
        <v>15</v>
      </c>
      <c r="D10943">
        <v>49</v>
      </c>
      <c r="E10943">
        <v>33</v>
      </c>
      <c r="F10943">
        <v>47</v>
      </c>
      <c r="T10943"/>
    </row>
    <row r="10944" spans="1:20" x14ac:dyDescent="0.25">
      <c r="A10944">
        <v>1990</v>
      </c>
      <c r="B10944">
        <v>12</v>
      </c>
      <c r="C10944">
        <v>16</v>
      </c>
      <c r="D10944">
        <v>48</v>
      </c>
      <c r="E10944">
        <v>40</v>
      </c>
      <c r="F10944">
        <v>26</v>
      </c>
      <c r="T10944"/>
    </row>
    <row r="10945" spans="1:20" x14ac:dyDescent="0.25">
      <c r="A10945">
        <v>1990</v>
      </c>
      <c r="B10945">
        <v>12</v>
      </c>
      <c r="C10945">
        <v>17</v>
      </c>
      <c r="D10945">
        <v>49</v>
      </c>
      <c r="E10945">
        <v>37</v>
      </c>
      <c r="F10945">
        <v>0</v>
      </c>
      <c r="T10945"/>
    </row>
    <row r="10946" spans="1:20" x14ac:dyDescent="0.25">
      <c r="A10946">
        <v>1990</v>
      </c>
      <c r="B10946">
        <v>12</v>
      </c>
      <c r="C10946">
        <v>18</v>
      </c>
      <c r="D10946">
        <v>58</v>
      </c>
      <c r="E10946">
        <v>39</v>
      </c>
      <c r="F10946">
        <v>44</v>
      </c>
      <c r="T10946"/>
    </row>
    <row r="10947" spans="1:20" x14ac:dyDescent="0.25">
      <c r="A10947">
        <v>1990</v>
      </c>
      <c r="B10947">
        <v>12</v>
      </c>
      <c r="C10947">
        <v>19</v>
      </c>
      <c r="D10947">
        <v>52</v>
      </c>
      <c r="E10947">
        <v>39</v>
      </c>
      <c r="F10947">
        <v>0</v>
      </c>
      <c r="T10947"/>
    </row>
    <row r="10948" spans="1:20" x14ac:dyDescent="0.25">
      <c r="A10948">
        <v>1990</v>
      </c>
      <c r="B10948">
        <v>12</v>
      </c>
      <c r="C10948">
        <v>20</v>
      </c>
      <c r="D10948">
        <v>45</v>
      </c>
      <c r="E10948">
        <v>32</v>
      </c>
      <c r="F10948">
        <v>0</v>
      </c>
      <c r="T10948"/>
    </row>
    <row r="10949" spans="1:20" x14ac:dyDescent="0.25">
      <c r="A10949">
        <v>1990</v>
      </c>
      <c r="B10949">
        <v>12</v>
      </c>
      <c r="C10949">
        <v>21</v>
      </c>
      <c r="D10949">
        <v>59</v>
      </c>
      <c r="E10949">
        <v>45</v>
      </c>
      <c r="F10949">
        <v>30</v>
      </c>
      <c r="T10949"/>
    </row>
    <row r="10950" spans="1:20" x14ac:dyDescent="0.25">
      <c r="A10950">
        <v>1990</v>
      </c>
      <c r="B10950">
        <v>12</v>
      </c>
      <c r="C10950">
        <v>22</v>
      </c>
      <c r="D10950">
        <v>61</v>
      </c>
      <c r="E10950">
        <v>58</v>
      </c>
      <c r="F10950">
        <v>0</v>
      </c>
      <c r="T10950"/>
    </row>
    <row r="10951" spans="1:20" x14ac:dyDescent="0.25">
      <c r="A10951">
        <v>1990</v>
      </c>
      <c r="B10951">
        <v>12</v>
      </c>
      <c r="C10951">
        <v>23</v>
      </c>
      <c r="D10951">
        <v>66</v>
      </c>
      <c r="E10951">
        <v>57</v>
      </c>
      <c r="F10951">
        <v>27</v>
      </c>
      <c r="T10951"/>
    </row>
    <row r="10952" spans="1:20" x14ac:dyDescent="0.25">
      <c r="A10952">
        <v>1990</v>
      </c>
      <c r="B10952">
        <v>12</v>
      </c>
      <c r="C10952">
        <v>24</v>
      </c>
      <c r="D10952">
        <v>63</v>
      </c>
      <c r="E10952">
        <v>29</v>
      </c>
      <c r="F10952">
        <v>44</v>
      </c>
      <c r="T10952"/>
    </row>
    <row r="10953" spans="1:20" x14ac:dyDescent="0.25">
      <c r="A10953">
        <v>1990</v>
      </c>
      <c r="B10953">
        <v>12</v>
      </c>
      <c r="C10953">
        <v>25</v>
      </c>
      <c r="D10953">
        <v>31</v>
      </c>
      <c r="E10953">
        <v>22</v>
      </c>
      <c r="F10953">
        <v>0</v>
      </c>
      <c r="T10953"/>
    </row>
    <row r="10954" spans="1:20" x14ac:dyDescent="0.25">
      <c r="A10954">
        <v>1990</v>
      </c>
      <c r="B10954">
        <v>12</v>
      </c>
      <c r="C10954">
        <v>26</v>
      </c>
      <c r="D10954">
        <v>36</v>
      </c>
      <c r="E10954">
        <v>25</v>
      </c>
      <c r="F10954">
        <v>0</v>
      </c>
      <c r="T10954"/>
    </row>
    <row r="10955" spans="1:20" x14ac:dyDescent="0.25">
      <c r="A10955">
        <v>1990</v>
      </c>
      <c r="B10955">
        <v>12</v>
      </c>
      <c r="C10955">
        <v>27</v>
      </c>
      <c r="D10955">
        <v>28</v>
      </c>
      <c r="E10955">
        <v>21</v>
      </c>
      <c r="F10955">
        <v>7</v>
      </c>
      <c r="T10955"/>
    </row>
    <row r="10956" spans="1:20" x14ac:dyDescent="0.25">
      <c r="A10956">
        <v>1990</v>
      </c>
      <c r="B10956">
        <v>12</v>
      </c>
      <c r="C10956">
        <v>28</v>
      </c>
      <c r="D10956">
        <v>36</v>
      </c>
      <c r="E10956">
        <v>24</v>
      </c>
      <c r="F10956">
        <v>105</v>
      </c>
      <c r="T10956"/>
    </row>
    <row r="10957" spans="1:20" x14ac:dyDescent="0.25">
      <c r="A10957">
        <v>1990</v>
      </c>
      <c r="B10957">
        <v>12</v>
      </c>
      <c r="C10957">
        <v>29</v>
      </c>
      <c r="D10957">
        <v>43</v>
      </c>
      <c r="E10957">
        <v>35</v>
      </c>
      <c r="F10957">
        <v>0</v>
      </c>
      <c r="T10957"/>
    </row>
    <row r="10958" spans="1:20" x14ac:dyDescent="0.25">
      <c r="A10958">
        <v>1990</v>
      </c>
      <c r="B10958">
        <v>12</v>
      </c>
      <c r="C10958">
        <v>30</v>
      </c>
      <c r="D10958">
        <v>60</v>
      </c>
      <c r="E10958">
        <v>40</v>
      </c>
      <c r="F10958">
        <v>2</v>
      </c>
      <c r="T10958"/>
    </row>
    <row r="10959" spans="1:20" x14ac:dyDescent="0.25">
      <c r="A10959">
        <v>1990</v>
      </c>
      <c r="B10959">
        <v>12</v>
      </c>
      <c r="C10959">
        <v>31</v>
      </c>
      <c r="D10959">
        <v>60</v>
      </c>
      <c r="E10959">
        <v>27</v>
      </c>
      <c r="F10959">
        <v>10</v>
      </c>
      <c r="T10959"/>
    </row>
    <row r="10960" spans="1:20" x14ac:dyDescent="0.25">
      <c r="A10960">
        <v>1991</v>
      </c>
      <c r="B10960">
        <v>1</v>
      </c>
      <c r="C10960">
        <v>1</v>
      </c>
      <c r="D10960">
        <v>39</v>
      </c>
      <c r="E10960">
        <v>25</v>
      </c>
      <c r="F10960">
        <v>0</v>
      </c>
      <c r="T10960"/>
    </row>
    <row r="10961" spans="1:20" x14ac:dyDescent="0.25">
      <c r="A10961">
        <v>1991</v>
      </c>
      <c r="B10961">
        <v>1</v>
      </c>
      <c r="C10961">
        <v>2</v>
      </c>
      <c r="D10961">
        <v>50</v>
      </c>
      <c r="E10961">
        <v>35</v>
      </c>
      <c r="F10961">
        <v>0</v>
      </c>
      <c r="T10961"/>
    </row>
    <row r="10962" spans="1:20" x14ac:dyDescent="0.25">
      <c r="A10962">
        <v>1991</v>
      </c>
      <c r="B10962">
        <v>1</v>
      </c>
      <c r="C10962">
        <v>3</v>
      </c>
      <c r="D10962">
        <v>40</v>
      </c>
      <c r="E10962">
        <v>32</v>
      </c>
      <c r="F10962">
        <v>0</v>
      </c>
      <c r="T10962"/>
    </row>
    <row r="10963" spans="1:20" x14ac:dyDescent="0.25">
      <c r="A10963">
        <v>1991</v>
      </c>
      <c r="B10963">
        <v>1</v>
      </c>
      <c r="C10963">
        <v>4</v>
      </c>
      <c r="D10963">
        <v>36</v>
      </c>
      <c r="E10963">
        <v>27</v>
      </c>
      <c r="F10963">
        <v>0</v>
      </c>
      <c r="T10963"/>
    </row>
    <row r="10964" spans="1:20" x14ac:dyDescent="0.25">
      <c r="A10964">
        <v>1991</v>
      </c>
      <c r="B10964">
        <v>1</v>
      </c>
      <c r="C10964">
        <v>5</v>
      </c>
      <c r="D10964">
        <v>41</v>
      </c>
      <c r="E10964">
        <v>27</v>
      </c>
      <c r="F10964">
        <v>0</v>
      </c>
      <c r="T10964"/>
    </row>
    <row r="10965" spans="1:20" x14ac:dyDescent="0.25">
      <c r="A10965">
        <v>1991</v>
      </c>
      <c r="B10965">
        <v>1</v>
      </c>
      <c r="C10965">
        <v>6</v>
      </c>
      <c r="D10965">
        <v>44</v>
      </c>
      <c r="E10965">
        <v>37</v>
      </c>
      <c r="F10965">
        <v>0</v>
      </c>
      <c r="T10965"/>
    </row>
    <row r="10966" spans="1:20" x14ac:dyDescent="0.25">
      <c r="A10966">
        <v>1991</v>
      </c>
      <c r="B10966">
        <v>1</v>
      </c>
      <c r="C10966">
        <v>7</v>
      </c>
      <c r="D10966">
        <v>39</v>
      </c>
      <c r="E10966">
        <v>23</v>
      </c>
      <c r="F10966">
        <v>0</v>
      </c>
      <c r="T10966"/>
    </row>
    <row r="10967" spans="1:20" x14ac:dyDescent="0.25">
      <c r="A10967">
        <v>1991</v>
      </c>
      <c r="B10967">
        <v>1</v>
      </c>
      <c r="C10967">
        <v>8</v>
      </c>
      <c r="D10967">
        <v>29</v>
      </c>
      <c r="E10967">
        <v>19</v>
      </c>
      <c r="F10967">
        <v>2</v>
      </c>
      <c r="T10967"/>
    </row>
    <row r="10968" spans="1:20" x14ac:dyDescent="0.25">
      <c r="A10968">
        <v>1991</v>
      </c>
      <c r="B10968">
        <v>1</v>
      </c>
      <c r="C10968">
        <v>9</v>
      </c>
      <c r="D10968">
        <v>36</v>
      </c>
      <c r="E10968">
        <v>27</v>
      </c>
      <c r="F10968">
        <v>37</v>
      </c>
      <c r="T10968"/>
    </row>
    <row r="10969" spans="1:20" x14ac:dyDescent="0.25">
      <c r="A10969">
        <v>1991</v>
      </c>
      <c r="B10969">
        <v>1</v>
      </c>
      <c r="C10969">
        <v>10</v>
      </c>
      <c r="D10969">
        <v>41</v>
      </c>
      <c r="E10969">
        <v>28</v>
      </c>
      <c r="F10969">
        <v>0</v>
      </c>
      <c r="T10969"/>
    </row>
    <row r="10970" spans="1:20" x14ac:dyDescent="0.25">
      <c r="A10970">
        <v>1991</v>
      </c>
      <c r="B10970">
        <v>1</v>
      </c>
      <c r="C10970">
        <v>11</v>
      </c>
      <c r="D10970">
        <v>33</v>
      </c>
      <c r="E10970">
        <v>21</v>
      </c>
      <c r="F10970">
        <v>85</v>
      </c>
      <c r="T10970"/>
    </row>
    <row r="10971" spans="1:20" x14ac:dyDescent="0.25">
      <c r="A10971">
        <v>1991</v>
      </c>
      <c r="B10971">
        <v>1</v>
      </c>
      <c r="C10971">
        <v>12</v>
      </c>
      <c r="D10971">
        <v>37</v>
      </c>
      <c r="E10971">
        <v>31</v>
      </c>
      <c r="F10971">
        <v>71</v>
      </c>
      <c r="T10971"/>
    </row>
    <row r="10972" spans="1:20" x14ac:dyDescent="0.25">
      <c r="A10972">
        <v>1991</v>
      </c>
      <c r="B10972">
        <v>1</v>
      </c>
      <c r="C10972">
        <v>13</v>
      </c>
      <c r="D10972">
        <v>37</v>
      </c>
      <c r="E10972">
        <v>25</v>
      </c>
      <c r="F10972">
        <v>0</v>
      </c>
      <c r="T10972"/>
    </row>
    <row r="10973" spans="1:20" x14ac:dyDescent="0.25">
      <c r="A10973">
        <v>1991</v>
      </c>
      <c r="B10973">
        <v>1</v>
      </c>
      <c r="C10973">
        <v>14</v>
      </c>
      <c r="D10973">
        <v>38</v>
      </c>
      <c r="E10973">
        <v>22</v>
      </c>
      <c r="F10973">
        <v>0</v>
      </c>
      <c r="T10973"/>
    </row>
    <row r="10974" spans="1:20" x14ac:dyDescent="0.25">
      <c r="A10974">
        <v>1991</v>
      </c>
      <c r="B10974">
        <v>1</v>
      </c>
      <c r="C10974">
        <v>15</v>
      </c>
      <c r="D10974">
        <v>50</v>
      </c>
      <c r="E10974">
        <v>34</v>
      </c>
      <c r="F10974">
        <v>0</v>
      </c>
      <c r="T10974"/>
    </row>
    <row r="10975" spans="1:20" x14ac:dyDescent="0.25">
      <c r="A10975">
        <v>1991</v>
      </c>
      <c r="B10975">
        <v>1</v>
      </c>
      <c r="C10975">
        <v>16</v>
      </c>
      <c r="D10975">
        <v>55</v>
      </c>
      <c r="E10975">
        <v>38</v>
      </c>
      <c r="F10975">
        <v>80</v>
      </c>
      <c r="T10975"/>
    </row>
    <row r="10976" spans="1:20" x14ac:dyDescent="0.25">
      <c r="A10976">
        <v>1991</v>
      </c>
      <c r="B10976">
        <v>1</v>
      </c>
      <c r="C10976">
        <v>17</v>
      </c>
      <c r="D10976">
        <v>49</v>
      </c>
      <c r="E10976">
        <v>40</v>
      </c>
      <c r="F10976">
        <v>0</v>
      </c>
      <c r="T10976"/>
    </row>
    <row r="10977" spans="1:20" x14ac:dyDescent="0.25">
      <c r="A10977">
        <v>1991</v>
      </c>
      <c r="B10977">
        <v>1</v>
      </c>
      <c r="C10977">
        <v>18</v>
      </c>
      <c r="D10977">
        <v>42</v>
      </c>
      <c r="E10977">
        <v>37</v>
      </c>
      <c r="F10977">
        <v>0</v>
      </c>
      <c r="T10977"/>
    </row>
    <row r="10978" spans="1:20" x14ac:dyDescent="0.25">
      <c r="A10978">
        <v>1991</v>
      </c>
      <c r="B10978">
        <v>1</v>
      </c>
      <c r="C10978">
        <v>19</v>
      </c>
      <c r="D10978">
        <v>49</v>
      </c>
      <c r="E10978">
        <v>35</v>
      </c>
      <c r="F10978">
        <v>0</v>
      </c>
      <c r="T10978"/>
    </row>
    <row r="10979" spans="1:20" x14ac:dyDescent="0.25">
      <c r="A10979">
        <v>1991</v>
      </c>
      <c r="B10979">
        <v>1</v>
      </c>
      <c r="C10979">
        <v>20</v>
      </c>
      <c r="D10979">
        <v>52</v>
      </c>
      <c r="E10979">
        <v>42</v>
      </c>
      <c r="F10979">
        <v>0</v>
      </c>
      <c r="T10979"/>
    </row>
    <row r="10980" spans="1:20" x14ac:dyDescent="0.25">
      <c r="A10980">
        <v>1991</v>
      </c>
      <c r="B10980">
        <v>1</v>
      </c>
      <c r="C10980">
        <v>21</v>
      </c>
      <c r="D10980">
        <v>45</v>
      </c>
      <c r="E10980">
        <v>16</v>
      </c>
      <c r="F10980">
        <v>30</v>
      </c>
      <c r="T10980"/>
    </row>
    <row r="10981" spans="1:20" x14ac:dyDescent="0.25">
      <c r="A10981">
        <v>1991</v>
      </c>
      <c r="B10981">
        <v>1</v>
      </c>
      <c r="C10981">
        <v>22</v>
      </c>
      <c r="D10981">
        <v>20</v>
      </c>
      <c r="E10981">
        <v>10</v>
      </c>
      <c r="F10981">
        <v>0</v>
      </c>
      <c r="T10981"/>
    </row>
    <row r="10982" spans="1:20" x14ac:dyDescent="0.25">
      <c r="A10982">
        <v>1991</v>
      </c>
      <c r="B10982">
        <v>1</v>
      </c>
      <c r="C10982">
        <v>23</v>
      </c>
      <c r="D10982">
        <v>35</v>
      </c>
      <c r="E10982">
        <v>17</v>
      </c>
      <c r="F10982">
        <v>0</v>
      </c>
      <c r="T10982"/>
    </row>
    <row r="10983" spans="1:20" x14ac:dyDescent="0.25">
      <c r="A10983">
        <v>1991</v>
      </c>
      <c r="B10983">
        <v>1</v>
      </c>
      <c r="C10983">
        <v>24</v>
      </c>
      <c r="D10983">
        <v>39</v>
      </c>
      <c r="E10983">
        <v>26</v>
      </c>
      <c r="F10983">
        <v>0</v>
      </c>
      <c r="T10983"/>
    </row>
    <row r="10984" spans="1:20" x14ac:dyDescent="0.25">
      <c r="A10984">
        <v>1991</v>
      </c>
      <c r="B10984">
        <v>1</v>
      </c>
      <c r="C10984">
        <v>25</v>
      </c>
      <c r="D10984">
        <v>26</v>
      </c>
      <c r="E10984">
        <v>17</v>
      </c>
      <c r="F10984">
        <v>0</v>
      </c>
      <c r="T10984"/>
    </row>
    <row r="10985" spans="1:20" x14ac:dyDescent="0.25">
      <c r="A10985">
        <v>1991</v>
      </c>
      <c r="B10985">
        <v>1</v>
      </c>
      <c r="C10985">
        <v>26</v>
      </c>
      <c r="D10985">
        <v>34</v>
      </c>
      <c r="E10985">
        <v>20</v>
      </c>
      <c r="F10985">
        <v>0</v>
      </c>
      <c r="T10985"/>
    </row>
    <row r="10986" spans="1:20" x14ac:dyDescent="0.25">
      <c r="A10986">
        <v>1991</v>
      </c>
      <c r="B10986">
        <v>1</v>
      </c>
      <c r="C10986">
        <v>27</v>
      </c>
      <c r="D10986">
        <v>41</v>
      </c>
      <c r="E10986">
        <v>28</v>
      </c>
      <c r="F10986">
        <v>0</v>
      </c>
      <c r="T10986"/>
    </row>
    <row r="10987" spans="1:20" x14ac:dyDescent="0.25">
      <c r="A10987">
        <v>1991</v>
      </c>
      <c r="B10987">
        <v>1</v>
      </c>
      <c r="C10987">
        <v>28</v>
      </c>
      <c r="D10987">
        <v>49</v>
      </c>
      <c r="E10987">
        <v>40</v>
      </c>
      <c r="F10987">
        <v>0</v>
      </c>
      <c r="T10987"/>
    </row>
    <row r="10988" spans="1:20" x14ac:dyDescent="0.25">
      <c r="A10988">
        <v>1991</v>
      </c>
      <c r="B10988">
        <v>1</v>
      </c>
      <c r="C10988">
        <v>29</v>
      </c>
      <c r="D10988">
        <v>50</v>
      </c>
      <c r="E10988">
        <v>36</v>
      </c>
      <c r="F10988">
        <v>0</v>
      </c>
      <c r="T10988"/>
    </row>
    <row r="10989" spans="1:20" x14ac:dyDescent="0.25">
      <c r="A10989">
        <v>1991</v>
      </c>
      <c r="B10989">
        <v>1</v>
      </c>
      <c r="C10989">
        <v>30</v>
      </c>
      <c r="D10989">
        <v>53</v>
      </c>
      <c r="E10989">
        <v>43</v>
      </c>
      <c r="F10989">
        <v>22</v>
      </c>
      <c r="T10989"/>
    </row>
    <row r="10990" spans="1:20" x14ac:dyDescent="0.25">
      <c r="A10990">
        <v>1991</v>
      </c>
      <c r="B10990">
        <v>1</v>
      </c>
      <c r="C10990">
        <v>31</v>
      </c>
      <c r="D10990">
        <v>49</v>
      </c>
      <c r="E10990">
        <v>26</v>
      </c>
      <c r="F10990">
        <v>11</v>
      </c>
      <c r="T10990"/>
    </row>
    <row r="10991" spans="1:20" x14ac:dyDescent="0.25">
      <c r="A10991">
        <v>1991</v>
      </c>
      <c r="B10991">
        <v>2</v>
      </c>
      <c r="C10991">
        <v>1</v>
      </c>
      <c r="D10991">
        <v>35</v>
      </c>
      <c r="E10991">
        <v>23</v>
      </c>
      <c r="F10991">
        <v>0</v>
      </c>
      <c r="T10991"/>
    </row>
    <row r="10992" spans="1:20" x14ac:dyDescent="0.25">
      <c r="A10992">
        <v>1991</v>
      </c>
      <c r="B10992">
        <v>2</v>
      </c>
      <c r="C10992">
        <v>2</v>
      </c>
      <c r="D10992">
        <v>51</v>
      </c>
      <c r="E10992">
        <v>32</v>
      </c>
      <c r="F10992">
        <v>0</v>
      </c>
      <c r="T10992"/>
    </row>
    <row r="10993" spans="1:20" x14ac:dyDescent="0.25">
      <c r="A10993">
        <v>1991</v>
      </c>
      <c r="B10993">
        <v>2</v>
      </c>
      <c r="C10993">
        <v>3</v>
      </c>
      <c r="D10993">
        <v>64</v>
      </c>
      <c r="E10993">
        <v>40</v>
      </c>
      <c r="F10993">
        <v>0</v>
      </c>
      <c r="T10993"/>
    </row>
    <row r="10994" spans="1:20" x14ac:dyDescent="0.25">
      <c r="A10994">
        <v>1991</v>
      </c>
      <c r="B10994">
        <v>2</v>
      </c>
      <c r="C10994">
        <v>4</v>
      </c>
      <c r="D10994">
        <v>68</v>
      </c>
      <c r="E10994">
        <v>46</v>
      </c>
      <c r="F10994">
        <v>0</v>
      </c>
      <c r="T10994"/>
    </row>
    <row r="10995" spans="1:20" x14ac:dyDescent="0.25">
      <c r="A10995">
        <v>1991</v>
      </c>
      <c r="B10995">
        <v>2</v>
      </c>
      <c r="C10995">
        <v>5</v>
      </c>
      <c r="D10995">
        <v>70</v>
      </c>
      <c r="E10995">
        <v>51</v>
      </c>
      <c r="F10995">
        <v>0</v>
      </c>
      <c r="T10995"/>
    </row>
    <row r="10996" spans="1:20" x14ac:dyDescent="0.25">
      <c r="A10996">
        <v>1991</v>
      </c>
      <c r="B10996">
        <v>2</v>
      </c>
      <c r="C10996">
        <v>6</v>
      </c>
      <c r="D10996">
        <v>58</v>
      </c>
      <c r="E10996">
        <v>41</v>
      </c>
      <c r="F10996">
        <v>26</v>
      </c>
      <c r="T10996"/>
    </row>
    <row r="10997" spans="1:20" x14ac:dyDescent="0.25">
      <c r="A10997">
        <v>1991</v>
      </c>
      <c r="B10997">
        <v>2</v>
      </c>
      <c r="C10997">
        <v>7</v>
      </c>
      <c r="D10997">
        <v>44</v>
      </c>
      <c r="E10997">
        <v>40</v>
      </c>
      <c r="F10997">
        <v>19</v>
      </c>
      <c r="T10997"/>
    </row>
    <row r="10998" spans="1:20" x14ac:dyDescent="0.25">
      <c r="A10998">
        <v>1991</v>
      </c>
      <c r="B10998">
        <v>2</v>
      </c>
      <c r="C10998">
        <v>8</v>
      </c>
      <c r="D10998">
        <v>47</v>
      </c>
      <c r="E10998">
        <v>40</v>
      </c>
      <c r="F10998">
        <v>0</v>
      </c>
      <c r="T10998"/>
    </row>
    <row r="10999" spans="1:20" x14ac:dyDescent="0.25">
      <c r="A10999">
        <v>1991</v>
      </c>
      <c r="B10999">
        <v>2</v>
      </c>
      <c r="C10999">
        <v>9</v>
      </c>
      <c r="D10999">
        <v>55</v>
      </c>
      <c r="E10999">
        <v>39</v>
      </c>
      <c r="F10999">
        <v>0</v>
      </c>
      <c r="T10999"/>
    </row>
    <row r="11000" spans="1:20" x14ac:dyDescent="0.25">
      <c r="A11000">
        <v>1991</v>
      </c>
      <c r="B11000">
        <v>2</v>
      </c>
      <c r="C11000">
        <v>10</v>
      </c>
      <c r="D11000">
        <v>49</v>
      </c>
      <c r="E11000">
        <v>37</v>
      </c>
      <c r="F11000">
        <v>0</v>
      </c>
      <c r="T11000"/>
    </row>
    <row r="11001" spans="1:20" x14ac:dyDescent="0.25">
      <c r="A11001">
        <v>1991</v>
      </c>
      <c r="B11001">
        <v>2</v>
      </c>
      <c r="C11001">
        <v>11</v>
      </c>
      <c r="D11001">
        <v>39</v>
      </c>
      <c r="E11001">
        <v>23</v>
      </c>
      <c r="F11001">
        <v>0</v>
      </c>
      <c r="T11001"/>
    </row>
    <row r="11002" spans="1:20" x14ac:dyDescent="0.25">
      <c r="A11002">
        <v>1991</v>
      </c>
      <c r="B11002">
        <v>2</v>
      </c>
      <c r="C11002">
        <v>12</v>
      </c>
      <c r="D11002">
        <v>30</v>
      </c>
      <c r="E11002">
        <v>17</v>
      </c>
      <c r="F11002">
        <v>0</v>
      </c>
      <c r="T11002"/>
    </row>
    <row r="11003" spans="1:20" x14ac:dyDescent="0.25">
      <c r="A11003">
        <v>1991</v>
      </c>
      <c r="B11003">
        <v>2</v>
      </c>
      <c r="C11003">
        <v>13</v>
      </c>
      <c r="D11003">
        <v>41</v>
      </c>
      <c r="E11003">
        <v>29</v>
      </c>
      <c r="F11003">
        <v>6</v>
      </c>
      <c r="T11003"/>
    </row>
    <row r="11004" spans="1:20" x14ac:dyDescent="0.25">
      <c r="A11004">
        <v>1991</v>
      </c>
      <c r="B11004">
        <v>2</v>
      </c>
      <c r="C11004">
        <v>14</v>
      </c>
      <c r="D11004">
        <v>52</v>
      </c>
      <c r="E11004">
        <v>34</v>
      </c>
      <c r="F11004">
        <v>19</v>
      </c>
      <c r="T11004"/>
    </row>
    <row r="11005" spans="1:20" x14ac:dyDescent="0.25">
      <c r="A11005">
        <v>1991</v>
      </c>
      <c r="B11005">
        <v>2</v>
      </c>
      <c r="C11005">
        <v>15</v>
      </c>
      <c r="D11005">
        <v>40</v>
      </c>
      <c r="E11005">
        <v>22</v>
      </c>
      <c r="F11005">
        <v>0</v>
      </c>
      <c r="T11005"/>
    </row>
    <row r="11006" spans="1:20" x14ac:dyDescent="0.25">
      <c r="A11006">
        <v>1991</v>
      </c>
      <c r="B11006">
        <v>2</v>
      </c>
      <c r="C11006">
        <v>16</v>
      </c>
      <c r="D11006">
        <v>27</v>
      </c>
      <c r="E11006">
        <v>14</v>
      </c>
      <c r="F11006">
        <v>0</v>
      </c>
      <c r="T11006"/>
    </row>
    <row r="11007" spans="1:20" x14ac:dyDescent="0.25">
      <c r="A11007">
        <v>1991</v>
      </c>
      <c r="B11007">
        <v>2</v>
      </c>
      <c r="C11007">
        <v>17</v>
      </c>
      <c r="D11007">
        <v>38</v>
      </c>
      <c r="E11007">
        <v>22</v>
      </c>
      <c r="F11007">
        <v>7</v>
      </c>
      <c r="T11007"/>
    </row>
    <row r="11008" spans="1:20" x14ac:dyDescent="0.25">
      <c r="A11008">
        <v>1991</v>
      </c>
      <c r="B11008">
        <v>2</v>
      </c>
      <c r="C11008">
        <v>18</v>
      </c>
      <c r="D11008">
        <v>38</v>
      </c>
      <c r="E11008">
        <v>32</v>
      </c>
      <c r="F11008">
        <v>27</v>
      </c>
      <c r="T11008"/>
    </row>
    <row r="11009" spans="1:20" x14ac:dyDescent="0.25">
      <c r="A11009">
        <v>1991</v>
      </c>
      <c r="B11009">
        <v>2</v>
      </c>
      <c r="C11009">
        <v>19</v>
      </c>
      <c r="D11009">
        <v>57</v>
      </c>
      <c r="E11009">
        <v>38</v>
      </c>
      <c r="F11009">
        <v>32</v>
      </c>
      <c r="T11009"/>
    </row>
    <row r="11010" spans="1:20" x14ac:dyDescent="0.25">
      <c r="A11010">
        <v>1991</v>
      </c>
      <c r="B11010">
        <v>2</v>
      </c>
      <c r="C11010">
        <v>20</v>
      </c>
      <c r="D11010">
        <v>61</v>
      </c>
      <c r="E11010">
        <v>40</v>
      </c>
      <c r="F11010">
        <v>2</v>
      </c>
      <c r="T11010"/>
    </row>
    <row r="11011" spans="1:20" x14ac:dyDescent="0.25">
      <c r="A11011">
        <v>1991</v>
      </c>
      <c r="B11011">
        <v>2</v>
      </c>
      <c r="C11011">
        <v>21</v>
      </c>
      <c r="D11011">
        <v>56</v>
      </c>
      <c r="E11011">
        <v>35</v>
      </c>
      <c r="F11011">
        <v>0</v>
      </c>
      <c r="T11011"/>
    </row>
    <row r="11012" spans="1:20" x14ac:dyDescent="0.25">
      <c r="A11012">
        <v>1991</v>
      </c>
      <c r="B11012">
        <v>2</v>
      </c>
      <c r="C11012">
        <v>22</v>
      </c>
      <c r="D11012">
        <v>66</v>
      </c>
      <c r="E11012">
        <v>38</v>
      </c>
      <c r="F11012">
        <v>0</v>
      </c>
      <c r="T11012"/>
    </row>
    <row r="11013" spans="1:20" x14ac:dyDescent="0.25">
      <c r="A11013">
        <v>1991</v>
      </c>
      <c r="B11013">
        <v>2</v>
      </c>
      <c r="C11013">
        <v>23</v>
      </c>
      <c r="D11013">
        <v>39</v>
      </c>
      <c r="E11013">
        <v>23</v>
      </c>
      <c r="F11013">
        <v>0</v>
      </c>
      <c r="T11013"/>
    </row>
    <row r="11014" spans="1:20" x14ac:dyDescent="0.25">
      <c r="A11014">
        <v>1991</v>
      </c>
      <c r="B11014">
        <v>2</v>
      </c>
      <c r="C11014">
        <v>24</v>
      </c>
      <c r="D11014">
        <v>45</v>
      </c>
      <c r="E11014">
        <v>25</v>
      </c>
      <c r="F11014">
        <v>0</v>
      </c>
      <c r="T11014"/>
    </row>
    <row r="11015" spans="1:20" x14ac:dyDescent="0.25">
      <c r="A11015">
        <v>1991</v>
      </c>
      <c r="B11015">
        <v>2</v>
      </c>
      <c r="C11015">
        <v>25</v>
      </c>
      <c r="D11015">
        <v>46</v>
      </c>
      <c r="E11015">
        <v>35</v>
      </c>
      <c r="F11015">
        <v>1</v>
      </c>
      <c r="T11015"/>
    </row>
    <row r="11016" spans="1:20" x14ac:dyDescent="0.25">
      <c r="A11016">
        <v>1991</v>
      </c>
      <c r="B11016">
        <v>2</v>
      </c>
      <c r="C11016">
        <v>26</v>
      </c>
      <c r="D11016">
        <v>35</v>
      </c>
      <c r="E11016">
        <v>31</v>
      </c>
      <c r="F11016">
        <v>53</v>
      </c>
      <c r="T11016"/>
    </row>
    <row r="11017" spans="1:20" x14ac:dyDescent="0.25">
      <c r="A11017">
        <v>1991</v>
      </c>
      <c r="B11017">
        <v>2</v>
      </c>
      <c r="C11017">
        <v>27</v>
      </c>
      <c r="D11017">
        <v>36</v>
      </c>
      <c r="E11017">
        <v>26</v>
      </c>
      <c r="F11017">
        <v>1</v>
      </c>
      <c r="T11017"/>
    </row>
    <row r="11018" spans="1:20" x14ac:dyDescent="0.25">
      <c r="A11018">
        <v>1991</v>
      </c>
      <c r="B11018">
        <v>2</v>
      </c>
      <c r="C11018">
        <v>28</v>
      </c>
      <c r="D11018">
        <v>45</v>
      </c>
      <c r="E11018">
        <v>32</v>
      </c>
      <c r="F11018">
        <v>0</v>
      </c>
      <c r="T11018"/>
    </row>
    <row r="11019" spans="1:20" x14ac:dyDescent="0.25">
      <c r="A11019">
        <v>1991</v>
      </c>
      <c r="B11019">
        <v>3</v>
      </c>
      <c r="C11019">
        <v>1</v>
      </c>
      <c r="D11019">
        <v>60</v>
      </c>
      <c r="E11019">
        <v>38</v>
      </c>
      <c r="F11019">
        <v>0</v>
      </c>
      <c r="T11019"/>
    </row>
    <row r="11020" spans="1:20" x14ac:dyDescent="0.25">
      <c r="A11020">
        <v>1991</v>
      </c>
      <c r="B11020">
        <v>3</v>
      </c>
      <c r="C11020">
        <v>2</v>
      </c>
      <c r="D11020">
        <v>71</v>
      </c>
      <c r="E11020">
        <v>50</v>
      </c>
      <c r="F11020">
        <v>15</v>
      </c>
      <c r="T11020"/>
    </row>
    <row r="11021" spans="1:20" x14ac:dyDescent="0.25">
      <c r="A11021">
        <v>1991</v>
      </c>
      <c r="B11021">
        <v>3</v>
      </c>
      <c r="C11021">
        <v>3</v>
      </c>
      <c r="D11021">
        <v>65</v>
      </c>
      <c r="E11021">
        <v>48</v>
      </c>
      <c r="F11021">
        <v>217</v>
      </c>
      <c r="T11021"/>
    </row>
    <row r="11022" spans="1:20" x14ac:dyDescent="0.25">
      <c r="A11022">
        <v>1991</v>
      </c>
      <c r="B11022">
        <v>3</v>
      </c>
      <c r="C11022">
        <v>4</v>
      </c>
      <c r="D11022">
        <v>58</v>
      </c>
      <c r="E11022">
        <v>41</v>
      </c>
      <c r="F11022">
        <v>37</v>
      </c>
      <c r="T11022"/>
    </row>
    <row r="11023" spans="1:20" x14ac:dyDescent="0.25">
      <c r="A11023">
        <v>1991</v>
      </c>
      <c r="B11023">
        <v>3</v>
      </c>
      <c r="C11023">
        <v>5</v>
      </c>
      <c r="D11023">
        <v>52</v>
      </c>
      <c r="E11023">
        <v>38</v>
      </c>
      <c r="F11023">
        <v>0</v>
      </c>
      <c r="T11023"/>
    </row>
    <row r="11024" spans="1:20" x14ac:dyDescent="0.25">
      <c r="A11024">
        <v>1991</v>
      </c>
      <c r="B11024">
        <v>3</v>
      </c>
      <c r="C11024">
        <v>6</v>
      </c>
      <c r="D11024">
        <v>58</v>
      </c>
      <c r="E11024">
        <v>38</v>
      </c>
      <c r="F11024">
        <v>20</v>
      </c>
      <c r="T11024"/>
    </row>
    <row r="11025" spans="1:20" x14ac:dyDescent="0.25">
      <c r="A11025">
        <v>1991</v>
      </c>
      <c r="B11025">
        <v>3</v>
      </c>
      <c r="C11025">
        <v>7</v>
      </c>
      <c r="D11025">
        <v>53</v>
      </c>
      <c r="E11025">
        <v>34</v>
      </c>
      <c r="F11025">
        <v>3</v>
      </c>
      <c r="T11025"/>
    </row>
    <row r="11026" spans="1:20" x14ac:dyDescent="0.25">
      <c r="A11026">
        <v>1991</v>
      </c>
      <c r="B11026">
        <v>3</v>
      </c>
      <c r="C11026">
        <v>8</v>
      </c>
      <c r="D11026">
        <v>42</v>
      </c>
      <c r="E11026">
        <v>28</v>
      </c>
      <c r="F11026">
        <v>0</v>
      </c>
      <c r="T11026"/>
    </row>
    <row r="11027" spans="1:20" x14ac:dyDescent="0.25">
      <c r="A11027">
        <v>1991</v>
      </c>
      <c r="B11027">
        <v>3</v>
      </c>
      <c r="C11027">
        <v>9</v>
      </c>
      <c r="D11027">
        <v>44</v>
      </c>
      <c r="E11027">
        <v>27</v>
      </c>
      <c r="F11027">
        <v>0</v>
      </c>
      <c r="T11027"/>
    </row>
    <row r="11028" spans="1:20" x14ac:dyDescent="0.25">
      <c r="A11028">
        <v>1991</v>
      </c>
      <c r="B11028">
        <v>3</v>
      </c>
      <c r="C11028">
        <v>10</v>
      </c>
      <c r="D11028">
        <v>44</v>
      </c>
      <c r="E11028">
        <v>27</v>
      </c>
      <c r="F11028">
        <v>0</v>
      </c>
      <c r="T11028"/>
    </row>
    <row r="11029" spans="1:20" x14ac:dyDescent="0.25">
      <c r="A11029">
        <v>1991</v>
      </c>
      <c r="B11029">
        <v>3</v>
      </c>
      <c r="C11029">
        <v>11</v>
      </c>
      <c r="D11029">
        <v>41</v>
      </c>
      <c r="E11029">
        <v>25</v>
      </c>
      <c r="F11029">
        <v>0</v>
      </c>
      <c r="T11029"/>
    </row>
    <row r="11030" spans="1:20" x14ac:dyDescent="0.25">
      <c r="A11030">
        <v>1991</v>
      </c>
      <c r="B11030">
        <v>3</v>
      </c>
      <c r="C11030">
        <v>12</v>
      </c>
      <c r="D11030">
        <v>47</v>
      </c>
      <c r="E11030">
        <v>24</v>
      </c>
      <c r="F11030">
        <v>0</v>
      </c>
      <c r="T11030"/>
    </row>
    <row r="11031" spans="1:20" x14ac:dyDescent="0.25">
      <c r="A11031">
        <v>1991</v>
      </c>
      <c r="B11031">
        <v>3</v>
      </c>
      <c r="C11031">
        <v>13</v>
      </c>
      <c r="D11031">
        <v>43</v>
      </c>
      <c r="E11031">
        <v>29</v>
      </c>
      <c r="F11031">
        <v>0</v>
      </c>
      <c r="T11031"/>
    </row>
    <row r="11032" spans="1:20" x14ac:dyDescent="0.25">
      <c r="A11032">
        <v>1991</v>
      </c>
      <c r="B11032">
        <v>3</v>
      </c>
      <c r="C11032">
        <v>14</v>
      </c>
      <c r="D11032">
        <v>39</v>
      </c>
      <c r="E11032">
        <v>35</v>
      </c>
      <c r="F11032">
        <v>26</v>
      </c>
      <c r="T11032"/>
    </row>
    <row r="11033" spans="1:20" x14ac:dyDescent="0.25">
      <c r="A11033">
        <v>1991</v>
      </c>
      <c r="B11033">
        <v>3</v>
      </c>
      <c r="C11033">
        <v>15</v>
      </c>
      <c r="D11033">
        <v>39</v>
      </c>
      <c r="E11033">
        <v>33</v>
      </c>
      <c r="F11033">
        <v>24</v>
      </c>
      <c r="T11033"/>
    </row>
    <row r="11034" spans="1:20" x14ac:dyDescent="0.25">
      <c r="A11034">
        <v>1991</v>
      </c>
      <c r="B11034">
        <v>3</v>
      </c>
      <c r="C11034">
        <v>16</v>
      </c>
      <c r="D11034">
        <v>55</v>
      </c>
      <c r="E11034">
        <v>34</v>
      </c>
      <c r="F11034">
        <v>0</v>
      </c>
      <c r="T11034"/>
    </row>
    <row r="11035" spans="1:20" x14ac:dyDescent="0.25">
      <c r="A11035">
        <v>1991</v>
      </c>
      <c r="B11035">
        <v>3</v>
      </c>
      <c r="C11035">
        <v>17</v>
      </c>
      <c r="D11035">
        <v>61</v>
      </c>
      <c r="E11035">
        <v>39</v>
      </c>
      <c r="F11035">
        <v>0</v>
      </c>
      <c r="T11035"/>
    </row>
    <row r="11036" spans="1:20" x14ac:dyDescent="0.25">
      <c r="A11036">
        <v>1991</v>
      </c>
      <c r="B11036">
        <v>3</v>
      </c>
      <c r="C11036">
        <v>18</v>
      </c>
      <c r="D11036">
        <v>50</v>
      </c>
      <c r="E11036">
        <v>44</v>
      </c>
      <c r="F11036">
        <v>58</v>
      </c>
      <c r="T11036"/>
    </row>
    <row r="11037" spans="1:20" x14ac:dyDescent="0.25">
      <c r="A11037">
        <v>1991</v>
      </c>
      <c r="B11037">
        <v>3</v>
      </c>
      <c r="C11037">
        <v>19</v>
      </c>
      <c r="D11037">
        <v>56</v>
      </c>
      <c r="E11037">
        <v>42</v>
      </c>
      <c r="F11037">
        <v>13</v>
      </c>
      <c r="T11037"/>
    </row>
    <row r="11038" spans="1:20" x14ac:dyDescent="0.25">
      <c r="A11038">
        <v>1991</v>
      </c>
      <c r="B11038">
        <v>3</v>
      </c>
      <c r="C11038">
        <v>20</v>
      </c>
      <c r="D11038">
        <v>56</v>
      </c>
      <c r="E11038">
        <v>43</v>
      </c>
      <c r="F11038">
        <v>0</v>
      </c>
      <c r="T11038"/>
    </row>
    <row r="11039" spans="1:20" x14ac:dyDescent="0.25">
      <c r="A11039">
        <v>1991</v>
      </c>
      <c r="B11039">
        <v>3</v>
      </c>
      <c r="C11039">
        <v>21</v>
      </c>
      <c r="D11039">
        <v>48</v>
      </c>
      <c r="E11039">
        <v>39</v>
      </c>
      <c r="F11039">
        <v>0</v>
      </c>
      <c r="T11039"/>
    </row>
    <row r="11040" spans="1:20" x14ac:dyDescent="0.25">
      <c r="A11040">
        <v>1991</v>
      </c>
      <c r="B11040">
        <v>3</v>
      </c>
      <c r="C11040">
        <v>22</v>
      </c>
      <c r="D11040">
        <v>47</v>
      </c>
      <c r="E11040">
        <v>39</v>
      </c>
      <c r="F11040">
        <v>3</v>
      </c>
      <c r="T11040"/>
    </row>
    <row r="11041" spans="1:20" x14ac:dyDescent="0.25">
      <c r="A11041">
        <v>1991</v>
      </c>
      <c r="B11041">
        <v>3</v>
      </c>
      <c r="C11041">
        <v>23</v>
      </c>
      <c r="D11041">
        <v>40</v>
      </c>
      <c r="E11041">
        <v>38</v>
      </c>
      <c r="F11041">
        <v>36</v>
      </c>
      <c r="T11041"/>
    </row>
    <row r="11042" spans="1:20" x14ac:dyDescent="0.25">
      <c r="A11042">
        <v>1991</v>
      </c>
      <c r="B11042">
        <v>3</v>
      </c>
      <c r="C11042">
        <v>24</v>
      </c>
      <c r="D11042">
        <v>52</v>
      </c>
      <c r="E11042">
        <v>38</v>
      </c>
      <c r="F11042">
        <v>4</v>
      </c>
      <c r="T11042"/>
    </row>
    <row r="11043" spans="1:20" x14ac:dyDescent="0.25">
      <c r="A11043">
        <v>1991</v>
      </c>
      <c r="B11043">
        <v>3</v>
      </c>
      <c r="C11043">
        <v>25</v>
      </c>
      <c r="D11043">
        <v>52</v>
      </c>
      <c r="E11043">
        <v>43</v>
      </c>
      <c r="F11043">
        <v>4</v>
      </c>
      <c r="T11043"/>
    </row>
    <row r="11044" spans="1:20" x14ac:dyDescent="0.25">
      <c r="A11044">
        <v>1991</v>
      </c>
      <c r="B11044">
        <v>3</v>
      </c>
      <c r="C11044">
        <v>26</v>
      </c>
      <c r="D11044">
        <v>56</v>
      </c>
      <c r="E11044">
        <v>39</v>
      </c>
      <c r="F11044">
        <v>0</v>
      </c>
      <c r="T11044"/>
    </row>
    <row r="11045" spans="1:20" x14ac:dyDescent="0.25">
      <c r="A11045">
        <v>1991</v>
      </c>
      <c r="B11045">
        <v>3</v>
      </c>
      <c r="C11045">
        <v>27</v>
      </c>
      <c r="D11045">
        <v>53</v>
      </c>
      <c r="E11045">
        <v>43</v>
      </c>
      <c r="F11045">
        <v>8</v>
      </c>
      <c r="T11045"/>
    </row>
    <row r="11046" spans="1:20" x14ac:dyDescent="0.25">
      <c r="A11046">
        <v>1991</v>
      </c>
      <c r="B11046">
        <v>3</v>
      </c>
      <c r="C11046">
        <v>28</v>
      </c>
      <c r="D11046">
        <v>77</v>
      </c>
      <c r="E11046">
        <v>48</v>
      </c>
      <c r="F11046">
        <v>0</v>
      </c>
      <c r="T11046"/>
    </row>
    <row r="11047" spans="1:20" x14ac:dyDescent="0.25">
      <c r="A11047">
        <v>1991</v>
      </c>
      <c r="B11047">
        <v>3</v>
      </c>
      <c r="C11047">
        <v>29</v>
      </c>
      <c r="D11047">
        <v>61</v>
      </c>
      <c r="E11047">
        <v>43</v>
      </c>
      <c r="F11047">
        <v>9</v>
      </c>
      <c r="T11047"/>
    </row>
    <row r="11048" spans="1:20" x14ac:dyDescent="0.25">
      <c r="A11048">
        <v>1991</v>
      </c>
      <c r="B11048">
        <v>3</v>
      </c>
      <c r="C11048">
        <v>30</v>
      </c>
      <c r="D11048">
        <v>47</v>
      </c>
      <c r="E11048">
        <v>33</v>
      </c>
      <c r="F11048">
        <v>39</v>
      </c>
      <c r="T11048"/>
    </row>
    <row r="11049" spans="1:20" x14ac:dyDescent="0.25">
      <c r="A11049">
        <v>1991</v>
      </c>
      <c r="B11049">
        <v>3</v>
      </c>
      <c r="C11049">
        <v>31</v>
      </c>
      <c r="D11049">
        <v>48</v>
      </c>
      <c r="E11049">
        <v>31</v>
      </c>
      <c r="F11049">
        <v>0</v>
      </c>
      <c r="T11049"/>
    </row>
    <row r="11050" spans="1:20" x14ac:dyDescent="0.25">
      <c r="A11050">
        <v>1991</v>
      </c>
      <c r="B11050">
        <v>4</v>
      </c>
      <c r="C11050">
        <v>1</v>
      </c>
      <c r="D11050">
        <v>49</v>
      </c>
      <c r="E11050">
        <v>37</v>
      </c>
      <c r="F11050">
        <v>8</v>
      </c>
      <c r="T11050"/>
    </row>
    <row r="11051" spans="1:20" x14ac:dyDescent="0.25">
      <c r="A11051">
        <v>1991</v>
      </c>
      <c r="B11051">
        <v>4</v>
      </c>
      <c r="C11051">
        <v>2</v>
      </c>
      <c r="D11051">
        <v>51</v>
      </c>
      <c r="E11051">
        <v>37</v>
      </c>
      <c r="F11051">
        <v>0</v>
      </c>
      <c r="T11051"/>
    </row>
    <row r="11052" spans="1:20" x14ac:dyDescent="0.25">
      <c r="A11052">
        <v>1991</v>
      </c>
      <c r="B11052">
        <v>4</v>
      </c>
      <c r="C11052">
        <v>3</v>
      </c>
      <c r="D11052">
        <v>57</v>
      </c>
      <c r="E11052">
        <v>36</v>
      </c>
      <c r="F11052">
        <v>0</v>
      </c>
      <c r="T11052"/>
    </row>
    <row r="11053" spans="1:20" x14ac:dyDescent="0.25">
      <c r="A11053">
        <v>1991</v>
      </c>
      <c r="B11053">
        <v>4</v>
      </c>
      <c r="C11053">
        <v>4</v>
      </c>
      <c r="D11053">
        <v>65</v>
      </c>
      <c r="E11053">
        <v>40</v>
      </c>
      <c r="F11053">
        <v>0</v>
      </c>
      <c r="T11053"/>
    </row>
    <row r="11054" spans="1:20" x14ac:dyDescent="0.25">
      <c r="A11054">
        <v>1991</v>
      </c>
      <c r="B11054">
        <v>4</v>
      </c>
      <c r="C11054">
        <v>5</v>
      </c>
      <c r="D11054">
        <v>64</v>
      </c>
      <c r="E11054">
        <v>46</v>
      </c>
      <c r="F11054">
        <v>1</v>
      </c>
      <c r="T11054"/>
    </row>
    <row r="11055" spans="1:20" x14ac:dyDescent="0.25">
      <c r="A11055">
        <v>1991</v>
      </c>
      <c r="B11055">
        <v>4</v>
      </c>
      <c r="C11055">
        <v>6</v>
      </c>
      <c r="D11055">
        <v>77</v>
      </c>
      <c r="E11055">
        <v>53</v>
      </c>
      <c r="F11055">
        <v>0</v>
      </c>
      <c r="T11055"/>
    </row>
    <row r="11056" spans="1:20" x14ac:dyDescent="0.25">
      <c r="A11056">
        <v>1991</v>
      </c>
      <c r="B11056">
        <v>4</v>
      </c>
      <c r="C11056">
        <v>7</v>
      </c>
      <c r="D11056">
        <v>87</v>
      </c>
      <c r="E11056">
        <v>63</v>
      </c>
      <c r="F11056">
        <v>0</v>
      </c>
      <c r="T11056"/>
    </row>
    <row r="11057" spans="1:20" x14ac:dyDescent="0.25">
      <c r="A11057">
        <v>1991</v>
      </c>
      <c r="B11057">
        <v>4</v>
      </c>
      <c r="C11057">
        <v>8</v>
      </c>
      <c r="D11057">
        <v>90</v>
      </c>
      <c r="E11057">
        <v>66</v>
      </c>
      <c r="F11057">
        <v>0</v>
      </c>
      <c r="T11057"/>
    </row>
    <row r="11058" spans="1:20" x14ac:dyDescent="0.25">
      <c r="A11058">
        <v>1991</v>
      </c>
      <c r="B11058">
        <v>4</v>
      </c>
      <c r="C11058">
        <v>9</v>
      </c>
      <c r="D11058">
        <v>86</v>
      </c>
      <c r="E11058">
        <v>68</v>
      </c>
      <c r="F11058">
        <v>0</v>
      </c>
      <c r="T11058"/>
    </row>
    <row r="11059" spans="1:20" x14ac:dyDescent="0.25">
      <c r="A11059">
        <v>1991</v>
      </c>
      <c r="B11059">
        <v>4</v>
      </c>
      <c r="C11059">
        <v>10</v>
      </c>
      <c r="D11059">
        <v>75</v>
      </c>
      <c r="E11059">
        <v>49</v>
      </c>
      <c r="F11059">
        <v>0</v>
      </c>
      <c r="T11059"/>
    </row>
    <row r="11060" spans="1:20" x14ac:dyDescent="0.25">
      <c r="A11060">
        <v>1991</v>
      </c>
      <c r="B11060">
        <v>4</v>
      </c>
      <c r="C11060">
        <v>11</v>
      </c>
      <c r="D11060">
        <v>60</v>
      </c>
      <c r="E11060">
        <v>42</v>
      </c>
      <c r="F11060">
        <v>0</v>
      </c>
      <c r="T11060"/>
    </row>
    <row r="11061" spans="1:20" x14ac:dyDescent="0.25">
      <c r="A11061">
        <v>1991</v>
      </c>
      <c r="B11061">
        <v>4</v>
      </c>
      <c r="C11061">
        <v>12</v>
      </c>
      <c r="D11061">
        <v>59</v>
      </c>
      <c r="E11061">
        <v>38</v>
      </c>
      <c r="F11061">
        <v>0</v>
      </c>
      <c r="T11061"/>
    </row>
    <row r="11062" spans="1:20" x14ac:dyDescent="0.25">
      <c r="A11062">
        <v>1991</v>
      </c>
      <c r="B11062">
        <v>4</v>
      </c>
      <c r="C11062">
        <v>13</v>
      </c>
      <c r="D11062">
        <v>52</v>
      </c>
      <c r="E11062">
        <v>40</v>
      </c>
      <c r="F11062">
        <v>37</v>
      </c>
      <c r="T11062"/>
    </row>
    <row r="11063" spans="1:20" x14ac:dyDescent="0.25">
      <c r="A11063">
        <v>1991</v>
      </c>
      <c r="B11063">
        <v>4</v>
      </c>
      <c r="C11063">
        <v>14</v>
      </c>
      <c r="D11063">
        <v>57</v>
      </c>
      <c r="E11063">
        <v>40</v>
      </c>
      <c r="F11063">
        <v>0</v>
      </c>
      <c r="T11063"/>
    </row>
    <row r="11064" spans="1:20" x14ac:dyDescent="0.25">
      <c r="A11064">
        <v>1991</v>
      </c>
      <c r="B11064">
        <v>4</v>
      </c>
      <c r="C11064">
        <v>15</v>
      </c>
      <c r="D11064">
        <v>52</v>
      </c>
      <c r="E11064">
        <v>43</v>
      </c>
      <c r="F11064">
        <v>31</v>
      </c>
      <c r="T11064"/>
    </row>
    <row r="11065" spans="1:20" x14ac:dyDescent="0.25">
      <c r="A11065">
        <v>1991</v>
      </c>
      <c r="B11065">
        <v>4</v>
      </c>
      <c r="C11065">
        <v>16</v>
      </c>
      <c r="D11065">
        <v>76</v>
      </c>
      <c r="E11065">
        <v>50</v>
      </c>
      <c r="F11065">
        <v>0</v>
      </c>
      <c r="T11065"/>
    </row>
    <row r="11066" spans="1:20" x14ac:dyDescent="0.25">
      <c r="A11066">
        <v>1991</v>
      </c>
      <c r="B11066">
        <v>4</v>
      </c>
      <c r="C11066">
        <v>17</v>
      </c>
      <c r="D11066">
        <v>61</v>
      </c>
      <c r="E11066">
        <v>46</v>
      </c>
      <c r="F11066">
        <v>34</v>
      </c>
      <c r="T11066"/>
    </row>
    <row r="11067" spans="1:20" x14ac:dyDescent="0.25">
      <c r="A11067">
        <v>1991</v>
      </c>
      <c r="B11067">
        <v>4</v>
      </c>
      <c r="C11067">
        <v>18</v>
      </c>
      <c r="D11067">
        <v>51</v>
      </c>
      <c r="E11067">
        <v>45</v>
      </c>
      <c r="F11067">
        <v>0</v>
      </c>
      <c r="T11067"/>
    </row>
    <row r="11068" spans="1:20" x14ac:dyDescent="0.25">
      <c r="A11068">
        <v>1991</v>
      </c>
      <c r="B11068">
        <v>4</v>
      </c>
      <c r="C11068">
        <v>19</v>
      </c>
      <c r="D11068">
        <v>57</v>
      </c>
      <c r="E11068">
        <v>40</v>
      </c>
      <c r="F11068">
        <v>0</v>
      </c>
      <c r="T11068"/>
    </row>
    <row r="11069" spans="1:20" x14ac:dyDescent="0.25">
      <c r="A11069">
        <v>1991</v>
      </c>
      <c r="B11069">
        <v>4</v>
      </c>
      <c r="C11069">
        <v>20</v>
      </c>
      <c r="D11069">
        <v>50</v>
      </c>
      <c r="E11069">
        <v>43</v>
      </c>
      <c r="F11069">
        <v>2</v>
      </c>
      <c r="T11069"/>
    </row>
    <row r="11070" spans="1:20" x14ac:dyDescent="0.25">
      <c r="A11070">
        <v>1991</v>
      </c>
      <c r="B11070">
        <v>4</v>
      </c>
      <c r="C11070">
        <v>21</v>
      </c>
      <c r="D11070">
        <v>46</v>
      </c>
      <c r="E11070">
        <v>41</v>
      </c>
      <c r="F11070">
        <v>228</v>
      </c>
      <c r="T11070"/>
    </row>
    <row r="11071" spans="1:20" x14ac:dyDescent="0.25">
      <c r="A11071">
        <v>1991</v>
      </c>
      <c r="B11071">
        <v>4</v>
      </c>
      <c r="C11071">
        <v>22</v>
      </c>
      <c r="D11071">
        <v>56</v>
      </c>
      <c r="E11071">
        <v>40</v>
      </c>
      <c r="F11071">
        <v>5</v>
      </c>
      <c r="T11071"/>
    </row>
    <row r="11072" spans="1:20" x14ac:dyDescent="0.25">
      <c r="A11072">
        <v>1991</v>
      </c>
      <c r="B11072">
        <v>4</v>
      </c>
      <c r="C11072">
        <v>23</v>
      </c>
      <c r="D11072">
        <v>70</v>
      </c>
      <c r="E11072">
        <v>46</v>
      </c>
      <c r="F11072">
        <v>0</v>
      </c>
      <c r="T11072"/>
    </row>
    <row r="11073" spans="1:20" x14ac:dyDescent="0.25">
      <c r="A11073">
        <v>1991</v>
      </c>
      <c r="B11073">
        <v>4</v>
      </c>
      <c r="C11073">
        <v>24</v>
      </c>
      <c r="D11073">
        <v>63</v>
      </c>
      <c r="E11073">
        <v>50</v>
      </c>
      <c r="F11073">
        <v>14</v>
      </c>
      <c r="T11073"/>
    </row>
    <row r="11074" spans="1:20" x14ac:dyDescent="0.25">
      <c r="A11074">
        <v>1991</v>
      </c>
      <c r="B11074">
        <v>4</v>
      </c>
      <c r="C11074">
        <v>25</v>
      </c>
      <c r="D11074">
        <v>74</v>
      </c>
      <c r="E11074">
        <v>48</v>
      </c>
      <c r="F11074">
        <v>0</v>
      </c>
      <c r="T11074"/>
    </row>
    <row r="11075" spans="1:20" x14ac:dyDescent="0.25">
      <c r="A11075">
        <v>1991</v>
      </c>
      <c r="B11075">
        <v>4</v>
      </c>
      <c r="C11075">
        <v>26</v>
      </c>
      <c r="D11075">
        <v>76</v>
      </c>
      <c r="E11075">
        <v>51</v>
      </c>
      <c r="F11075">
        <v>0</v>
      </c>
      <c r="T11075"/>
    </row>
    <row r="11076" spans="1:20" x14ac:dyDescent="0.25">
      <c r="A11076">
        <v>1991</v>
      </c>
      <c r="B11076">
        <v>4</v>
      </c>
      <c r="C11076">
        <v>27</v>
      </c>
      <c r="D11076">
        <v>79</v>
      </c>
      <c r="E11076">
        <v>56</v>
      </c>
      <c r="F11076">
        <v>0</v>
      </c>
      <c r="T11076"/>
    </row>
    <row r="11077" spans="1:20" x14ac:dyDescent="0.25">
      <c r="A11077">
        <v>1991</v>
      </c>
      <c r="B11077">
        <v>4</v>
      </c>
      <c r="C11077">
        <v>28</v>
      </c>
      <c r="D11077">
        <v>68</v>
      </c>
      <c r="E11077">
        <v>53</v>
      </c>
      <c r="F11077">
        <v>0</v>
      </c>
      <c r="T11077"/>
    </row>
    <row r="11078" spans="1:20" x14ac:dyDescent="0.25">
      <c r="A11078">
        <v>1991</v>
      </c>
      <c r="B11078">
        <v>4</v>
      </c>
      <c r="C11078">
        <v>29</v>
      </c>
      <c r="D11078">
        <v>62</v>
      </c>
      <c r="E11078">
        <v>50</v>
      </c>
      <c r="F11078">
        <v>6</v>
      </c>
      <c r="T11078"/>
    </row>
    <row r="11079" spans="1:20" x14ac:dyDescent="0.25">
      <c r="A11079">
        <v>1991</v>
      </c>
      <c r="B11079">
        <v>4</v>
      </c>
      <c r="C11079">
        <v>30</v>
      </c>
      <c r="D11079">
        <v>63</v>
      </c>
      <c r="E11079">
        <v>50</v>
      </c>
      <c r="F11079">
        <v>2</v>
      </c>
      <c r="T11079"/>
    </row>
    <row r="11080" spans="1:20" x14ac:dyDescent="0.25">
      <c r="A11080">
        <v>1991</v>
      </c>
      <c r="B11080">
        <v>5</v>
      </c>
      <c r="C11080">
        <v>1</v>
      </c>
      <c r="D11080">
        <v>69</v>
      </c>
      <c r="E11080">
        <v>54</v>
      </c>
      <c r="F11080">
        <v>0</v>
      </c>
      <c r="T11080"/>
    </row>
    <row r="11081" spans="1:20" x14ac:dyDescent="0.25">
      <c r="A11081">
        <v>1991</v>
      </c>
      <c r="B11081">
        <v>5</v>
      </c>
      <c r="C11081">
        <v>2</v>
      </c>
      <c r="D11081">
        <v>69</v>
      </c>
      <c r="E11081">
        <v>52</v>
      </c>
      <c r="F11081">
        <v>0</v>
      </c>
      <c r="T11081"/>
    </row>
    <row r="11082" spans="1:20" x14ac:dyDescent="0.25">
      <c r="A11082">
        <v>1991</v>
      </c>
      <c r="B11082">
        <v>5</v>
      </c>
      <c r="C11082">
        <v>3</v>
      </c>
      <c r="D11082">
        <v>63</v>
      </c>
      <c r="E11082">
        <v>49</v>
      </c>
      <c r="F11082">
        <v>0</v>
      </c>
      <c r="T11082"/>
    </row>
    <row r="11083" spans="1:20" x14ac:dyDescent="0.25">
      <c r="A11083">
        <v>1991</v>
      </c>
      <c r="B11083">
        <v>5</v>
      </c>
      <c r="C11083">
        <v>4</v>
      </c>
      <c r="D11083">
        <v>73</v>
      </c>
      <c r="E11083">
        <v>47</v>
      </c>
      <c r="F11083">
        <v>0</v>
      </c>
      <c r="T11083"/>
    </row>
    <row r="11084" spans="1:20" x14ac:dyDescent="0.25">
      <c r="A11084">
        <v>1991</v>
      </c>
      <c r="B11084">
        <v>5</v>
      </c>
      <c r="C11084">
        <v>5</v>
      </c>
      <c r="D11084">
        <v>70</v>
      </c>
      <c r="E11084">
        <v>51</v>
      </c>
      <c r="F11084">
        <v>0</v>
      </c>
      <c r="T11084"/>
    </row>
    <row r="11085" spans="1:20" x14ac:dyDescent="0.25">
      <c r="A11085">
        <v>1991</v>
      </c>
      <c r="B11085">
        <v>5</v>
      </c>
      <c r="C11085">
        <v>6</v>
      </c>
      <c r="D11085">
        <v>63</v>
      </c>
      <c r="E11085">
        <v>55</v>
      </c>
      <c r="F11085">
        <v>139</v>
      </c>
      <c r="T11085"/>
    </row>
    <row r="11086" spans="1:20" x14ac:dyDescent="0.25">
      <c r="A11086">
        <v>1991</v>
      </c>
      <c r="B11086">
        <v>5</v>
      </c>
      <c r="C11086">
        <v>7</v>
      </c>
      <c r="D11086">
        <v>69</v>
      </c>
      <c r="E11086">
        <v>53</v>
      </c>
      <c r="F11086">
        <v>0</v>
      </c>
      <c r="T11086"/>
    </row>
    <row r="11087" spans="1:20" x14ac:dyDescent="0.25">
      <c r="A11087">
        <v>1991</v>
      </c>
      <c r="B11087">
        <v>5</v>
      </c>
      <c r="C11087">
        <v>8</v>
      </c>
      <c r="D11087">
        <v>75</v>
      </c>
      <c r="E11087">
        <v>50</v>
      </c>
      <c r="F11087">
        <v>0</v>
      </c>
      <c r="T11087"/>
    </row>
    <row r="11088" spans="1:20" x14ac:dyDescent="0.25">
      <c r="A11088">
        <v>1991</v>
      </c>
      <c r="B11088">
        <v>5</v>
      </c>
      <c r="C11088">
        <v>9</v>
      </c>
      <c r="D11088">
        <v>64</v>
      </c>
      <c r="E11088">
        <v>52</v>
      </c>
      <c r="F11088">
        <v>0</v>
      </c>
      <c r="T11088"/>
    </row>
    <row r="11089" spans="1:20" x14ac:dyDescent="0.25">
      <c r="A11089">
        <v>1991</v>
      </c>
      <c r="B11089">
        <v>5</v>
      </c>
      <c r="C11089">
        <v>10</v>
      </c>
      <c r="D11089">
        <v>70</v>
      </c>
      <c r="E11089">
        <v>54</v>
      </c>
      <c r="F11089">
        <v>3</v>
      </c>
      <c r="T11089"/>
    </row>
    <row r="11090" spans="1:20" x14ac:dyDescent="0.25">
      <c r="A11090">
        <v>1991</v>
      </c>
      <c r="B11090">
        <v>5</v>
      </c>
      <c r="C11090">
        <v>11</v>
      </c>
      <c r="D11090">
        <v>80</v>
      </c>
      <c r="E11090">
        <v>54</v>
      </c>
      <c r="F11090">
        <v>0</v>
      </c>
      <c r="T11090"/>
    </row>
    <row r="11091" spans="1:20" x14ac:dyDescent="0.25">
      <c r="A11091">
        <v>1991</v>
      </c>
      <c r="B11091">
        <v>5</v>
      </c>
      <c r="C11091">
        <v>12</v>
      </c>
      <c r="D11091">
        <v>89</v>
      </c>
      <c r="E11091">
        <v>59</v>
      </c>
      <c r="F11091">
        <v>0</v>
      </c>
      <c r="T11091"/>
    </row>
    <row r="11092" spans="1:20" x14ac:dyDescent="0.25">
      <c r="A11092">
        <v>1991</v>
      </c>
      <c r="B11092">
        <v>5</v>
      </c>
      <c r="C11092">
        <v>13</v>
      </c>
      <c r="D11092">
        <v>84</v>
      </c>
      <c r="E11092">
        <v>66</v>
      </c>
      <c r="F11092">
        <v>0</v>
      </c>
      <c r="T11092"/>
    </row>
    <row r="11093" spans="1:20" x14ac:dyDescent="0.25">
      <c r="A11093">
        <v>1991</v>
      </c>
      <c r="B11093">
        <v>5</v>
      </c>
      <c r="C11093">
        <v>14</v>
      </c>
      <c r="D11093">
        <v>84</v>
      </c>
      <c r="E11093">
        <v>63</v>
      </c>
      <c r="F11093">
        <v>57</v>
      </c>
      <c r="T11093"/>
    </row>
    <row r="11094" spans="1:20" x14ac:dyDescent="0.25">
      <c r="A11094">
        <v>1991</v>
      </c>
      <c r="B11094">
        <v>5</v>
      </c>
      <c r="C11094">
        <v>15</v>
      </c>
      <c r="D11094">
        <v>84</v>
      </c>
      <c r="E11094">
        <v>61</v>
      </c>
      <c r="F11094">
        <v>0</v>
      </c>
      <c r="T11094"/>
    </row>
    <row r="11095" spans="1:20" x14ac:dyDescent="0.25">
      <c r="A11095">
        <v>1991</v>
      </c>
      <c r="B11095">
        <v>5</v>
      </c>
      <c r="C11095">
        <v>16</v>
      </c>
      <c r="D11095">
        <v>87</v>
      </c>
      <c r="E11095">
        <v>64</v>
      </c>
      <c r="F11095">
        <v>0</v>
      </c>
      <c r="T11095"/>
    </row>
    <row r="11096" spans="1:20" x14ac:dyDescent="0.25">
      <c r="A11096">
        <v>1991</v>
      </c>
      <c r="B11096">
        <v>5</v>
      </c>
      <c r="C11096">
        <v>17</v>
      </c>
      <c r="D11096">
        <v>83</v>
      </c>
      <c r="E11096">
        <v>64</v>
      </c>
      <c r="F11096">
        <v>0</v>
      </c>
      <c r="T11096"/>
    </row>
    <row r="11097" spans="1:20" x14ac:dyDescent="0.25">
      <c r="A11097">
        <v>1991</v>
      </c>
      <c r="B11097">
        <v>5</v>
      </c>
      <c r="C11097">
        <v>18</v>
      </c>
      <c r="D11097">
        <v>74</v>
      </c>
      <c r="E11097">
        <v>51</v>
      </c>
      <c r="F11097">
        <v>0</v>
      </c>
      <c r="T11097"/>
    </row>
    <row r="11098" spans="1:20" x14ac:dyDescent="0.25">
      <c r="A11098">
        <v>1991</v>
      </c>
      <c r="B11098">
        <v>5</v>
      </c>
      <c r="C11098">
        <v>19</v>
      </c>
      <c r="D11098">
        <v>65</v>
      </c>
      <c r="E11098">
        <v>49</v>
      </c>
      <c r="F11098">
        <v>0</v>
      </c>
      <c r="T11098"/>
    </row>
    <row r="11099" spans="1:20" x14ac:dyDescent="0.25">
      <c r="A11099">
        <v>1991</v>
      </c>
      <c r="B11099">
        <v>5</v>
      </c>
      <c r="C11099">
        <v>20</v>
      </c>
      <c r="D11099">
        <v>73</v>
      </c>
      <c r="E11099">
        <v>48</v>
      </c>
      <c r="F11099">
        <v>0</v>
      </c>
      <c r="T11099"/>
    </row>
    <row r="11100" spans="1:20" x14ac:dyDescent="0.25">
      <c r="A11100">
        <v>1991</v>
      </c>
      <c r="B11100">
        <v>5</v>
      </c>
      <c r="C11100">
        <v>21</v>
      </c>
      <c r="D11100">
        <v>82</v>
      </c>
      <c r="E11100">
        <v>51</v>
      </c>
      <c r="F11100">
        <v>0</v>
      </c>
      <c r="T11100"/>
    </row>
    <row r="11101" spans="1:20" x14ac:dyDescent="0.25">
      <c r="A11101">
        <v>1991</v>
      </c>
      <c r="B11101">
        <v>5</v>
      </c>
      <c r="C11101">
        <v>22</v>
      </c>
      <c r="D11101">
        <v>90</v>
      </c>
      <c r="E11101">
        <v>65</v>
      </c>
      <c r="F11101">
        <v>0</v>
      </c>
      <c r="T11101"/>
    </row>
    <row r="11102" spans="1:20" x14ac:dyDescent="0.25">
      <c r="A11102">
        <v>1991</v>
      </c>
      <c r="B11102">
        <v>5</v>
      </c>
      <c r="C11102">
        <v>23</v>
      </c>
      <c r="D11102">
        <v>78</v>
      </c>
      <c r="E11102">
        <v>60</v>
      </c>
      <c r="F11102">
        <v>0</v>
      </c>
      <c r="T11102"/>
    </row>
    <row r="11103" spans="1:20" x14ac:dyDescent="0.25">
      <c r="A11103">
        <v>1991</v>
      </c>
      <c r="B11103">
        <v>5</v>
      </c>
      <c r="C11103">
        <v>24</v>
      </c>
      <c r="D11103">
        <v>85</v>
      </c>
      <c r="E11103">
        <v>60</v>
      </c>
      <c r="F11103">
        <v>0</v>
      </c>
      <c r="T11103"/>
    </row>
    <row r="11104" spans="1:20" x14ac:dyDescent="0.25">
      <c r="A11104">
        <v>1991</v>
      </c>
      <c r="B11104">
        <v>5</v>
      </c>
      <c r="C11104">
        <v>25</v>
      </c>
      <c r="D11104">
        <v>93</v>
      </c>
      <c r="E11104">
        <v>71</v>
      </c>
      <c r="F11104">
        <v>0</v>
      </c>
      <c r="T11104"/>
    </row>
    <row r="11105" spans="1:20" x14ac:dyDescent="0.25">
      <c r="A11105">
        <v>1991</v>
      </c>
      <c r="B11105">
        <v>5</v>
      </c>
      <c r="C11105">
        <v>26</v>
      </c>
      <c r="D11105">
        <v>81</v>
      </c>
      <c r="E11105">
        <v>64</v>
      </c>
      <c r="F11105">
        <v>0</v>
      </c>
      <c r="T11105"/>
    </row>
    <row r="11106" spans="1:20" x14ac:dyDescent="0.25">
      <c r="A11106">
        <v>1991</v>
      </c>
      <c r="B11106">
        <v>5</v>
      </c>
      <c r="C11106">
        <v>27</v>
      </c>
      <c r="D11106">
        <v>89</v>
      </c>
      <c r="E11106">
        <v>63</v>
      </c>
      <c r="F11106">
        <v>55</v>
      </c>
      <c r="T11106"/>
    </row>
    <row r="11107" spans="1:20" x14ac:dyDescent="0.25">
      <c r="A11107">
        <v>1991</v>
      </c>
      <c r="B11107">
        <v>5</v>
      </c>
      <c r="C11107">
        <v>28</v>
      </c>
      <c r="D11107">
        <v>90</v>
      </c>
      <c r="E11107">
        <v>72</v>
      </c>
      <c r="F11107">
        <v>43</v>
      </c>
      <c r="T11107"/>
    </row>
    <row r="11108" spans="1:20" x14ac:dyDescent="0.25">
      <c r="A11108">
        <v>1991</v>
      </c>
      <c r="B11108">
        <v>5</v>
      </c>
      <c r="C11108">
        <v>29</v>
      </c>
      <c r="D11108">
        <v>89</v>
      </c>
      <c r="E11108">
        <v>69</v>
      </c>
      <c r="F11108">
        <v>0</v>
      </c>
      <c r="T11108"/>
    </row>
    <row r="11109" spans="1:20" x14ac:dyDescent="0.25">
      <c r="A11109">
        <v>1991</v>
      </c>
      <c r="B11109">
        <v>5</v>
      </c>
      <c r="C11109">
        <v>30</v>
      </c>
      <c r="D11109">
        <v>90</v>
      </c>
      <c r="E11109">
        <v>70</v>
      </c>
      <c r="F11109">
        <v>3</v>
      </c>
      <c r="T11109"/>
    </row>
    <row r="11110" spans="1:20" x14ac:dyDescent="0.25">
      <c r="A11110">
        <v>1991</v>
      </c>
      <c r="B11110">
        <v>5</v>
      </c>
      <c r="C11110">
        <v>31</v>
      </c>
      <c r="D11110">
        <v>91</v>
      </c>
      <c r="E11110">
        <v>71</v>
      </c>
      <c r="F11110">
        <v>11</v>
      </c>
      <c r="T11110"/>
    </row>
    <row r="11111" spans="1:20" x14ac:dyDescent="0.25">
      <c r="A11111">
        <v>1991</v>
      </c>
      <c r="B11111">
        <v>6</v>
      </c>
      <c r="C11111">
        <v>1</v>
      </c>
      <c r="D11111">
        <v>88</v>
      </c>
      <c r="E11111">
        <v>72</v>
      </c>
      <c r="F11111">
        <v>0</v>
      </c>
      <c r="T11111"/>
    </row>
    <row r="11112" spans="1:20" x14ac:dyDescent="0.25">
      <c r="A11112">
        <v>1991</v>
      </c>
      <c r="B11112">
        <v>6</v>
      </c>
      <c r="C11112">
        <v>2</v>
      </c>
      <c r="D11112">
        <v>85</v>
      </c>
      <c r="E11112">
        <v>65</v>
      </c>
      <c r="F11112">
        <v>0</v>
      </c>
      <c r="T11112"/>
    </row>
    <row r="11113" spans="1:20" x14ac:dyDescent="0.25">
      <c r="A11113">
        <v>1991</v>
      </c>
      <c r="B11113">
        <v>6</v>
      </c>
      <c r="C11113">
        <v>3</v>
      </c>
      <c r="D11113">
        <v>85</v>
      </c>
      <c r="E11113">
        <v>62</v>
      </c>
      <c r="F11113">
        <v>180</v>
      </c>
      <c r="T11113"/>
    </row>
    <row r="11114" spans="1:20" x14ac:dyDescent="0.25">
      <c r="A11114">
        <v>1991</v>
      </c>
      <c r="B11114">
        <v>6</v>
      </c>
      <c r="C11114">
        <v>4</v>
      </c>
      <c r="D11114">
        <v>74</v>
      </c>
      <c r="E11114">
        <v>56</v>
      </c>
      <c r="F11114">
        <v>15</v>
      </c>
      <c r="T11114"/>
    </row>
    <row r="11115" spans="1:20" x14ac:dyDescent="0.25">
      <c r="A11115">
        <v>1991</v>
      </c>
      <c r="B11115">
        <v>6</v>
      </c>
      <c r="C11115">
        <v>5</v>
      </c>
      <c r="D11115">
        <v>73</v>
      </c>
      <c r="E11115">
        <v>53</v>
      </c>
      <c r="F11115">
        <v>2</v>
      </c>
      <c r="T11115"/>
    </row>
    <row r="11116" spans="1:20" x14ac:dyDescent="0.25">
      <c r="A11116">
        <v>1991</v>
      </c>
      <c r="B11116">
        <v>6</v>
      </c>
      <c r="C11116">
        <v>6</v>
      </c>
      <c r="D11116">
        <v>76</v>
      </c>
      <c r="E11116">
        <v>53</v>
      </c>
      <c r="F11116">
        <v>0</v>
      </c>
      <c r="T11116"/>
    </row>
    <row r="11117" spans="1:20" x14ac:dyDescent="0.25">
      <c r="A11117">
        <v>1991</v>
      </c>
      <c r="B11117">
        <v>6</v>
      </c>
      <c r="C11117">
        <v>7</v>
      </c>
      <c r="D11117">
        <v>83</v>
      </c>
      <c r="E11117">
        <v>58</v>
      </c>
      <c r="F11117">
        <v>0</v>
      </c>
      <c r="T11117"/>
    </row>
    <row r="11118" spans="1:20" x14ac:dyDescent="0.25">
      <c r="A11118">
        <v>1991</v>
      </c>
      <c r="B11118">
        <v>6</v>
      </c>
      <c r="C11118">
        <v>8</v>
      </c>
      <c r="D11118">
        <v>87</v>
      </c>
      <c r="E11118">
        <v>62</v>
      </c>
      <c r="F11118">
        <v>0</v>
      </c>
      <c r="T11118"/>
    </row>
    <row r="11119" spans="1:20" x14ac:dyDescent="0.25">
      <c r="A11119">
        <v>1991</v>
      </c>
      <c r="B11119">
        <v>6</v>
      </c>
      <c r="C11119">
        <v>9</v>
      </c>
      <c r="D11119">
        <v>85</v>
      </c>
      <c r="E11119">
        <v>65</v>
      </c>
      <c r="F11119">
        <v>0</v>
      </c>
      <c r="T11119"/>
    </row>
    <row r="11120" spans="1:20" x14ac:dyDescent="0.25">
      <c r="A11120">
        <v>1991</v>
      </c>
      <c r="B11120">
        <v>6</v>
      </c>
      <c r="C11120">
        <v>10</v>
      </c>
      <c r="D11120">
        <v>89</v>
      </c>
      <c r="E11120">
        <v>65</v>
      </c>
      <c r="F11120">
        <v>0</v>
      </c>
      <c r="T11120"/>
    </row>
    <row r="11121" spans="1:20" x14ac:dyDescent="0.25">
      <c r="A11121">
        <v>1991</v>
      </c>
      <c r="B11121">
        <v>6</v>
      </c>
      <c r="C11121">
        <v>11</v>
      </c>
      <c r="D11121">
        <v>90</v>
      </c>
      <c r="E11121">
        <v>66</v>
      </c>
      <c r="F11121">
        <v>99</v>
      </c>
      <c r="T11121"/>
    </row>
    <row r="11122" spans="1:20" x14ac:dyDescent="0.25">
      <c r="A11122">
        <v>1991</v>
      </c>
      <c r="B11122">
        <v>6</v>
      </c>
      <c r="C11122">
        <v>12</v>
      </c>
      <c r="D11122">
        <v>83</v>
      </c>
      <c r="E11122">
        <v>62</v>
      </c>
      <c r="F11122">
        <v>21</v>
      </c>
      <c r="T11122"/>
    </row>
    <row r="11123" spans="1:20" x14ac:dyDescent="0.25">
      <c r="A11123">
        <v>1991</v>
      </c>
      <c r="B11123">
        <v>6</v>
      </c>
      <c r="C11123">
        <v>13</v>
      </c>
      <c r="D11123">
        <v>77</v>
      </c>
      <c r="E11123">
        <v>55</v>
      </c>
      <c r="F11123">
        <v>0</v>
      </c>
      <c r="T11123"/>
    </row>
    <row r="11124" spans="1:20" x14ac:dyDescent="0.25">
      <c r="A11124">
        <v>1991</v>
      </c>
      <c r="B11124">
        <v>6</v>
      </c>
      <c r="C11124">
        <v>14</v>
      </c>
      <c r="D11124">
        <v>81</v>
      </c>
      <c r="E11124">
        <v>57</v>
      </c>
      <c r="F11124">
        <v>0</v>
      </c>
      <c r="T11124"/>
    </row>
    <row r="11125" spans="1:20" x14ac:dyDescent="0.25">
      <c r="A11125">
        <v>1991</v>
      </c>
      <c r="B11125">
        <v>6</v>
      </c>
      <c r="C11125">
        <v>15</v>
      </c>
      <c r="D11125">
        <v>92</v>
      </c>
      <c r="E11125">
        <v>66</v>
      </c>
      <c r="F11125">
        <v>0</v>
      </c>
      <c r="T11125"/>
    </row>
    <row r="11126" spans="1:20" x14ac:dyDescent="0.25">
      <c r="A11126">
        <v>1991</v>
      </c>
      <c r="B11126">
        <v>6</v>
      </c>
      <c r="C11126">
        <v>16</v>
      </c>
      <c r="D11126">
        <v>94</v>
      </c>
      <c r="E11126">
        <v>76</v>
      </c>
      <c r="F11126">
        <v>0</v>
      </c>
      <c r="T11126"/>
    </row>
    <row r="11127" spans="1:20" x14ac:dyDescent="0.25">
      <c r="A11127">
        <v>1991</v>
      </c>
      <c r="B11127">
        <v>6</v>
      </c>
      <c r="C11127">
        <v>17</v>
      </c>
      <c r="D11127">
        <v>86</v>
      </c>
      <c r="E11127">
        <v>68</v>
      </c>
      <c r="F11127">
        <v>0</v>
      </c>
      <c r="T11127"/>
    </row>
    <row r="11128" spans="1:20" x14ac:dyDescent="0.25">
      <c r="A11128">
        <v>1991</v>
      </c>
      <c r="B11128">
        <v>6</v>
      </c>
      <c r="C11128">
        <v>18</v>
      </c>
      <c r="D11128">
        <v>73</v>
      </c>
      <c r="E11128">
        <v>62</v>
      </c>
      <c r="F11128">
        <v>11</v>
      </c>
      <c r="T11128"/>
    </row>
    <row r="11129" spans="1:20" x14ac:dyDescent="0.25">
      <c r="A11129">
        <v>1991</v>
      </c>
      <c r="B11129">
        <v>6</v>
      </c>
      <c r="C11129">
        <v>19</v>
      </c>
      <c r="D11129">
        <v>66</v>
      </c>
      <c r="E11129">
        <v>62</v>
      </c>
      <c r="F11129">
        <v>64</v>
      </c>
      <c r="T11129"/>
    </row>
    <row r="11130" spans="1:20" x14ac:dyDescent="0.25">
      <c r="A11130">
        <v>1991</v>
      </c>
      <c r="B11130">
        <v>6</v>
      </c>
      <c r="C11130">
        <v>20</v>
      </c>
      <c r="D11130">
        <v>92</v>
      </c>
      <c r="E11130">
        <v>66</v>
      </c>
      <c r="F11130">
        <v>0</v>
      </c>
      <c r="T11130"/>
    </row>
    <row r="11131" spans="1:20" x14ac:dyDescent="0.25">
      <c r="A11131">
        <v>1991</v>
      </c>
      <c r="B11131">
        <v>6</v>
      </c>
      <c r="C11131">
        <v>21</v>
      </c>
      <c r="D11131">
        <v>93</v>
      </c>
      <c r="E11131">
        <v>70</v>
      </c>
      <c r="F11131">
        <v>0</v>
      </c>
      <c r="T11131"/>
    </row>
    <row r="11132" spans="1:20" x14ac:dyDescent="0.25">
      <c r="A11132">
        <v>1991</v>
      </c>
      <c r="B11132">
        <v>6</v>
      </c>
      <c r="C11132">
        <v>22</v>
      </c>
      <c r="D11132">
        <v>79</v>
      </c>
      <c r="E11132">
        <v>64</v>
      </c>
      <c r="F11132">
        <v>7</v>
      </c>
      <c r="T11132"/>
    </row>
    <row r="11133" spans="1:20" x14ac:dyDescent="0.25">
      <c r="A11133">
        <v>1991</v>
      </c>
      <c r="B11133">
        <v>6</v>
      </c>
      <c r="C11133">
        <v>23</v>
      </c>
      <c r="D11133">
        <v>73</v>
      </c>
      <c r="E11133">
        <v>61</v>
      </c>
      <c r="F11133">
        <v>5</v>
      </c>
      <c r="T11133"/>
    </row>
    <row r="11134" spans="1:20" x14ac:dyDescent="0.25">
      <c r="A11134">
        <v>1991</v>
      </c>
      <c r="B11134">
        <v>6</v>
      </c>
      <c r="C11134">
        <v>24</v>
      </c>
      <c r="D11134">
        <v>83</v>
      </c>
      <c r="E11134">
        <v>59</v>
      </c>
      <c r="F11134">
        <v>0</v>
      </c>
      <c r="T11134"/>
    </row>
    <row r="11135" spans="1:20" x14ac:dyDescent="0.25">
      <c r="A11135">
        <v>1991</v>
      </c>
      <c r="B11135">
        <v>6</v>
      </c>
      <c r="C11135">
        <v>25</v>
      </c>
      <c r="D11135">
        <v>86</v>
      </c>
      <c r="E11135">
        <v>64</v>
      </c>
      <c r="F11135">
        <v>0</v>
      </c>
      <c r="T11135"/>
    </row>
    <row r="11136" spans="1:20" x14ac:dyDescent="0.25">
      <c r="A11136">
        <v>1991</v>
      </c>
      <c r="B11136">
        <v>6</v>
      </c>
      <c r="C11136">
        <v>26</v>
      </c>
      <c r="D11136">
        <v>86</v>
      </c>
      <c r="E11136">
        <v>65</v>
      </c>
      <c r="F11136">
        <v>0</v>
      </c>
      <c r="T11136"/>
    </row>
    <row r="11137" spans="1:20" x14ac:dyDescent="0.25">
      <c r="A11137">
        <v>1991</v>
      </c>
      <c r="B11137">
        <v>6</v>
      </c>
      <c r="C11137">
        <v>27</v>
      </c>
      <c r="D11137">
        <v>91</v>
      </c>
      <c r="E11137">
        <v>67</v>
      </c>
      <c r="F11137">
        <v>0</v>
      </c>
      <c r="T11137"/>
    </row>
    <row r="11138" spans="1:20" x14ac:dyDescent="0.25">
      <c r="A11138">
        <v>1991</v>
      </c>
      <c r="B11138">
        <v>6</v>
      </c>
      <c r="C11138">
        <v>28</v>
      </c>
      <c r="D11138">
        <v>96</v>
      </c>
      <c r="E11138">
        <v>71</v>
      </c>
      <c r="F11138">
        <v>0</v>
      </c>
      <c r="T11138"/>
    </row>
    <row r="11139" spans="1:20" x14ac:dyDescent="0.25">
      <c r="A11139">
        <v>1991</v>
      </c>
      <c r="B11139">
        <v>6</v>
      </c>
      <c r="C11139">
        <v>29</v>
      </c>
      <c r="D11139">
        <v>97</v>
      </c>
      <c r="E11139">
        <v>75</v>
      </c>
      <c r="F11139">
        <v>9</v>
      </c>
      <c r="T11139"/>
    </row>
    <row r="11140" spans="1:20" x14ac:dyDescent="0.25">
      <c r="A11140">
        <v>1991</v>
      </c>
      <c r="B11140">
        <v>6</v>
      </c>
      <c r="C11140">
        <v>30</v>
      </c>
      <c r="D11140">
        <v>90</v>
      </c>
      <c r="E11140">
        <v>64</v>
      </c>
      <c r="F11140">
        <v>3</v>
      </c>
      <c r="T11140"/>
    </row>
    <row r="11141" spans="1:20" x14ac:dyDescent="0.25">
      <c r="A11141">
        <v>1991</v>
      </c>
      <c r="B11141">
        <v>7</v>
      </c>
      <c r="C11141">
        <v>1</v>
      </c>
      <c r="D11141">
        <v>86</v>
      </c>
      <c r="E11141">
        <v>63</v>
      </c>
      <c r="F11141">
        <v>0</v>
      </c>
      <c r="T11141"/>
    </row>
    <row r="11142" spans="1:20" x14ac:dyDescent="0.25">
      <c r="A11142">
        <v>1991</v>
      </c>
      <c r="B11142">
        <v>7</v>
      </c>
      <c r="C11142">
        <v>2</v>
      </c>
      <c r="D11142">
        <v>84</v>
      </c>
      <c r="E11142">
        <v>67</v>
      </c>
      <c r="F11142">
        <v>0</v>
      </c>
      <c r="T11142"/>
    </row>
    <row r="11143" spans="1:20" x14ac:dyDescent="0.25">
      <c r="A11143">
        <v>1991</v>
      </c>
      <c r="B11143">
        <v>7</v>
      </c>
      <c r="C11143">
        <v>3</v>
      </c>
      <c r="D11143">
        <v>77</v>
      </c>
      <c r="E11143">
        <v>66</v>
      </c>
      <c r="F11143">
        <v>3</v>
      </c>
      <c r="T11143"/>
    </row>
    <row r="11144" spans="1:20" x14ac:dyDescent="0.25">
      <c r="A11144">
        <v>1991</v>
      </c>
      <c r="B11144">
        <v>7</v>
      </c>
      <c r="C11144">
        <v>4</v>
      </c>
      <c r="D11144">
        <v>82</v>
      </c>
      <c r="E11144">
        <v>63</v>
      </c>
      <c r="F11144">
        <v>0</v>
      </c>
      <c r="T11144"/>
    </row>
    <row r="11145" spans="1:20" x14ac:dyDescent="0.25">
      <c r="A11145">
        <v>1991</v>
      </c>
      <c r="B11145">
        <v>7</v>
      </c>
      <c r="C11145">
        <v>5</v>
      </c>
      <c r="D11145">
        <v>68</v>
      </c>
      <c r="E11145">
        <v>64</v>
      </c>
      <c r="F11145">
        <v>19</v>
      </c>
      <c r="T11145"/>
    </row>
    <row r="11146" spans="1:20" x14ac:dyDescent="0.25">
      <c r="A11146">
        <v>1991</v>
      </c>
      <c r="B11146">
        <v>7</v>
      </c>
      <c r="C11146">
        <v>6</v>
      </c>
      <c r="D11146">
        <v>84</v>
      </c>
      <c r="E11146">
        <v>65</v>
      </c>
      <c r="F11146">
        <v>0</v>
      </c>
      <c r="T11146"/>
    </row>
    <row r="11147" spans="1:20" x14ac:dyDescent="0.25">
      <c r="A11147">
        <v>1991</v>
      </c>
      <c r="B11147">
        <v>7</v>
      </c>
      <c r="C11147">
        <v>7</v>
      </c>
      <c r="D11147">
        <v>87</v>
      </c>
      <c r="E11147">
        <v>71</v>
      </c>
      <c r="F11147">
        <v>7</v>
      </c>
      <c r="T11147"/>
    </row>
    <row r="11148" spans="1:20" x14ac:dyDescent="0.25">
      <c r="A11148">
        <v>1991</v>
      </c>
      <c r="B11148">
        <v>7</v>
      </c>
      <c r="C11148">
        <v>8</v>
      </c>
      <c r="D11148">
        <v>92</v>
      </c>
      <c r="E11148">
        <v>72</v>
      </c>
      <c r="F11148">
        <v>0</v>
      </c>
      <c r="T11148"/>
    </row>
    <row r="11149" spans="1:20" x14ac:dyDescent="0.25">
      <c r="A11149">
        <v>1991</v>
      </c>
      <c r="B11149">
        <v>7</v>
      </c>
      <c r="C11149">
        <v>9</v>
      </c>
      <c r="D11149">
        <v>90</v>
      </c>
      <c r="E11149">
        <v>69</v>
      </c>
      <c r="F11149">
        <v>0</v>
      </c>
      <c r="T11149"/>
    </row>
    <row r="11150" spans="1:20" x14ac:dyDescent="0.25">
      <c r="A11150">
        <v>1991</v>
      </c>
      <c r="B11150">
        <v>7</v>
      </c>
      <c r="C11150">
        <v>10</v>
      </c>
      <c r="D11150">
        <v>88</v>
      </c>
      <c r="E11150">
        <v>64</v>
      </c>
      <c r="F11150">
        <v>0</v>
      </c>
      <c r="T11150"/>
    </row>
    <row r="11151" spans="1:20" x14ac:dyDescent="0.25">
      <c r="A11151">
        <v>1991</v>
      </c>
      <c r="B11151">
        <v>7</v>
      </c>
      <c r="C11151">
        <v>11</v>
      </c>
      <c r="D11151">
        <v>91</v>
      </c>
      <c r="E11151">
        <v>68</v>
      </c>
      <c r="F11151">
        <v>0</v>
      </c>
      <c r="T11151"/>
    </row>
    <row r="11152" spans="1:20" x14ac:dyDescent="0.25">
      <c r="A11152">
        <v>1991</v>
      </c>
      <c r="B11152">
        <v>7</v>
      </c>
      <c r="C11152">
        <v>12</v>
      </c>
      <c r="D11152">
        <v>87</v>
      </c>
      <c r="E11152">
        <v>66</v>
      </c>
      <c r="F11152">
        <v>0</v>
      </c>
      <c r="T11152"/>
    </row>
    <row r="11153" spans="1:20" x14ac:dyDescent="0.25">
      <c r="A11153">
        <v>1991</v>
      </c>
      <c r="B11153">
        <v>7</v>
      </c>
      <c r="C11153">
        <v>13</v>
      </c>
      <c r="D11153">
        <v>79</v>
      </c>
      <c r="E11153">
        <v>65</v>
      </c>
      <c r="F11153">
        <v>47</v>
      </c>
      <c r="T11153"/>
    </row>
    <row r="11154" spans="1:20" x14ac:dyDescent="0.25">
      <c r="A11154">
        <v>1991</v>
      </c>
      <c r="B11154">
        <v>7</v>
      </c>
      <c r="C11154">
        <v>14</v>
      </c>
      <c r="D11154">
        <v>89</v>
      </c>
      <c r="E11154">
        <v>68</v>
      </c>
      <c r="F11154">
        <v>0</v>
      </c>
      <c r="T11154"/>
    </row>
    <row r="11155" spans="1:20" x14ac:dyDescent="0.25">
      <c r="A11155">
        <v>1991</v>
      </c>
      <c r="B11155">
        <v>7</v>
      </c>
      <c r="C11155">
        <v>15</v>
      </c>
      <c r="D11155">
        <v>90</v>
      </c>
      <c r="E11155">
        <v>65</v>
      </c>
      <c r="F11155">
        <v>0</v>
      </c>
      <c r="T11155"/>
    </row>
    <row r="11156" spans="1:20" x14ac:dyDescent="0.25">
      <c r="A11156">
        <v>1991</v>
      </c>
      <c r="B11156">
        <v>7</v>
      </c>
      <c r="C11156">
        <v>16</v>
      </c>
      <c r="D11156">
        <v>93</v>
      </c>
      <c r="E11156">
        <v>67</v>
      </c>
      <c r="F11156">
        <v>0</v>
      </c>
      <c r="T11156"/>
    </row>
    <row r="11157" spans="1:20" x14ac:dyDescent="0.25">
      <c r="A11157">
        <v>1991</v>
      </c>
      <c r="B11157">
        <v>7</v>
      </c>
      <c r="C11157">
        <v>17</v>
      </c>
      <c r="D11157">
        <v>96</v>
      </c>
      <c r="E11157">
        <v>71</v>
      </c>
      <c r="F11157">
        <v>0</v>
      </c>
      <c r="T11157"/>
    </row>
    <row r="11158" spans="1:20" x14ac:dyDescent="0.25">
      <c r="A11158">
        <v>1991</v>
      </c>
      <c r="B11158">
        <v>7</v>
      </c>
      <c r="C11158">
        <v>18</v>
      </c>
      <c r="D11158">
        <v>99</v>
      </c>
      <c r="E11158">
        <v>75</v>
      </c>
      <c r="F11158">
        <v>0</v>
      </c>
      <c r="T11158"/>
    </row>
    <row r="11159" spans="1:20" x14ac:dyDescent="0.25">
      <c r="A11159">
        <v>1991</v>
      </c>
      <c r="B11159">
        <v>7</v>
      </c>
      <c r="C11159">
        <v>19</v>
      </c>
      <c r="D11159">
        <v>96</v>
      </c>
      <c r="E11159">
        <v>74</v>
      </c>
      <c r="F11159">
        <v>1</v>
      </c>
      <c r="T11159"/>
    </row>
    <row r="11160" spans="1:20" x14ac:dyDescent="0.25">
      <c r="A11160">
        <v>1991</v>
      </c>
      <c r="B11160">
        <v>7</v>
      </c>
      <c r="C11160">
        <v>20</v>
      </c>
      <c r="D11160">
        <v>100</v>
      </c>
      <c r="E11160">
        <v>76</v>
      </c>
      <c r="F11160">
        <v>0</v>
      </c>
      <c r="T11160"/>
    </row>
    <row r="11161" spans="1:20" x14ac:dyDescent="0.25">
      <c r="A11161">
        <v>1991</v>
      </c>
      <c r="B11161">
        <v>7</v>
      </c>
      <c r="C11161">
        <v>21</v>
      </c>
      <c r="D11161">
        <v>102</v>
      </c>
      <c r="E11161">
        <v>74</v>
      </c>
      <c r="F11161">
        <v>46</v>
      </c>
      <c r="T11161"/>
    </row>
    <row r="11162" spans="1:20" x14ac:dyDescent="0.25">
      <c r="A11162">
        <v>1991</v>
      </c>
      <c r="B11162">
        <v>7</v>
      </c>
      <c r="C11162">
        <v>22</v>
      </c>
      <c r="D11162">
        <v>89</v>
      </c>
      <c r="E11162">
        <v>73</v>
      </c>
      <c r="F11162">
        <v>19</v>
      </c>
      <c r="T11162"/>
    </row>
    <row r="11163" spans="1:20" x14ac:dyDescent="0.25">
      <c r="A11163">
        <v>1991</v>
      </c>
      <c r="B11163">
        <v>7</v>
      </c>
      <c r="C11163">
        <v>23</v>
      </c>
      <c r="D11163">
        <v>99</v>
      </c>
      <c r="E11163">
        <v>72</v>
      </c>
      <c r="F11163">
        <v>53</v>
      </c>
      <c r="T11163"/>
    </row>
    <row r="11164" spans="1:20" x14ac:dyDescent="0.25">
      <c r="A11164">
        <v>1991</v>
      </c>
      <c r="B11164">
        <v>7</v>
      </c>
      <c r="C11164">
        <v>24</v>
      </c>
      <c r="D11164">
        <v>90</v>
      </c>
      <c r="E11164">
        <v>69</v>
      </c>
      <c r="F11164">
        <v>0</v>
      </c>
      <c r="T11164"/>
    </row>
    <row r="11165" spans="1:20" x14ac:dyDescent="0.25">
      <c r="A11165">
        <v>1991</v>
      </c>
      <c r="B11165">
        <v>7</v>
      </c>
      <c r="C11165">
        <v>25</v>
      </c>
      <c r="D11165">
        <v>77</v>
      </c>
      <c r="E11165">
        <v>68</v>
      </c>
      <c r="F11165">
        <v>58</v>
      </c>
      <c r="T11165"/>
    </row>
    <row r="11166" spans="1:20" x14ac:dyDescent="0.25">
      <c r="A11166">
        <v>1991</v>
      </c>
      <c r="B11166">
        <v>7</v>
      </c>
      <c r="C11166">
        <v>26</v>
      </c>
      <c r="D11166">
        <v>83</v>
      </c>
      <c r="E11166">
        <v>69</v>
      </c>
      <c r="F11166">
        <v>185</v>
      </c>
      <c r="T11166"/>
    </row>
    <row r="11167" spans="1:20" x14ac:dyDescent="0.25">
      <c r="A11167">
        <v>1991</v>
      </c>
      <c r="B11167">
        <v>7</v>
      </c>
      <c r="C11167">
        <v>27</v>
      </c>
      <c r="D11167">
        <v>79</v>
      </c>
      <c r="E11167">
        <v>68</v>
      </c>
      <c r="F11167">
        <v>0</v>
      </c>
      <c r="T11167"/>
    </row>
    <row r="11168" spans="1:20" x14ac:dyDescent="0.25">
      <c r="A11168">
        <v>1991</v>
      </c>
      <c r="B11168">
        <v>7</v>
      </c>
      <c r="C11168">
        <v>28</v>
      </c>
      <c r="D11168">
        <v>86</v>
      </c>
      <c r="E11168">
        <v>65</v>
      </c>
      <c r="F11168">
        <v>0</v>
      </c>
      <c r="T11168"/>
    </row>
    <row r="11169" spans="1:20" x14ac:dyDescent="0.25">
      <c r="A11169">
        <v>1991</v>
      </c>
      <c r="B11169">
        <v>7</v>
      </c>
      <c r="C11169">
        <v>29</v>
      </c>
      <c r="D11169">
        <v>72</v>
      </c>
      <c r="E11169">
        <v>65</v>
      </c>
      <c r="F11169">
        <v>19</v>
      </c>
      <c r="T11169"/>
    </row>
    <row r="11170" spans="1:20" x14ac:dyDescent="0.25">
      <c r="A11170">
        <v>1991</v>
      </c>
      <c r="B11170">
        <v>7</v>
      </c>
      <c r="C11170">
        <v>30</v>
      </c>
      <c r="D11170">
        <v>81</v>
      </c>
      <c r="E11170">
        <v>67</v>
      </c>
      <c r="F11170">
        <v>0</v>
      </c>
      <c r="T11170"/>
    </row>
    <row r="11171" spans="1:20" x14ac:dyDescent="0.25">
      <c r="A11171">
        <v>1991</v>
      </c>
      <c r="B11171">
        <v>7</v>
      </c>
      <c r="C11171">
        <v>31</v>
      </c>
      <c r="D11171">
        <v>85</v>
      </c>
      <c r="E11171">
        <v>68</v>
      </c>
      <c r="F11171">
        <v>0</v>
      </c>
      <c r="T11171"/>
    </row>
    <row r="11172" spans="1:20" x14ac:dyDescent="0.25">
      <c r="A11172">
        <v>1991</v>
      </c>
      <c r="B11172">
        <v>8</v>
      </c>
      <c r="C11172">
        <v>1</v>
      </c>
      <c r="D11172">
        <v>90</v>
      </c>
      <c r="E11172">
        <v>68</v>
      </c>
      <c r="F11172">
        <v>0</v>
      </c>
      <c r="T11172"/>
    </row>
    <row r="11173" spans="1:20" x14ac:dyDescent="0.25">
      <c r="A11173">
        <v>1991</v>
      </c>
      <c r="B11173">
        <v>8</v>
      </c>
      <c r="C11173">
        <v>2</v>
      </c>
      <c r="D11173">
        <v>93</v>
      </c>
      <c r="E11173">
        <v>73</v>
      </c>
      <c r="F11173">
        <v>0</v>
      </c>
      <c r="T11173"/>
    </row>
    <row r="11174" spans="1:20" x14ac:dyDescent="0.25">
      <c r="A11174">
        <v>1991</v>
      </c>
      <c r="B11174">
        <v>8</v>
      </c>
      <c r="C11174">
        <v>3</v>
      </c>
      <c r="D11174">
        <v>86</v>
      </c>
      <c r="E11174">
        <v>73</v>
      </c>
      <c r="F11174">
        <v>0</v>
      </c>
      <c r="T11174"/>
    </row>
    <row r="11175" spans="1:20" x14ac:dyDescent="0.25">
      <c r="A11175">
        <v>1991</v>
      </c>
      <c r="B11175">
        <v>8</v>
      </c>
      <c r="C11175">
        <v>4</v>
      </c>
      <c r="D11175">
        <v>88</v>
      </c>
      <c r="E11175">
        <v>70</v>
      </c>
      <c r="F11175">
        <v>0</v>
      </c>
      <c r="T11175"/>
    </row>
    <row r="11176" spans="1:20" x14ac:dyDescent="0.25">
      <c r="A11176">
        <v>1991</v>
      </c>
      <c r="B11176">
        <v>8</v>
      </c>
      <c r="C11176">
        <v>5</v>
      </c>
      <c r="D11176">
        <v>84</v>
      </c>
      <c r="E11176">
        <v>67</v>
      </c>
      <c r="F11176">
        <v>0</v>
      </c>
      <c r="T11176"/>
    </row>
    <row r="11177" spans="1:20" x14ac:dyDescent="0.25">
      <c r="A11177">
        <v>1991</v>
      </c>
      <c r="B11177">
        <v>8</v>
      </c>
      <c r="C11177">
        <v>6</v>
      </c>
      <c r="D11177">
        <v>84</v>
      </c>
      <c r="E11177">
        <v>63</v>
      </c>
      <c r="F11177">
        <v>0</v>
      </c>
      <c r="T11177"/>
    </row>
    <row r="11178" spans="1:20" x14ac:dyDescent="0.25">
      <c r="A11178">
        <v>1991</v>
      </c>
      <c r="B11178">
        <v>8</v>
      </c>
      <c r="C11178">
        <v>7</v>
      </c>
      <c r="D11178">
        <v>87</v>
      </c>
      <c r="E11178">
        <v>65</v>
      </c>
      <c r="F11178">
        <v>0</v>
      </c>
      <c r="T11178"/>
    </row>
    <row r="11179" spans="1:20" x14ac:dyDescent="0.25">
      <c r="A11179">
        <v>1991</v>
      </c>
      <c r="B11179">
        <v>8</v>
      </c>
      <c r="C11179">
        <v>8</v>
      </c>
      <c r="D11179">
        <v>90</v>
      </c>
      <c r="E11179">
        <v>67</v>
      </c>
      <c r="F11179">
        <v>0</v>
      </c>
      <c r="T11179"/>
    </row>
    <row r="11180" spans="1:20" x14ac:dyDescent="0.25">
      <c r="A11180">
        <v>1991</v>
      </c>
      <c r="B11180">
        <v>8</v>
      </c>
      <c r="C11180">
        <v>9</v>
      </c>
      <c r="D11180">
        <v>76</v>
      </c>
      <c r="E11180">
        <v>68</v>
      </c>
      <c r="F11180">
        <v>300</v>
      </c>
      <c r="T11180"/>
    </row>
    <row r="11181" spans="1:20" x14ac:dyDescent="0.25">
      <c r="A11181">
        <v>1991</v>
      </c>
      <c r="B11181">
        <v>8</v>
      </c>
      <c r="C11181">
        <v>10</v>
      </c>
      <c r="D11181">
        <v>84</v>
      </c>
      <c r="E11181">
        <v>68</v>
      </c>
      <c r="F11181">
        <v>0</v>
      </c>
      <c r="T11181"/>
    </row>
    <row r="11182" spans="1:20" x14ac:dyDescent="0.25">
      <c r="A11182">
        <v>1991</v>
      </c>
      <c r="B11182">
        <v>8</v>
      </c>
      <c r="C11182">
        <v>11</v>
      </c>
      <c r="D11182">
        <v>81</v>
      </c>
      <c r="E11182">
        <v>66</v>
      </c>
      <c r="F11182">
        <v>0</v>
      </c>
      <c r="T11182"/>
    </row>
    <row r="11183" spans="1:20" x14ac:dyDescent="0.25">
      <c r="A11183">
        <v>1991</v>
      </c>
      <c r="B11183">
        <v>8</v>
      </c>
      <c r="C11183">
        <v>12</v>
      </c>
      <c r="D11183">
        <v>85</v>
      </c>
      <c r="E11183">
        <v>65</v>
      </c>
      <c r="F11183">
        <v>0</v>
      </c>
      <c r="T11183"/>
    </row>
    <row r="11184" spans="1:20" x14ac:dyDescent="0.25">
      <c r="A11184">
        <v>1991</v>
      </c>
      <c r="B11184">
        <v>8</v>
      </c>
      <c r="C11184">
        <v>13</v>
      </c>
      <c r="D11184">
        <v>91</v>
      </c>
      <c r="E11184">
        <v>68</v>
      </c>
      <c r="F11184">
        <v>0</v>
      </c>
      <c r="T11184"/>
    </row>
    <row r="11185" spans="1:20" x14ac:dyDescent="0.25">
      <c r="A11185">
        <v>1991</v>
      </c>
      <c r="B11185">
        <v>8</v>
      </c>
      <c r="C11185">
        <v>14</v>
      </c>
      <c r="D11185">
        <v>91</v>
      </c>
      <c r="E11185">
        <v>72</v>
      </c>
      <c r="F11185">
        <v>0</v>
      </c>
      <c r="T11185"/>
    </row>
    <row r="11186" spans="1:20" x14ac:dyDescent="0.25">
      <c r="A11186">
        <v>1991</v>
      </c>
      <c r="B11186">
        <v>8</v>
      </c>
      <c r="C11186">
        <v>15</v>
      </c>
      <c r="D11186">
        <v>82</v>
      </c>
      <c r="E11186">
        <v>71</v>
      </c>
      <c r="F11186">
        <v>14</v>
      </c>
      <c r="T11186"/>
    </row>
    <row r="11187" spans="1:20" x14ac:dyDescent="0.25">
      <c r="A11187">
        <v>1991</v>
      </c>
      <c r="B11187">
        <v>8</v>
      </c>
      <c r="C11187">
        <v>16</v>
      </c>
      <c r="D11187">
        <v>91</v>
      </c>
      <c r="E11187">
        <v>67</v>
      </c>
      <c r="F11187">
        <v>0</v>
      </c>
      <c r="T11187"/>
    </row>
    <row r="11188" spans="1:20" x14ac:dyDescent="0.25">
      <c r="A11188">
        <v>1991</v>
      </c>
      <c r="B11188">
        <v>8</v>
      </c>
      <c r="C11188">
        <v>17</v>
      </c>
      <c r="D11188">
        <v>90</v>
      </c>
      <c r="E11188">
        <v>74</v>
      </c>
      <c r="F11188">
        <v>0</v>
      </c>
      <c r="T11188"/>
    </row>
    <row r="11189" spans="1:20" x14ac:dyDescent="0.25">
      <c r="A11189">
        <v>1991</v>
      </c>
      <c r="B11189">
        <v>8</v>
      </c>
      <c r="C11189">
        <v>18</v>
      </c>
      <c r="D11189">
        <v>89</v>
      </c>
      <c r="E11189">
        <v>73</v>
      </c>
      <c r="F11189">
        <v>8</v>
      </c>
      <c r="T11189"/>
    </row>
    <row r="11190" spans="1:20" x14ac:dyDescent="0.25">
      <c r="A11190">
        <v>1991</v>
      </c>
      <c r="B11190">
        <v>8</v>
      </c>
      <c r="C11190">
        <v>19</v>
      </c>
      <c r="D11190">
        <v>80</v>
      </c>
      <c r="E11190">
        <v>67</v>
      </c>
      <c r="F11190">
        <v>253</v>
      </c>
      <c r="T11190"/>
    </row>
    <row r="11191" spans="1:20" x14ac:dyDescent="0.25">
      <c r="A11191">
        <v>1991</v>
      </c>
      <c r="B11191">
        <v>8</v>
      </c>
      <c r="C11191">
        <v>20</v>
      </c>
      <c r="D11191">
        <v>76</v>
      </c>
      <c r="E11191">
        <v>67</v>
      </c>
      <c r="F11191">
        <v>119</v>
      </c>
      <c r="T11191"/>
    </row>
    <row r="11192" spans="1:20" x14ac:dyDescent="0.25">
      <c r="A11192">
        <v>1991</v>
      </c>
      <c r="B11192">
        <v>8</v>
      </c>
      <c r="C11192">
        <v>21</v>
      </c>
      <c r="D11192">
        <v>83</v>
      </c>
      <c r="E11192">
        <v>65</v>
      </c>
      <c r="F11192">
        <v>1</v>
      </c>
      <c r="T11192"/>
    </row>
    <row r="11193" spans="1:20" x14ac:dyDescent="0.25">
      <c r="A11193">
        <v>1991</v>
      </c>
      <c r="B11193">
        <v>8</v>
      </c>
      <c r="C11193">
        <v>22</v>
      </c>
      <c r="D11193">
        <v>84</v>
      </c>
      <c r="E11193">
        <v>65</v>
      </c>
      <c r="F11193">
        <v>0</v>
      </c>
      <c r="T11193"/>
    </row>
    <row r="11194" spans="1:20" x14ac:dyDescent="0.25">
      <c r="A11194">
        <v>1991</v>
      </c>
      <c r="B11194">
        <v>8</v>
      </c>
      <c r="C11194">
        <v>23</v>
      </c>
      <c r="D11194">
        <v>89</v>
      </c>
      <c r="E11194">
        <v>69</v>
      </c>
      <c r="F11194">
        <v>1</v>
      </c>
      <c r="T11194"/>
    </row>
    <row r="11195" spans="1:20" x14ac:dyDescent="0.25">
      <c r="A11195">
        <v>1991</v>
      </c>
      <c r="B11195">
        <v>8</v>
      </c>
      <c r="C11195">
        <v>24</v>
      </c>
      <c r="D11195">
        <v>78</v>
      </c>
      <c r="E11195">
        <v>66</v>
      </c>
      <c r="F11195">
        <v>16</v>
      </c>
      <c r="T11195"/>
    </row>
    <row r="11196" spans="1:20" x14ac:dyDescent="0.25">
      <c r="A11196">
        <v>1991</v>
      </c>
      <c r="B11196">
        <v>8</v>
      </c>
      <c r="C11196">
        <v>25</v>
      </c>
      <c r="D11196">
        <v>79</v>
      </c>
      <c r="E11196">
        <v>64</v>
      </c>
      <c r="F11196">
        <v>0</v>
      </c>
      <c r="T11196"/>
    </row>
    <row r="11197" spans="1:20" x14ac:dyDescent="0.25">
      <c r="A11197">
        <v>1991</v>
      </c>
      <c r="B11197">
        <v>8</v>
      </c>
      <c r="C11197">
        <v>26</v>
      </c>
      <c r="D11197">
        <v>81</v>
      </c>
      <c r="E11197">
        <v>62</v>
      </c>
      <c r="F11197">
        <v>0</v>
      </c>
      <c r="T11197"/>
    </row>
    <row r="11198" spans="1:20" x14ac:dyDescent="0.25">
      <c r="A11198">
        <v>1991</v>
      </c>
      <c r="B11198">
        <v>8</v>
      </c>
      <c r="C11198">
        <v>27</v>
      </c>
      <c r="D11198">
        <v>87</v>
      </c>
      <c r="E11198">
        <v>67</v>
      </c>
      <c r="F11198">
        <v>0</v>
      </c>
      <c r="T11198"/>
    </row>
    <row r="11199" spans="1:20" x14ac:dyDescent="0.25">
      <c r="A11199">
        <v>1991</v>
      </c>
      <c r="B11199">
        <v>8</v>
      </c>
      <c r="C11199">
        <v>28</v>
      </c>
      <c r="D11199">
        <v>92</v>
      </c>
      <c r="E11199">
        <v>72</v>
      </c>
      <c r="F11199">
        <v>0</v>
      </c>
      <c r="T11199"/>
    </row>
    <row r="11200" spans="1:20" x14ac:dyDescent="0.25">
      <c r="A11200">
        <v>1991</v>
      </c>
      <c r="B11200">
        <v>8</v>
      </c>
      <c r="C11200">
        <v>29</v>
      </c>
      <c r="D11200">
        <v>92</v>
      </c>
      <c r="E11200">
        <v>74</v>
      </c>
      <c r="F11200">
        <v>0</v>
      </c>
      <c r="T11200"/>
    </row>
    <row r="11201" spans="1:20" x14ac:dyDescent="0.25">
      <c r="A11201">
        <v>1991</v>
      </c>
      <c r="B11201">
        <v>8</v>
      </c>
      <c r="C11201">
        <v>30</v>
      </c>
      <c r="D11201">
        <v>94</v>
      </c>
      <c r="E11201">
        <v>73</v>
      </c>
      <c r="F11201">
        <v>0</v>
      </c>
      <c r="T11201"/>
    </row>
    <row r="11202" spans="1:20" x14ac:dyDescent="0.25">
      <c r="A11202">
        <v>1991</v>
      </c>
      <c r="B11202">
        <v>8</v>
      </c>
      <c r="C11202">
        <v>31</v>
      </c>
      <c r="D11202">
        <v>89</v>
      </c>
      <c r="E11202">
        <v>65</v>
      </c>
      <c r="F11202">
        <v>1</v>
      </c>
      <c r="T11202"/>
    </row>
    <row r="11203" spans="1:20" x14ac:dyDescent="0.25">
      <c r="A11203">
        <v>1991</v>
      </c>
      <c r="B11203">
        <v>9</v>
      </c>
      <c r="C11203">
        <v>1</v>
      </c>
      <c r="D11203">
        <v>72</v>
      </c>
      <c r="E11203">
        <v>57</v>
      </c>
      <c r="F11203">
        <v>0</v>
      </c>
      <c r="T11203"/>
    </row>
    <row r="11204" spans="1:20" x14ac:dyDescent="0.25">
      <c r="A11204">
        <v>1991</v>
      </c>
      <c r="B11204">
        <v>9</v>
      </c>
      <c r="C11204">
        <v>2</v>
      </c>
      <c r="D11204">
        <v>74</v>
      </c>
      <c r="E11204">
        <v>53</v>
      </c>
      <c r="F11204">
        <v>0</v>
      </c>
      <c r="T11204"/>
    </row>
    <row r="11205" spans="1:20" x14ac:dyDescent="0.25">
      <c r="A11205">
        <v>1991</v>
      </c>
      <c r="B11205">
        <v>9</v>
      </c>
      <c r="C11205">
        <v>3</v>
      </c>
      <c r="D11205">
        <v>79</v>
      </c>
      <c r="E11205">
        <v>57</v>
      </c>
      <c r="F11205">
        <v>0</v>
      </c>
      <c r="T11205"/>
    </row>
    <row r="11206" spans="1:20" x14ac:dyDescent="0.25">
      <c r="A11206">
        <v>1991</v>
      </c>
      <c r="B11206">
        <v>9</v>
      </c>
      <c r="C11206">
        <v>4</v>
      </c>
      <c r="D11206">
        <v>80</v>
      </c>
      <c r="E11206">
        <v>65</v>
      </c>
      <c r="F11206">
        <v>14</v>
      </c>
      <c r="T11206"/>
    </row>
    <row r="11207" spans="1:20" x14ac:dyDescent="0.25">
      <c r="A11207">
        <v>1991</v>
      </c>
      <c r="B11207">
        <v>9</v>
      </c>
      <c r="C11207">
        <v>5</v>
      </c>
      <c r="D11207">
        <v>79</v>
      </c>
      <c r="E11207">
        <v>65</v>
      </c>
      <c r="F11207">
        <v>12</v>
      </c>
      <c r="T11207"/>
    </row>
    <row r="11208" spans="1:20" x14ac:dyDescent="0.25">
      <c r="A11208">
        <v>1991</v>
      </c>
      <c r="B11208">
        <v>9</v>
      </c>
      <c r="C11208">
        <v>6</v>
      </c>
      <c r="D11208">
        <v>81</v>
      </c>
      <c r="E11208">
        <v>63</v>
      </c>
      <c r="F11208">
        <v>0</v>
      </c>
      <c r="T11208"/>
    </row>
    <row r="11209" spans="1:20" x14ac:dyDescent="0.25">
      <c r="A11209">
        <v>1991</v>
      </c>
      <c r="B11209">
        <v>9</v>
      </c>
      <c r="C11209">
        <v>7</v>
      </c>
      <c r="D11209">
        <v>85</v>
      </c>
      <c r="E11209">
        <v>63</v>
      </c>
      <c r="F11209">
        <v>0</v>
      </c>
      <c r="T11209"/>
    </row>
    <row r="11210" spans="1:20" x14ac:dyDescent="0.25">
      <c r="A11210">
        <v>1991</v>
      </c>
      <c r="B11210">
        <v>9</v>
      </c>
      <c r="C11210">
        <v>8</v>
      </c>
      <c r="D11210">
        <v>88</v>
      </c>
      <c r="E11210">
        <v>65</v>
      </c>
      <c r="F11210">
        <v>0</v>
      </c>
      <c r="T11210"/>
    </row>
    <row r="11211" spans="1:20" x14ac:dyDescent="0.25">
      <c r="A11211">
        <v>1991</v>
      </c>
      <c r="B11211">
        <v>9</v>
      </c>
      <c r="C11211">
        <v>9</v>
      </c>
      <c r="D11211">
        <v>84</v>
      </c>
      <c r="E11211">
        <v>68</v>
      </c>
      <c r="F11211">
        <v>0</v>
      </c>
      <c r="T11211"/>
    </row>
    <row r="11212" spans="1:20" x14ac:dyDescent="0.25">
      <c r="A11212">
        <v>1991</v>
      </c>
      <c r="B11212">
        <v>9</v>
      </c>
      <c r="C11212">
        <v>10</v>
      </c>
      <c r="D11212">
        <v>84</v>
      </c>
      <c r="E11212">
        <v>69</v>
      </c>
      <c r="F11212">
        <v>0</v>
      </c>
      <c r="T11212"/>
    </row>
    <row r="11213" spans="1:20" x14ac:dyDescent="0.25">
      <c r="A11213">
        <v>1991</v>
      </c>
      <c r="B11213">
        <v>9</v>
      </c>
      <c r="C11213">
        <v>11</v>
      </c>
      <c r="D11213">
        <v>83</v>
      </c>
      <c r="E11213">
        <v>64</v>
      </c>
      <c r="F11213">
        <v>0</v>
      </c>
      <c r="T11213"/>
    </row>
    <row r="11214" spans="1:20" x14ac:dyDescent="0.25">
      <c r="A11214">
        <v>1991</v>
      </c>
      <c r="B11214">
        <v>9</v>
      </c>
      <c r="C11214">
        <v>12</v>
      </c>
      <c r="D11214">
        <v>77</v>
      </c>
      <c r="E11214">
        <v>57</v>
      </c>
      <c r="F11214">
        <v>0</v>
      </c>
      <c r="T11214"/>
    </row>
    <row r="11215" spans="1:20" x14ac:dyDescent="0.25">
      <c r="A11215">
        <v>1991</v>
      </c>
      <c r="B11215">
        <v>9</v>
      </c>
      <c r="C11215">
        <v>13</v>
      </c>
      <c r="D11215">
        <v>79</v>
      </c>
      <c r="E11215">
        <v>58</v>
      </c>
      <c r="F11215">
        <v>0</v>
      </c>
      <c r="T11215"/>
    </row>
    <row r="11216" spans="1:20" x14ac:dyDescent="0.25">
      <c r="A11216">
        <v>1991</v>
      </c>
      <c r="B11216">
        <v>9</v>
      </c>
      <c r="C11216">
        <v>14</v>
      </c>
      <c r="D11216">
        <v>74</v>
      </c>
      <c r="E11216">
        <v>63</v>
      </c>
      <c r="F11216">
        <v>10</v>
      </c>
      <c r="T11216"/>
    </row>
    <row r="11217" spans="1:20" x14ac:dyDescent="0.25">
      <c r="A11217">
        <v>1991</v>
      </c>
      <c r="B11217">
        <v>9</v>
      </c>
      <c r="C11217">
        <v>15</v>
      </c>
      <c r="D11217">
        <v>75</v>
      </c>
      <c r="E11217">
        <v>61</v>
      </c>
      <c r="F11217">
        <v>0</v>
      </c>
      <c r="T11217"/>
    </row>
    <row r="11218" spans="1:20" x14ac:dyDescent="0.25">
      <c r="A11218">
        <v>1991</v>
      </c>
      <c r="B11218">
        <v>9</v>
      </c>
      <c r="C11218">
        <v>16</v>
      </c>
      <c r="D11218">
        <v>92</v>
      </c>
      <c r="E11218">
        <v>70</v>
      </c>
      <c r="F11218">
        <v>0</v>
      </c>
      <c r="T11218"/>
    </row>
    <row r="11219" spans="1:20" x14ac:dyDescent="0.25">
      <c r="A11219">
        <v>1991</v>
      </c>
      <c r="B11219">
        <v>9</v>
      </c>
      <c r="C11219">
        <v>17</v>
      </c>
      <c r="D11219">
        <v>93</v>
      </c>
      <c r="E11219">
        <v>77</v>
      </c>
      <c r="F11219">
        <v>0</v>
      </c>
      <c r="T11219"/>
    </row>
    <row r="11220" spans="1:20" x14ac:dyDescent="0.25">
      <c r="A11220">
        <v>1991</v>
      </c>
      <c r="B11220">
        <v>9</v>
      </c>
      <c r="C11220">
        <v>18</v>
      </c>
      <c r="D11220">
        <v>83</v>
      </c>
      <c r="E11220">
        <v>71</v>
      </c>
      <c r="F11220">
        <v>0</v>
      </c>
      <c r="T11220"/>
    </row>
    <row r="11221" spans="1:20" x14ac:dyDescent="0.25">
      <c r="A11221">
        <v>1991</v>
      </c>
      <c r="B11221">
        <v>9</v>
      </c>
      <c r="C11221">
        <v>19</v>
      </c>
      <c r="D11221">
        <v>81</v>
      </c>
      <c r="E11221">
        <v>53</v>
      </c>
      <c r="F11221">
        <v>72</v>
      </c>
      <c r="T11221"/>
    </row>
    <row r="11222" spans="1:20" x14ac:dyDescent="0.25">
      <c r="A11222">
        <v>1991</v>
      </c>
      <c r="B11222">
        <v>9</v>
      </c>
      <c r="C11222">
        <v>20</v>
      </c>
      <c r="D11222">
        <v>67</v>
      </c>
      <c r="E11222">
        <v>51</v>
      </c>
      <c r="F11222">
        <v>13</v>
      </c>
      <c r="T11222"/>
    </row>
    <row r="11223" spans="1:20" x14ac:dyDescent="0.25">
      <c r="A11223">
        <v>1991</v>
      </c>
      <c r="B11223">
        <v>9</v>
      </c>
      <c r="C11223">
        <v>21</v>
      </c>
      <c r="D11223">
        <v>65</v>
      </c>
      <c r="E11223">
        <v>46</v>
      </c>
      <c r="F11223">
        <v>0</v>
      </c>
      <c r="T11223"/>
    </row>
    <row r="11224" spans="1:20" x14ac:dyDescent="0.25">
      <c r="A11224">
        <v>1991</v>
      </c>
      <c r="B11224">
        <v>9</v>
      </c>
      <c r="C11224">
        <v>22</v>
      </c>
      <c r="D11224">
        <v>70</v>
      </c>
      <c r="E11224">
        <v>50</v>
      </c>
      <c r="F11224">
        <v>0</v>
      </c>
      <c r="T11224"/>
    </row>
    <row r="11225" spans="1:20" x14ac:dyDescent="0.25">
      <c r="A11225">
        <v>1991</v>
      </c>
      <c r="B11225">
        <v>9</v>
      </c>
      <c r="C11225">
        <v>23</v>
      </c>
      <c r="D11225">
        <v>68</v>
      </c>
      <c r="E11225">
        <v>55</v>
      </c>
      <c r="F11225">
        <v>0</v>
      </c>
      <c r="T11225"/>
    </row>
    <row r="11226" spans="1:20" x14ac:dyDescent="0.25">
      <c r="A11226">
        <v>1991</v>
      </c>
      <c r="B11226">
        <v>9</v>
      </c>
      <c r="C11226">
        <v>24</v>
      </c>
      <c r="D11226">
        <v>75</v>
      </c>
      <c r="E11226">
        <v>56</v>
      </c>
      <c r="F11226">
        <v>15</v>
      </c>
      <c r="T11226"/>
    </row>
    <row r="11227" spans="1:20" x14ac:dyDescent="0.25">
      <c r="A11227">
        <v>1991</v>
      </c>
      <c r="B11227">
        <v>9</v>
      </c>
      <c r="C11227">
        <v>25</v>
      </c>
      <c r="D11227">
        <v>69</v>
      </c>
      <c r="E11227">
        <v>58</v>
      </c>
      <c r="F11227">
        <v>197</v>
      </c>
      <c r="T11227"/>
    </row>
    <row r="11228" spans="1:20" x14ac:dyDescent="0.25">
      <c r="A11228">
        <v>1991</v>
      </c>
      <c r="B11228">
        <v>9</v>
      </c>
      <c r="C11228">
        <v>26</v>
      </c>
      <c r="D11228">
        <v>71</v>
      </c>
      <c r="E11228">
        <v>56</v>
      </c>
      <c r="F11228">
        <v>38</v>
      </c>
      <c r="T11228"/>
    </row>
    <row r="11229" spans="1:20" x14ac:dyDescent="0.25">
      <c r="A11229">
        <v>1991</v>
      </c>
      <c r="B11229">
        <v>9</v>
      </c>
      <c r="C11229">
        <v>27</v>
      </c>
      <c r="D11229">
        <v>64</v>
      </c>
      <c r="E11229">
        <v>49</v>
      </c>
      <c r="F11229">
        <v>0</v>
      </c>
      <c r="T11229"/>
    </row>
    <row r="11230" spans="1:20" x14ac:dyDescent="0.25">
      <c r="A11230">
        <v>1991</v>
      </c>
      <c r="B11230">
        <v>9</v>
      </c>
      <c r="C11230">
        <v>28</v>
      </c>
      <c r="D11230">
        <v>64</v>
      </c>
      <c r="E11230">
        <v>45</v>
      </c>
      <c r="F11230">
        <v>0</v>
      </c>
      <c r="T11230"/>
    </row>
    <row r="11231" spans="1:20" x14ac:dyDescent="0.25">
      <c r="A11231">
        <v>1991</v>
      </c>
      <c r="B11231">
        <v>9</v>
      </c>
      <c r="C11231">
        <v>29</v>
      </c>
      <c r="D11231">
        <v>73</v>
      </c>
      <c r="E11231">
        <v>46</v>
      </c>
      <c r="F11231">
        <v>0</v>
      </c>
      <c r="T11231"/>
    </row>
    <row r="11232" spans="1:20" x14ac:dyDescent="0.25">
      <c r="A11232">
        <v>1991</v>
      </c>
      <c r="B11232">
        <v>9</v>
      </c>
      <c r="C11232">
        <v>30</v>
      </c>
      <c r="D11232">
        <v>63</v>
      </c>
      <c r="E11232">
        <v>44</v>
      </c>
      <c r="F11232">
        <v>0</v>
      </c>
      <c r="T11232"/>
    </row>
    <row r="11233" spans="1:20" x14ac:dyDescent="0.25">
      <c r="A11233">
        <v>1991</v>
      </c>
      <c r="B11233">
        <v>10</v>
      </c>
      <c r="C11233">
        <v>1</v>
      </c>
      <c r="D11233">
        <v>74</v>
      </c>
      <c r="E11233">
        <v>54</v>
      </c>
      <c r="F11233">
        <v>0</v>
      </c>
      <c r="T11233"/>
    </row>
    <row r="11234" spans="1:20" x14ac:dyDescent="0.25">
      <c r="A11234">
        <v>1991</v>
      </c>
      <c r="B11234">
        <v>10</v>
      </c>
      <c r="C11234">
        <v>2</v>
      </c>
      <c r="D11234">
        <v>80</v>
      </c>
      <c r="E11234">
        <v>63</v>
      </c>
      <c r="F11234">
        <v>0</v>
      </c>
      <c r="T11234"/>
    </row>
    <row r="11235" spans="1:20" x14ac:dyDescent="0.25">
      <c r="A11235">
        <v>1991</v>
      </c>
      <c r="B11235">
        <v>10</v>
      </c>
      <c r="C11235">
        <v>3</v>
      </c>
      <c r="D11235">
        <v>78</v>
      </c>
      <c r="E11235">
        <v>64</v>
      </c>
      <c r="F11235">
        <v>0</v>
      </c>
      <c r="T11235"/>
    </row>
    <row r="11236" spans="1:20" x14ac:dyDescent="0.25">
      <c r="A11236">
        <v>1991</v>
      </c>
      <c r="B11236">
        <v>10</v>
      </c>
      <c r="C11236">
        <v>4</v>
      </c>
      <c r="D11236">
        <v>78</v>
      </c>
      <c r="E11236">
        <v>62</v>
      </c>
      <c r="F11236">
        <v>0</v>
      </c>
      <c r="T11236"/>
    </row>
    <row r="11237" spans="1:20" x14ac:dyDescent="0.25">
      <c r="A11237">
        <v>1991</v>
      </c>
      <c r="B11237">
        <v>10</v>
      </c>
      <c r="C11237">
        <v>5</v>
      </c>
      <c r="D11237">
        <v>73</v>
      </c>
      <c r="E11237">
        <v>65</v>
      </c>
      <c r="F11237">
        <v>65</v>
      </c>
      <c r="T11237"/>
    </row>
    <row r="11238" spans="1:20" x14ac:dyDescent="0.25">
      <c r="A11238">
        <v>1991</v>
      </c>
      <c r="B11238">
        <v>10</v>
      </c>
      <c r="C11238">
        <v>6</v>
      </c>
      <c r="D11238">
        <v>69</v>
      </c>
      <c r="E11238">
        <v>50</v>
      </c>
      <c r="F11238">
        <v>18</v>
      </c>
      <c r="T11238"/>
    </row>
    <row r="11239" spans="1:20" x14ac:dyDescent="0.25">
      <c r="A11239">
        <v>1991</v>
      </c>
      <c r="B11239">
        <v>10</v>
      </c>
      <c r="C11239">
        <v>7</v>
      </c>
      <c r="D11239">
        <v>59</v>
      </c>
      <c r="E11239">
        <v>44</v>
      </c>
      <c r="F11239">
        <v>0</v>
      </c>
      <c r="T11239"/>
    </row>
    <row r="11240" spans="1:20" x14ac:dyDescent="0.25">
      <c r="A11240">
        <v>1991</v>
      </c>
      <c r="B11240">
        <v>10</v>
      </c>
      <c r="C11240">
        <v>8</v>
      </c>
      <c r="D11240">
        <v>65</v>
      </c>
      <c r="E11240">
        <v>42</v>
      </c>
      <c r="F11240">
        <v>0</v>
      </c>
      <c r="T11240"/>
    </row>
    <row r="11241" spans="1:20" x14ac:dyDescent="0.25">
      <c r="A11241">
        <v>1991</v>
      </c>
      <c r="B11241">
        <v>10</v>
      </c>
      <c r="C11241">
        <v>9</v>
      </c>
      <c r="D11241">
        <v>68</v>
      </c>
      <c r="E11241">
        <v>50</v>
      </c>
      <c r="F11241">
        <v>0</v>
      </c>
      <c r="T11241"/>
    </row>
    <row r="11242" spans="1:20" x14ac:dyDescent="0.25">
      <c r="A11242">
        <v>1991</v>
      </c>
      <c r="B11242">
        <v>10</v>
      </c>
      <c r="C11242">
        <v>10</v>
      </c>
      <c r="D11242">
        <v>73</v>
      </c>
      <c r="E11242">
        <v>55</v>
      </c>
      <c r="F11242">
        <v>0</v>
      </c>
      <c r="T11242"/>
    </row>
    <row r="11243" spans="1:20" x14ac:dyDescent="0.25">
      <c r="A11243">
        <v>1991</v>
      </c>
      <c r="B11243">
        <v>10</v>
      </c>
      <c r="C11243">
        <v>11</v>
      </c>
      <c r="D11243">
        <v>61</v>
      </c>
      <c r="E11243">
        <v>49</v>
      </c>
      <c r="F11243">
        <v>23</v>
      </c>
      <c r="T11243"/>
    </row>
    <row r="11244" spans="1:20" x14ac:dyDescent="0.25">
      <c r="A11244">
        <v>1991</v>
      </c>
      <c r="B11244">
        <v>10</v>
      </c>
      <c r="C11244">
        <v>12</v>
      </c>
      <c r="D11244">
        <v>63</v>
      </c>
      <c r="E11244">
        <v>43</v>
      </c>
      <c r="F11244">
        <v>0</v>
      </c>
      <c r="T11244"/>
    </row>
    <row r="11245" spans="1:20" x14ac:dyDescent="0.25">
      <c r="A11245">
        <v>1991</v>
      </c>
      <c r="B11245">
        <v>10</v>
      </c>
      <c r="C11245">
        <v>13</v>
      </c>
      <c r="D11245">
        <v>63</v>
      </c>
      <c r="E11245">
        <v>44</v>
      </c>
      <c r="F11245">
        <v>0</v>
      </c>
      <c r="T11245"/>
    </row>
    <row r="11246" spans="1:20" x14ac:dyDescent="0.25">
      <c r="A11246">
        <v>1991</v>
      </c>
      <c r="B11246">
        <v>10</v>
      </c>
      <c r="C11246">
        <v>14</v>
      </c>
      <c r="D11246">
        <v>59</v>
      </c>
      <c r="E11246">
        <v>40</v>
      </c>
      <c r="F11246">
        <v>0</v>
      </c>
      <c r="T11246"/>
    </row>
    <row r="11247" spans="1:20" x14ac:dyDescent="0.25">
      <c r="A11247">
        <v>1991</v>
      </c>
      <c r="B11247">
        <v>10</v>
      </c>
      <c r="C11247">
        <v>15</v>
      </c>
      <c r="D11247">
        <v>64</v>
      </c>
      <c r="E11247">
        <v>52</v>
      </c>
      <c r="F11247">
        <v>31</v>
      </c>
      <c r="T11247"/>
    </row>
    <row r="11248" spans="1:20" x14ac:dyDescent="0.25">
      <c r="A11248">
        <v>1991</v>
      </c>
      <c r="B11248">
        <v>10</v>
      </c>
      <c r="C11248">
        <v>16</v>
      </c>
      <c r="D11248">
        <v>64</v>
      </c>
      <c r="E11248">
        <v>52</v>
      </c>
      <c r="F11248">
        <v>0</v>
      </c>
      <c r="T11248"/>
    </row>
    <row r="11249" spans="1:20" x14ac:dyDescent="0.25">
      <c r="A11249">
        <v>1991</v>
      </c>
      <c r="B11249">
        <v>10</v>
      </c>
      <c r="C11249">
        <v>17</v>
      </c>
      <c r="D11249">
        <v>53</v>
      </c>
      <c r="E11249">
        <v>47</v>
      </c>
      <c r="F11249">
        <v>76</v>
      </c>
      <c r="T11249"/>
    </row>
    <row r="11250" spans="1:20" x14ac:dyDescent="0.25">
      <c r="A11250">
        <v>1991</v>
      </c>
      <c r="B11250">
        <v>10</v>
      </c>
      <c r="C11250">
        <v>18</v>
      </c>
      <c r="D11250">
        <v>73</v>
      </c>
      <c r="E11250">
        <v>50</v>
      </c>
      <c r="F11250">
        <v>0</v>
      </c>
      <c r="T11250"/>
    </row>
    <row r="11251" spans="1:20" x14ac:dyDescent="0.25">
      <c r="A11251">
        <v>1991</v>
      </c>
      <c r="B11251">
        <v>10</v>
      </c>
      <c r="C11251">
        <v>19</v>
      </c>
      <c r="D11251">
        <v>75</v>
      </c>
      <c r="E11251">
        <v>46</v>
      </c>
      <c r="F11251">
        <v>0</v>
      </c>
      <c r="T11251"/>
    </row>
    <row r="11252" spans="1:20" x14ac:dyDescent="0.25">
      <c r="A11252">
        <v>1991</v>
      </c>
      <c r="B11252">
        <v>10</v>
      </c>
      <c r="C11252">
        <v>20</v>
      </c>
      <c r="D11252">
        <v>55</v>
      </c>
      <c r="E11252">
        <v>40</v>
      </c>
      <c r="F11252">
        <v>0</v>
      </c>
      <c r="T11252"/>
    </row>
    <row r="11253" spans="1:20" x14ac:dyDescent="0.25">
      <c r="A11253">
        <v>1991</v>
      </c>
      <c r="B11253">
        <v>10</v>
      </c>
      <c r="C11253">
        <v>21</v>
      </c>
      <c r="D11253">
        <v>58</v>
      </c>
      <c r="E11253">
        <v>41</v>
      </c>
      <c r="F11253">
        <v>0</v>
      </c>
      <c r="T11253"/>
    </row>
    <row r="11254" spans="1:20" x14ac:dyDescent="0.25">
      <c r="A11254">
        <v>1991</v>
      </c>
      <c r="B11254">
        <v>10</v>
      </c>
      <c r="C11254">
        <v>22</v>
      </c>
      <c r="D11254">
        <v>72</v>
      </c>
      <c r="E11254">
        <v>47</v>
      </c>
      <c r="F11254">
        <v>0</v>
      </c>
      <c r="T11254"/>
    </row>
    <row r="11255" spans="1:20" x14ac:dyDescent="0.25">
      <c r="A11255">
        <v>1991</v>
      </c>
      <c r="B11255">
        <v>10</v>
      </c>
      <c r="C11255">
        <v>23</v>
      </c>
      <c r="D11255">
        <v>72</v>
      </c>
      <c r="E11255">
        <v>50</v>
      </c>
      <c r="F11255">
        <v>0</v>
      </c>
      <c r="T11255"/>
    </row>
    <row r="11256" spans="1:20" x14ac:dyDescent="0.25">
      <c r="A11256">
        <v>1991</v>
      </c>
      <c r="B11256">
        <v>10</v>
      </c>
      <c r="C11256">
        <v>24</v>
      </c>
      <c r="D11256">
        <v>71</v>
      </c>
      <c r="E11256">
        <v>55</v>
      </c>
      <c r="F11256">
        <v>0</v>
      </c>
      <c r="T11256"/>
    </row>
    <row r="11257" spans="1:20" x14ac:dyDescent="0.25">
      <c r="A11257">
        <v>1991</v>
      </c>
      <c r="B11257">
        <v>10</v>
      </c>
      <c r="C11257">
        <v>25</v>
      </c>
      <c r="D11257">
        <v>70</v>
      </c>
      <c r="E11257">
        <v>58</v>
      </c>
      <c r="F11257">
        <v>0</v>
      </c>
      <c r="T11257"/>
    </row>
    <row r="11258" spans="1:20" x14ac:dyDescent="0.25">
      <c r="A11258">
        <v>1991</v>
      </c>
      <c r="B11258">
        <v>10</v>
      </c>
      <c r="C11258">
        <v>26</v>
      </c>
      <c r="D11258">
        <v>71</v>
      </c>
      <c r="E11258">
        <v>56</v>
      </c>
      <c r="F11258">
        <v>0</v>
      </c>
      <c r="T11258"/>
    </row>
    <row r="11259" spans="1:20" x14ac:dyDescent="0.25">
      <c r="A11259">
        <v>1991</v>
      </c>
      <c r="B11259">
        <v>10</v>
      </c>
      <c r="C11259">
        <v>27</v>
      </c>
      <c r="D11259">
        <v>75</v>
      </c>
      <c r="E11259">
        <v>58</v>
      </c>
      <c r="F11259">
        <v>0</v>
      </c>
      <c r="T11259"/>
    </row>
    <row r="11260" spans="1:20" x14ac:dyDescent="0.25">
      <c r="A11260">
        <v>1991</v>
      </c>
      <c r="B11260">
        <v>10</v>
      </c>
      <c r="C11260">
        <v>28</v>
      </c>
      <c r="D11260">
        <v>64</v>
      </c>
      <c r="E11260">
        <v>44</v>
      </c>
      <c r="F11260">
        <v>0</v>
      </c>
      <c r="T11260"/>
    </row>
    <row r="11261" spans="1:20" x14ac:dyDescent="0.25">
      <c r="A11261">
        <v>1991</v>
      </c>
      <c r="B11261">
        <v>10</v>
      </c>
      <c r="C11261">
        <v>29</v>
      </c>
      <c r="D11261">
        <v>54</v>
      </c>
      <c r="E11261">
        <v>38</v>
      </c>
      <c r="F11261">
        <v>0</v>
      </c>
      <c r="T11261"/>
    </row>
    <row r="11262" spans="1:20" x14ac:dyDescent="0.25">
      <c r="A11262">
        <v>1991</v>
      </c>
      <c r="B11262">
        <v>10</v>
      </c>
      <c r="C11262">
        <v>30</v>
      </c>
      <c r="D11262">
        <v>63</v>
      </c>
      <c r="E11262">
        <v>41</v>
      </c>
      <c r="F11262">
        <v>0</v>
      </c>
      <c r="T11262"/>
    </row>
    <row r="11263" spans="1:20" x14ac:dyDescent="0.25">
      <c r="A11263">
        <v>1991</v>
      </c>
      <c r="B11263">
        <v>10</v>
      </c>
      <c r="C11263">
        <v>31</v>
      </c>
      <c r="D11263">
        <v>56</v>
      </c>
      <c r="E11263">
        <v>48</v>
      </c>
      <c r="F11263">
        <v>0</v>
      </c>
      <c r="T11263"/>
    </row>
    <row r="11264" spans="1:20" x14ac:dyDescent="0.25">
      <c r="A11264">
        <v>1991</v>
      </c>
      <c r="B11264">
        <v>11</v>
      </c>
      <c r="C11264">
        <v>1</v>
      </c>
      <c r="D11264">
        <v>62</v>
      </c>
      <c r="E11264">
        <v>52</v>
      </c>
      <c r="F11264">
        <v>0</v>
      </c>
      <c r="T11264"/>
    </row>
    <row r="11265" spans="1:20" x14ac:dyDescent="0.25">
      <c r="A11265">
        <v>1991</v>
      </c>
      <c r="B11265">
        <v>11</v>
      </c>
      <c r="C11265">
        <v>2</v>
      </c>
      <c r="D11265">
        <v>66</v>
      </c>
      <c r="E11265">
        <v>54</v>
      </c>
      <c r="F11265">
        <v>0</v>
      </c>
      <c r="T11265"/>
    </row>
    <row r="11266" spans="1:20" x14ac:dyDescent="0.25">
      <c r="A11266">
        <v>1991</v>
      </c>
      <c r="B11266">
        <v>11</v>
      </c>
      <c r="C11266">
        <v>3</v>
      </c>
      <c r="D11266">
        <v>57</v>
      </c>
      <c r="E11266">
        <v>45</v>
      </c>
      <c r="F11266">
        <v>0</v>
      </c>
      <c r="T11266"/>
    </row>
    <row r="11267" spans="1:20" x14ac:dyDescent="0.25">
      <c r="A11267">
        <v>1991</v>
      </c>
      <c r="B11267">
        <v>11</v>
      </c>
      <c r="C11267">
        <v>4</v>
      </c>
      <c r="D11267">
        <v>49</v>
      </c>
      <c r="E11267">
        <v>39</v>
      </c>
      <c r="F11267">
        <v>0</v>
      </c>
      <c r="T11267"/>
    </row>
    <row r="11268" spans="1:20" x14ac:dyDescent="0.25">
      <c r="A11268">
        <v>1991</v>
      </c>
      <c r="B11268">
        <v>11</v>
      </c>
      <c r="C11268">
        <v>5</v>
      </c>
      <c r="D11268">
        <v>46</v>
      </c>
      <c r="E11268">
        <v>35</v>
      </c>
      <c r="F11268">
        <v>0</v>
      </c>
      <c r="T11268"/>
    </row>
    <row r="11269" spans="1:20" x14ac:dyDescent="0.25">
      <c r="A11269">
        <v>1991</v>
      </c>
      <c r="B11269">
        <v>11</v>
      </c>
      <c r="C11269">
        <v>6</v>
      </c>
      <c r="D11269">
        <v>52</v>
      </c>
      <c r="E11269">
        <v>34</v>
      </c>
      <c r="F11269">
        <v>0</v>
      </c>
      <c r="T11269"/>
    </row>
    <row r="11270" spans="1:20" x14ac:dyDescent="0.25">
      <c r="A11270">
        <v>1991</v>
      </c>
      <c r="B11270">
        <v>11</v>
      </c>
      <c r="C11270">
        <v>7</v>
      </c>
      <c r="D11270">
        <v>54</v>
      </c>
      <c r="E11270">
        <v>39</v>
      </c>
      <c r="F11270">
        <v>0</v>
      </c>
      <c r="T11270"/>
    </row>
    <row r="11271" spans="1:20" x14ac:dyDescent="0.25">
      <c r="A11271">
        <v>1991</v>
      </c>
      <c r="B11271">
        <v>11</v>
      </c>
      <c r="C11271">
        <v>8</v>
      </c>
      <c r="D11271">
        <v>44</v>
      </c>
      <c r="E11271">
        <v>38</v>
      </c>
      <c r="F11271">
        <v>0</v>
      </c>
      <c r="T11271"/>
    </row>
    <row r="11272" spans="1:20" x14ac:dyDescent="0.25">
      <c r="A11272">
        <v>1991</v>
      </c>
      <c r="B11272">
        <v>11</v>
      </c>
      <c r="C11272">
        <v>9</v>
      </c>
      <c r="D11272">
        <v>47</v>
      </c>
      <c r="E11272">
        <v>34</v>
      </c>
      <c r="F11272">
        <v>0</v>
      </c>
      <c r="T11272"/>
    </row>
    <row r="11273" spans="1:20" x14ac:dyDescent="0.25">
      <c r="A11273">
        <v>1991</v>
      </c>
      <c r="B11273">
        <v>11</v>
      </c>
      <c r="C11273">
        <v>10</v>
      </c>
      <c r="D11273">
        <v>41</v>
      </c>
      <c r="E11273">
        <v>38</v>
      </c>
      <c r="F11273">
        <v>17</v>
      </c>
      <c r="T11273"/>
    </row>
    <row r="11274" spans="1:20" x14ac:dyDescent="0.25">
      <c r="A11274">
        <v>1991</v>
      </c>
      <c r="B11274">
        <v>11</v>
      </c>
      <c r="C11274">
        <v>11</v>
      </c>
      <c r="D11274">
        <v>44</v>
      </c>
      <c r="E11274">
        <v>37</v>
      </c>
      <c r="F11274">
        <v>43</v>
      </c>
      <c r="T11274"/>
    </row>
    <row r="11275" spans="1:20" x14ac:dyDescent="0.25">
      <c r="A11275">
        <v>1991</v>
      </c>
      <c r="B11275">
        <v>11</v>
      </c>
      <c r="C11275">
        <v>12</v>
      </c>
      <c r="D11275">
        <v>48</v>
      </c>
      <c r="E11275">
        <v>36</v>
      </c>
      <c r="F11275">
        <v>1</v>
      </c>
      <c r="T11275"/>
    </row>
    <row r="11276" spans="1:20" x14ac:dyDescent="0.25">
      <c r="A11276">
        <v>1991</v>
      </c>
      <c r="B11276">
        <v>11</v>
      </c>
      <c r="C11276">
        <v>13</v>
      </c>
      <c r="D11276">
        <v>51</v>
      </c>
      <c r="E11276">
        <v>38</v>
      </c>
      <c r="F11276">
        <v>4</v>
      </c>
      <c r="T11276"/>
    </row>
    <row r="11277" spans="1:20" x14ac:dyDescent="0.25">
      <c r="A11277">
        <v>1991</v>
      </c>
      <c r="B11277">
        <v>11</v>
      </c>
      <c r="C11277">
        <v>14</v>
      </c>
      <c r="D11277">
        <v>61</v>
      </c>
      <c r="E11277">
        <v>41</v>
      </c>
      <c r="F11277">
        <v>0</v>
      </c>
      <c r="T11277"/>
    </row>
    <row r="11278" spans="1:20" x14ac:dyDescent="0.25">
      <c r="A11278">
        <v>1991</v>
      </c>
      <c r="B11278">
        <v>11</v>
      </c>
      <c r="C11278">
        <v>15</v>
      </c>
      <c r="D11278">
        <v>58</v>
      </c>
      <c r="E11278">
        <v>44</v>
      </c>
      <c r="F11278">
        <v>0</v>
      </c>
      <c r="T11278"/>
    </row>
    <row r="11279" spans="1:20" x14ac:dyDescent="0.25">
      <c r="A11279">
        <v>1991</v>
      </c>
      <c r="B11279">
        <v>11</v>
      </c>
      <c r="C11279">
        <v>16</v>
      </c>
      <c r="D11279">
        <v>63</v>
      </c>
      <c r="E11279">
        <v>39</v>
      </c>
      <c r="F11279">
        <v>0</v>
      </c>
      <c r="T11279"/>
    </row>
    <row r="11280" spans="1:20" x14ac:dyDescent="0.25">
      <c r="A11280">
        <v>1991</v>
      </c>
      <c r="B11280">
        <v>11</v>
      </c>
      <c r="C11280">
        <v>17</v>
      </c>
      <c r="D11280">
        <v>48</v>
      </c>
      <c r="E11280">
        <v>33</v>
      </c>
      <c r="F11280">
        <v>0</v>
      </c>
      <c r="T11280"/>
    </row>
    <row r="11281" spans="1:20" x14ac:dyDescent="0.25">
      <c r="A11281">
        <v>1991</v>
      </c>
      <c r="B11281">
        <v>11</v>
      </c>
      <c r="C11281">
        <v>18</v>
      </c>
      <c r="D11281">
        <v>54</v>
      </c>
      <c r="E11281">
        <v>33</v>
      </c>
      <c r="F11281">
        <v>0</v>
      </c>
      <c r="T11281"/>
    </row>
    <row r="11282" spans="1:20" x14ac:dyDescent="0.25">
      <c r="A11282">
        <v>1991</v>
      </c>
      <c r="B11282">
        <v>11</v>
      </c>
      <c r="C11282">
        <v>19</v>
      </c>
      <c r="D11282">
        <v>67</v>
      </c>
      <c r="E11282">
        <v>45</v>
      </c>
      <c r="F11282">
        <v>0</v>
      </c>
      <c r="T11282"/>
    </row>
    <row r="11283" spans="1:20" x14ac:dyDescent="0.25">
      <c r="A11283">
        <v>1991</v>
      </c>
      <c r="B11283">
        <v>11</v>
      </c>
      <c r="C11283">
        <v>20</v>
      </c>
      <c r="D11283">
        <v>74</v>
      </c>
      <c r="E11283">
        <v>55</v>
      </c>
      <c r="F11283">
        <v>0</v>
      </c>
      <c r="T11283"/>
    </row>
    <row r="11284" spans="1:20" x14ac:dyDescent="0.25">
      <c r="A11284">
        <v>1991</v>
      </c>
      <c r="B11284">
        <v>11</v>
      </c>
      <c r="C11284">
        <v>21</v>
      </c>
      <c r="D11284">
        <v>69</v>
      </c>
      <c r="E11284">
        <v>62</v>
      </c>
      <c r="F11284">
        <v>18</v>
      </c>
      <c r="T11284"/>
    </row>
    <row r="11285" spans="1:20" x14ac:dyDescent="0.25">
      <c r="A11285">
        <v>1991</v>
      </c>
      <c r="B11285">
        <v>11</v>
      </c>
      <c r="C11285">
        <v>22</v>
      </c>
      <c r="D11285">
        <v>65</v>
      </c>
      <c r="E11285">
        <v>55</v>
      </c>
      <c r="F11285">
        <v>113</v>
      </c>
      <c r="T11285"/>
    </row>
    <row r="11286" spans="1:20" x14ac:dyDescent="0.25">
      <c r="A11286">
        <v>1991</v>
      </c>
      <c r="B11286">
        <v>11</v>
      </c>
      <c r="C11286">
        <v>23</v>
      </c>
      <c r="D11286">
        <v>62</v>
      </c>
      <c r="E11286">
        <v>53</v>
      </c>
      <c r="F11286">
        <v>0</v>
      </c>
      <c r="T11286"/>
    </row>
    <row r="11287" spans="1:20" x14ac:dyDescent="0.25">
      <c r="A11287">
        <v>1991</v>
      </c>
      <c r="B11287">
        <v>11</v>
      </c>
      <c r="C11287">
        <v>24</v>
      </c>
      <c r="D11287">
        <v>58</v>
      </c>
      <c r="E11287">
        <v>38</v>
      </c>
      <c r="F11287">
        <v>0</v>
      </c>
      <c r="T11287"/>
    </row>
    <row r="11288" spans="1:20" x14ac:dyDescent="0.25">
      <c r="A11288">
        <v>1991</v>
      </c>
      <c r="B11288">
        <v>11</v>
      </c>
      <c r="C11288">
        <v>25</v>
      </c>
      <c r="D11288">
        <v>44</v>
      </c>
      <c r="E11288">
        <v>33</v>
      </c>
      <c r="F11288">
        <v>0</v>
      </c>
      <c r="T11288"/>
    </row>
    <row r="11289" spans="1:20" x14ac:dyDescent="0.25">
      <c r="A11289">
        <v>1991</v>
      </c>
      <c r="B11289">
        <v>11</v>
      </c>
      <c r="C11289">
        <v>26</v>
      </c>
      <c r="D11289">
        <v>43</v>
      </c>
      <c r="E11289">
        <v>31</v>
      </c>
      <c r="F11289">
        <v>0</v>
      </c>
      <c r="T11289"/>
    </row>
    <row r="11290" spans="1:20" x14ac:dyDescent="0.25">
      <c r="A11290">
        <v>1991</v>
      </c>
      <c r="B11290">
        <v>11</v>
      </c>
      <c r="C11290">
        <v>27</v>
      </c>
      <c r="D11290">
        <v>42</v>
      </c>
      <c r="E11290">
        <v>29</v>
      </c>
      <c r="F11290">
        <v>0</v>
      </c>
      <c r="T11290"/>
    </row>
    <row r="11291" spans="1:20" x14ac:dyDescent="0.25">
      <c r="A11291">
        <v>1991</v>
      </c>
      <c r="B11291">
        <v>11</v>
      </c>
      <c r="C11291">
        <v>28</v>
      </c>
      <c r="D11291">
        <v>49</v>
      </c>
      <c r="E11291">
        <v>37</v>
      </c>
      <c r="F11291">
        <v>0</v>
      </c>
      <c r="T11291"/>
    </row>
    <row r="11292" spans="1:20" x14ac:dyDescent="0.25">
      <c r="A11292">
        <v>1991</v>
      </c>
      <c r="B11292">
        <v>11</v>
      </c>
      <c r="C11292">
        <v>29</v>
      </c>
      <c r="D11292">
        <v>66</v>
      </c>
      <c r="E11292">
        <v>48</v>
      </c>
      <c r="F11292">
        <v>0</v>
      </c>
      <c r="T11292"/>
    </row>
    <row r="11293" spans="1:20" x14ac:dyDescent="0.25">
      <c r="A11293">
        <v>1991</v>
      </c>
      <c r="B11293">
        <v>11</v>
      </c>
      <c r="C11293">
        <v>30</v>
      </c>
      <c r="D11293">
        <v>70</v>
      </c>
      <c r="E11293">
        <v>48</v>
      </c>
      <c r="F11293">
        <v>0</v>
      </c>
      <c r="T11293"/>
    </row>
    <row r="11294" spans="1:20" x14ac:dyDescent="0.25">
      <c r="A11294">
        <v>1991</v>
      </c>
      <c r="B11294">
        <v>12</v>
      </c>
      <c r="C11294">
        <v>1</v>
      </c>
      <c r="D11294">
        <v>66</v>
      </c>
      <c r="E11294">
        <v>50</v>
      </c>
      <c r="F11294">
        <v>24</v>
      </c>
      <c r="T11294"/>
    </row>
    <row r="11295" spans="1:20" x14ac:dyDescent="0.25">
      <c r="A11295">
        <v>1991</v>
      </c>
      <c r="B11295">
        <v>12</v>
      </c>
      <c r="C11295">
        <v>2</v>
      </c>
      <c r="D11295">
        <v>52</v>
      </c>
      <c r="E11295">
        <v>39</v>
      </c>
      <c r="F11295">
        <v>62</v>
      </c>
      <c r="T11295"/>
    </row>
    <row r="11296" spans="1:20" x14ac:dyDescent="0.25">
      <c r="A11296">
        <v>1991</v>
      </c>
      <c r="B11296">
        <v>12</v>
      </c>
      <c r="C11296">
        <v>3</v>
      </c>
      <c r="D11296">
        <v>48</v>
      </c>
      <c r="E11296">
        <v>40</v>
      </c>
      <c r="F11296">
        <v>125</v>
      </c>
      <c r="T11296"/>
    </row>
    <row r="11297" spans="1:20" x14ac:dyDescent="0.25">
      <c r="A11297">
        <v>1991</v>
      </c>
      <c r="B11297">
        <v>12</v>
      </c>
      <c r="C11297">
        <v>4</v>
      </c>
      <c r="D11297">
        <v>45</v>
      </c>
      <c r="E11297">
        <v>27</v>
      </c>
      <c r="F11297">
        <v>0</v>
      </c>
      <c r="T11297"/>
    </row>
    <row r="11298" spans="1:20" x14ac:dyDescent="0.25">
      <c r="A11298">
        <v>1991</v>
      </c>
      <c r="B11298">
        <v>12</v>
      </c>
      <c r="C11298">
        <v>5</v>
      </c>
      <c r="D11298">
        <v>33</v>
      </c>
      <c r="E11298">
        <v>24</v>
      </c>
      <c r="F11298">
        <v>2</v>
      </c>
      <c r="T11298"/>
    </row>
    <row r="11299" spans="1:20" x14ac:dyDescent="0.25">
      <c r="A11299">
        <v>1991</v>
      </c>
      <c r="B11299">
        <v>12</v>
      </c>
      <c r="C11299">
        <v>6</v>
      </c>
      <c r="D11299">
        <v>44</v>
      </c>
      <c r="E11299">
        <v>27</v>
      </c>
      <c r="F11299">
        <v>2</v>
      </c>
      <c r="T11299"/>
    </row>
    <row r="11300" spans="1:20" x14ac:dyDescent="0.25">
      <c r="A11300">
        <v>1991</v>
      </c>
      <c r="B11300">
        <v>12</v>
      </c>
      <c r="C11300">
        <v>7</v>
      </c>
      <c r="D11300">
        <v>50</v>
      </c>
      <c r="E11300">
        <v>32</v>
      </c>
      <c r="F11300">
        <v>0</v>
      </c>
      <c r="T11300"/>
    </row>
    <row r="11301" spans="1:20" x14ac:dyDescent="0.25">
      <c r="A11301">
        <v>1991</v>
      </c>
      <c r="B11301">
        <v>12</v>
      </c>
      <c r="C11301">
        <v>8</v>
      </c>
      <c r="D11301">
        <v>59</v>
      </c>
      <c r="E11301">
        <v>45</v>
      </c>
      <c r="F11301">
        <v>0</v>
      </c>
      <c r="T11301"/>
    </row>
    <row r="11302" spans="1:20" x14ac:dyDescent="0.25">
      <c r="A11302">
        <v>1991</v>
      </c>
      <c r="B11302">
        <v>12</v>
      </c>
      <c r="C11302">
        <v>9</v>
      </c>
      <c r="D11302">
        <v>64</v>
      </c>
      <c r="E11302">
        <v>42</v>
      </c>
      <c r="F11302">
        <v>45</v>
      </c>
      <c r="T11302"/>
    </row>
    <row r="11303" spans="1:20" x14ac:dyDescent="0.25">
      <c r="A11303">
        <v>1991</v>
      </c>
      <c r="B11303">
        <v>12</v>
      </c>
      <c r="C11303">
        <v>10</v>
      </c>
      <c r="D11303">
        <v>50</v>
      </c>
      <c r="E11303">
        <v>41</v>
      </c>
      <c r="F11303">
        <v>16</v>
      </c>
      <c r="T11303"/>
    </row>
    <row r="11304" spans="1:20" x14ac:dyDescent="0.25">
      <c r="A11304">
        <v>1991</v>
      </c>
      <c r="B11304">
        <v>12</v>
      </c>
      <c r="C11304">
        <v>11</v>
      </c>
      <c r="D11304">
        <v>53</v>
      </c>
      <c r="E11304">
        <v>39</v>
      </c>
      <c r="F11304">
        <v>0</v>
      </c>
      <c r="T11304"/>
    </row>
    <row r="11305" spans="1:20" x14ac:dyDescent="0.25">
      <c r="A11305">
        <v>1991</v>
      </c>
      <c r="B11305">
        <v>12</v>
      </c>
      <c r="C11305">
        <v>12</v>
      </c>
      <c r="D11305">
        <v>54</v>
      </c>
      <c r="E11305">
        <v>46</v>
      </c>
      <c r="F11305">
        <v>0</v>
      </c>
      <c r="T11305"/>
    </row>
    <row r="11306" spans="1:20" x14ac:dyDescent="0.25">
      <c r="A11306">
        <v>1991</v>
      </c>
      <c r="B11306">
        <v>12</v>
      </c>
      <c r="C11306">
        <v>13</v>
      </c>
      <c r="D11306">
        <v>56</v>
      </c>
      <c r="E11306">
        <v>51</v>
      </c>
      <c r="F11306">
        <v>40</v>
      </c>
      <c r="T11306"/>
    </row>
    <row r="11307" spans="1:20" x14ac:dyDescent="0.25">
      <c r="A11307">
        <v>1991</v>
      </c>
      <c r="B11307">
        <v>12</v>
      </c>
      <c r="C11307">
        <v>14</v>
      </c>
      <c r="D11307">
        <v>61</v>
      </c>
      <c r="E11307">
        <v>38</v>
      </c>
      <c r="F11307">
        <v>11</v>
      </c>
      <c r="T11307"/>
    </row>
    <row r="11308" spans="1:20" x14ac:dyDescent="0.25">
      <c r="A11308">
        <v>1991</v>
      </c>
      <c r="B11308">
        <v>12</v>
      </c>
      <c r="C11308">
        <v>15</v>
      </c>
      <c r="D11308">
        <v>40</v>
      </c>
      <c r="E11308">
        <v>33</v>
      </c>
      <c r="F11308">
        <v>0</v>
      </c>
      <c r="T11308"/>
    </row>
    <row r="11309" spans="1:20" x14ac:dyDescent="0.25">
      <c r="A11309">
        <v>1991</v>
      </c>
      <c r="B11309">
        <v>12</v>
      </c>
      <c r="C11309">
        <v>16</v>
      </c>
      <c r="D11309">
        <v>34</v>
      </c>
      <c r="E11309">
        <v>24</v>
      </c>
      <c r="F11309">
        <v>0</v>
      </c>
      <c r="T11309"/>
    </row>
    <row r="11310" spans="1:20" x14ac:dyDescent="0.25">
      <c r="A11310">
        <v>1991</v>
      </c>
      <c r="B11310">
        <v>12</v>
      </c>
      <c r="C11310">
        <v>17</v>
      </c>
      <c r="D11310">
        <v>42</v>
      </c>
      <c r="E11310">
        <v>20</v>
      </c>
      <c r="F11310">
        <v>0</v>
      </c>
      <c r="T11310"/>
    </row>
    <row r="11311" spans="1:20" x14ac:dyDescent="0.25">
      <c r="A11311">
        <v>1991</v>
      </c>
      <c r="B11311">
        <v>12</v>
      </c>
      <c r="C11311">
        <v>18</v>
      </c>
      <c r="D11311">
        <v>39</v>
      </c>
      <c r="E11311">
        <v>18</v>
      </c>
      <c r="F11311">
        <v>0</v>
      </c>
      <c r="T11311"/>
    </row>
    <row r="11312" spans="1:20" x14ac:dyDescent="0.25">
      <c r="A11312">
        <v>1991</v>
      </c>
      <c r="B11312">
        <v>12</v>
      </c>
      <c r="C11312">
        <v>19</v>
      </c>
      <c r="D11312">
        <v>27</v>
      </c>
      <c r="E11312">
        <v>13</v>
      </c>
      <c r="F11312">
        <v>0</v>
      </c>
      <c r="T11312"/>
    </row>
    <row r="11313" spans="1:20" x14ac:dyDescent="0.25">
      <c r="A11313">
        <v>1991</v>
      </c>
      <c r="B11313">
        <v>12</v>
      </c>
      <c r="C11313">
        <v>20</v>
      </c>
      <c r="D11313">
        <v>38</v>
      </c>
      <c r="E11313">
        <v>24</v>
      </c>
      <c r="F11313">
        <v>0</v>
      </c>
      <c r="T11313"/>
    </row>
    <row r="11314" spans="1:20" x14ac:dyDescent="0.25">
      <c r="A11314">
        <v>1991</v>
      </c>
      <c r="B11314">
        <v>12</v>
      </c>
      <c r="C11314">
        <v>21</v>
      </c>
      <c r="D11314">
        <v>44</v>
      </c>
      <c r="E11314">
        <v>33</v>
      </c>
      <c r="F11314">
        <v>0</v>
      </c>
      <c r="T11314"/>
    </row>
    <row r="11315" spans="1:20" x14ac:dyDescent="0.25">
      <c r="A11315">
        <v>1991</v>
      </c>
      <c r="B11315">
        <v>12</v>
      </c>
      <c r="C11315">
        <v>22</v>
      </c>
      <c r="D11315">
        <v>47</v>
      </c>
      <c r="E11315">
        <v>36</v>
      </c>
      <c r="F11315">
        <v>0</v>
      </c>
      <c r="T11315"/>
    </row>
    <row r="11316" spans="1:20" x14ac:dyDescent="0.25">
      <c r="A11316">
        <v>1991</v>
      </c>
      <c r="B11316">
        <v>12</v>
      </c>
      <c r="C11316">
        <v>23</v>
      </c>
      <c r="D11316">
        <v>44</v>
      </c>
      <c r="E11316">
        <v>38</v>
      </c>
      <c r="F11316">
        <v>4</v>
      </c>
      <c r="T11316"/>
    </row>
    <row r="11317" spans="1:20" x14ac:dyDescent="0.25">
      <c r="A11317">
        <v>1991</v>
      </c>
      <c r="B11317">
        <v>12</v>
      </c>
      <c r="C11317">
        <v>24</v>
      </c>
      <c r="D11317">
        <v>42</v>
      </c>
      <c r="E11317">
        <v>28</v>
      </c>
      <c r="F11317">
        <v>0</v>
      </c>
      <c r="T11317"/>
    </row>
    <row r="11318" spans="1:20" x14ac:dyDescent="0.25">
      <c r="A11318">
        <v>1991</v>
      </c>
      <c r="B11318">
        <v>12</v>
      </c>
      <c r="C11318">
        <v>25</v>
      </c>
      <c r="D11318">
        <v>40</v>
      </c>
      <c r="E11318">
        <v>28</v>
      </c>
      <c r="F11318">
        <v>0</v>
      </c>
      <c r="T11318"/>
    </row>
    <row r="11319" spans="1:20" x14ac:dyDescent="0.25">
      <c r="A11319">
        <v>1991</v>
      </c>
      <c r="B11319">
        <v>12</v>
      </c>
      <c r="C11319">
        <v>26</v>
      </c>
      <c r="D11319">
        <v>38</v>
      </c>
      <c r="E11319">
        <v>23</v>
      </c>
      <c r="F11319">
        <v>0</v>
      </c>
      <c r="T11319"/>
    </row>
    <row r="11320" spans="1:20" x14ac:dyDescent="0.25">
      <c r="A11320">
        <v>1991</v>
      </c>
      <c r="B11320">
        <v>12</v>
      </c>
      <c r="C11320">
        <v>27</v>
      </c>
      <c r="D11320">
        <v>48</v>
      </c>
      <c r="E11320">
        <v>34</v>
      </c>
      <c r="F11320">
        <v>0</v>
      </c>
      <c r="T11320"/>
    </row>
    <row r="11321" spans="1:20" x14ac:dyDescent="0.25">
      <c r="A11321">
        <v>1991</v>
      </c>
      <c r="B11321">
        <v>12</v>
      </c>
      <c r="C11321">
        <v>28</v>
      </c>
      <c r="D11321">
        <v>49</v>
      </c>
      <c r="E11321">
        <v>32</v>
      </c>
      <c r="F11321">
        <v>0</v>
      </c>
      <c r="T11321"/>
    </row>
    <row r="11322" spans="1:20" x14ac:dyDescent="0.25">
      <c r="A11322">
        <v>1991</v>
      </c>
      <c r="B11322">
        <v>12</v>
      </c>
      <c r="C11322">
        <v>29</v>
      </c>
      <c r="D11322">
        <v>48</v>
      </c>
      <c r="E11322">
        <v>41</v>
      </c>
      <c r="F11322">
        <v>80</v>
      </c>
      <c r="T11322"/>
    </row>
    <row r="11323" spans="1:20" x14ac:dyDescent="0.25">
      <c r="A11323">
        <v>1991</v>
      </c>
      <c r="B11323">
        <v>12</v>
      </c>
      <c r="C11323">
        <v>30</v>
      </c>
      <c r="D11323">
        <v>43</v>
      </c>
      <c r="E11323">
        <v>27</v>
      </c>
      <c r="F11323">
        <v>15</v>
      </c>
      <c r="T11323"/>
    </row>
    <row r="11324" spans="1:20" x14ac:dyDescent="0.25">
      <c r="A11324">
        <v>1991</v>
      </c>
      <c r="B11324">
        <v>12</v>
      </c>
      <c r="C11324">
        <v>31</v>
      </c>
      <c r="D11324">
        <v>37</v>
      </c>
      <c r="E11324">
        <v>25</v>
      </c>
      <c r="F11324">
        <v>0</v>
      </c>
      <c r="T11324"/>
    </row>
    <row r="11325" spans="1:20" x14ac:dyDescent="0.25">
      <c r="A11325">
        <v>1992</v>
      </c>
      <c r="B11325">
        <v>1</v>
      </c>
      <c r="C11325">
        <v>1</v>
      </c>
      <c r="D11325">
        <v>44</v>
      </c>
      <c r="E11325">
        <v>26</v>
      </c>
      <c r="F11325">
        <v>0</v>
      </c>
      <c r="T11325"/>
    </row>
    <row r="11326" spans="1:20" x14ac:dyDescent="0.25">
      <c r="A11326">
        <v>1992</v>
      </c>
      <c r="B11326">
        <v>1</v>
      </c>
      <c r="C11326">
        <v>2</v>
      </c>
      <c r="D11326">
        <v>48</v>
      </c>
      <c r="E11326">
        <v>37</v>
      </c>
      <c r="F11326">
        <v>0</v>
      </c>
      <c r="T11326"/>
    </row>
    <row r="11327" spans="1:20" x14ac:dyDescent="0.25">
      <c r="A11327">
        <v>1992</v>
      </c>
      <c r="B11327">
        <v>1</v>
      </c>
      <c r="C11327">
        <v>3</v>
      </c>
      <c r="D11327">
        <v>46</v>
      </c>
      <c r="E11327">
        <v>42</v>
      </c>
      <c r="F11327">
        <v>0</v>
      </c>
      <c r="T11327"/>
    </row>
    <row r="11328" spans="1:20" x14ac:dyDescent="0.25">
      <c r="A11328">
        <v>1992</v>
      </c>
      <c r="B11328">
        <v>1</v>
      </c>
      <c r="C11328">
        <v>4</v>
      </c>
      <c r="D11328">
        <v>46</v>
      </c>
      <c r="E11328">
        <v>42</v>
      </c>
      <c r="F11328">
        <v>32</v>
      </c>
      <c r="T11328"/>
    </row>
    <row r="11329" spans="1:20" x14ac:dyDescent="0.25">
      <c r="A11329">
        <v>1992</v>
      </c>
      <c r="B11329">
        <v>1</v>
      </c>
      <c r="C11329">
        <v>5</v>
      </c>
      <c r="D11329">
        <v>53</v>
      </c>
      <c r="E11329">
        <v>39</v>
      </c>
      <c r="F11329">
        <v>0</v>
      </c>
      <c r="T11329"/>
    </row>
    <row r="11330" spans="1:20" x14ac:dyDescent="0.25">
      <c r="A11330">
        <v>1992</v>
      </c>
      <c r="B11330">
        <v>1</v>
      </c>
      <c r="C11330">
        <v>6</v>
      </c>
      <c r="D11330">
        <v>48</v>
      </c>
      <c r="E11330">
        <v>36</v>
      </c>
      <c r="F11330">
        <v>0</v>
      </c>
      <c r="T11330"/>
    </row>
    <row r="11331" spans="1:20" x14ac:dyDescent="0.25">
      <c r="A11331">
        <v>1992</v>
      </c>
      <c r="B11331">
        <v>1</v>
      </c>
      <c r="C11331">
        <v>7</v>
      </c>
      <c r="D11331">
        <v>48</v>
      </c>
      <c r="E11331">
        <v>36</v>
      </c>
      <c r="F11331">
        <v>0</v>
      </c>
      <c r="T11331"/>
    </row>
    <row r="11332" spans="1:20" x14ac:dyDescent="0.25">
      <c r="A11332">
        <v>1992</v>
      </c>
      <c r="B11332">
        <v>1</v>
      </c>
      <c r="C11332">
        <v>8</v>
      </c>
      <c r="D11332">
        <v>44</v>
      </c>
      <c r="E11332">
        <v>32</v>
      </c>
      <c r="F11332">
        <v>0</v>
      </c>
      <c r="T11332"/>
    </row>
    <row r="11333" spans="1:20" x14ac:dyDescent="0.25">
      <c r="A11333">
        <v>1992</v>
      </c>
      <c r="B11333">
        <v>1</v>
      </c>
      <c r="C11333">
        <v>9</v>
      </c>
      <c r="D11333">
        <v>44</v>
      </c>
      <c r="E11333">
        <v>34</v>
      </c>
      <c r="F11333">
        <v>20</v>
      </c>
      <c r="T11333"/>
    </row>
    <row r="11334" spans="1:20" x14ac:dyDescent="0.25">
      <c r="A11334">
        <v>1992</v>
      </c>
      <c r="B11334">
        <v>1</v>
      </c>
      <c r="C11334">
        <v>10</v>
      </c>
      <c r="D11334">
        <v>47</v>
      </c>
      <c r="E11334">
        <v>35</v>
      </c>
      <c r="F11334">
        <v>0</v>
      </c>
      <c r="T11334"/>
    </row>
    <row r="11335" spans="1:20" x14ac:dyDescent="0.25">
      <c r="A11335">
        <v>1992</v>
      </c>
      <c r="B11335">
        <v>1</v>
      </c>
      <c r="C11335">
        <v>11</v>
      </c>
      <c r="D11335">
        <v>38</v>
      </c>
      <c r="E11335">
        <v>30</v>
      </c>
      <c r="F11335">
        <v>0</v>
      </c>
      <c r="T11335"/>
    </row>
    <row r="11336" spans="1:20" x14ac:dyDescent="0.25">
      <c r="A11336">
        <v>1992</v>
      </c>
      <c r="B11336">
        <v>1</v>
      </c>
      <c r="C11336">
        <v>12</v>
      </c>
      <c r="D11336">
        <v>45</v>
      </c>
      <c r="E11336">
        <v>32</v>
      </c>
      <c r="F11336">
        <v>0</v>
      </c>
      <c r="T11336"/>
    </row>
    <row r="11337" spans="1:20" x14ac:dyDescent="0.25">
      <c r="A11337">
        <v>1992</v>
      </c>
      <c r="B11337">
        <v>1</v>
      </c>
      <c r="C11337">
        <v>13</v>
      </c>
      <c r="D11337">
        <v>59</v>
      </c>
      <c r="E11337">
        <v>40</v>
      </c>
      <c r="F11337">
        <v>0</v>
      </c>
      <c r="T11337"/>
    </row>
    <row r="11338" spans="1:20" x14ac:dyDescent="0.25">
      <c r="A11338">
        <v>1992</v>
      </c>
      <c r="B11338">
        <v>1</v>
      </c>
      <c r="C11338">
        <v>14</v>
      </c>
      <c r="D11338">
        <v>62</v>
      </c>
      <c r="E11338">
        <v>34</v>
      </c>
      <c r="F11338">
        <v>42</v>
      </c>
      <c r="T11338"/>
    </row>
    <row r="11339" spans="1:20" x14ac:dyDescent="0.25">
      <c r="A11339">
        <v>1992</v>
      </c>
      <c r="B11339">
        <v>1</v>
      </c>
      <c r="C11339">
        <v>15</v>
      </c>
      <c r="D11339">
        <v>34</v>
      </c>
      <c r="E11339">
        <v>21</v>
      </c>
      <c r="F11339">
        <v>0</v>
      </c>
      <c r="T11339"/>
    </row>
    <row r="11340" spans="1:20" x14ac:dyDescent="0.25">
      <c r="A11340">
        <v>1992</v>
      </c>
      <c r="B11340">
        <v>1</v>
      </c>
      <c r="C11340">
        <v>16</v>
      </c>
      <c r="D11340">
        <v>28</v>
      </c>
      <c r="E11340">
        <v>16</v>
      </c>
      <c r="F11340">
        <v>0</v>
      </c>
      <c r="T11340"/>
    </row>
    <row r="11341" spans="1:20" x14ac:dyDescent="0.25">
      <c r="A11341">
        <v>1992</v>
      </c>
      <c r="B11341">
        <v>1</v>
      </c>
      <c r="C11341">
        <v>17</v>
      </c>
      <c r="D11341">
        <v>34</v>
      </c>
      <c r="E11341">
        <v>14</v>
      </c>
      <c r="F11341">
        <v>0</v>
      </c>
      <c r="T11341"/>
    </row>
    <row r="11342" spans="1:20" x14ac:dyDescent="0.25">
      <c r="A11342">
        <v>1992</v>
      </c>
      <c r="B11342">
        <v>1</v>
      </c>
      <c r="C11342">
        <v>18</v>
      </c>
      <c r="D11342">
        <v>33</v>
      </c>
      <c r="E11342">
        <v>14</v>
      </c>
      <c r="F11342">
        <v>0</v>
      </c>
      <c r="T11342"/>
    </row>
    <row r="11343" spans="1:20" x14ac:dyDescent="0.25">
      <c r="A11343">
        <v>1992</v>
      </c>
      <c r="B11343">
        <v>1</v>
      </c>
      <c r="C11343">
        <v>19</v>
      </c>
      <c r="D11343">
        <v>23</v>
      </c>
      <c r="E11343">
        <v>11</v>
      </c>
      <c r="F11343">
        <v>0</v>
      </c>
      <c r="T11343"/>
    </row>
    <row r="11344" spans="1:20" x14ac:dyDescent="0.25">
      <c r="A11344">
        <v>1992</v>
      </c>
      <c r="B11344">
        <v>1</v>
      </c>
      <c r="C11344">
        <v>20</v>
      </c>
      <c r="D11344">
        <v>29</v>
      </c>
      <c r="E11344">
        <v>16</v>
      </c>
      <c r="F11344">
        <v>3</v>
      </c>
      <c r="T11344"/>
    </row>
    <row r="11345" spans="1:20" x14ac:dyDescent="0.25">
      <c r="A11345">
        <v>1992</v>
      </c>
      <c r="B11345">
        <v>1</v>
      </c>
      <c r="C11345">
        <v>21</v>
      </c>
      <c r="D11345">
        <v>39</v>
      </c>
      <c r="E11345">
        <v>23</v>
      </c>
      <c r="F11345">
        <v>0</v>
      </c>
      <c r="T11345"/>
    </row>
    <row r="11346" spans="1:20" x14ac:dyDescent="0.25">
      <c r="A11346">
        <v>1992</v>
      </c>
      <c r="B11346">
        <v>1</v>
      </c>
      <c r="C11346">
        <v>22</v>
      </c>
      <c r="D11346">
        <v>40</v>
      </c>
      <c r="E11346">
        <v>31</v>
      </c>
      <c r="F11346">
        <v>0</v>
      </c>
      <c r="T11346"/>
    </row>
    <row r="11347" spans="1:20" x14ac:dyDescent="0.25">
      <c r="A11347">
        <v>1992</v>
      </c>
      <c r="B11347">
        <v>1</v>
      </c>
      <c r="C11347">
        <v>23</v>
      </c>
      <c r="D11347">
        <v>58</v>
      </c>
      <c r="E11347">
        <v>35</v>
      </c>
      <c r="F11347">
        <v>50</v>
      </c>
      <c r="T11347"/>
    </row>
    <row r="11348" spans="1:20" x14ac:dyDescent="0.25">
      <c r="A11348">
        <v>1992</v>
      </c>
      <c r="B11348">
        <v>1</v>
      </c>
      <c r="C11348">
        <v>24</v>
      </c>
      <c r="D11348">
        <v>50</v>
      </c>
      <c r="E11348">
        <v>26</v>
      </c>
      <c r="F11348">
        <v>5</v>
      </c>
      <c r="T11348"/>
    </row>
    <row r="11349" spans="1:20" x14ac:dyDescent="0.25">
      <c r="A11349">
        <v>1992</v>
      </c>
      <c r="B11349">
        <v>1</v>
      </c>
      <c r="C11349">
        <v>25</v>
      </c>
      <c r="D11349">
        <v>28</v>
      </c>
      <c r="E11349">
        <v>21</v>
      </c>
      <c r="F11349">
        <v>3</v>
      </c>
      <c r="T11349"/>
    </row>
    <row r="11350" spans="1:20" x14ac:dyDescent="0.25">
      <c r="A11350">
        <v>1992</v>
      </c>
      <c r="B11350">
        <v>1</v>
      </c>
      <c r="C11350">
        <v>26</v>
      </c>
      <c r="D11350">
        <v>31</v>
      </c>
      <c r="E11350">
        <v>20</v>
      </c>
      <c r="F11350">
        <v>13</v>
      </c>
      <c r="T11350"/>
    </row>
    <row r="11351" spans="1:20" x14ac:dyDescent="0.25">
      <c r="A11351">
        <v>1992</v>
      </c>
      <c r="B11351">
        <v>1</v>
      </c>
      <c r="C11351">
        <v>27</v>
      </c>
      <c r="D11351">
        <v>35</v>
      </c>
      <c r="E11351">
        <v>23</v>
      </c>
      <c r="F11351">
        <v>0</v>
      </c>
      <c r="T11351"/>
    </row>
    <row r="11352" spans="1:20" x14ac:dyDescent="0.25">
      <c r="A11352">
        <v>1992</v>
      </c>
      <c r="B11352">
        <v>1</v>
      </c>
      <c r="C11352">
        <v>28</v>
      </c>
      <c r="D11352">
        <v>41</v>
      </c>
      <c r="E11352">
        <v>30</v>
      </c>
      <c r="F11352">
        <v>0</v>
      </c>
      <c r="T11352"/>
    </row>
    <row r="11353" spans="1:20" x14ac:dyDescent="0.25">
      <c r="A11353">
        <v>1992</v>
      </c>
      <c r="B11353">
        <v>1</v>
      </c>
      <c r="C11353">
        <v>29</v>
      </c>
      <c r="D11353">
        <v>49</v>
      </c>
      <c r="E11353">
        <v>31</v>
      </c>
      <c r="F11353">
        <v>0</v>
      </c>
      <c r="T11353"/>
    </row>
    <row r="11354" spans="1:20" x14ac:dyDescent="0.25">
      <c r="A11354">
        <v>1992</v>
      </c>
      <c r="B11354">
        <v>1</v>
      </c>
      <c r="C11354">
        <v>30</v>
      </c>
      <c r="D11354">
        <v>48</v>
      </c>
      <c r="E11354">
        <v>32</v>
      </c>
      <c r="F11354">
        <v>0</v>
      </c>
      <c r="T11354"/>
    </row>
    <row r="11355" spans="1:20" x14ac:dyDescent="0.25">
      <c r="A11355">
        <v>1992</v>
      </c>
      <c r="B11355">
        <v>1</v>
      </c>
      <c r="C11355">
        <v>31</v>
      </c>
      <c r="D11355">
        <v>46</v>
      </c>
      <c r="E11355">
        <v>37</v>
      </c>
      <c r="F11355">
        <v>0</v>
      </c>
      <c r="T11355"/>
    </row>
    <row r="11356" spans="1:20" x14ac:dyDescent="0.25">
      <c r="A11356">
        <v>1992</v>
      </c>
      <c r="B11356">
        <v>2</v>
      </c>
      <c r="C11356">
        <v>1</v>
      </c>
      <c r="D11356">
        <v>37</v>
      </c>
      <c r="E11356">
        <v>22</v>
      </c>
      <c r="F11356">
        <v>0</v>
      </c>
      <c r="T11356"/>
    </row>
    <row r="11357" spans="1:20" x14ac:dyDescent="0.25">
      <c r="A11357">
        <v>1992</v>
      </c>
      <c r="B11357">
        <v>2</v>
      </c>
      <c r="C11357">
        <v>2</v>
      </c>
      <c r="D11357">
        <v>38</v>
      </c>
      <c r="E11357">
        <v>22</v>
      </c>
      <c r="F11357">
        <v>0</v>
      </c>
      <c r="T11357"/>
    </row>
    <row r="11358" spans="1:20" x14ac:dyDescent="0.25">
      <c r="A11358">
        <v>1992</v>
      </c>
      <c r="B11358">
        <v>2</v>
      </c>
      <c r="C11358">
        <v>3</v>
      </c>
      <c r="D11358">
        <v>43</v>
      </c>
      <c r="E11358">
        <v>24</v>
      </c>
      <c r="F11358">
        <v>0</v>
      </c>
      <c r="T11358"/>
    </row>
    <row r="11359" spans="1:20" x14ac:dyDescent="0.25">
      <c r="A11359">
        <v>1992</v>
      </c>
      <c r="B11359">
        <v>2</v>
      </c>
      <c r="C11359">
        <v>4</v>
      </c>
      <c r="D11359">
        <v>41</v>
      </c>
      <c r="E11359">
        <v>28</v>
      </c>
      <c r="F11359">
        <v>0</v>
      </c>
      <c r="T11359"/>
    </row>
    <row r="11360" spans="1:20" x14ac:dyDescent="0.25">
      <c r="A11360">
        <v>1992</v>
      </c>
      <c r="B11360">
        <v>2</v>
      </c>
      <c r="C11360">
        <v>5</v>
      </c>
      <c r="D11360">
        <v>37</v>
      </c>
      <c r="E11360">
        <v>25</v>
      </c>
      <c r="F11360">
        <v>0</v>
      </c>
      <c r="T11360"/>
    </row>
    <row r="11361" spans="1:20" x14ac:dyDescent="0.25">
      <c r="A11361">
        <v>1992</v>
      </c>
      <c r="B11361">
        <v>2</v>
      </c>
      <c r="C11361">
        <v>6</v>
      </c>
      <c r="D11361">
        <v>37</v>
      </c>
      <c r="E11361">
        <v>23</v>
      </c>
      <c r="F11361">
        <v>0</v>
      </c>
      <c r="T11361"/>
    </row>
    <row r="11362" spans="1:20" x14ac:dyDescent="0.25">
      <c r="A11362">
        <v>1992</v>
      </c>
      <c r="B11362">
        <v>2</v>
      </c>
      <c r="C11362">
        <v>7</v>
      </c>
      <c r="D11362">
        <v>36</v>
      </c>
      <c r="E11362">
        <v>28</v>
      </c>
      <c r="F11362">
        <v>0</v>
      </c>
      <c r="T11362"/>
    </row>
    <row r="11363" spans="1:20" x14ac:dyDescent="0.25">
      <c r="A11363">
        <v>1992</v>
      </c>
      <c r="B11363">
        <v>2</v>
      </c>
      <c r="C11363">
        <v>8</v>
      </c>
      <c r="D11363">
        <v>36</v>
      </c>
      <c r="E11363">
        <v>31</v>
      </c>
      <c r="F11363">
        <v>12</v>
      </c>
      <c r="T11363"/>
    </row>
    <row r="11364" spans="1:20" x14ac:dyDescent="0.25">
      <c r="A11364">
        <v>1992</v>
      </c>
      <c r="B11364">
        <v>2</v>
      </c>
      <c r="C11364">
        <v>9</v>
      </c>
      <c r="D11364">
        <v>31</v>
      </c>
      <c r="E11364">
        <v>19</v>
      </c>
      <c r="F11364">
        <v>0</v>
      </c>
      <c r="T11364"/>
    </row>
    <row r="11365" spans="1:20" x14ac:dyDescent="0.25">
      <c r="A11365">
        <v>1992</v>
      </c>
      <c r="B11365">
        <v>2</v>
      </c>
      <c r="C11365">
        <v>10</v>
      </c>
      <c r="D11365">
        <v>30</v>
      </c>
      <c r="E11365">
        <v>14</v>
      </c>
      <c r="F11365">
        <v>0</v>
      </c>
      <c r="T11365"/>
    </row>
    <row r="11366" spans="1:20" x14ac:dyDescent="0.25">
      <c r="A11366">
        <v>1992</v>
      </c>
      <c r="B11366">
        <v>2</v>
      </c>
      <c r="C11366">
        <v>11</v>
      </c>
      <c r="D11366">
        <v>48</v>
      </c>
      <c r="E11366">
        <v>26</v>
      </c>
      <c r="F11366">
        <v>0</v>
      </c>
      <c r="T11366"/>
    </row>
    <row r="11367" spans="1:20" x14ac:dyDescent="0.25">
      <c r="A11367">
        <v>1992</v>
      </c>
      <c r="B11367">
        <v>2</v>
      </c>
      <c r="C11367">
        <v>12</v>
      </c>
      <c r="D11367">
        <v>28</v>
      </c>
      <c r="E11367">
        <v>14</v>
      </c>
      <c r="F11367">
        <v>0</v>
      </c>
      <c r="T11367"/>
    </row>
    <row r="11368" spans="1:20" x14ac:dyDescent="0.25">
      <c r="A11368">
        <v>1992</v>
      </c>
      <c r="B11368">
        <v>2</v>
      </c>
      <c r="C11368">
        <v>13</v>
      </c>
      <c r="D11368">
        <v>34</v>
      </c>
      <c r="E11368">
        <v>19</v>
      </c>
      <c r="F11368">
        <v>15</v>
      </c>
      <c r="T11368"/>
    </row>
    <row r="11369" spans="1:20" x14ac:dyDescent="0.25">
      <c r="A11369">
        <v>1992</v>
      </c>
      <c r="B11369">
        <v>2</v>
      </c>
      <c r="C11369">
        <v>14</v>
      </c>
      <c r="D11369">
        <v>44</v>
      </c>
      <c r="E11369">
        <v>30</v>
      </c>
      <c r="F11369">
        <v>1</v>
      </c>
      <c r="T11369"/>
    </row>
    <row r="11370" spans="1:20" x14ac:dyDescent="0.25">
      <c r="A11370">
        <v>1992</v>
      </c>
      <c r="B11370">
        <v>2</v>
      </c>
      <c r="C11370">
        <v>15</v>
      </c>
      <c r="D11370">
        <v>49</v>
      </c>
      <c r="E11370">
        <v>33</v>
      </c>
      <c r="F11370">
        <v>84</v>
      </c>
      <c r="T11370"/>
    </row>
    <row r="11371" spans="1:20" x14ac:dyDescent="0.25">
      <c r="A11371">
        <v>1992</v>
      </c>
      <c r="B11371">
        <v>2</v>
      </c>
      <c r="C11371">
        <v>16</v>
      </c>
      <c r="D11371">
        <v>53</v>
      </c>
      <c r="E11371">
        <v>40</v>
      </c>
      <c r="F11371">
        <v>8</v>
      </c>
      <c r="T11371"/>
    </row>
    <row r="11372" spans="1:20" x14ac:dyDescent="0.25">
      <c r="A11372">
        <v>1992</v>
      </c>
      <c r="B11372">
        <v>2</v>
      </c>
      <c r="C11372">
        <v>17</v>
      </c>
      <c r="D11372">
        <v>51</v>
      </c>
      <c r="E11372">
        <v>37</v>
      </c>
      <c r="F11372">
        <v>0</v>
      </c>
      <c r="T11372"/>
    </row>
    <row r="11373" spans="1:20" x14ac:dyDescent="0.25">
      <c r="A11373">
        <v>1992</v>
      </c>
      <c r="B11373">
        <v>2</v>
      </c>
      <c r="C11373">
        <v>18</v>
      </c>
      <c r="D11373">
        <v>44</v>
      </c>
      <c r="E11373">
        <v>37</v>
      </c>
      <c r="F11373">
        <v>6</v>
      </c>
      <c r="T11373"/>
    </row>
    <row r="11374" spans="1:20" x14ac:dyDescent="0.25">
      <c r="A11374">
        <v>1992</v>
      </c>
      <c r="B11374">
        <v>2</v>
      </c>
      <c r="C11374">
        <v>19</v>
      </c>
      <c r="D11374">
        <v>51</v>
      </c>
      <c r="E11374">
        <v>43</v>
      </c>
      <c r="F11374">
        <v>2</v>
      </c>
      <c r="T11374"/>
    </row>
    <row r="11375" spans="1:20" x14ac:dyDescent="0.25">
      <c r="A11375">
        <v>1992</v>
      </c>
      <c r="B11375">
        <v>2</v>
      </c>
      <c r="C11375">
        <v>20</v>
      </c>
      <c r="D11375">
        <v>51</v>
      </c>
      <c r="E11375">
        <v>37</v>
      </c>
      <c r="F11375">
        <v>0</v>
      </c>
      <c r="T11375"/>
    </row>
    <row r="11376" spans="1:20" x14ac:dyDescent="0.25">
      <c r="A11376">
        <v>1992</v>
      </c>
      <c r="B11376">
        <v>2</v>
      </c>
      <c r="C11376">
        <v>21</v>
      </c>
      <c r="D11376">
        <v>52</v>
      </c>
      <c r="E11376">
        <v>34</v>
      </c>
      <c r="F11376">
        <v>0</v>
      </c>
      <c r="T11376"/>
    </row>
    <row r="11377" spans="1:20" x14ac:dyDescent="0.25">
      <c r="A11377">
        <v>1992</v>
      </c>
      <c r="B11377">
        <v>2</v>
      </c>
      <c r="C11377">
        <v>22</v>
      </c>
      <c r="D11377">
        <v>47</v>
      </c>
      <c r="E11377">
        <v>33</v>
      </c>
      <c r="F11377">
        <v>0</v>
      </c>
      <c r="T11377"/>
    </row>
    <row r="11378" spans="1:20" x14ac:dyDescent="0.25">
      <c r="A11378">
        <v>1992</v>
      </c>
      <c r="B11378">
        <v>2</v>
      </c>
      <c r="C11378">
        <v>23</v>
      </c>
      <c r="D11378">
        <v>64</v>
      </c>
      <c r="E11378">
        <v>42</v>
      </c>
      <c r="F11378">
        <v>0</v>
      </c>
      <c r="T11378"/>
    </row>
    <row r="11379" spans="1:20" x14ac:dyDescent="0.25">
      <c r="A11379">
        <v>1992</v>
      </c>
      <c r="B11379">
        <v>2</v>
      </c>
      <c r="C11379">
        <v>24</v>
      </c>
      <c r="D11379">
        <v>42</v>
      </c>
      <c r="E11379">
        <v>36</v>
      </c>
      <c r="F11379">
        <v>3</v>
      </c>
      <c r="T11379"/>
    </row>
    <row r="11380" spans="1:20" x14ac:dyDescent="0.25">
      <c r="A11380">
        <v>1992</v>
      </c>
      <c r="B11380">
        <v>2</v>
      </c>
      <c r="C11380">
        <v>25</v>
      </c>
      <c r="D11380">
        <v>37</v>
      </c>
      <c r="E11380">
        <v>35</v>
      </c>
      <c r="F11380">
        <v>35</v>
      </c>
      <c r="T11380"/>
    </row>
    <row r="11381" spans="1:20" x14ac:dyDescent="0.25">
      <c r="A11381">
        <v>1992</v>
      </c>
      <c r="B11381">
        <v>2</v>
      </c>
      <c r="C11381">
        <v>26</v>
      </c>
      <c r="D11381">
        <v>42</v>
      </c>
      <c r="E11381">
        <v>34</v>
      </c>
      <c r="F11381">
        <v>21</v>
      </c>
      <c r="T11381"/>
    </row>
    <row r="11382" spans="1:20" x14ac:dyDescent="0.25">
      <c r="A11382">
        <v>1992</v>
      </c>
      <c r="B11382">
        <v>2</v>
      </c>
      <c r="C11382">
        <v>27</v>
      </c>
      <c r="D11382">
        <v>49</v>
      </c>
      <c r="E11382">
        <v>33</v>
      </c>
      <c r="F11382">
        <v>0</v>
      </c>
      <c r="T11382"/>
    </row>
    <row r="11383" spans="1:20" x14ac:dyDescent="0.25">
      <c r="A11383">
        <v>1992</v>
      </c>
      <c r="B11383">
        <v>2</v>
      </c>
      <c r="C11383">
        <v>28</v>
      </c>
      <c r="D11383">
        <v>50</v>
      </c>
      <c r="E11383">
        <v>38</v>
      </c>
      <c r="F11383">
        <v>0</v>
      </c>
      <c r="T11383"/>
    </row>
    <row r="11384" spans="1:20" x14ac:dyDescent="0.25">
      <c r="A11384">
        <v>1992</v>
      </c>
      <c r="B11384">
        <v>2</v>
      </c>
      <c r="C11384">
        <v>29</v>
      </c>
      <c r="D11384">
        <v>50</v>
      </c>
      <c r="E11384">
        <v>19</v>
      </c>
      <c r="F11384">
        <v>0</v>
      </c>
      <c r="T11384"/>
    </row>
    <row r="11385" spans="1:20" x14ac:dyDescent="0.25">
      <c r="A11385">
        <v>1992</v>
      </c>
      <c r="B11385">
        <v>3</v>
      </c>
      <c r="C11385">
        <v>1</v>
      </c>
      <c r="D11385">
        <v>56</v>
      </c>
      <c r="E11385">
        <v>19</v>
      </c>
      <c r="F11385">
        <v>0</v>
      </c>
      <c r="T11385"/>
    </row>
    <row r="11386" spans="1:20" x14ac:dyDescent="0.25">
      <c r="A11386">
        <v>1992</v>
      </c>
      <c r="B11386">
        <v>3</v>
      </c>
      <c r="C11386">
        <v>2</v>
      </c>
      <c r="D11386">
        <v>48</v>
      </c>
      <c r="E11386">
        <v>35</v>
      </c>
      <c r="F11386">
        <v>0</v>
      </c>
      <c r="T11386"/>
    </row>
    <row r="11387" spans="1:20" x14ac:dyDescent="0.25">
      <c r="A11387">
        <v>1992</v>
      </c>
      <c r="B11387">
        <v>3</v>
      </c>
      <c r="C11387">
        <v>3</v>
      </c>
      <c r="D11387">
        <v>39</v>
      </c>
      <c r="E11387">
        <v>34</v>
      </c>
      <c r="F11387">
        <v>0</v>
      </c>
      <c r="T11387"/>
    </row>
    <row r="11388" spans="1:20" x14ac:dyDescent="0.25">
      <c r="A11388">
        <v>1992</v>
      </c>
      <c r="B11388">
        <v>3</v>
      </c>
      <c r="C11388">
        <v>4</v>
      </c>
      <c r="D11388">
        <v>53</v>
      </c>
      <c r="E11388">
        <v>34</v>
      </c>
      <c r="F11388">
        <v>0</v>
      </c>
      <c r="T11388"/>
    </row>
    <row r="11389" spans="1:20" x14ac:dyDescent="0.25">
      <c r="A11389">
        <v>1992</v>
      </c>
      <c r="B11389">
        <v>3</v>
      </c>
      <c r="C11389">
        <v>5</v>
      </c>
      <c r="D11389">
        <v>57</v>
      </c>
      <c r="E11389">
        <v>37</v>
      </c>
      <c r="F11389">
        <v>0</v>
      </c>
      <c r="T11389"/>
    </row>
    <row r="11390" spans="1:20" x14ac:dyDescent="0.25">
      <c r="A11390">
        <v>1992</v>
      </c>
      <c r="B11390">
        <v>3</v>
      </c>
      <c r="C11390">
        <v>6</v>
      </c>
      <c r="D11390">
        <v>50</v>
      </c>
      <c r="E11390">
        <v>38</v>
      </c>
      <c r="F11390">
        <v>6</v>
      </c>
      <c r="T11390"/>
    </row>
    <row r="11391" spans="1:20" x14ac:dyDescent="0.25">
      <c r="A11391">
        <v>1992</v>
      </c>
      <c r="B11391">
        <v>3</v>
      </c>
      <c r="C11391">
        <v>7</v>
      </c>
      <c r="D11391">
        <v>54</v>
      </c>
      <c r="E11391">
        <v>37</v>
      </c>
      <c r="F11391">
        <v>49</v>
      </c>
      <c r="T11391"/>
    </row>
    <row r="11392" spans="1:20" x14ac:dyDescent="0.25">
      <c r="A11392">
        <v>1992</v>
      </c>
      <c r="B11392">
        <v>3</v>
      </c>
      <c r="C11392">
        <v>8</v>
      </c>
      <c r="D11392">
        <v>61</v>
      </c>
      <c r="E11392">
        <v>49</v>
      </c>
      <c r="F11392">
        <v>0</v>
      </c>
      <c r="T11392"/>
    </row>
    <row r="11393" spans="1:20" x14ac:dyDescent="0.25">
      <c r="A11393">
        <v>1992</v>
      </c>
      <c r="B11393">
        <v>3</v>
      </c>
      <c r="C11393">
        <v>9</v>
      </c>
      <c r="D11393">
        <v>64</v>
      </c>
      <c r="E11393">
        <v>44</v>
      </c>
      <c r="F11393">
        <v>0</v>
      </c>
      <c r="T11393"/>
    </row>
    <row r="11394" spans="1:20" x14ac:dyDescent="0.25">
      <c r="A11394">
        <v>1992</v>
      </c>
      <c r="B11394">
        <v>3</v>
      </c>
      <c r="C11394">
        <v>10</v>
      </c>
      <c r="D11394">
        <v>55</v>
      </c>
      <c r="E11394">
        <v>41</v>
      </c>
      <c r="F11394">
        <v>39</v>
      </c>
      <c r="T11394"/>
    </row>
    <row r="11395" spans="1:20" x14ac:dyDescent="0.25">
      <c r="A11395">
        <v>1992</v>
      </c>
      <c r="B11395">
        <v>3</v>
      </c>
      <c r="C11395">
        <v>11</v>
      </c>
      <c r="D11395">
        <v>54</v>
      </c>
      <c r="E11395">
        <v>25</v>
      </c>
      <c r="F11395">
        <v>39</v>
      </c>
      <c r="T11395"/>
    </row>
    <row r="11396" spans="1:20" x14ac:dyDescent="0.25">
      <c r="A11396">
        <v>1992</v>
      </c>
      <c r="B11396">
        <v>3</v>
      </c>
      <c r="C11396">
        <v>12</v>
      </c>
      <c r="D11396">
        <v>40</v>
      </c>
      <c r="E11396">
        <v>24</v>
      </c>
      <c r="F11396">
        <v>0</v>
      </c>
      <c r="T11396"/>
    </row>
    <row r="11397" spans="1:20" x14ac:dyDescent="0.25">
      <c r="A11397">
        <v>1992</v>
      </c>
      <c r="B11397">
        <v>3</v>
      </c>
      <c r="C11397">
        <v>13</v>
      </c>
      <c r="D11397">
        <v>38</v>
      </c>
      <c r="E11397">
        <v>23</v>
      </c>
      <c r="F11397">
        <v>0</v>
      </c>
      <c r="T11397"/>
    </row>
    <row r="11398" spans="1:20" x14ac:dyDescent="0.25">
      <c r="A11398">
        <v>1992</v>
      </c>
      <c r="B11398">
        <v>3</v>
      </c>
      <c r="C11398">
        <v>14</v>
      </c>
      <c r="D11398">
        <v>40</v>
      </c>
      <c r="E11398">
        <v>24</v>
      </c>
      <c r="F11398">
        <v>0</v>
      </c>
      <c r="T11398"/>
    </row>
    <row r="11399" spans="1:20" x14ac:dyDescent="0.25">
      <c r="A11399">
        <v>1992</v>
      </c>
      <c r="B11399">
        <v>3</v>
      </c>
      <c r="C11399">
        <v>15</v>
      </c>
      <c r="D11399">
        <v>35</v>
      </c>
      <c r="E11399">
        <v>22</v>
      </c>
      <c r="F11399">
        <v>0</v>
      </c>
      <c r="T11399"/>
    </row>
    <row r="11400" spans="1:20" x14ac:dyDescent="0.25">
      <c r="A11400">
        <v>1992</v>
      </c>
      <c r="B11400">
        <v>3</v>
      </c>
      <c r="C11400">
        <v>16</v>
      </c>
      <c r="D11400">
        <v>37</v>
      </c>
      <c r="E11400">
        <v>17</v>
      </c>
      <c r="F11400">
        <v>0</v>
      </c>
      <c r="T11400"/>
    </row>
    <row r="11401" spans="1:20" x14ac:dyDescent="0.25">
      <c r="A11401">
        <v>1992</v>
      </c>
      <c r="B11401">
        <v>3</v>
      </c>
      <c r="C11401">
        <v>17</v>
      </c>
      <c r="D11401">
        <v>50</v>
      </c>
      <c r="E11401">
        <v>29</v>
      </c>
      <c r="F11401">
        <v>0</v>
      </c>
      <c r="T11401"/>
    </row>
    <row r="11402" spans="1:20" x14ac:dyDescent="0.25">
      <c r="A11402">
        <v>1992</v>
      </c>
      <c r="B11402">
        <v>3</v>
      </c>
      <c r="C11402">
        <v>18</v>
      </c>
      <c r="D11402">
        <v>45</v>
      </c>
      <c r="E11402">
        <v>31</v>
      </c>
      <c r="F11402">
        <v>9</v>
      </c>
      <c r="T11402"/>
    </row>
    <row r="11403" spans="1:20" x14ac:dyDescent="0.25">
      <c r="A11403">
        <v>1992</v>
      </c>
      <c r="B11403">
        <v>3</v>
      </c>
      <c r="C11403">
        <v>19</v>
      </c>
      <c r="D11403">
        <v>33</v>
      </c>
      <c r="E11403">
        <v>31</v>
      </c>
      <c r="F11403">
        <v>93</v>
      </c>
      <c r="T11403"/>
    </row>
    <row r="11404" spans="1:20" x14ac:dyDescent="0.25">
      <c r="A11404">
        <v>1992</v>
      </c>
      <c r="B11404">
        <v>3</v>
      </c>
      <c r="C11404">
        <v>20</v>
      </c>
      <c r="D11404">
        <v>45</v>
      </c>
      <c r="E11404">
        <v>30</v>
      </c>
      <c r="F11404">
        <v>0</v>
      </c>
      <c r="T11404"/>
    </row>
    <row r="11405" spans="1:20" x14ac:dyDescent="0.25">
      <c r="A11405">
        <v>1992</v>
      </c>
      <c r="B11405">
        <v>3</v>
      </c>
      <c r="C11405">
        <v>21</v>
      </c>
      <c r="D11405">
        <v>39</v>
      </c>
      <c r="E11405">
        <v>28</v>
      </c>
      <c r="F11405">
        <v>0</v>
      </c>
      <c r="T11405"/>
    </row>
    <row r="11406" spans="1:20" x14ac:dyDescent="0.25">
      <c r="A11406">
        <v>1992</v>
      </c>
      <c r="B11406">
        <v>3</v>
      </c>
      <c r="C11406">
        <v>22</v>
      </c>
      <c r="D11406">
        <v>35</v>
      </c>
      <c r="E11406">
        <v>25</v>
      </c>
      <c r="F11406">
        <v>44</v>
      </c>
      <c r="T11406"/>
    </row>
    <row r="11407" spans="1:20" x14ac:dyDescent="0.25">
      <c r="A11407">
        <v>1992</v>
      </c>
      <c r="B11407">
        <v>3</v>
      </c>
      <c r="C11407">
        <v>23</v>
      </c>
      <c r="D11407">
        <v>38</v>
      </c>
      <c r="E11407">
        <v>29</v>
      </c>
      <c r="F11407">
        <v>0</v>
      </c>
      <c r="T11407"/>
    </row>
    <row r="11408" spans="1:20" x14ac:dyDescent="0.25">
      <c r="A11408">
        <v>1992</v>
      </c>
      <c r="B11408">
        <v>3</v>
      </c>
      <c r="C11408">
        <v>24</v>
      </c>
      <c r="D11408">
        <v>43</v>
      </c>
      <c r="E11408">
        <v>24</v>
      </c>
      <c r="F11408">
        <v>0</v>
      </c>
      <c r="T11408"/>
    </row>
    <row r="11409" spans="1:20" x14ac:dyDescent="0.25">
      <c r="A11409">
        <v>1992</v>
      </c>
      <c r="B11409">
        <v>3</v>
      </c>
      <c r="C11409">
        <v>25</v>
      </c>
      <c r="D11409">
        <v>49</v>
      </c>
      <c r="E11409">
        <v>32</v>
      </c>
      <c r="F11409">
        <v>0</v>
      </c>
      <c r="T11409"/>
    </row>
    <row r="11410" spans="1:20" x14ac:dyDescent="0.25">
      <c r="A11410">
        <v>1992</v>
      </c>
      <c r="B11410">
        <v>3</v>
      </c>
      <c r="C11410">
        <v>26</v>
      </c>
      <c r="D11410">
        <v>56</v>
      </c>
      <c r="E11410">
        <v>44</v>
      </c>
      <c r="F11410">
        <v>99</v>
      </c>
      <c r="T11410"/>
    </row>
    <row r="11411" spans="1:20" x14ac:dyDescent="0.25">
      <c r="A11411">
        <v>1992</v>
      </c>
      <c r="B11411">
        <v>3</v>
      </c>
      <c r="C11411">
        <v>27</v>
      </c>
      <c r="D11411">
        <v>56</v>
      </c>
      <c r="E11411">
        <v>43</v>
      </c>
      <c r="F11411">
        <v>5</v>
      </c>
      <c r="T11411"/>
    </row>
    <row r="11412" spans="1:20" x14ac:dyDescent="0.25">
      <c r="A11412">
        <v>1992</v>
      </c>
      <c r="B11412">
        <v>3</v>
      </c>
      <c r="C11412">
        <v>28</v>
      </c>
      <c r="D11412">
        <v>43</v>
      </c>
      <c r="E11412">
        <v>33</v>
      </c>
      <c r="F11412">
        <v>0</v>
      </c>
      <c r="T11412"/>
    </row>
    <row r="11413" spans="1:20" x14ac:dyDescent="0.25">
      <c r="A11413">
        <v>1992</v>
      </c>
      <c r="B11413">
        <v>3</v>
      </c>
      <c r="C11413">
        <v>29</v>
      </c>
      <c r="D11413">
        <v>55</v>
      </c>
      <c r="E11413">
        <v>35</v>
      </c>
      <c r="F11413">
        <v>0</v>
      </c>
      <c r="T11413"/>
    </row>
    <row r="11414" spans="1:20" x14ac:dyDescent="0.25">
      <c r="A11414">
        <v>1992</v>
      </c>
      <c r="B11414">
        <v>3</v>
      </c>
      <c r="C11414">
        <v>30</v>
      </c>
      <c r="D11414">
        <v>54</v>
      </c>
      <c r="E11414">
        <v>41</v>
      </c>
      <c r="F11414">
        <v>14</v>
      </c>
      <c r="T11414"/>
    </row>
    <row r="11415" spans="1:20" x14ac:dyDescent="0.25">
      <c r="A11415">
        <v>1992</v>
      </c>
      <c r="B11415">
        <v>3</v>
      </c>
      <c r="C11415">
        <v>31</v>
      </c>
      <c r="D11415">
        <v>59</v>
      </c>
      <c r="E11415">
        <v>40</v>
      </c>
      <c r="F11415">
        <v>11</v>
      </c>
      <c r="T11415"/>
    </row>
    <row r="11416" spans="1:20" x14ac:dyDescent="0.25">
      <c r="A11416">
        <v>1992</v>
      </c>
      <c r="B11416">
        <v>4</v>
      </c>
      <c r="C11416">
        <v>1</v>
      </c>
      <c r="D11416">
        <v>58</v>
      </c>
      <c r="E11416">
        <v>41</v>
      </c>
      <c r="F11416">
        <v>8</v>
      </c>
      <c r="T11416"/>
    </row>
    <row r="11417" spans="1:20" x14ac:dyDescent="0.25">
      <c r="A11417">
        <v>1992</v>
      </c>
      <c r="B11417">
        <v>4</v>
      </c>
      <c r="C11417">
        <v>2</v>
      </c>
      <c r="D11417">
        <v>50</v>
      </c>
      <c r="E11417">
        <v>34</v>
      </c>
      <c r="F11417">
        <v>0</v>
      </c>
      <c r="T11417"/>
    </row>
    <row r="11418" spans="1:20" x14ac:dyDescent="0.25">
      <c r="A11418">
        <v>1992</v>
      </c>
      <c r="B11418">
        <v>4</v>
      </c>
      <c r="C11418">
        <v>3</v>
      </c>
      <c r="D11418">
        <v>45</v>
      </c>
      <c r="E11418">
        <v>33</v>
      </c>
      <c r="F11418">
        <v>0</v>
      </c>
      <c r="T11418"/>
    </row>
    <row r="11419" spans="1:20" x14ac:dyDescent="0.25">
      <c r="A11419">
        <v>1992</v>
      </c>
      <c r="B11419">
        <v>4</v>
      </c>
      <c r="C11419">
        <v>4</v>
      </c>
      <c r="D11419">
        <v>53</v>
      </c>
      <c r="E11419">
        <v>34</v>
      </c>
      <c r="F11419">
        <v>0</v>
      </c>
      <c r="T11419"/>
    </row>
    <row r="11420" spans="1:20" x14ac:dyDescent="0.25">
      <c r="A11420">
        <v>1992</v>
      </c>
      <c r="B11420">
        <v>4</v>
      </c>
      <c r="C11420">
        <v>5</v>
      </c>
      <c r="D11420">
        <v>54</v>
      </c>
      <c r="E11420">
        <v>36</v>
      </c>
      <c r="F11420">
        <v>0</v>
      </c>
      <c r="T11420"/>
    </row>
    <row r="11421" spans="1:20" x14ac:dyDescent="0.25">
      <c r="A11421">
        <v>1992</v>
      </c>
      <c r="B11421">
        <v>4</v>
      </c>
      <c r="C11421">
        <v>6</v>
      </c>
      <c r="D11421">
        <v>60</v>
      </c>
      <c r="E11421">
        <v>38</v>
      </c>
      <c r="F11421">
        <v>0</v>
      </c>
      <c r="T11421"/>
    </row>
    <row r="11422" spans="1:20" x14ac:dyDescent="0.25">
      <c r="A11422">
        <v>1992</v>
      </c>
      <c r="B11422">
        <v>4</v>
      </c>
      <c r="C11422">
        <v>7</v>
      </c>
      <c r="D11422">
        <v>60</v>
      </c>
      <c r="E11422">
        <v>46</v>
      </c>
      <c r="F11422">
        <v>0</v>
      </c>
      <c r="T11422"/>
    </row>
    <row r="11423" spans="1:20" x14ac:dyDescent="0.25">
      <c r="A11423">
        <v>1992</v>
      </c>
      <c r="B11423">
        <v>4</v>
      </c>
      <c r="C11423">
        <v>8</v>
      </c>
      <c r="D11423">
        <v>64</v>
      </c>
      <c r="E11423">
        <v>48</v>
      </c>
      <c r="F11423">
        <v>0</v>
      </c>
      <c r="T11423"/>
    </row>
    <row r="11424" spans="1:20" x14ac:dyDescent="0.25">
      <c r="A11424">
        <v>1992</v>
      </c>
      <c r="B11424">
        <v>4</v>
      </c>
      <c r="C11424">
        <v>9</v>
      </c>
      <c r="D11424">
        <v>60</v>
      </c>
      <c r="E11424">
        <v>45</v>
      </c>
      <c r="F11424">
        <v>10</v>
      </c>
      <c r="T11424"/>
    </row>
    <row r="11425" spans="1:20" x14ac:dyDescent="0.25">
      <c r="A11425">
        <v>1992</v>
      </c>
      <c r="B11425">
        <v>4</v>
      </c>
      <c r="C11425">
        <v>10</v>
      </c>
      <c r="D11425">
        <v>71</v>
      </c>
      <c r="E11425">
        <v>47</v>
      </c>
      <c r="F11425">
        <v>8</v>
      </c>
      <c r="T11425"/>
    </row>
    <row r="11426" spans="1:20" x14ac:dyDescent="0.25">
      <c r="A11426">
        <v>1992</v>
      </c>
      <c r="B11426">
        <v>4</v>
      </c>
      <c r="C11426">
        <v>11</v>
      </c>
      <c r="D11426">
        <v>50</v>
      </c>
      <c r="E11426">
        <v>40</v>
      </c>
      <c r="F11426">
        <v>23</v>
      </c>
      <c r="T11426"/>
    </row>
    <row r="11427" spans="1:20" x14ac:dyDescent="0.25">
      <c r="A11427">
        <v>1992</v>
      </c>
      <c r="B11427">
        <v>4</v>
      </c>
      <c r="C11427">
        <v>12</v>
      </c>
      <c r="D11427">
        <v>57</v>
      </c>
      <c r="E11427">
        <v>38</v>
      </c>
      <c r="F11427">
        <v>0</v>
      </c>
      <c r="T11427"/>
    </row>
    <row r="11428" spans="1:20" x14ac:dyDescent="0.25">
      <c r="A11428">
        <v>1992</v>
      </c>
      <c r="B11428">
        <v>4</v>
      </c>
      <c r="C11428">
        <v>13</v>
      </c>
      <c r="D11428">
        <v>51</v>
      </c>
      <c r="E11428">
        <v>31</v>
      </c>
      <c r="F11428">
        <v>0</v>
      </c>
      <c r="T11428"/>
    </row>
    <row r="11429" spans="1:20" x14ac:dyDescent="0.25">
      <c r="A11429">
        <v>1992</v>
      </c>
      <c r="B11429">
        <v>4</v>
      </c>
      <c r="C11429">
        <v>14</v>
      </c>
      <c r="D11429">
        <v>59</v>
      </c>
      <c r="E11429">
        <v>37</v>
      </c>
      <c r="F11429">
        <v>0</v>
      </c>
      <c r="T11429"/>
    </row>
    <row r="11430" spans="1:20" x14ac:dyDescent="0.25">
      <c r="A11430">
        <v>1992</v>
      </c>
      <c r="B11430">
        <v>4</v>
      </c>
      <c r="C11430">
        <v>15</v>
      </c>
      <c r="D11430">
        <v>59</v>
      </c>
      <c r="E11430">
        <v>39</v>
      </c>
      <c r="F11430">
        <v>0</v>
      </c>
      <c r="T11430"/>
    </row>
    <row r="11431" spans="1:20" x14ac:dyDescent="0.25">
      <c r="A11431">
        <v>1992</v>
      </c>
      <c r="B11431">
        <v>4</v>
      </c>
      <c r="C11431">
        <v>16</v>
      </c>
      <c r="D11431">
        <v>47</v>
      </c>
      <c r="E11431">
        <v>40</v>
      </c>
      <c r="F11431">
        <v>35</v>
      </c>
      <c r="T11431"/>
    </row>
    <row r="11432" spans="1:20" x14ac:dyDescent="0.25">
      <c r="A11432">
        <v>1992</v>
      </c>
      <c r="B11432">
        <v>4</v>
      </c>
      <c r="C11432">
        <v>17</v>
      </c>
      <c r="D11432">
        <v>46</v>
      </c>
      <c r="E11432">
        <v>41</v>
      </c>
      <c r="F11432">
        <v>19</v>
      </c>
      <c r="T11432"/>
    </row>
    <row r="11433" spans="1:20" x14ac:dyDescent="0.25">
      <c r="A11433">
        <v>1992</v>
      </c>
      <c r="B11433">
        <v>4</v>
      </c>
      <c r="C11433">
        <v>18</v>
      </c>
      <c r="D11433">
        <v>47</v>
      </c>
      <c r="E11433">
        <v>40</v>
      </c>
      <c r="F11433">
        <v>9</v>
      </c>
      <c r="T11433"/>
    </row>
    <row r="11434" spans="1:20" x14ac:dyDescent="0.25">
      <c r="A11434">
        <v>1992</v>
      </c>
      <c r="B11434">
        <v>4</v>
      </c>
      <c r="C11434">
        <v>19</v>
      </c>
      <c r="D11434">
        <v>47</v>
      </c>
      <c r="E11434">
        <v>41</v>
      </c>
      <c r="F11434">
        <v>3</v>
      </c>
      <c r="T11434"/>
    </row>
    <row r="11435" spans="1:20" x14ac:dyDescent="0.25">
      <c r="A11435">
        <v>1992</v>
      </c>
      <c r="B11435">
        <v>4</v>
      </c>
      <c r="C11435">
        <v>20</v>
      </c>
      <c r="D11435">
        <v>56</v>
      </c>
      <c r="E11435">
        <v>44</v>
      </c>
      <c r="F11435">
        <v>0</v>
      </c>
      <c r="T11435"/>
    </row>
    <row r="11436" spans="1:20" x14ac:dyDescent="0.25">
      <c r="A11436">
        <v>1992</v>
      </c>
      <c r="B11436">
        <v>4</v>
      </c>
      <c r="C11436">
        <v>21</v>
      </c>
      <c r="D11436">
        <v>73</v>
      </c>
      <c r="E11436">
        <v>50</v>
      </c>
      <c r="F11436">
        <v>0</v>
      </c>
      <c r="T11436"/>
    </row>
    <row r="11437" spans="1:20" x14ac:dyDescent="0.25">
      <c r="A11437">
        <v>1992</v>
      </c>
      <c r="B11437">
        <v>4</v>
      </c>
      <c r="C11437">
        <v>22</v>
      </c>
      <c r="D11437">
        <v>71</v>
      </c>
      <c r="E11437">
        <v>54</v>
      </c>
      <c r="F11437">
        <v>9</v>
      </c>
      <c r="T11437"/>
    </row>
    <row r="11438" spans="1:20" x14ac:dyDescent="0.25">
      <c r="A11438">
        <v>1992</v>
      </c>
      <c r="B11438">
        <v>4</v>
      </c>
      <c r="C11438">
        <v>23</v>
      </c>
      <c r="D11438">
        <v>78</v>
      </c>
      <c r="E11438">
        <v>53</v>
      </c>
      <c r="F11438">
        <v>0</v>
      </c>
      <c r="T11438"/>
    </row>
    <row r="11439" spans="1:20" x14ac:dyDescent="0.25">
      <c r="A11439">
        <v>1992</v>
      </c>
      <c r="B11439">
        <v>4</v>
      </c>
      <c r="C11439">
        <v>24</v>
      </c>
      <c r="D11439">
        <v>81</v>
      </c>
      <c r="E11439">
        <v>56</v>
      </c>
      <c r="F11439">
        <v>35</v>
      </c>
      <c r="T11439"/>
    </row>
    <row r="11440" spans="1:20" x14ac:dyDescent="0.25">
      <c r="A11440">
        <v>1992</v>
      </c>
      <c r="B11440">
        <v>4</v>
      </c>
      <c r="C11440">
        <v>25</v>
      </c>
      <c r="D11440">
        <v>57</v>
      </c>
      <c r="E11440">
        <v>44</v>
      </c>
      <c r="F11440">
        <v>5</v>
      </c>
      <c r="T11440"/>
    </row>
    <row r="11441" spans="1:20" x14ac:dyDescent="0.25">
      <c r="A11441">
        <v>1992</v>
      </c>
      <c r="B11441">
        <v>4</v>
      </c>
      <c r="C11441">
        <v>26</v>
      </c>
      <c r="D11441">
        <v>61</v>
      </c>
      <c r="E11441">
        <v>41</v>
      </c>
      <c r="F11441">
        <v>12</v>
      </c>
      <c r="T11441"/>
    </row>
    <row r="11442" spans="1:20" x14ac:dyDescent="0.25">
      <c r="A11442">
        <v>1992</v>
      </c>
      <c r="B11442">
        <v>4</v>
      </c>
      <c r="C11442">
        <v>27</v>
      </c>
      <c r="D11442">
        <v>65</v>
      </c>
      <c r="E11442">
        <v>45</v>
      </c>
      <c r="F11442">
        <v>0</v>
      </c>
      <c r="T11442"/>
    </row>
    <row r="11443" spans="1:20" x14ac:dyDescent="0.25">
      <c r="A11443">
        <v>1992</v>
      </c>
      <c r="B11443">
        <v>4</v>
      </c>
      <c r="C11443">
        <v>28</v>
      </c>
      <c r="D11443">
        <v>61</v>
      </c>
      <c r="E11443">
        <v>45</v>
      </c>
      <c r="F11443">
        <v>0</v>
      </c>
      <c r="T11443"/>
    </row>
    <row r="11444" spans="1:20" x14ac:dyDescent="0.25">
      <c r="A11444">
        <v>1992</v>
      </c>
      <c r="B11444">
        <v>4</v>
      </c>
      <c r="C11444">
        <v>29</v>
      </c>
      <c r="D11444">
        <v>62</v>
      </c>
      <c r="E11444">
        <v>42</v>
      </c>
      <c r="F11444">
        <v>0</v>
      </c>
      <c r="T11444"/>
    </row>
    <row r="11445" spans="1:20" x14ac:dyDescent="0.25">
      <c r="A11445">
        <v>1992</v>
      </c>
      <c r="B11445">
        <v>4</v>
      </c>
      <c r="C11445">
        <v>30</v>
      </c>
      <c r="D11445">
        <v>62</v>
      </c>
      <c r="E11445">
        <v>42</v>
      </c>
      <c r="F11445">
        <v>0</v>
      </c>
      <c r="T11445"/>
    </row>
    <row r="11446" spans="1:20" x14ac:dyDescent="0.25">
      <c r="A11446">
        <v>1992</v>
      </c>
      <c r="B11446">
        <v>5</v>
      </c>
      <c r="C11446">
        <v>1</v>
      </c>
      <c r="D11446">
        <v>71</v>
      </c>
      <c r="E11446">
        <v>50</v>
      </c>
      <c r="F11446">
        <v>6</v>
      </c>
      <c r="T11446"/>
    </row>
    <row r="11447" spans="1:20" x14ac:dyDescent="0.25">
      <c r="A11447">
        <v>1992</v>
      </c>
      <c r="B11447">
        <v>5</v>
      </c>
      <c r="C11447">
        <v>2</v>
      </c>
      <c r="D11447">
        <v>86</v>
      </c>
      <c r="E11447">
        <v>56</v>
      </c>
      <c r="F11447">
        <v>0</v>
      </c>
      <c r="T11447"/>
    </row>
    <row r="11448" spans="1:20" x14ac:dyDescent="0.25">
      <c r="A11448">
        <v>1992</v>
      </c>
      <c r="B11448">
        <v>5</v>
      </c>
      <c r="C11448">
        <v>3</v>
      </c>
      <c r="D11448">
        <v>75</v>
      </c>
      <c r="E11448">
        <v>58</v>
      </c>
      <c r="F11448">
        <v>0</v>
      </c>
      <c r="T11448"/>
    </row>
    <row r="11449" spans="1:20" x14ac:dyDescent="0.25">
      <c r="A11449">
        <v>1992</v>
      </c>
      <c r="B11449">
        <v>5</v>
      </c>
      <c r="C11449">
        <v>4</v>
      </c>
      <c r="D11449">
        <v>60</v>
      </c>
      <c r="E11449">
        <v>50</v>
      </c>
      <c r="F11449">
        <v>0</v>
      </c>
      <c r="T11449"/>
    </row>
    <row r="11450" spans="1:20" x14ac:dyDescent="0.25">
      <c r="A11450">
        <v>1992</v>
      </c>
      <c r="B11450">
        <v>5</v>
      </c>
      <c r="C11450">
        <v>5</v>
      </c>
      <c r="D11450">
        <v>57</v>
      </c>
      <c r="E11450">
        <v>44</v>
      </c>
      <c r="F11450">
        <v>0</v>
      </c>
      <c r="T11450"/>
    </row>
    <row r="11451" spans="1:20" x14ac:dyDescent="0.25">
      <c r="A11451">
        <v>1992</v>
      </c>
      <c r="B11451">
        <v>5</v>
      </c>
      <c r="C11451">
        <v>6</v>
      </c>
      <c r="D11451">
        <v>60</v>
      </c>
      <c r="E11451">
        <v>40</v>
      </c>
      <c r="F11451">
        <v>0</v>
      </c>
      <c r="T11451"/>
    </row>
    <row r="11452" spans="1:20" x14ac:dyDescent="0.25">
      <c r="A11452">
        <v>1992</v>
      </c>
      <c r="B11452">
        <v>5</v>
      </c>
      <c r="C11452">
        <v>7</v>
      </c>
      <c r="D11452">
        <v>60</v>
      </c>
      <c r="E11452">
        <v>43</v>
      </c>
      <c r="F11452">
        <v>0</v>
      </c>
      <c r="T11452"/>
    </row>
    <row r="11453" spans="1:20" x14ac:dyDescent="0.25">
      <c r="A11453">
        <v>1992</v>
      </c>
      <c r="B11453">
        <v>5</v>
      </c>
      <c r="C11453">
        <v>8</v>
      </c>
      <c r="D11453">
        <v>54</v>
      </c>
      <c r="E11453">
        <v>47</v>
      </c>
      <c r="F11453">
        <v>74</v>
      </c>
      <c r="T11453"/>
    </row>
    <row r="11454" spans="1:20" x14ac:dyDescent="0.25">
      <c r="A11454">
        <v>1992</v>
      </c>
      <c r="B11454">
        <v>5</v>
      </c>
      <c r="C11454">
        <v>9</v>
      </c>
      <c r="D11454">
        <v>71</v>
      </c>
      <c r="E11454">
        <v>52</v>
      </c>
      <c r="F11454">
        <v>9</v>
      </c>
      <c r="T11454"/>
    </row>
    <row r="11455" spans="1:20" x14ac:dyDescent="0.25">
      <c r="A11455">
        <v>1992</v>
      </c>
      <c r="B11455">
        <v>5</v>
      </c>
      <c r="C11455">
        <v>10</v>
      </c>
      <c r="D11455">
        <v>63</v>
      </c>
      <c r="E11455">
        <v>54</v>
      </c>
      <c r="F11455">
        <v>40</v>
      </c>
      <c r="T11455"/>
    </row>
    <row r="11456" spans="1:20" x14ac:dyDescent="0.25">
      <c r="A11456">
        <v>1992</v>
      </c>
      <c r="B11456">
        <v>5</v>
      </c>
      <c r="C11456">
        <v>11</v>
      </c>
      <c r="D11456">
        <v>72</v>
      </c>
      <c r="E11456">
        <v>54</v>
      </c>
      <c r="F11456">
        <v>0</v>
      </c>
      <c r="T11456"/>
    </row>
    <row r="11457" spans="1:20" x14ac:dyDescent="0.25">
      <c r="A11457">
        <v>1992</v>
      </c>
      <c r="B11457">
        <v>5</v>
      </c>
      <c r="C11457">
        <v>12</v>
      </c>
      <c r="D11457">
        <v>70</v>
      </c>
      <c r="E11457">
        <v>50</v>
      </c>
      <c r="F11457">
        <v>0</v>
      </c>
      <c r="T11457"/>
    </row>
    <row r="11458" spans="1:20" x14ac:dyDescent="0.25">
      <c r="A11458">
        <v>1992</v>
      </c>
      <c r="B11458">
        <v>5</v>
      </c>
      <c r="C11458">
        <v>13</v>
      </c>
      <c r="D11458">
        <v>75</v>
      </c>
      <c r="E11458">
        <v>56</v>
      </c>
      <c r="F11458">
        <v>2</v>
      </c>
      <c r="T11458"/>
    </row>
    <row r="11459" spans="1:20" x14ac:dyDescent="0.25">
      <c r="A11459">
        <v>1992</v>
      </c>
      <c r="B11459">
        <v>5</v>
      </c>
      <c r="C11459">
        <v>14</v>
      </c>
      <c r="D11459">
        <v>81</v>
      </c>
      <c r="E11459">
        <v>62</v>
      </c>
      <c r="F11459">
        <v>0</v>
      </c>
      <c r="T11459"/>
    </row>
    <row r="11460" spans="1:20" x14ac:dyDescent="0.25">
      <c r="A11460">
        <v>1992</v>
      </c>
      <c r="B11460">
        <v>5</v>
      </c>
      <c r="C11460">
        <v>15</v>
      </c>
      <c r="D11460">
        <v>70</v>
      </c>
      <c r="E11460">
        <v>55</v>
      </c>
      <c r="F11460">
        <v>0</v>
      </c>
      <c r="T11460"/>
    </row>
    <row r="11461" spans="1:20" x14ac:dyDescent="0.25">
      <c r="A11461">
        <v>1992</v>
      </c>
      <c r="B11461">
        <v>5</v>
      </c>
      <c r="C11461">
        <v>16</v>
      </c>
      <c r="D11461">
        <v>56</v>
      </c>
      <c r="E11461">
        <v>52</v>
      </c>
      <c r="F11461">
        <v>40</v>
      </c>
      <c r="T11461"/>
    </row>
    <row r="11462" spans="1:20" x14ac:dyDescent="0.25">
      <c r="A11462">
        <v>1992</v>
      </c>
      <c r="B11462">
        <v>5</v>
      </c>
      <c r="C11462">
        <v>17</v>
      </c>
      <c r="D11462">
        <v>69</v>
      </c>
      <c r="E11462">
        <v>50</v>
      </c>
      <c r="F11462">
        <v>0</v>
      </c>
      <c r="T11462"/>
    </row>
    <row r="11463" spans="1:20" x14ac:dyDescent="0.25">
      <c r="A11463">
        <v>1992</v>
      </c>
      <c r="B11463">
        <v>5</v>
      </c>
      <c r="C11463">
        <v>18</v>
      </c>
      <c r="D11463">
        <v>74</v>
      </c>
      <c r="E11463">
        <v>53</v>
      </c>
      <c r="F11463">
        <v>0</v>
      </c>
      <c r="T11463"/>
    </row>
    <row r="11464" spans="1:20" x14ac:dyDescent="0.25">
      <c r="A11464">
        <v>1992</v>
      </c>
      <c r="B11464">
        <v>5</v>
      </c>
      <c r="C11464">
        <v>19</v>
      </c>
      <c r="D11464">
        <v>72</v>
      </c>
      <c r="E11464">
        <v>49</v>
      </c>
      <c r="F11464">
        <v>0</v>
      </c>
      <c r="T11464"/>
    </row>
    <row r="11465" spans="1:20" x14ac:dyDescent="0.25">
      <c r="A11465">
        <v>1992</v>
      </c>
      <c r="B11465">
        <v>5</v>
      </c>
      <c r="C11465">
        <v>20</v>
      </c>
      <c r="D11465">
        <v>76</v>
      </c>
      <c r="E11465">
        <v>46</v>
      </c>
      <c r="F11465">
        <v>0</v>
      </c>
      <c r="T11465"/>
    </row>
    <row r="11466" spans="1:20" x14ac:dyDescent="0.25">
      <c r="A11466">
        <v>1992</v>
      </c>
      <c r="B11466">
        <v>5</v>
      </c>
      <c r="C11466">
        <v>21</v>
      </c>
      <c r="D11466">
        <v>89</v>
      </c>
      <c r="E11466">
        <v>53</v>
      </c>
      <c r="F11466">
        <v>0</v>
      </c>
      <c r="T11466"/>
    </row>
    <row r="11467" spans="1:20" x14ac:dyDescent="0.25">
      <c r="A11467">
        <v>1992</v>
      </c>
      <c r="B11467">
        <v>5</v>
      </c>
      <c r="C11467">
        <v>22</v>
      </c>
      <c r="D11467">
        <v>93</v>
      </c>
      <c r="E11467">
        <v>60</v>
      </c>
      <c r="F11467">
        <v>0</v>
      </c>
      <c r="T11467"/>
    </row>
    <row r="11468" spans="1:20" x14ac:dyDescent="0.25">
      <c r="A11468">
        <v>1992</v>
      </c>
      <c r="B11468">
        <v>5</v>
      </c>
      <c r="C11468">
        <v>23</v>
      </c>
      <c r="D11468">
        <v>92</v>
      </c>
      <c r="E11468">
        <v>61</v>
      </c>
      <c r="F11468">
        <v>0</v>
      </c>
      <c r="T11468"/>
    </row>
    <row r="11469" spans="1:20" x14ac:dyDescent="0.25">
      <c r="A11469">
        <v>1992</v>
      </c>
      <c r="B11469">
        <v>5</v>
      </c>
      <c r="C11469">
        <v>24</v>
      </c>
      <c r="D11469">
        <v>82</v>
      </c>
      <c r="E11469">
        <v>45</v>
      </c>
      <c r="F11469">
        <v>17</v>
      </c>
      <c r="T11469"/>
    </row>
    <row r="11470" spans="1:20" x14ac:dyDescent="0.25">
      <c r="A11470">
        <v>1992</v>
      </c>
      <c r="B11470">
        <v>5</v>
      </c>
      <c r="C11470">
        <v>25</v>
      </c>
      <c r="D11470">
        <v>61</v>
      </c>
      <c r="E11470">
        <v>44</v>
      </c>
      <c r="F11470">
        <v>0</v>
      </c>
      <c r="T11470"/>
    </row>
    <row r="11471" spans="1:20" x14ac:dyDescent="0.25">
      <c r="A11471">
        <v>1992</v>
      </c>
      <c r="B11471">
        <v>5</v>
      </c>
      <c r="C11471">
        <v>26</v>
      </c>
      <c r="D11471">
        <v>61</v>
      </c>
      <c r="E11471">
        <v>47</v>
      </c>
      <c r="F11471">
        <v>12</v>
      </c>
      <c r="T11471"/>
    </row>
    <row r="11472" spans="1:20" x14ac:dyDescent="0.25">
      <c r="A11472">
        <v>1992</v>
      </c>
      <c r="B11472">
        <v>5</v>
      </c>
      <c r="C11472">
        <v>27</v>
      </c>
      <c r="D11472">
        <v>65</v>
      </c>
      <c r="E11472">
        <v>48</v>
      </c>
      <c r="F11472">
        <v>1</v>
      </c>
      <c r="T11472"/>
    </row>
    <row r="11473" spans="1:20" x14ac:dyDescent="0.25">
      <c r="A11473">
        <v>1992</v>
      </c>
      <c r="B11473">
        <v>5</v>
      </c>
      <c r="C11473">
        <v>28</v>
      </c>
      <c r="D11473">
        <v>72</v>
      </c>
      <c r="E11473">
        <v>47</v>
      </c>
      <c r="F11473">
        <v>0</v>
      </c>
      <c r="T11473"/>
    </row>
    <row r="11474" spans="1:20" x14ac:dyDescent="0.25">
      <c r="A11474">
        <v>1992</v>
      </c>
      <c r="B11474">
        <v>5</v>
      </c>
      <c r="C11474">
        <v>29</v>
      </c>
      <c r="D11474">
        <v>77</v>
      </c>
      <c r="E11474">
        <v>50</v>
      </c>
      <c r="F11474">
        <v>0</v>
      </c>
      <c r="T11474"/>
    </row>
    <row r="11475" spans="1:20" x14ac:dyDescent="0.25">
      <c r="A11475">
        <v>1992</v>
      </c>
      <c r="B11475">
        <v>5</v>
      </c>
      <c r="C11475">
        <v>30</v>
      </c>
      <c r="D11475">
        <v>70</v>
      </c>
      <c r="E11475">
        <v>52</v>
      </c>
      <c r="F11475">
        <v>2</v>
      </c>
      <c r="T11475"/>
    </row>
    <row r="11476" spans="1:20" x14ac:dyDescent="0.25">
      <c r="A11476">
        <v>1992</v>
      </c>
      <c r="B11476">
        <v>5</v>
      </c>
      <c r="C11476">
        <v>31</v>
      </c>
      <c r="D11476">
        <v>61</v>
      </c>
      <c r="E11476">
        <v>59</v>
      </c>
      <c r="F11476">
        <v>199</v>
      </c>
      <c r="T11476"/>
    </row>
    <row r="11477" spans="1:20" x14ac:dyDescent="0.25">
      <c r="A11477">
        <v>1992</v>
      </c>
      <c r="B11477">
        <v>6</v>
      </c>
      <c r="C11477">
        <v>1</v>
      </c>
      <c r="D11477">
        <v>66</v>
      </c>
      <c r="E11477">
        <v>56</v>
      </c>
      <c r="F11477">
        <v>0</v>
      </c>
      <c r="T11477"/>
    </row>
    <row r="11478" spans="1:20" x14ac:dyDescent="0.25">
      <c r="A11478">
        <v>1992</v>
      </c>
      <c r="B11478">
        <v>6</v>
      </c>
      <c r="C11478">
        <v>2</v>
      </c>
      <c r="D11478">
        <v>77</v>
      </c>
      <c r="E11478">
        <v>55</v>
      </c>
      <c r="F11478">
        <v>0</v>
      </c>
      <c r="T11478"/>
    </row>
    <row r="11479" spans="1:20" x14ac:dyDescent="0.25">
      <c r="A11479">
        <v>1992</v>
      </c>
      <c r="B11479">
        <v>6</v>
      </c>
      <c r="C11479">
        <v>3</v>
      </c>
      <c r="D11479">
        <v>83</v>
      </c>
      <c r="E11479">
        <v>58</v>
      </c>
      <c r="F11479">
        <v>0</v>
      </c>
      <c r="T11479"/>
    </row>
    <row r="11480" spans="1:20" x14ac:dyDescent="0.25">
      <c r="A11480">
        <v>1992</v>
      </c>
      <c r="B11480">
        <v>6</v>
      </c>
      <c r="C11480">
        <v>4</v>
      </c>
      <c r="D11480">
        <v>78</v>
      </c>
      <c r="E11480">
        <v>61</v>
      </c>
      <c r="F11480">
        <v>0</v>
      </c>
      <c r="T11480"/>
    </row>
    <row r="11481" spans="1:20" x14ac:dyDescent="0.25">
      <c r="A11481">
        <v>1992</v>
      </c>
      <c r="B11481">
        <v>6</v>
      </c>
      <c r="C11481">
        <v>5</v>
      </c>
      <c r="D11481">
        <v>67</v>
      </c>
      <c r="E11481">
        <v>61</v>
      </c>
      <c r="F11481">
        <v>280</v>
      </c>
      <c r="T11481"/>
    </row>
    <row r="11482" spans="1:20" x14ac:dyDescent="0.25">
      <c r="A11482">
        <v>1992</v>
      </c>
      <c r="B11482">
        <v>6</v>
      </c>
      <c r="C11482">
        <v>6</v>
      </c>
      <c r="D11482">
        <v>79</v>
      </c>
      <c r="E11482">
        <v>61</v>
      </c>
      <c r="F11482">
        <v>10</v>
      </c>
      <c r="T11482"/>
    </row>
    <row r="11483" spans="1:20" x14ac:dyDescent="0.25">
      <c r="A11483">
        <v>1992</v>
      </c>
      <c r="B11483">
        <v>6</v>
      </c>
      <c r="C11483">
        <v>7</v>
      </c>
      <c r="D11483">
        <v>83</v>
      </c>
      <c r="E11483">
        <v>63</v>
      </c>
      <c r="F11483">
        <v>0</v>
      </c>
      <c r="T11483"/>
    </row>
    <row r="11484" spans="1:20" x14ac:dyDescent="0.25">
      <c r="A11484">
        <v>1992</v>
      </c>
      <c r="B11484">
        <v>6</v>
      </c>
      <c r="C11484">
        <v>8</v>
      </c>
      <c r="D11484">
        <v>87</v>
      </c>
      <c r="E11484">
        <v>71</v>
      </c>
      <c r="F11484">
        <v>79</v>
      </c>
      <c r="T11484"/>
    </row>
    <row r="11485" spans="1:20" x14ac:dyDescent="0.25">
      <c r="A11485">
        <v>1992</v>
      </c>
      <c r="B11485">
        <v>6</v>
      </c>
      <c r="C11485">
        <v>9</v>
      </c>
      <c r="D11485">
        <v>79</v>
      </c>
      <c r="E11485">
        <v>66</v>
      </c>
      <c r="F11485">
        <v>0</v>
      </c>
      <c r="T11485"/>
    </row>
    <row r="11486" spans="1:20" x14ac:dyDescent="0.25">
      <c r="A11486">
        <v>1992</v>
      </c>
      <c r="B11486">
        <v>6</v>
      </c>
      <c r="C11486">
        <v>10</v>
      </c>
      <c r="D11486">
        <v>82</v>
      </c>
      <c r="E11486">
        <v>60</v>
      </c>
      <c r="F11486">
        <v>0</v>
      </c>
      <c r="T11486"/>
    </row>
    <row r="11487" spans="1:20" x14ac:dyDescent="0.25">
      <c r="A11487">
        <v>1992</v>
      </c>
      <c r="B11487">
        <v>6</v>
      </c>
      <c r="C11487">
        <v>11</v>
      </c>
      <c r="D11487">
        <v>80</v>
      </c>
      <c r="E11487">
        <v>61</v>
      </c>
      <c r="F11487">
        <v>0</v>
      </c>
      <c r="T11487"/>
    </row>
    <row r="11488" spans="1:20" x14ac:dyDescent="0.25">
      <c r="A11488">
        <v>1992</v>
      </c>
      <c r="B11488">
        <v>6</v>
      </c>
      <c r="C11488">
        <v>12</v>
      </c>
      <c r="D11488">
        <v>85</v>
      </c>
      <c r="E11488">
        <v>60</v>
      </c>
      <c r="F11488">
        <v>0</v>
      </c>
      <c r="T11488"/>
    </row>
    <row r="11489" spans="1:20" x14ac:dyDescent="0.25">
      <c r="A11489">
        <v>1992</v>
      </c>
      <c r="B11489">
        <v>6</v>
      </c>
      <c r="C11489">
        <v>13</v>
      </c>
      <c r="D11489">
        <v>85</v>
      </c>
      <c r="E11489">
        <v>65</v>
      </c>
      <c r="F11489">
        <v>0</v>
      </c>
      <c r="T11489"/>
    </row>
    <row r="11490" spans="1:20" x14ac:dyDescent="0.25">
      <c r="A11490">
        <v>1992</v>
      </c>
      <c r="B11490">
        <v>6</v>
      </c>
      <c r="C11490">
        <v>14</v>
      </c>
      <c r="D11490">
        <v>86</v>
      </c>
      <c r="E11490">
        <v>65</v>
      </c>
      <c r="F11490">
        <v>0</v>
      </c>
      <c r="T11490"/>
    </row>
    <row r="11491" spans="1:20" x14ac:dyDescent="0.25">
      <c r="A11491">
        <v>1992</v>
      </c>
      <c r="B11491">
        <v>6</v>
      </c>
      <c r="C11491">
        <v>15</v>
      </c>
      <c r="D11491">
        <v>83</v>
      </c>
      <c r="E11491">
        <v>63</v>
      </c>
      <c r="F11491">
        <v>0</v>
      </c>
      <c r="T11491"/>
    </row>
    <row r="11492" spans="1:20" x14ac:dyDescent="0.25">
      <c r="A11492">
        <v>1992</v>
      </c>
      <c r="B11492">
        <v>6</v>
      </c>
      <c r="C11492">
        <v>16</v>
      </c>
      <c r="D11492">
        <v>81</v>
      </c>
      <c r="E11492">
        <v>60</v>
      </c>
      <c r="F11492">
        <v>0</v>
      </c>
      <c r="T11492"/>
    </row>
    <row r="11493" spans="1:20" x14ac:dyDescent="0.25">
      <c r="A11493">
        <v>1992</v>
      </c>
      <c r="B11493">
        <v>6</v>
      </c>
      <c r="C11493">
        <v>17</v>
      </c>
      <c r="D11493">
        <v>83</v>
      </c>
      <c r="E11493">
        <v>62</v>
      </c>
      <c r="F11493">
        <v>0</v>
      </c>
      <c r="T11493"/>
    </row>
    <row r="11494" spans="1:20" x14ac:dyDescent="0.25">
      <c r="A11494">
        <v>1992</v>
      </c>
      <c r="B11494">
        <v>6</v>
      </c>
      <c r="C11494">
        <v>18</v>
      </c>
      <c r="D11494">
        <v>78</v>
      </c>
      <c r="E11494">
        <v>60</v>
      </c>
      <c r="F11494">
        <v>0</v>
      </c>
      <c r="T11494"/>
    </row>
    <row r="11495" spans="1:20" x14ac:dyDescent="0.25">
      <c r="A11495">
        <v>1992</v>
      </c>
      <c r="B11495">
        <v>6</v>
      </c>
      <c r="C11495">
        <v>19</v>
      </c>
      <c r="D11495">
        <v>69</v>
      </c>
      <c r="E11495">
        <v>65</v>
      </c>
      <c r="F11495">
        <v>42</v>
      </c>
      <c r="T11495"/>
    </row>
    <row r="11496" spans="1:20" x14ac:dyDescent="0.25">
      <c r="A11496">
        <v>1992</v>
      </c>
      <c r="B11496">
        <v>6</v>
      </c>
      <c r="C11496">
        <v>20</v>
      </c>
      <c r="D11496">
        <v>80</v>
      </c>
      <c r="E11496">
        <v>63</v>
      </c>
      <c r="F11496">
        <v>2</v>
      </c>
      <c r="T11496"/>
    </row>
    <row r="11497" spans="1:20" x14ac:dyDescent="0.25">
      <c r="A11497">
        <v>1992</v>
      </c>
      <c r="B11497">
        <v>6</v>
      </c>
      <c r="C11497">
        <v>21</v>
      </c>
      <c r="D11497">
        <v>75</v>
      </c>
      <c r="E11497">
        <v>57</v>
      </c>
      <c r="F11497">
        <v>0</v>
      </c>
      <c r="T11497"/>
    </row>
    <row r="11498" spans="1:20" x14ac:dyDescent="0.25">
      <c r="A11498">
        <v>1992</v>
      </c>
      <c r="B11498">
        <v>6</v>
      </c>
      <c r="C11498">
        <v>22</v>
      </c>
      <c r="D11498">
        <v>65</v>
      </c>
      <c r="E11498">
        <v>53</v>
      </c>
      <c r="F11498">
        <v>0</v>
      </c>
      <c r="T11498"/>
    </row>
    <row r="11499" spans="1:20" x14ac:dyDescent="0.25">
      <c r="A11499">
        <v>1992</v>
      </c>
      <c r="B11499">
        <v>6</v>
      </c>
      <c r="C11499">
        <v>23</v>
      </c>
      <c r="D11499">
        <v>76</v>
      </c>
      <c r="E11499">
        <v>52</v>
      </c>
      <c r="F11499">
        <v>0</v>
      </c>
      <c r="T11499"/>
    </row>
    <row r="11500" spans="1:20" x14ac:dyDescent="0.25">
      <c r="A11500">
        <v>1992</v>
      </c>
      <c r="B11500">
        <v>6</v>
      </c>
      <c r="C11500">
        <v>24</v>
      </c>
      <c r="D11500">
        <v>77</v>
      </c>
      <c r="E11500">
        <v>61</v>
      </c>
      <c r="F11500">
        <v>43</v>
      </c>
      <c r="T11500"/>
    </row>
    <row r="11501" spans="1:20" x14ac:dyDescent="0.25">
      <c r="A11501">
        <v>1992</v>
      </c>
      <c r="B11501">
        <v>6</v>
      </c>
      <c r="C11501">
        <v>25</v>
      </c>
      <c r="D11501">
        <v>78</v>
      </c>
      <c r="E11501">
        <v>61</v>
      </c>
      <c r="F11501">
        <v>0</v>
      </c>
      <c r="T11501"/>
    </row>
    <row r="11502" spans="1:20" x14ac:dyDescent="0.25">
      <c r="A11502">
        <v>1992</v>
      </c>
      <c r="B11502">
        <v>6</v>
      </c>
      <c r="C11502">
        <v>26</v>
      </c>
      <c r="D11502">
        <v>79</v>
      </c>
      <c r="E11502">
        <v>61</v>
      </c>
      <c r="F11502">
        <v>0</v>
      </c>
      <c r="T11502"/>
    </row>
    <row r="11503" spans="1:20" x14ac:dyDescent="0.25">
      <c r="A11503">
        <v>1992</v>
      </c>
      <c r="B11503">
        <v>6</v>
      </c>
      <c r="C11503">
        <v>27</v>
      </c>
      <c r="D11503">
        <v>80</v>
      </c>
      <c r="E11503">
        <v>62</v>
      </c>
      <c r="F11503">
        <v>21</v>
      </c>
      <c r="T11503"/>
    </row>
    <row r="11504" spans="1:20" x14ac:dyDescent="0.25">
      <c r="A11504">
        <v>1992</v>
      </c>
      <c r="B11504">
        <v>6</v>
      </c>
      <c r="C11504">
        <v>28</v>
      </c>
      <c r="D11504">
        <v>85</v>
      </c>
      <c r="E11504">
        <v>62</v>
      </c>
      <c r="F11504">
        <v>0</v>
      </c>
      <c r="T11504"/>
    </row>
    <row r="11505" spans="1:20" x14ac:dyDescent="0.25">
      <c r="A11505">
        <v>1992</v>
      </c>
      <c r="B11505">
        <v>6</v>
      </c>
      <c r="C11505">
        <v>29</v>
      </c>
      <c r="D11505">
        <v>84</v>
      </c>
      <c r="E11505">
        <v>64</v>
      </c>
      <c r="F11505">
        <v>0</v>
      </c>
      <c r="T11505"/>
    </row>
    <row r="11506" spans="1:20" x14ac:dyDescent="0.25">
      <c r="A11506">
        <v>1992</v>
      </c>
      <c r="B11506">
        <v>6</v>
      </c>
      <c r="C11506">
        <v>30</v>
      </c>
      <c r="D11506">
        <v>85</v>
      </c>
      <c r="E11506">
        <v>69</v>
      </c>
      <c r="F11506">
        <v>0</v>
      </c>
      <c r="T11506"/>
    </row>
    <row r="11507" spans="1:20" x14ac:dyDescent="0.25">
      <c r="A11507">
        <v>1992</v>
      </c>
      <c r="B11507">
        <v>7</v>
      </c>
      <c r="C11507">
        <v>1</v>
      </c>
      <c r="D11507">
        <v>89</v>
      </c>
      <c r="E11507">
        <v>72</v>
      </c>
      <c r="F11507">
        <v>0</v>
      </c>
      <c r="T11507"/>
    </row>
    <row r="11508" spans="1:20" x14ac:dyDescent="0.25">
      <c r="A11508">
        <v>1992</v>
      </c>
      <c r="B11508">
        <v>7</v>
      </c>
      <c r="C11508">
        <v>2</v>
      </c>
      <c r="D11508">
        <v>79</v>
      </c>
      <c r="E11508">
        <v>63</v>
      </c>
      <c r="F11508">
        <v>0</v>
      </c>
      <c r="T11508"/>
    </row>
    <row r="11509" spans="1:20" x14ac:dyDescent="0.25">
      <c r="A11509">
        <v>1992</v>
      </c>
      <c r="B11509">
        <v>7</v>
      </c>
      <c r="C11509">
        <v>3</v>
      </c>
      <c r="D11509">
        <v>74</v>
      </c>
      <c r="E11509">
        <v>59</v>
      </c>
      <c r="F11509">
        <v>47</v>
      </c>
      <c r="T11509"/>
    </row>
    <row r="11510" spans="1:20" x14ac:dyDescent="0.25">
      <c r="A11510">
        <v>1992</v>
      </c>
      <c r="B11510">
        <v>7</v>
      </c>
      <c r="C11510">
        <v>4</v>
      </c>
      <c r="D11510">
        <v>81</v>
      </c>
      <c r="E11510">
        <v>60</v>
      </c>
      <c r="F11510">
        <v>33</v>
      </c>
      <c r="T11510"/>
    </row>
    <row r="11511" spans="1:20" x14ac:dyDescent="0.25">
      <c r="A11511">
        <v>1992</v>
      </c>
      <c r="B11511">
        <v>7</v>
      </c>
      <c r="C11511">
        <v>5</v>
      </c>
      <c r="D11511">
        <v>79</v>
      </c>
      <c r="E11511">
        <v>66</v>
      </c>
      <c r="F11511">
        <v>6</v>
      </c>
      <c r="T11511"/>
    </row>
    <row r="11512" spans="1:20" x14ac:dyDescent="0.25">
      <c r="A11512">
        <v>1992</v>
      </c>
      <c r="B11512">
        <v>7</v>
      </c>
      <c r="C11512">
        <v>6</v>
      </c>
      <c r="D11512">
        <v>83</v>
      </c>
      <c r="E11512">
        <v>65</v>
      </c>
      <c r="F11512">
        <v>15</v>
      </c>
      <c r="T11512"/>
    </row>
    <row r="11513" spans="1:20" x14ac:dyDescent="0.25">
      <c r="A11513">
        <v>1992</v>
      </c>
      <c r="B11513">
        <v>7</v>
      </c>
      <c r="C11513">
        <v>7</v>
      </c>
      <c r="D11513">
        <v>83</v>
      </c>
      <c r="E11513">
        <v>63</v>
      </c>
      <c r="F11513">
        <v>0</v>
      </c>
      <c r="T11513"/>
    </row>
    <row r="11514" spans="1:20" x14ac:dyDescent="0.25">
      <c r="A11514">
        <v>1992</v>
      </c>
      <c r="B11514">
        <v>7</v>
      </c>
      <c r="C11514">
        <v>8</v>
      </c>
      <c r="D11514">
        <v>84</v>
      </c>
      <c r="E11514">
        <v>63</v>
      </c>
      <c r="F11514">
        <v>20</v>
      </c>
      <c r="T11514"/>
    </row>
    <row r="11515" spans="1:20" x14ac:dyDescent="0.25">
      <c r="A11515">
        <v>1992</v>
      </c>
      <c r="B11515">
        <v>7</v>
      </c>
      <c r="C11515">
        <v>9</v>
      </c>
      <c r="D11515">
        <v>91</v>
      </c>
      <c r="E11515">
        <v>65</v>
      </c>
      <c r="F11515">
        <v>65</v>
      </c>
      <c r="T11515"/>
    </row>
    <row r="11516" spans="1:20" x14ac:dyDescent="0.25">
      <c r="A11516">
        <v>1992</v>
      </c>
      <c r="B11516">
        <v>7</v>
      </c>
      <c r="C11516">
        <v>10</v>
      </c>
      <c r="D11516">
        <v>89</v>
      </c>
      <c r="E11516">
        <v>70</v>
      </c>
      <c r="F11516">
        <v>0</v>
      </c>
      <c r="T11516"/>
    </row>
    <row r="11517" spans="1:20" x14ac:dyDescent="0.25">
      <c r="A11517">
        <v>1992</v>
      </c>
      <c r="B11517">
        <v>7</v>
      </c>
      <c r="C11517">
        <v>11</v>
      </c>
      <c r="D11517">
        <v>87</v>
      </c>
      <c r="E11517">
        <v>75</v>
      </c>
      <c r="F11517">
        <v>0</v>
      </c>
      <c r="T11517"/>
    </row>
    <row r="11518" spans="1:20" x14ac:dyDescent="0.25">
      <c r="A11518">
        <v>1992</v>
      </c>
      <c r="B11518">
        <v>7</v>
      </c>
      <c r="C11518">
        <v>12</v>
      </c>
      <c r="D11518">
        <v>82</v>
      </c>
      <c r="E11518">
        <v>70</v>
      </c>
      <c r="F11518">
        <v>5</v>
      </c>
      <c r="T11518"/>
    </row>
    <row r="11519" spans="1:20" x14ac:dyDescent="0.25">
      <c r="A11519">
        <v>1992</v>
      </c>
      <c r="B11519">
        <v>7</v>
      </c>
      <c r="C11519">
        <v>13</v>
      </c>
      <c r="D11519">
        <v>91</v>
      </c>
      <c r="E11519">
        <v>73</v>
      </c>
      <c r="F11519">
        <v>0</v>
      </c>
      <c r="T11519"/>
    </row>
    <row r="11520" spans="1:20" x14ac:dyDescent="0.25">
      <c r="A11520">
        <v>1992</v>
      </c>
      <c r="B11520">
        <v>7</v>
      </c>
      <c r="C11520">
        <v>14</v>
      </c>
      <c r="D11520">
        <v>93</v>
      </c>
      <c r="E11520">
        <v>67</v>
      </c>
      <c r="F11520">
        <v>17</v>
      </c>
      <c r="T11520"/>
    </row>
    <row r="11521" spans="1:20" x14ac:dyDescent="0.25">
      <c r="A11521">
        <v>1992</v>
      </c>
      <c r="B11521">
        <v>7</v>
      </c>
      <c r="C11521">
        <v>15</v>
      </c>
      <c r="D11521">
        <v>92</v>
      </c>
      <c r="E11521">
        <v>66</v>
      </c>
      <c r="F11521">
        <v>90</v>
      </c>
      <c r="T11521"/>
    </row>
    <row r="11522" spans="1:20" x14ac:dyDescent="0.25">
      <c r="A11522">
        <v>1992</v>
      </c>
      <c r="B11522">
        <v>7</v>
      </c>
      <c r="C11522">
        <v>16</v>
      </c>
      <c r="D11522">
        <v>79</v>
      </c>
      <c r="E11522">
        <v>65</v>
      </c>
      <c r="F11522">
        <v>6</v>
      </c>
      <c r="T11522"/>
    </row>
    <row r="11523" spans="1:20" x14ac:dyDescent="0.25">
      <c r="A11523">
        <v>1992</v>
      </c>
      <c r="B11523">
        <v>7</v>
      </c>
      <c r="C11523">
        <v>17</v>
      </c>
      <c r="D11523">
        <v>72</v>
      </c>
      <c r="E11523">
        <v>67</v>
      </c>
      <c r="F11523">
        <v>2</v>
      </c>
      <c r="T11523"/>
    </row>
    <row r="11524" spans="1:20" x14ac:dyDescent="0.25">
      <c r="A11524">
        <v>1992</v>
      </c>
      <c r="B11524">
        <v>7</v>
      </c>
      <c r="C11524">
        <v>18</v>
      </c>
      <c r="D11524">
        <v>84</v>
      </c>
      <c r="E11524">
        <v>70</v>
      </c>
      <c r="F11524">
        <v>1</v>
      </c>
      <c r="T11524"/>
    </row>
    <row r="11525" spans="1:20" x14ac:dyDescent="0.25">
      <c r="A11525">
        <v>1992</v>
      </c>
      <c r="B11525">
        <v>7</v>
      </c>
      <c r="C11525">
        <v>19</v>
      </c>
      <c r="D11525">
        <v>85</v>
      </c>
      <c r="E11525">
        <v>69</v>
      </c>
      <c r="F11525">
        <v>0</v>
      </c>
      <c r="T11525"/>
    </row>
    <row r="11526" spans="1:20" x14ac:dyDescent="0.25">
      <c r="A11526">
        <v>1992</v>
      </c>
      <c r="B11526">
        <v>7</v>
      </c>
      <c r="C11526">
        <v>20</v>
      </c>
      <c r="D11526">
        <v>89</v>
      </c>
      <c r="E11526">
        <v>70</v>
      </c>
      <c r="F11526">
        <v>0</v>
      </c>
      <c r="T11526"/>
    </row>
    <row r="11527" spans="1:20" x14ac:dyDescent="0.25">
      <c r="A11527">
        <v>1992</v>
      </c>
      <c r="B11527">
        <v>7</v>
      </c>
      <c r="C11527">
        <v>21</v>
      </c>
      <c r="D11527">
        <v>87</v>
      </c>
      <c r="E11527">
        <v>70</v>
      </c>
      <c r="F11527">
        <v>0</v>
      </c>
      <c r="T11527"/>
    </row>
    <row r="11528" spans="1:20" x14ac:dyDescent="0.25">
      <c r="A11528">
        <v>1992</v>
      </c>
      <c r="B11528">
        <v>7</v>
      </c>
      <c r="C11528">
        <v>22</v>
      </c>
      <c r="D11528">
        <v>82</v>
      </c>
      <c r="E11528">
        <v>63</v>
      </c>
      <c r="F11528">
        <v>3</v>
      </c>
      <c r="T11528"/>
    </row>
    <row r="11529" spans="1:20" x14ac:dyDescent="0.25">
      <c r="A11529">
        <v>1992</v>
      </c>
      <c r="B11529">
        <v>7</v>
      </c>
      <c r="C11529">
        <v>23</v>
      </c>
      <c r="D11529">
        <v>70</v>
      </c>
      <c r="E11529">
        <v>59</v>
      </c>
      <c r="F11529">
        <v>54</v>
      </c>
      <c r="T11529"/>
    </row>
    <row r="11530" spans="1:20" x14ac:dyDescent="0.25">
      <c r="A11530">
        <v>1992</v>
      </c>
      <c r="B11530">
        <v>7</v>
      </c>
      <c r="C11530">
        <v>24</v>
      </c>
      <c r="D11530">
        <v>70</v>
      </c>
      <c r="E11530">
        <v>59</v>
      </c>
      <c r="F11530">
        <v>0</v>
      </c>
      <c r="T11530"/>
    </row>
    <row r="11531" spans="1:20" x14ac:dyDescent="0.25">
      <c r="A11531">
        <v>1992</v>
      </c>
      <c r="B11531">
        <v>7</v>
      </c>
      <c r="C11531">
        <v>25</v>
      </c>
      <c r="D11531">
        <v>79</v>
      </c>
      <c r="E11531">
        <v>60</v>
      </c>
      <c r="F11531">
        <v>0</v>
      </c>
      <c r="T11531"/>
    </row>
    <row r="11532" spans="1:20" x14ac:dyDescent="0.25">
      <c r="A11532">
        <v>1992</v>
      </c>
      <c r="B11532">
        <v>7</v>
      </c>
      <c r="C11532">
        <v>26</v>
      </c>
      <c r="D11532">
        <v>74</v>
      </c>
      <c r="E11532">
        <v>64</v>
      </c>
      <c r="F11532">
        <v>11</v>
      </c>
      <c r="T11532"/>
    </row>
    <row r="11533" spans="1:20" x14ac:dyDescent="0.25">
      <c r="A11533">
        <v>1992</v>
      </c>
      <c r="B11533">
        <v>7</v>
      </c>
      <c r="C11533">
        <v>27</v>
      </c>
      <c r="D11533">
        <v>84</v>
      </c>
      <c r="E11533">
        <v>69</v>
      </c>
      <c r="F11533">
        <v>0</v>
      </c>
      <c r="T11533"/>
    </row>
    <row r="11534" spans="1:20" x14ac:dyDescent="0.25">
      <c r="A11534">
        <v>1992</v>
      </c>
      <c r="B11534">
        <v>7</v>
      </c>
      <c r="C11534">
        <v>28</v>
      </c>
      <c r="D11534">
        <v>78</v>
      </c>
      <c r="E11534">
        <v>64</v>
      </c>
      <c r="F11534">
        <v>0</v>
      </c>
      <c r="T11534"/>
    </row>
    <row r="11535" spans="1:20" x14ac:dyDescent="0.25">
      <c r="A11535">
        <v>1992</v>
      </c>
      <c r="B11535">
        <v>7</v>
      </c>
      <c r="C11535">
        <v>29</v>
      </c>
      <c r="D11535">
        <v>88</v>
      </c>
      <c r="E11535">
        <v>62</v>
      </c>
      <c r="F11535">
        <v>0</v>
      </c>
      <c r="T11535"/>
    </row>
    <row r="11536" spans="1:20" x14ac:dyDescent="0.25">
      <c r="A11536">
        <v>1992</v>
      </c>
      <c r="B11536">
        <v>7</v>
      </c>
      <c r="C11536">
        <v>30</v>
      </c>
      <c r="D11536">
        <v>81</v>
      </c>
      <c r="E11536">
        <v>68</v>
      </c>
      <c r="F11536">
        <v>0</v>
      </c>
      <c r="T11536"/>
    </row>
    <row r="11537" spans="1:20" x14ac:dyDescent="0.25">
      <c r="A11537">
        <v>1992</v>
      </c>
      <c r="B11537">
        <v>7</v>
      </c>
      <c r="C11537">
        <v>31</v>
      </c>
      <c r="D11537">
        <v>77</v>
      </c>
      <c r="E11537">
        <v>66</v>
      </c>
      <c r="F11537">
        <v>74</v>
      </c>
      <c r="T11537"/>
    </row>
    <row r="11538" spans="1:20" x14ac:dyDescent="0.25">
      <c r="A11538">
        <v>1992</v>
      </c>
      <c r="B11538">
        <v>8</v>
      </c>
      <c r="C11538">
        <v>1</v>
      </c>
      <c r="D11538">
        <v>80</v>
      </c>
      <c r="E11538">
        <v>63</v>
      </c>
      <c r="F11538">
        <v>0</v>
      </c>
      <c r="T11538"/>
    </row>
    <row r="11539" spans="1:20" x14ac:dyDescent="0.25">
      <c r="A11539">
        <v>1992</v>
      </c>
      <c r="B11539">
        <v>8</v>
      </c>
      <c r="C11539">
        <v>2</v>
      </c>
      <c r="D11539">
        <v>85</v>
      </c>
      <c r="E11539">
        <v>63</v>
      </c>
      <c r="F11539">
        <v>0</v>
      </c>
      <c r="T11539"/>
    </row>
    <row r="11540" spans="1:20" x14ac:dyDescent="0.25">
      <c r="A11540">
        <v>1992</v>
      </c>
      <c r="B11540">
        <v>8</v>
      </c>
      <c r="C11540">
        <v>3</v>
      </c>
      <c r="D11540">
        <v>83</v>
      </c>
      <c r="E11540">
        <v>67</v>
      </c>
      <c r="F11540">
        <v>0</v>
      </c>
      <c r="T11540"/>
    </row>
    <row r="11541" spans="1:20" x14ac:dyDescent="0.25">
      <c r="A11541">
        <v>1992</v>
      </c>
      <c r="B11541">
        <v>8</v>
      </c>
      <c r="C11541">
        <v>4</v>
      </c>
      <c r="D11541">
        <v>84</v>
      </c>
      <c r="E11541">
        <v>65</v>
      </c>
      <c r="F11541">
        <v>4</v>
      </c>
      <c r="T11541"/>
    </row>
    <row r="11542" spans="1:20" x14ac:dyDescent="0.25">
      <c r="A11542">
        <v>1992</v>
      </c>
      <c r="B11542">
        <v>8</v>
      </c>
      <c r="C11542">
        <v>5</v>
      </c>
      <c r="D11542">
        <v>81</v>
      </c>
      <c r="E11542">
        <v>62</v>
      </c>
      <c r="F11542">
        <v>0</v>
      </c>
      <c r="T11542"/>
    </row>
    <row r="11543" spans="1:20" x14ac:dyDescent="0.25">
      <c r="A11543">
        <v>1992</v>
      </c>
      <c r="B11543">
        <v>8</v>
      </c>
      <c r="C11543">
        <v>6</v>
      </c>
      <c r="D11543">
        <v>86</v>
      </c>
      <c r="E11543">
        <v>60</v>
      </c>
      <c r="F11543">
        <v>0</v>
      </c>
      <c r="T11543"/>
    </row>
    <row r="11544" spans="1:20" x14ac:dyDescent="0.25">
      <c r="A11544">
        <v>1992</v>
      </c>
      <c r="B11544">
        <v>8</v>
      </c>
      <c r="C11544">
        <v>7</v>
      </c>
      <c r="D11544">
        <v>85</v>
      </c>
      <c r="E11544">
        <v>63</v>
      </c>
      <c r="F11544">
        <v>0</v>
      </c>
      <c r="T11544"/>
    </row>
    <row r="11545" spans="1:20" x14ac:dyDescent="0.25">
      <c r="A11545">
        <v>1992</v>
      </c>
      <c r="B11545">
        <v>8</v>
      </c>
      <c r="C11545">
        <v>8</v>
      </c>
      <c r="D11545">
        <v>77</v>
      </c>
      <c r="E11545">
        <v>63</v>
      </c>
      <c r="F11545">
        <v>0</v>
      </c>
      <c r="T11545"/>
    </row>
    <row r="11546" spans="1:20" x14ac:dyDescent="0.25">
      <c r="A11546">
        <v>1992</v>
      </c>
      <c r="B11546">
        <v>8</v>
      </c>
      <c r="C11546">
        <v>9</v>
      </c>
      <c r="D11546">
        <v>84</v>
      </c>
      <c r="E11546">
        <v>69</v>
      </c>
      <c r="F11546">
        <v>31</v>
      </c>
      <c r="T11546"/>
    </row>
    <row r="11547" spans="1:20" x14ac:dyDescent="0.25">
      <c r="A11547">
        <v>1992</v>
      </c>
      <c r="B11547">
        <v>8</v>
      </c>
      <c r="C11547">
        <v>10</v>
      </c>
      <c r="D11547">
        <v>83</v>
      </c>
      <c r="E11547">
        <v>69</v>
      </c>
      <c r="F11547">
        <v>0</v>
      </c>
      <c r="T11547"/>
    </row>
    <row r="11548" spans="1:20" x14ac:dyDescent="0.25">
      <c r="A11548">
        <v>1992</v>
      </c>
      <c r="B11548">
        <v>8</v>
      </c>
      <c r="C11548">
        <v>11</v>
      </c>
      <c r="D11548">
        <v>91</v>
      </c>
      <c r="E11548">
        <v>70</v>
      </c>
      <c r="F11548">
        <v>20</v>
      </c>
      <c r="T11548"/>
    </row>
    <row r="11549" spans="1:20" x14ac:dyDescent="0.25">
      <c r="A11549">
        <v>1992</v>
      </c>
      <c r="B11549">
        <v>8</v>
      </c>
      <c r="C11549">
        <v>12</v>
      </c>
      <c r="D11549">
        <v>83</v>
      </c>
      <c r="E11549">
        <v>66</v>
      </c>
      <c r="F11549">
        <v>0</v>
      </c>
      <c r="T11549"/>
    </row>
    <row r="11550" spans="1:20" x14ac:dyDescent="0.25">
      <c r="A11550">
        <v>1992</v>
      </c>
      <c r="B11550">
        <v>8</v>
      </c>
      <c r="C11550">
        <v>13</v>
      </c>
      <c r="D11550">
        <v>78</v>
      </c>
      <c r="E11550">
        <v>63</v>
      </c>
      <c r="F11550">
        <v>10</v>
      </c>
      <c r="T11550"/>
    </row>
    <row r="11551" spans="1:20" x14ac:dyDescent="0.25">
      <c r="A11551">
        <v>1992</v>
      </c>
      <c r="B11551">
        <v>8</v>
      </c>
      <c r="C11551">
        <v>14</v>
      </c>
      <c r="D11551">
        <v>76</v>
      </c>
      <c r="E11551">
        <v>62</v>
      </c>
      <c r="F11551">
        <v>26</v>
      </c>
      <c r="T11551"/>
    </row>
    <row r="11552" spans="1:20" x14ac:dyDescent="0.25">
      <c r="A11552">
        <v>1992</v>
      </c>
      <c r="B11552">
        <v>8</v>
      </c>
      <c r="C11552">
        <v>15</v>
      </c>
      <c r="D11552">
        <v>66</v>
      </c>
      <c r="E11552">
        <v>61</v>
      </c>
      <c r="F11552">
        <v>9</v>
      </c>
      <c r="T11552"/>
    </row>
    <row r="11553" spans="1:20" x14ac:dyDescent="0.25">
      <c r="A11553">
        <v>1992</v>
      </c>
      <c r="B11553">
        <v>8</v>
      </c>
      <c r="C11553">
        <v>16</v>
      </c>
      <c r="D11553">
        <v>66</v>
      </c>
      <c r="E11553">
        <v>60</v>
      </c>
      <c r="F11553">
        <v>61</v>
      </c>
      <c r="T11553"/>
    </row>
    <row r="11554" spans="1:20" x14ac:dyDescent="0.25">
      <c r="A11554">
        <v>1992</v>
      </c>
      <c r="B11554">
        <v>8</v>
      </c>
      <c r="C11554">
        <v>17</v>
      </c>
      <c r="D11554">
        <v>68</v>
      </c>
      <c r="E11554">
        <v>65</v>
      </c>
      <c r="F11554">
        <v>152</v>
      </c>
      <c r="T11554"/>
    </row>
    <row r="11555" spans="1:20" x14ac:dyDescent="0.25">
      <c r="A11555">
        <v>1992</v>
      </c>
      <c r="B11555">
        <v>8</v>
      </c>
      <c r="C11555">
        <v>18</v>
      </c>
      <c r="D11555">
        <v>81</v>
      </c>
      <c r="E11555">
        <v>66</v>
      </c>
      <c r="F11555">
        <v>20</v>
      </c>
      <c r="T11555"/>
    </row>
    <row r="11556" spans="1:20" x14ac:dyDescent="0.25">
      <c r="A11556">
        <v>1992</v>
      </c>
      <c r="B11556">
        <v>8</v>
      </c>
      <c r="C11556">
        <v>19</v>
      </c>
      <c r="D11556">
        <v>84</v>
      </c>
      <c r="E11556">
        <v>65</v>
      </c>
      <c r="F11556">
        <v>0</v>
      </c>
      <c r="T11556"/>
    </row>
    <row r="11557" spans="1:20" x14ac:dyDescent="0.25">
      <c r="A11557">
        <v>1992</v>
      </c>
      <c r="B11557">
        <v>8</v>
      </c>
      <c r="C11557">
        <v>20</v>
      </c>
      <c r="D11557">
        <v>78</v>
      </c>
      <c r="E11557">
        <v>60</v>
      </c>
      <c r="F11557">
        <v>0</v>
      </c>
      <c r="T11557"/>
    </row>
    <row r="11558" spans="1:20" x14ac:dyDescent="0.25">
      <c r="A11558">
        <v>1992</v>
      </c>
      <c r="B11558">
        <v>8</v>
      </c>
      <c r="C11558">
        <v>21</v>
      </c>
      <c r="D11558">
        <v>79</v>
      </c>
      <c r="E11558">
        <v>57</v>
      </c>
      <c r="F11558">
        <v>0</v>
      </c>
      <c r="T11558"/>
    </row>
    <row r="11559" spans="1:20" x14ac:dyDescent="0.25">
      <c r="A11559">
        <v>1992</v>
      </c>
      <c r="B11559">
        <v>8</v>
      </c>
      <c r="C11559">
        <v>22</v>
      </c>
      <c r="D11559">
        <v>82</v>
      </c>
      <c r="E11559">
        <v>59</v>
      </c>
      <c r="F11559">
        <v>0</v>
      </c>
      <c r="T11559"/>
    </row>
    <row r="11560" spans="1:20" x14ac:dyDescent="0.25">
      <c r="A11560">
        <v>1992</v>
      </c>
      <c r="B11560">
        <v>8</v>
      </c>
      <c r="C11560">
        <v>23</v>
      </c>
      <c r="D11560">
        <v>86</v>
      </c>
      <c r="E11560">
        <v>63</v>
      </c>
      <c r="F11560">
        <v>0</v>
      </c>
      <c r="T11560"/>
    </row>
    <row r="11561" spans="1:20" x14ac:dyDescent="0.25">
      <c r="A11561">
        <v>1992</v>
      </c>
      <c r="B11561">
        <v>8</v>
      </c>
      <c r="C11561">
        <v>24</v>
      </c>
      <c r="D11561">
        <v>85</v>
      </c>
      <c r="E11561">
        <v>65</v>
      </c>
      <c r="F11561">
        <v>0</v>
      </c>
      <c r="T11561"/>
    </row>
    <row r="11562" spans="1:20" x14ac:dyDescent="0.25">
      <c r="A11562">
        <v>1992</v>
      </c>
      <c r="B11562">
        <v>8</v>
      </c>
      <c r="C11562">
        <v>25</v>
      </c>
      <c r="D11562">
        <v>91</v>
      </c>
      <c r="E11562">
        <v>69</v>
      </c>
      <c r="F11562">
        <v>0</v>
      </c>
      <c r="T11562"/>
    </row>
    <row r="11563" spans="1:20" x14ac:dyDescent="0.25">
      <c r="A11563">
        <v>1992</v>
      </c>
      <c r="B11563">
        <v>8</v>
      </c>
      <c r="C11563">
        <v>26</v>
      </c>
      <c r="D11563">
        <v>90</v>
      </c>
      <c r="E11563">
        <v>72</v>
      </c>
      <c r="F11563">
        <v>13</v>
      </c>
      <c r="T11563"/>
    </row>
    <row r="11564" spans="1:20" x14ac:dyDescent="0.25">
      <c r="A11564">
        <v>1992</v>
      </c>
      <c r="B11564">
        <v>8</v>
      </c>
      <c r="C11564">
        <v>27</v>
      </c>
      <c r="D11564">
        <v>88</v>
      </c>
      <c r="E11564">
        <v>72</v>
      </c>
      <c r="F11564">
        <v>0</v>
      </c>
      <c r="T11564"/>
    </row>
    <row r="11565" spans="1:20" x14ac:dyDescent="0.25">
      <c r="A11565">
        <v>1992</v>
      </c>
      <c r="B11565">
        <v>8</v>
      </c>
      <c r="C11565">
        <v>28</v>
      </c>
      <c r="D11565">
        <v>85</v>
      </c>
      <c r="E11565">
        <v>70</v>
      </c>
      <c r="F11565">
        <v>3</v>
      </c>
      <c r="T11565"/>
    </row>
    <row r="11566" spans="1:20" x14ac:dyDescent="0.25">
      <c r="A11566">
        <v>1992</v>
      </c>
      <c r="B11566">
        <v>8</v>
      </c>
      <c r="C11566">
        <v>29</v>
      </c>
      <c r="D11566">
        <v>77</v>
      </c>
      <c r="E11566">
        <v>62</v>
      </c>
      <c r="F11566">
        <v>0</v>
      </c>
      <c r="T11566"/>
    </row>
    <row r="11567" spans="1:20" x14ac:dyDescent="0.25">
      <c r="A11567">
        <v>1992</v>
      </c>
      <c r="B11567">
        <v>8</v>
      </c>
      <c r="C11567">
        <v>30</v>
      </c>
      <c r="D11567">
        <v>80</v>
      </c>
      <c r="E11567">
        <v>58</v>
      </c>
      <c r="F11567">
        <v>0</v>
      </c>
      <c r="T11567"/>
    </row>
    <row r="11568" spans="1:20" x14ac:dyDescent="0.25">
      <c r="A11568">
        <v>1992</v>
      </c>
      <c r="B11568">
        <v>8</v>
      </c>
      <c r="C11568">
        <v>31</v>
      </c>
      <c r="D11568">
        <v>83</v>
      </c>
      <c r="E11568">
        <v>66</v>
      </c>
      <c r="F11568">
        <v>0</v>
      </c>
      <c r="T11568"/>
    </row>
    <row r="11569" spans="1:20" x14ac:dyDescent="0.25">
      <c r="A11569">
        <v>1992</v>
      </c>
      <c r="B11569">
        <v>9</v>
      </c>
      <c r="C11569">
        <v>1</v>
      </c>
      <c r="D11569">
        <v>77</v>
      </c>
      <c r="E11569">
        <v>59</v>
      </c>
      <c r="F11569">
        <v>0</v>
      </c>
      <c r="T11569"/>
    </row>
    <row r="11570" spans="1:20" x14ac:dyDescent="0.25">
      <c r="A11570">
        <v>1992</v>
      </c>
      <c r="B11570">
        <v>9</v>
      </c>
      <c r="C11570">
        <v>2</v>
      </c>
      <c r="D11570">
        <v>77</v>
      </c>
      <c r="E11570">
        <v>56</v>
      </c>
      <c r="F11570">
        <v>0</v>
      </c>
      <c r="T11570"/>
    </row>
    <row r="11571" spans="1:20" x14ac:dyDescent="0.25">
      <c r="A11571">
        <v>1992</v>
      </c>
      <c r="B11571">
        <v>9</v>
      </c>
      <c r="C11571">
        <v>3</v>
      </c>
      <c r="D11571">
        <v>77</v>
      </c>
      <c r="E11571">
        <v>68</v>
      </c>
      <c r="F11571">
        <v>161</v>
      </c>
      <c r="T11571"/>
    </row>
    <row r="11572" spans="1:20" x14ac:dyDescent="0.25">
      <c r="A11572">
        <v>1992</v>
      </c>
      <c r="B11572">
        <v>9</v>
      </c>
      <c r="C11572">
        <v>4</v>
      </c>
      <c r="D11572">
        <v>82</v>
      </c>
      <c r="E11572">
        <v>68</v>
      </c>
      <c r="F11572">
        <v>0</v>
      </c>
      <c r="T11572"/>
    </row>
    <row r="11573" spans="1:20" x14ac:dyDescent="0.25">
      <c r="A11573">
        <v>1992</v>
      </c>
      <c r="B11573">
        <v>9</v>
      </c>
      <c r="C11573">
        <v>5</v>
      </c>
      <c r="D11573">
        <v>78</v>
      </c>
      <c r="E11573">
        <v>65</v>
      </c>
      <c r="F11573">
        <v>0</v>
      </c>
      <c r="T11573"/>
    </row>
    <row r="11574" spans="1:20" x14ac:dyDescent="0.25">
      <c r="A11574">
        <v>1992</v>
      </c>
      <c r="B11574">
        <v>9</v>
      </c>
      <c r="C11574">
        <v>6</v>
      </c>
      <c r="D11574">
        <v>74</v>
      </c>
      <c r="E11574">
        <v>64</v>
      </c>
      <c r="F11574">
        <v>0</v>
      </c>
      <c r="T11574"/>
    </row>
    <row r="11575" spans="1:20" x14ac:dyDescent="0.25">
      <c r="A11575">
        <v>1992</v>
      </c>
      <c r="B11575">
        <v>9</v>
      </c>
      <c r="C11575">
        <v>7</v>
      </c>
      <c r="D11575">
        <v>75</v>
      </c>
      <c r="E11575">
        <v>64</v>
      </c>
      <c r="F11575">
        <v>3</v>
      </c>
      <c r="T11575"/>
    </row>
    <row r="11576" spans="1:20" x14ac:dyDescent="0.25">
      <c r="A11576">
        <v>1992</v>
      </c>
      <c r="B11576">
        <v>9</v>
      </c>
      <c r="C11576">
        <v>8</v>
      </c>
      <c r="D11576">
        <v>81</v>
      </c>
      <c r="E11576">
        <v>68</v>
      </c>
      <c r="F11576">
        <v>1</v>
      </c>
      <c r="T11576"/>
    </row>
    <row r="11577" spans="1:20" x14ac:dyDescent="0.25">
      <c r="A11577">
        <v>1992</v>
      </c>
      <c r="B11577">
        <v>9</v>
      </c>
      <c r="C11577">
        <v>9</v>
      </c>
      <c r="D11577">
        <v>85</v>
      </c>
      <c r="E11577">
        <v>71</v>
      </c>
      <c r="F11577">
        <v>0</v>
      </c>
      <c r="T11577"/>
    </row>
    <row r="11578" spans="1:20" x14ac:dyDescent="0.25">
      <c r="A11578">
        <v>1992</v>
      </c>
      <c r="B11578">
        <v>9</v>
      </c>
      <c r="C11578">
        <v>10</v>
      </c>
      <c r="D11578">
        <v>79</v>
      </c>
      <c r="E11578">
        <v>67</v>
      </c>
      <c r="F11578">
        <v>125</v>
      </c>
      <c r="T11578"/>
    </row>
    <row r="11579" spans="1:20" x14ac:dyDescent="0.25">
      <c r="A11579">
        <v>1992</v>
      </c>
      <c r="B11579">
        <v>9</v>
      </c>
      <c r="C11579">
        <v>11</v>
      </c>
      <c r="D11579">
        <v>78</v>
      </c>
      <c r="E11579">
        <v>61</v>
      </c>
      <c r="F11579">
        <v>7</v>
      </c>
      <c r="T11579"/>
    </row>
    <row r="11580" spans="1:20" x14ac:dyDescent="0.25">
      <c r="A11580">
        <v>1992</v>
      </c>
      <c r="B11580">
        <v>9</v>
      </c>
      <c r="C11580">
        <v>12</v>
      </c>
      <c r="D11580">
        <v>72</v>
      </c>
      <c r="E11580">
        <v>56</v>
      </c>
      <c r="F11580">
        <v>0</v>
      </c>
      <c r="T11580"/>
    </row>
    <row r="11581" spans="1:20" x14ac:dyDescent="0.25">
      <c r="A11581">
        <v>1992</v>
      </c>
      <c r="B11581">
        <v>9</v>
      </c>
      <c r="C11581">
        <v>13</v>
      </c>
      <c r="D11581">
        <v>75</v>
      </c>
      <c r="E11581">
        <v>52</v>
      </c>
      <c r="F11581">
        <v>0</v>
      </c>
      <c r="T11581"/>
    </row>
    <row r="11582" spans="1:20" x14ac:dyDescent="0.25">
      <c r="A11582">
        <v>1992</v>
      </c>
      <c r="B11582">
        <v>9</v>
      </c>
      <c r="C11582">
        <v>14</v>
      </c>
      <c r="D11582">
        <v>75</v>
      </c>
      <c r="E11582">
        <v>56</v>
      </c>
      <c r="F11582">
        <v>0</v>
      </c>
      <c r="T11582"/>
    </row>
    <row r="11583" spans="1:20" x14ac:dyDescent="0.25">
      <c r="A11583">
        <v>1992</v>
      </c>
      <c r="B11583">
        <v>9</v>
      </c>
      <c r="C11583">
        <v>15</v>
      </c>
      <c r="D11583">
        <v>79</v>
      </c>
      <c r="E11583">
        <v>57</v>
      </c>
      <c r="F11583">
        <v>0</v>
      </c>
      <c r="T11583"/>
    </row>
    <row r="11584" spans="1:20" x14ac:dyDescent="0.25">
      <c r="A11584">
        <v>1992</v>
      </c>
      <c r="B11584">
        <v>9</v>
      </c>
      <c r="C11584">
        <v>16</v>
      </c>
      <c r="D11584">
        <v>85</v>
      </c>
      <c r="E11584">
        <v>63</v>
      </c>
      <c r="F11584">
        <v>0</v>
      </c>
      <c r="T11584"/>
    </row>
    <row r="11585" spans="1:20" x14ac:dyDescent="0.25">
      <c r="A11585">
        <v>1992</v>
      </c>
      <c r="B11585">
        <v>9</v>
      </c>
      <c r="C11585">
        <v>17</v>
      </c>
      <c r="D11585">
        <v>85</v>
      </c>
      <c r="E11585">
        <v>66</v>
      </c>
      <c r="F11585">
        <v>0</v>
      </c>
      <c r="T11585"/>
    </row>
    <row r="11586" spans="1:20" x14ac:dyDescent="0.25">
      <c r="A11586">
        <v>1992</v>
      </c>
      <c r="B11586">
        <v>9</v>
      </c>
      <c r="C11586">
        <v>18</v>
      </c>
      <c r="D11586">
        <v>86</v>
      </c>
      <c r="E11586">
        <v>69</v>
      </c>
      <c r="F11586">
        <v>0</v>
      </c>
      <c r="T11586"/>
    </row>
    <row r="11587" spans="1:20" x14ac:dyDescent="0.25">
      <c r="A11587">
        <v>1992</v>
      </c>
      <c r="B11587">
        <v>9</v>
      </c>
      <c r="C11587">
        <v>19</v>
      </c>
      <c r="D11587">
        <v>76</v>
      </c>
      <c r="E11587">
        <v>60</v>
      </c>
      <c r="F11587">
        <v>2</v>
      </c>
      <c r="T11587"/>
    </row>
    <row r="11588" spans="1:20" x14ac:dyDescent="0.25">
      <c r="A11588">
        <v>1992</v>
      </c>
      <c r="B11588">
        <v>9</v>
      </c>
      <c r="C11588">
        <v>20</v>
      </c>
      <c r="D11588">
        <v>75</v>
      </c>
      <c r="E11588">
        <v>55</v>
      </c>
      <c r="F11588">
        <v>0</v>
      </c>
      <c r="T11588"/>
    </row>
    <row r="11589" spans="1:20" x14ac:dyDescent="0.25">
      <c r="A11589">
        <v>1992</v>
      </c>
      <c r="B11589">
        <v>9</v>
      </c>
      <c r="C11589">
        <v>21</v>
      </c>
      <c r="D11589">
        <v>73</v>
      </c>
      <c r="E11589">
        <v>61</v>
      </c>
      <c r="F11589">
        <v>2</v>
      </c>
      <c r="T11589"/>
    </row>
    <row r="11590" spans="1:20" x14ac:dyDescent="0.25">
      <c r="A11590">
        <v>1992</v>
      </c>
      <c r="B11590">
        <v>9</v>
      </c>
      <c r="C11590">
        <v>22</v>
      </c>
      <c r="D11590">
        <v>81</v>
      </c>
      <c r="E11590">
        <v>68</v>
      </c>
      <c r="F11590">
        <v>61</v>
      </c>
      <c r="T11590"/>
    </row>
    <row r="11591" spans="1:20" x14ac:dyDescent="0.25">
      <c r="A11591">
        <v>1992</v>
      </c>
      <c r="B11591">
        <v>9</v>
      </c>
      <c r="C11591">
        <v>23</v>
      </c>
      <c r="D11591">
        <v>69</v>
      </c>
      <c r="E11591">
        <v>51</v>
      </c>
      <c r="F11591">
        <v>0</v>
      </c>
      <c r="T11591"/>
    </row>
    <row r="11592" spans="1:20" x14ac:dyDescent="0.25">
      <c r="A11592">
        <v>1992</v>
      </c>
      <c r="B11592">
        <v>9</v>
      </c>
      <c r="C11592">
        <v>24</v>
      </c>
      <c r="D11592">
        <v>62</v>
      </c>
      <c r="E11592">
        <v>45</v>
      </c>
      <c r="F11592">
        <v>0</v>
      </c>
      <c r="T11592"/>
    </row>
    <row r="11593" spans="1:20" x14ac:dyDescent="0.25">
      <c r="A11593">
        <v>1992</v>
      </c>
      <c r="B11593">
        <v>9</v>
      </c>
      <c r="C11593">
        <v>25</v>
      </c>
      <c r="D11593">
        <v>62</v>
      </c>
      <c r="E11593">
        <v>49</v>
      </c>
      <c r="F11593">
        <v>21</v>
      </c>
      <c r="T11593"/>
    </row>
    <row r="11594" spans="1:20" x14ac:dyDescent="0.25">
      <c r="A11594">
        <v>1992</v>
      </c>
      <c r="B11594">
        <v>9</v>
      </c>
      <c r="C11594">
        <v>26</v>
      </c>
      <c r="D11594">
        <v>66</v>
      </c>
      <c r="E11594">
        <v>58</v>
      </c>
      <c r="F11594">
        <v>69</v>
      </c>
      <c r="T11594"/>
    </row>
    <row r="11595" spans="1:20" x14ac:dyDescent="0.25">
      <c r="A11595">
        <v>1992</v>
      </c>
      <c r="B11595">
        <v>9</v>
      </c>
      <c r="C11595">
        <v>27</v>
      </c>
      <c r="D11595">
        <v>70</v>
      </c>
      <c r="E11595">
        <v>60</v>
      </c>
      <c r="F11595">
        <v>37</v>
      </c>
      <c r="T11595"/>
    </row>
    <row r="11596" spans="1:20" x14ac:dyDescent="0.25">
      <c r="A11596">
        <v>1992</v>
      </c>
      <c r="B11596">
        <v>9</v>
      </c>
      <c r="C11596">
        <v>28</v>
      </c>
      <c r="D11596">
        <v>70</v>
      </c>
      <c r="E11596">
        <v>58</v>
      </c>
      <c r="F11596">
        <v>0</v>
      </c>
      <c r="T11596"/>
    </row>
    <row r="11597" spans="1:20" x14ac:dyDescent="0.25">
      <c r="A11597">
        <v>1992</v>
      </c>
      <c r="B11597">
        <v>9</v>
      </c>
      <c r="C11597">
        <v>29</v>
      </c>
      <c r="D11597">
        <v>63</v>
      </c>
      <c r="E11597">
        <v>48</v>
      </c>
      <c r="F11597">
        <v>0</v>
      </c>
      <c r="T11597"/>
    </row>
    <row r="11598" spans="1:20" x14ac:dyDescent="0.25">
      <c r="A11598">
        <v>1992</v>
      </c>
      <c r="B11598">
        <v>9</v>
      </c>
      <c r="C11598">
        <v>30</v>
      </c>
      <c r="D11598">
        <v>58</v>
      </c>
      <c r="E11598">
        <v>44</v>
      </c>
      <c r="F11598">
        <v>0</v>
      </c>
      <c r="T11598"/>
    </row>
    <row r="11599" spans="1:20" x14ac:dyDescent="0.25">
      <c r="A11599">
        <v>1992</v>
      </c>
      <c r="B11599">
        <v>10</v>
      </c>
      <c r="C11599">
        <v>1</v>
      </c>
      <c r="D11599">
        <v>59</v>
      </c>
      <c r="E11599">
        <v>39</v>
      </c>
      <c r="F11599">
        <v>0</v>
      </c>
      <c r="T11599"/>
    </row>
    <row r="11600" spans="1:20" x14ac:dyDescent="0.25">
      <c r="A11600">
        <v>1992</v>
      </c>
      <c r="B11600">
        <v>10</v>
      </c>
      <c r="C11600">
        <v>2</v>
      </c>
      <c r="D11600">
        <v>71</v>
      </c>
      <c r="E11600">
        <v>46</v>
      </c>
      <c r="F11600">
        <v>0</v>
      </c>
      <c r="T11600"/>
    </row>
    <row r="11601" spans="1:20" x14ac:dyDescent="0.25">
      <c r="A11601">
        <v>1992</v>
      </c>
      <c r="B11601">
        <v>10</v>
      </c>
      <c r="C11601">
        <v>3</v>
      </c>
      <c r="D11601">
        <v>78</v>
      </c>
      <c r="E11601">
        <v>55</v>
      </c>
      <c r="F11601">
        <v>0</v>
      </c>
      <c r="T11601"/>
    </row>
    <row r="11602" spans="1:20" x14ac:dyDescent="0.25">
      <c r="A11602">
        <v>1992</v>
      </c>
      <c r="B11602">
        <v>10</v>
      </c>
      <c r="C11602">
        <v>4</v>
      </c>
      <c r="D11602">
        <v>65</v>
      </c>
      <c r="E11602">
        <v>53</v>
      </c>
      <c r="F11602">
        <v>0</v>
      </c>
      <c r="T11602"/>
    </row>
    <row r="11603" spans="1:20" x14ac:dyDescent="0.25">
      <c r="A11603">
        <v>1992</v>
      </c>
      <c r="B11603">
        <v>10</v>
      </c>
      <c r="C11603">
        <v>5</v>
      </c>
      <c r="D11603">
        <v>58</v>
      </c>
      <c r="E11603">
        <v>45</v>
      </c>
      <c r="F11603">
        <v>0</v>
      </c>
      <c r="T11603"/>
    </row>
    <row r="11604" spans="1:20" x14ac:dyDescent="0.25">
      <c r="A11604">
        <v>1992</v>
      </c>
      <c r="B11604">
        <v>10</v>
      </c>
      <c r="C11604">
        <v>6</v>
      </c>
      <c r="D11604">
        <v>62</v>
      </c>
      <c r="E11604">
        <v>40</v>
      </c>
      <c r="F11604">
        <v>0</v>
      </c>
      <c r="T11604"/>
    </row>
    <row r="11605" spans="1:20" x14ac:dyDescent="0.25">
      <c r="A11605">
        <v>1992</v>
      </c>
      <c r="B11605">
        <v>10</v>
      </c>
      <c r="C11605">
        <v>7</v>
      </c>
      <c r="D11605">
        <v>70</v>
      </c>
      <c r="E11605">
        <v>43</v>
      </c>
      <c r="F11605">
        <v>0</v>
      </c>
      <c r="T11605"/>
    </row>
    <row r="11606" spans="1:20" x14ac:dyDescent="0.25">
      <c r="A11606">
        <v>1992</v>
      </c>
      <c r="B11606">
        <v>10</v>
      </c>
      <c r="C11606">
        <v>8</v>
      </c>
      <c r="D11606">
        <v>70</v>
      </c>
      <c r="E11606">
        <v>49</v>
      </c>
      <c r="F11606">
        <v>0</v>
      </c>
      <c r="T11606"/>
    </row>
    <row r="11607" spans="1:20" x14ac:dyDescent="0.25">
      <c r="A11607">
        <v>1992</v>
      </c>
      <c r="B11607">
        <v>10</v>
      </c>
      <c r="C11607">
        <v>9</v>
      </c>
      <c r="D11607">
        <v>68</v>
      </c>
      <c r="E11607">
        <v>60</v>
      </c>
      <c r="F11607">
        <v>43</v>
      </c>
      <c r="T11607"/>
    </row>
    <row r="11608" spans="1:20" x14ac:dyDescent="0.25">
      <c r="A11608">
        <v>1992</v>
      </c>
      <c r="B11608">
        <v>10</v>
      </c>
      <c r="C11608">
        <v>10</v>
      </c>
      <c r="D11608">
        <v>75</v>
      </c>
      <c r="E11608">
        <v>59</v>
      </c>
      <c r="F11608">
        <v>0</v>
      </c>
      <c r="T11608"/>
    </row>
    <row r="11609" spans="1:20" x14ac:dyDescent="0.25">
      <c r="A11609">
        <v>1992</v>
      </c>
      <c r="B11609">
        <v>10</v>
      </c>
      <c r="C11609">
        <v>11</v>
      </c>
      <c r="D11609">
        <v>65</v>
      </c>
      <c r="E11609">
        <v>56</v>
      </c>
      <c r="F11609">
        <v>29</v>
      </c>
      <c r="T11609"/>
    </row>
    <row r="11610" spans="1:20" x14ac:dyDescent="0.25">
      <c r="A11610">
        <v>1992</v>
      </c>
      <c r="B11610">
        <v>10</v>
      </c>
      <c r="C11610">
        <v>12</v>
      </c>
      <c r="D11610">
        <v>66</v>
      </c>
      <c r="E11610">
        <v>50</v>
      </c>
      <c r="F11610">
        <v>0</v>
      </c>
      <c r="T11610"/>
    </row>
    <row r="11611" spans="1:20" x14ac:dyDescent="0.25">
      <c r="A11611">
        <v>1992</v>
      </c>
      <c r="B11611">
        <v>10</v>
      </c>
      <c r="C11611">
        <v>13</v>
      </c>
      <c r="D11611">
        <v>63</v>
      </c>
      <c r="E11611">
        <v>53</v>
      </c>
      <c r="F11611">
        <v>0</v>
      </c>
      <c r="T11611"/>
    </row>
    <row r="11612" spans="1:20" x14ac:dyDescent="0.25">
      <c r="A11612">
        <v>1992</v>
      </c>
      <c r="B11612">
        <v>10</v>
      </c>
      <c r="C11612">
        <v>14</v>
      </c>
      <c r="D11612">
        <v>61</v>
      </c>
      <c r="E11612">
        <v>47</v>
      </c>
      <c r="F11612">
        <v>6</v>
      </c>
      <c r="T11612"/>
    </row>
    <row r="11613" spans="1:20" x14ac:dyDescent="0.25">
      <c r="A11613">
        <v>1992</v>
      </c>
      <c r="B11613">
        <v>10</v>
      </c>
      <c r="C11613">
        <v>15</v>
      </c>
      <c r="D11613">
        <v>74</v>
      </c>
      <c r="E11613">
        <v>51</v>
      </c>
      <c r="F11613">
        <v>0</v>
      </c>
      <c r="T11613"/>
    </row>
    <row r="11614" spans="1:20" x14ac:dyDescent="0.25">
      <c r="A11614">
        <v>1992</v>
      </c>
      <c r="B11614">
        <v>10</v>
      </c>
      <c r="C11614">
        <v>16</v>
      </c>
      <c r="D11614">
        <v>77</v>
      </c>
      <c r="E11614">
        <v>60</v>
      </c>
      <c r="F11614">
        <v>1</v>
      </c>
      <c r="T11614"/>
    </row>
    <row r="11615" spans="1:20" x14ac:dyDescent="0.25">
      <c r="A11615">
        <v>1992</v>
      </c>
      <c r="B11615">
        <v>10</v>
      </c>
      <c r="C11615">
        <v>17</v>
      </c>
      <c r="D11615">
        <v>60</v>
      </c>
      <c r="E11615">
        <v>45</v>
      </c>
      <c r="F11615">
        <v>0</v>
      </c>
      <c r="T11615"/>
    </row>
    <row r="11616" spans="1:20" x14ac:dyDescent="0.25">
      <c r="A11616">
        <v>1992</v>
      </c>
      <c r="B11616">
        <v>10</v>
      </c>
      <c r="C11616">
        <v>18</v>
      </c>
      <c r="D11616">
        <v>56</v>
      </c>
      <c r="E11616">
        <v>40</v>
      </c>
      <c r="F11616">
        <v>0</v>
      </c>
      <c r="T11616"/>
    </row>
    <row r="11617" spans="1:20" x14ac:dyDescent="0.25">
      <c r="A11617">
        <v>1992</v>
      </c>
      <c r="B11617">
        <v>10</v>
      </c>
      <c r="C11617">
        <v>19</v>
      </c>
      <c r="D11617">
        <v>49</v>
      </c>
      <c r="E11617">
        <v>38</v>
      </c>
      <c r="F11617">
        <v>0</v>
      </c>
      <c r="T11617"/>
    </row>
    <row r="11618" spans="1:20" x14ac:dyDescent="0.25">
      <c r="A11618">
        <v>1992</v>
      </c>
      <c r="B11618">
        <v>10</v>
      </c>
      <c r="C11618">
        <v>20</v>
      </c>
      <c r="D11618">
        <v>51</v>
      </c>
      <c r="E11618">
        <v>34</v>
      </c>
      <c r="F11618">
        <v>0</v>
      </c>
      <c r="T11618"/>
    </row>
    <row r="11619" spans="1:20" x14ac:dyDescent="0.25">
      <c r="A11619">
        <v>1992</v>
      </c>
      <c r="B11619">
        <v>10</v>
      </c>
      <c r="C11619">
        <v>21</v>
      </c>
      <c r="D11619">
        <v>62</v>
      </c>
      <c r="E11619">
        <v>47</v>
      </c>
      <c r="F11619">
        <v>0</v>
      </c>
      <c r="T11619"/>
    </row>
    <row r="11620" spans="1:20" x14ac:dyDescent="0.25">
      <c r="A11620">
        <v>1992</v>
      </c>
      <c r="B11620">
        <v>10</v>
      </c>
      <c r="C11620">
        <v>22</v>
      </c>
      <c r="D11620">
        <v>57</v>
      </c>
      <c r="E11620">
        <v>43</v>
      </c>
      <c r="F11620">
        <v>0</v>
      </c>
      <c r="T11620"/>
    </row>
    <row r="11621" spans="1:20" x14ac:dyDescent="0.25">
      <c r="A11621">
        <v>1992</v>
      </c>
      <c r="B11621">
        <v>10</v>
      </c>
      <c r="C11621">
        <v>23</v>
      </c>
      <c r="D11621">
        <v>61</v>
      </c>
      <c r="E11621">
        <v>40</v>
      </c>
      <c r="F11621">
        <v>0</v>
      </c>
      <c r="T11621"/>
    </row>
    <row r="11622" spans="1:20" x14ac:dyDescent="0.25">
      <c r="A11622">
        <v>1992</v>
      </c>
      <c r="B11622">
        <v>10</v>
      </c>
      <c r="C11622">
        <v>24</v>
      </c>
      <c r="D11622">
        <v>67</v>
      </c>
      <c r="E11622">
        <v>48</v>
      </c>
      <c r="F11622">
        <v>23</v>
      </c>
      <c r="T11622"/>
    </row>
    <row r="11623" spans="1:20" x14ac:dyDescent="0.25">
      <c r="A11623">
        <v>1992</v>
      </c>
      <c r="B11623">
        <v>10</v>
      </c>
      <c r="C11623">
        <v>25</v>
      </c>
      <c r="D11623">
        <v>51</v>
      </c>
      <c r="E11623">
        <v>40</v>
      </c>
      <c r="F11623">
        <v>4</v>
      </c>
      <c r="T11623"/>
    </row>
    <row r="11624" spans="1:20" x14ac:dyDescent="0.25">
      <c r="A11624">
        <v>1992</v>
      </c>
      <c r="B11624">
        <v>10</v>
      </c>
      <c r="C11624">
        <v>26</v>
      </c>
      <c r="D11624">
        <v>58</v>
      </c>
      <c r="E11624">
        <v>37</v>
      </c>
      <c r="F11624">
        <v>0</v>
      </c>
      <c r="T11624"/>
    </row>
    <row r="11625" spans="1:20" x14ac:dyDescent="0.25">
      <c r="A11625">
        <v>1992</v>
      </c>
      <c r="B11625">
        <v>10</v>
      </c>
      <c r="C11625">
        <v>27</v>
      </c>
      <c r="D11625">
        <v>58</v>
      </c>
      <c r="E11625">
        <v>46</v>
      </c>
      <c r="F11625">
        <v>0</v>
      </c>
      <c r="T11625"/>
    </row>
    <row r="11626" spans="1:20" x14ac:dyDescent="0.25">
      <c r="A11626">
        <v>1992</v>
      </c>
      <c r="B11626">
        <v>10</v>
      </c>
      <c r="C11626">
        <v>28</v>
      </c>
      <c r="D11626">
        <v>60</v>
      </c>
      <c r="E11626">
        <v>42</v>
      </c>
      <c r="F11626">
        <v>0</v>
      </c>
      <c r="T11626"/>
    </row>
    <row r="11627" spans="1:20" x14ac:dyDescent="0.25">
      <c r="A11627">
        <v>1992</v>
      </c>
      <c r="B11627">
        <v>10</v>
      </c>
      <c r="C11627">
        <v>29</v>
      </c>
      <c r="D11627">
        <v>63</v>
      </c>
      <c r="E11627">
        <v>48</v>
      </c>
      <c r="F11627">
        <v>0</v>
      </c>
      <c r="T11627"/>
    </row>
    <row r="11628" spans="1:20" x14ac:dyDescent="0.25">
      <c r="A11628">
        <v>1992</v>
      </c>
      <c r="B11628">
        <v>10</v>
      </c>
      <c r="C11628">
        <v>30</v>
      </c>
      <c r="D11628">
        <v>56</v>
      </c>
      <c r="E11628">
        <v>46</v>
      </c>
      <c r="F11628">
        <v>1</v>
      </c>
      <c r="T11628"/>
    </row>
    <row r="11629" spans="1:20" x14ac:dyDescent="0.25">
      <c r="A11629">
        <v>1992</v>
      </c>
      <c r="B11629">
        <v>10</v>
      </c>
      <c r="C11629">
        <v>31</v>
      </c>
      <c r="D11629">
        <v>47</v>
      </c>
      <c r="E11629">
        <v>42</v>
      </c>
      <c r="F11629">
        <v>9</v>
      </c>
      <c r="T11629"/>
    </row>
    <row r="11630" spans="1:20" x14ac:dyDescent="0.25">
      <c r="A11630">
        <v>1992</v>
      </c>
      <c r="B11630">
        <v>11</v>
      </c>
      <c r="C11630">
        <v>1</v>
      </c>
      <c r="D11630">
        <v>51</v>
      </c>
      <c r="E11630">
        <v>40</v>
      </c>
      <c r="F11630">
        <v>0</v>
      </c>
      <c r="T11630"/>
    </row>
    <row r="11631" spans="1:20" x14ac:dyDescent="0.25">
      <c r="A11631">
        <v>1992</v>
      </c>
      <c r="B11631">
        <v>11</v>
      </c>
      <c r="C11631">
        <v>2</v>
      </c>
      <c r="D11631">
        <v>49</v>
      </c>
      <c r="E11631">
        <v>40</v>
      </c>
      <c r="F11631">
        <v>38</v>
      </c>
      <c r="T11631"/>
    </row>
    <row r="11632" spans="1:20" x14ac:dyDescent="0.25">
      <c r="A11632">
        <v>1992</v>
      </c>
      <c r="B11632">
        <v>11</v>
      </c>
      <c r="C11632">
        <v>3</v>
      </c>
      <c r="D11632">
        <v>55</v>
      </c>
      <c r="E11632">
        <v>49</v>
      </c>
      <c r="F11632">
        <v>218</v>
      </c>
      <c r="T11632"/>
    </row>
    <row r="11633" spans="1:20" x14ac:dyDescent="0.25">
      <c r="A11633">
        <v>1992</v>
      </c>
      <c r="B11633">
        <v>11</v>
      </c>
      <c r="C11633">
        <v>4</v>
      </c>
      <c r="D11633">
        <v>59</v>
      </c>
      <c r="E11633">
        <v>49</v>
      </c>
      <c r="F11633">
        <v>0</v>
      </c>
      <c r="T11633"/>
    </row>
    <row r="11634" spans="1:20" x14ac:dyDescent="0.25">
      <c r="A11634">
        <v>1992</v>
      </c>
      <c r="B11634">
        <v>11</v>
      </c>
      <c r="C11634">
        <v>5</v>
      </c>
      <c r="D11634">
        <v>59</v>
      </c>
      <c r="E11634">
        <v>43</v>
      </c>
      <c r="F11634">
        <v>20</v>
      </c>
      <c r="T11634"/>
    </row>
    <row r="11635" spans="1:20" x14ac:dyDescent="0.25">
      <c r="A11635">
        <v>1992</v>
      </c>
      <c r="B11635">
        <v>11</v>
      </c>
      <c r="C11635">
        <v>6</v>
      </c>
      <c r="D11635">
        <v>50</v>
      </c>
      <c r="E11635">
        <v>40</v>
      </c>
      <c r="F11635">
        <v>0</v>
      </c>
      <c r="T11635"/>
    </row>
    <row r="11636" spans="1:20" x14ac:dyDescent="0.25">
      <c r="A11636">
        <v>1992</v>
      </c>
      <c r="B11636">
        <v>11</v>
      </c>
      <c r="C11636">
        <v>7</v>
      </c>
      <c r="D11636">
        <v>47</v>
      </c>
      <c r="E11636">
        <v>36</v>
      </c>
      <c r="F11636">
        <v>0</v>
      </c>
      <c r="T11636"/>
    </row>
    <row r="11637" spans="1:20" x14ac:dyDescent="0.25">
      <c r="A11637">
        <v>1992</v>
      </c>
      <c r="B11637">
        <v>11</v>
      </c>
      <c r="C11637">
        <v>8</v>
      </c>
      <c r="D11637">
        <v>43</v>
      </c>
      <c r="E11637">
        <v>30</v>
      </c>
      <c r="F11637">
        <v>0</v>
      </c>
      <c r="T11637"/>
    </row>
    <row r="11638" spans="1:20" x14ac:dyDescent="0.25">
      <c r="A11638">
        <v>1992</v>
      </c>
      <c r="B11638">
        <v>11</v>
      </c>
      <c r="C11638">
        <v>9</v>
      </c>
      <c r="D11638">
        <v>42</v>
      </c>
      <c r="E11638">
        <v>29</v>
      </c>
      <c r="F11638">
        <v>0</v>
      </c>
      <c r="T11638"/>
    </row>
    <row r="11639" spans="1:20" x14ac:dyDescent="0.25">
      <c r="A11639">
        <v>1992</v>
      </c>
      <c r="B11639">
        <v>11</v>
      </c>
      <c r="C11639">
        <v>10</v>
      </c>
      <c r="D11639">
        <v>50</v>
      </c>
      <c r="E11639">
        <v>33</v>
      </c>
      <c r="F11639">
        <v>0</v>
      </c>
      <c r="T11639"/>
    </row>
    <row r="11640" spans="1:20" x14ac:dyDescent="0.25">
      <c r="A11640">
        <v>1992</v>
      </c>
      <c r="B11640">
        <v>11</v>
      </c>
      <c r="C11640">
        <v>11</v>
      </c>
      <c r="D11640">
        <v>56</v>
      </c>
      <c r="E11640">
        <v>47</v>
      </c>
      <c r="F11640">
        <v>0</v>
      </c>
      <c r="T11640"/>
    </row>
    <row r="11641" spans="1:20" x14ac:dyDescent="0.25">
      <c r="A11641">
        <v>1992</v>
      </c>
      <c r="B11641">
        <v>11</v>
      </c>
      <c r="C11641">
        <v>12</v>
      </c>
      <c r="D11641">
        <v>63</v>
      </c>
      <c r="E11641">
        <v>50</v>
      </c>
      <c r="F11641">
        <v>41</v>
      </c>
      <c r="T11641"/>
    </row>
    <row r="11642" spans="1:20" x14ac:dyDescent="0.25">
      <c r="A11642">
        <v>1992</v>
      </c>
      <c r="B11642">
        <v>11</v>
      </c>
      <c r="C11642">
        <v>13</v>
      </c>
      <c r="D11642">
        <v>63</v>
      </c>
      <c r="E11642">
        <v>43</v>
      </c>
      <c r="F11642">
        <v>26</v>
      </c>
      <c r="T11642"/>
    </row>
    <row r="11643" spans="1:20" x14ac:dyDescent="0.25">
      <c r="A11643">
        <v>1992</v>
      </c>
      <c r="B11643">
        <v>11</v>
      </c>
      <c r="C11643">
        <v>14</v>
      </c>
      <c r="D11643">
        <v>47</v>
      </c>
      <c r="E11643">
        <v>35</v>
      </c>
      <c r="F11643">
        <v>0</v>
      </c>
      <c r="T11643"/>
    </row>
    <row r="11644" spans="1:20" x14ac:dyDescent="0.25">
      <c r="A11644">
        <v>1992</v>
      </c>
      <c r="B11644">
        <v>11</v>
      </c>
      <c r="C11644">
        <v>15</v>
      </c>
      <c r="D11644">
        <v>44</v>
      </c>
      <c r="E11644">
        <v>31</v>
      </c>
      <c r="F11644">
        <v>0</v>
      </c>
      <c r="T11644"/>
    </row>
    <row r="11645" spans="1:20" x14ac:dyDescent="0.25">
      <c r="A11645">
        <v>1992</v>
      </c>
      <c r="B11645">
        <v>11</v>
      </c>
      <c r="C11645">
        <v>16</v>
      </c>
      <c r="D11645">
        <v>43</v>
      </c>
      <c r="E11645">
        <v>30</v>
      </c>
      <c r="F11645">
        <v>0</v>
      </c>
      <c r="T11645"/>
    </row>
    <row r="11646" spans="1:20" x14ac:dyDescent="0.25">
      <c r="A11646">
        <v>1992</v>
      </c>
      <c r="B11646">
        <v>11</v>
      </c>
      <c r="C11646">
        <v>17</v>
      </c>
      <c r="D11646">
        <v>53</v>
      </c>
      <c r="E11646">
        <v>37</v>
      </c>
      <c r="F11646">
        <v>0</v>
      </c>
      <c r="T11646"/>
    </row>
    <row r="11647" spans="1:20" x14ac:dyDescent="0.25">
      <c r="A11647">
        <v>1992</v>
      </c>
      <c r="B11647">
        <v>11</v>
      </c>
      <c r="C11647">
        <v>18</v>
      </c>
      <c r="D11647">
        <v>47</v>
      </c>
      <c r="E11647">
        <v>37</v>
      </c>
      <c r="F11647">
        <v>0</v>
      </c>
      <c r="T11647"/>
    </row>
    <row r="11648" spans="1:20" x14ac:dyDescent="0.25">
      <c r="A11648">
        <v>1992</v>
      </c>
      <c r="B11648">
        <v>11</v>
      </c>
      <c r="C11648">
        <v>19</v>
      </c>
      <c r="D11648">
        <v>45</v>
      </c>
      <c r="E11648">
        <v>33</v>
      </c>
      <c r="F11648">
        <v>0</v>
      </c>
      <c r="T11648"/>
    </row>
    <row r="11649" spans="1:20" x14ac:dyDescent="0.25">
      <c r="A11649">
        <v>1992</v>
      </c>
      <c r="B11649">
        <v>11</v>
      </c>
      <c r="C11649">
        <v>20</v>
      </c>
      <c r="D11649">
        <v>44</v>
      </c>
      <c r="E11649">
        <v>31</v>
      </c>
      <c r="F11649">
        <v>0</v>
      </c>
      <c r="T11649"/>
    </row>
    <row r="11650" spans="1:20" x14ac:dyDescent="0.25">
      <c r="A11650">
        <v>1992</v>
      </c>
      <c r="B11650">
        <v>11</v>
      </c>
      <c r="C11650">
        <v>21</v>
      </c>
      <c r="D11650">
        <v>62</v>
      </c>
      <c r="E11650">
        <v>39</v>
      </c>
      <c r="F11650">
        <v>0</v>
      </c>
      <c r="T11650"/>
    </row>
    <row r="11651" spans="1:20" x14ac:dyDescent="0.25">
      <c r="A11651">
        <v>1992</v>
      </c>
      <c r="B11651">
        <v>11</v>
      </c>
      <c r="C11651">
        <v>22</v>
      </c>
      <c r="D11651">
        <v>64</v>
      </c>
      <c r="E11651">
        <v>58</v>
      </c>
      <c r="F11651">
        <v>31</v>
      </c>
      <c r="T11651"/>
    </row>
    <row r="11652" spans="1:20" x14ac:dyDescent="0.25">
      <c r="A11652">
        <v>1992</v>
      </c>
      <c r="B11652">
        <v>11</v>
      </c>
      <c r="C11652">
        <v>23</v>
      </c>
      <c r="D11652">
        <v>71</v>
      </c>
      <c r="E11652">
        <v>52</v>
      </c>
      <c r="F11652">
        <v>114</v>
      </c>
      <c r="T11652"/>
    </row>
    <row r="11653" spans="1:20" x14ac:dyDescent="0.25">
      <c r="A11653">
        <v>1992</v>
      </c>
      <c r="B11653">
        <v>11</v>
      </c>
      <c r="C11653">
        <v>24</v>
      </c>
      <c r="D11653">
        <v>54</v>
      </c>
      <c r="E11653">
        <v>47</v>
      </c>
      <c r="F11653">
        <v>5</v>
      </c>
      <c r="T11653"/>
    </row>
    <row r="11654" spans="1:20" x14ac:dyDescent="0.25">
      <c r="A11654">
        <v>1992</v>
      </c>
      <c r="B11654">
        <v>11</v>
      </c>
      <c r="C11654">
        <v>25</v>
      </c>
      <c r="D11654">
        <v>53</v>
      </c>
      <c r="E11654">
        <v>47</v>
      </c>
      <c r="F11654">
        <v>4</v>
      </c>
      <c r="T11654"/>
    </row>
    <row r="11655" spans="1:20" x14ac:dyDescent="0.25">
      <c r="A11655">
        <v>1992</v>
      </c>
      <c r="B11655">
        <v>11</v>
      </c>
      <c r="C11655">
        <v>26</v>
      </c>
      <c r="D11655">
        <v>59</v>
      </c>
      <c r="E11655">
        <v>52</v>
      </c>
      <c r="F11655">
        <v>67</v>
      </c>
      <c r="T11655"/>
    </row>
    <row r="11656" spans="1:20" x14ac:dyDescent="0.25">
      <c r="A11656">
        <v>1992</v>
      </c>
      <c r="B11656">
        <v>11</v>
      </c>
      <c r="C11656">
        <v>27</v>
      </c>
      <c r="D11656">
        <v>57</v>
      </c>
      <c r="E11656">
        <v>45</v>
      </c>
      <c r="F11656">
        <v>0</v>
      </c>
      <c r="T11656"/>
    </row>
    <row r="11657" spans="1:20" x14ac:dyDescent="0.25">
      <c r="A11657">
        <v>1992</v>
      </c>
      <c r="B11657">
        <v>11</v>
      </c>
      <c r="C11657">
        <v>28</v>
      </c>
      <c r="D11657">
        <v>51</v>
      </c>
      <c r="E11657">
        <v>39</v>
      </c>
      <c r="F11657">
        <v>0</v>
      </c>
      <c r="T11657"/>
    </row>
    <row r="11658" spans="1:20" x14ac:dyDescent="0.25">
      <c r="A11658">
        <v>1992</v>
      </c>
      <c r="B11658">
        <v>11</v>
      </c>
      <c r="C11658">
        <v>29</v>
      </c>
      <c r="D11658">
        <v>46</v>
      </c>
      <c r="E11658">
        <v>38</v>
      </c>
      <c r="F11658">
        <v>0</v>
      </c>
      <c r="T11658"/>
    </row>
    <row r="11659" spans="1:20" x14ac:dyDescent="0.25">
      <c r="A11659">
        <v>1992</v>
      </c>
      <c r="B11659">
        <v>11</v>
      </c>
      <c r="C11659">
        <v>30</v>
      </c>
      <c r="D11659">
        <v>47</v>
      </c>
      <c r="E11659">
        <v>36</v>
      </c>
      <c r="F11659">
        <v>0</v>
      </c>
      <c r="T11659"/>
    </row>
    <row r="11660" spans="1:20" x14ac:dyDescent="0.25">
      <c r="A11660">
        <v>1992</v>
      </c>
      <c r="B11660">
        <v>12</v>
      </c>
      <c r="C11660">
        <v>1</v>
      </c>
      <c r="D11660">
        <v>51</v>
      </c>
      <c r="E11660">
        <v>39</v>
      </c>
      <c r="F11660">
        <v>0</v>
      </c>
      <c r="T11660"/>
    </row>
    <row r="11661" spans="1:20" x14ac:dyDescent="0.25">
      <c r="A11661">
        <v>1992</v>
      </c>
      <c r="B11661">
        <v>12</v>
      </c>
      <c r="C11661">
        <v>2</v>
      </c>
      <c r="D11661">
        <v>49</v>
      </c>
      <c r="E11661">
        <v>40</v>
      </c>
      <c r="F11661">
        <v>17</v>
      </c>
      <c r="T11661"/>
    </row>
    <row r="11662" spans="1:20" x14ac:dyDescent="0.25">
      <c r="A11662">
        <v>1992</v>
      </c>
      <c r="B11662">
        <v>12</v>
      </c>
      <c r="C11662">
        <v>3</v>
      </c>
      <c r="D11662">
        <v>46</v>
      </c>
      <c r="E11662">
        <v>35</v>
      </c>
      <c r="F11662">
        <v>0</v>
      </c>
      <c r="T11662"/>
    </row>
    <row r="11663" spans="1:20" x14ac:dyDescent="0.25">
      <c r="A11663">
        <v>1992</v>
      </c>
      <c r="B11663">
        <v>12</v>
      </c>
      <c r="C11663">
        <v>4</v>
      </c>
      <c r="D11663">
        <v>42</v>
      </c>
      <c r="E11663">
        <v>32</v>
      </c>
      <c r="F11663">
        <v>1</v>
      </c>
      <c r="T11663"/>
    </row>
    <row r="11664" spans="1:20" x14ac:dyDescent="0.25">
      <c r="A11664">
        <v>1992</v>
      </c>
      <c r="B11664">
        <v>12</v>
      </c>
      <c r="C11664">
        <v>5</v>
      </c>
      <c r="D11664">
        <v>39</v>
      </c>
      <c r="E11664">
        <v>29</v>
      </c>
      <c r="F11664">
        <v>14</v>
      </c>
      <c r="T11664"/>
    </row>
    <row r="11665" spans="1:20" x14ac:dyDescent="0.25">
      <c r="A11665">
        <v>1992</v>
      </c>
      <c r="B11665">
        <v>12</v>
      </c>
      <c r="C11665">
        <v>6</v>
      </c>
      <c r="D11665">
        <v>37</v>
      </c>
      <c r="E11665">
        <v>26</v>
      </c>
      <c r="F11665">
        <v>0</v>
      </c>
      <c r="T11665"/>
    </row>
    <row r="11666" spans="1:20" x14ac:dyDescent="0.25">
      <c r="A11666">
        <v>1992</v>
      </c>
      <c r="B11666">
        <v>12</v>
      </c>
      <c r="C11666">
        <v>7</v>
      </c>
      <c r="D11666">
        <v>42</v>
      </c>
      <c r="E11666">
        <v>34</v>
      </c>
      <c r="F11666">
        <v>0</v>
      </c>
      <c r="T11666"/>
    </row>
    <row r="11667" spans="1:20" x14ac:dyDescent="0.25">
      <c r="A11667">
        <v>1992</v>
      </c>
      <c r="B11667">
        <v>12</v>
      </c>
      <c r="C11667">
        <v>8</v>
      </c>
      <c r="D11667">
        <v>39</v>
      </c>
      <c r="E11667">
        <v>27</v>
      </c>
      <c r="F11667">
        <v>0</v>
      </c>
      <c r="T11667"/>
    </row>
    <row r="11668" spans="1:20" x14ac:dyDescent="0.25">
      <c r="A11668">
        <v>1992</v>
      </c>
      <c r="B11668">
        <v>12</v>
      </c>
      <c r="C11668">
        <v>9</v>
      </c>
      <c r="D11668">
        <v>34</v>
      </c>
      <c r="E11668">
        <v>19</v>
      </c>
      <c r="F11668">
        <v>0</v>
      </c>
      <c r="T11668"/>
    </row>
    <row r="11669" spans="1:20" x14ac:dyDescent="0.25">
      <c r="A11669">
        <v>1992</v>
      </c>
      <c r="B11669">
        <v>12</v>
      </c>
      <c r="C11669">
        <v>10</v>
      </c>
      <c r="D11669">
        <v>43</v>
      </c>
      <c r="E11669">
        <v>25</v>
      </c>
      <c r="F11669">
        <v>44</v>
      </c>
      <c r="T11669"/>
    </row>
    <row r="11670" spans="1:20" x14ac:dyDescent="0.25">
      <c r="A11670">
        <v>1992</v>
      </c>
      <c r="B11670">
        <v>12</v>
      </c>
      <c r="C11670">
        <v>11</v>
      </c>
      <c r="D11670">
        <v>42</v>
      </c>
      <c r="E11670">
        <v>37</v>
      </c>
      <c r="F11670">
        <v>241</v>
      </c>
      <c r="T11670"/>
    </row>
    <row r="11671" spans="1:20" x14ac:dyDescent="0.25">
      <c r="A11671">
        <v>1992</v>
      </c>
      <c r="B11671">
        <v>12</v>
      </c>
      <c r="C11671">
        <v>12</v>
      </c>
      <c r="D11671">
        <v>41</v>
      </c>
      <c r="E11671">
        <v>33</v>
      </c>
      <c r="F11671">
        <v>46</v>
      </c>
      <c r="T11671"/>
    </row>
    <row r="11672" spans="1:20" x14ac:dyDescent="0.25">
      <c r="A11672">
        <v>1992</v>
      </c>
      <c r="B11672">
        <v>12</v>
      </c>
      <c r="C11672">
        <v>13</v>
      </c>
      <c r="D11672">
        <v>44</v>
      </c>
      <c r="E11672">
        <v>33</v>
      </c>
      <c r="F11672">
        <v>14</v>
      </c>
      <c r="T11672"/>
    </row>
    <row r="11673" spans="1:20" x14ac:dyDescent="0.25">
      <c r="A11673">
        <v>1992</v>
      </c>
      <c r="B11673">
        <v>12</v>
      </c>
      <c r="C11673">
        <v>14</v>
      </c>
      <c r="D11673">
        <v>42</v>
      </c>
      <c r="E11673">
        <v>34</v>
      </c>
      <c r="F11673">
        <v>0</v>
      </c>
      <c r="T11673"/>
    </row>
    <row r="11674" spans="1:20" x14ac:dyDescent="0.25">
      <c r="A11674">
        <v>1992</v>
      </c>
      <c r="B11674">
        <v>12</v>
      </c>
      <c r="C11674">
        <v>15</v>
      </c>
      <c r="D11674">
        <v>44</v>
      </c>
      <c r="E11674">
        <v>31</v>
      </c>
      <c r="F11674">
        <v>0</v>
      </c>
      <c r="T11674"/>
    </row>
    <row r="11675" spans="1:20" x14ac:dyDescent="0.25">
      <c r="A11675">
        <v>1992</v>
      </c>
      <c r="B11675">
        <v>12</v>
      </c>
      <c r="C11675">
        <v>16</v>
      </c>
      <c r="D11675">
        <v>46</v>
      </c>
      <c r="E11675">
        <v>34</v>
      </c>
      <c r="F11675">
        <v>0</v>
      </c>
      <c r="T11675"/>
    </row>
    <row r="11676" spans="1:20" x14ac:dyDescent="0.25">
      <c r="A11676">
        <v>1992</v>
      </c>
      <c r="B11676">
        <v>12</v>
      </c>
      <c r="C11676">
        <v>17</v>
      </c>
      <c r="D11676">
        <v>58</v>
      </c>
      <c r="E11676">
        <v>44</v>
      </c>
      <c r="F11676">
        <v>101</v>
      </c>
      <c r="T11676"/>
    </row>
    <row r="11677" spans="1:20" x14ac:dyDescent="0.25">
      <c r="A11677">
        <v>1992</v>
      </c>
      <c r="B11677">
        <v>12</v>
      </c>
      <c r="C11677">
        <v>18</v>
      </c>
      <c r="D11677">
        <v>45</v>
      </c>
      <c r="E11677">
        <v>36</v>
      </c>
      <c r="F11677">
        <v>0</v>
      </c>
      <c r="T11677"/>
    </row>
    <row r="11678" spans="1:20" x14ac:dyDescent="0.25">
      <c r="A11678">
        <v>1992</v>
      </c>
      <c r="B11678">
        <v>12</v>
      </c>
      <c r="C11678">
        <v>19</v>
      </c>
      <c r="D11678">
        <v>50</v>
      </c>
      <c r="E11678">
        <v>34</v>
      </c>
      <c r="F11678">
        <v>0</v>
      </c>
      <c r="T11678"/>
    </row>
    <row r="11679" spans="1:20" x14ac:dyDescent="0.25">
      <c r="A11679">
        <v>1992</v>
      </c>
      <c r="B11679">
        <v>12</v>
      </c>
      <c r="C11679">
        <v>20</v>
      </c>
      <c r="D11679">
        <v>49</v>
      </c>
      <c r="E11679">
        <v>34</v>
      </c>
      <c r="F11679">
        <v>9</v>
      </c>
      <c r="T11679"/>
    </row>
    <row r="11680" spans="1:20" x14ac:dyDescent="0.25">
      <c r="A11680">
        <v>1992</v>
      </c>
      <c r="B11680">
        <v>12</v>
      </c>
      <c r="C11680">
        <v>21</v>
      </c>
      <c r="D11680">
        <v>36</v>
      </c>
      <c r="E11680">
        <v>28</v>
      </c>
      <c r="F11680">
        <v>0</v>
      </c>
      <c r="T11680"/>
    </row>
    <row r="11681" spans="1:20" x14ac:dyDescent="0.25">
      <c r="A11681">
        <v>1992</v>
      </c>
      <c r="B11681">
        <v>12</v>
      </c>
      <c r="C11681">
        <v>22</v>
      </c>
      <c r="D11681">
        <v>48</v>
      </c>
      <c r="E11681">
        <v>33</v>
      </c>
      <c r="F11681">
        <v>0</v>
      </c>
      <c r="T11681"/>
    </row>
    <row r="11682" spans="1:20" x14ac:dyDescent="0.25">
      <c r="A11682">
        <v>1992</v>
      </c>
      <c r="B11682">
        <v>12</v>
      </c>
      <c r="C11682">
        <v>23</v>
      </c>
      <c r="D11682">
        <v>45</v>
      </c>
      <c r="E11682">
        <v>37</v>
      </c>
      <c r="F11682">
        <v>0</v>
      </c>
      <c r="T11682"/>
    </row>
    <row r="11683" spans="1:20" x14ac:dyDescent="0.25">
      <c r="A11683">
        <v>1992</v>
      </c>
      <c r="B11683">
        <v>12</v>
      </c>
      <c r="C11683">
        <v>24</v>
      </c>
      <c r="D11683">
        <v>40</v>
      </c>
      <c r="E11683">
        <v>17</v>
      </c>
      <c r="F11683">
        <v>0</v>
      </c>
      <c r="T11683"/>
    </row>
    <row r="11684" spans="1:20" x14ac:dyDescent="0.25">
      <c r="A11684">
        <v>1992</v>
      </c>
      <c r="B11684">
        <v>12</v>
      </c>
      <c r="C11684">
        <v>25</v>
      </c>
      <c r="D11684">
        <v>36</v>
      </c>
      <c r="E11684">
        <v>17</v>
      </c>
      <c r="F11684">
        <v>0</v>
      </c>
      <c r="T11684"/>
    </row>
    <row r="11685" spans="1:20" x14ac:dyDescent="0.25">
      <c r="A11685">
        <v>1992</v>
      </c>
      <c r="B11685">
        <v>12</v>
      </c>
      <c r="C11685">
        <v>26</v>
      </c>
      <c r="D11685">
        <v>35</v>
      </c>
      <c r="E11685">
        <v>22</v>
      </c>
      <c r="F11685">
        <v>0</v>
      </c>
      <c r="T11685"/>
    </row>
    <row r="11686" spans="1:20" x14ac:dyDescent="0.25">
      <c r="A11686">
        <v>1992</v>
      </c>
      <c r="B11686">
        <v>12</v>
      </c>
      <c r="C11686">
        <v>27</v>
      </c>
      <c r="D11686">
        <v>31</v>
      </c>
      <c r="E11686">
        <v>18</v>
      </c>
      <c r="F11686">
        <v>0</v>
      </c>
      <c r="T11686"/>
    </row>
    <row r="11687" spans="1:20" x14ac:dyDescent="0.25">
      <c r="A11687">
        <v>1992</v>
      </c>
      <c r="B11687">
        <v>12</v>
      </c>
      <c r="C11687">
        <v>28</v>
      </c>
      <c r="D11687">
        <v>43</v>
      </c>
      <c r="E11687">
        <v>31</v>
      </c>
      <c r="F11687">
        <v>4</v>
      </c>
      <c r="T11687"/>
    </row>
    <row r="11688" spans="1:20" x14ac:dyDescent="0.25">
      <c r="A11688">
        <v>1992</v>
      </c>
      <c r="B11688">
        <v>12</v>
      </c>
      <c r="C11688">
        <v>29</v>
      </c>
      <c r="D11688">
        <v>47</v>
      </c>
      <c r="E11688">
        <v>41</v>
      </c>
      <c r="F11688">
        <v>14</v>
      </c>
      <c r="T11688"/>
    </row>
    <row r="11689" spans="1:20" x14ac:dyDescent="0.25">
      <c r="A11689">
        <v>1992</v>
      </c>
      <c r="B11689">
        <v>12</v>
      </c>
      <c r="C11689">
        <v>30</v>
      </c>
      <c r="D11689">
        <v>51</v>
      </c>
      <c r="E11689">
        <v>46</v>
      </c>
      <c r="F11689">
        <v>41</v>
      </c>
      <c r="T11689"/>
    </row>
    <row r="11690" spans="1:20" x14ac:dyDescent="0.25">
      <c r="A11690">
        <v>1992</v>
      </c>
      <c r="B11690">
        <v>12</v>
      </c>
      <c r="C11690">
        <v>31</v>
      </c>
      <c r="D11690">
        <v>61</v>
      </c>
      <c r="E11690">
        <v>45</v>
      </c>
      <c r="F11690">
        <v>4</v>
      </c>
      <c r="T11690"/>
    </row>
    <row r="11691" spans="1:20" x14ac:dyDescent="0.25">
      <c r="A11691">
        <v>1993</v>
      </c>
      <c r="B11691">
        <v>1</v>
      </c>
      <c r="C11691">
        <v>1</v>
      </c>
      <c r="D11691">
        <v>55</v>
      </c>
      <c r="E11691">
        <v>25</v>
      </c>
      <c r="F11691">
        <v>0</v>
      </c>
      <c r="T11691"/>
    </row>
    <row r="11692" spans="1:20" x14ac:dyDescent="0.25">
      <c r="A11692">
        <v>1993</v>
      </c>
      <c r="B11692">
        <v>1</v>
      </c>
      <c r="C11692">
        <v>2</v>
      </c>
      <c r="D11692">
        <v>37</v>
      </c>
      <c r="E11692">
        <v>25</v>
      </c>
      <c r="F11692">
        <v>0</v>
      </c>
      <c r="T11692"/>
    </row>
    <row r="11693" spans="1:20" x14ac:dyDescent="0.25">
      <c r="A11693">
        <v>1993</v>
      </c>
      <c r="B11693">
        <v>1</v>
      </c>
      <c r="C11693">
        <v>3</v>
      </c>
      <c r="D11693">
        <v>42</v>
      </c>
      <c r="E11693">
        <v>27</v>
      </c>
      <c r="F11693">
        <v>4</v>
      </c>
      <c r="T11693"/>
    </row>
    <row r="11694" spans="1:20" x14ac:dyDescent="0.25">
      <c r="A11694">
        <v>1993</v>
      </c>
      <c r="B11694">
        <v>1</v>
      </c>
      <c r="C11694">
        <v>4</v>
      </c>
      <c r="D11694">
        <v>64</v>
      </c>
      <c r="E11694">
        <v>41</v>
      </c>
      <c r="F11694">
        <v>0</v>
      </c>
      <c r="T11694"/>
    </row>
    <row r="11695" spans="1:20" x14ac:dyDescent="0.25">
      <c r="A11695">
        <v>1993</v>
      </c>
      <c r="B11695">
        <v>1</v>
      </c>
      <c r="C11695">
        <v>5</v>
      </c>
      <c r="D11695">
        <v>64</v>
      </c>
      <c r="E11695">
        <v>39</v>
      </c>
      <c r="F11695">
        <v>142</v>
      </c>
      <c r="T11695"/>
    </row>
    <row r="11696" spans="1:20" x14ac:dyDescent="0.25">
      <c r="A11696">
        <v>1993</v>
      </c>
      <c r="B11696">
        <v>1</v>
      </c>
      <c r="C11696">
        <v>6</v>
      </c>
      <c r="D11696">
        <v>42</v>
      </c>
      <c r="E11696">
        <v>36</v>
      </c>
      <c r="F11696">
        <v>0</v>
      </c>
      <c r="T11696"/>
    </row>
    <row r="11697" spans="1:20" x14ac:dyDescent="0.25">
      <c r="A11697">
        <v>1993</v>
      </c>
      <c r="B11697">
        <v>1</v>
      </c>
      <c r="C11697">
        <v>7</v>
      </c>
      <c r="D11697">
        <v>44</v>
      </c>
      <c r="E11697">
        <v>36</v>
      </c>
      <c r="F11697">
        <v>0</v>
      </c>
      <c r="T11697"/>
    </row>
    <row r="11698" spans="1:20" x14ac:dyDescent="0.25">
      <c r="A11698">
        <v>1993</v>
      </c>
      <c r="B11698">
        <v>1</v>
      </c>
      <c r="C11698">
        <v>8</v>
      </c>
      <c r="D11698">
        <v>43</v>
      </c>
      <c r="E11698">
        <v>37</v>
      </c>
      <c r="F11698">
        <v>0</v>
      </c>
      <c r="T11698"/>
    </row>
    <row r="11699" spans="1:20" x14ac:dyDescent="0.25">
      <c r="A11699">
        <v>1993</v>
      </c>
      <c r="B11699">
        <v>1</v>
      </c>
      <c r="C11699">
        <v>9</v>
      </c>
      <c r="D11699">
        <v>37</v>
      </c>
      <c r="E11699">
        <v>25</v>
      </c>
      <c r="F11699">
        <v>0</v>
      </c>
      <c r="T11699"/>
    </row>
    <row r="11700" spans="1:20" x14ac:dyDescent="0.25">
      <c r="A11700">
        <v>1993</v>
      </c>
      <c r="B11700">
        <v>1</v>
      </c>
      <c r="C11700">
        <v>10</v>
      </c>
      <c r="D11700">
        <v>27</v>
      </c>
      <c r="E11700">
        <v>22</v>
      </c>
      <c r="F11700">
        <v>10</v>
      </c>
      <c r="T11700"/>
    </row>
    <row r="11701" spans="1:20" x14ac:dyDescent="0.25">
      <c r="A11701">
        <v>1993</v>
      </c>
      <c r="B11701">
        <v>1</v>
      </c>
      <c r="C11701">
        <v>11</v>
      </c>
      <c r="D11701">
        <v>33</v>
      </c>
      <c r="E11701">
        <v>23</v>
      </c>
      <c r="F11701">
        <v>0</v>
      </c>
      <c r="T11701"/>
    </row>
    <row r="11702" spans="1:20" x14ac:dyDescent="0.25">
      <c r="A11702">
        <v>1993</v>
      </c>
      <c r="B11702">
        <v>1</v>
      </c>
      <c r="C11702">
        <v>12</v>
      </c>
      <c r="D11702">
        <v>37</v>
      </c>
      <c r="E11702">
        <v>33</v>
      </c>
      <c r="F11702">
        <v>31</v>
      </c>
      <c r="T11702"/>
    </row>
    <row r="11703" spans="1:20" x14ac:dyDescent="0.25">
      <c r="A11703">
        <v>1993</v>
      </c>
      <c r="B11703">
        <v>1</v>
      </c>
      <c r="C11703">
        <v>13</v>
      </c>
      <c r="D11703">
        <v>39</v>
      </c>
      <c r="E11703">
        <v>35</v>
      </c>
      <c r="F11703">
        <v>54</v>
      </c>
      <c r="T11703"/>
    </row>
    <row r="11704" spans="1:20" x14ac:dyDescent="0.25">
      <c r="A11704">
        <v>1993</v>
      </c>
      <c r="B11704">
        <v>1</v>
      </c>
      <c r="C11704">
        <v>14</v>
      </c>
      <c r="D11704">
        <v>36</v>
      </c>
      <c r="E11704">
        <v>30</v>
      </c>
      <c r="F11704">
        <v>16</v>
      </c>
      <c r="T11704"/>
    </row>
    <row r="11705" spans="1:20" x14ac:dyDescent="0.25">
      <c r="A11705">
        <v>1993</v>
      </c>
      <c r="B11705">
        <v>1</v>
      </c>
      <c r="C11705">
        <v>15</v>
      </c>
      <c r="D11705">
        <v>40</v>
      </c>
      <c r="E11705">
        <v>31</v>
      </c>
      <c r="F11705">
        <v>4</v>
      </c>
      <c r="T11705"/>
    </row>
    <row r="11706" spans="1:20" x14ac:dyDescent="0.25">
      <c r="A11706">
        <v>1993</v>
      </c>
      <c r="B11706">
        <v>1</v>
      </c>
      <c r="C11706">
        <v>16</v>
      </c>
      <c r="D11706">
        <v>39</v>
      </c>
      <c r="E11706">
        <v>30</v>
      </c>
      <c r="F11706">
        <v>0</v>
      </c>
      <c r="T11706"/>
    </row>
    <row r="11707" spans="1:20" x14ac:dyDescent="0.25">
      <c r="A11707">
        <v>1993</v>
      </c>
      <c r="B11707">
        <v>1</v>
      </c>
      <c r="C11707">
        <v>17</v>
      </c>
      <c r="D11707">
        <v>41</v>
      </c>
      <c r="E11707">
        <v>30</v>
      </c>
      <c r="F11707">
        <v>0</v>
      </c>
      <c r="T11707"/>
    </row>
    <row r="11708" spans="1:20" x14ac:dyDescent="0.25">
      <c r="A11708">
        <v>1993</v>
      </c>
      <c r="B11708">
        <v>1</v>
      </c>
      <c r="C11708">
        <v>18</v>
      </c>
      <c r="D11708">
        <v>38</v>
      </c>
      <c r="E11708">
        <v>24</v>
      </c>
      <c r="F11708">
        <v>0</v>
      </c>
      <c r="T11708"/>
    </row>
    <row r="11709" spans="1:20" x14ac:dyDescent="0.25">
      <c r="A11709">
        <v>1993</v>
      </c>
      <c r="B11709">
        <v>1</v>
      </c>
      <c r="C11709">
        <v>19</v>
      </c>
      <c r="D11709">
        <v>36</v>
      </c>
      <c r="E11709">
        <v>21</v>
      </c>
      <c r="F11709">
        <v>0</v>
      </c>
      <c r="T11709"/>
    </row>
    <row r="11710" spans="1:20" x14ac:dyDescent="0.25">
      <c r="A11710">
        <v>1993</v>
      </c>
      <c r="B11710">
        <v>1</v>
      </c>
      <c r="C11710">
        <v>20</v>
      </c>
      <c r="D11710">
        <v>43</v>
      </c>
      <c r="E11710">
        <v>27</v>
      </c>
      <c r="F11710">
        <v>0</v>
      </c>
      <c r="T11710"/>
    </row>
    <row r="11711" spans="1:20" x14ac:dyDescent="0.25">
      <c r="A11711">
        <v>1993</v>
      </c>
      <c r="B11711">
        <v>1</v>
      </c>
      <c r="C11711">
        <v>21</v>
      </c>
      <c r="D11711">
        <v>43</v>
      </c>
      <c r="E11711">
        <v>29</v>
      </c>
      <c r="F11711">
        <v>20</v>
      </c>
      <c r="T11711"/>
    </row>
    <row r="11712" spans="1:20" x14ac:dyDescent="0.25">
      <c r="A11712">
        <v>1993</v>
      </c>
      <c r="B11712">
        <v>1</v>
      </c>
      <c r="C11712">
        <v>22</v>
      </c>
      <c r="D11712">
        <v>53</v>
      </c>
      <c r="E11712">
        <v>41</v>
      </c>
      <c r="F11712">
        <v>54</v>
      </c>
      <c r="T11712"/>
    </row>
    <row r="11713" spans="1:20" x14ac:dyDescent="0.25">
      <c r="A11713">
        <v>1993</v>
      </c>
      <c r="B11713">
        <v>1</v>
      </c>
      <c r="C11713">
        <v>23</v>
      </c>
      <c r="D11713">
        <v>46</v>
      </c>
      <c r="E11713">
        <v>39</v>
      </c>
      <c r="F11713">
        <v>0</v>
      </c>
      <c r="T11713"/>
    </row>
    <row r="11714" spans="1:20" x14ac:dyDescent="0.25">
      <c r="A11714">
        <v>1993</v>
      </c>
      <c r="B11714">
        <v>1</v>
      </c>
      <c r="C11714">
        <v>24</v>
      </c>
      <c r="D11714">
        <v>55</v>
      </c>
      <c r="E11714">
        <v>38</v>
      </c>
      <c r="F11714">
        <v>9</v>
      </c>
      <c r="T11714"/>
    </row>
    <row r="11715" spans="1:20" x14ac:dyDescent="0.25">
      <c r="A11715">
        <v>1993</v>
      </c>
      <c r="B11715">
        <v>1</v>
      </c>
      <c r="C11715">
        <v>25</v>
      </c>
      <c r="D11715">
        <v>43</v>
      </c>
      <c r="E11715">
        <v>30</v>
      </c>
      <c r="F11715">
        <v>0</v>
      </c>
      <c r="T11715"/>
    </row>
    <row r="11716" spans="1:20" x14ac:dyDescent="0.25">
      <c r="A11716">
        <v>1993</v>
      </c>
      <c r="B11716">
        <v>1</v>
      </c>
      <c r="C11716">
        <v>26</v>
      </c>
      <c r="D11716">
        <v>35</v>
      </c>
      <c r="E11716">
        <v>25</v>
      </c>
      <c r="F11716">
        <v>0</v>
      </c>
      <c r="T11716"/>
    </row>
    <row r="11717" spans="1:20" x14ac:dyDescent="0.25">
      <c r="A11717">
        <v>1993</v>
      </c>
      <c r="B11717">
        <v>1</v>
      </c>
      <c r="C11717">
        <v>27</v>
      </c>
      <c r="D11717">
        <v>44</v>
      </c>
      <c r="E11717">
        <v>31</v>
      </c>
      <c r="F11717">
        <v>0</v>
      </c>
      <c r="T11717"/>
    </row>
    <row r="11718" spans="1:20" x14ac:dyDescent="0.25">
      <c r="A11718">
        <v>1993</v>
      </c>
      <c r="B11718">
        <v>1</v>
      </c>
      <c r="C11718">
        <v>28</v>
      </c>
      <c r="D11718">
        <v>40</v>
      </c>
      <c r="E11718">
        <v>27</v>
      </c>
      <c r="F11718">
        <v>0</v>
      </c>
      <c r="T11718"/>
    </row>
    <row r="11719" spans="1:20" x14ac:dyDescent="0.25">
      <c r="A11719">
        <v>1993</v>
      </c>
      <c r="B11719">
        <v>1</v>
      </c>
      <c r="C11719">
        <v>29</v>
      </c>
      <c r="D11719">
        <v>41</v>
      </c>
      <c r="E11719">
        <v>23</v>
      </c>
      <c r="F11719">
        <v>0</v>
      </c>
      <c r="T11719"/>
    </row>
    <row r="11720" spans="1:20" x14ac:dyDescent="0.25">
      <c r="A11720">
        <v>1993</v>
      </c>
      <c r="B11720">
        <v>1</v>
      </c>
      <c r="C11720">
        <v>30</v>
      </c>
      <c r="D11720">
        <v>36</v>
      </c>
      <c r="E11720">
        <v>22</v>
      </c>
      <c r="F11720">
        <v>0</v>
      </c>
      <c r="T11720"/>
    </row>
    <row r="11721" spans="1:20" x14ac:dyDescent="0.25">
      <c r="A11721">
        <v>1993</v>
      </c>
      <c r="B11721">
        <v>1</v>
      </c>
      <c r="C11721">
        <v>31</v>
      </c>
      <c r="D11721">
        <v>46</v>
      </c>
      <c r="E11721">
        <v>31</v>
      </c>
      <c r="F11721">
        <v>0</v>
      </c>
      <c r="T11721"/>
    </row>
    <row r="11722" spans="1:20" x14ac:dyDescent="0.25">
      <c r="A11722">
        <v>1993</v>
      </c>
      <c r="B11722">
        <v>2</v>
      </c>
      <c r="C11722">
        <v>1</v>
      </c>
      <c r="D11722">
        <v>43</v>
      </c>
      <c r="E11722">
        <v>9</v>
      </c>
      <c r="F11722">
        <v>0</v>
      </c>
      <c r="T11722"/>
    </row>
    <row r="11723" spans="1:20" x14ac:dyDescent="0.25">
      <c r="A11723">
        <v>1993</v>
      </c>
      <c r="B11723">
        <v>2</v>
      </c>
      <c r="C11723">
        <v>2</v>
      </c>
      <c r="D11723">
        <v>30</v>
      </c>
      <c r="E11723">
        <v>7</v>
      </c>
      <c r="F11723">
        <v>0</v>
      </c>
      <c r="T11723"/>
    </row>
    <row r="11724" spans="1:20" x14ac:dyDescent="0.25">
      <c r="A11724">
        <v>1993</v>
      </c>
      <c r="B11724">
        <v>2</v>
      </c>
      <c r="C11724">
        <v>3</v>
      </c>
      <c r="D11724">
        <v>52</v>
      </c>
      <c r="E11724">
        <v>24</v>
      </c>
      <c r="F11724">
        <v>0</v>
      </c>
      <c r="T11724"/>
    </row>
    <row r="11725" spans="1:20" x14ac:dyDescent="0.25">
      <c r="A11725">
        <v>1993</v>
      </c>
      <c r="B11725">
        <v>2</v>
      </c>
      <c r="C11725">
        <v>4</v>
      </c>
      <c r="D11725">
        <v>44</v>
      </c>
      <c r="E11725">
        <v>31</v>
      </c>
      <c r="F11725">
        <v>0</v>
      </c>
      <c r="T11725"/>
    </row>
    <row r="11726" spans="1:20" x14ac:dyDescent="0.25">
      <c r="A11726">
        <v>1993</v>
      </c>
      <c r="B11726">
        <v>2</v>
      </c>
      <c r="C11726">
        <v>5</v>
      </c>
      <c r="D11726">
        <v>56</v>
      </c>
      <c r="E11726">
        <v>30</v>
      </c>
      <c r="F11726">
        <v>0</v>
      </c>
      <c r="T11726"/>
    </row>
    <row r="11727" spans="1:20" x14ac:dyDescent="0.25">
      <c r="A11727">
        <v>1993</v>
      </c>
      <c r="B11727">
        <v>2</v>
      </c>
      <c r="C11727">
        <v>6</v>
      </c>
      <c r="D11727">
        <v>46</v>
      </c>
      <c r="E11727">
        <v>10</v>
      </c>
      <c r="F11727">
        <v>21</v>
      </c>
      <c r="T11727"/>
    </row>
    <row r="11728" spans="1:20" x14ac:dyDescent="0.25">
      <c r="A11728">
        <v>1993</v>
      </c>
      <c r="B11728">
        <v>2</v>
      </c>
      <c r="C11728">
        <v>7</v>
      </c>
      <c r="D11728">
        <v>33</v>
      </c>
      <c r="E11728">
        <v>7</v>
      </c>
      <c r="F11728">
        <v>0</v>
      </c>
      <c r="T11728"/>
    </row>
    <row r="11729" spans="1:20" x14ac:dyDescent="0.25">
      <c r="A11729">
        <v>1993</v>
      </c>
      <c r="B11729">
        <v>2</v>
      </c>
      <c r="C11729">
        <v>8</v>
      </c>
      <c r="D11729">
        <v>44</v>
      </c>
      <c r="E11729">
        <v>29</v>
      </c>
      <c r="F11729">
        <v>0</v>
      </c>
      <c r="T11729"/>
    </row>
    <row r="11730" spans="1:20" x14ac:dyDescent="0.25">
      <c r="A11730">
        <v>1993</v>
      </c>
      <c r="B11730">
        <v>2</v>
      </c>
      <c r="C11730">
        <v>9</v>
      </c>
      <c r="D11730">
        <v>36</v>
      </c>
      <c r="E11730">
        <v>20</v>
      </c>
      <c r="F11730">
        <v>0</v>
      </c>
      <c r="T11730"/>
    </row>
    <row r="11731" spans="1:20" x14ac:dyDescent="0.25">
      <c r="A11731">
        <v>1993</v>
      </c>
      <c r="B11731">
        <v>2</v>
      </c>
      <c r="C11731">
        <v>10</v>
      </c>
      <c r="D11731">
        <v>51</v>
      </c>
      <c r="E11731">
        <v>31</v>
      </c>
      <c r="F11731">
        <v>0</v>
      </c>
      <c r="T11731"/>
    </row>
    <row r="11732" spans="1:20" x14ac:dyDescent="0.25">
      <c r="A11732">
        <v>1993</v>
      </c>
      <c r="B11732">
        <v>2</v>
      </c>
      <c r="C11732">
        <v>11</v>
      </c>
      <c r="D11732">
        <v>45</v>
      </c>
      <c r="E11732">
        <v>32</v>
      </c>
      <c r="F11732">
        <v>0</v>
      </c>
      <c r="T11732"/>
    </row>
    <row r="11733" spans="1:20" x14ac:dyDescent="0.25">
      <c r="A11733">
        <v>1993</v>
      </c>
      <c r="B11733">
        <v>2</v>
      </c>
      <c r="C11733">
        <v>12</v>
      </c>
      <c r="D11733">
        <v>36</v>
      </c>
      <c r="E11733">
        <v>30</v>
      </c>
      <c r="F11733">
        <v>111</v>
      </c>
      <c r="T11733"/>
    </row>
    <row r="11734" spans="1:20" x14ac:dyDescent="0.25">
      <c r="A11734">
        <v>1993</v>
      </c>
      <c r="B11734">
        <v>2</v>
      </c>
      <c r="C11734">
        <v>13</v>
      </c>
      <c r="D11734">
        <v>38</v>
      </c>
      <c r="E11734">
        <v>31</v>
      </c>
      <c r="F11734">
        <v>29</v>
      </c>
      <c r="T11734"/>
    </row>
    <row r="11735" spans="1:20" x14ac:dyDescent="0.25">
      <c r="A11735">
        <v>1993</v>
      </c>
      <c r="B11735">
        <v>2</v>
      </c>
      <c r="C11735">
        <v>14</v>
      </c>
      <c r="D11735">
        <v>39</v>
      </c>
      <c r="E11735">
        <v>27</v>
      </c>
      <c r="F11735">
        <v>0</v>
      </c>
      <c r="T11735"/>
    </row>
    <row r="11736" spans="1:20" x14ac:dyDescent="0.25">
      <c r="A11736">
        <v>1993</v>
      </c>
      <c r="B11736">
        <v>2</v>
      </c>
      <c r="C11736">
        <v>15</v>
      </c>
      <c r="D11736">
        <v>43</v>
      </c>
      <c r="E11736">
        <v>26</v>
      </c>
      <c r="F11736">
        <v>0</v>
      </c>
      <c r="T11736"/>
    </row>
    <row r="11737" spans="1:20" x14ac:dyDescent="0.25">
      <c r="A11737">
        <v>1993</v>
      </c>
      <c r="B11737">
        <v>2</v>
      </c>
      <c r="C11737">
        <v>16</v>
      </c>
      <c r="D11737">
        <v>50</v>
      </c>
      <c r="E11737">
        <v>33</v>
      </c>
      <c r="F11737">
        <v>67</v>
      </c>
      <c r="T11737"/>
    </row>
    <row r="11738" spans="1:20" x14ac:dyDescent="0.25">
      <c r="A11738">
        <v>1993</v>
      </c>
      <c r="B11738">
        <v>2</v>
      </c>
      <c r="C11738">
        <v>17</v>
      </c>
      <c r="D11738">
        <v>43</v>
      </c>
      <c r="E11738">
        <v>28</v>
      </c>
      <c r="F11738">
        <v>0</v>
      </c>
      <c r="T11738"/>
    </row>
    <row r="11739" spans="1:20" x14ac:dyDescent="0.25">
      <c r="A11739">
        <v>1993</v>
      </c>
      <c r="B11739">
        <v>2</v>
      </c>
      <c r="C11739">
        <v>18</v>
      </c>
      <c r="D11739">
        <v>35</v>
      </c>
      <c r="E11739">
        <v>19</v>
      </c>
      <c r="F11739">
        <v>0</v>
      </c>
      <c r="T11739"/>
    </row>
    <row r="11740" spans="1:20" x14ac:dyDescent="0.25">
      <c r="A11740">
        <v>1993</v>
      </c>
      <c r="B11740">
        <v>2</v>
      </c>
      <c r="C11740">
        <v>19</v>
      </c>
      <c r="D11740">
        <v>27</v>
      </c>
      <c r="E11740">
        <v>12</v>
      </c>
      <c r="F11740">
        <v>0</v>
      </c>
      <c r="T11740"/>
    </row>
    <row r="11741" spans="1:20" x14ac:dyDescent="0.25">
      <c r="A11741">
        <v>1993</v>
      </c>
      <c r="B11741">
        <v>2</v>
      </c>
      <c r="C11741">
        <v>20</v>
      </c>
      <c r="D11741">
        <v>33</v>
      </c>
      <c r="E11741">
        <v>17</v>
      </c>
      <c r="F11741">
        <v>0</v>
      </c>
      <c r="T11741"/>
    </row>
    <row r="11742" spans="1:20" x14ac:dyDescent="0.25">
      <c r="A11742">
        <v>1993</v>
      </c>
      <c r="B11742">
        <v>2</v>
      </c>
      <c r="C11742">
        <v>21</v>
      </c>
      <c r="D11742">
        <v>33</v>
      </c>
      <c r="E11742">
        <v>23</v>
      </c>
      <c r="F11742">
        <v>46</v>
      </c>
      <c r="T11742"/>
    </row>
    <row r="11743" spans="1:20" x14ac:dyDescent="0.25">
      <c r="A11743">
        <v>1993</v>
      </c>
      <c r="B11743">
        <v>2</v>
      </c>
      <c r="C11743">
        <v>22</v>
      </c>
      <c r="D11743">
        <v>44</v>
      </c>
      <c r="E11743">
        <v>32</v>
      </c>
      <c r="F11743">
        <v>6</v>
      </c>
      <c r="T11743"/>
    </row>
    <row r="11744" spans="1:20" x14ac:dyDescent="0.25">
      <c r="A11744">
        <v>1993</v>
      </c>
      <c r="B11744">
        <v>2</v>
      </c>
      <c r="C11744">
        <v>23</v>
      </c>
      <c r="D11744">
        <v>37</v>
      </c>
      <c r="E11744">
        <v>25</v>
      </c>
      <c r="F11744">
        <v>0</v>
      </c>
      <c r="T11744"/>
    </row>
    <row r="11745" spans="1:20" x14ac:dyDescent="0.25">
      <c r="A11745">
        <v>1993</v>
      </c>
      <c r="B11745">
        <v>2</v>
      </c>
      <c r="C11745">
        <v>24</v>
      </c>
      <c r="D11745">
        <v>29</v>
      </c>
      <c r="E11745">
        <v>18</v>
      </c>
      <c r="F11745">
        <v>0</v>
      </c>
      <c r="T11745"/>
    </row>
    <row r="11746" spans="1:20" x14ac:dyDescent="0.25">
      <c r="A11746">
        <v>1993</v>
      </c>
      <c r="B11746">
        <v>2</v>
      </c>
      <c r="C11746">
        <v>25</v>
      </c>
      <c r="D11746">
        <v>29</v>
      </c>
      <c r="E11746">
        <v>15</v>
      </c>
      <c r="F11746">
        <v>0</v>
      </c>
      <c r="T11746"/>
    </row>
    <row r="11747" spans="1:20" x14ac:dyDescent="0.25">
      <c r="A11747">
        <v>1993</v>
      </c>
      <c r="B11747">
        <v>2</v>
      </c>
      <c r="C11747">
        <v>26</v>
      </c>
      <c r="D11747">
        <v>27</v>
      </c>
      <c r="E11747">
        <v>21</v>
      </c>
      <c r="F11747">
        <v>1</v>
      </c>
      <c r="T11747"/>
    </row>
    <row r="11748" spans="1:20" x14ac:dyDescent="0.25">
      <c r="A11748">
        <v>1993</v>
      </c>
      <c r="B11748">
        <v>2</v>
      </c>
      <c r="C11748">
        <v>27</v>
      </c>
      <c r="D11748">
        <v>35</v>
      </c>
      <c r="E11748">
        <v>20</v>
      </c>
      <c r="F11748">
        <v>0</v>
      </c>
      <c r="T11748"/>
    </row>
    <row r="11749" spans="1:20" x14ac:dyDescent="0.25">
      <c r="A11749">
        <v>1993</v>
      </c>
      <c r="B11749">
        <v>2</v>
      </c>
      <c r="C11749">
        <v>28</v>
      </c>
      <c r="D11749">
        <v>36</v>
      </c>
      <c r="E11749">
        <v>21</v>
      </c>
      <c r="F11749">
        <v>0</v>
      </c>
      <c r="T11749"/>
    </row>
    <row r="11750" spans="1:20" x14ac:dyDescent="0.25">
      <c r="A11750">
        <v>1993</v>
      </c>
      <c r="B11750">
        <v>3</v>
      </c>
      <c r="C11750">
        <v>1</v>
      </c>
      <c r="D11750">
        <v>43</v>
      </c>
      <c r="E11750">
        <v>22</v>
      </c>
      <c r="F11750">
        <v>0</v>
      </c>
      <c r="T11750"/>
    </row>
    <row r="11751" spans="1:20" x14ac:dyDescent="0.25">
      <c r="A11751">
        <v>1993</v>
      </c>
      <c r="B11751">
        <v>3</v>
      </c>
      <c r="C11751">
        <v>2</v>
      </c>
      <c r="D11751">
        <v>50</v>
      </c>
      <c r="E11751">
        <v>33</v>
      </c>
      <c r="F11751">
        <v>0</v>
      </c>
      <c r="T11751"/>
    </row>
    <row r="11752" spans="1:20" x14ac:dyDescent="0.25">
      <c r="A11752">
        <v>1993</v>
      </c>
      <c r="B11752">
        <v>3</v>
      </c>
      <c r="C11752">
        <v>3</v>
      </c>
      <c r="D11752">
        <v>50</v>
      </c>
      <c r="E11752">
        <v>38</v>
      </c>
      <c r="F11752">
        <v>0</v>
      </c>
      <c r="T11752"/>
    </row>
    <row r="11753" spans="1:20" x14ac:dyDescent="0.25">
      <c r="A11753">
        <v>1993</v>
      </c>
      <c r="B11753">
        <v>3</v>
      </c>
      <c r="C11753">
        <v>4</v>
      </c>
      <c r="D11753">
        <v>42</v>
      </c>
      <c r="E11753">
        <v>34</v>
      </c>
      <c r="F11753">
        <v>99</v>
      </c>
      <c r="T11753"/>
    </row>
    <row r="11754" spans="1:20" x14ac:dyDescent="0.25">
      <c r="A11754">
        <v>1993</v>
      </c>
      <c r="B11754">
        <v>3</v>
      </c>
      <c r="C11754">
        <v>5</v>
      </c>
      <c r="D11754">
        <v>36</v>
      </c>
      <c r="E11754">
        <v>30</v>
      </c>
      <c r="F11754">
        <v>18</v>
      </c>
      <c r="T11754"/>
    </row>
    <row r="11755" spans="1:20" x14ac:dyDescent="0.25">
      <c r="A11755">
        <v>1993</v>
      </c>
      <c r="B11755">
        <v>3</v>
      </c>
      <c r="C11755">
        <v>6</v>
      </c>
      <c r="D11755">
        <v>42</v>
      </c>
      <c r="E11755">
        <v>30</v>
      </c>
      <c r="F11755">
        <v>0</v>
      </c>
      <c r="T11755"/>
    </row>
    <row r="11756" spans="1:20" x14ac:dyDescent="0.25">
      <c r="A11756">
        <v>1993</v>
      </c>
      <c r="B11756">
        <v>3</v>
      </c>
      <c r="C11756">
        <v>7</v>
      </c>
      <c r="D11756">
        <v>52</v>
      </c>
      <c r="E11756">
        <v>33</v>
      </c>
      <c r="F11756">
        <v>0</v>
      </c>
      <c r="T11756"/>
    </row>
    <row r="11757" spans="1:20" x14ac:dyDescent="0.25">
      <c r="A11757">
        <v>1993</v>
      </c>
      <c r="B11757">
        <v>3</v>
      </c>
      <c r="C11757">
        <v>8</v>
      </c>
      <c r="D11757">
        <v>56</v>
      </c>
      <c r="E11757">
        <v>40</v>
      </c>
      <c r="F11757">
        <v>0</v>
      </c>
      <c r="T11757"/>
    </row>
    <row r="11758" spans="1:20" x14ac:dyDescent="0.25">
      <c r="A11758">
        <v>1993</v>
      </c>
      <c r="B11758">
        <v>3</v>
      </c>
      <c r="C11758">
        <v>9</v>
      </c>
      <c r="D11758">
        <v>48</v>
      </c>
      <c r="E11758">
        <v>36</v>
      </c>
      <c r="F11758">
        <v>0</v>
      </c>
      <c r="T11758"/>
    </row>
    <row r="11759" spans="1:20" x14ac:dyDescent="0.25">
      <c r="A11759">
        <v>1993</v>
      </c>
      <c r="B11759">
        <v>3</v>
      </c>
      <c r="C11759">
        <v>10</v>
      </c>
      <c r="D11759">
        <v>40</v>
      </c>
      <c r="E11759">
        <v>32</v>
      </c>
      <c r="F11759">
        <v>6</v>
      </c>
      <c r="T11759"/>
    </row>
    <row r="11760" spans="1:20" x14ac:dyDescent="0.25">
      <c r="A11760">
        <v>1993</v>
      </c>
      <c r="B11760">
        <v>3</v>
      </c>
      <c r="C11760">
        <v>11</v>
      </c>
      <c r="D11760">
        <v>41</v>
      </c>
      <c r="E11760">
        <v>30</v>
      </c>
      <c r="F11760">
        <v>0</v>
      </c>
      <c r="T11760"/>
    </row>
    <row r="11761" spans="1:20" x14ac:dyDescent="0.25">
      <c r="A11761">
        <v>1993</v>
      </c>
      <c r="B11761">
        <v>3</v>
      </c>
      <c r="C11761">
        <v>12</v>
      </c>
      <c r="D11761">
        <v>42</v>
      </c>
      <c r="E11761">
        <v>29</v>
      </c>
      <c r="F11761">
        <v>0</v>
      </c>
      <c r="T11761"/>
    </row>
    <row r="11762" spans="1:20" x14ac:dyDescent="0.25">
      <c r="A11762">
        <v>1993</v>
      </c>
      <c r="B11762">
        <v>3</v>
      </c>
      <c r="C11762">
        <v>13</v>
      </c>
      <c r="D11762">
        <v>40</v>
      </c>
      <c r="E11762">
        <v>28</v>
      </c>
      <c r="F11762">
        <v>237</v>
      </c>
      <c r="T11762"/>
    </row>
    <row r="11763" spans="1:20" x14ac:dyDescent="0.25">
      <c r="A11763">
        <v>1993</v>
      </c>
      <c r="B11763">
        <v>3</v>
      </c>
      <c r="C11763">
        <v>14</v>
      </c>
      <c r="D11763">
        <v>39</v>
      </c>
      <c r="E11763">
        <v>17</v>
      </c>
      <c r="F11763">
        <v>15</v>
      </c>
      <c r="T11763"/>
    </row>
    <row r="11764" spans="1:20" x14ac:dyDescent="0.25">
      <c r="A11764">
        <v>1993</v>
      </c>
      <c r="B11764">
        <v>3</v>
      </c>
      <c r="C11764">
        <v>15</v>
      </c>
      <c r="D11764">
        <v>33</v>
      </c>
      <c r="E11764">
        <v>14</v>
      </c>
      <c r="F11764">
        <v>0</v>
      </c>
      <c r="T11764"/>
    </row>
    <row r="11765" spans="1:20" x14ac:dyDescent="0.25">
      <c r="A11765">
        <v>1993</v>
      </c>
      <c r="B11765">
        <v>3</v>
      </c>
      <c r="C11765">
        <v>16</v>
      </c>
      <c r="D11765">
        <v>45</v>
      </c>
      <c r="E11765">
        <v>26</v>
      </c>
      <c r="F11765">
        <v>0</v>
      </c>
      <c r="T11765"/>
    </row>
    <row r="11766" spans="1:20" x14ac:dyDescent="0.25">
      <c r="A11766">
        <v>1993</v>
      </c>
      <c r="B11766">
        <v>3</v>
      </c>
      <c r="C11766">
        <v>17</v>
      </c>
      <c r="D11766">
        <v>47</v>
      </c>
      <c r="E11766">
        <v>25</v>
      </c>
      <c r="F11766">
        <v>75</v>
      </c>
      <c r="T11766"/>
    </row>
    <row r="11767" spans="1:20" x14ac:dyDescent="0.25">
      <c r="A11767">
        <v>1993</v>
      </c>
      <c r="B11767">
        <v>3</v>
      </c>
      <c r="C11767">
        <v>18</v>
      </c>
      <c r="D11767">
        <v>29</v>
      </c>
      <c r="E11767">
        <v>13</v>
      </c>
      <c r="F11767">
        <v>0</v>
      </c>
      <c r="T11767"/>
    </row>
    <row r="11768" spans="1:20" x14ac:dyDescent="0.25">
      <c r="A11768">
        <v>1993</v>
      </c>
      <c r="B11768">
        <v>3</v>
      </c>
      <c r="C11768">
        <v>19</v>
      </c>
      <c r="D11768">
        <v>34</v>
      </c>
      <c r="E11768">
        <v>15</v>
      </c>
      <c r="F11768">
        <v>0</v>
      </c>
      <c r="T11768"/>
    </row>
    <row r="11769" spans="1:20" x14ac:dyDescent="0.25">
      <c r="A11769">
        <v>1993</v>
      </c>
      <c r="B11769">
        <v>3</v>
      </c>
      <c r="C11769">
        <v>20</v>
      </c>
      <c r="D11769">
        <v>42</v>
      </c>
      <c r="E11769">
        <v>26</v>
      </c>
      <c r="F11769">
        <v>0</v>
      </c>
      <c r="T11769"/>
    </row>
    <row r="11770" spans="1:20" x14ac:dyDescent="0.25">
      <c r="A11770">
        <v>1993</v>
      </c>
      <c r="B11770">
        <v>3</v>
      </c>
      <c r="C11770">
        <v>21</v>
      </c>
      <c r="D11770">
        <v>48</v>
      </c>
      <c r="E11770">
        <v>34</v>
      </c>
      <c r="F11770">
        <v>21</v>
      </c>
      <c r="T11770"/>
    </row>
    <row r="11771" spans="1:20" x14ac:dyDescent="0.25">
      <c r="A11771">
        <v>1993</v>
      </c>
      <c r="B11771">
        <v>3</v>
      </c>
      <c r="C11771">
        <v>22</v>
      </c>
      <c r="D11771">
        <v>50</v>
      </c>
      <c r="E11771">
        <v>36</v>
      </c>
      <c r="F11771">
        <v>0</v>
      </c>
      <c r="T11771"/>
    </row>
    <row r="11772" spans="1:20" x14ac:dyDescent="0.25">
      <c r="A11772">
        <v>1993</v>
      </c>
      <c r="B11772">
        <v>3</v>
      </c>
      <c r="C11772">
        <v>23</v>
      </c>
      <c r="D11772">
        <v>47</v>
      </c>
      <c r="E11772">
        <v>34</v>
      </c>
      <c r="F11772">
        <v>34</v>
      </c>
      <c r="T11772"/>
    </row>
    <row r="11773" spans="1:20" x14ac:dyDescent="0.25">
      <c r="A11773">
        <v>1993</v>
      </c>
      <c r="B11773">
        <v>3</v>
      </c>
      <c r="C11773">
        <v>24</v>
      </c>
      <c r="D11773">
        <v>40</v>
      </c>
      <c r="E11773">
        <v>37</v>
      </c>
      <c r="F11773">
        <v>78</v>
      </c>
      <c r="T11773"/>
    </row>
    <row r="11774" spans="1:20" x14ac:dyDescent="0.25">
      <c r="A11774">
        <v>1993</v>
      </c>
      <c r="B11774">
        <v>3</v>
      </c>
      <c r="C11774">
        <v>25</v>
      </c>
      <c r="D11774">
        <v>51</v>
      </c>
      <c r="E11774">
        <v>38</v>
      </c>
      <c r="F11774">
        <v>0</v>
      </c>
      <c r="T11774"/>
    </row>
    <row r="11775" spans="1:20" x14ac:dyDescent="0.25">
      <c r="A11775">
        <v>1993</v>
      </c>
      <c r="B11775">
        <v>3</v>
      </c>
      <c r="C11775">
        <v>26</v>
      </c>
      <c r="D11775">
        <v>67</v>
      </c>
      <c r="E11775">
        <v>46</v>
      </c>
      <c r="F11775">
        <v>0</v>
      </c>
      <c r="T11775"/>
    </row>
    <row r="11776" spans="1:20" x14ac:dyDescent="0.25">
      <c r="A11776">
        <v>1993</v>
      </c>
      <c r="B11776">
        <v>3</v>
      </c>
      <c r="C11776">
        <v>27</v>
      </c>
      <c r="D11776">
        <v>62</v>
      </c>
      <c r="E11776">
        <v>46</v>
      </c>
      <c r="F11776">
        <v>3</v>
      </c>
      <c r="T11776"/>
    </row>
    <row r="11777" spans="1:20" x14ac:dyDescent="0.25">
      <c r="A11777">
        <v>1993</v>
      </c>
      <c r="B11777">
        <v>3</v>
      </c>
      <c r="C11777">
        <v>28</v>
      </c>
      <c r="D11777">
        <v>54</v>
      </c>
      <c r="E11777">
        <v>47</v>
      </c>
      <c r="F11777">
        <v>78</v>
      </c>
      <c r="T11777"/>
    </row>
    <row r="11778" spans="1:20" x14ac:dyDescent="0.25">
      <c r="A11778">
        <v>1993</v>
      </c>
      <c r="B11778">
        <v>3</v>
      </c>
      <c r="C11778">
        <v>29</v>
      </c>
      <c r="D11778">
        <v>56</v>
      </c>
      <c r="E11778">
        <v>50</v>
      </c>
      <c r="F11778">
        <v>0</v>
      </c>
      <c r="T11778"/>
    </row>
    <row r="11779" spans="1:20" x14ac:dyDescent="0.25">
      <c r="A11779">
        <v>1993</v>
      </c>
      <c r="B11779">
        <v>3</v>
      </c>
      <c r="C11779">
        <v>30</v>
      </c>
      <c r="D11779">
        <v>53</v>
      </c>
      <c r="E11779">
        <v>46</v>
      </c>
      <c r="F11779">
        <v>0</v>
      </c>
      <c r="T11779"/>
    </row>
    <row r="11780" spans="1:20" x14ac:dyDescent="0.25">
      <c r="A11780">
        <v>1993</v>
      </c>
      <c r="B11780">
        <v>3</v>
      </c>
      <c r="C11780">
        <v>31</v>
      </c>
      <c r="D11780">
        <v>68</v>
      </c>
      <c r="E11780">
        <v>46</v>
      </c>
      <c r="F11780">
        <v>0</v>
      </c>
      <c r="T11780"/>
    </row>
    <row r="11781" spans="1:20" x14ac:dyDescent="0.25">
      <c r="A11781">
        <v>1993</v>
      </c>
      <c r="B11781">
        <v>4</v>
      </c>
      <c r="C11781">
        <v>1</v>
      </c>
      <c r="D11781">
        <v>49</v>
      </c>
      <c r="E11781">
        <v>39</v>
      </c>
      <c r="F11781">
        <v>189</v>
      </c>
      <c r="T11781"/>
    </row>
    <row r="11782" spans="1:20" x14ac:dyDescent="0.25">
      <c r="A11782">
        <v>1993</v>
      </c>
      <c r="B11782">
        <v>4</v>
      </c>
      <c r="C11782">
        <v>2</v>
      </c>
      <c r="D11782">
        <v>41</v>
      </c>
      <c r="E11782">
        <v>37</v>
      </c>
      <c r="F11782">
        <v>5</v>
      </c>
      <c r="T11782"/>
    </row>
    <row r="11783" spans="1:20" x14ac:dyDescent="0.25">
      <c r="A11783">
        <v>1993</v>
      </c>
      <c r="B11783">
        <v>4</v>
      </c>
      <c r="C11783">
        <v>3</v>
      </c>
      <c r="D11783">
        <v>48</v>
      </c>
      <c r="E11783">
        <v>39</v>
      </c>
      <c r="F11783">
        <v>0</v>
      </c>
      <c r="T11783"/>
    </row>
    <row r="11784" spans="1:20" x14ac:dyDescent="0.25">
      <c r="A11784">
        <v>1993</v>
      </c>
      <c r="B11784">
        <v>4</v>
      </c>
      <c r="C11784">
        <v>4</v>
      </c>
      <c r="D11784">
        <v>46</v>
      </c>
      <c r="E11784">
        <v>36</v>
      </c>
      <c r="F11784">
        <v>0</v>
      </c>
      <c r="T11784"/>
    </row>
    <row r="11785" spans="1:20" x14ac:dyDescent="0.25">
      <c r="A11785">
        <v>1993</v>
      </c>
      <c r="B11785">
        <v>4</v>
      </c>
      <c r="C11785">
        <v>5</v>
      </c>
      <c r="D11785">
        <v>57</v>
      </c>
      <c r="E11785">
        <v>35</v>
      </c>
      <c r="F11785">
        <v>0</v>
      </c>
      <c r="T11785"/>
    </row>
    <row r="11786" spans="1:20" x14ac:dyDescent="0.25">
      <c r="A11786">
        <v>1993</v>
      </c>
      <c r="B11786">
        <v>4</v>
      </c>
      <c r="C11786">
        <v>6</v>
      </c>
      <c r="D11786">
        <v>52</v>
      </c>
      <c r="E11786">
        <v>41</v>
      </c>
      <c r="F11786">
        <v>0</v>
      </c>
      <c r="T11786"/>
    </row>
    <row r="11787" spans="1:20" x14ac:dyDescent="0.25">
      <c r="A11787">
        <v>1993</v>
      </c>
      <c r="B11787">
        <v>4</v>
      </c>
      <c r="C11787">
        <v>7</v>
      </c>
      <c r="D11787">
        <v>61</v>
      </c>
      <c r="E11787">
        <v>39</v>
      </c>
      <c r="F11787">
        <v>0</v>
      </c>
      <c r="T11787"/>
    </row>
    <row r="11788" spans="1:20" x14ac:dyDescent="0.25">
      <c r="A11788">
        <v>1993</v>
      </c>
      <c r="B11788">
        <v>4</v>
      </c>
      <c r="C11788">
        <v>8</v>
      </c>
      <c r="D11788">
        <v>64</v>
      </c>
      <c r="E11788">
        <v>42</v>
      </c>
      <c r="F11788">
        <v>0</v>
      </c>
      <c r="T11788"/>
    </row>
    <row r="11789" spans="1:20" x14ac:dyDescent="0.25">
      <c r="A11789">
        <v>1993</v>
      </c>
      <c r="B11789">
        <v>4</v>
      </c>
      <c r="C11789">
        <v>9</v>
      </c>
      <c r="D11789">
        <v>63</v>
      </c>
      <c r="E11789">
        <v>44</v>
      </c>
      <c r="F11789">
        <v>1</v>
      </c>
      <c r="T11789"/>
    </row>
    <row r="11790" spans="1:20" x14ac:dyDescent="0.25">
      <c r="A11790">
        <v>1993</v>
      </c>
      <c r="B11790">
        <v>4</v>
      </c>
      <c r="C11790">
        <v>10</v>
      </c>
      <c r="D11790">
        <v>62</v>
      </c>
      <c r="E11790">
        <v>46</v>
      </c>
      <c r="F11790">
        <v>25</v>
      </c>
      <c r="T11790"/>
    </row>
    <row r="11791" spans="1:20" x14ac:dyDescent="0.25">
      <c r="A11791">
        <v>1993</v>
      </c>
      <c r="B11791">
        <v>4</v>
      </c>
      <c r="C11791">
        <v>11</v>
      </c>
      <c r="D11791">
        <v>65</v>
      </c>
      <c r="E11791">
        <v>46</v>
      </c>
      <c r="F11791">
        <v>0</v>
      </c>
      <c r="T11791"/>
    </row>
    <row r="11792" spans="1:20" x14ac:dyDescent="0.25">
      <c r="A11792">
        <v>1993</v>
      </c>
      <c r="B11792">
        <v>4</v>
      </c>
      <c r="C11792">
        <v>12</v>
      </c>
      <c r="D11792">
        <v>55</v>
      </c>
      <c r="E11792">
        <v>41</v>
      </c>
      <c r="F11792">
        <v>0</v>
      </c>
      <c r="T11792"/>
    </row>
    <row r="11793" spans="1:20" x14ac:dyDescent="0.25">
      <c r="A11793">
        <v>1993</v>
      </c>
      <c r="B11793">
        <v>4</v>
      </c>
      <c r="C11793">
        <v>13</v>
      </c>
      <c r="D11793">
        <v>63</v>
      </c>
      <c r="E11793">
        <v>41</v>
      </c>
      <c r="F11793">
        <v>0</v>
      </c>
      <c r="T11793"/>
    </row>
    <row r="11794" spans="1:20" x14ac:dyDescent="0.25">
      <c r="A11794">
        <v>1993</v>
      </c>
      <c r="B11794">
        <v>4</v>
      </c>
      <c r="C11794">
        <v>14</v>
      </c>
      <c r="D11794">
        <v>65</v>
      </c>
      <c r="E11794">
        <v>43</v>
      </c>
      <c r="F11794">
        <v>0</v>
      </c>
      <c r="T11794"/>
    </row>
    <row r="11795" spans="1:20" x14ac:dyDescent="0.25">
      <c r="A11795">
        <v>1993</v>
      </c>
      <c r="B11795">
        <v>4</v>
      </c>
      <c r="C11795">
        <v>15</v>
      </c>
      <c r="D11795">
        <v>56</v>
      </c>
      <c r="E11795">
        <v>50</v>
      </c>
      <c r="F11795">
        <v>0</v>
      </c>
      <c r="T11795"/>
    </row>
    <row r="11796" spans="1:20" x14ac:dyDescent="0.25">
      <c r="A11796">
        <v>1993</v>
      </c>
      <c r="B11796">
        <v>4</v>
      </c>
      <c r="C11796">
        <v>16</v>
      </c>
      <c r="D11796">
        <v>63</v>
      </c>
      <c r="E11796">
        <v>54</v>
      </c>
      <c r="F11796">
        <v>24</v>
      </c>
      <c r="T11796"/>
    </row>
    <row r="11797" spans="1:20" x14ac:dyDescent="0.25">
      <c r="A11797">
        <v>1993</v>
      </c>
      <c r="B11797">
        <v>4</v>
      </c>
      <c r="C11797">
        <v>17</v>
      </c>
      <c r="D11797">
        <v>66</v>
      </c>
      <c r="E11797">
        <v>48</v>
      </c>
      <c r="F11797">
        <v>0</v>
      </c>
      <c r="T11797"/>
    </row>
    <row r="11798" spans="1:20" x14ac:dyDescent="0.25">
      <c r="A11798">
        <v>1993</v>
      </c>
      <c r="B11798">
        <v>4</v>
      </c>
      <c r="C11798">
        <v>18</v>
      </c>
      <c r="D11798">
        <v>62</v>
      </c>
      <c r="E11798">
        <v>42</v>
      </c>
      <c r="F11798">
        <v>0</v>
      </c>
      <c r="T11798"/>
    </row>
    <row r="11799" spans="1:20" x14ac:dyDescent="0.25">
      <c r="A11799">
        <v>1993</v>
      </c>
      <c r="B11799">
        <v>4</v>
      </c>
      <c r="C11799">
        <v>19</v>
      </c>
      <c r="D11799">
        <v>79</v>
      </c>
      <c r="E11799">
        <v>49</v>
      </c>
      <c r="F11799">
        <v>0</v>
      </c>
      <c r="T11799"/>
    </row>
    <row r="11800" spans="1:20" x14ac:dyDescent="0.25">
      <c r="A11800">
        <v>1993</v>
      </c>
      <c r="B11800">
        <v>4</v>
      </c>
      <c r="C11800">
        <v>20</v>
      </c>
      <c r="D11800">
        <v>70</v>
      </c>
      <c r="E11800">
        <v>55</v>
      </c>
      <c r="F11800">
        <v>0</v>
      </c>
      <c r="T11800"/>
    </row>
    <row r="11801" spans="1:20" x14ac:dyDescent="0.25">
      <c r="A11801">
        <v>1993</v>
      </c>
      <c r="B11801">
        <v>4</v>
      </c>
      <c r="C11801">
        <v>21</v>
      </c>
      <c r="D11801">
        <v>74</v>
      </c>
      <c r="E11801">
        <v>51</v>
      </c>
      <c r="F11801">
        <v>47</v>
      </c>
      <c r="T11801"/>
    </row>
    <row r="11802" spans="1:20" x14ac:dyDescent="0.25">
      <c r="A11802">
        <v>1993</v>
      </c>
      <c r="B11802">
        <v>4</v>
      </c>
      <c r="C11802">
        <v>22</v>
      </c>
      <c r="D11802">
        <v>56</v>
      </c>
      <c r="E11802">
        <v>43</v>
      </c>
      <c r="F11802">
        <v>43</v>
      </c>
      <c r="T11802"/>
    </row>
    <row r="11803" spans="1:20" x14ac:dyDescent="0.25">
      <c r="A11803">
        <v>1993</v>
      </c>
      <c r="B11803">
        <v>4</v>
      </c>
      <c r="C11803">
        <v>23</v>
      </c>
      <c r="D11803">
        <v>58</v>
      </c>
      <c r="E11803">
        <v>39</v>
      </c>
      <c r="F11803">
        <v>0</v>
      </c>
      <c r="T11803"/>
    </row>
    <row r="11804" spans="1:20" x14ac:dyDescent="0.25">
      <c r="A11804">
        <v>1993</v>
      </c>
      <c r="B11804">
        <v>4</v>
      </c>
      <c r="C11804">
        <v>24</v>
      </c>
      <c r="D11804">
        <v>71</v>
      </c>
      <c r="E11804">
        <v>49</v>
      </c>
      <c r="F11804">
        <v>0</v>
      </c>
      <c r="T11804"/>
    </row>
    <row r="11805" spans="1:20" x14ac:dyDescent="0.25">
      <c r="A11805">
        <v>1993</v>
      </c>
      <c r="B11805">
        <v>4</v>
      </c>
      <c r="C11805">
        <v>25</v>
      </c>
      <c r="D11805">
        <v>76</v>
      </c>
      <c r="E11805">
        <v>51</v>
      </c>
      <c r="F11805">
        <v>0</v>
      </c>
      <c r="T11805"/>
    </row>
    <row r="11806" spans="1:20" x14ac:dyDescent="0.25">
      <c r="A11806">
        <v>1993</v>
      </c>
      <c r="B11806">
        <v>4</v>
      </c>
      <c r="C11806">
        <v>26</v>
      </c>
      <c r="D11806">
        <v>70</v>
      </c>
      <c r="E11806">
        <v>42</v>
      </c>
      <c r="F11806">
        <v>93</v>
      </c>
      <c r="T11806"/>
    </row>
    <row r="11807" spans="1:20" x14ac:dyDescent="0.25">
      <c r="A11807">
        <v>1993</v>
      </c>
      <c r="B11807">
        <v>4</v>
      </c>
      <c r="C11807">
        <v>27</v>
      </c>
      <c r="D11807">
        <v>61</v>
      </c>
      <c r="E11807">
        <v>40</v>
      </c>
      <c r="F11807">
        <v>1</v>
      </c>
      <c r="T11807"/>
    </row>
    <row r="11808" spans="1:20" x14ac:dyDescent="0.25">
      <c r="A11808">
        <v>1993</v>
      </c>
      <c r="B11808">
        <v>4</v>
      </c>
      <c r="C11808">
        <v>28</v>
      </c>
      <c r="D11808">
        <v>68</v>
      </c>
      <c r="E11808">
        <v>42</v>
      </c>
      <c r="F11808">
        <v>0</v>
      </c>
      <c r="T11808"/>
    </row>
    <row r="11809" spans="1:20" x14ac:dyDescent="0.25">
      <c r="A11809">
        <v>1993</v>
      </c>
      <c r="B11809">
        <v>4</v>
      </c>
      <c r="C11809">
        <v>29</v>
      </c>
      <c r="D11809">
        <v>76</v>
      </c>
      <c r="E11809">
        <v>46</v>
      </c>
      <c r="F11809">
        <v>0</v>
      </c>
      <c r="T11809"/>
    </row>
    <row r="11810" spans="1:20" x14ac:dyDescent="0.25">
      <c r="A11810">
        <v>1993</v>
      </c>
      <c r="B11810">
        <v>4</v>
      </c>
      <c r="C11810">
        <v>30</v>
      </c>
      <c r="D11810">
        <v>78</v>
      </c>
      <c r="E11810">
        <v>50</v>
      </c>
      <c r="F11810">
        <v>0</v>
      </c>
      <c r="T11810"/>
    </row>
    <row r="11811" spans="1:20" x14ac:dyDescent="0.25">
      <c r="A11811">
        <v>1993</v>
      </c>
      <c r="B11811">
        <v>5</v>
      </c>
      <c r="C11811">
        <v>1</v>
      </c>
      <c r="D11811">
        <v>82</v>
      </c>
      <c r="E11811">
        <v>54</v>
      </c>
      <c r="F11811">
        <v>0</v>
      </c>
      <c r="T11811"/>
    </row>
    <row r="11812" spans="1:20" x14ac:dyDescent="0.25">
      <c r="A11812">
        <v>1993</v>
      </c>
      <c r="B11812">
        <v>5</v>
      </c>
      <c r="C11812">
        <v>2</v>
      </c>
      <c r="D11812">
        <v>79</v>
      </c>
      <c r="E11812">
        <v>53</v>
      </c>
      <c r="F11812">
        <v>0</v>
      </c>
      <c r="T11812"/>
    </row>
    <row r="11813" spans="1:20" x14ac:dyDescent="0.25">
      <c r="A11813">
        <v>1993</v>
      </c>
      <c r="B11813">
        <v>5</v>
      </c>
      <c r="C11813">
        <v>3</v>
      </c>
      <c r="D11813">
        <v>69</v>
      </c>
      <c r="E11813">
        <v>52</v>
      </c>
      <c r="F11813">
        <v>0</v>
      </c>
      <c r="T11813"/>
    </row>
    <row r="11814" spans="1:20" x14ac:dyDescent="0.25">
      <c r="A11814">
        <v>1993</v>
      </c>
      <c r="B11814">
        <v>5</v>
      </c>
      <c r="C11814">
        <v>4</v>
      </c>
      <c r="D11814">
        <v>69</v>
      </c>
      <c r="E11814">
        <v>51</v>
      </c>
      <c r="F11814">
        <v>0</v>
      </c>
      <c r="T11814"/>
    </row>
    <row r="11815" spans="1:20" x14ac:dyDescent="0.25">
      <c r="A11815">
        <v>1993</v>
      </c>
      <c r="B11815">
        <v>5</v>
      </c>
      <c r="C11815">
        <v>5</v>
      </c>
      <c r="D11815">
        <v>69</v>
      </c>
      <c r="E11815">
        <v>57</v>
      </c>
      <c r="F11815">
        <v>25</v>
      </c>
      <c r="T11815"/>
    </row>
    <row r="11816" spans="1:20" x14ac:dyDescent="0.25">
      <c r="A11816">
        <v>1993</v>
      </c>
      <c r="B11816">
        <v>5</v>
      </c>
      <c r="C11816">
        <v>6</v>
      </c>
      <c r="D11816">
        <v>79</v>
      </c>
      <c r="E11816">
        <v>62</v>
      </c>
      <c r="F11816">
        <v>0</v>
      </c>
      <c r="T11816"/>
    </row>
    <row r="11817" spans="1:20" x14ac:dyDescent="0.25">
      <c r="A11817">
        <v>1993</v>
      </c>
      <c r="B11817">
        <v>5</v>
      </c>
      <c r="C11817">
        <v>7</v>
      </c>
      <c r="D11817">
        <v>78</v>
      </c>
      <c r="E11817">
        <v>60</v>
      </c>
      <c r="F11817">
        <v>0</v>
      </c>
      <c r="T11817"/>
    </row>
    <row r="11818" spans="1:20" x14ac:dyDescent="0.25">
      <c r="A11818">
        <v>1993</v>
      </c>
      <c r="B11818">
        <v>5</v>
      </c>
      <c r="C11818">
        <v>8</v>
      </c>
      <c r="D11818">
        <v>73</v>
      </c>
      <c r="E11818">
        <v>53</v>
      </c>
      <c r="F11818">
        <v>0</v>
      </c>
      <c r="T11818"/>
    </row>
    <row r="11819" spans="1:20" x14ac:dyDescent="0.25">
      <c r="A11819">
        <v>1993</v>
      </c>
      <c r="B11819">
        <v>5</v>
      </c>
      <c r="C11819">
        <v>9</v>
      </c>
      <c r="D11819">
        <v>89</v>
      </c>
      <c r="E11819">
        <v>55</v>
      </c>
      <c r="F11819">
        <v>0</v>
      </c>
      <c r="T11819"/>
    </row>
    <row r="11820" spans="1:20" x14ac:dyDescent="0.25">
      <c r="A11820">
        <v>1993</v>
      </c>
      <c r="B11820">
        <v>5</v>
      </c>
      <c r="C11820">
        <v>10</v>
      </c>
      <c r="D11820">
        <v>78</v>
      </c>
      <c r="E11820">
        <v>56</v>
      </c>
      <c r="F11820">
        <v>0</v>
      </c>
      <c r="T11820"/>
    </row>
    <row r="11821" spans="1:20" x14ac:dyDescent="0.25">
      <c r="A11821">
        <v>1993</v>
      </c>
      <c r="B11821">
        <v>5</v>
      </c>
      <c r="C11821">
        <v>11</v>
      </c>
      <c r="D11821">
        <v>92</v>
      </c>
      <c r="E11821">
        <v>57</v>
      </c>
      <c r="F11821">
        <v>6</v>
      </c>
      <c r="T11821"/>
    </row>
    <row r="11822" spans="1:20" x14ac:dyDescent="0.25">
      <c r="A11822">
        <v>1993</v>
      </c>
      <c r="B11822">
        <v>5</v>
      </c>
      <c r="C11822">
        <v>12</v>
      </c>
      <c r="D11822">
        <v>87</v>
      </c>
      <c r="E11822">
        <v>66</v>
      </c>
      <c r="F11822">
        <v>0</v>
      </c>
      <c r="T11822"/>
    </row>
    <row r="11823" spans="1:20" x14ac:dyDescent="0.25">
      <c r="A11823">
        <v>1993</v>
      </c>
      <c r="B11823">
        <v>5</v>
      </c>
      <c r="C11823">
        <v>13</v>
      </c>
      <c r="D11823">
        <v>69</v>
      </c>
      <c r="E11823">
        <v>56</v>
      </c>
      <c r="F11823">
        <v>1</v>
      </c>
      <c r="T11823"/>
    </row>
    <row r="11824" spans="1:20" x14ac:dyDescent="0.25">
      <c r="A11824">
        <v>1993</v>
      </c>
      <c r="B11824">
        <v>5</v>
      </c>
      <c r="C11824">
        <v>14</v>
      </c>
      <c r="D11824">
        <v>69</v>
      </c>
      <c r="E11824">
        <v>53</v>
      </c>
      <c r="F11824">
        <v>0</v>
      </c>
      <c r="T11824"/>
    </row>
    <row r="11825" spans="1:20" x14ac:dyDescent="0.25">
      <c r="A11825">
        <v>1993</v>
      </c>
      <c r="B11825">
        <v>5</v>
      </c>
      <c r="C11825">
        <v>15</v>
      </c>
      <c r="D11825">
        <v>74</v>
      </c>
      <c r="E11825">
        <v>53</v>
      </c>
      <c r="F11825">
        <v>0</v>
      </c>
      <c r="T11825"/>
    </row>
    <row r="11826" spans="1:20" x14ac:dyDescent="0.25">
      <c r="A11826">
        <v>1993</v>
      </c>
      <c r="B11826">
        <v>5</v>
      </c>
      <c r="C11826">
        <v>16</v>
      </c>
      <c r="D11826">
        <v>80</v>
      </c>
      <c r="E11826">
        <v>59</v>
      </c>
      <c r="F11826">
        <v>6</v>
      </c>
      <c r="T11826"/>
    </row>
    <row r="11827" spans="1:20" x14ac:dyDescent="0.25">
      <c r="A11827">
        <v>1993</v>
      </c>
      <c r="B11827">
        <v>5</v>
      </c>
      <c r="C11827">
        <v>17</v>
      </c>
      <c r="D11827">
        <v>73</v>
      </c>
      <c r="E11827">
        <v>55</v>
      </c>
      <c r="F11827">
        <v>0</v>
      </c>
      <c r="T11827"/>
    </row>
    <row r="11828" spans="1:20" x14ac:dyDescent="0.25">
      <c r="A11828">
        <v>1993</v>
      </c>
      <c r="B11828">
        <v>5</v>
      </c>
      <c r="C11828">
        <v>18</v>
      </c>
      <c r="D11828">
        <v>71</v>
      </c>
      <c r="E11828">
        <v>53</v>
      </c>
      <c r="F11828">
        <v>6</v>
      </c>
      <c r="T11828"/>
    </row>
    <row r="11829" spans="1:20" x14ac:dyDescent="0.25">
      <c r="A11829">
        <v>1993</v>
      </c>
      <c r="B11829">
        <v>5</v>
      </c>
      <c r="C11829">
        <v>19</v>
      </c>
      <c r="D11829">
        <v>56</v>
      </c>
      <c r="E11829">
        <v>52</v>
      </c>
      <c r="F11829">
        <v>22</v>
      </c>
      <c r="T11829"/>
    </row>
    <row r="11830" spans="1:20" x14ac:dyDescent="0.25">
      <c r="A11830">
        <v>1993</v>
      </c>
      <c r="B11830">
        <v>5</v>
      </c>
      <c r="C11830">
        <v>20</v>
      </c>
      <c r="D11830">
        <v>58</v>
      </c>
      <c r="E11830">
        <v>50</v>
      </c>
      <c r="F11830">
        <v>0</v>
      </c>
      <c r="T11830"/>
    </row>
    <row r="11831" spans="1:20" x14ac:dyDescent="0.25">
      <c r="A11831">
        <v>1993</v>
      </c>
      <c r="B11831">
        <v>5</v>
      </c>
      <c r="C11831">
        <v>21</v>
      </c>
      <c r="D11831">
        <v>70</v>
      </c>
      <c r="E11831">
        <v>46</v>
      </c>
      <c r="F11831">
        <v>0</v>
      </c>
      <c r="T11831"/>
    </row>
    <row r="11832" spans="1:20" x14ac:dyDescent="0.25">
      <c r="A11832">
        <v>1993</v>
      </c>
      <c r="B11832">
        <v>5</v>
      </c>
      <c r="C11832">
        <v>22</v>
      </c>
      <c r="D11832">
        <v>74</v>
      </c>
      <c r="E11832">
        <v>50</v>
      </c>
      <c r="F11832">
        <v>0</v>
      </c>
      <c r="T11832"/>
    </row>
    <row r="11833" spans="1:20" x14ac:dyDescent="0.25">
      <c r="A11833">
        <v>1993</v>
      </c>
      <c r="B11833">
        <v>5</v>
      </c>
      <c r="C11833">
        <v>23</v>
      </c>
      <c r="D11833">
        <v>81</v>
      </c>
      <c r="E11833">
        <v>50</v>
      </c>
      <c r="F11833">
        <v>0</v>
      </c>
      <c r="T11833"/>
    </row>
    <row r="11834" spans="1:20" x14ac:dyDescent="0.25">
      <c r="A11834">
        <v>1993</v>
      </c>
      <c r="B11834">
        <v>5</v>
      </c>
      <c r="C11834">
        <v>24</v>
      </c>
      <c r="D11834">
        <v>80</v>
      </c>
      <c r="E11834">
        <v>62</v>
      </c>
      <c r="F11834">
        <v>0</v>
      </c>
      <c r="T11834"/>
    </row>
    <row r="11835" spans="1:20" x14ac:dyDescent="0.25">
      <c r="A11835">
        <v>1993</v>
      </c>
      <c r="B11835">
        <v>5</v>
      </c>
      <c r="C11835">
        <v>25</v>
      </c>
      <c r="D11835">
        <v>86</v>
      </c>
      <c r="E11835">
        <v>70</v>
      </c>
      <c r="F11835">
        <v>0</v>
      </c>
      <c r="T11835"/>
    </row>
    <row r="11836" spans="1:20" x14ac:dyDescent="0.25">
      <c r="A11836">
        <v>1993</v>
      </c>
      <c r="B11836">
        <v>5</v>
      </c>
      <c r="C11836">
        <v>26</v>
      </c>
      <c r="D11836">
        <v>76</v>
      </c>
      <c r="E11836">
        <v>61</v>
      </c>
      <c r="F11836">
        <v>0</v>
      </c>
      <c r="T11836"/>
    </row>
    <row r="11837" spans="1:20" x14ac:dyDescent="0.25">
      <c r="A11837">
        <v>1993</v>
      </c>
      <c r="B11837">
        <v>5</v>
      </c>
      <c r="C11837">
        <v>27</v>
      </c>
      <c r="D11837">
        <v>76</v>
      </c>
      <c r="E11837">
        <v>60</v>
      </c>
      <c r="F11837">
        <v>0</v>
      </c>
      <c r="T11837"/>
    </row>
    <row r="11838" spans="1:20" x14ac:dyDescent="0.25">
      <c r="A11838">
        <v>1993</v>
      </c>
      <c r="B11838">
        <v>5</v>
      </c>
      <c r="C11838">
        <v>28</v>
      </c>
      <c r="D11838">
        <v>79</v>
      </c>
      <c r="E11838">
        <v>59</v>
      </c>
      <c r="F11838">
        <v>0</v>
      </c>
      <c r="T11838"/>
    </row>
    <row r="11839" spans="1:20" x14ac:dyDescent="0.25">
      <c r="A11839">
        <v>1993</v>
      </c>
      <c r="B11839">
        <v>5</v>
      </c>
      <c r="C11839">
        <v>29</v>
      </c>
      <c r="D11839">
        <v>75</v>
      </c>
      <c r="E11839">
        <v>57</v>
      </c>
      <c r="F11839">
        <v>0</v>
      </c>
      <c r="T11839"/>
    </row>
    <row r="11840" spans="1:20" x14ac:dyDescent="0.25">
      <c r="A11840">
        <v>1993</v>
      </c>
      <c r="B11840">
        <v>5</v>
      </c>
      <c r="C11840">
        <v>30</v>
      </c>
      <c r="D11840">
        <v>78</v>
      </c>
      <c r="E11840">
        <v>51</v>
      </c>
      <c r="F11840">
        <v>0</v>
      </c>
      <c r="T11840"/>
    </row>
    <row r="11841" spans="1:20" x14ac:dyDescent="0.25">
      <c r="A11841">
        <v>1993</v>
      </c>
      <c r="B11841">
        <v>5</v>
      </c>
      <c r="C11841">
        <v>31</v>
      </c>
      <c r="D11841">
        <v>70</v>
      </c>
      <c r="E11841">
        <v>57</v>
      </c>
      <c r="F11841">
        <v>90</v>
      </c>
      <c r="T11841"/>
    </row>
    <row r="11842" spans="1:20" x14ac:dyDescent="0.25">
      <c r="A11842">
        <v>1993</v>
      </c>
      <c r="B11842">
        <v>6</v>
      </c>
      <c r="C11842">
        <v>1</v>
      </c>
      <c r="D11842">
        <v>73</v>
      </c>
      <c r="E11842">
        <v>55</v>
      </c>
      <c r="F11842">
        <v>4</v>
      </c>
      <c r="T11842"/>
    </row>
    <row r="11843" spans="1:20" x14ac:dyDescent="0.25">
      <c r="A11843">
        <v>1993</v>
      </c>
      <c r="B11843">
        <v>6</v>
      </c>
      <c r="C11843">
        <v>2</v>
      </c>
      <c r="D11843">
        <v>71</v>
      </c>
      <c r="E11843">
        <v>51</v>
      </c>
      <c r="F11843">
        <v>0</v>
      </c>
      <c r="T11843"/>
    </row>
    <row r="11844" spans="1:20" x14ac:dyDescent="0.25">
      <c r="A11844">
        <v>1993</v>
      </c>
      <c r="B11844">
        <v>6</v>
      </c>
      <c r="C11844">
        <v>3</v>
      </c>
      <c r="D11844">
        <v>76</v>
      </c>
      <c r="E11844">
        <v>58</v>
      </c>
      <c r="F11844">
        <v>0</v>
      </c>
      <c r="T11844"/>
    </row>
    <row r="11845" spans="1:20" x14ac:dyDescent="0.25">
      <c r="A11845">
        <v>1993</v>
      </c>
      <c r="B11845">
        <v>6</v>
      </c>
      <c r="C11845">
        <v>4</v>
      </c>
      <c r="D11845">
        <v>76</v>
      </c>
      <c r="E11845">
        <v>57</v>
      </c>
      <c r="F11845">
        <v>3</v>
      </c>
      <c r="T11845"/>
    </row>
    <row r="11846" spans="1:20" x14ac:dyDescent="0.25">
      <c r="A11846">
        <v>1993</v>
      </c>
      <c r="B11846">
        <v>6</v>
      </c>
      <c r="C11846">
        <v>5</v>
      </c>
      <c r="D11846">
        <v>64</v>
      </c>
      <c r="E11846">
        <v>56</v>
      </c>
      <c r="F11846">
        <v>21</v>
      </c>
      <c r="T11846"/>
    </row>
    <row r="11847" spans="1:20" x14ac:dyDescent="0.25">
      <c r="A11847">
        <v>1993</v>
      </c>
      <c r="B11847">
        <v>6</v>
      </c>
      <c r="C11847">
        <v>6</v>
      </c>
      <c r="D11847">
        <v>67</v>
      </c>
      <c r="E11847">
        <v>55</v>
      </c>
      <c r="F11847">
        <v>0</v>
      </c>
      <c r="T11847"/>
    </row>
    <row r="11848" spans="1:20" x14ac:dyDescent="0.25">
      <c r="A11848">
        <v>1993</v>
      </c>
      <c r="B11848">
        <v>6</v>
      </c>
      <c r="C11848">
        <v>7</v>
      </c>
      <c r="D11848">
        <v>79</v>
      </c>
      <c r="E11848">
        <v>56</v>
      </c>
      <c r="F11848">
        <v>0</v>
      </c>
      <c r="T11848"/>
    </row>
    <row r="11849" spans="1:20" x14ac:dyDescent="0.25">
      <c r="A11849">
        <v>1993</v>
      </c>
      <c r="B11849">
        <v>6</v>
      </c>
      <c r="C11849">
        <v>8</v>
      </c>
      <c r="D11849">
        <v>80</v>
      </c>
      <c r="E11849">
        <v>62</v>
      </c>
      <c r="F11849">
        <v>0</v>
      </c>
      <c r="T11849"/>
    </row>
    <row r="11850" spans="1:20" x14ac:dyDescent="0.25">
      <c r="A11850">
        <v>1993</v>
      </c>
      <c r="B11850">
        <v>6</v>
      </c>
      <c r="C11850">
        <v>9</v>
      </c>
      <c r="D11850">
        <v>91</v>
      </c>
      <c r="E11850">
        <v>65</v>
      </c>
      <c r="F11850">
        <v>32</v>
      </c>
      <c r="T11850"/>
    </row>
    <row r="11851" spans="1:20" x14ac:dyDescent="0.25">
      <c r="A11851">
        <v>1993</v>
      </c>
      <c r="B11851">
        <v>6</v>
      </c>
      <c r="C11851">
        <v>10</v>
      </c>
      <c r="D11851">
        <v>88</v>
      </c>
      <c r="E11851">
        <v>70</v>
      </c>
      <c r="F11851">
        <v>0</v>
      </c>
      <c r="T11851"/>
    </row>
    <row r="11852" spans="1:20" x14ac:dyDescent="0.25">
      <c r="A11852">
        <v>1993</v>
      </c>
      <c r="B11852">
        <v>6</v>
      </c>
      <c r="C11852">
        <v>11</v>
      </c>
      <c r="D11852">
        <v>85</v>
      </c>
      <c r="E11852">
        <v>67</v>
      </c>
      <c r="F11852">
        <v>0</v>
      </c>
      <c r="T11852"/>
    </row>
    <row r="11853" spans="1:20" x14ac:dyDescent="0.25">
      <c r="A11853">
        <v>1993</v>
      </c>
      <c r="B11853">
        <v>6</v>
      </c>
      <c r="C11853">
        <v>12</v>
      </c>
      <c r="D11853">
        <v>80</v>
      </c>
      <c r="E11853">
        <v>61</v>
      </c>
      <c r="F11853">
        <v>0</v>
      </c>
      <c r="T11853"/>
    </row>
    <row r="11854" spans="1:20" x14ac:dyDescent="0.25">
      <c r="A11854">
        <v>1993</v>
      </c>
      <c r="B11854">
        <v>6</v>
      </c>
      <c r="C11854">
        <v>13</v>
      </c>
      <c r="D11854">
        <v>82</v>
      </c>
      <c r="E11854">
        <v>59</v>
      </c>
      <c r="F11854">
        <v>0</v>
      </c>
      <c r="T11854"/>
    </row>
    <row r="11855" spans="1:20" x14ac:dyDescent="0.25">
      <c r="A11855">
        <v>1993</v>
      </c>
      <c r="B11855">
        <v>6</v>
      </c>
      <c r="C11855">
        <v>14</v>
      </c>
      <c r="D11855">
        <v>86</v>
      </c>
      <c r="E11855">
        <v>61</v>
      </c>
      <c r="F11855">
        <v>0</v>
      </c>
      <c r="T11855"/>
    </row>
    <row r="11856" spans="1:20" x14ac:dyDescent="0.25">
      <c r="A11856">
        <v>1993</v>
      </c>
      <c r="B11856">
        <v>6</v>
      </c>
      <c r="C11856">
        <v>15</v>
      </c>
      <c r="D11856">
        <v>82</v>
      </c>
      <c r="E11856">
        <v>62</v>
      </c>
      <c r="F11856">
        <v>0</v>
      </c>
      <c r="T11856"/>
    </row>
    <row r="11857" spans="1:20" x14ac:dyDescent="0.25">
      <c r="A11857">
        <v>1993</v>
      </c>
      <c r="B11857">
        <v>6</v>
      </c>
      <c r="C11857">
        <v>16</v>
      </c>
      <c r="D11857">
        <v>84</v>
      </c>
      <c r="E11857">
        <v>65</v>
      </c>
      <c r="F11857">
        <v>0</v>
      </c>
      <c r="T11857"/>
    </row>
    <row r="11858" spans="1:20" x14ac:dyDescent="0.25">
      <c r="A11858">
        <v>1993</v>
      </c>
      <c r="B11858">
        <v>6</v>
      </c>
      <c r="C11858">
        <v>17</v>
      </c>
      <c r="D11858">
        <v>87</v>
      </c>
      <c r="E11858">
        <v>62</v>
      </c>
      <c r="F11858">
        <v>0</v>
      </c>
      <c r="T11858"/>
    </row>
    <row r="11859" spans="1:20" x14ac:dyDescent="0.25">
      <c r="A11859">
        <v>1993</v>
      </c>
      <c r="B11859">
        <v>6</v>
      </c>
      <c r="C11859">
        <v>18</v>
      </c>
      <c r="D11859">
        <v>91</v>
      </c>
      <c r="E11859">
        <v>68</v>
      </c>
      <c r="F11859">
        <v>0</v>
      </c>
      <c r="T11859"/>
    </row>
    <row r="11860" spans="1:20" x14ac:dyDescent="0.25">
      <c r="A11860">
        <v>1993</v>
      </c>
      <c r="B11860">
        <v>6</v>
      </c>
      <c r="C11860">
        <v>19</v>
      </c>
      <c r="D11860">
        <v>95</v>
      </c>
      <c r="E11860">
        <v>76</v>
      </c>
      <c r="F11860">
        <v>0</v>
      </c>
      <c r="T11860"/>
    </row>
    <row r="11861" spans="1:20" x14ac:dyDescent="0.25">
      <c r="A11861">
        <v>1993</v>
      </c>
      <c r="B11861">
        <v>6</v>
      </c>
      <c r="C11861">
        <v>20</v>
      </c>
      <c r="D11861">
        <v>85</v>
      </c>
      <c r="E11861">
        <v>69</v>
      </c>
      <c r="F11861">
        <v>50</v>
      </c>
      <c r="T11861"/>
    </row>
    <row r="11862" spans="1:20" x14ac:dyDescent="0.25">
      <c r="A11862">
        <v>1993</v>
      </c>
      <c r="B11862">
        <v>6</v>
      </c>
      <c r="C11862">
        <v>21</v>
      </c>
      <c r="D11862">
        <v>85</v>
      </c>
      <c r="E11862">
        <v>68</v>
      </c>
      <c r="F11862">
        <v>15</v>
      </c>
      <c r="T11862"/>
    </row>
    <row r="11863" spans="1:20" x14ac:dyDescent="0.25">
      <c r="A11863">
        <v>1993</v>
      </c>
      <c r="B11863">
        <v>6</v>
      </c>
      <c r="C11863">
        <v>22</v>
      </c>
      <c r="D11863">
        <v>87</v>
      </c>
      <c r="E11863">
        <v>67</v>
      </c>
      <c r="F11863">
        <v>0</v>
      </c>
      <c r="T11863"/>
    </row>
    <row r="11864" spans="1:20" x14ac:dyDescent="0.25">
      <c r="A11864">
        <v>1993</v>
      </c>
      <c r="B11864">
        <v>6</v>
      </c>
      <c r="C11864">
        <v>23</v>
      </c>
      <c r="D11864">
        <v>83</v>
      </c>
      <c r="E11864">
        <v>61</v>
      </c>
      <c r="F11864">
        <v>0</v>
      </c>
      <c r="T11864"/>
    </row>
    <row r="11865" spans="1:20" x14ac:dyDescent="0.25">
      <c r="A11865">
        <v>1993</v>
      </c>
      <c r="B11865">
        <v>6</v>
      </c>
      <c r="C11865">
        <v>24</v>
      </c>
      <c r="D11865">
        <v>88</v>
      </c>
      <c r="E11865">
        <v>60</v>
      </c>
      <c r="F11865">
        <v>0</v>
      </c>
      <c r="T11865"/>
    </row>
    <row r="11866" spans="1:20" x14ac:dyDescent="0.25">
      <c r="A11866">
        <v>1993</v>
      </c>
      <c r="B11866">
        <v>6</v>
      </c>
      <c r="C11866">
        <v>25</v>
      </c>
      <c r="D11866">
        <v>89</v>
      </c>
      <c r="E11866">
        <v>65</v>
      </c>
      <c r="F11866">
        <v>0</v>
      </c>
      <c r="T11866"/>
    </row>
    <row r="11867" spans="1:20" x14ac:dyDescent="0.25">
      <c r="A11867">
        <v>1993</v>
      </c>
      <c r="B11867">
        <v>6</v>
      </c>
      <c r="C11867">
        <v>26</v>
      </c>
      <c r="D11867">
        <v>92</v>
      </c>
      <c r="E11867">
        <v>67</v>
      </c>
      <c r="F11867">
        <v>0</v>
      </c>
      <c r="T11867"/>
    </row>
    <row r="11868" spans="1:20" x14ac:dyDescent="0.25">
      <c r="A11868">
        <v>1993</v>
      </c>
      <c r="B11868">
        <v>6</v>
      </c>
      <c r="C11868">
        <v>27</v>
      </c>
      <c r="D11868">
        <v>86</v>
      </c>
      <c r="E11868">
        <v>65</v>
      </c>
      <c r="F11868">
        <v>24</v>
      </c>
      <c r="T11868"/>
    </row>
    <row r="11869" spans="1:20" x14ac:dyDescent="0.25">
      <c r="A11869">
        <v>1993</v>
      </c>
      <c r="B11869">
        <v>6</v>
      </c>
      <c r="C11869">
        <v>28</v>
      </c>
      <c r="D11869">
        <v>92</v>
      </c>
      <c r="E11869">
        <v>71</v>
      </c>
      <c r="F11869">
        <v>0</v>
      </c>
      <c r="T11869"/>
    </row>
    <row r="11870" spans="1:20" x14ac:dyDescent="0.25">
      <c r="A11870">
        <v>1993</v>
      </c>
      <c r="B11870">
        <v>6</v>
      </c>
      <c r="C11870">
        <v>29</v>
      </c>
      <c r="D11870">
        <v>84</v>
      </c>
      <c r="E11870">
        <v>71</v>
      </c>
      <c r="F11870">
        <v>0</v>
      </c>
      <c r="T11870"/>
    </row>
    <row r="11871" spans="1:20" x14ac:dyDescent="0.25">
      <c r="A11871">
        <v>1993</v>
      </c>
      <c r="B11871">
        <v>6</v>
      </c>
      <c r="C11871">
        <v>30</v>
      </c>
      <c r="D11871">
        <v>87</v>
      </c>
      <c r="E11871">
        <v>70</v>
      </c>
      <c r="F11871">
        <v>0</v>
      </c>
      <c r="T11871"/>
    </row>
    <row r="11872" spans="1:20" x14ac:dyDescent="0.25">
      <c r="A11872">
        <v>1993</v>
      </c>
      <c r="B11872">
        <v>7</v>
      </c>
      <c r="C11872">
        <v>1</v>
      </c>
      <c r="D11872">
        <v>85</v>
      </c>
      <c r="E11872">
        <v>66</v>
      </c>
      <c r="F11872">
        <v>0</v>
      </c>
      <c r="T11872"/>
    </row>
    <row r="11873" spans="1:20" x14ac:dyDescent="0.25">
      <c r="A11873">
        <v>1993</v>
      </c>
      <c r="B11873">
        <v>7</v>
      </c>
      <c r="C11873">
        <v>2</v>
      </c>
      <c r="D11873">
        <v>69</v>
      </c>
      <c r="E11873">
        <v>65</v>
      </c>
      <c r="F11873">
        <v>76</v>
      </c>
      <c r="T11873"/>
    </row>
    <row r="11874" spans="1:20" x14ac:dyDescent="0.25">
      <c r="A11874">
        <v>1993</v>
      </c>
      <c r="B11874">
        <v>7</v>
      </c>
      <c r="C11874">
        <v>3</v>
      </c>
      <c r="D11874">
        <v>82</v>
      </c>
      <c r="E11874">
        <v>66</v>
      </c>
      <c r="F11874">
        <v>20</v>
      </c>
      <c r="T11874"/>
    </row>
    <row r="11875" spans="1:20" x14ac:dyDescent="0.25">
      <c r="A11875">
        <v>1993</v>
      </c>
      <c r="B11875">
        <v>7</v>
      </c>
      <c r="C11875">
        <v>4</v>
      </c>
      <c r="D11875">
        <v>95</v>
      </c>
      <c r="E11875">
        <v>73</v>
      </c>
      <c r="F11875">
        <v>0</v>
      </c>
      <c r="T11875"/>
    </row>
    <row r="11876" spans="1:20" x14ac:dyDescent="0.25">
      <c r="A11876">
        <v>1993</v>
      </c>
      <c r="B11876">
        <v>7</v>
      </c>
      <c r="C11876">
        <v>5</v>
      </c>
      <c r="D11876">
        <v>91</v>
      </c>
      <c r="E11876">
        <v>71</v>
      </c>
      <c r="F11876">
        <v>0</v>
      </c>
      <c r="T11876"/>
    </row>
    <row r="11877" spans="1:20" x14ac:dyDescent="0.25">
      <c r="A11877">
        <v>1993</v>
      </c>
      <c r="B11877">
        <v>7</v>
      </c>
      <c r="C11877">
        <v>6</v>
      </c>
      <c r="D11877">
        <v>87</v>
      </c>
      <c r="E11877">
        <v>69</v>
      </c>
      <c r="F11877">
        <v>0</v>
      </c>
      <c r="T11877"/>
    </row>
    <row r="11878" spans="1:20" x14ac:dyDescent="0.25">
      <c r="A11878">
        <v>1993</v>
      </c>
      <c r="B11878">
        <v>7</v>
      </c>
      <c r="C11878">
        <v>7</v>
      </c>
      <c r="D11878">
        <v>98</v>
      </c>
      <c r="E11878">
        <v>75</v>
      </c>
      <c r="F11878">
        <v>0</v>
      </c>
      <c r="T11878"/>
    </row>
    <row r="11879" spans="1:20" x14ac:dyDescent="0.25">
      <c r="A11879">
        <v>1993</v>
      </c>
      <c r="B11879">
        <v>7</v>
      </c>
      <c r="C11879">
        <v>8</v>
      </c>
      <c r="D11879">
        <v>100</v>
      </c>
      <c r="E11879">
        <v>80</v>
      </c>
      <c r="F11879">
        <v>0</v>
      </c>
      <c r="T11879"/>
    </row>
    <row r="11880" spans="1:20" x14ac:dyDescent="0.25">
      <c r="A11880">
        <v>1993</v>
      </c>
      <c r="B11880">
        <v>7</v>
      </c>
      <c r="C11880">
        <v>9</v>
      </c>
      <c r="D11880">
        <v>101</v>
      </c>
      <c r="E11880">
        <v>78</v>
      </c>
      <c r="F11880">
        <v>0</v>
      </c>
      <c r="T11880"/>
    </row>
    <row r="11881" spans="1:20" x14ac:dyDescent="0.25">
      <c r="A11881">
        <v>1993</v>
      </c>
      <c r="B11881">
        <v>7</v>
      </c>
      <c r="C11881">
        <v>10</v>
      </c>
      <c r="D11881">
        <v>102</v>
      </c>
      <c r="E11881">
        <v>80</v>
      </c>
      <c r="F11881">
        <v>0</v>
      </c>
      <c r="T11881"/>
    </row>
    <row r="11882" spans="1:20" x14ac:dyDescent="0.25">
      <c r="A11882">
        <v>1993</v>
      </c>
      <c r="B11882">
        <v>7</v>
      </c>
      <c r="C11882">
        <v>11</v>
      </c>
      <c r="D11882">
        <v>97</v>
      </c>
      <c r="E11882">
        <v>72</v>
      </c>
      <c r="F11882">
        <v>1</v>
      </c>
      <c r="T11882"/>
    </row>
    <row r="11883" spans="1:20" x14ac:dyDescent="0.25">
      <c r="A11883">
        <v>1993</v>
      </c>
      <c r="B11883">
        <v>7</v>
      </c>
      <c r="C11883">
        <v>12</v>
      </c>
      <c r="D11883">
        <v>94</v>
      </c>
      <c r="E11883">
        <v>78</v>
      </c>
      <c r="F11883">
        <v>0</v>
      </c>
      <c r="T11883"/>
    </row>
    <row r="11884" spans="1:20" x14ac:dyDescent="0.25">
      <c r="A11884">
        <v>1993</v>
      </c>
      <c r="B11884">
        <v>7</v>
      </c>
      <c r="C11884">
        <v>13</v>
      </c>
      <c r="D11884">
        <v>94</v>
      </c>
      <c r="E11884">
        <v>75</v>
      </c>
      <c r="F11884">
        <v>0</v>
      </c>
      <c r="T11884"/>
    </row>
    <row r="11885" spans="1:20" x14ac:dyDescent="0.25">
      <c r="A11885">
        <v>1993</v>
      </c>
      <c r="B11885">
        <v>7</v>
      </c>
      <c r="C11885">
        <v>14</v>
      </c>
      <c r="D11885">
        <v>91</v>
      </c>
      <c r="E11885">
        <v>71</v>
      </c>
      <c r="F11885">
        <v>12</v>
      </c>
      <c r="T11885"/>
    </row>
    <row r="11886" spans="1:20" x14ac:dyDescent="0.25">
      <c r="A11886">
        <v>1993</v>
      </c>
      <c r="B11886">
        <v>7</v>
      </c>
      <c r="C11886">
        <v>15</v>
      </c>
      <c r="D11886">
        <v>90</v>
      </c>
      <c r="E11886">
        <v>71</v>
      </c>
      <c r="F11886">
        <v>0</v>
      </c>
      <c r="T11886"/>
    </row>
    <row r="11887" spans="1:20" x14ac:dyDescent="0.25">
      <c r="A11887">
        <v>1993</v>
      </c>
      <c r="B11887">
        <v>7</v>
      </c>
      <c r="C11887">
        <v>16</v>
      </c>
      <c r="D11887">
        <v>90</v>
      </c>
      <c r="E11887">
        <v>65</v>
      </c>
      <c r="F11887">
        <v>0</v>
      </c>
      <c r="T11887"/>
    </row>
    <row r="11888" spans="1:20" x14ac:dyDescent="0.25">
      <c r="A11888">
        <v>1993</v>
      </c>
      <c r="B11888">
        <v>7</v>
      </c>
      <c r="C11888">
        <v>17</v>
      </c>
      <c r="D11888">
        <v>88</v>
      </c>
      <c r="E11888">
        <v>66</v>
      </c>
      <c r="F11888">
        <v>0</v>
      </c>
      <c r="T11888"/>
    </row>
    <row r="11889" spans="1:20" x14ac:dyDescent="0.25">
      <c r="A11889">
        <v>1993</v>
      </c>
      <c r="B11889">
        <v>7</v>
      </c>
      <c r="C11889">
        <v>18</v>
      </c>
      <c r="D11889">
        <v>91</v>
      </c>
      <c r="E11889">
        <v>65</v>
      </c>
      <c r="F11889">
        <v>0</v>
      </c>
      <c r="T11889"/>
    </row>
    <row r="11890" spans="1:20" x14ac:dyDescent="0.25">
      <c r="A11890">
        <v>1993</v>
      </c>
      <c r="B11890">
        <v>7</v>
      </c>
      <c r="C11890">
        <v>19</v>
      </c>
      <c r="D11890">
        <v>75</v>
      </c>
      <c r="E11890">
        <v>65</v>
      </c>
      <c r="F11890">
        <v>32</v>
      </c>
      <c r="T11890"/>
    </row>
    <row r="11891" spans="1:20" x14ac:dyDescent="0.25">
      <c r="A11891">
        <v>1993</v>
      </c>
      <c r="B11891">
        <v>7</v>
      </c>
      <c r="C11891">
        <v>20</v>
      </c>
      <c r="D11891">
        <v>92</v>
      </c>
      <c r="E11891">
        <v>66</v>
      </c>
      <c r="F11891">
        <v>0</v>
      </c>
      <c r="T11891"/>
    </row>
    <row r="11892" spans="1:20" x14ac:dyDescent="0.25">
      <c r="A11892">
        <v>1993</v>
      </c>
      <c r="B11892">
        <v>7</v>
      </c>
      <c r="C11892">
        <v>21</v>
      </c>
      <c r="D11892">
        <v>88</v>
      </c>
      <c r="E11892">
        <v>69</v>
      </c>
      <c r="F11892">
        <v>0</v>
      </c>
      <c r="T11892"/>
    </row>
    <row r="11893" spans="1:20" x14ac:dyDescent="0.25">
      <c r="A11893">
        <v>1993</v>
      </c>
      <c r="B11893">
        <v>7</v>
      </c>
      <c r="C11893">
        <v>22</v>
      </c>
      <c r="D11893">
        <v>87</v>
      </c>
      <c r="E11893">
        <v>66</v>
      </c>
      <c r="F11893">
        <v>0</v>
      </c>
      <c r="T11893"/>
    </row>
    <row r="11894" spans="1:20" x14ac:dyDescent="0.25">
      <c r="A11894">
        <v>1993</v>
      </c>
      <c r="B11894">
        <v>7</v>
      </c>
      <c r="C11894">
        <v>23</v>
      </c>
      <c r="D11894">
        <v>89</v>
      </c>
      <c r="E11894">
        <v>66</v>
      </c>
      <c r="F11894">
        <v>0</v>
      </c>
      <c r="T11894"/>
    </row>
    <row r="11895" spans="1:20" x14ac:dyDescent="0.25">
      <c r="A11895">
        <v>1993</v>
      </c>
      <c r="B11895">
        <v>7</v>
      </c>
      <c r="C11895">
        <v>24</v>
      </c>
      <c r="D11895">
        <v>91</v>
      </c>
      <c r="E11895">
        <v>67</v>
      </c>
      <c r="F11895">
        <v>0</v>
      </c>
      <c r="T11895"/>
    </row>
    <row r="11896" spans="1:20" x14ac:dyDescent="0.25">
      <c r="A11896">
        <v>1993</v>
      </c>
      <c r="B11896">
        <v>7</v>
      </c>
      <c r="C11896">
        <v>25</v>
      </c>
      <c r="D11896">
        <v>90</v>
      </c>
      <c r="E11896">
        <v>68</v>
      </c>
      <c r="F11896">
        <v>0</v>
      </c>
      <c r="T11896"/>
    </row>
    <row r="11897" spans="1:20" x14ac:dyDescent="0.25">
      <c r="A11897">
        <v>1993</v>
      </c>
      <c r="B11897">
        <v>7</v>
      </c>
      <c r="C11897">
        <v>26</v>
      </c>
      <c r="D11897">
        <v>78</v>
      </c>
      <c r="E11897">
        <v>66</v>
      </c>
      <c r="F11897">
        <v>0</v>
      </c>
      <c r="T11897"/>
    </row>
    <row r="11898" spans="1:20" x14ac:dyDescent="0.25">
      <c r="A11898">
        <v>1993</v>
      </c>
      <c r="B11898">
        <v>7</v>
      </c>
      <c r="C11898">
        <v>27</v>
      </c>
      <c r="D11898">
        <v>91</v>
      </c>
      <c r="E11898">
        <v>69</v>
      </c>
      <c r="F11898">
        <v>27</v>
      </c>
      <c r="T11898"/>
    </row>
    <row r="11899" spans="1:20" x14ac:dyDescent="0.25">
      <c r="A11899">
        <v>1993</v>
      </c>
      <c r="B11899">
        <v>7</v>
      </c>
      <c r="C11899">
        <v>28</v>
      </c>
      <c r="D11899">
        <v>96</v>
      </c>
      <c r="E11899">
        <v>72</v>
      </c>
      <c r="F11899">
        <v>0</v>
      </c>
      <c r="T11899"/>
    </row>
    <row r="11900" spans="1:20" x14ac:dyDescent="0.25">
      <c r="A11900">
        <v>1993</v>
      </c>
      <c r="B11900">
        <v>7</v>
      </c>
      <c r="C11900">
        <v>29</v>
      </c>
      <c r="D11900">
        <v>94</v>
      </c>
      <c r="E11900">
        <v>72</v>
      </c>
      <c r="F11900">
        <v>2</v>
      </c>
      <c r="T11900"/>
    </row>
    <row r="11901" spans="1:20" x14ac:dyDescent="0.25">
      <c r="A11901">
        <v>1993</v>
      </c>
      <c r="B11901">
        <v>7</v>
      </c>
      <c r="C11901">
        <v>30</v>
      </c>
      <c r="D11901">
        <v>89</v>
      </c>
      <c r="E11901">
        <v>72</v>
      </c>
      <c r="F11901">
        <v>0</v>
      </c>
      <c r="T11901"/>
    </row>
    <row r="11902" spans="1:20" x14ac:dyDescent="0.25">
      <c r="A11902">
        <v>1993</v>
      </c>
      <c r="B11902">
        <v>7</v>
      </c>
      <c r="C11902">
        <v>31</v>
      </c>
      <c r="D11902">
        <v>90</v>
      </c>
      <c r="E11902">
        <v>68</v>
      </c>
      <c r="F11902">
        <v>0</v>
      </c>
      <c r="T11902"/>
    </row>
    <row r="11903" spans="1:20" x14ac:dyDescent="0.25">
      <c r="A11903">
        <v>1993</v>
      </c>
      <c r="B11903">
        <v>8</v>
      </c>
      <c r="C11903">
        <v>1</v>
      </c>
      <c r="D11903">
        <v>92</v>
      </c>
      <c r="E11903">
        <v>69</v>
      </c>
      <c r="F11903">
        <v>1</v>
      </c>
      <c r="T11903"/>
    </row>
    <row r="11904" spans="1:20" x14ac:dyDescent="0.25">
      <c r="A11904">
        <v>1993</v>
      </c>
      <c r="B11904">
        <v>8</v>
      </c>
      <c r="C11904">
        <v>2</v>
      </c>
      <c r="D11904">
        <v>94</v>
      </c>
      <c r="E11904">
        <v>72</v>
      </c>
      <c r="F11904">
        <v>0</v>
      </c>
      <c r="T11904"/>
    </row>
    <row r="11905" spans="1:20" x14ac:dyDescent="0.25">
      <c r="A11905">
        <v>1993</v>
      </c>
      <c r="B11905">
        <v>8</v>
      </c>
      <c r="C11905">
        <v>3</v>
      </c>
      <c r="D11905">
        <v>94</v>
      </c>
      <c r="E11905">
        <v>76</v>
      </c>
      <c r="F11905">
        <v>0</v>
      </c>
      <c r="T11905"/>
    </row>
    <row r="11906" spans="1:20" x14ac:dyDescent="0.25">
      <c r="A11906">
        <v>1993</v>
      </c>
      <c r="B11906">
        <v>8</v>
      </c>
      <c r="C11906">
        <v>4</v>
      </c>
      <c r="D11906">
        <v>96</v>
      </c>
      <c r="E11906">
        <v>73</v>
      </c>
      <c r="F11906">
        <v>0</v>
      </c>
      <c r="T11906"/>
    </row>
    <row r="11907" spans="1:20" x14ac:dyDescent="0.25">
      <c r="A11907">
        <v>1993</v>
      </c>
      <c r="B11907">
        <v>8</v>
      </c>
      <c r="C11907">
        <v>5</v>
      </c>
      <c r="D11907">
        <v>86</v>
      </c>
      <c r="E11907">
        <v>67</v>
      </c>
      <c r="F11907">
        <v>0</v>
      </c>
      <c r="T11907"/>
    </row>
    <row r="11908" spans="1:20" x14ac:dyDescent="0.25">
      <c r="A11908">
        <v>1993</v>
      </c>
      <c r="B11908">
        <v>8</v>
      </c>
      <c r="C11908">
        <v>6</v>
      </c>
      <c r="D11908">
        <v>75</v>
      </c>
      <c r="E11908">
        <v>62</v>
      </c>
      <c r="F11908">
        <v>51</v>
      </c>
      <c r="T11908"/>
    </row>
    <row r="11909" spans="1:20" x14ac:dyDescent="0.25">
      <c r="A11909">
        <v>1993</v>
      </c>
      <c r="B11909">
        <v>8</v>
      </c>
      <c r="C11909">
        <v>7</v>
      </c>
      <c r="D11909">
        <v>73</v>
      </c>
      <c r="E11909">
        <v>62</v>
      </c>
      <c r="F11909">
        <v>21</v>
      </c>
      <c r="T11909"/>
    </row>
    <row r="11910" spans="1:20" x14ac:dyDescent="0.25">
      <c r="A11910">
        <v>1993</v>
      </c>
      <c r="B11910">
        <v>8</v>
      </c>
      <c r="C11910">
        <v>8</v>
      </c>
      <c r="D11910">
        <v>86</v>
      </c>
      <c r="E11910">
        <v>62</v>
      </c>
      <c r="F11910">
        <v>3</v>
      </c>
      <c r="T11910"/>
    </row>
    <row r="11911" spans="1:20" x14ac:dyDescent="0.25">
      <c r="A11911">
        <v>1993</v>
      </c>
      <c r="B11911">
        <v>8</v>
      </c>
      <c r="C11911">
        <v>9</v>
      </c>
      <c r="D11911">
        <v>83</v>
      </c>
      <c r="E11911">
        <v>68</v>
      </c>
      <c r="F11911">
        <v>0</v>
      </c>
      <c r="T11911"/>
    </row>
    <row r="11912" spans="1:20" x14ac:dyDescent="0.25">
      <c r="A11912">
        <v>1993</v>
      </c>
      <c r="B11912">
        <v>8</v>
      </c>
      <c r="C11912">
        <v>10</v>
      </c>
      <c r="D11912">
        <v>84</v>
      </c>
      <c r="E11912">
        <v>66</v>
      </c>
      <c r="F11912">
        <v>0</v>
      </c>
      <c r="T11912"/>
    </row>
    <row r="11913" spans="1:20" x14ac:dyDescent="0.25">
      <c r="A11913">
        <v>1993</v>
      </c>
      <c r="B11913">
        <v>8</v>
      </c>
      <c r="C11913">
        <v>11</v>
      </c>
      <c r="D11913">
        <v>82</v>
      </c>
      <c r="E11913">
        <v>67</v>
      </c>
      <c r="F11913">
        <v>0</v>
      </c>
      <c r="T11913"/>
    </row>
    <row r="11914" spans="1:20" x14ac:dyDescent="0.25">
      <c r="A11914">
        <v>1993</v>
      </c>
      <c r="B11914">
        <v>8</v>
      </c>
      <c r="C11914">
        <v>12</v>
      </c>
      <c r="D11914">
        <v>76</v>
      </c>
      <c r="E11914">
        <v>67</v>
      </c>
      <c r="F11914">
        <v>23</v>
      </c>
      <c r="T11914"/>
    </row>
    <row r="11915" spans="1:20" x14ac:dyDescent="0.25">
      <c r="A11915">
        <v>1993</v>
      </c>
      <c r="B11915">
        <v>8</v>
      </c>
      <c r="C11915">
        <v>13</v>
      </c>
      <c r="D11915">
        <v>84</v>
      </c>
      <c r="E11915">
        <v>66</v>
      </c>
      <c r="F11915">
        <v>22</v>
      </c>
      <c r="T11915"/>
    </row>
    <row r="11916" spans="1:20" x14ac:dyDescent="0.25">
      <c r="A11916">
        <v>1993</v>
      </c>
      <c r="B11916">
        <v>8</v>
      </c>
      <c r="C11916">
        <v>14</v>
      </c>
      <c r="D11916">
        <v>90</v>
      </c>
      <c r="E11916">
        <v>71</v>
      </c>
      <c r="F11916">
        <v>0</v>
      </c>
      <c r="T11916"/>
    </row>
    <row r="11917" spans="1:20" x14ac:dyDescent="0.25">
      <c r="A11917">
        <v>1993</v>
      </c>
      <c r="B11917">
        <v>8</v>
      </c>
      <c r="C11917">
        <v>15</v>
      </c>
      <c r="D11917">
        <v>93</v>
      </c>
      <c r="E11917">
        <v>72</v>
      </c>
      <c r="F11917">
        <v>0</v>
      </c>
      <c r="T11917"/>
    </row>
    <row r="11918" spans="1:20" x14ac:dyDescent="0.25">
      <c r="A11918">
        <v>1993</v>
      </c>
      <c r="B11918">
        <v>8</v>
      </c>
      <c r="C11918">
        <v>16</v>
      </c>
      <c r="D11918">
        <v>86</v>
      </c>
      <c r="E11918">
        <v>68</v>
      </c>
      <c r="F11918">
        <v>185</v>
      </c>
      <c r="T11918"/>
    </row>
    <row r="11919" spans="1:20" x14ac:dyDescent="0.25">
      <c r="A11919">
        <v>1993</v>
      </c>
      <c r="B11919">
        <v>8</v>
      </c>
      <c r="C11919">
        <v>17</v>
      </c>
      <c r="D11919">
        <v>75</v>
      </c>
      <c r="E11919">
        <v>66</v>
      </c>
      <c r="F11919">
        <v>135</v>
      </c>
      <c r="T11919"/>
    </row>
    <row r="11920" spans="1:20" x14ac:dyDescent="0.25">
      <c r="A11920">
        <v>1993</v>
      </c>
      <c r="B11920">
        <v>8</v>
      </c>
      <c r="C11920">
        <v>18</v>
      </c>
      <c r="D11920">
        <v>77</v>
      </c>
      <c r="E11920">
        <v>68</v>
      </c>
      <c r="F11920">
        <v>0</v>
      </c>
      <c r="T11920"/>
    </row>
    <row r="11921" spans="1:20" x14ac:dyDescent="0.25">
      <c r="A11921">
        <v>1993</v>
      </c>
      <c r="B11921">
        <v>8</v>
      </c>
      <c r="C11921">
        <v>19</v>
      </c>
      <c r="D11921">
        <v>83</v>
      </c>
      <c r="E11921">
        <v>65</v>
      </c>
      <c r="F11921">
        <v>0</v>
      </c>
      <c r="T11921"/>
    </row>
    <row r="11922" spans="1:20" x14ac:dyDescent="0.25">
      <c r="A11922">
        <v>1993</v>
      </c>
      <c r="B11922">
        <v>8</v>
      </c>
      <c r="C11922">
        <v>20</v>
      </c>
      <c r="D11922">
        <v>82</v>
      </c>
      <c r="E11922">
        <v>69</v>
      </c>
      <c r="F11922">
        <v>2</v>
      </c>
      <c r="T11922"/>
    </row>
    <row r="11923" spans="1:20" x14ac:dyDescent="0.25">
      <c r="A11923">
        <v>1993</v>
      </c>
      <c r="B11923">
        <v>8</v>
      </c>
      <c r="C11923">
        <v>21</v>
      </c>
      <c r="D11923">
        <v>84</v>
      </c>
      <c r="E11923">
        <v>67</v>
      </c>
      <c r="F11923">
        <v>0</v>
      </c>
      <c r="T11923"/>
    </row>
    <row r="11924" spans="1:20" x14ac:dyDescent="0.25">
      <c r="A11924">
        <v>1993</v>
      </c>
      <c r="B11924">
        <v>8</v>
      </c>
      <c r="C11924">
        <v>22</v>
      </c>
      <c r="D11924">
        <v>82</v>
      </c>
      <c r="E11924">
        <v>60</v>
      </c>
      <c r="F11924">
        <v>0</v>
      </c>
      <c r="T11924"/>
    </row>
    <row r="11925" spans="1:20" x14ac:dyDescent="0.25">
      <c r="A11925">
        <v>1993</v>
      </c>
      <c r="B11925">
        <v>8</v>
      </c>
      <c r="C11925">
        <v>23</v>
      </c>
      <c r="D11925">
        <v>86</v>
      </c>
      <c r="E11925">
        <v>66</v>
      </c>
      <c r="F11925">
        <v>0</v>
      </c>
      <c r="T11925"/>
    </row>
    <row r="11926" spans="1:20" x14ac:dyDescent="0.25">
      <c r="A11926">
        <v>1993</v>
      </c>
      <c r="B11926">
        <v>8</v>
      </c>
      <c r="C11926">
        <v>24</v>
      </c>
      <c r="D11926">
        <v>84</v>
      </c>
      <c r="E11926">
        <v>69</v>
      </c>
      <c r="F11926">
        <v>0</v>
      </c>
      <c r="T11926"/>
    </row>
    <row r="11927" spans="1:20" x14ac:dyDescent="0.25">
      <c r="A11927">
        <v>1993</v>
      </c>
      <c r="B11927">
        <v>8</v>
      </c>
      <c r="C11927">
        <v>25</v>
      </c>
      <c r="D11927">
        <v>94</v>
      </c>
      <c r="E11927">
        <v>72</v>
      </c>
      <c r="F11927">
        <v>45</v>
      </c>
      <c r="T11927"/>
    </row>
    <row r="11928" spans="1:20" x14ac:dyDescent="0.25">
      <c r="A11928">
        <v>1993</v>
      </c>
      <c r="B11928">
        <v>8</v>
      </c>
      <c r="C11928">
        <v>26</v>
      </c>
      <c r="D11928">
        <v>96</v>
      </c>
      <c r="E11928">
        <v>73</v>
      </c>
      <c r="F11928">
        <v>0</v>
      </c>
      <c r="T11928"/>
    </row>
    <row r="11929" spans="1:20" x14ac:dyDescent="0.25">
      <c r="A11929">
        <v>1993</v>
      </c>
      <c r="B11929">
        <v>8</v>
      </c>
      <c r="C11929">
        <v>27</v>
      </c>
      <c r="D11929">
        <v>96</v>
      </c>
      <c r="E11929">
        <v>73</v>
      </c>
      <c r="F11929">
        <v>0</v>
      </c>
      <c r="T11929"/>
    </row>
    <row r="11930" spans="1:20" x14ac:dyDescent="0.25">
      <c r="A11930">
        <v>1993</v>
      </c>
      <c r="B11930">
        <v>8</v>
      </c>
      <c r="C11930">
        <v>28</v>
      </c>
      <c r="D11930">
        <v>95</v>
      </c>
      <c r="E11930">
        <v>71</v>
      </c>
      <c r="F11930">
        <v>53</v>
      </c>
      <c r="T11930"/>
    </row>
    <row r="11931" spans="1:20" x14ac:dyDescent="0.25">
      <c r="A11931">
        <v>1993</v>
      </c>
      <c r="B11931">
        <v>8</v>
      </c>
      <c r="C11931">
        <v>29</v>
      </c>
      <c r="D11931">
        <v>88</v>
      </c>
      <c r="E11931">
        <v>70</v>
      </c>
      <c r="F11931">
        <v>0</v>
      </c>
      <c r="T11931"/>
    </row>
    <row r="11932" spans="1:20" x14ac:dyDescent="0.25">
      <c r="A11932">
        <v>1993</v>
      </c>
      <c r="B11932">
        <v>8</v>
      </c>
      <c r="C11932">
        <v>30</v>
      </c>
      <c r="D11932">
        <v>85</v>
      </c>
      <c r="E11932">
        <v>71</v>
      </c>
      <c r="F11932">
        <v>0</v>
      </c>
      <c r="T11932"/>
    </row>
    <row r="11933" spans="1:20" x14ac:dyDescent="0.25">
      <c r="A11933">
        <v>1993</v>
      </c>
      <c r="B11933">
        <v>8</v>
      </c>
      <c r="C11933">
        <v>31</v>
      </c>
      <c r="D11933">
        <v>85</v>
      </c>
      <c r="E11933">
        <v>71</v>
      </c>
      <c r="F11933">
        <v>0</v>
      </c>
      <c r="T11933"/>
    </row>
    <row r="11934" spans="1:20" x14ac:dyDescent="0.25">
      <c r="A11934">
        <v>1993</v>
      </c>
      <c r="B11934">
        <v>9</v>
      </c>
      <c r="C11934">
        <v>1</v>
      </c>
      <c r="D11934">
        <v>90</v>
      </c>
      <c r="E11934">
        <v>73</v>
      </c>
      <c r="F11934">
        <v>1</v>
      </c>
      <c r="T11934"/>
    </row>
    <row r="11935" spans="1:20" x14ac:dyDescent="0.25">
      <c r="A11935">
        <v>1993</v>
      </c>
      <c r="B11935">
        <v>9</v>
      </c>
      <c r="C11935">
        <v>2</v>
      </c>
      <c r="D11935">
        <v>76</v>
      </c>
      <c r="E11935">
        <v>70</v>
      </c>
      <c r="F11935">
        <v>0</v>
      </c>
      <c r="T11935"/>
    </row>
    <row r="11936" spans="1:20" x14ac:dyDescent="0.25">
      <c r="A11936">
        <v>1993</v>
      </c>
      <c r="B11936">
        <v>9</v>
      </c>
      <c r="C11936">
        <v>3</v>
      </c>
      <c r="D11936">
        <v>95</v>
      </c>
      <c r="E11936">
        <v>76</v>
      </c>
      <c r="F11936">
        <v>0</v>
      </c>
      <c r="T11936"/>
    </row>
    <row r="11937" spans="1:20" x14ac:dyDescent="0.25">
      <c r="A11937">
        <v>1993</v>
      </c>
      <c r="B11937">
        <v>9</v>
      </c>
      <c r="C11937">
        <v>4</v>
      </c>
      <c r="D11937">
        <v>79</v>
      </c>
      <c r="E11937">
        <v>67</v>
      </c>
      <c r="F11937">
        <v>30</v>
      </c>
      <c r="T11937"/>
    </row>
    <row r="11938" spans="1:20" x14ac:dyDescent="0.25">
      <c r="A11938">
        <v>1993</v>
      </c>
      <c r="B11938">
        <v>9</v>
      </c>
      <c r="C11938">
        <v>5</v>
      </c>
      <c r="D11938">
        <v>86</v>
      </c>
      <c r="E11938">
        <v>66</v>
      </c>
      <c r="F11938">
        <v>0</v>
      </c>
      <c r="T11938"/>
    </row>
    <row r="11939" spans="1:20" x14ac:dyDescent="0.25">
      <c r="A11939">
        <v>1993</v>
      </c>
      <c r="B11939">
        <v>9</v>
      </c>
      <c r="C11939">
        <v>6</v>
      </c>
      <c r="D11939">
        <v>85</v>
      </c>
      <c r="E11939">
        <v>64</v>
      </c>
      <c r="F11939">
        <v>0</v>
      </c>
      <c r="T11939"/>
    </row>
    <row r="11940" spans="1:20" x14ac:dyDescent="0.25">
      <c r="A11940">
        <v>1993</v>
      </c>
      <c r="B11940">
        <v>9</v>
      </c>
      <c r="C11940">
        <v>7</v>
      </c>
      <c r="D11940">
        <v>79</v>
      </c>
      <c r="E11940">
        <v>67</v>
      </c>
      <c r="F11940">
        <v>0</v>
      </c>
      <c r="T11940"/>
    </row>
    <row r="11941" spans="1:20" x14ac:dyDescent="0.25">
      <c r="A11941">
        <v>1993</v>
      </c>
      <c r="B11941">
        <v>9</v>
      </c>
      <c r="C11941">
        <v>8</v>
      </c>
      <c r="D11941">
        <v>68</v>
      </c>
      <c r="E11941">
        <v>65</v>
      </c>
      <c r="F11941">
        <v>7</v>
      </c>
      <c r="T11941"/>
    </row>
    <row r="11942" spans="1:20" x14ac:dyDescent="0.25">
      <c r="A11942">
        <v>1993</v>
      </c>
      <c r="B11942">
        <v>9</v>
      </c>
      <c r="C11942">
        <v>9</v>
      </c>
      <c r="D11942">
        <v>78</v>
      </c>
      <c r="E11942">
        <v>66</v>
      </c>
      <c r="F11942">
        <v>32</v>
      </c>
      <c r="T11942"/>
    </row>
    <row r="11943" spans="1:20" x14ac:dyDescent="0.25">
      <c r="A11943">
        <v>1993</v>
      </c>
      <c r="B11943">
        <v>9</v>
      </c>
      <c r="C11943">
        <v>10</v>
      </c>
      <c r="D11943">
        <v>81</v>
      </c>
      <c r="E11943">
        <v>62</v>
      </c>
      <c r="F11943">
        <v>28</v>
      </c>
      <c r="T11943"/>
    </row>
    <row r="11944" spans="1:20" x14ac:dyDescent="0.25">
      <c r="A11944">
        <v>1993</v>
      </c>
      <c r="B11944">
        <v>9</v>
      </c>
      <c r="C11944">
        <v>11</v>
      </c>
      <c r="D11944">
        <v>69</v>
      </c>
      <c r="E11944">
        <v>55</v>
      </c>
      <c r="F11944">
        <v>0</v>
      </c>
      <c r="T11944"/>
    </row>
    <row r="11945" spans="1:20" x14ac:dyDescent="0.25">
      <c r="A11945">
        <v>1993</v>
      </c>
      <c r="B11945">
        <v>9</v>
      </c>
      <c r="C11945">
        <v>12</v>
      </c>
      <c r="D11945">
        <v>75</v>
      </c>
      <c r="E11945">
        <v>53</v>
      </c>
      <c r="F11945">
        <v>0</v>
      </c>
      <c r="T11945"/>
    </row>
    <row r="11946" spans="1:20" x14ac:dyDescent="0.25">
      <c r="A11946">
        <v>1993</v>
      </c>
      <c r="B11946">
        <v>9</v>
      </c>
      <c r="C11946">
        <v>13</v>
      </c>
      <c r="D11946">
        <v>84</v>
      </c>
      <c r="E11946">
        <v>65</v>
      </c>
      <c r="F11946">
        <v>0</v>
      </c>
      <c r="T11946"/>
    </row>
    <row r="11947" spans="1:20" x14ac:dyDescent="0.25">
      <c r="A11947">
        <v>1993</v>
      </c>
      <c r="B11947">
        <v>9</v>
      </c>
      <c r="C11947">
        <v>14</v>
      </c>
      <c r="D11947">
        <v>86</v>
      </c>
      <c r="E11947">
        <v>66</v>
      </c>
      <c r="F11947">
        <v>0</v>
      </c>
      <c r="T11947"/>
    </row>
    <row r="11948" spans="1:20" x14ac:dyDescent="0.25">
      <c r="A11948">
        <v>1993</v>
      </c>
      <c r="B11948">
        <v>9</v>
      </c>
      <c r="C11948">
        <v>15</v>
      </c>
      <c r="D11948">
        <v>90</v>
      </c>
      <c r="E11948">
        <v>69</v>
      </c>
      <c r="F11948">
        <v>64</v>
      </c>
      <c r="T11948"/>
    </row>
    <row r="11949" spans="1:20" x14ac:dyDescent="0.25">
      <c r="A11949">
        <v>1993</v>
      </c>
      <c r="B11949">
        <v>9</v>
      </c>
      <c r="C11949">
        <v>16</v>
      </c>
      <c r="D11949">
        <v>69</v>
      </c>
      <c r="E11949">
        <v>56</v>
      </c>
      <c r="F11949">
        <v>17</v>
      </c>
      <c r="T11949"/>
    </row>
    <row r="11950" spans="1:20" x14ac:dyDescent="0.25">
      <c r="A11950">
        <v>1993</v>
      </c>
      <c r="B11950">
        <v>9</v>
      </c>
      <c r="C11950">
        <v>17</v>
      </c>
      <c r="D11950">
        <v>65</v>
      </c>
      <c r="E11950">
        <v>56</v>
      </c>
      <c r="F11950">
        <v>40</v>
      </c>
      <c r="T11950"/>
    </row>
    <row r="11951" spans="1:20" x14ac:dyDescent="0.25">
      <c r="A11951">
        <v>1993</v>
      </c>
      <c r="B11951">
        <v>9</v>
      </c>
      <c r="C11951">
        <v>18</v>
      </c>
      <c r="D11951">
        <v>64</v>
      </c>
      <c r="E11951">
        <v>59</v>
      </c>
      <c r="F11951">
        <v>40</v>
      </c>
      <c r="T11951"/>
    </row>
    <row r="11952" spans="1:20" x14ac:dyDescent="0.25">
      <c r="A11952">
        <v>1993</v>
      </c>
      <c r="B11952">
        <v>9</v>
      </c>
      <c r="C11952">
        <v>19</v>
      </c>
      <c r="D11952">
        <v>73</v>
      </c>
      <c r="E11952">
        <v>52</v>
      </c>
      <c r="F11952">
        <v>0</v>
      </c>
      <c r="T11952"/>
    </row>
    <row r="11953" spans="1:20" x14ac:dyDescent="0.25">
      <c r="A11953">
        <v>1993</v>
      </c>
      <c r="B11953">
        <v>9</v>
      </c>
      <c r="C11953">
        <v>20</v>
      </c>
      <c r="D11953">
        <v>64</v>
      </c>
      <c r="E11953">
        <v>44</v>
      </c>
      <c r="F11953">
        <v>0</v>
      </c>
      <c r="T11953"/>
    </row>
    <row r="11954" spans="1:20" x14ac:dyDescent="0.25">
      <c r="A11954">
        <v>1993</v>
      </c>
      <c r="B11954">
        <v>9</v>
      </c>
      <c r="C11954">
        <v>21</v>
      </c>
      <c r="D11954">
        <v>62</v>
      </c>
      <c r="E11954">
        <v>52</v>
      </c>
      <c r="F11954">
        <v>24</v>
      </c>
      <c r="T11954"/>
    </row>
    <row r="11955" spans="1:20" x14ac:dyDescent="0.25">
      <c r="A11955">
        <v>1993</v>
      </c>
      <c r="B11955">
        <v>9</v>
      </c>
      <c r="C11955">
        <v>22</v>
      </c>
      <c r="D11955">
        <v>64</v>
      </c>
      <c r="E11955">
        <v>57</v>
      </c>
      <c r="F11955">
        <v>0</v>
      </c>
      <c r="T11955"/>
    </row>
    <row r="11956" spans="1:20" x14ac:dyDescent="0.25">
      <c r="A11956">
        <v>1993</v>
      </c>
      <c r="B11956">
        <v>9</v>
      </c>
      <c r="C11956">
        <v>23</v>
      </c>
      <c r="D11956">
        <v>71</v>
      </c>
      <c r="E11956">
        <v>60</v>
      </c>
      <c r="F11956">
        <v>22</v>
      </c>
      <c r="T11956"/>
    </row>
    <row r="11957" spans="1:20" x14ac:dyDescent="0.25">
      <c r="A11957">
        <v>1993</v>
      </c>
      <c r="B11957">
        <v>9</v>
      </c>
      <c r="C11957">
        <v>24</v>
      </c>
      <c r="D11957">
        <v>73</v>
      </c>
      <c r="E11957">
        <v>55</v>
      </c>
      <c r="F11957">
        <v>0</v>
      </c>
      <c r="T11957"/>
    </row>
    <row r="11958" spans="1:20" x14ac:dyDescent="0.25">
      <c r="A11958">
        <v>1993</v>
      </c>
      <c r="B11958">
        <v>9</v>
      </c>
      <c r="C11958">
        <v>25</v>
      </c>
      <c r="D11958">
        <v>74</v>
      </c>
      <c r="E11958">
        <v>52</v>
      </c>
      <c r="F11958">
        <v>26</v>
      </c>
      <c r="T11958"/>
    </row>
    <row r="11959" spans="1:20" x14ac:dyDescent="0.25">
      <c r="A11959">
        <v>1993</v>
      </c>
      <c r="B11959">
        <v>9</v>
      </c>
      <c r="C11959">
        <v>26</v>
      </c>
      <c r="D11959">
        <v>78</v>
      </c>
      <c r="E11959">
        <v>54</v>
      </c>
      <c r="F11959">
        <v>142</v>
      </c>
      <c r="T11959"/>
    </row>
    <row r="11960" spans="1:20" x14ac:dyDescent="0.25">
      <c r="A11960">
        <v>1993</v>
      </c>
      <c r="B11960">
        <v>9</v>
      </c>
      <c r="C11960">
        <v>27</v>
      </c>
      <c r="D11960">
        <v>76</v>
      </c>
      <c r="E11960">
        <v>60</v>
      </c>
      <c r="F11960">
        <v>50</v>
      </c>
      <c r="T11960"/>
    </row>
    <row r="11961" spans="1:20" x14ac:dyDescent="0.25">
      <c r="A11961">
        <v>1993</v>
      </c>
      <c r="B11961">
        <v>9</v>
      </c>
      <c r="C11961">
        <v>28</v>
      </c>
      <c r="D11961">
        <v>67</v>
      </c>
      <c r="E11961">
        <v>52</v>
      </c>
      <c r="F11961">
        <v>0</v>
      </c>
      <c r="T11961"/>
    </row>
    <row r="11962" spans="1:20" x14ac:dyDescent="0.25">
      <c r="A11962">
        <v>1993</v>
      </c>
      <c r="B11962">
        <v>9</v>
      </c>
      <c r="C11962">
        <v>29</v>
      </c>
      <c r="D11962">
        <v>66</v>
      </c>
      <c r="E11962">
        <v>52</v>
      </c>
      <c r="F11962">
        <v>0</v>
      </c>
      <c r="T11962"/>
    </row>
    <row r="11963" spans="1:20" x14ac:dyDescent="0.25">
      <c r="A11963">
        <v>1993</v>
      </c>
      <c r="B11963">
        <v>9</v>
      </c>
      <c r="C11963">
        <v>30</v>
      </c>
      <c r="D11963">
        <v>57</v>
      </c>
      <c r="E11963">
        <v>47</v>
      </c>
      <c r="F11963">
        <v>2</v>
      </c>
      <c r="T11963"/>
    </row>
    <row r="11964" spans="1:20" x14ac:dyDescent="0.25">
      <c r="A11964">
        <v>1993</v>
      </c>
      <c r="B11964">
        <v>10</v>
      </c>
      <c r="C11964">
        <v>1</v>
      </c>
      <c r="D11964">
        <v>63</v>
      </c>
      <c r="E11964">
        <v>43</v>
      </c>
      <c r="F11964">
        <v>0</v>
      </c>
      <c r="T11964"/>
    </row>
    <row r="11965" spans="1:20" x14ac:dyDescent="0.25">
      <c r="A11965">
        <v>1993</v>
      </c>
      <c r="B11965">
        <v>10</v>
      </c>
      <c r="C11965">
        <v>2</v>
      </c>
      <c r="D11965">
        <v>72</v>
      </c>
      <c r="E11965">
        <v>55</v>
      </c>
      <c r="F11965">
        <v>6</v>
      </c>
      <c r="T11965"/>
    </row>
    <row r="11966" spans="1:20" x14ac:dyDescent="0.25">
      <c r="A11966">
        <v>1993</v>
      </c>
      <c r="B11966">
        <v>10</v>
      </c>
      <c r="C11966">
        <v>3</v>
      </c>
      <c r="D11966">
        <v>66</v>
      </c>
      <c r="E11966">
        <v>53</v>
      </c>
      <c r="F11966">
        <v>26</v>
      </c>
      <c r="T11966"/>
    </row>
    <row r="11967" spans="1:20" x14ac:dyDescent="0.25">
      <c r="A11967">
        <v>1993</v>
      </c>
      <c r="B11967">
        <v>10</v>
      </c>
      <c r="C11967">
        <v>4</v>
      </c>
      <c r="D11967">
        <v>73</v>
      </c>
      <c r="E11967">
        <v>51</v>
      </c>
      <c r="F11967">
        <v>0</v>
      </c>
      <c r="T11967"/>
    </row>
    <row r="11968" spans="1:20" x14ac:dyDescent="0.25">
      <c r="A11968">
        <v>1993</v>
      </c>
      <c r="B11968">
        <v>10</v>
      </c>
      <c r="C11968">
        <v>5</v>
      </c>
      <c r="D11968">
        <v>63</v>
      </c>
      <c r="E11968">
        <v>47</v>
      </c>
      <c r="F11968">
        <v>0</v>
      </c>
      <c r="T11968"/>
    </row>
    <row r="11969" spans="1:20" x14ac:dyDescent="0.25">
      <c r="A11969">
        <v>1993</v>
      </c>
      <c r="B11969">
        <v>10</v>
      </c>
      <c r="C11969">
        <v>6</v>
      </c>
      <c r="D11969">
        <v>66</v>
      </c>
      <c r="E11969">
        <v>44</v>
      </c>
      <c r="F11969">
        <v>0</v>
      </c>
      <c r="T11969"/>
    </row>
    <row r="11970" spans="1:20" x14ac:dyDescent="0.25">
      <c r="A11970">
        <v>1993</v>
      </c>
      <c r="B11970">
        <v>10</v>
      </c>
      <c r="C11970">
        <v>7</v>
      </c>
      <c r="D11970">
        <v>74</v>
      </c>
      <c r="E11970">
        <v>53</v>
      </c>
      <c r="F11970">
        <v>0</v>
      </c>
      <c r="T11970"/>
    </row>
    <row r="11971" spans="1:20" x14ac:dyDescent="0.25">
      <c r="A11971">
        <v>1993</v>
      </c>
      <c r="B11971">
        <v>10</v>
      </c>
      <c r="C11971">
        <v>8</v>
      </c>
      <c r="D11971">
        <v>72</v>
      </c>
      <c r="E11971">
        <v>59</v>
      </c>
      <c r="F11971">
        <v>0</v>
      </c>
      <c r="T11971"/>
    </row>
    <row r="11972" spans="1:20" x14ac:dyDescent="0.25">
      <c r="A11972">
        <v>1993</v>
      </c>
      <c r="B11972">
        <v>10</v>
      </c>
      <c r="C11972">
        <v>9</v>
      </c>
      <c r="D11972">
        <v>78</v>
      </c>
      <c r="E11972">
        <v>55</v>
      </c>
      <c r="F11972">
        <v>0</v>
      </c>
      <c r="T11972"/>
    </row>
    <row r="11973" spans="1:20" x14ac:dyDescent="0.25">
      <c r="A11973">
        <v>1993</v>
      </c>
      <c r="B11973">
        <v>10</v>
      </c>
      <c r="C11973">
        <v>10</v>
      </c>
      <c r="D11973">
        <v>55</v>
      </c>
      <c r="E11973">
        <v>42</v>
      </c>
      <c r="F11973">
        <v>0</v>
      </c>
      <c r="T11973"/>
    </row>
    <row r="11974" spans="1:20" x14ac:dyDescent="0.25">
      <c r="A11974">
        <v>1993</v>
      </c>
      <c r="B11974">
        <v>10</v>
      </c>
      <c r="C11974">
        <v>11</v>
      </c>
      <c r="D11974">
        <v>54</v>
      </c>
      <c r="E11974">
        <v>40</v>
      </c>
      <c r="F11974">
        <v>0</v>
      </c>
      <c r="T11974"/>
    </row>
    <row r="11975" spans="1:20" x14ac:dyDescent="0.25">
      <c r="A11975">
        <v>1993</v>
      </c>
      <c r="B11975">
        <v>10</v>
      </c>
      <c r="C11975">
        <v>12</v>
      </c>
      <c r="D11975">
        <v>54</v>
      </c>
      <c r="E11975">
        <v>47</v>
      </c>
      <c r="F11975">
        <v>96</v>
      </c>
      <c r="T11975"/>
    </row>
    <row r="11976" spans="1:20" x14ac:dyDescent="0.25">
      <c r="A11976">
        <v>1993</v>
      </c>
      <c r="B11976">
        <v>10</v>
      </c>
      <c r="C11976">
        <v>13</v>
      </c>
      <c r="D11976">
        <v>56</v>
      </c>
      <c r="E11976">
        <v>43</v>
      </c>
      <c r="F11976">
        <v>0</v>
      </c>
      <c r="T11976"/>
    </row>
    <row r="11977" spans="1:20" x14ac:dyDescent="0.25">
      <c r="A11977">
        <v>1993</v>
      </c>
      <c r="B11977">
        <v>10</v>
      </c>
      <c r="C11977">
        <v>14</v>
      </c>
      <c r="D11977">
        <v>54</v>
      </c>
      <c r="E11977">
        <v>38</v>
      </c>
      <c r="F11977">
        <v>2</v>
      </c>
      <c r="T11977"/>
    </row>
    <row r="11978" spans="1:20" x14ac:dyDescent="0.25">
      <c r="A11978">
        <v>1993</v>
      </c>
      <c r="B11978">
        <v>10</v>
      </c>
      <c r="C11978">
        <v>15</v>
      </c>
      <c r="D11978">
        <v>65</v>
      </c>
      <c r="E11978">
        <v>53</v>
      </c>
      <c r="F11978">
        <v>0</v>
      </c>
      <c r="T11978"/>
    </row>
    <row r="11979" spans="1:20" x14ac:dyDescent="0.25">
      <c r="A11979">
        <v>1993</v>
      </c>
      <c r="B11979">
        <v>10</v>
      </c>
      <c r="C11979">
        <v>16</v>
      </c>
      <c r="D11979">
        <v>66</v>
      </c>
      <c r="E11979">
        <v>52</v>
      </c>
      <c r="F11979">
        <v>0</v>
      </c>
      <c r="T11979"/>
    </row>
    <row r="11980" spans="1:20" x14ac:dyDescent="0.25">
      <c r="A11980">
        <v>1993</v>
      </c>
      <c r="B11980">
        <v>10</v>
      </c>
      <c r="C11980">
        <v>17</v>
      </c>
      <c r="D11980">
        <v>69</v>
      </c>
      <c r="E11980">
        <v>58</v>
      </c>
      <c r="F11980">
        <v>2</v>
      </c>
      <c r="T11980"/>
    </row>
    <row r="11981" spans="1:20" x14ac:dyDescent="0.25">
      <c r="A11981">
        <v>1993</v>
      </c>
      <c r="B11981">
        <v>10</v>
      </c>
      <c r="C11981">
        <v>18</v>
      </c>
      <c r="D11981">
        <v>72</v>
      </c>
      <c r="E11981">
        <v>53</v>
      </c>
      <c r="F11981">
        <v>0</v>
      </c>
      <c r="T11981"/>
    </row>
    <row r="11982" spans="1:20" x14ac:dyDescent="0.25">
      <c r="A11982">
        <v>1993</v>
      </c>
      <c r="B11982">
        <v>10</v>
      </c>
      <c r="C11982">
        <v>19</v>
      </c>
      <c r="D11982">
        <v>61</v>
      </c>
      <c r="E11982">
        <v>47</v>
      </c>
      <c r="F11982">
        <v>11</v>
      </c>
      <c r="T11982"/>
    </row>
    <row r="11983" spans="1:20" x14ac:dyDescent="0.25">
      <c r="A11983">
        <v>1993</v>
      </c>
      <c r="B11983">
        <v>10</v>
      </c>
      <c r="C11983">
        <v>20</v>
      </c>
      <c r="D11983">
        <v>54</v>
      </c>
      <c r="E11983">
        <v>51</v>
      </c>
      <c r="F11983">
        <v>73</v>
      </c>
      <c r="T11983"/>
    </row>
    <row r="11984" spans="1:20" x14ac:dyDescent="0.25">
      <c r="A11984">
        <v>1993</v>
      </c>
      <c r="B11984">
        <v>10</v>
      </c>
      <c r="C11984">
        <v>21</v>
      </c>
      <c r="D11984">
        <v>68</v>
      </c>
      <c r="E11984">
        <v>54</v>
      </c>
      <c r="F11984">
        <v>62</v>
      </c>
      <c r="T11984"/>
    </row>
    <row r="11985" spans="1:20" x14ac:dyDescent="0.25">
      <c r="A11985">
        <v>1993</v>
      </c>
      <c r="B11985">
        <v>10</v>
      </c>
      <c r="C11985">
        <v>22</v>
      </c>
      <c r="D11985">
        <v>62</v>
      </c>
      <c r="E11985">
        <v>47</v>
      </c>
      <c r="F11985">
        <v>0</v>
      </c>
      <c r="T11985"/>
    </row>
    <row r="11986" spans="1:20" x14ac:dyDescent="0.25">
      <c r="A11986">
        <v>1993</v>
      </c>
      <c r="B11986">
        <v>10</v>
      </c>
      <c r="C11986">
        <v>23</v>
      </c>
      <c r="D11986">
        <v>60</v>
      </c>
      <c r="E11986">
        <v>44</v>
      </c>
      <c r="F11986">
        <v>0</v>
      </c>
      <c r="T11986"/>
    </row>
    <row r="11987" spans="1:20" x14ac:dyDescent="0.25">
      <c r="A11987">
        <v>1993</v>
      </c>
      <c r="B11987">
        <v>10</v>
      </c>
      <c r="C11987">
        <v>24</v>
      </c>
      <c r="D11987">
        <v>67</v>
      </c>
      <c r="E11987">
        <v>45</v>
      </c>
      <c r="F11987">
        <v>0</v>
      </c>
      <c r="T11987"/>
    </row>
    <row r="11988" spans="1:20" x14ac:dyDescent="0.25">
      <c r="A11988">
        <v>1993</v>
      </c>
      <c r="B11988">
        <v>10</v>
      </c>
      <c r="C11988">
        <v>25</v>
      </c>
      <c r="D11988">
        <v>74</v>
      </c>
      <c r="E11988">
        <v>51</v>
      </c>
      <c r="F11988">
        <v>0</v>
      </c>
      <c r="T11988"/>
    </row>
    <row r="11989" spans="1:20" x14ac:dyDescent="0.25">
      <c r="A11989">
        <v>1993</v>
      </c>
      <c r="B11989">
        <v>10</v>
      </c>
      <c r="C11989">
        <v>26</v>
      </c>
      <c r="D11989">
        <v>57</v>
      </c>
      <c r="E11989">
        <v>51</v>
      </c>
      <c r="F11989">
        <v>0</v>
      </c>
      <c r="T11989"/>
    </row>
    <row r="11990" spans="1:20" x14ac:dyDescent="0.25">
      <c r="A11990">
        <v>1993</v>
      </c>
      <c r="B11990">
        <v>10</v>
      </c>
      <c r="C11990">
        <v>27</v>
      </c>
      <c r="D11990">
        <v>64</v>
      </c>
      <c r="E11990">
        <v>47</v>
      </c>
      <c r="F11990">
        <v>9</v>
      </c>
      <c r="T11990"/>
    </row>
    <row r="11991" spans="1:20" x14ac:dyDescent="0.25">
      <c r="A11991">
        <v>1993</v>
      </c>
      <c r="B11991">
        <v>10</v>
      </c>
      <c r="C11991">
        <v>28</v>
      </c>
      <c r="D11991">
        <v>59</v>
      </c>
      <c r="E11991">
        <v>46</v>
      </c>
      <c r="F11991">
        <v>0</v>
      </c>
      <c r="T11991"/>
    </row>
    <row r="11992" spans="1:20" x14ac:dyDescent="0.25">
      <c r="A11992">
        <v>1993</v>
      </c>
      <c r="B11992">
        <v>10</v>
      </c>
      <c r="C11992">
        <v>29</v>
      </c>
      <c r="D11992">
        <v>65</v>
      </c>
      <c r="E11992">
        <v>44</v>
      </c>
      <c r="F11992">
        <v>0</v>
      </c>
      <c r="T11992"/>
    </row>
    <row r="11993" spans="1:20" x14ac:dyDescent="0.25">
      <c r="A11993">
        <v>1993</v>
      </c>
      <c r="B11993">
        <v>10</v>
      </c>
      <c r="C11993">
        <v>30</v>
      </c>
      <c r="D11993">
        <v>56</v>
      </c>
      <c r="E11993">
        <v>45</v>
      </c>
      <c r="F11993">
        <v>97</v>
      </c>
      <c r="T11993"/>
    </row>
    <row r="11994" spans="1:20" x14ac:dyDescent="0.25">
      <c r="A11994">
        <v>1993</v>
      </c>
      <c r="B11994">
        <v>10</v>
      </c>
      <c r="C11994">
        <v>31</v>
      </c>
      <c r="D11994">
        <v>50</v>
      </c>
      <c r="E11994">
        <v>41</v>
      </c>
      <c r="F11994">
        <v>71</v>
      </c>
      <c r="T11994"/>
    </row>
    <row r="11995" spans="1:20" x14ac:dyDescent="0.25">
      <c r="A11995">
        <v>1993</v>
      </c>
      <c r="B11995">
        <v>11</v>
      </c>
      <c r="C11995">
        <v>1</v>
      </c>
      <c r="D11995">
        <v>50</v>
      </c>
      <c r="E11995">
        <v>39</v>
      </c>
      <c r="F11995">
        <v>0</v>
      </c>
      <c r="T11995"/>
    </row>
    <row r="11996" spans="1:20" x14ac:dyDescent="0.25">
      <c r="A11996">
        <v>1993</v>
      </c>
      <c r="B11996">
        <v>11</v>
      </c>
      <c r="C11996">
        <v>2</v>
      </c>
      <c r="D11996">
        <v>53</v>
      </c>
      <c r="E11996">
        <v>36</v>
      </c>
      <c r="F11996">
        <v>0</v>
      </c>
      <c r="T11996"/>
    </row>
    <row r="11997" spans="1:20" x14ac:dyDescent="0.25">
      <c r="A11997">
        <v>1993</v>
      </c>
      <c r="B11997">
        <v>11</v>
      </c>
      <c r="C11997">
        <v>3</v>
      </c>
      <c r="D11997">
        <v>50</v>
      </c>
      <c r="E11997">
        <v>42</v>
      </c>
      <c r="F11997">
        <v>0</v>
      </c>
      <c r="T11997"/>
    </row>
    <row r="11998" spans="1:20" x14ac:dyDescent="0.25">
      <c r="A11998">
        <v>1993</v>
      </c>
      <c r="B11998">
        <v>11</v>
      </c>
      <c r="C11998">
        <v>4</v>
      </c>
      <c r="D11998">
        <v>57</v>
      </c>
      <c r="E11998">
        <v>41</v>
      </c>
      <c r="F11998">
        <v>0</v>
      </c>
      <c r="T11998"/>
    </row>
    <row r="11999" spans="1:20" x14ac:dyDescent="0.25">
      <c r="A11999">
        <v>1993</v>
      </c>
      <c r="B11999">
        <v>11</v>
      </c>
      <c r="C11999">
        <v>5</v>
      </c>
      <c r="D11999">
        <v>60</v>
      </c>
      <c r="E11999">
        <v>50</v>
      </c>
      <c r="F11999">
        <v>62</v>
      </c>
      <c r="T11999"/>
    </row>
    <row r="12000" spans="1:20" x14ac:dyDescent="0.25">
      <c r="A12000">
        <v>1993</v>
      </c>
      <c r="B12000">
        <v>11</v>
      </c>
      <c r="C12000">
        <v>6</v>
      </c>
      <c r="D12000">
        <v>60</v>
      </c>
      <c r="E12000">
        <v>43</v>
      </c>
      <c r="F12000">
        <v>0</v>
      </c>
      <c r="T12000"/>
    </row>
    <row r="12001" spans="1:20" x14ac:dyDescent="0.25">
      <c r="A12001">
        <v>1993</v>
      </c>
      <c r="B12001">
        <v>11</v>
      </c>
      <c r="C12001">
        <v>7</v>
      </c>
      <c r="D12001">
        <v>48</v>
      </c>
      <c r="E12001">
        <v>36</v>
      </c>
      <c r="F12001">
        <v>0</v>
      </c>
      <c r="T12001"/>
    </row>
    <row r="12002" spans="1:20" x14ac:dyDescent="0.25">
      <c r="A12002">
        <v>1993</v>
      </c>
      <c r="B12002">
        <v>11</v>
      </c>
      <c r="C12002">
        <v>8</v>
      </c>
      <c r="D12002">
        <v>50</v>
      </c>
      <c r="E12002">
        <v>34</v>
      </c>
      <c r="F12002">
        <v>0</v>
      </c>
      <c r="T12002"/>
    </row>
    <row r="12003" spans="1:20" x14ac:dyDescent="0.25">
      <c r="A12003">
        <v>1993</v>
      </c>
      <c r="B12003">
        <v>11</v>
      </c>
      <c r="C12003">
        <v>9</v>
      </c>
      <c r="D12003">
        <v>52</v>
      </c>
      <c r="E12003">
        <v>40</v>
      </c>
      <c r="F12003">
        <v>0</v>
      </c>
      <c r="T12003"/>
    </row>
    <row r="12004" spans="1:20" x14ac:dyDescent="0.25">
      <c r="A12004">
        <v>1993</v>
      </c>
      <c r="B12004">
        <v>11</v>
      </c>
      <c r="C12004">
        <v>10</v>
      </c>
      <c r="D12004">
        <v>58</v>
      </c>
      <c r="E12004">
        <v>39</v>
      </c>
      <c r="F12004">
        <v>0</v>
      </c>
      <c r="T12004"/>
    </row>
    <row r="12005" spans="1:20" x14ac:dyDescent="0.25">
      <c r="A12005">
        <v>1993</v>
      </c>
      <c r="B12005">
        <v>11</v>
      </c>
      <c r="C12005">
        <v>11</v>
      </c>
      <c r="D12005">
        <v>59</v>
      </c>
      <c r="E12005">
        <v>40</v>
      </c>
      <c r="F12005">
        <v>0</v>
      </c>
      <c r="T12005"/>
    </row>
    <row r="12006" spans="1:20" x14ac:dyDescent="0.25">
      <c r="A12006">
        <v>1993</v>
      </c>
      <c r="B12006">
        <v>11</v>
      </c>
      <c r="C12006">
        <v>12</v>
      </c>
      <c r="D12006">
        <v>64</v>
      </c>
      <c r="E12006">
        <v>45</v>
      </c>
      <c r="F12006">
        <v>0</v>
      </c>
      <c r="T12006"/>
    </row>
    <row r="12007" spans="1:20" x14ac:dyDescent="0.25">
      <c r="A12007">
        <v>1993</v>
      </c>
      <c r="B12007">
        <v>11</v>
      </c>
      <c r="C12007">
        <v>13</v>
      </c>
      <c r="D12007">
        <v>59</v>
      </c>
      <c r="E12007">
        <v>42</v>
      </c>
      <c r="F12007">
        <v>2</v>
      </c>
      <c r="T12007"/>
    </row>
    <row r="12008" spans="1:20" x14ac:dyDescent="0.25">
      <c r="A12008">
        <v>1993</v>
      </c>
      <c r="B12008">
        <v>11</v>
      </c>
      <c r="C12008">
        <v>14</v>
      </c>
      <c r="D12008">
        <v>72</v>
      </c>
      <c r="E12008">
        <v>54</v>
      </c>
      <c r="F12008">
        <v>1</v>
      </c>
      <c r="T12008"/>
    </row>
    <row r="12009" spans="1:20" x14ac:dyDescent="0.25">
      <c r="A12009">
        <v>1993</v>
      </c>
      <c r="B12009">
        <v>11</v>
      </c>
      <c r="C12009">
        <v>15</v>
      </c>
      <c r="D12009">
        <v>80</v>
      </c>
      <c r="E12009">
        <v>57</v>
      </c>
      <c r="F12009">
        <v>0</v>
      </c>
      <c r="T12009"/>
    </row>
    <row r="12010" spans="1:20" x14ac:dyDescent="0.25">
      <c r="A12010">
        <v>1993</v>
      </c>
      <c r="B12010">
        <v>11</v>
      </c>
      <c r="C12010">
        <v>16</v>
      </c>
      <c r="D12010">
        <v>60</v>
      </c>
      <c r="E12010">
        <v>49</v>
      </c>
      <c r="F12010">
        <v>0</v>
      </c>
      <c r="T12010"/>
    </row>
    <row r="12011" spans="1:20" x14ac:dyDescent="0.25">
      <c r="A12011">
        <v>1993</v>
      </c>
      <c r="B12011">
        <v>11</v>
      </c>
      <c r="C12011">
        <v>17</v>
      </c>
      <c r="D12011">
        <v>64</v>
      </c>
      <c r="E12011">
        <v>48</v>
      </c>
      <c r="F12011">
        <v>8</v>
      </c>
      <c r="T12011"/>
    </row>
    <row r="12012" spans="1:20" x14ac:dyDescent="0.25">
      <c r="A12012">
        <v>1993</v>
      </c>
      <c r="B12012">
        <v>11</v>
      </c>
      <c r="C12012">
        <v>18</v>
      </c>
      <c r="D12012">
        <v>61</v>
      </c>
      <c r="E12012">
        <v>49</v>
      </c>
      <c r="F12012">
        <v>0</v>
      </c>
      <c r="T12012"/>
    </row>
    <row r="12013" spans="1:20" x14ac:dyDescent="0.25">
      <c r="A12013">
        <v>1993</v>
      </c>
      <c r="B12013">
        <v>11</v>
      </c>
      <c r="C12013">
        <v>19</v>
      </c>
      <c r="D12013">
        <v>57</v>
      </c>
      <c r="E12013">
        <v>48</v>
      </c>
      <c r="F12013">
        <v>2</v>
      </c>
      <c r="T12013"/>
    </row>
    <row r="12014" spans="1:20" x14ac:dyDescent="0.25">
      <c r="A12014">
        <v>1993</v>
      </c>
      <c r="B12014">
        <v>11</v>
      </c>
      <c r="C12014">
        <v>20</v>
      </c>
      <c r="D12014">
        <v>56</v>
      </c>
      <c r="E12014">
        <v>33</v>
      </c>
      <c r="F12014">
        <v>0</v>
      </c>
      <c r="T12014"/>
    </row>
    <row r="12015" spans="1:20" x14ac:dyDescent="0.25">
      <c r="A12015">
        <v>1993</v>
      </c>
      <c r="B12015">
        <v>11</v>
      </c>
      <c r="C12015">
        <v>21</v>
      </c>
      <c r="D12015">
        <v>48</v>
      </c>
      <c r="E12015">
        <v>32</v>
      </c>
      <c r="F12015">
        <v>0</v>
      </c>
      <c r="T12015"/>
    </row>
    <row r="12016" spans="1:20" x14ac:dyDescent="0.25">
      <c r="A12016">
        <v>1993</v>
      </c>
      <c r="B12016">
        <v>11</v>
      </c>
      <c r="C12016">
        <v>22</v>
      </c>
      <c r="D12016">
        <v>58</v>
      </c>
      <c r="E12016">
        <v>40</v>
      </c>
      <c r="F12016">
        <v>0</v>
      </c>
      <c r="T12016"/>
    </row>
    <row r="12017" spans="1:20" x14ac:dyDescent="0.25">
      <c r="A12017">
        <v>1993</v>
      </c>
      <c r="B12017">
        <v>11</v>
      </c>
      <c r="C12017">
        <v>23</v>
      </c>
      <c r="D12017">
        <v>59</v>
      </c>
      <c r="E12017">
        <v>44</v>
      </c>
      <c r="F12017">
        <v>0</v>
      </c>
      <c r="T12017"/>
    </row>
    <row r="12018" spans="1:20" x14ac:dyDescent="0.25">
      <c r="A12018">
        <v>1993</v>
      </c>
      <c r="B12018">
        <v>11</v>
      </c>
      <c r="C12018">
        <v>24</v>
      </c>
      <c r="D12018">
        <v>57</v>
      </c>
      <c r="E12018">
        <v>40</v>
      </c>
      <c r="F12018">
        <v>0</v>
      </c>
      <c r="T12018"/>
    </row>
    <row r="12019" spans="1:20" x14ac:dyDescent="0.25">
      <c r="A12019">
        <v>1993</v>
      </c>
      <c r="B12019">
        <v>11</v>
      </c>
      <c r="C12019">
        <v>25</v>
      </c>
      <c r="D12019">
        <v>40</v>
      </c>
      <c r="E12019">
        <v>26</v>
      </c>
      <c r="F12019">
        <v>0</v>
      </c>
      <c r="T12019"/>
    </row>
    <row r="12020" spans="1:20" x14ac:dyDescent="0.25">
      <c r="A12020">
        <v>1993</v>
      </c>
      <c r="B12020">
        <v>11</v>
      </c>
      <c r="C12020">
        <v>26</v>
      </c>
      <c r="D12020">
        <v>43</v>
      </c>
      <c r="E12020">
        <v>25</v>
      </c>
      <c r="F12020">
        <v>0</v>
      </c>
      <c r="T12020"/>
    </row>
    <row r="12021" spans="1:20" x14ac:dyDescent="0.25">
      <c r="A12021">
        <v>1993</v>
      </c>
      <c r="B12021">
        <v>11</v>
      </c>
      <c r="C12021">
        <v>27</v>
      </c>
      <c r="D12021">
        <v>60</v>
      </c>
      <c r="E12021">
        <v>39</v>
      </c>
      <c r="F12021">
        <v>0</v>
      </c>
      <c r="T12021"/>
    </row>
    <row r="12022" spans="1:20" x14ac:dyDescent="0.25">
      <c r="A12022">
        <v>1993</v>
      </c>
      <c r="B12022">
        <v>11</v>
      </c>
      <c r="C12022">
        <v>28</v>
      </c>
      <c r="D12022">
        <v>66</v>
      </c>
      <c r="E12022">
        <v>44</v>
      </c>
      <c r="F12022">
        <v>145</v>
      </c>
      <c r="T12022"/>
    </row>
    <row r="12023" spans="1:20" x14ac:dyDescent="0.25">
      <c r="A12023">
        <v>1993</v>
      </c>
      <c r="B12023">
        <v>11</v>
      </c>
      <c r="C12023">
        <v>29</v>
      </c>
      <c r="D12023">
        <v>50</v>
      </c>
      <c r="E12023">
        <v>38</v>
      </c>
      <c r="F12023">
        <v>0</v>
      </c>
      <c r="T12023"/>
    </row>
    <row r="12024" spans="1:20" x14ac:dyDescent="0.25">
      <c r="A12024">
        <v>1993</v>
      </c>
      <c r="B12024">
        <v>11</v>
      </c>
      <c r="C12024">
        <v>30</v>
      </c>
      <c r="D12024">
        <v>48</v>
      </c>
      <c r="E12024">
        <v>36</v>
      </c>
      <c r="F12024">
        <v>0</v>
      </c>
      <c r="T12024"/>
    </row>
    <row r="12025" spans="1:20" x14ac:dyDescent="0.25">
      <c r="A12025">
        <v>1993</v>
      </c>
      <c r="B12025">
        <v>12</v>
      </c>
      <c r="C12025">
        <v>1</v>
      </c>
      <c r="D12025">
        <v>46</v>
      </c>
      <c r="E12025">
        <v>34</v>
      </c>
      <c r="F12025">
        <v>0</v>
      </c>
      <c r="T12025"/>
    </row>
    <row r="12026" spans="1:20" x14ac:dyDescent="0.25">
      <c r="A12026">
        <v>1993</v>
      </c>
      <c r="B12026">
        <v>12</v>
      </c>
      <c r="C12026">
        <v>2</v>
      </c>
      <c r="D12026">
        <v>52</v>
      </c>
      <c r="E12026">
        <v>43</v>
      </c>
      <c r="F12026">
        <v>0</v>
      </c>
      <c r="T12026"/>
    </row>
    <row r="12027" spans="1:20" x14ac:dyDescent="0.25">
      <c r="A12027">
        <v>1993</v>
      </c>
      <c r="B12027">
        <v>12</v>
      </c>
      <c r="C12027">
        <v>3</v>
      </c>
      <c r="D12027">
        <v>62</v>
      </c>
      <c r="E12027">
        <v>45</v>
      </c>
      <c r="F12027">
        <v>0</v>
      </c>
      <c r="T12027"/>
    </row>
    <row r="12028" spans="1:20" x14ac:dyDescent="0.25">
      <c r="A12028">
        <v>1993</v>
      </c>
      <c r="B12028">
        <v>12</v>
      </c>
      <c r="C12028">
        <v>4</v>
      </c>
      <c r="D12028">
        <v>53</v>
      </c>
      <c r="E12028">
        <v>44</v>
      </c>
      <c r="F12028">
        <v>80</v>
      </c>
      <c r="T12028"/>
    </row>
    <row r="12029" spans="1:20" x14ac:dyDescent="0.25">
      <c r="A12029">
        <v>1993</v>
      </c>
      <c r="B12029">
        <v>12</v>
      </c>
      <c r="C12029">
        <v>5</v>
      </c>
      <c r="D12029">
        <v>57</v>
      </c>
      <c r="E12029">
        <v>42</v>
      </c>
      <c r="F12029">
        <v>128</v>
      </c>
      <c r="T12029"/>
    </row>
    <row r="12030" spans="1:20" x14ac:dyDescent="0.25">
      <c r="A12030">
        <v>1993</v>
      </c>
      <c r="B12030">
        <v>12</v>
      </c>
      <c r="C12030">
        <v>6</v>
      </c>
      <c r="D12030">
        <v>49</v>
      </c>
      <c r="E12030">
        <v>37</v>
      </c>
      <c r="F12030">
        <v>0</v>
      </c>
      <c r="T12030"/>
    </row>
    <row r="12031" spans="1:20" x14ac:dyDescent="0.25">
      <c r="A12031">
        <v>1993</v>
      </c>
      <c r="B12031">
        <v>12</v>
      </c>
      <c r="C12031">
        <v>7</v>
      </c>
      <c r="D12031">
        <v>50</v>
      </c>
      <c r="E12031">
        <v>40</v>
      </c>
      <c r="F12031">
        <v>0</v>
      </c>
      <c r="T12031"/>
    </row>
    <row r="12032" spans="1:20" x14ac:dyDescent="0.25">
      <c r="A12032">
        <v>1993</v>
      </c>
      <c r="B12032">
        <v>12</v>
      </c>
      <c r="C12032">
        <v>8</v>
      </c>
      <c r="D12032">
        <v>51</v>
      </c>
      <c r="E12032">
        <v>40</v>
      </c>
      <c r="F12032">
        <v>0</v>
      </c>
      <c r="T12032"/>
    </row>
    <row r="12033" spans="1:20" x14ac:dyDescent="0.25">
      <c r="A12033">
        <v>1993</v>
      </c>
      <c r="B12033">
        <v>12</v>
      </c>
      <c r="C12033">
        <v>9</v>
      </c>
      <c r="D12033">
        <v>49</v>
      </c>
      <c r="E12033">
        <v>38</v>
      </c>
      <c r="F12033">
        <v>0</v>
      </c>
      <c r="T12033"/>
    </row>
    <row r="12034" spans="1:20" x14ac:dyDescent="0.25">
      <c r="A12034">
        <v>1993</v>
      </c>
      <c r="B12034">
        <v>12</v>
      </c>
      <c r="C12034">
        <v>10</v>
      </c>
      <c r="D12034">
        <v>54</v>
      </c>
      <c r="E12034">
        <v>44</v>
      </c>
      <c r="F12034">
        <v>17</v>
      </c>
      <c r="T12034"/>
    </row>
    <row r="12035" spans="1:20" x14ac:dyDescent="0.25">
      <c r="A12035">
        <v>1993</v>
      </c>
      <c r="B12035">
        <v>12</v>
      </c>
      <c r="C12035">
        <v>11</v>
      </c>
      <c r="D12035">
        <v>50</v>
      </c>
      <c r="E12035">
        <v>22</v>
      </c>
      <c r="F12035">
        <v>46</v>
      </c>
      <c r="T12035"/>
    </row>
    <row r="12036" spans="1:20" x14ac:dyDescent="0.25">
      <c r="A12036">
        <v>1993</v>
      </c>
      <c r="B12036">
        <v>12</v>
      </c>
      <c r="C12036">
        <v>12</v>
      </c>
      <c r="D12036">
        <v>41</v>
      </c>
      <c r="E12036">
        <v>23</v>
      </c>
      <c r="F12036">
        <v>0</v>
      </c>
      <c r="T12036"/>
    </row>
    <row r="12037" spans="1:20" x14ac:dyDescent="0.25">
      <c r="A12037">
        <v>1993</v>
      </c>
      <c r="B12037">
        <v>12</v>
      </c>
      <c r="C12037">
        <v>13</v>
      </c>
      <c r="D12037">
        <v>49</v>
      </c>
      <c r="E12037">
        <v>29</v>
      </c>
      <c r="F12037">
        <v>0</v>
      </c>
      <c r="T12037"/>
    </row>
    <row r="12038" spans="1:20" x14ac:dyDescent="0.25">
      <c r="A12038">
        <v>1993</v>
      </c>
      <c r="B12038">
        <v>12</v>
      </c>
      <c r="C12038">
        <v>14</v>
      </c>
      <c r="D12038">
        <v>52</v>
      </c>
      <c r="E12038">
        <v>38</v>
      </c>
      <c r="F12038">
        <v>0</v>
      </c>
      <c r="T12038"/>
    </row>
    <row r="12039" spans="1:20" x14ac:dyDescent="0.25">
      <c r="A12039">
        <v>1993</v>
      </c>
      <c r="B12039">
        <v>12</v>
      </c>
      <c r="C12039">
        <v>15</v>
      </c>
      <c r="D12039">
        <v>48</v>
      </c>
      <c r="E12039">
        <v>40</v>
      </c>
      <c r="F12039">
        <v>1</v>
      </c>
      <c r="T12039"/>
    </row>
    <row r="12040" spans="1:20" x14ac:dyDescent="0.25">
      <c r="A12040">
        <v>1993</v>
      </c>
      <c r="B12040">
        <v>12</v>
      </c>
      <c r="C12040">
        <v>16</v>
      </c>
      <c r="D12040">
        <v>46</v>
      </c>
      <c r="E12040">
        <v>32</v>
      </c>
      <c r="F12040">
        <v>0</v>
      </c>
      <c r="T12040"/>
    </row>
    <row r="12041" spans="1:20" x14ac:dyDescent="0.25">
      <c r="A12041">
        <v>1993</v>
      </c>
      <c r="B12041">
        <v>12</v>
      </c>
      <c r="C12041">
        <v>17</v>
      </c>
      <c r="D12041">
        <v>42</v>
      </c>
      <c r="E12041">
        <v>27</v>
      </c>
      <c r="F12041">
        <v>0</v>
      </c>
      <c r="T12041"/>
    </row>
    <row r="12042" spans="1:20" x14ac:dyDescent="0.25">
      <c r="A12042">
        <v>1993</v>
      </c>
      <c r="B12042">
        <v>12</v>
      </c>
      <c r="C12042">
        <v>18</v>
      </c>
      <c r="D12042">
        <v>44</v>
      </c>
      <c r="E12042">
        <v>32</v>
      </c>
      <c r="F12042">
        <v>2</v>
      </c>
      <c r="T12042"/>
    </row>
    <row r="12043" spans="1:20" x14ac:dyDescent="0.25">
      <c r="A12043">
        <v>1993</v>
      </c>
      <c r="B12043">
        <v>12</v>
      </c>
      <c r="C12043">
        <v>19</v>
      </c>
      <c r="D12043">
        <v>43</v>
      </c>
      <c r="E12043">
        <v>38</v>
      </c>
      <c r="F12043">
        <v>29</v>
      </c>
      <c r="T12043"/>
    </row>
    <row r="12044" spans="1:20" x14ac:dyDescent="0.25">
      <c r="A12044">
        <v>1993</v>
      </c>
      <c r="B12044">
        <v>12</v>
      </c>
      <c r="C12044">
        <v>20</v>
      </c>
      <c r="D12044">
        <v>45</v>
      </c>
      <c r="E12044">
        <v>37</v>
      </c>
      <c r="F12044">
        <v>1</v>
      </c>
      <c r="T12044"/>
    </row>
    <row r="12045" spans="1:20" x14ac:dyDescent="0.25">
      <c r="A12045">
        <v>1993</v>
      </c>
      <c r="B12045">
        <v>12</v>
      </c>
      <c r="C12045">
        <v>21</v>
      </c>
      <c r="D12045">
        <v>54</v>
      </c>
      <c r="E12045">
        <v>37</v>
      </c>
      <c r="F12045">
        <v>165</v>
      </c>
      <c r="T12045"/>
    </row>
    <row r="12046" spans="1:20" x14ac:dyDescent="0.25">
      <c r="A12046">
        <v>1993</v>
      </c>
      <c r="B12046">
        <v>12</v>
      </c>
      <c r="C12046">
        <v>22</v>
      </c>
      <c r="D12046">
        <v>40</v>
      </c>
      <c r="E12046">
        <v>34</v>
      </c>
      <c r="F12046">
        <v>0</v>
      </c>
      <c r="T12046"/>
    </row>
    <row r="12047" spans="1:20" x14ac:dyDescent="0.25">
      <c r="A12047">
        <v>1993</v>
      </c>
      <c r="B12047">
        <v>12</v>
      </c>
      <c r="C12047">
        <v>23</v>
      </c>
      <c r="D12047">
        <v>39</v>
      </c>
      <c r="E12047">
        <v>25</v>
      </c>
      <c r="F12047">
        <v>0</v>
      </c>
      <c r="T12047"/>
    </row>
    <row r="12048" spans="1:20" x14ac:dyDescent="0.25">
      <c r="A12048">
        <v>1993</v>
      </c>
      <c r="B12048">
        <v>12</v>
      </c>
      <c r="C12048">
        <v>24</v>
      </c>
      <c r="D12048">
        <v>36</v>
      </c>
      <c r="E12048">
        <v>20</v>
      </c>
      <c r="F12048">
        <v>0</v>
      </c>
      <c r="T12048"/>
    </row>
    <row r="12049" spans="1:20" x14ac:dyDescent="0.25">
      <c r="A12049">
        <v>1993</v>
      </c>
      <c r="B12049">
        <v>12</v>
      </c>
      <c r="C12049">
        <v>25</v>
      </c>
      <c r="D12049">
        <v>34</v>
      </c>
      <c r="E12049">
        <v>26</v>
      </c>
      <c r="F12049">
        <v>0</v>
      </c>
      <c r="T12049"/>
    </row>
    <row r="12050" spans="1:20" x14ac:dyDescent="0.25">
      <c r="A12050">
        <v>1993</v>
      </c>
      <c r="B12050">
        <v>12</v>
      </c>
      <c r="C12050">
        <v>26</v>
      </c>
      <c r="D12050">
        <v>32</v>
      </c>
      <c r="E12050">
        <v>15</v>
      </c>
      <c r="F12050">
        <v>0</v>
      </c>
      <c r="T12050"/>
    </row>
    <row r="12051" spans="1:20" x14ac:dyDescent="0.25">
      <c r="A12051">
        <v>1993</v>
      </c>
      <c r="B12051">
        <v>12</v>
      </c>
      <c r="C12051">
        <v>27</v>
      </c>
      <c r="D12051">
        <v>20</v>
      </c>
      <c r="E12051">
        <v>10</v>
      </c>
      <c r="F12051">
        <v>0</v>
      </c>
      <c r="T12051"/>
    </row>
    <row r="12052" spans="1:20" x14ac:dyDescent="0.25">
      <c r="A12052">
        <v>1993</v>
      </c>
      <c r="B12052">
        <v>12</v>
      </c>
      <c r="C12052">
        <v>28</v>
      </c>
      <c r="D12052">
        <v>25</v>
      </c>
      <c r="E12052">
        <v>20</v>
      </c>
      <c r="F12052">
        <v>0</v>
      </c>
      <c r="T12052"/>
    </row>
    <row r="12053" spans="1:20" x14ac:dyDescent="0.25">
      <c r="A12053">
        <v>1993</v>
      </c>
      <c r="B12053">
        <v>12</v>
      </c>
      <c r="C12053">
        <v>29</v>
      </c>
      <c r="D12053">
        <v>27</v>
      </c>
      <c r="E12053">
        <v>15</v>
      </c>
      <c r="F12053">
        <v>24</v>
      </c>
      <c r="T12053"/>
    </row>
    <row r="12054" spans="1:20" x14ac:dyDescent="0.25">
      <c r="A12054">
        <v>1993</v>
      </c>
      <c r="B12054">
        <v>12</v>
      </c>
      <c r="C12054">
        <v>30</v>
      </c>
      <c r="D12054">
        <v>27</v>
      </c>
      <c r="E12054">
        <v>20</v>
      </c>
      <c r="F12054">
        <v>2</v>
      </c>
      <c r="T12054"/>
    </row>
    <row r="12055" spans="1:20" x14ac:dyDescent="0.25">
      <c r="A12055">
        <v>1993</v>
      </c>
      <c r="B12055">
        <v>12</v>
      </c>
      <c r="C12055">
        <v>31</v>
      </c>
      <c r="D12055">
        <v>33</v>
      </c>
      <c r="E12055">
        <v>17</v>
      </c>
      <c r="F12055">
        <v>0</v>
      </c>
      <c r="T12055"/>
    </row>
    <row r="12056" spans="1:20" x14ac:dyDescent="0.25">
      <c r="A12056">
        <v>1994</v>
      </c>
      <c r="B12056">
        <v>1</v>
      </c>
      <c r="C12056">
        <v>1</v>
      </c>
      <c r="D12056">
        <v>43</v>
      </c>
      <c r="E12056">
        <v>29</v>
      </c>
      <c r="F12056">
        <v>0</v>
      </c>
      <c r="G12056">
        <v>1</v>
      </c>
      <c r="H12056">
        <f t="shared" ref="H12056:H12119" si="0">+(D12056+E12056)/2</f>
        <v>36</v>
      </c>
      <c r="T12056"/>
    </row>
    <row r="12057" spans="1:20" x14ac:dyDescent="0.25">
      <c r="A12057">
        <v>1994</v>
      </c>
      <c r="B12057">
        <v>1</v>
      </c>
      <c r="C12057">
        <v>2</v>
      </c>
      <c r="D12057">
        <v>50</v>
      </c>
      <c r="E12057">
        <v>33</v>
      </c>
      <c r="F12057">
        <v>3</v>
      </c>
      <c r="H12057">
        <f t="shared" si="0"/>
        <v>41.5</v>
      </c>
      <c r="T12057"/>
    </row>
    <row r="12058" spans="1:20" x14ac:dyDescent="0.25">
      <c r="A12058">
        <v>1994</v>
      </c>
      <c r="B12058">
        <v>1</v>
      </c>
      <c r="C12058">
        <v>3</v>
      </c>
      <c r="D12058">
        <v>33</v>
      </c>
      <c r="E12058">
        <v>28</v>
      </c>
      <c r="F12058">
        <v>10</v>
      </c>
      <c r="H12058">
        <f t="shared" si="0"/>
        <v>30.5</v>
      </c>
      <c r="T12058"/>
    </row>
    <row r="12059" spans="1:20" x14ac:dyDescent="0.25">
      <c r="A12059">
        <v>1994</v>
      </c>
      <c r="B12059">
        <v>1</v>
      </c>
      <c r="C12059">
        <v>4</v>
      </c>
      <c r="D12059">
        <v>39</v>
      </c>
      <c r="E12059">
        <v>23</v>
      </c>
      <c r="F12059">
        <v>50</v>
      </c>
      <c r="H12059">
        <f t="shared" si="0"/>
        <v>31</v>
      </c>
      <c r="T12059"/>
    </row>
    <row r="12060" spans="1:20" x14ac:dyDescent="0.25">
      <c r="A12060">
        <v>1994</v>
      </c>
      <c r="B12060">
        <v>1</v>
      </c>
      <c r="C12060">
        <v>5</v>
      </c>
      <c r="D12060">
        <v>34</v>
      </c>
      <c r="E12060">
        <v>21</v>
      </c>
      <c r="F12060">
        <v>0</v>
      </c>
      <c r="H12060">
        <f t="shared" si="0"/>
        <v>27.5</v>
      </c>
      <c r="T12060"/>
    </row>
    <row r="12061" spans="1:20" x14ac:dyDescent="0.25">
      <c r="A12061">
        <v>1994</v>
      </c>
      <c r="B12061">
        <v>1</v>
      </c>
      <c r="C12061">
        <v>6</v>
      </c>
      <c r="D12061">
        <v>25</v>
      </c>
      <c r="E12061">
        <v>17</v>
      </c>
      <c r="F12061">
        <v>0</v>
      </c>
      <c r="H12061">
        <f t="shared" si="0"/>
        <v>21</v>
      </c>
      <c r="T12061"/>
    </row>
    <row r="12062" spans="1:20" x14ac:dyDescent="0.25">
      <c r="A12062">
        <v>1994</v>
      </c>
      <c r="B12062">
        <v>1</v>
      </c>
      <c r="C12062">
        <v>7</v>
      </c>
      <c r="D12062">
        <v>28</v>
      </c>
      <c r="E12062">
        <v>21</v>
      </c>
      <c r="F12062">
        <v>53</v>
      </c>
      <c r="H12062">
        <f t="shared" si="0"/>
        <v>24.5</v>
      </c>
      <c r="T12062"/>
    </row>
    <row r="12063" spans="1:20" x14ac:dyDescent="0.25">
      <c r="A12063">
        <v>1994</v>
      </c>
      <c r="B12063">
        <v>1</v>
      </c>
      <c r="C12063">
        <v>8</v>
      </c>
      <c r="D12063">
        <v>31</v>
      </c>
      <c r="E12063">
        <v>15</v>
      </c>
      <c r="F12063">
        <v>15</v>
      </c>
      <c r="H12063">
        <f t="shared" si="0"/>
        <v>23</v>
      </c>
      <c r="T12063"/>
    </row>
    <row r="12064" spans="1:20" x14ac:dyDescent="0.25">
      <c r="A12064">
        <v>1994</v>
      </c>
      <c r="B12064">
        <v>1</v>
      </c>
      <c r="C12064">
        <v>9</v>
      </c>
      <c r="D12064">
        <v>25</v>
      </c>
      <c r="E12064">
        <v>13</v>
      </c>
      <c r="F12064">
        <v>0</v>
      </c>
      <c r="H12064">
        <f t="shared" si="0"/>
        <v>19</v>
      </c>
      <c r="T12064"/>
    </row>
    <row r="12065" spans="1:20" x14ac:dyDescent="0.25">
      <c r="A12065">
        <v>1994</v>
      </c>
      <c r="B12065">
        <v>1</v>
      </c>
      <c r="C12065">
        <v>10</v>
      </c>
      <c r="D12065">
        <v>26</v>
      </c>
      <c r="E12065">
        <v>15</v>
      </c>
      <c r="F12065">
        <v>0</v>
      </c>
      <c r="H12065">
        <f t="shared" si="0"/>
        <v>20.5</v>
      </c>
      <c r="T12065"/>
    </row>
    <row r="12066" spans="1:20" x14ac:dyDescent="0.25">
      <c r="A12066">
        <v>1994</v>
      </c>
      <c r="B12066">
        <v>1</v>
      </c>
      <c r="C12066">
        <v>11</v>
      </c>
      <c r="D12066">
        <v>37</v>
      </c>
      <c r="E12066">
        <v>20</v>
      </c>
      <c r="F12066">
        <v>0</v>
      </c>
      <c r="H12066">
        <f t="shared" si="0"/>
        <v>28.5</v>
      </c>
      <c r="T12066"/>
    </row>
    <row r="12067" spans="1:20" x14ac:dyDescent="0.25">
      <c r="A12067">
        <v>1994</v>
      </c>
      <c r="B12067">
        <v>1</v>
      </c>
      <c r="C12067">
        <v>12</v>
      </c>
      <c r="D12067">
        <v>34</v>
      </c>
      <c r="E12067">
        <v>31</v>
      </c>
      <c r="F12067">
        <v>48</v>
      </c>
      <c r="H12067">
        <f t="shared" si="0"/>
        <v>32.5</v>
      </c>
      <c r="T12067"/>
    </row>
    <row r="12068" spans="1:20" x14ac:dyDescent="0.25">
      <c r="A12068">
        <v>1994</v>
      </c>
      <c r="B12068">
        <v>1</v>
      </c>
      <c r="C12068">
        <v>13</v>
      </c>
      <c r="D12068">
        <v>40</v>
      </c>
      <c r="E12068">
        <v>31</v>
      </c>
      <c r="F12068">
        <v>0</v>
      </c>
      <c r="H12068">
        <f t="shared" si="0"/>
        <v>35.5</v>
      </c>
      <c r="T12068"/>
    </row>
    <row r="12069" spans="1:20" x14ac:dyDescent="0.25">
      <c r="A12069">
        <v>1994</v>
      </c>
      <c r="B12069">
        <v>1</v>
      </c>
      <c r="C12069">
        <v>14</v>
      </c>
      <c r="D12069">
        <v>38</v>
      </c>
      <c r="E12069">
        <v>20</v>
      </c>
      <c r="F12069">
        <v>0</v>
      </c>
      <c r="H12069">
        <f t="shared" si="0"/>
        <v>29</v>
      </c>
      <c r="T12069"/>
    </row>
    <row r="12070" spans="1:20" x14ac:dyDescent="0.25">
      <c r="A12070">
        <v>1994</v>
      </c>
      <c r="B12070">
        <v>1</v>
      </c>
      <c r="C12070">
        <v>15</v>
      </c>
      <c r="D12070">
        <v>20</v>
      </c>
      <c r="E12070">
        <v>7</v>
      </c>
      <c r="F12070">
        <v>0</v>
      </c>
      <c r="H12070">
        <f t="shared" si="0"/>
        <v>13.5</v>
      </c>
      <c r="T12070"/>
    </row>
    <row r="12071" spans="1:20" x14ac:dyDescent="0.25">
      <c r="A12071">
        <v>1994</v>
      </c>
      <c r="B12071">
        <v>1</v>
      </c>
      <c r="C12071">
        <v>16</v>
      </c>
      <c r="D12071">
        <v>15</v>
      </c>
      <c r="E12071">
        <v>3</v>
      </c>
      <c r="F12071">
        <v>0</v>
      </c>
      <c r="H12071">
        <f t="shared" si="0"/>
        <v>9</v>
      </c>
      <c r="T12071"/>
    </row>
    <row r="12072" spans="1:20" x14ac:dyDescent="0.25">
      <c r="A12072">
        <v>1994</v>
      </c>
      <c r="B12072">
        <v>1</v>
      </c>
      <c r="C12072">
        <v>17</v>
      </c>
      <c r="D12072">
        <v>47</v>
      </c>
      <c r="E12072">
        <v>12</v>
      </c>
      <c r="F12072">
        <v>136</v>
      </c>
      <c r="H12072">
        <f t="shared" si="0"/>
        <v>29.5</v>
      </c>
      <c r="T12072"/>
    </row>
    <row r="12073" spans="1:20" x14ac:dyDescent="0.25">
      <c r="A12073">
        <v>1994</v>
      </c>
      <c r="B12073">
        <v>1</v>
      </c>
      <c r="C12073">
        <v>18</v>
      </c>
      <c r="D12073">
        <v>35</v>
      </c>
      <c r="E12073">
        <v>4</v>
      </c>
      <c r="F12073">
        <v>22</v>
      </c>
      <c r="H12073">
        <f t="shared" si="0"/>
        <v>19.5</v>
      </c>
      <c r="T12073"/>
    </row>
    <row r="12074" spans="1:20" x14ac:dyDescent="0.25">
      <c r="A12074">
        <v>1994</v>
      </c>
      <c r="B12074">
        <v>1</v>
      </c>
      <c r="C12074">
        <v>19</v>
      </c>
      <c r="D12074">
        <v>10</v>
      </c>
      <c r="E12074">
        <v>-2</v>
      </c>
      <c r="F12074">
        <v>0</v>
      </c>
      <c r="H12074">
        <f t="shared" si="0"/>
        <v>4</v>
      </c>
      <c r="T12074"/>
    </row>
    <row r="12075" spans="1:20" x14ac:dyDescent="0.25">
      <c r="A12075">
        <v>1994</v>
      </c>
      <c r="B12075">
        <v>1</v>
      </c>
      <c r="C12075">
        <v>20</v>
      </c>
      <c r="D12075">
        <v>15</v>
      </c>
      <c r="E12075">
        <v>0</v>
      </c>
      <c r="F12075">
        <v>0</v>
      </c>
      <c r="H12075">
        <f t="shared" si="0"/>
        <v>7.5</v>
      </c>
      <c r="T12075"/>
    </row>
    <row r="12076" spans="1:20" x14ac:dyDescent="0.25">
      <c r="A12076">
        <v>1994</v>
      </c>
      <c r="B12076">
        <v>1</v>
      </c>
      <c r="C12076">
        <v>21</v>
      </c>
      <c r="D12076">
        <v>22</v>
      </c>
      <c r="E12076">
        <v>6</v>
      </c>
      <c r="F12076">
        <v>0</v>
      </c>
      <c r="H12076">
        <f t="shared" si="0"/>
        <v>14</v>
      </c>
      <c r="T12076"/>
    </row>
    <row r="12077" spans="1:20" x14ac:dyDescent="0.25">
      <c r="A12077">
        <v>1994</v>
      </c>
      <c r="B12077">
        <v>1</v>
      </c>
      <c r="C12077">
        <v>22</v>
      </c>
      <c r="D12077">
        <v>32</v>
      </c>
      <c r="E12077">
        <v>15</v>
      </c>
      <c r="F12077">
        <v>0</v>
      </c>
      <c r="H12077">
        <f t="shared" si="0"/>
        <v>23.5</v>
      </c>
      <c r="T12077"/>
    </row>
    <row r="12078" spans="1:20" x14ac:dyDescent="0.25">
      <c r="A12078">
        <v>1994</v>
      </c>
      <c r="B12078">
        <v>1</v>
      </c>
      <c r="C12078">
        <v>23</v>
      </c>
      <c r="D12078">
        <v>32</v>
      </c>
      <c r="E12078">
        <v>18</v>
      </c>
      <c r="F12078">
        <v>0</v>
      </c>
      <c r="H12078">
        <f t="shared" si="0"/>
        <v>25</v>
      </c>
      <c r="T12078"/>
    </row>
    <row r="12079" spans="1:20" x14ac:dyDescent="0.25">
      <c r="A12079">
        <v>1994</v>
      </c>
      <c r="B12079">
        <v>1</v>
      </c>
      <c r="C12079">
        <v>24</v>
      </c>
      <c r="D12079">
        <v>49</v>
      </c>
      <c r="E12079">
        <v>31</v>
      </c>
      <c r="F12079">
        <v>0</v>
      </c>
      <c r="H12079">
        <f t="shared" si="0"/>
        <v>40</v>
      </c>
      <c r="T12079"/>
    </row>
    <row r="12080" spans="1:20" x14ac:dyDescent="0.25">
      <c r="A12080">
        <v>1994</v>
      </c>
      <c r="B12080">
        <v>1</v>
      </c>
      <c r="C12080">
        <v>25</v>
      </c>
      <c r="D12080">
        <v>42</v>
      </c>
      <c r="E12080">
        <v>32</v>
      </c>
      <c r="F12080">
        <v>0</v>
      </c>
      <c r="H12080">
        <f t="shared" si="0"/>
        <v>37</v>
      </c>
      <c r="T12080"/>
    </row>
    <row r="12081" spans="1:20" x14ac:dyDescent="0.25">
      <c r="A12081">
        <v>1994</v>
      </c>
      <c r="B12081">
        <v>1</v>
      </c>
      <c r="C12081">
        <v>26</v>
      </c>
      <c r="D12081">
        <v>32</v>
      </c>
      <c r="E12081">
        <v>5</v>
      </c>
      <c r="F12081">
        <v>32</v>
      </c>
      <c r="H12081">
        <f t="shared" si="0"/>
        <v>18.5</v>
      </c>
      <c r="T12081"/>
    </row>
    <row r="12082" spans="1:20" x14ac:dyDescent="0.25">
      <c r="A12082">
        <v>1994</v>
      </c>
      <c r="B12082">
        <v>1</v>
      </c>
      <c r="C12082">
        <v>27</v>
      </c>
      <c r="D12082">
        <v>31</v>
      </c>
      <c r="E12082">
        <v>0</v>
      </c>
      <c r="F12082">
        <v>6</v>
      </c>
      <c r="H12082">
        <f t="shared" si="0"/>
        <v>15.5</v>
      </c>
      <c r="T12082"/>
    </row>
    <row r="12083" spans="1:20" x14ac:dyDescent="0.25">
      <c r="A12083">
        <v>1994</v>
      </c>
      <c r="B12083">
        <v>1</v>
      </c>
      <c r="C12083">
        <v>28</v>
      </c>
      <c r="D12083">
        <v>55</v>
      </c>
      <c r="E12083">
        <v>31</v>
      </c>
      <c r="F12083">
        <v>187</v>
      </c>
      <c r="H12083">
        <f t="shared" si="0"/>
        <v>43</v>
      </c>
      <c r="T12083"/>
    </row>
    <row r="12084" spans="1:20" x14ac:dyDescent="0.25">
      <c r="A12084">
        <v>1994</v>
      </c>
      <c r="B12084">
        <v>1</v>
      </c>
      <c r="C12084">
        <v>29</v>
      </c>
      <c r="D12084">
        <v>42</v>
      </c>
      <c r="E12084">
        <v>35</v>
      </c>
      <c r="F12084">
        <v>0</v>
      </c>
      <c r="H12084">
        <f t="shared" si="0"/>
        <v>38.5</v>
      </c>
      <c r="T12084"/>
    </row>
    <row r="12085" spans="1:20" x14ac:dyDescent="0.25">
      <c r="A12085">
        <v>1994</v>
      </c>
      <c r="B12085">
        <v>1</v>
      </c>
      <c r="C12085">
        <v>30</v>
      </c>
      <c r="D12085">
        <v>36</v>
      </c>
      <c r="E12085">
        <v>23</v>
      </c>
      <c r="F12085">
        <v>0</v>
      </c>
      <c r="H12085">
        <f t="shared" si="0"/>
        <v>29.5</v>
      </c>
      <c r="T12085"/>
    </row>
    <row r="12086" spans="1:20" x14ac:dyDescent="0.25">
      <c r="A12086">
        <v>1994</v>
      </c>
      <c r="B12086">
        <v>1</v>
      </c>
      <c r="C12086">
        <v>31</v>
      </c>
      <c r="D12086">
        <v>31</v>
      </c>
      <c r="E12086">
        <v>17</v>
      </c>
      <c r="F12086">
        <v>0</v>
      </c>
      <c r="H12086">
        <f t="shared" si="0"/>
        <v>24</v>
      </c>
      <c r="T12086"/>
    </row>
    <row r="12087" spans="1:20" x14ac:dyDescent="0.25">
      <c r="A12087">
        <v>1994</v>
      </c>
      <c r="B12087">
        <v>2</v>
      </c>
      <c r="C12087">
        <v>1</v>
      </c>
      <c r="D12087">
        <v>25</v>
      </c>
      <c r="E12087">
        <v>19</v>
      </c>
      <c r="F12087">
        <v>4</v>
      </c>
      <c r="H12087">
        <f t="shared" si="0"/>
        <v>22</v>
      </c>
      <c r="T12087"/>
    </row>
    <row r="12088" spans="1:20" x14ac:dyDescent="0.25">
      <c r="A12088">
        <v>1994</v>
      </c>
      <c r="B12088">
        <v>2</v>
      </c>
      <c r="C12088">
        <v>2</v>
      </c>
      <c r="D12088">
        <v>30</v>
      </c>
      <c r="E12088">
        <v>16</v>
      </c>
      <c r="F12088">
        <v>0</v>
      </c>
      <c r="H12088">
        <f t="shared" si="0"/>
        <v>23</v>
      </c>
      <c r="T12088"/>
    </row>
    <row r="12089" spans="1:20" x14ac:dyDescent="0.25">
      <c r="A12089">
        <v>1994</v>
      </c>
      <c r="B12089">
        <v>2</v>
      </c>
      <c r="C12089">
        <v>3</v>
      </c>
      <c r="D12089">
        <v>37</v>
      </c>
      <c r="E12089">
        <v>17</v>
      </c>
      <c r="F12089">
        <v>0</v>
      </c>
      <c r="H12089">
        <f t="shared" si="0"/>
        <v>27</v>
      </c>
      <c r="T12089"/>
    </row>
    <row r="12090" spans="1:20" x14ac:dyDescent="0.25">
      <c r="A12090">
        <v>1994</v>
      </c>
      <c r="B12090">
        <v>2</v>
      </c>
      <c r="C12090">
        <v>4</v>
      </c>
      <c r="D12090">
        <v>39</v>
      </c>
      <c r="E12090">
        <v>21</v>
      </c>
      <c r="F12090">
        <v>0</v>
      </c>
      <c r="H12090">
        <f t="shared" si="0"/>
        <v>30</v>
      </c>
      <c r="T12090"/>
    </row>
    <row r="12091" spans="1:20" x14ac:dyDescent="0.25">
      <c r="A12091">
        <v>1994</v>
      </c>
      <c r="B12091">
        <v>2</v>
      </c>
      <c r="C12091">
        <v>5</v>
      </c>
      <c r="D12091">
        <v>46</v>
      </c>
      <c r="E12091">
        <v>32</v>
      </c>
      <c r="F12091">
        <v>0</v>
      </c>
      <c r="H12091">
        <f t="shared" si="0"/>
        <v>39</v>
      </c>
      <c r="T12091"/>
    </row>
    <row r="12092" spans="1:20" x14ac:dyDescent="0.25">
      <c r="A12092">
        <v>1994</v>
      </c>
      <c r="B12092">
        <v>2</v>
      </c>
      <c r="C12092">
        <v>6</v>
      </c>
      <c r="D12092">
        <v>43</v>
      </c>
      <c r="E12092">
        <v>30</v>
      </c>
      <c r="F12092">
        <v>0</v>
      </c>
      <c r="H12092">
        <f t="shared" si="0"/>
        <v>36.5</v>
      </c>
      <c r="T12092"/>
    </row>
    <row r="12093" spans="1:20" x14ac:dyDescent="0.25">
      <c r="A12093">
        <v>1994</v>
      </c>
      <c r="B12093">
        <v>2</v>
      </c>
      <c r="C12093">
        <v>7</v>
      </c>
      <c r="D12093">
        <v>44</v>
      </c>
      <c r="E12093">
        <v>22</v>
      </c>
      <c r="F12093">
        <v>0</v>
      </c>
      <c r="H12093">
        <f t="shared" si="0"/>
        <v>33</v>
      </c>
      <c r="T12093"/>
    </row>
    <row r="12094" spans="1:20" x14ac:dyDescent="0.25">
      <c r="A12094">
        <v>1994</v>
      </c>
      <c r="B12094">
        <v>2</v>
      </c>
      <c r="C12094">
        <v>8</v>
      </c>
      <c r="D12094">
        <v>22</v>
      </c>
      <c r="E12094">
        <v>14</v>
      </c>
      <c r="F12094">
        <v>82</v>
      </c>
      <c r="H12094">
        <f t="shared" si="0"/>
        <v>18</v>
      </c>
      <c r="T12094"/>
    </row>
    <row r="12095" spans="1:20" x14ac:dyDescent="0.25">
      <c r="A12095">
        <v>1994</v>
      </c>
      <c r="B12095">
        <v>2</v>
      </c>
      <c r="C12095">
        <v>9</v>
      </c>
      <c r="D12095">
        <v>19</v>
      </c>
      <c r="E12095">
        <v>14</v>
      </c>
      <c r="F12095">
        <v>47</v>
      </c>
      <c r="H12095">
        <f t="shared" si="0"/>
        <v>16.5</v>
      </c>
      <c r="T12095"/>
    </row>
    <row r="12096" spans="1:20" x14ac:dyDescent="0.25">
      <c r="A12096">
        <v>1994</v>
      </c>
      <c r="B12096">
        <v>2</v>
      </c>
      <c r="C12096">
        <v>10</v>
      </c>
      <c r="D12096">
        <v>19</v>
      </c>
      <c r="E12096">
        <v>7</v>
      </c>
      <c r="F12096">
        <v>0</v>
      </c>
      <c r="H12096">
        <f t="shared" si="0"/>
        <v>13</v>
      </c>
      <c r="T12096"/>
    </row>
    <row r="12097" spans="1:20" x14ac:dyDescent="0.25">
      <c r="A12097">
        <v>1994</v>
      </c>
      <c r="B12097">
        <v>2</v>
      </c>
      <c r="C12097">
        <v>11</v>
      </c>
      <c r="D12097">
        <v>25</v>
      </c>
      <c r="E12097">
        <v>15</v>
      </c>
      <c r="F12097">
        <v>109</v>
      </c>
      <c r="H12097">
        <f t="shared" si="0"/>
        <v>20</v>
      </c>
      <c r="T12097"/>
    </row>
    <row r="12098" spans="1:20" x14ac:dyDescent="0.25">
      <c r="A12098">
        <v>1994</v>
      </c>
      <c r="B12098">
        <v>2</v>
      </c>
      <c r="C12098">
        <v>12</v>
      </c>
      <c r="D12098">
        <v>31</v>
      </c>
      <c r="E12098">
        <v>22</v>
      </c>
      <c r="F12098">
        <v>0</v>
      </c>
      <c r="H12098">
        <f t="shared" si="0"/>
        <v>26.5</v>
      </c>
      <c r="T12098"/>
    </row>
    <row r="12099" spans="1:20" x14ac:dyDescent="0.25">
      <c r="A12099">
        <v>1994</v>
      </c>
      <c r="B12099">
        <v>2</v>
      </c>
      <c r="C12099">
        <v>13</v>
      </c>
      <c r="D12099">
        <v>40</v>
      </c>
      <c r="E12099">
        <v>27</v>
      </c>
      <c r="F12099">
        <v>3</v>
      </c>
      <c r="H12099">
        <f t="shared" si="0"/>
        <v>33.5</v>
      </c>
      <c r="T12099"/>
    </row>
    <row r="12100" spans="1:20" x14ac:dyDescent="0.25">
      <c r="A12100">
        <v>1994</v>
      </c>
      <c r="B12100">
        <v>2</v>
      </c>
      <c r="C12100">
        <v>14</v>
      </c>
      <c r="D12100">
        <v>30</v>
      </c>
      <c r="E12100">
        <v>19</v>
      </c>
      <c r="F12100">
        <v>0</v>
      </c>
      <c r="H12100">
        <f t="shared" si="0"/>
        <v>24.5</v>
      </c>
      <c r="T12100"/>
    </row>
    <row r="12101" spans="1:20" x14ac:dyDescent="0.25">
      <c r="A12101">
        <v>1994</v>
      </c>
      <c r="B12101">
        <v>2</v>
      </c>
      <c r="C12101">
        <v>15</v>
      </c>
      <c r="D12101">
        <v>35</v>
      </c>
      <c r="E12101">
        <v>18</v>
      </c>
      <c r="F12101">
        <v>0</v>
      </c>
      <c r="H12101">
        <f t="shared" si="0"/>
        <v>26.5</v>
      </c>
      <c r="T12101"/>
    </row>
    <row r="12102" spans="1:20" x14ac:dyDescent="0.25">
      <c r="A12102">
        <v>1994</v>
      </c>
      <c r="B12102">
        <v>2</v>
      </c>
      <c r="C12102">
        <v>16</v>
      </c>
      <c r="D12102">
        <v>39</v>
      </c>
      <c r="E12102">
        <v>25</v>
      </c>
      <c r="F12102">
        <v>0</v>
      </c>
      <c r="H12102">
        <f t="shared" si="0"/>
        <v>32</v>
      </c>
      <c r="T12102"/>
    </row>
    <row r="12103" spans="1:20" x14ac:dyDescent="0.25">
      <c r="A12103">
        <v>1994</v>
      </c>
      <c r="B12103">
        <v>2</v>
      </c>
      <c r="C12103">
        <v>17</v>
      </c>
      <c r="D12103">
        <v>48</v>
      </c>
      <c r="E12103">
        <v>22</v>
      </c>
      <c r="F12103">
        <v>0</v>
      </c>
      <c r="H12103">
        <f t="shared" si="0"/>
        <v>35</v>
      </c>
      <c r="T12103"/>
    </row>
    <row r="12104" spans="1:20" x14ac:dyDescent="0.25">
      <c r="A12104">
        <v>1994</v>
      </c>
      <c r="B12104">
        <v>2</v>
      </c>
      <c r="C12104">
        <v>18</v>
      </c>
      <c r="D12104">
        <v>59</v>
      </c>
      <c r="E12104">
        <v>35</v>
      </c>
      <c r="F12104">
        <v>0</v>
      </c>
      <c r="H12104">
        <f t="shared" si="0"/>
        <v>47</v>
      </c>
      <c r="T12104"/>
    </row>
    <row r="12105" spans="1:20" x14ac:dyDescent="0.25">
      <c r="A12105">
        <v>1994</v>
      </c>
      <c r="B12105">
        <v>2</v>
      </c>
      <c r="C12105">
        <v>19</v>
      </c>
      <c r="D12105">
        <v>61</v>
      </c>
      <c r="E12105">
        <v>32</v>
      </c>
      <c r="F12105">
        <v>0</v>
      </c>
      <c r="H12105">
        <f t="shared" si="0"/>
        <v>46.5</v>
      </c>
      <c r="T12105"/>
    </row>
    <row r="12106" spans="1:20" x14ac:dyDescent="0.25">
      <c r="A12106">
        <v>1994</v>
      </c>
      <c r="B12106">
        <v>2</v>
      </c>
      <c r="C12106">
        <v>20</v>
      </c>
      <c r="D12106">
        <v>62</v>
      </c>
      <c r="E12106">
        <v>44</v>
      </c>
      <c r="F12106">
        <v>0</v>
      </c>
      <c r="H12106">
        <f t="shared" si="0"/>
        <v>53</v>
      </c>
      <c r="T12106"/>
    </row>
    <row r="12107" spans="1:20" x14ac:dyDescent="0.25">
      <c r="A12107">
        <v>1994</v>
      </c>
      <c r="B12107">
        <v>2</v>
      </c>
      <c r="C12107">
        <v>21</v>
      </c>
      <c r="D12107">
        <v>53</v>
      </c>
      <c r="E12107">
        <v>42</v>
      </c>
      <c r="F12107">
        <v>20</v>
      </c>
      <c r="H12107">
        <f t="shared" si="0"/>
        <v>47.5</v>
      </c>
      <c r="T12107"/>
    </row>
    <row r="12108" spans="1:20" x14ac:dyDescent="0.25">
      <c r="A12108">
        <v>1994</v>
      </c>
      <c r="B12108">
        <v>2</v>
      </c>
      <c r="C12108">
        <v>22</v>
      </c>
      <c r="D12108">
        <v>48</v>
      </c>
      <c r="E12108">
        <v>35</v>
      </c>
      <c r="F12108">
        <v>0</v>
      </c>
      <c r="H12108">
        <f t="shared" si="0"/>
        <v>41.5</v>
      </c>
      <c r="T12108"/>
    </row>
    <row r="12109" spans="1:20" x14ac:dyDescent="0.25">
      <c r="A12109">
        <v>1994</v>
      </c>
      <c r="B12109">
        <v>2</v>
      </c>
      <c r="C12109">
        <v>23</v>
      </c>
      <c r="D12109">
        <v>35</v>
      </c>
      <c r="E12109">
        <v>26</v>
      </c>
      <c r="F12109">
        <v>40</v>
      </c>
      <c r="H12109">
        <f t="shared" si="0"/>
        <v>30.5</v>
      </c>
      <c r="T12109"/>
    </row>
    <row r="12110" spans="1:20" x14ac:dyDescent="0.25">
      <c r="A12110">
        <v>1994</v>
      </c>
      <c r="B12110">
        <v>2</v>
      </c>
      <c r="C12110">
        <v>24</v>
      </c>
      <c r="D12110">
        <v>43</v>
      </c>
      <c r="E12110">
        <v>29</v>
      </c>
      <c r="F12110">
        <v>31</v>
      </c>
      <c r="H12110">
        <f t="shared" si="0"/>
        <v>36</v>
      </c>
      <c r="T12110"/>
    </row>
    <row r="12111" spans="1:20" x14ac:dyDescent="0.25">
      <c r="A12111">
        <v>1994</v>
      </c>
      <c r="B12111">
        <v>2</v>
      </c>
      <c r="C12111">
        <v>25</v>
      </c>
      <c r="D12111">
        <v>36</v>
      </c>
      <c r="E12111">
        <v>26</v>
      </c>
      <c r="F12111">
        <v>0</v>
      </c>
      <c r="H12111">
        <f t="shared" si="0"/>
        <v>31</v>
      </c>
      <c r="T12111"/>
    </row>
    <row r="12112" spans="1:20" x14ac:dyDescent="0.25">
      <c r="A12112">
        <v>1994</v>
      </c>
      <c r="B12112">
        <v>2</v>
      </c>
      <c r="C12112">
        <v>26</v>
      </c>
      <c r="D12112">
        <v>32</v>
      </c>
      <c r="E12112">
        <v>15</v>
      </c>
      <c r="F12112">
        <v>8</v>
      </c>
      <c r="H12112">
        <f t="shared" si="0"/>
        <v>23.5</v>
      </c>
      <c r="T12112"/>
    </row>
    <row r="12113" spans="1:20" x14ac:dyDescent="0.25">
      <c r="A12113">
        <v>1994</v>
      </c>
      <c r="B12113">
        <v>2</v>
      </c>
      <c r="C12113">
        <v>27</v>
      </c>
      <c r="D12113">
        <v>27</v>
      </c>
      <c r="E12113">
        <v>12</v>
      </c>
      <c r="F12113">
        <v>0</v>
      </c>
      <c r="H12113">
        <f t="shared" si="0"/>
        <v>19.5</v>
      </c>
      <c r="T12113"/>
    </row>
    <row r="12114" spans="1:20" x14ac:dyDescent="0.25">
      <c r="A12114">
        <v>1994</v>
      </c>
      <c r="B12114">
        <v>2</v>
      </c>
      <c r="C12114">
        <v>28</v>
      </c>
      <c r="D12114">
        <v>34</v>
      </c>
      <c r="E12114">
        <v>14</v>
      </c>
      <c r="F12114">
        <v>0</v>
      </c>
      <c r="H12114">
        <f t="shared" si="0"/>
        <v>24</v>
      </c>
      <c r="T12114"/>
    </row>
    <row r="12115" spans="1:20" x14ac:dyDescent="0.25">
      <c r="A12115">
        <v>1994</v>
      </c>
      <c r="B12115">
        <v>3</v>
      </c>
      <c r="C12115">
        <v>1</v>
      </c>
      <c r="D12115">
        <v>38</v>
      </c>
      <c r="E12115">
        <v>24</v>
      </c>
      <c r="F12115">
        <v>0</v>
      </c>
      <c r="H12115">
        <f t="shared" si="0"/>
        <v>31</v>
      </c>
      <c r="T12115"/>
    </row>
    <row r="12116" spans="1:20" x14ac:dyDescent="0.25">
      <c r="A12116">
        <v>1994</v>
      </c>
      <c r="B12116">
        <v>3</v>
      </c>
      <c r="C12116">
        <v>2</v>
      </c>
      <c r="D12116">
        <v>30</v>
      </c>
      <c r="E12116">
        <v>26</v>
      </c>
      <c r="F12116">
        <v>40</v>
      </c>
      <c r="H12116">
        <f t="shared" si="0"/>
        <v>28</v>
      </c>
      <c r="T12116"/>
    </row>
    <row r="12117" spans="1:20" x14ac:dyDescent="0.25">
      <c r="A12117">
        <v>1994</v>
      </c>
      <c r="B12117">
        <v>3</v>
      </c>
      <c r="C12117">
        <v>3</v>
      </c>
      <c r="D12117">
        <v>35</v>
      </c>
      <c r="E12117">
        <v>27</v>
      </c>
      <c r="F12117">
        <v>62</v>
      </c>
      <c r="H12117">
        <f t="shared" si="0"/>
        <v>31</v>
      </c>
      <c r="T12117"/>
    </row>
    <row r="12118" spans="1:20" x14ac:dyDescent="0.25">
      <c r="A12118">
        <v>1994</v>
      </c>
      <c r="B12118">
        <v>3</v>
      </c>
      <c r="C12118">
        <v>4</v>
      </c>
      <c r="D12118">
        <v>48</v>
      </c>
      <c r="E12118">
        <v>30</v>
      </c>
      <c r="F12118">
        <v>0</v>
      </c>
      <c r="H12118">
        <f t="shared" si="0"/>
        <v>39</v>
      </c>
      <c r="T12118"/>
    </row>
    <row r="12119" spans="1:20" x14ac:dyDescent="0.25">
      <c r="A12119">
        <v>1994</v>
      </c>
      <c r="B12119">
        <v>3</v>
      </c>
      <c r="C12119">
        <v>5</v>
      </c>
      <c r="D12119">
        <v>45</v>
      </c>
      <c r="E12119">
        <v>34</v>
      </c>
      <c r="F12119">
        <v>0</v>
      </c>
      <c r="H12119">
        <f t="shared" si="0"/>
        <v>39.5</v>
      </c>
      <c r="T12119"/>
    </row>
    <row r="12120" spans="1:20" x14ac:dyDescent="0.25">
      <c r="A12120">
        <v>1994</v>
      </c>
      <c r="B12120">
        <v>3</v>
      </c>
      <c r="C12120">
        <v>6</v>
      </c>
      <c r="D12120">
        <v>42</v>
      </c>
      <c r="E12120">
        <v>30</v>
      </c>
      <c r="F12120">
        <v>0</v>
      </c>
      <c r="H12120">
        <f t="shared" ref="H12120:H12183" si="1">+(D12120+E12120)/2</f>
        <v>36</v>
      </c>
      <c r="T12120"/>
    </row>
    <row r="12121" spans="1:20" x14ac:dyDescent="0.25">
      <c r="A12121">
        <v>1994</v>
      </c>
      <c r="B12121">
        <v>3</v>
      </c>
      <c r="C12121">
        <v>7</v>
      </c>
      <c r="D12121">
        <v>50</v>
      </c>
      <c r="E12121">
        <v>33</v>
      </c>
      <c r="F12121">
        <v>0</v>
      </c>
      <c r="H12121">
        <f t="shared" si="1"/>
        <v>41.5</v>
      </c>
      <c r="T12121"/>
    </row>
    <row r="12122" spans="1:20" x14ac:dyDescent="0.25">
      <c r="A12122">
        <v>1994</v>
      </c>
      <c r="B12122">
        <v>3</v>
      </c>
      <c r="C12122">
        <v>8</v>
      </c>
      <c r="D12122">
        <v>48</v>
      </c>
      <c r="E12122">
        <v>35</v>
      </c>
      <c r="F12122">
        <v>12</v>
      </c>
      <c r="H12122">
        <f t="shared" si="1"/>
        <v>41.5</v>
      </c>
      <c r="T12122"/>
    </row>
    <row r="12123" spans="1:20" x14ac:dyDescent="0.25">
      <c r="A12123">
        <v>1994</v>
      </c>
      <c r="B12123">
        <v>3</v>
      </c>
      <c r="C12123">
        <v>9</v>
      </c>
      <c r="D12123">
        <v>36</v>
      </c>
      <c r="E12123">
        <v>30</v>
      </c>
      <c r="F12123">
        <v>29</v>
      </c>
      <c r="H12123">
        <f t="shared" si="1"/>
        <v>33</v>
      </c>
      <c r="T12123"/>
    </row>
    <row r="12124" spans="1:20" x14ac:dyDescent="0.25">
      <c r="A12124">
        <v>1994</v>
      </c>
      <c r="B12124">
        <v>3</v>
      </c>
      <c r="C12124">
        <v>10</v>
      </c>
      <c r="D12124">
        <v>46</v>
      </c>
      <c r="E12124">
        <v>32</v>
      </c>
      <c r="F12124">
        <v>162</v>
      </c>
      <c r="H12124">
        <f t="shared" si="1"/>
        <v>39</v>
      </c>
      <c r="T12124"/>
    </row>
    <row r="12125" spans="1:20" x14ac:dyDescent="0.25">
      <c r="A12125">
        <v>1994</v>
      </c>
      <c r="B12125">
        <v>3</v>
      </c>
      <c r="C12125">
        <v>11</v>
      </c>
      <c r="D12125">
        <v>47</v>
      </c>
      <c r="E12125">
        <v>31</v>
      </c>
      <c r="F12125">
        <v>0</v>
      </c>
      <c r="H12125">
        <f t="shared" si="1"/>
        <v>39</v>
      </c>
      <c r="T12125"/>
    </row>
    <row r="12126" spans="1:20" x14ac:dyDescent="0.25">
      <c r="A12126">
        <v>1994</v>
      </c>
      <c r="B12126">
        <v>3</v>
      </c>
      <c r="C12126">
        <v>12</v>
      </c>
      <c r="D12126">
        <v>46</v>
      </c>
      <c r="E12126">
        <v>26</v>
      </c>
      <c r="F12126">
        <v>0</v>
      </c>
      <c r="H12126">
        <f t="shared" si="1"/>
        <v>36</v>
      </c>
      <c r="T12126"/>
    </row>
    <row r="12127" spans="1:20" x14ac:dyDescent="0.25">
      <c r="A12127">
        <v>1994</v>
      </c>
      <c r="B12127">
        <v>3</v>
      </c>
      <c r="C12127">
        <v>13</v>
      </c>
      <c r="D12127">
        <v>52</v>
      </c>
      <c r="E12127">
        <v>33</v>
      </c>
      <c r="F12127">
        <v>0</v>
      </c>
      <c r="H12127">
        <f t="shared" si="1"/>
        <v>42.5</v>
      </c>
      <c r="T12127"/>
    </row>
    <row r="12128" spans="1:20" x14ac:dyDescent="0.25">
      <c r="A12128">
        <v>1994</v>
      </c>
      <c r="B12128">
        <v>3</v>
      </c>
      <c r="C12128">
        <v>14</v>
      </c>
      <c r="D12128">
        <v>54</v>
      </c>
      <c r="E12128">
        <v>41</v>
      </c>
      <c r="F12128">
        <v>0</v>
      </c>
      <c r="H12128">
        <f t="shared" si="1"/>
        <v>47.5</v>
      </c>
      <c r="T12128"/>
    </row>
    <row r="12129" spans="1:20" x14ac:dyDescent="0.25">
      <c r="A12129">
        <v>1994</v>
      </c>
      <c r="B12129">
        <v>3</v>
      </c>
      <c r="C12129">
        <v>15</v>
      </c>
      <c r="D12129">
        <v>55</v>
      </c>
      <c r="E12129">
        <v>41</v>
      </c>
      <c r="F12129">
        <v>11</v>
      </c>
      <c r="H12129">
        <f t="shared" si="1"/>
        <v>48</v>
      </c>
      <c r="T12129"/>
    </row>
    <row r="12130" spans="1:20" x14ac:dyDescent="0.25">
      <c r="A12130">
        <v>1994</v>
      </c>
      <c r="B12130">
        <v>3</v>
      </c>
      <c r="C12130">
        <v>16</v>
      </c>
      <c r="D12130">
        <v>45</v>
      </c>
      <c r="E12130">
        <v>24</v>
      </c>
      <c r="F12130">
        <v>0</v>
      </c>
      <c r="H12130">
        <f t="shared" si="1"/>
        <v>34.5</v>
      </c>
      <c r="T12130"/>
    </row>
    <row r="12131" spans="1:20" x14ac:dyDescent="0.25">
      <c r="A12131">
        <v>1994</v>
      </c>
      <c r="B12131">
        <v>3</v>
      </c>
      <c r="C12131">
        <v>17</v>
      </c>
      <c r="D12131">
        <v>37</v>
      </c>
      <c r="E12131">
        <v>21</v>
      </c>
      <c r="F12131">
        <v>2</v>
      </c>
      <c r="H12131">
        <f t="shared" si="1"/>
        <v>29</v>
      </c>
      <c r="T12131"/>
    </row>
    <row r="12132" spans="1:20" x14ac:dyDescent="0.25">
      <c r="A12132">
        <v>1994</v>
      </c>
      <c r="B12132">
        <v>3</v>
      </c>
      <c r="C12132">
        <v>18</v>
      </c>
      <c r="D12132">
        <v>33</v>
      </c>
      <c r="E12132">
        <v>25</v>
      </c>
      <c r="F12132">
        <v>26</v>
      </c>
      <c r="H12132">
        <f t="shared" si="1"/>
        <v>29</v>
      </c>
      <c r="T12132"/>
    </row>
    <row r="12133" spans="1:20" x14ac:dyDescent="0.25">
      <c r="A12133">
        <v>1994</v>
      </c>
      <c r="B12133">
        <v>3</v>
      </c>
      <c r="C12133">
        <v>19</v>
      </c>
      <c r="D12133">
        <v>43</v>
      </c>
      <c r="E12133">
        <v>27</v>
      </c>
      <c r="F12133">
        <v>0</v>
      </c>
      <c r="H12133">
        <f t="shared" si="1"/>
        <v>35</v>
      </c>
      <c r="T12133"/>
    </row>
    <row r="12134" spans="1:20" x14ac:dyDescent="0.25">
      <c r="A12134">
        <v>1994</v>
      </c>
      <c r="B12134">
        <v>3</v>
      </c>
      <c r="C12134">
        <v>20</v>
      </c>
      <c r="D12134">
        <v>49</v>
      </c>
      <c r="E12134">
        <v>34</v>
      </c>
      <c r="F12134">
        <v>0</v>
      </c>
      <c r="H12134">
        <f t="shared" si="1"/>
        <v>41.5</v>
      </c>
      <c r="T12134"/>
    </row>
    <row r="12135" spans="1:20" x14ac:dyDescent="0.25">
      <c r="A12135">
        <v>1994</v>
      </c>
      <c r="B12135">
        <v>3</v>
      </c>
      <c r="C12135">
        <v>21</v>
      </c>
      <c r="D12135">
        <v>48</v>
      </c>
      <c r="E12135">
        <v>34</v>
      </c>
      <c r="F12135">
        <v>67</v>
      </c>
      <c r="H12135">
        <f t="shared" si="1"/>
        <v>41</v>
      </c>
      <c r="T12135"/>
    </row>
    <row r="12136" spans="1:20" x14ac:dyDescent="0.25">
      <c r="A12136">
        <v>1994</v>
      </c>
      <c r="B12136">
        <v>3</v>
      </c>
      <c r="C12136">
        <v>22</v>
      </c>
      <c r="D12136">
        <v>56</v>
      </c>
      <c r="E12136">
        <v>41</v>
      </c>
      <c r="F12136">
        <v>45</v>
      </c>
      <c r="H12136">
        <f t="shared" si="1"/>
        <v>48.5</v>
      </c>
      <c r="T12136"/>
    </row>
    <row r="12137" spans="1:20" x14ac:dyDescent="0.25">
      <c r="A12137">
        <v>1994</v>
      </c>
      <c r="B12137">
        <v>3</v>
      </c>
      <c r="C12137">
        <v>23</v>
      </c>
      <c r="D12137">
        <v>71</v>
      </c>
      <c r="E12137">
        <v>46</v>
      </c>
      <c r="F12137">
        <v>0</v>
      </c>
      <c r="H12137">
        <f t="shared" si="1"/>
        <v>58.5</v>
      </c>
      <c r="T12137"/>
    </row>
    <row r="12138" spans="1:20" x14ac:dyDescent="0.25">
      <c r="A12138">
        <v>1994</v>
      </c>
      <c r="B12138">
        <v>3</v>
      </c>
      <c r="C12138">
        <v>24</v>
      </c>
      <c r="D12138">
        <v>68</v>
      </c>
      <c r="E12138">
        <v>46</v>
      </c>
      <c r="F12138">
        <v>0</v>
      </c>
      <c r="H12138">
        <f t="shared" si="1"/>
        <v>57</v>
      </c>
      <c r="T12138"/>
    </row>
    <row r="12139" spans="1:20" x14ac:dyDescent="0.25">
      <c r="A12139">
        <v>1994</v>
      </c>
      <c r="B12139">
        <v>3</v>
      </c>
      <c r="C12139">
        <v>25</v>
      </c>
      <c r="D12139">
        <v>57</v>
      </c>
      <c r="E12139">
        <v>35</v>
      </c>
      <c r="F12139">
        <v>1</v>
      </c>
      <c r="H12139">
        <f t="shared" si="1"/>
        <v>46</v>
      </c>
      <c r="T12139"/>
    </row>
    <row r="12140" spans="1:20" x14ac:dyDescent="0.25">
      <c r="A12140">
        <v>1994</v>
      </c>
      <c r="B12140">
        <v>3</v>
      </c>
      <c r="C12140">
        <v>26</v>
      </c>
      <c r="D12140">
        <v>53</v>
      </c>
      <c r="E12140">
        <v>34</v>
      </c>
      <c r="F12140">
        <v>0</v>
      </c>
      <c r="H12140">
        <f t="shared" si="1"/>
        <v>43.5</v>
      </c>
      <c r="T12140"/>
    </row>
    <row r="12141" spans="1:20" x14ac:dyDescent="0.25">
      <c r="A12141">
        <v>1994</v>
      </c>
      <c r="B12141">
        <v>3</v>
      </c>
      <c r="C12141">
        <v>27</v>
      </c>
      <c r="D12141">
        <v>54</v>
      </c>
      <c r="E12141">
        <v>38</v>
      </c>
      <c r="F12141">
        <v>52</v>
      </c>
      <c r="H12141">
        <f t="shared" si="1"/>
        <v>46</v>
      </c>
      <c r="T12141"/>
    </row>
    <row r="12142" spans="1:20" x14ac:dyDescent="0.25">
      <c r="A12142">
        <v>1994</v>
      </c>
      <c r="B12142">
        <v>3</v>
      </c>
      <c r="C12142">
        <v>28</v>
      </c>
      <c r="D12142">
        <v>51</v>
      </c>
      <c r="E12142">
        <v>43</v>
      </c>
      <c r="F12142">
        <v>62</v>
      </c>
      <c r="H12142">
        <f t="shared" si="1"/>
        <v>47</v>
      </c>
      <c r="T12142"/>
    </row>
    <row r="12143" spans="1:20" x14ac:dyDescent="0.25">
      <c r="A12143">
        <v>1994</v>
      </c>
      <c r="B12143">
        <v>3</v>
      </c>
      <c r="C12143">
        <v>29</v>
      </c>
      <c r="D12143">
        <v>43</v>
      </c>
      <c r="E12143">
        <v>36</v>
      </c>
      <c r="F12143">
        <v>62</v>
      </c>
      <c r="H12143">
        <f t="shared" si="1"/>
        <v>39.5</v>
      </c>
      <c r="T12143"/>
    </row>
    <row r="12144" spans="1:20" x14ac:dyDescent="0.25">
      <c r="A12144">
        <v>1994</v>
      </c>
      <c r="B12144">
        <v>3</v>
      </c>
      <c r="C12144">
        <v>30</v>
      </c>
      <c r="D12144">
        <v>51</v>
      </c>
      <c r="E12144">
        <v>37</v>
      </c>
      <c r="F12144">
        <v>0</v>
      </c>
      <c r="H12144">
        <f t="shared" si="1"/>
        <v>44</v>
      </c>
      <c r="T12144"/>
    </row>
    <row r="12145" spans="1:20" x14ac:dyDescent="0.25">
      <c r="A12145">
        <v>1994</v>
      </c>
      <c r="B12145">
        <v>3</v>
      </c>
      <c r="C12145">
        <v>31</v>
      </c>
      <c r="D12145">
        <v>57</v>
      </c>
      <c r="E12145">
        <v>38</v>
      </c>
      <c r="F12145">
        <v>0</v>
      </c>
      <c r="H12145">
        <f t="shared" si="1"/>
        <v>47.5</v>
      </c>
      <c r="T12145"/>
    </row>
    <row r="12146" spans="1:20" x14ac:dyDescent="0.25">
      <c r="A12146">
        <v>1994</v>
      </c>
      <c r="B12146">
        <v>4</v>
      </c>
      <c r="C12146">
        <v>1</v>
      </c>
      <c r="D12146">
        <v>62</v>
      </c>
      <c r="E12146">
        <v>44</v>
      </c>
      <c r="F12146">
        <v>0</v>
      </c>
      <c r="H12146">
        <f t="shared" si="1"/>
        <v>53</v>
      </c>
      <c r="T12146"/>
    </row>
    <row r="12147" spans="1:20" x14ac:dyDescent="0.25">
      <c r="A12147">
        <v>1994</v>
      </c>
      <c r="B12147">
        <v>4</v>
      </c>
      <c r="C12147">
        <v>2</v>
      </c>
      <c r="D12147">
        <v>53</v>
      </c>
      <c r="E12147">
        <v>42</v>
      </c>
      <c r="F12147">
        <v>0</v>
      </c>
      <c r="H12147">
        <f t="shared" si="1"/>
        <v>47.5</v>
      </c>
      <c r="T12147"/>
    </row>
    <row r="12148" spans="1:20" x14ac:dyDescent="0.25">
      <c r="A12148">
        <v>1994</v>
      </c>
      <c r="B12148">
        <v>4</v>
      </c>
      <c r="C12148">
        <v>3</v>
      </c>
      <c r="D12148">
        <v>61</v>
      </c>
      <c r="E12148">
        <v>43</v>
      </c>
      <c r="F12148">
        <v>1</v>
      </c>
      <c r="H12148">
        <f t="shared" si="1"/>
        <v>52</v>
      </c>
      <c r="T12148"/>
    </row>
    <row r="12149" spans="1:20" x14ac:dyDescent="0.25">
      <c r="A12149">
        <v>1994</v>
      </c>
      <c r="B12149">
        <v>4</v>
      </c>
      <c r="C12149">
        <v>4</v>
      </c>
      <c r="D12149">
        <v>60</v>
      </c>
      <c r="E12149">
        <v>38</v>
      </c>
      <c r="F12149">
        <v>0</v>
      </c>
      <c r="H12149">
        <f t="shared" si="1"/>
        <v>49</v>
      </c>
      <c r="T12149"/>
    </row>
    <row r="12150" spans="1:20" x14ac:dyDescent="0.25">
      <c r="A12150">
        <v>1994</v>
      </c>
      <c r="B12150">
        <v>4</v>
      </c>
      <c r="C12150">
        <v>5</v>
      </c>
      <c r="D12150">
        <v>57</v>
      </c>
      <c r="E12150">
        <v>40</v>
      </c>
      <c r="F12150">
        <v>0</v>
      </c>
      <c r="H12150">
        <f t="shared" si="1"/>
        <v>48.5</v>
      </c>
      <c r="T12150"/>
    </row>
    <row r="12151" spans="1:20" x14ac:dyDescent="0.25">
      <c r="A12151">
        <v>1994</v>
      </c>
      <c r="B12151">
        <v>4</v>
      </c>
      <c r="C12151">
        <v>6</v>
      </c>
      <c r="D12151">
        <v>57</v>
      </c>
      <c r="E12151">
        <v>46</v>
      </c>
      <c r="F12151">
        <v>11</v>
      </c>
      <c r="H12151">
        <f t="shared" si="1"/>
        <v>51.5</v>
      </c>
      <c r="T12151"/>
    </row>
    <row r="12152" spans="1:20" x14ac:dyDescent="0.25">
      <c r="A12152">
        <v>1994</v>
      </c>
      <c r="B12152">
        <v>4</v>
      </c>
      <c r="C12152">
        <v>7</v>
      </c>
      <c r="D12152">
        <v>58</v>
      </c>
      <c r="E12152">
        <v>38</v>
      </c>
      <c r="F12152">
        <v>32</v>
      </c>
      <c r="H12152">
        <f t="shared" si="1"/>
        <v>48</v>
      </c>
      <c r="T12152"/>
    </row>
    <row r="12153" spans="1:20" x14ac:dyDescent="0.25">
      <c r="A12153">
        <v>1994</v>
      </c>
      <c r="B12153">
        <v>4</v>
      </c>
      <c r="C12153">
        <v>8</v>
      </c>
      <c r="D12153">
        <v>58</v>
      </c>
      <c r="E12153">
        <v>34</v>
      </c>
      <c r="F12153">
        <v>0</v>
      </c>
      <c r="H12153">
        <f t="shared" si="1"/>
        <v>46</v>
      </c>
      <c r="T12153"/>
    </row>
    <row r="12154" spans="1:20" x14ac:dyDescent="0.25">
      <c r="A12154">
        <v>1994</v>
      </c>
      <c r="B12154">
        <v>4</v>
      </c>
      <c r="C12154">
        <v>9</v>
      </c>
      <c r="D12154">
        <v>55</v>
      </c>
      <c r="E12154">
        <v>42</v>
      </c>
      <c r="F12154">
        <v>0</v>
      </c>
      <c r="H12154">
        <f t="shared" si="1"/>
        <v>48.5</v>
      </c>
      <c r="T12154"/>
    </row>
    <row r="12155" spans="1:20" x14ac:dyDescent="0.25">
      <c r="A12155">
        <v>1994</v>
      </c>
      <c r="B12155">
        <v>4</v>
      </c>
      <c r="C12155">
        <v>10</v>
      </c>
      <c r="D12155">
        <v>65</v>
      </c>
      <c r="E12155">
        <v>49</v>
      </c>
      <c r="F12155">
        <v>25</v>
      </c>
      <c r="H12155">
        <f t="shared" si="1"/>
        <v>57</v>
      </c>
      <c r="T12155"/>
    </row>
    <row r="12156" spans="1:20" x14ac:dyDescent="0.25">
      <c r="A12156">
        <v>1994</v>
      </c>
      <c r="B12156">
        <v>4</v>
      </c>
      <c r="C12156">
        <v>11</v>
      </c>
      <c r="D12156">
        <v>68</v>
      </c>
      <c r="E12156">
        <v>42</v>
      </c>
      <c r="F12156">
        <v>0</v>
      </c>
      <c r="H12156">
        <f t="shared" si="1"/>
        <v>55</v>
      </c>
      <c r="T12156"/>
    </row>
    <row r="12157" spans="1:20" x14ac:dyDescent="0.25">
      <c r="A12157">
        <v>1994</v>
      </c>
      <c r="B12157">
        <v>4</v>
      </c>
      <c r="C12157">
        <v>12</v>
      </c>
      <c r="D12157">
        <v>54</v>
      </c>
      <c r="E12157">
        <v>44</v>
      </c>
      <c r="F12157">
        <v>41</v>
      </c>
      <c r="H12157">
        <f t="shared" si="1"/>
        <v>49</v>
      </c>
      <c r="T12157"/>
    </row>
    <row r="12158" spans="1:20" x14ac:dyDescent="0.25">
      <c r="A12158">
        <v>1994</v>
      </c>
      <c r="B12158">
        <v>4</v>
      </c>
      <c r="C12158">
        <v>13</v>
      </c>
      <c r="D12158">
        <v>57</v>
      </c>
      <c r="E12158">
        <v>44</v>
      </c>
      <c r="F12158">
        <v>51</v>
      </c>
      <c r="H12158">
        <f t="shared" si="1"/>
        <v>50.5</v>
      </c>
      <c r="T12158"/>
    </row>
    <row r="12159" spans="1:20" x14ac:dyDescent="0.25">
      <c r="A12159">
        <v>1994</v>
      </c>
      <c r="B12159">
        <v>4</v>
      </c>
      <c r="C12159">
        <v>14</v>
      </c>
      <c r="D12159">
        <v>70</v>
      </c>
      <c r="E12159">
        <v>53</v>
      </c>
      <c r="F12159">
        <v>0</v>
      </c>
      <c r="H12159">
        <f t="shared" si="1"/>
        <v>61.5</v>
      </c>
      <c r="T12159"/>
    </row>
    <row r="12160" spans="1:20" x14ac:dyDescent="0.25">
      <c r="A12160">
        <v>1994</v>
      </c>
      <c r="B12160">
        <v>4</v>
      </c>
      <c r="C12160">
        <v>15</v>
      </c>
      <c r="D12160">
        <v>76</v>
      </c>
      <c r="E12160">
        <v>52</v>
      </c>
      <c r="F12160">
        <v>0</v>
      </c>
      <c r="H12160">
        <f t="shared" si="1"/>
        <v>64</v>
      </c>
      <c r="T12160"/>
    </row>
    <row r="12161" spans="1:20" x14ac:dyDescent="0.25">
      <c r="A12161">
        <v>1994</v>
      </c>
      <c r="B12161">
        <v>4</v>
      </c>
      <c r="C12161">
        <v>16</v>
      </c>
      <c r="D12161">
        <v>66</v>
      </c>
      <c r="E12161">
        <v>53</v>
      </c>
      <c r="F12161">
        <v>30</v>
      </c>
      <c r="H12161">
        <f t="shared" si="1"/>
        <v>59.5</v>
      </c>
      <c r="T12161"/>
    </row>
    <row r="12162" spans="1:20" x14ac:dyDescent="0.25">
      <c r="A12162">
        <v>1994</v>
      </c>
      <c r="B12162">
        <v>4</v>
      </c>
      <c r="C12162">
        <v>17</v>
      </c>
      <c r="D12162">
        <v>64</v>
      </c>
      <c r="E12162">
        <v>48</v>
      </c>
      <c r="F12162">
        <v>0</v>
      </c>
      <c r="H12162">
        <f t="shared" si="1"/>
        <v>56</v>
      </c>
      <c r="T12162"/>
    </row>
    <row r="12163" spans="1:20" x14ac:dyDescent="0.25">
      <c r="A12163">
        <v>1994</v>
      </c>
      <c r="B12163">
        <v>4</v>
      </c>
      <c r="C12163">
        <v>18</v>
      </c>
      <c r="D12163">
        <v>68</v>
      </c>
      <c r="E12163">
        <v>48</v>
      </c>
      <c r="F12163">
        <v>0</v>
      </c>
      <c r="H12163">
        <f t="shared" si="1"/>
        <v>58</v>
      </c>
      <c r="T12163"/>
    </row>
    <row r="12164" spans="1:20" x14ac:dyDescent="0.25">
      <c r="A12164">
        <v>1994</v>
      </c>
      <c r="B12164">
        <v>4</v>
      </c>
      <c r="C12164">
        <v>19</v>
      </c>
      <c r="D12164">
        <v>84</v>
      </c>
      <c r="E12164">
        <v>51</v>
      </c>
      <c r="F12164">
        <v>7</v>
      </c>
      <c r="H12164">
        <f t="shared" si="1"/>
        <v>67.5</v>
      </c>
      <c r="T12164"/>
    </row>
    <row r="12165" spans="1:20" x14ac:dyDescent="0.25">
      <c r="A12165">
        <v>1994</v>
      </c>
      <c r="B12165">
        <v>4</v>
      </c>
      <c r="C12165">
        <v>20</v>
      </c>
      <c r="D12165">
        <v>64</v>
      </c>
      <c r="E12165">
        <v>50</v>
      </c>
      <c r="F12165">
        <v>0</v>
      </c>
      <c r="H12165">
        <f t="shared" si="1"/>
        <v>57</v>
      </c>
      <c r="T12165"/>
    </row>
    <row r="12166" spans="1:20" x14ac:dyDescent="0.25">
      <c r="A12166">
        <v>1994</v>
      </c>
      <c r="B12166">
        <v>4</v>
      </c>
      <c r="C12166">
        <v>21</v>
      </c>
      <c r="D12166">
        <v>65</v>
      </c>
      <c r="E12166">
        <v>45</v>
      </c>
      <c r="F12166">
        <v>0</v>
      </c>
      <c r="H12166">
        <f t="shared" si="1"/>
        <v>55</v>
      </c>
      <c r="T12166"/>
    </row>
    <row r="12167" spans="1:20" x14ac:dyDescent="0.25">
      <c r="A12167">
        <v>1994</v>
      </c>
      <c r="B12167">
        <v>4</v>
      </c>
      <c r="C12167">
        <v>22</v>
      </c>
      <c r="D12167">
        <v>62</v>
      </c>
      <c r="E12167">
        <v>42</v>
      </c>
      <c r="F12167">
        <v>0</v>
      </c>
      <c r="H12167">
        <f t="shared" si="1"/>
        <v>52</v>
      </c>
      <c r="T12167"/>
    </row>
    <row r="12168" spans="1:20" x14ac:dyDescent="0.25">
      <c r="A12168">
        <v>1994</v>
      </c>
      <c r="B12168">
        <v>4</v>
      </c>
      <c r="C12168">
        <v>23</v>
      </c>
      <c r="D12168">
        <v>63</v>
      </c>
      <c r="E12168">
        <v>42</v>
      </c>
      <c r="F12168">
        <v>0</v>
      </c>
      <c r="H12168">
        <f t="shared" si="1"/>
        <v>52.5</v>
      </c>
      <c r="T12168"/>
    </row>
    <row r="12169" spans="1:20" x14ac:dyDescent="0.25">
      <c r="A12169">
        <v>1994</v>
      </c>
      <c r="B12169">
        <v>4</v>
      </c>
      <c r="C12169">
        <v>24</v>
      </c>
      <c r="D12169">
        <v>80</v>
      </c>
      <c r="E12169">
        <v>49</v>
      </c>
      <c r="F12169">
        <v>0</v>
      </c>
      <c r="H12169">
        <f t="shared" si="1"/>
        <v>64.5</v>
      </c>
      <c r="T12169"/>
    </row>
    <row r="12170" spans="1:20" x14ac:dyDescent="0.25">
      <c r="A12170">
        <v>1994</v>
      </c>
      <c r="B12170">
        <v>4</v>
      </c>
      <c r="C12170">
        <v>25</v>
      </c>
      <c r="D12170">
        <v>74</v>
      </c>
      <c r="E12170">
        <v>49</v>
      </c>
      <c r="F12170">
        <v>0</v>
      </c>
      <c r="H12170">
        <f t="shared" si="1"/>
        <v>61.5</v>
      </c>
      <c r="T12170"/>
    </row>
    <row r="12171" spans="1:20" x14ac:dyDescent="0.25">
      <c r="A12171">
        <v>1994</v>
      </c>
      <c r="B12171">
        <v>4</v>
      </c>
      <c r="C12171">
        <v>26</v>
      </c>
      <c r="D12171">
        <v>61</v>
      </c>
      <c r="E12171">
        <v>47</v>
      </c>
      <c r="F12171">
        <v>0</v>
      </c>
      <c r="H12171">
        <f t="shared" si="1"/>
        <v>54</v>
      </c>
      <c r="T12171"/>
    </row>
    <row r="12172" spans="1:20" x14ac:dyDescent="0.25">
      <c r="A12172">
        <v>1994</v>
      </c>
      <c r="B12172">
        <v>4</v>
      </c>
      <c r="C12172">
        <v>27</v>
      </c>
      <c r="D12172">
        <v>82</v>
      </c>
      <c r="E12172">
        <v>50</v>
      </c>
      <c r="F12172">
        <v>42</v>
      </c>
      <c r="H12172">
        <f t="shared" si="1"/>
        <v>66</v>
      </c>
      <c r="T12172"/>
    </row>
    <row r="12173" spans="1:20" x14ac:dyDescent="0.25">
      <c r="A12173">
        <v>1994</v>
      </c>
      <c r="B12173">
        <v>4</v>
      </c>
      <c r="C12173">
        <v>28</v>
      </c>
      <c r="D12173">
        <v>75</v>
      </c>
      <c r="E12173">
        <v>52</v>
      </c>
      <c r="F12173">
        <v>0</v>
      </c>
      <c r="H12173">
        <f t="shared" si="1"/>
        <v>63.5</v>
      </c>
      <c r="T12173"/>
    </row>
    <row r="12174" spans="1:20" x14ac:dyDescent="0.25">
      <c r="A12174">
        <v>1994</v>
      </c>
      <c r="B12174">
        <v>4</v>
      </c>
      <c r="C12174">
        <v>29</v>
      </c>
      <c r="D12174">
        <v>58</v>
      </c>
      <c r="E12174">
        <v>48</v>
      </c>
      <c r="F12174">
        <v>2</v>
      </c>
      <c r="H12174">
        <f t="shared" si="1"/>
        <v>53</v>
      </c>
      <c r="T12174"/>
    </row>
    <row r="12175" spans="1:20" x14ac:dyDescent="0.25">
      <c r="A12175">
        <v>1994</v>
      </c>
      <c r="B12175">
        <v>4</v>
      </c>
      <c r="C12175">
        <v>30</v>
      </c>
      <c r="D12175">
        <v>79</v>
      </c>
      <c r="E12175">
        <v>56</v>
      </c>
      <c r="F12175">
        <v>0</v>
      </c>
      <c r="H12175">
        <f t="shared" si="1"/>
        <v>67.5</v>
      </c>
      <c r="T12175"/>
    </row>
    <row r="12176" spans="1:20" x14ac:dyDescent="0.25">
      <c r="A12176">
        <v>1994</v>
      </c>
      <c r="B12176">
        <v>5</v>
      </c>
      <c r="C12176">
        <v>1</v>
      </c>
      <c r="D12176">
        <v>75</v>
      </c>
      <c r="E12176">
        <v>50</v>
      </c>
      <c r="F12176">
        <v>35</v>
      </c>
      <c r="H12176">
        <f t="shared" si="1"/>
        <v>62.5</v>
      </c>
      <c r="T12176"/>
    </row>
    <row r="12177" spans="1:20" x14ac:dyDescent="0.25">
      <c r="A12177">
        <v>1994</v>
      </c>
      <c r="B12177">
        <v>5</v>
      </c>
      <c r="C12177">
        <v>2</v>
      </c>
      <c r="D12177">
        <v>65</v>
      </c>
      <c r="E12177">
        <v>44</v>
      </c>
      <c r="F12177">
        <v>0</v>
      </c>
      <c r="H12177">
        <f t="shared" si="1"/>
        <v>54.5</v>
      </c>
      <c r="T12177"/>
    </row>
    <row r="12178" spans="1:20" x14ac:dyDescent="0.25">
      <c r="A12178">
        <v>1994</v>
      </c>
      <c r="B12178">
        <v>5</v>
      </c>
      <c r="C12178">
        <v>3</v>
      </c>
      <c r="D12178">
        <v>66</v>
      </c>
      <c r="E12178">
        <v>47</v>
      </c>
      <c r="F12178">
        <v>0</v>
      </c>
      <c r="H12178">
        <f t="shared" si="1"/>
        <v>56.5</v>
      </c>
      <c r="T12178"/>
    </row>
    <row r="12179" spans="1:20" x14ac:dyDescent="0.25">
      <c r="A12179">
        <v>1994</v>
      </c>
      <c r="B12179">
        <v>5</v>
      </c>
      <c r="C12179">
        <v>4</v>
      </c>
      <c r="D12179">
        <v>66</v>
      </c>
      <c r="E12179">
        <v>49</v>
      </c>
      <c r="F12179">
        <v>4</v>
      </c>
      <c r="H12179">
        <f t="shared" si="1"/>
        <v>57.5</v>
      </c>
      <c r="T12179"/>
    </row>
    <row r="12180" spans="1:20" x14ac:dyDescent="0.25">
      <c r="A12180">
        <v>1994</v>
      </c>
      <c r="B12180">
        <v>5</v>
      </c>
      <c r="C12180">
        <v>5</v>
      </c>
      <c r="D12180">
        <v>73</v>
      </c>
      <c r="E12180">
        <v>49</v>
      </c>
      <c r="F12180">
        <v>0</v>
      </c>
      <c r="H12180">
        <f t="shared" si="1"/>
        <v>61</v>
      </c>
      <c r="T12180"/>
    </row>
    <row r="12181" spans="1:20" x14ac:dyDescent="0.25">
      <c r="A12181">
        <v>1994</v>
      </c>
      <c r="B12181">
        <v>5</v>
      </c>
      <c r="C12181">
        <v>6</v>
      </c>
      <c r="D12181">
        <v>64</v>
      </c>
      <c r="E12181">
        <v>48</v>
      </c>
      <c r="F12181">
        <v>8</v>
      </c>
      <c r="H12181">
        <f t="shared" si="1"/>
        <v>56</v>
      </c>
      <c r="T12181"/>
    </row>
    <row r="12182" spans="1:20" x14ac:dyDescent="0.25">
      <c r="A12182">
        <v>1994</v>
      </c>
      <c r="B12182">
        <v>5</v>
      </c>
      <c r="C12182">
        <v>7</v>
      </c>
      <c r="D12182">
        <v>68</v>
      </c>
      <c r="E12182">
        <v>47</v>
      </c>
      <c r="F12182">
        <v>82</v>
      </c>
      <c r="H12182">
        <f t="shared" si="1"/>
        <v>57.5</v>
      </c>
      <c r="T12182"/>
    </row>
    <row r="12183" spans="1:20" x14ac:dyDescent="0.25">
      <c r="A12183">
        <v>1994</v>
      </c>
      <c r="B12183">
        <v>5</v>
      </c>
      <c r="C12183">
        <v>8</v>
      </c>
      <c r="D12183">
        <v>62</v>
      </c>
      <c r="E12183">
        <v>50</v>
      </c>
      <c r="F12183">
        <v>69</v>
      </c>
      <c r="H12183">
        <f t="shared" si="1"/>
        <v>56</v>
      </c>
      <c r="T12183"/>
    </row>
    <row r="12184" spans="1:20" x14ac:dyDescent="0.25">
      <c r="A12184">
        <v>1994</v>
      </c>
      <c r="B12184">
        <v>5</v>
      </c>
      <c r="C12184">
        <v>9</v>
      </c>
      <c r="D12184">
        <v>76</v>
      </c>
      <c r="E12184">
        <v>49</v>
      </c>
      <c r="F12184">
        <v>0</v>
      </c>
      <c r="H12184">
        <f t="shared" ref="H12184:H12247" si="2">+(D12184+E12184)/2</f>
        <v>62.5</v>
      </c>
      <c r="T12184"/>
    </row>
    <row r="12185" spans="1:20" x14ac:dyDescent="0.25">
      <c r="A12185">
        <v>1994</v>
      </c>
      <c r="B12185">
        <v>5</v>
      </c>
      <c r="C12185">
        <v>10</v>
      </c>
      <c r="D12185">
        <v>72</v>
      </c>
      <c r="E12185">
        <v>53</v>
      </c>
      <c r="F12185">
        <v>0</v>
      </c>
      <c r="H12185">
        <f t="shared" si="2"/>
        <v>62.5</v>
      </c>
      <c r="T12185"/>
    </row>
    <row r="12186" spans="1:20" x14ac:dyDescent="0.25">
      <c r="A12186">
        <v>1994</v>
      </c>
      <c r="B12186">
        <v>5</v>
      </c>
      <c r="C12186">
        <v>11</v>
      </c>
      <c r="D12186">
        <v>70</v>
      </c>
      <c r="E12186">
        <v>49</v>
      </c>
      <c r="F12186">
        <v>0</v>
      </c>
      <c r="H12186">
        <f t="shared" si="2"/>
        <v>59.5</v>
      </c>
      <c r="T12186"/>
    </row>
    <row r="12187" spans="1:20" x14ac:dyDescent="0.25">
      <c r="A12187">
        <v>1994</v>
      </c>
      <c r="B12187">
        <v>5</v>
      </c>
      <c r="C12187">
        <v>12</v>
      </c>
      <c r="D12187">
        <v>71</v>
      </c>
      <c r="E12187">
        <v>50</v>
      </c>
      <c r="F12187">
        <v>11</v>
      </c>
      <c r="H12187">
        <f t="shared" si="2"/>
        <v>60.5</v>
      </c>
      <c r="T12187"/>
    </row>
    <row r="12188" spans="1:20" x14ac:dyDescent="0.25">
      <c r="A12188">
        <v>1994</v>
      </c>
      <c r="B12188">
        <v>5</v>
      </c>
      <c r="C12188">
        <v>13</v>
      </c>
      <c r="D12188">
        <v>65</v>
      </c>
      <c r="E12188">
        <v>45</v>
      </c>
      <c r="F12188">
        <v>0</v>
      </c>
      <c r="H12188">
        <f t="shared" si="2"/>
        <v>55</v>
      </c>
      <c r="T12188"/>
    </row>
    <row r="12189" spans="1:20" x14ac:dyDescent="0.25">
      <c r="A12189">
        <v>1994</v>
      </c>
      <c r="B12189">
        <v>5</v>
      </c>
      <c r="C12189">
        <v>14</v>
      </c>
      <c r="D12189">
        <v>76</v>
      </c>
      <c r="E12189">
        <v>46</v>
      </c>
      <c r="F12189">
        <v>0</v>
      </c>
      <c r="H12189">
        <f t="shared" si="2"/>
        <v>61</v>
      </c>
      <c r="T12189"/>
    </row>
    <row r="12190" spans="1:20" x14ac:dyDescent="0.25">
      <c r="A12190">
        <v>1994</v>
      </c>
      <c r="B12190">
        <v>5</v>
      </c>
      <c r="C12190">
        <v>15</v>
      </c>
      <c r="D12190">
        <v>76</v>
      </c>
      <c r="E12190">
        <v>55</v>
      </c>
      <c r="F12190">
        <v>0</v>
      </c>
      <c r="H12190">
        <f t="shared" si="2"/>
        <v>65.5</v>
      </c>
      <c r="T12190"/>
    </row>
    <row r="12191" spans="1:20" x14ac:dyDescent="0.25">
      <c r="A12191">
        <v>1994</v>
      </c>
      <c r="B12191">
        <v>5</v>
      </c>
      <c r="C12191">
        <v>16</v>
      </c>
      <c r="D12191">
        <v>78</v>
      </c>
      <c r="E12191">
        <v>52</v>
      </c>
      <c r="F12191">
        <v>73</v>
      </c>
      <c r="H12191">
        <f t="shared" si="2"/>
        <v>65</v>
      </c>
      <c r="T12191"/>
    </row>
    <row r="12192" spans="1:20" x14ac:dyDescent="0.25">
      <c r="A12192">
        <v>1994</v>
      </c>
      <c r="B12192">
        <v>5</v>
      </c>
      <c r="C12192">
        <v>17</v>
      </c>
      <c r="D12192">
        <v>60</v>
      </c>
      <c r="E12192">
        <v>49</v>
      </c>
      <c r="F12192">
        <v>62</v>
      </c>
      <c r="H12192">
        <f t="shared" si="2"/>
        <v>54.5</v>
      </c>
      <c r="T12192"/>
    </row>
    <row r="12193" spans="1:20" x14ac:dyDescent="0.25">
      <c r="A12193">
        <v>1994</v>
      </c>
      <c r="B12193">
        <v>5</v>
      </c>
      <c r="C12193">
        <v>18</v>
      </c>
      <c r="D12193">
        <v>65</v>
      </c>
      <c r="E12193">
        <v>50</v>
      </c>
      <c r="F12193">
        <v>10</v>
      </c>
      <c r="H12193">
        <f t="shared" si="2"/>
        <v>57.5</v>
      </c>
      <c r="T12193"/>
    </row>
    <row r="12194" spans="1:20" x14ac:dyDescent="0.25">
      <c r="A12194">
        <v>1994</v>
      </c>
      <c r="B12194">
        <v>5</v>
      </c>
      <c r="C12194">
        <v>19</v>
      </c>
      <c r="D12194">
        <v>54</v>
      </c>
      <c r="E12194">
        <v>47</v>
      </c>
      <c r="F12194">
        <v>30</v>
      </c>
      <c r="H12194">
        <f t="shared" si="2"/>
        <v>50.5</v>
      </c>
      <c r="T12194"/>
    </row>
    <row r="12195" spans="1:20" x14ac:dyDescent="0.25">
      <c r="A12195">
        <v>1994</v>
      </c>
      <c r="B12195">
        <v>5</v>
      </c>
      <c r="C12195">
        <v>20</v>
      </c>
      <c r="D12195">
        <v>61</v>
      </c>
      <c r="E12195">
        <v>45</v>
      </c>
      <c r="F12195">
        <v>6</v>
      </c>
      <c r="H12195">
        <f t="shared" si="2"/>
        <v>53</v>
      </c>
      <c r="T12195"/>
    </row>
    <row r="12196" spans="1:20" x14ac:dyDescent="0.25">
      <c r="A12196">
        <v>1994</v>
      </c>
      <c r="B12196">
        <v>5</v>
      </c>
      <c r="C12196">
        <v>21</v>
      </c>
      <c r="D12196">
        <v>76</v>
      </c>
      <c r="E12196">
        <v>46</v>
      </c>
      <c r="F12196">
        <v>0</v>
      </c>
      <c r="H12196">
        <f t="shared" si="2"/>
        <v>61</v>
      </c>
      <c r="T12196"/>
    </row>
    <row r="12197" spans="1:20" x14ac:dyDescent="0.25">
      <c r="A12197">
        <v>1994</v>
      </c>
      <c r="B12197">
        <v>5</v>
      </c>
      <c r="C12197">
        <v>22</v>
      </c>
      <c r="D12197">
        <v>84</v>
      </c>
      <c r="E12197">
        <v>52</v>
      </c>
      <c r="F12197">
        <v>0</v>
      </c>
      <c r="H12197">
        <f t="shared" si="2"/>
        <v>68</v>
      </c>
      <c r="T12197"/>
    </row>
    <row r="12198" spans="1:20" x14ac:dyDescent="0.25">
      <c r="A12198">
        <v>1994</v>
      </c>
      <c r="B12198">
        <v>5</v>
      </c>
      <c r="C12198">
        <v>23</v>
      </c>
      <c r="D12198">
        <v>91</v>
      </c>
      <c r="E12198">
        <v>56</v>
      </c>
      <c r="F12198">
        <v>0</v>
      </c>
      <c r="H12198">
        <f t="shared" si="2"/>
        <v>73.5</v>
      </c>
      <c r="T12198"/>
    </row>
    <row r="12199" spans="1:20" x14ac:dyDescent="0.25">
      <c r="A12199">
        <v>1994</v>
      </c>
      <c r="B12199">
        <v>5</v>
      </c>
      <c r="C12199">
        <v>24</v>
      </c>
      <c r="D12199">
        <v>83</v>
      </c>
      <c r="E12199">
        <v>61</v>
      </c>
      <c r="F12199">
        <v>0</v>
      </c>
      <c r="H12199">
        <f t="shared" si="2"/>
        <v>72</v>
      </c>
      <c r="T12199"/>
    </row>
    <row r="12200" spans="1:20" x14ac:dyDescent="0.25">
      <c r="A12200">
        <v>1994</v>
      </c>
      <c r="B12200">
        <v>5</v>
      </c>
      <c r="C12200">
        <v>25</v>
      </c>
      <c r="D12200">
        <v>86</v>
      </c>
      <c r="E12200">
        <v>62</v>
      </c>
      <c r="F12200">
        <v>24</v>
      </c>
      <c r="H12200">
        <f t="shared" si="2"/>
        <v>74</v>
      </c>
      <c r="T12200"/>
    </row>
    <row r="12201" spans="1:20" x14ac:dyDescent="0.25">
      <c r="A12201">
        <v>1994</v>
      </c>
      <c r="B12201">
        <v>5</v>
      </c>
      <c r="C12201">
        <v>26</v>
      </c>
      <c r="D12201">
        <v>75</v>
      </c>
      <c r="E12201">
        <v>62</v>
      </c>
      <c r="F12201">
        <v>12</v>
      </c>
      <c r="H12201">
        <f t="shared" si="2"/>
        <v>68.5</v>
      </c>
      <c r="T12201"/>
    </row>
    <row r="12202" spans="1:20" x14ac:dyDescent="0.25">
      <c r="A12202">
        <v>1994</v>
      </c>
      <c r="B12202">
        <v>5</v>
      </c>
      <c r="C12202">
        <v>27</v>
      </c>
      <c r="D12202">
        <v>67</v>
      </c>
      <c r="E12202">
        <v>49</v>
      </c>
      <c r="F12202">
        <v>0</v>
      </c>
      <c r="H12202">
        <f t="shared" si="2"/>
        <v>58</v>
      </c>
      <c r="T12202"/>
    </row>
    <row r="12203" spans="1:20" x14ac:dyDescent="0.25">
      <c r="A12203">
        <v>1994</v>
      </c>
      <c r="B12203">
        <v>5</v>
      </c>
      <c r="C12203">
        <v>28</v>
      </c>
      <c r="D12203">
        <v>73</v>
      </c>
      <c r="E12203">
        <v>47</v>
      </c>
      <c r="F12203">
        <v>0</v>
      </c>
      <c r="H12203">
        <f t="shared" si="2"/>
        <v>60</v>
      </c>
      <c r="T12203"/>
    </row>
    <row r="12204" spans="1:20" x14ac:dyDescent="0.25">
      <c r="A12204">
        <v>1994</v>
      </c>
      <c r="B12204">
        <v>5</v>
      </c>
      <c r="C12204">
        <v>29</v>
      </c>
      <c r="D12204">
        <v>80</v>
      </c>
      <c r="E12204">
        <v>55</v>
      </c>
      <c r="F12204">
        <v>0</v>
      </c>
      <c r="H12204">
        <f t="shared" si="2"/>
        <v>67.5</v>
      </c>
      <c r="T12204"/>
    </row>
    <row r="12205" spans="1:20" x14ac:dyDescent="0.25">
      <c r="A12205">
        <v>1994</v>
      </c>
      <c r="B12205">
        <v>5</v>
      </c>
      <c r="C12205">
        <v>30</v>
      </c>
      <c r="D12205">
        <v>83</v>
      </c>
      <c r="E12205">
        <v>60</v>
      </c>
      <c r="F12205">
        <v>0</v>
      </c>
      <c r="H12205">
        <f t="shared" si="2"/>
        <v>71.5</v>
      </c>
      <c r="T12205"/>
    </row>
    <row r="12206" spans="1:20" x14ac:dyDescent="0.25">
      <c r="A12206">
        <v>1994</v>
      </c>
      <c r="B12206">
        <v>5</v>
      </c>
      <c r="C12206">
        <v>31</v>
      </c>
      <c r="D12206">
        <v>82</v>
      </c>
      <c r="E12206">
        <v>63</v>
      </c>
      <c r="F12206">
        <v>0</v>
      </c>
      <c r="H12206">
        <f t="shared" si="2"/>
        <v>72.5</v>
      </c>
      <c r="T12206"/>
    </row>
    <row r="12207" spans="1:20" x14ac:dyDescent="0.25">
      <c r="A12207">
        <v>1994</v>
      </c>
      <c r="B12207">
        <v>6</v>
      </c>
      <c r="C12207">
        <v>1</v>
      </c>
      <c r="D12207">
        <v>86</v>
      </c>
      <c r="E12207">
        <v>63</v>
      </c>
      <c r="F12207">
        <v>0</v>
      </c>
      <c r="H12207">
        <f t="shared" si="2"/>
        <v>74.5</v>
      </c>
      <c r="T12207"/>
    </row>
    <row r="12208" spans="1:20" x14ac:dyDescent="0.25">
      <c r="A12208">
        <v>1994</v>
      </c>
      <c r="B12208">
        <v>6</v>
      </c>
      <c r="C12208">
        <v>2</v>
      </c>
      <c r="D12208">
        <v>74</v>
      </c>
      <c r="E12208">
        <v>55</v>
      </c>
      <c r="F12208">
        <v>0</v>
      </c>
      <c r="H12208">
        <f t="shared" si="2"/>
        <v>64.5</v>
      </c>
      <c r="T12208"/>
    </row>
    <row r="12209" spans="1:20" x14ac:dyDescent="0.25">
      <c r="A12209">
        <v>1994</v>
      </c>
      <c r="B12209">
        <v>6</v>
      </c>
      <c r="C12209">
        <v>3</v>
      </c>
      <c r="D12209">
        <v>79</v>
      </c>
      <c r="E12209">
        <v>54</v>
      </c>
      <c r="F12209">
        <v>0</v>
      </c>
      <c r="H12209">
        <f t="shared" si="2"/>
        <v>66.5</v>
      </c>
      <c r="T12209"/>
    </row>
    <row r="12210" spans="1:20" x14ac:dyDescent="0.25">
      <c r="A12210">
        <v>1994</v>
      </c>
      <c r="B12210">
        <v>6</v>
      </c>
      <c r="C12210">
        <v>4</v>
      </c>
      <c r="D12210">
        <v>85</v>
      </c>
      <c r="E12210">
        <v>59</v>
      </c>
      <c r="F12210">
        <v>0</v>
      </c>
      <c r="H12210">
        <f t="shared" si="2"/>
        <v>72</v>
      </c>
      <c r="T12210"/>
    </row>
    <row r="12211" spans="1:20" x14ac:dyDescent="0.25">
      <c r="A12211">
        <v>1994</v>
      </c>
      <c r="B12211">
        <v>6</v>
      </c>
      <c r="C12211">
        <v>5</v>
      </c>
      <c r="D12211">
        <v>80</v>
      </c>
      <c r="E12211">
        <v>63</v>
      </c>
      <c r="F12211">
        <v>0</v>
      </c>
      <c r="H12211">
        <f t="shared" si="2"/>
        <v>71.5</v>
      </c>
      <c r="T12211"/>
    </row>
    <row r="12212" spans="1:20" x14ac:dyDescent="0.25">
      <c r="A12212">
        <v>1994</v>
      </c>
      <c r="B12212">
        <v>6</v>
      </c>
      <c r="C12212">
        <v>6</v>
      </c>
      <c r="D12212">
        <v>80</v>
      </c>
      <c r="E12212">
        <v>65</v>
      </c>
      <c r="F12212">
        <v>31</v>
      </c>
      <c r="H12212">
        <f t="shared" si="2"/>
        <v>72.5</v>
      </c>
      <c r="T12212"/>
    </row>
    <row r="12213" spans="1:20" x14ac:dyDescent="0.25">
      <c r="A12213">
        <v>1994</v>
      </c>
      <c r="B12213">
        <v>6</v>
      </c>
      <c r="C12213">
        <v>7</v>
      </c>
      <c r="D12213">
        <v>90</v>
      </c>
      <c r="E12213">
        <v>70</v>
      </c>
      <c r="F12213">
        <v>2</v>
      </c>
      <c r="H12213">
        <f t="shared" si="2"/>
        <v>80</v>
      </c>
      <c r="T12213"/>
    </row>
    <row r="12214" spans="1:20" x14ac:dyDescent="0.25">
      <c r="A12214">
        <v>1994</v>
      </c>
      <c r="B12214">
        <v>6</v>
      </c>
      <c r="C12214">
        <v>8</v>
      </c>
      <c r="D12214">
        <v>80</v>
      </c>
      <c r="E12214">
        <v>62</v>
      </c>
      <c r="F12214">
        <v>0</v>
      </c>
      <c r="H12214">
        <f t="shared" si="2"/>
        <v>71</v>
      </c>
      <c r="T12214"/>
    </row>
    <row r="12215" spans="1:20" x14ac:dyDescent="0.25">
      <c r="A12215">
        <v>1994</v>
      </c>
      <c r="B12215">
        <v>6</v>
      </c>
      <c r="C12215">
        <v>9</v>
      </c>
      <c r="D12215">
        <v>82</v>
      </c>
      <c r="E12215">
        <v>54</v>
      </c>
      <c r="F12215">
        <v>0</v>
      </c>
      <c r="H12215">
        <f t="shared" si="2"/>
        <v>68</v>
      </c>
      <c r="T12215"/>
    </row>
    <row r="12216" spans="1:20" x14ac:dyDescent="0.25">
      <c r="A12216">
        <v>1994</v>
      </c>
      <c r="B12216">
        <v>6</v>
      </c>
      <c r="C12216">
        <v>10</v>
      </c>
      <c r="D12216">
        <v>84</v>
      </c>
      <c r="E12216">
        <v>61</v>
      </c>
      <c r="F12216">
        <v>0</v>
      </c>
      <c r="H12216">
        <f t="shared" si="2"/>
        <v>72.5</v>
      </c>
      <c r="T12216"/>
    </row>
    <row r="12217" spans="1:20" x14ac:dyDescent="0.25">
      <c r="A12217">
        <v>1994</v>
      </c>
      <c r="B12217">
        <v>6</v>
      </c>
      <c r="C12217">
        <v>11</v>
      </c>
      <c r="D12217">
        <v>75</v>
      </c>
      <c r="E12217">
        <v>62</v>
      </c>
      <c r="F12217">
        <v>2</v>
      </c>
      <c r="H12217">
        <f t="shared" si="2"/>
        <v>68.5</v>
      </c>
      <c r="T12217"/>
    </row>
    <row r="12218" spans="1:20" x14ac:dyDescent="0.25">
      <c r="A12218">
        <v>1994</v>
      </c>
      <c r="B12218">
        <v>6</v>
      </c>
      <c r="C12218">
        <v>12</v>
      </c>
      <c r="D12218">
        <v>79</v>
      </c>
      <c r="E12218">
        <v>66</v>
      </c>
      <c r="F12218">
        <v>24</v>
      </c>
      <c r="H12218">
        <f t="shared" si="2"/>
        <v>72.5</v>
      </c>
      <c r="T12218"/>
    </row>
    <row r="12219" spans="1:20" x14ac:dyDescent="0.25">
      <c r="A12219">
        <v>1994</v>
      </c>
      <c r="B12219">
        <v>6</v>
      </c>
      <c r="C12219">
        <v>13</v>
      </c>
      <c r="D12219">
        <v>84</v>
      </c>
      <c r="E12219">
        <v>67</v>
      </c>
      <c r="F12219">
        <v>0</v>
      </c>
      <c r="H12219">
        <f t="shared" si="2"/>
        <v>75.5</v>
      </c>
      <c r="T12219"/>
    </row>
    <row r="12220" spans="1:20" x14ac:dyDescent="0.25">
      <c r="A12220">
        <v>1994</v>
      </c>
      <c r="B12220">
        <v>6</v>
      </c>
      <c r="C12220">
        <v>14</v>
      </c>
      <c r="D12220">
        <v>92</v>
      </c>
      <c r="E12220">
        <v>72</v>
      </c>
      <c r="F12220">
        <v>0</v>
      </c>
      <c r="H12220">
        <f t="shared" si="2"/>
        <v>82</v>
      </c>
      <c r="T12220"/>
    </row>
    <row r="12221" spans="1:20" x14ac:dyDescent="0.25">
      <c r="A12221">
        <v>1994</v>
      </c>
      <c r="B12221">
        <v>6</v>
      </c>
      <c r="C12221">
        <v>15</v>
      </c>
      <c r="D12221">
        <v>96</v>
      </c>
      <c r="E12221">
        <v>68</v>
      </c>
      <c r="F12221">
        <v>8</v>
      </c>
      <c r="H12221">
        <f t="shared" si="2"/>
        <v>82</v>
      </c>
      <c r="T12221"/>
    </row>
    <row r="12222" spans="1:20" x14ac:dyDescent="0.25">
      <c r="A12222">
        <v>1994</v>
      </c>
      <c r="B12222">
        <v>6</v>
      </c>
      <c r="C12222">
        <v>16</v>
      </c>
      <c r="D12222">
        <v>82</v>
      </c>
      <c r="E12222">
        <v>67</v>
      </c>
      <c r="F12222">
        <v>0</v>
      </c>
      <c r="H12222">
        <f t="shared" si="2"/>
        <v>74.5</v>
      </c>
      <c r="T12222"/>
    </row>
    <row r="12223" spans="1:20" x14ac:dyDescent="0.25">
      <c r="A12223">
        <v>1994</v>
      </c>
      <c r="B12223">
        <v>6</v>
      </c>
      <c r="C12223">
        <v>17</v>
      </c>
      <c r="D12223">
        <v>90</v>
      </c>
      <c r="E12223">
        <v>69</v>
      </c>
      <c r="F12223">
        <v>0</v>
      </c>
      <c r="H12223">
        <f t="shared" si="2"/>
        <v>79.5</v>
      </c>
      <c r="T12223"/>
    </row>
    <row r="12224" spans="1:20" x14ac:dyDescent="0.25">
      <c r="A12224">
        <v>1994</v>
      </c>
      <c r="B12224">
        <v>6</v>
      </c>
      <c r="C12224">
        <v>18</v>
      </c>
      <c r="D12224">
        <v>92</v>
      </c>
      <c r="E12224">
        <v>72</v>
      </c>
      <c r="F12224">
        <v>0</v>
      </c>
      <c r="H12224">
        <f t="shared" si="2"/>
        <v>82</v>
      </c>
      <c r="T12224"/>
    </row>
    <row r="12225" spans="1:20" x14ac:dyDescent="0.25">
      <c r="A12225">
        <v>1994</v>
      </c>
      <c r="B12225">
        <v>6</v>
      </c>
      <c r="C12225">
        <v>19</v>
      </c>
      <c r="D12225">
        <v>98</v>
      </c>
      <c r="E12225">
        <v>75</v>
      </c>
      <c r="F12225">
        <v>3</v>
      </c>
      <c r="H12225">
        <f t="shared" si="2"/>
        <v>86.5</v>
      </c>
      <c r="T12225"/>
    </row>
    <row r="12226" spans="1:20" x14ac:dyDescent="0.25">
      <c r="A12226">
        <v>1994</v>
      </c>
      <c r="B12226">
        <v>6</v>
      </c>
      <c r="C12226">
        <v>20</v>
      </c>
      <c r="D12226">
        <v>86</v>
      </c>
      <c r="E12226">
        <v>69</v>
      </c>
      <c r="F12226">
        <v>0</v>
      </c>
      <c r="H12226">
        <f t="shared" si="2"/>
        <v>77.5</v>
      </c>
      <c r="T12226"/>
    </row>
    <row r="12227" spans="1:20" x14ac:dyDescent="0.25">
      <c r="A12227">
        <v>1994</v>
      </c>
      <c r="B12227">
        <v>6</v>
      </c>
      <c r="C12227">
        <v>21</v>
      </c>
      <c r="D12227">
        <v>78</v>
      </c>
      <c r="E12227">
        <v>68</v>
      </c>
      <c r="F12227">
        <v>3</v>
      </c>
      <c r="H12227">
        <f t="shared" si="2"/>
        <v>73</v>
      </c>
      <c r="T12227"/>
    </row>
    <row r="12228" spans="1:20" x14ac:dyDescent="0.25">
      <c r="A12228">
        <v>1994</v>
      </c>
      <c r="B12228">
        <v>6</v>
      </c>
      <c r="C12228">
        <v>22</v>
      </c>
      <c r="D12228">
        <v>86</v>
      </c>
      <c r="E12228">
        <v>69</v>
      </c>
      <c r="F12228">
        <v>3</v>
      </c>
      <c r="H12228">
        <f t="shared" si="2"/>
        <v>77.5</v>
      </c>
      <c r="T12228"/>
    </row>
    <row r="12229" spans="1:20" x14ac:dyDescent="0.25">
      <c r="A12229">
        <v>1994</v>
      </c>
      <c r="B12229">
        <v>6</v>
      </c>
      <c r="C12229">
        <v>23</v>
      </c>
      <c r="D12229">
        <v>90</v>
      </c>
      <c r="E12229">
        <v>69</v>
      </c>
      <c r="F12229">
        <v>0</v>
      </c>
      <c r="H12229">
        <f t="shared" si="2"/>
        <v>79.5</v>
      </c>
      <c r="T12229"/>
    </row>
    <row r="12230" spans="1:20" x14ac:dyDescent="0.25">
      <c r="A12230">
        <v>1994</v>
      </c>
      <c r="B12230">
        <v>6</v>
      </c>
      <c r="C12230">
        <v>24</v>
      </c>
      <c r="D12230">
        <v>81</v>
      </c>
      <c r="E12230">
        <v>66</v>
      </c>
      <c r="F12230">
        <v>91</v>
      </c>
      <c r="H12230">
        <f t="shared" si="2"/>
        <v>73.5</v>
      </c>
      <c r="T12230"/>
    </row>
    <row r="12231" spans="1:20" x14ac:dyDescent="0.25">
      <c r="A12231">
        <v>1994</v>
      </c>
      <c r="B12231">
        <v>6</v>
      </c>
      <c r="C12231">
        <v>25</v>
      </c>
      <c r="D12231">
        <v>88</v>
      </c>
      <c r="E12231">
        <v>65</v>
      </c>
      <c r="F12231">
        <v>0</v>
      </c>
      <c r="H12231">
        <f t="shared" si="2"/>
        <v>76.5</v>
      </c>
      <c r="T12231"/>
    </row>
    <row r="12232" spans="1:20" x14ac:dyDescent="0.25">
      <c r="A12232">
        <v>1994</v>
      </c>
      <c r="B12232">
        <v>6</v>
      </c>
      <c r="C12232">
        <v>26</v>
      </c>
      <c r="D12232">
        <v>89</v>
      </c>
      <c r="E12232">
        <v>68</v>
      </c>
      <c r="F12232">
        <v>0</v>
      </c>
      <c r="H12232">
        <f t="shared" si="2"/>
        <v>78.5</v>
      </c>
      <c r="T12232"/>
    </row>
    <row r="12233" spans="1:20" x14ac:dyDescent="0.25">
      <c r="A12233">
        <v>1994</v>
      </c>
      <c r="B12233">
        <v>6</v>
      </c>
      <c r="C12233">
        <v>27</v>
      </c>
      <c r="D12233">
        <v>85</v>
      </c>
      <c r="E12233">
        <v>70</v>
      </c>
      <c r="F12233">
        <v>6</v>
      </c>
      <c r="H12233">
        <f t="shared" si="2"/>
        <v>77.5</v>
      </c>
      <c r="T12233"/>
    </row>
    <row r="12234" spans="1:20" x14ac:dyDescent="0.25">
      <c r="A12234">
        <v>1994</v>
      </c>
      <c r="B12234">
        <v>6</v>
      </c>
      <c r="C12234">
        <v>28</v>
      </c>
      <c r="D12234">
        <v>85</v>
      </c>
      <c r="E12234">
        <v>70</v>
      </c>
      <c r="F12234">
        <v>0</v>
      </c>
      <c r="H12234">
        <f t="shared" si="2"/>
        <v>77.5</v>
      </c>
      <c r="T12234"/>
    </row>
    <row r="12235" spans="1:20" x14ac:dyDescent="0.25">
      <c r="A12235">
        <v>1994</v>
      </c>
      <c r="B12235">
        <v>6</v>
      </c>
      <c r="C12235">
        <v>29</v>
      </c>
      <c r="D12235">
        <v>83</v>
      </c>
      <c r="E12235">
        <v>68</v>
      </c>
      <c r="F12235">
        <v>98</v>
      </c>
      <c r="H12235">
        <f t="shared" si="2"/>
        <v>75.5</v>
      </c>
      <c r="T12235"/>
    </row>
    <row r="12236" spans="1:20" x14ac:dyDescent="0.25">
      <c r="A12236">
        <v>1994</v>
      </c>
      <c r="B12236">
        <v>6</v>
      </c>
      <c r="C12236">
        <v>30</v>
      </c>
      <c r="D12236">
        <v>81</v>
      </c>
      <c r="E12236">
        <v>64</v>
      </c>
      <c r="F12236">
        <v>50</v>
      </c>
      <c r="H12236">
        <f t="shared" si="2"/>
        <v>72.5</v>
      </c>
      <c r="T12236"/>
    </row>
    <row r="12237" spans="1:20" x14ac:dyDescent="0.25">
      <c r="A12237">
        <v>1994</v>
      </c>
      <c r="B12237">
        <v>7</v>
      </c>
      <c r="C12237">
        <v>1</v>
      </c>
      <c r="D12237">
        <v>89</v>
      </c>
      <c r="E12237">
        <v>66</v>
      </c>
      <c r="F12237">
        <v>0</v>
      </c>
      <c r="H12237">
        <f t="shared" si="2"/>
        <v>77.5</v>
      </c>
      <c r="T12237"/>
    </row>
    <row r="12238" spans="1:20" x14ac:dyDescent="0.25">
      <c r="A12238">
        <v>1994</v>
      </c>
      <c r="B12238">
        <v>7</v>
      </c>
      <c r="C12238">
        <v>2</v>
      </c>
      <c r="D12238">
        <v>88</v>
      </c>
      <c r="E12238">
        <v>69</v>
      </c>
      <c r="F12238">
        <v>0</v>
      </c>
      <c r="H12238">
        <f t="shared" si="2"/>
        <v>78.5</v>
      </c>
      <c r="T12238"/>
    </row>
    <row r="12239" spans="1:20" x14ac:dyDescent="0.25">
      <c r="A12239">
        <v>1994</v>
      </c>
      <c r="B12239">
        <v>7</v>
      </c>
      <c r="C12239">
        <v>3</v>
      </c>
      <c r="D12239">
        <v>83</v>
      </c>
      <c r="E12239">
        <v>72</v>
      </c>
      <c r="F12239">
        <v>0</v>
      </c>
      <c r="H12239">
        <f t="shared" si="2"/>
        <v>77.5</v>
      </c>
      <c r="T12239"/>
    </row>
    <row r="12240" spans="1:20" x14ac:dyDescent="0.25">
      <c r="A12240">
        <v>1994</v>
      </c>
      <c r="B12240">
        <v>7</v>
      </c>
      <c r="C12240">
        <v>4</v>
      </c>
      <c r="D12240">
        <v>86</v>
      </c>
      <c r="E12240">
        <v>69</v>
      </c>
      <c r="F12240">
        <v>0</v>
      </c>
      <c r="H12240">
        <f t="shared" si="2"/>
        <v>77.5</v>
      </c>
      <c r="T12240"/>
    </row>
    <row r="12241" spans="1:20" x14ac:dyDescent="0.25">
      <c r="A12241">
        <v>1994</v>
      </c>
      <c r="B12241">
        <v>7</v>
      </c>
      <c r="C12241">
        <v>5</v>
      </c>
      <c r="D12241">
        <v>84</v>
      </c>
      <c r="E12241">
        <v>68</v>
      </c>
      <c r="F12241">
        <v>0</v>
      </c>
      <c r="H12241">
        <f t="shared" si="2"/>
        <v>76</v>
      </c>
      <c r="T12241"/>
    </row>
    <row r="12242" spans="1:20" x14ac:dyDescent="0.25">
      <c r="A12242">
        <v>1994</v>
      </c>
      <c r="B12242">
        <v>7</v>
      </c>
      <c r="C12242">
        <v>6</v>
      </c>
      <c r="D12242">
        <v>94</v>
      </c>
      <c r="E12242">
        <v>74</v>
      </c>
      <c r="F12242">
        <v>0</v>
      </c>
      <c r="H12242">
        <f t="shared" si="2"/>
        <v>84</v>
      </c>
      <c r="T12242"/>
    </row>
    <row r="12243" spans="1:20" x14ac:dyDescent="0.25">
      <c r="A12243">
        <v>1994</v>
      </c>
      <c r="B12243">
        <v>7</v>
      </c>
      <c r="C12243">
        <v>7</v>
      </c>
      <c r="D12243">
        <v>97</v>
      </c>
      <c r="E12243">
        <v>76</v>
      </c>
      <c r="F12243">
        <v>0</v>
      </c>
      <c r="H12243">
        <f t="shared" si="2"/>
        <v>86.5</v>
      </c>
      <c r="T12243"/>
    </row>
    <row r="12244" spans="1:20" x14ac:dyDescent="0.25">
      <c r="A12244">
        <v>1994</v>
      </c>
      <c r="B12244">
        <v>7</v>
      </c>
      <c r="C12244">
        <v>8</v>
      </c>
      <c r="D12244">
        <v>94</v>
      </c>
      <c r="E12244">
        <v>73</v>
      </c>
      <c r="F12244">
        <v>82</v>
      </c>
      <c r="H12244">
        <f t="shared" si="2"/>
        <v>83.5</v>
      </c>
      <c r="T12244"/>
    </row>
    <row r="12245" spans="1:20" x14ac:dyDescent="0.25">
      <c r="A12245">
        <v>1994</v>
      </c>
      <c r="B12245">
        <v>7</v>
      </c>
      <c r="C12245">
        <v>9</v>
      </c>
      <c r="D12245">
        <v>92</v>
      </c>
      <c r="E12245">
        <v>72</v>
      </c>
      <c r="F12245">
        <v>0</v>
      </c>
      <c r="H12245">
        <f t="shared" si="2"/>
        <v>82</v>
      </c>
      <c r="T12245"/>
    </row>
    <row r="12246" spans="1:20" x14ac:dyDescent="0.25">
      <c r="A12246">
        <v>1994</v>
      </c>
      <c r="B12246">
        <v>7</v>
      </c>
      <c r="C12246">
        <v>10</v>
      </c>
      <c r="D12246">
        <v>89</v>
      </c>
      <c r="E12246">
        <v>73</v>
      </c>
      <c r="F12246">
        <v>0</v>
      </c>
      <c r="H12246">
        <f t="shared" si="2"/>
        <v>81</v>
      </c>
      <c r="T12246"/>
    </row>
    <row r="12247" spans="1:20" x14ac:dyDescent="0.25">
      <c r="A12247">
        <v>1994</v>
      </c>
      <c r="B12247">
        <v>7</v>
      </c>
      <c r="C12247">
        <v>11</v>
      </c>
      <c r="D12247">
        <v>85</v>
      </c>
      <c r="E12247">
        <v>64</v>
      </c>
      <c r="F12247">
        <v>0</v>
      </c>
      <c r="H12247">
        <f t="shared" si="2"/>
        <v>74.5</v>
      </c>
      <c r="T12247"/>
    </row>
    <row r="12248" spans="1:20" x14ac:dyDescent="0.25">
      <c r="A12248">
        <v>1994</v>
      </c>
      <c r="B12248">
        <v>7</v>
      </c>
      <c r="C12248">
        <v>12</v>
      </c>
      <c r="D12248">
        <v>88</v>
      </c>
      <c r="E12248">
        <v>67</v>
      </c>
      <c r="F12248">
        <v>0</v>
      </c>
      <c r="H12248">
        <f t="shared" ref="H12248:H12311" si="3">+(D12248+E12248)/2</f>
        <v>77.5</v>
      </c>
      <c r="T12248"/>
    </row>
    <row r="12249" spans="1:20" x14ac:dyDescent="0.25">
      <c r="A12249">
        <v>1994</v>
      </c>
      <c r="B12249">
        <v>7</v>
      </c>
      <c r="C12249">
        <v>13</v>
      </c>
      <c r="D12249">
        <v>96</v>
      </c>
      <c r="E12249">
        <v>73</v>
      </c>
      <c r="F12249">
        <v>0</v>
      </c>
      <c r="H12249">
        <f t="shared" si="3"/>
        <v>84.5</v>
      </c>
      <c r="T12249"/>
    </row>
    <row r="12250" spans="1:20" x14ac:dyDescent="0.25">
      <c r="A12250">
        <v>1994</v>
      </c>
      <c r="B12250">
        <v>7</v>
      </c>
      <c r="C12250">
        <v>14</v>
      </c>
      <c r="D12250">
        <v>86</v>
      </c>
      <c r="E12250">
        <v>69</v>
      </c>
      <c r="F12250">
        <v>12</v>
      </c>
      <c r="H12250">
        <f t="shared" si="3"/>
        <v>77.5</v>
      </c>
      <c r="T12250"/>
    </row>
    <row r="12251" spans="1:20" x14ac:dyDescent="0.25">
      <c r="A12251">
        <v>1994</v>
      </c>
      <c r="B12251">
        <v>7</v>
      </c>
      <c r="C12251">
        <v>15</v>
      </c>
      <c r="D12251">
        <v>81</v>
      </c>
      <c r="E12251">
        <v>67</v>
      </c>
      <c r="F12251">
        <v>4</v>
      </c>
      <c r="H12251">
        <f t="shared" si="3"/>
        <v>74</v>
      </c>
      <c r="T12251"/>
    </row>
    <row r="12252" spans="1:20" x14ac:dyDescent="0.25">
      <c r="A12252">
        <v>1994</v>
      </c>
      <c r="B12252">
        <v>7</v>
      </c>
      <c r="C12252">
        <v>16</v>
      </c>
      <c r="D12252">
        <v>88</v>
      </c>
      <c r="E12252">
        <v>70</v>
      </c>
      <c r="F12252">
        <v>0</v>
      </c>
      <c r="H12252">
        <f t="shared" si="3"/>
        <v>79</v>
      </c>
      <c r="T12252"/>
    </row>
    <row r="12253" spans="1:20" x14ac:dyDescent="0.25">
      <c r="A12253">
        <v>1994</v>
      </c>
      <c r="B12253">
        <v>7</v>
      </c>
      <c r="C12253">
        <v>17</v>
      </c>
      <c r="D12253">
        <v>88</v>
      </c>
      <c r="E12253">
        <v>69</v>
      </c>
      <c r="F12253">
        <v>0</v>
      </c>
      <c r="H12253">
        <f t="shared" si="3"/>
        <v>78.5</v>
      </c>
      <c r="T12253"/>
    </row>
    <row r="12254" spans="1:20" x14ac:dyDescent="0.25">
      <c r="A12254">
        <v>1994</v>
      </c>
      <c r="B12254">
        <v>7</v>
      </c>
      <c r="C12254">
        <v>18</v>
      </c>
      <c r="D12254">
        <v>77</v>
      </c>
      <c r="E12254">
        <v>69</v>
      </c>
      <c r="F12254">
        <v>96</v>
      </c>
      <c r="H12254">
        <f t="shared" si="3"/>
        <v>73</v>
      </c>
      <c r="T12254"/>
    </row>
    <row r="12255" spans="1:20" x14ac:dyDescent="0.25">
      <c r="A12255">
        <v>1994</v>
      </c>
      <c r="B12255">
        <v>7</v>
      </c>
      <c r="C12255">
        <v>19</v>
      </c>
      <c r="D12255">
        <v>90</v>
      </c>
      <c r="E12255">
        <v>69</v>
      </c>
      <c r="F12255">
        <v>0</v>
      </c>
      <c r="H12255">
        <f t="shared" si="3"/>
        <v>79.5</v>
      </c>
      <c r="T12255"/>
    </row>
    <row r="12256" spans="1:20" x14ac:dyDescent="0.25">
      <c r="A12256">
        <v>1994</v>
      </c>
      <c r="B12256">
        <v>7</v>
      </c>
      <c r="C12256">
        <v>20</v>
      </c>
      <c r="D12256">
        <v>93</v>
      </c>
      <c r="E12256">
        <v>75</v>
      </c>
      <c r="F12256">
        <v>0</v>
      </c>
      <c r="H12256">
        <f t="shared" si="3"/>
        <v>84</v>
      </c>
      <c r="T12256"/>
    </row>
    <row r="12257" spans="1:20" x14ac:dyDescent="0.25">
      <c r="A12257">
        <v>1994</v>
      </c>
      <c r="B12257">
        <v>7</v>
      </c>
      <c r="C12257">
        <v>21</v>
      </c>
      <c r="D12257">
        <v>90</v>
      </c>
      <c r="E12257">
        <v>76</v>
      </c>
      <c r="F12257">
        <v>0</v>
      </c>
      <c r="H12257">
        <f t="shared" si="3"/>
        <v>83</v>
      </c>
      <c r="T12257"/>
    </row>
    <row r="12258" spans="1:20" x14ac:dyDescent="0.25">
      <c r="A12258">
        <v>1994</v>
      </c>
      <c r="B12258">
        <v>7</v>
      </c>
      <c r="C12258">
        <v>22</v>
      </c>
      <c r="D12258">
        <v>89</v>
      </c>
      <c r="E12258">
        <v>77</v>
      </c>
      <c r="F12258">
        <v>0</v>
      </c>
      <c r="H12258">
        <f t="shared" si="3"/>
        <v>83</v>
      </c>
      <c r="T12258"/>
    </row>
    <row r="12259" spans="1:20" x14ac:dyDescent="0.25">
      <c r="A12259">
        <v>1994</v>
      </c>
      <c r="B12259">
        <v>7</v>
      </c>
      <c r="C12259">
        <v>23</v>
      </c>
      <c r="D12259">
        <v>84</v>
      </c>
      <c r="E12259">
        <v>71</v>
      </c>
      <c r="F12259">
        <v>44</v>
      </c>
      <c r="H12259">
        <f t="shared" si="3"/>
        <v>77.5</v>
      </c>
      <c r="T12259"/>
    </row>
    <row r="12260" spans="1:20" x14ac:dyDescent="0.25">
      <c r="A12260">
        <v>1994</v>
      </c>
      <c r="B12260">
        <v>7</v>
      </c>
      <c r="C12260">
        <v>24</v>
      </c>
      <c r="D12260">
        <v>89</v>
      </c>
      <c r="E12260">
        <v>70</v>
      </c>
      <c r="F12260">
        <v>4</v>
      </c>
      <c r="H12260">
        <f t="shared" si="3"/>
        <v>79.5</v>
      </c>
      <c r="T12260"/>
    </row>
    <row r="12261" spans="1:20" x14ac:dyDescent="0.25">
      <c r="A12261">
        <v>1994</v>
      </c>
      <c r="B12261">
        <v>7</v>
      </c>
      <c r="C12261">
        <v>25</v>
      </c>
      <c r="D12261">
        <v>92</v>
      </c>
      <c r="E12261">
        <v>72</v>
      </c>
      <c r="F12261">
        <v>1</v>
      </c>
      <c r="H12261">
        <f t="shared" si="3"/>
        <v>82</v>
      </c>
      <c r="T12261"/>
    </row>
    <row r="12262" spans="1:20" x14ac:dyDescent="0.25">
      <c r="A12262">
        <v>1994</v>
      </c>
      <c r="B12262">
        <v>7</v>
      </c>
      <c r="C12262">
        <v>26</v>
      </c>
      <c r="D12262">
        <v>86</v>
      </c>
      <c r="E12262">
        <v>70</v>
      </c>
      <c r="F12262">
        <v>21</v>
      </c>
      <c r="H12262">
        <f t="shared" si="3"/>
        <v>78</v>
      </c>
      <c r="T12262"/>
    </row>
    <row r="12263" spans="1:20" x14ac:dyDescent="0.25">
      <c r="A12263">
        <v>1994</v>
      </c>
      <c r="B12263">
        <v>7</v>
      </c>
      <c r="C12263">
        <v>27</v>
      </c>
      <c r="D12263">
        <v>87</v>
      </c>
      <c r="E12263">
        <v>70</v>
      </c>
      <c r="F12263">
        <v>67</v>
      </c>
      <c r="H12263">
        <f t="shared" si="3"/>
        <v>78.5</v>
      </c>
      <c r="T12263"/>
    </row>
    <row r="12264" spans="1:20" x14ac:dyDescent="0.25">
      <c r="A12264">
        <v>1994</v>
      </c>
      <c r="B12264">
        <v>7</v>
      </c>
      <c r="C12264">
        <v>28</v>
      </c>
      <c r="D12264">
        <v>83</v>
      </c>
      <c r="E12264">
        <v>71</v>
      </c>
      <c r="F12264">
        <v>55</v>
      </c>
      <c r="H12264">
        <f t="shared" si="3"/>
        <v>77</v>
      </c>
      <c r="T12264"/>
    </row>
    <row r="12265" spans="1:20" x14ac:dyDescent="0.25">
      <c r="A12265">
        <v>1994</v>
      </c>
      <c r="B12265">
        <v>7</v>
      </c>
      <c r="C12265">
        <v>29</v>
      </c>
      <c r="D12265">
        <v>85</v>
      </c>
      <c r="E12265">
        <v>68</v>
      </c>
      <c r="F12265">
        <v>0</v>
      </c>
      <c r="H12265">
        <f t="shared" si="3"/>
        <v>76.5</v>
      </c>
      <c r="T12265"/>
    </row>
    <row r="12266" spans="1:20" x14ac:dyDescent="0.25">
      <c r="A12266">
        <v>1994</v>
      </c>
      <c r="B12266">
        <v>7</v>
      </c>
      <c r="C12266">
        <v>30</v>
      </c>
      <c r="D12266">
        <v>86</v>
      </c>
      <c r="E12266">
        <v>73</v>
      </c>
      <c r="F12266">
        <v>0</v>
      </c>
      <c r="H12266">
        <f t="shared" si="3"/>
        <v>79.5</v>
      </c>
      <c r="T12266"/>
    </row>
    <row r="12267" spans="1:20" x14ac:dyDescent="0.25">
      <c r="A12267">
        <v>1994</v>
      </c>
      <c r="B12267">
        <v>7</v>
      </c>
      <c r="C12267">
        <v>31</v>
      </c>
      <c r="D12267">
        <v>86</v>
      </c>
      <c r="E12267">
        <v>74</v>
      </c>
      <c r="F12267">
        <v>0</v>
      </c>
      <c r="H12267">
        <f t="shared" si="3"/>
        <v>80</v>
      </c>
      <c r="T12267"/>
    </row>
    <row r="12268" spans="1:20" x14ac:dyDescent="0.25">
      <c r="A12268">
        <v>1994</v>
      </c>
      <c r="B12268">
        <v>8</v>
      </c>
      <c r="C12268">
        <v>1</v>
      </c>
      <c r="D12268">
        <v>84</v>
      </c>
      <c r="E12268">
        <v>72</v>
      </c>
      <c r="F12268">
        <v>0</v>
      </c>
      <c r="H12268">
        <f t="shared" si="3"/>
        <v>78</v>
      </c>
      <c r="T12268"/>
    </row>
    <row r="12269" spans="1:20" x14ac:dyDescent="0.25">
      <c r="A12269">
        <v>1994</v>
      </c>
      <c r="B12269">
        <v>8</v>
      </c>
      <c r="C12269">
        <v>2</v>
      </c>
      <c r="D12269">
        <v>86</v>
      </c>
      <c r="E12269">
        <v>73</v>
      </c>
      <c r="F12269">
        <v>0</v>
      </c>
      <c r="H12269">
        <f t="shared" si="3"/>
        <v>79.5</v>
      </c>
      <c r="T12269"/>
    </row>
    <row r="12270" spans="1:20" x14ac:dyDescent="0.25">
      <c r="A12270">
        <v>1994</v>
      </c>
      <c r="B12270">
        <v>8</v>
      </c>
      <c r="C12270">
        <v>3</v>
      </c>
      <c r="D12270">
        <v>88</v>
      </c>
      <c r="E12270">
        <v>71</v>
      </c>
      <c r="F12270">
        <v>4</v>
      </c>
      <c r="H12270">
        <f t="shared" si="3"/>
        <v>79.5</v>
      </c>
      <c r="T12270"/>
    </row>
    <row r="12271" spans="1:20" x14ac:dyDescent="0.25">
      <c r="A12271">
        <v>1994</v>
      </c>
      <c r="B12271">
        <v>8</v>
      </c>
      <c r="C12271">
        <v>4</v>
      </c>
      <c r="D12271">
        <v>89</v>
      </c>
      <c r="E12271">
        <v>74</v>
      </c>
      <c r="F12271">
        <v>0</v>
      </c>
      <c r="H12271">
        <f t="shared" si="3"/>
        <v>81.5</v>
      </c>
      <c r="T12271"/>
    </row>
    <row r="12272" spans="1:20" x14ac:dyDescent="0.25">
      <c r="A12272">
        <v>1994</v>
      </c>
      <c r="B12272">
        <v>8</v>
      </c>
      <c r="C12272">
        <v>5</v>
      </c>
      <c r="D12272">
        <v>82</v>
      </c>
      <c r="E12272">
        <v>60</v>
      </c>
      <c r="F12272">
        <v>46</v>
      </c>
      <c r="H12272">
        <f t="shared" si="3"/>
        <v>71</v>
      </c>
      <c r="T12272"/>
    </row>
    <row r="12273" spans="1:20" x14ac:dyDescent="0.25">
      <c r="A12273">
        <v>1994</v>
      </c>
      <c r="B12273">
        <v>8</v>
      </c>
      <c r="C12273">
        <v>6</v>
      </c>
      <c r="D12273">
        <v>75</v>
      </c>
      <c r="E12273">
        <v>57</v>
      </c>
      <c r="F12273">
        <v>0</v>
      </c>
      <c r="H12273">
        <f t="shared" si="3"/>
        <v>66</v>
      </c>
      <c r="T12273"/>
    </row>
    <row r="12274" spans="1:20" x14ac:dyDescent="0.25">
      <c r="A12274">
        <v>1994</v>
      </c>
      <c r="B12274">
        <v>8</v>
      </c>
      <c r="C12274">
        <v>7</v>
      </c>
      <c r="D12274">
        <v>81</v>
      </c>
      <c r="E12274">
        <v>57</v>
      </c>
      <c r="F12274">
        <v>0</v>
      </c>
      <c r="H12274">
        <f t="shared" si="3"/>
        <v>69</v>
      </c>
      <c r="T12274"/>
    </row>
    <row r="12275" spans="1:20" x14ac:dyDescent="0.25">
      <c r="A12275">
        <v>1994</v>
      </c>
      <c r="B12275">
        <v>8</v>
      </c>
      <c r="C12275">
        <v>8</v>
      </c>
      <c r="D12275">
        <v>82</v>
      </c>
      <c r="E12275">
        <v>61</v>
      </c>
      <c r="F12275">
        <v>0</v>
      </c>
      <c r="H12275">
        <f t="shared" si="3"/>
        <v>71.5</v>
      </c>
      <c r="T12275"/>
    </row>
    <row r="12276" spans="1:20" x14ac:dyDescent="0.25">
      <c r="A12276">
        <v>1994</v>
      </c>
      <c r="B12276">
        <v>8</v>
      </c>
      <c r="C12276">
        <v>9</v>
      </c>
      <c r="D12276">
        <v>86</v>
      </c>
      <c r="E12276">
        <v>64</v>
      </c>
      <c r="F12276">
        <v>0</v>
      </c>
      <c r="H12276">
        <f t="shared" si="3"/>
        <v>75</v>
      </c>
      <c r="T12276"/>
    </row>
    <row r="12277" spans="1:20" x14ac:dyDescent="0.25">
      <c r="A12277">
        <v>1994</v>
      </c>
      <c r="B12277">
        <v>8</v>
      </c>
      <c r="C12277">
        <v>10</v>
      </c>
      <c r="D12277">
        <v>81</v>
      </c>
      <c r="E12277">
        <v>66</v>
      </c>
      <c r="F12277">
        <v>0</v>
      </c>
      <c r="H12277">
        <f t="shared" si="3"/>
        <v>73.5</v>
      </c>
      <c r="T12277"/>
    </row>
    <row r="12278" spans="1:20" x14ac:dyDescent="0.25">
      <c r="A12278">
        <v>1994</v>
      </c>
      <c r="B12278">
        <v>8</v>
      </c>
      <c r="C12278">
        <v>11</v>
      </c>
      <c r="D12278">
        <v>81</v>
      </c>
      <c r="E12278">
        <v>63</v>
      </c>
      <c r="F12278">
        <v>1</v>
      </c>
      <c r="H12278">
        <f t="shared" si="3"/>
        <v>72</v>
      </c>
      <c r="T12278"/>
    </row>
    <row r="12279" spans="1:20" x14ac:dyDescent="0.25">
      <c r="A12279">
        <v>1994</v>
      </c>
      <c r="B12279">
        <v>8</v>
      </c>
      <c r="C12279">
        <v>12</v>
      </c>
      <c r="D12279">
        <v>80</v>
      </c>
      <c r="E12279">
        <v>67</v>
      </c>
      <c r="F12279">
        <v>0</v>
      </c>
      <c r="H12279">
        <f t="shared" si="3"/>
        <v>73.5</v>
      </c>
      <c r="T12279"/>
    </row>
    <row r="12280" spans="1:20" x14ac:dyDescent="0.25">
      <c r="A12280">
        <v>1994</v>
      </c>
      <c r="B12280">
        <v>8</v>
      </c>
      <c r="C12280">
        <v>13</v>
      </c>
      <c r="D12280">
        <v>91</v>
      </c>
      <c r="E12280">
        <v>72</v>
      </c>
      <c r="F12280">
        <v>76</v>
      </c>
      <c r="H12280">
        <f t="shared" si="3"/>
        <v>81.5</v>
      </c>
      <c r="T12280"/>
    </row>
    <row r="12281" spans="1:20" x14ac:dyDescent="0.25">
      <c r="A12281">
        <v>1994</v>
      </c>
      <c r="B12281">
        <v>8</v>
      </c>
      <c r="C12281">
        <v>14</v>
      </c>
      <c r="D12281">
        <v>91</v>
      </c>
      <c r="E12281">
        <v>69</v>
      </c>
      <c r="F12281">
        <v>53</v>
      </c>
      <c r="H12281">
        <f t="shared" si="3"/>
        <v>80</v>
      </c>
      <c r="T12281"/>
    </row>
    <row r="12282" spans="1:20" x14ac:dyDescent="0.25">
      <c r="A12282">
        <v>1994</v>
      </c>
      <c r="B12282">
        <v>8</v>
      </c>
      <c r="C12282">
        <v>15</v>
      </c>
      <c r="D12282">
        <v>78</v>
      </c>
      <c r="E12282">
        <v>65</v>
      </c>
      <c r="F12282">
        <v>0</v>
      </c>
      <c r="H12282">
        <f t="shared" si="3"/>
        <v>71.5</v>
      </c>
      <c r="T12282"/>
    </row>
    <row r="12283" spans="1:20" x14ac:dyDescent="0.25">
      <c r="A12283">
        <v>1994</v>
      </c>
      <c r="B12283">
        <v>8</v>
      </c>
      <c r="C12283">
        <v>16</v>
      </c>
      <c r="D12283">
        <v>83</v>
      </c>
      <c r="E12283">
        <v>64</v>
      </c>
      <c r="F12283">
        <v>0</v>
      </c>
      <c r="H12283">
        <f t="shared" si="3"/>
        <v>73.5</v>
      </c>
      <c r="T12283"/>
    </row>
    <row r="12284" spans="1:20" x14ac:dyDescent="0.25">
      <c r="A12284">
        <v>1994</v>
      </c>
      <c r="B12284">
        <v>8</v>
      </c>
      <c r="C12284">
        <v>17</v>
      </c>
      <c r="D12284">
        <v>79</v>
      </c>
      <c r="E12284">
        <v>68</v>
      </c>
      <c r="F12284">
        <v>100</v>
      </c>
      <c r="H12284">
        <f t="shared" si="3"/>
        <v>73.5</v>
      </c>
      <c r="T12284"/>
    </row>
    <row r="12285" spans="1:20" x14ac:dyDescent="0.25">
      <c r="A12285">
        <v>1994</v>
      </c>
      <c r="B12285">
        <v>8</v>
      </c>
      <c r="C12285">
        <v>18</v>
      </c>
      <c r="D12285">
        <v>88</v>
      </c>
      <c r="E12285">
        <v>72</v>
      </c>
      <c r="F12285">
        <v>35</v>
      </c>
      <c r="H12285">
        <f t="shared" si="3"/>
        <v>80</v>
      </c>
      <c r="T12285"/>
    </row>
    <row r="12286" spans="1:20" x14ac:dyDescent="0.25">
      <c r="A12286">
        <v>1994</v>
      </c>
      <c r="B12286">
        <v>8</v>
      </c>
      <c r="C12286">
        <v>19</v>
      </c>
      <c r="D12286">
        <v>78</v>
      </c>
      <c r="E12286">
        <v>68</v>
      </c>
      <c r="F12286">
        <v>8</v>
      </c>
      <c r="H12286">
        <f t="shared" si="3"/>
        <v>73</v>
      </c>
      <c r="T12286"/>
    </row>
    <row r="12287" spans="1:20" x14ac:dyDescent="0.25">
      <c r="A12287">
        <v>1994</v>
      </c>
      <c r="B12287">
        <v>8</v>
      </c>
      <c r="C12287">
        <v>20</v>
      </c>
      <c r="D12287">
        <v>87</v>
      </c>
      <c r="E12287">
        <v>70</v>
      </c>
      <c r="F12287">
        <v>0</v>
      </c>
      <c r="H12287">
        <f t="shared" si="3"/>
        <v>78.5</v>
      </c>
      <c r="T12287"/>
    </row>
    <row r="12288" spans="1:20" x14ac:dyDescent="0.25">
      <c r="A12288">
        <v>1994</v>
      </c>
      <c r="B12288">
        <v>8</v>
      </c>
      <c r="C12288">
        <v>21</v>
      </c>
      <c r="D12288">
        <v>85</v>
      </c>
      <c r="E12288">
        <v>72</v>
      </c>
      <c r="F12288">
        <v>117</v>
      </c>
      <c r="H12288">
        <f t="shared" si="3"/>
        <v>78.5</v>
      </c>
      <c r="T12288"/>
    </row>
    <row r="12289" spans="1:20" x14ac:dyDescent="0.25">
      <c r="A12289">
        <v>1994</v>
      </c>
      <c r="B12289">
        <v>8</v>
      </c>
      <c r="C12289">
        <v>22</v>
      </c>
      <c r="D12289">
        <v>72</v>
      </c>
      <c r="E12289">
        <v>61</v>
      </c>
      <c r="F12289">
        <v>185</v>
      </c>
      <c r="H12289">
        <f t="shared" si="3"/>
        <v>66.5</v>
      </c>
      <c r="T12289"/>
    </row>
    <row r="12290" spans="1:20" x14ac:dyDescent="0.25">
      <c r="A12290">
        <v>1994</v>
      </c>
      <c r="B12290">
        <v>8</v>
      </c>
      <c r="C12290">
        <v>23</v>
      </c>
      <c r="D12290">
        <v>74</v>
      </c>
      <c r="E12290">
        <v>58</v>
      </c>
      <c r="F12290">
        <v>1</v>
      </c>
      <c r="H12290">
        <f t="shared" si="3"/>
        <v>66</v>
      </c>
      <c r="T12290"/>
    </row>
    <row r="12291" spans="1:20" x14ac:dyDescent="0.25">
      <c r="A12291">
        <v>1994</v>
      </c>
      <c r="B12291">
        <v>8</v>
      </c>
      <c r="C12291">
        <v>24</v>
      </c>
      <c r="D12291">
        <v>77</v>
      </c>
      <c r="E12291">
        <v>60</v>
      </c>
      <c r="F12291">
        <v>0</v>
      </c>
      <c r="H12291">
        <f t="shared" si="3"/>
        <v>68.5</v>
      </c>
      <c r="T12291"/>
    </row>
    <row r="12292" spans="1:20" x14ac:dyDescent="0.25">
      <c r="A12292">
        <v>1994</v>
      </c>
      <c r="B12292">
        <v>8</v>
      </c>
      <c r="C12292">
        <v>25</v>
      </c>
      <c r="D12292">
        <v>81</v>
      </c>
      <c r="E12292">
        <v>63</v>
      </c>
      <c r="F12292">
        <v>0</v>
      </c>
      <c r="H12292">
        <f t="shared" si="3"/>
        <v>72</v>
      </c>
      <c r="T12292"/>
    </row>
    <row r="12293" spans="1:20" x14ac:dyDescent="0.25">
      <c r="A12293">
        <v>1994</v>
      </c>
      <c r="B12293">
        <v>8</v>
      </c>
      <c r="C12293">
        <v>26</v>
      </c>
      <c r="D12293">
        <v>86</v>
      </c>
      <c r="E12293">
        <v>65</v>
      </c>
      <c r="F12293">
        <v>0</v>
      </c>
      <c r="H12293">
        <f t="shared" si="3"/>
        <v>75.5</v>
      </c>
      <c r="T12293"/>
    </row>
    <row r="12294" spans="1:20" x14ac:dyDescent="0.25">
      <c r="A12294">
        <v>1994</v>
      </c>
      <c r="B12294">
        <v>8</v>
      </c>
      <c r="C12294">
        <v>27</v>
      </c>
      <c r="D12294">
        <v>88</v>
      </c>
      <c r="E12294">
        <v>70</v>
      </c>
      <c r="F12294">
        <v>0</v>
      </c>
      <c r="H12294">
        <f t="shared" si="3"/>
        <v>79</v>
      </c>
      <c r="T12294"/>
    </row>
    <row r="12295" spans="1:20" x14ac:dyDescent="0.25">
      <c r="A12295">
        <v>1994</v>
      </c>
      <c r="B12295">
        <v>8</v>
      </c>
      <c r="C12295">
        <v>28</v>
      </c>
      <c r="D12295">
        <v>87</v>
      </c>
      <c r="E12295">
        <v>68</v>
      </c>
      <c r="F12295">
        <v>0</v>
      </c>
      <c r="H12295">
        <f t="shared" si="3"/>
        <v>77.5</v>
      </c>
      <c r="T12295"/>
    </row>
    <row r="12296" spans="1:20" x14ac:dyDescent="0.25">
      <c r="A12296">
        <v>1994</v>
      </c>
      <c r="B12296">
        <v>8</v>
      </c>
      <c r="C12296">
        <v>29</v>
      </c>
      <c r="D12296">
        <v>78</v>
      </c>
      <c r="E12296">
        <v>58</v>
      </c>
      <c r="F12296">
        <v>7</v>
      </c>
      <c r="H12296">
        <f t="shared" si="3"/>
        <v>68</v>
      </c>
      <c r="T12296"/>
    </row>
    <row r="12297" spans="1:20" x14ac:dyDescent="0.25">
      <c r="A12297">
        <v>1994</v>
      </c>
      <c r="B12297">
        <v>8</v>
      </c>
      <c r="C12297">
        <v>30</v>
      </c>
      <c r="D12297">
        <v>78</v>
      </c>
      <c r="E12297">
        <v>60</v>
      </c>
      <c r="F12297">
        <v>0</v>
      </c>
      <c r="H12297">
        <f t="shared" si="3"/>
        <v>69</v>
      </c>
      <c r="T12297"/>
    </row>
    <row r="12298" spans="1:20" x14ac:dyDescent="0.25">
      <c r="A12298">
        <v>1994</v>
      </c>
      <c r="B12298">
        <v>8</v>
      </c>
      <c r="C12298">
        <v>31</v>
      </c>
      <c r="D12298">
        <v>77</v>
      </c>
      <c r="E12298">
        <v>64</v>
      </c>
      <c r="F12298">
        <v>0</v>
      </c>
      <c r="H12298">
        <f t="shared" si="3"/>
        <v>70.5</v>
      </c>
      <c r="T12298"/>
    </row>
    <row r="12299" spans="1:20" x14ac:dyDescent="0.25">
      <c r="A12299">
        <v>1994</v>
      </c>
      <c r="B12299">
        <v>9</v>
      </c>
      <c r="C12299">
        <v>1</v>
      </c>
      <c r="D12299">
        <v>81</v>
      </c>
      <c r="E12299">
        <v>61</v>
      </c>
      <c r="F12299">
        <v>3</v>
      </c>
      <c r="H12299">
        <f t="shared" si="3"/>
        <v>71</v>
      </c>
      <c r="T12299"/>
    </row>
    <row r="12300" spans="1:20" x14ac:dyDescent="0.25">
      <c r="A12300">
        <v>1994</v>
      </c>
      <c r="B12300">
        <v>9</v>
      </c>
      <c r="C12300">
        <v>2</v>
      </c>
      <c r="D12300">
        <v>74</v>
      </c>
      <c r="E12300">
        <v>56</v>
      </c>
      <c r="F12300">
        <v>0</v>
      </c>
      <c r="H12300">
        <f t="shared" si="3"/>
        <v>65</v>
      </c>
      <c r="T12300"/>
    </row>
    <row r="12301" spans="1:20" x14ac:dyDescent="0.25">
      <c r="A12301">
        <v>1994</v>
      </c>
      <c r="B12301">
        <v>9</v>
      </c>
      <c r="C12301">
        <v>3</v>
      </c>
      <c r="D12301">
        <v>75</v>
      </c>
      <c r="E12301">
        <v>56</v>
      </c>
      <c r="F12301">
        <v>0</v>
      </c>
      <c r="H12301">
        <f t="shared" si="3"/>
        <v>65.5</v>
      </c>
      <c r="T12301"/>
    </row>
    <row r="12302" spans="1:20" x14ac:dyDescent="0.25">
      <c r="A12302">
        <v>1994</v>
      </c>
      <c r="B12302">
        <v>9</v>
      </c>
      <c r="C12302">
        <v>4</v>
      </c>
      <c r="D12302">
        <v>72</v>
      </c>
      <c r="E12302">
        <v>56</v>
      </c>
      <c r="F12302">
        <v>0</v>
      </c>
      <c r="H12302">
        <f t="shared" si="3"/>
        <v>64</v>
      </c>
      <c r="T12302"/>
    </row>
    <row r="12303" spans="1:20" x14ac:dyDescent="0.25">
      <c r="A12303">
        <v>1994</v>
      </c>
      <c r="B12303">
        <v>9</v>
      </c>
      <c r="C12303">
        <v>5</v>
      </c>
      <c r="D12303">
        <v>75</v>
      </c>
      <c r="E12303">
        <v>54</v>
      </c>
      <c r="F12303">
        <v>0</v>
      </c>
      <c r="H12303">
        <f t="shared" si="3"/>
        <v>64.5</v>
      </c>
      <c r="T12303"/>
    </row>
    <row r="12304" spans="1:20" x14ac:dyDescent="0.25">
      <c r="A12304">
        <v>1994</v>
      </c>
      <c r="B12304">
        <v>9</v>
      </c>
      <c r="C12304">
        <v>6</v>
      </c>
      <c r="D12304">
        <v>78</v>
      </c>
      <c r="E12304">
        <v>54</v>
      </c>
      <c r="F12304">
        <v>0</v>
      </c>
      <c r="H12304">
        <f t="shared" si="3"/>
        <v>66</v>
      </c>
      <c r="T12304"/>
    </row>
    <row r="12305" spans="1:20" x14ac:dyDescent="0.25">
      <c r="A12305">
        <v>1994</v>
      </c>
      <c r="B12305">
        <v>9</v>
      </c>
      <c r="C12305">
        <v>7</v>
      </c>
      <c r="D12305">
        <v>80</v>
      </c>
      <c r="E12305">
        <v>59</v>
      </c>
      <c r="F12305">
        <v>0</v>
      </c>
      <c r="H12305">
        <f t="shared" si="3"/>
        <v>69.5</v>
      </c>
      <c r="T12305"/>
    </row>
    <row r="12306" spans="1:20" x14ac:dyDescent="0.25">
      <c r="A12306">
        <v>1994</v>
      </c>
      <c r="B12306">
        <v>9</v>
      </c>
      <c r="C12306">
        <v>8</v>
      </c>
      <c r="D12306">
        <v>83</v>
      </c>
      <c r="E12306">
        <v>59</v>
      </c>
      <c r="F12306">
        <v>0</v>
      </c>
      <c r="H12306">
        <f t="shared" si="3"/>
        <v>71</v>
      </c>
      <c r="T12306"/>
    </row>
    <row r="12307" spans="1:20" x14ac:dyDescent="0.25">
      <c r="A12307">
        <v>1994</v>
      </c>
      <c r="B12307">
        <v>9</v>
      </c>
      <c r="C12307">
        <v>9</v>
      </c>
      <c r="D12307">
        <v>83</v>
      </c>
      <c r="E12307">
        <v>63</v>
      </c>
      <c r="F12307">
        <v>33</v>
      </c>
      <c r="H12307">
        <f t="shared" si="3"/>
        <v>73</v>
      </c>
      <c r="T12307"/>
    </row>
    <row r="12308" spans="1:20" x14ac:dyDescent="0.25">
      <c r="A12308">
        <v>1994</v>
      </c>
      <c r="B12308">
        <v>9</v>
      </c>
      <c r="C12308">
        <v>10</v>
      </c>
      <c r="D12308">
        <v>74</v>
      </c>
      <c r="E12308">
        <v>57</v>
      </c>
      <c r="F12308">
        <v>0</v>
      </c>
      <c r="H12308">
        <f t="shared" si="3"/>
        <v>65.5</v>
      </c>
      <c r="T12308"/>
    </row>
    <row r="12309" spans="1:20" x14ac:dyDescent="0.25">
      <c r="A12309">
        <v>1994</v>
      </c>
      <c r="B12309">
        <v>9</v>
      </c>
      <c r="C12309">
        <v>11</v>
      </c>
      <c r="D12309">
        <v>72</v>
      </c>
      <c r="E12309">
        <v>53</v>
      </c>
      <c r="F12309">
        <v>0</v>
      </c>
      <c r="H12309">
        <f t="shared" si="3"/>
        <v>62.5</v>
      </c>
      <c r="T12309"/>
    </row>
    <row r="12310" spans="1:20" x14ac:dyDescent="0.25">
      <c r="A12310">
        <v>1994</v>
      </c>
      <c r="B12310">
        <v>9</v>
      </c>
      <c r="C12310">
        <v>12</v>
      </c>
      <c r="D12310">
        <v>78</v>
      </c>
      <c r="E12310">
        <v>54</v>
      </c>
      <c r="F12310">
        <v>0</v>
      </c>
      <c r="H12310">
        <f t="shared" si="3"/>
        <v>66</v>
      </c>
      <c r="T12310"/>
    </row>
    <row r="12311" spans="1:20" x14ac:dyDescent="0.25">
      <c r="A12311">
        <v>1994</v>
      </c>
      <c r="B12311">
        <v>9</v>
      </c>
      <c r="C12311">
        <v>13</v>
      </c>
      <c r="D12311">
        <v>87</v>
      </c>
      <c r="E12311">
        <v>66</v>
      </c>
      <c r="F12311">
        <v>0</v>
      </c>
      <c r="H12311">
        <f t="shared" si="3"/>
        <v>76.5</v>
      </c>
      <c r="T12311"/>
    </row>
    <row r="12312" spans="1:20" x14ac:dyDescent="0.25">
      <c r="A12312">
        <v>1994</v>
      </c>
      <c r="B12312">
        <v>9</v>
      </c>
      <c r="C12312">
        <v>14</v>
      </c>
      <c r="D12312">
        <v>77</v>
      </c>
      <c r="E12312">
        <v>70</v>
      </c>
      <c r="F12312">
        <v>2</v>
      </c>
      <c r="H12312">
        <f t="shared" ref="H12312:H12375" si="4">+(D12312+E12312)/2</f>
        <v>73.5</v>
      </c>
      <c r="T12312"/>
    </row>
    <row r="12313" spans="1:20" x14ac:dyDescent="0.25">
      <c r="A12313">
        <v>1994</v>
      </c>
      <c r="B12313">
        <v>9</v>
      </c>
      <c r="C12313">
        <v>15</v>
      </c>
      <c r="D12313">
        <v>80</v>
      </c>
      <c r="E12313">
        <v>66</v>
      </c>
      <c r="F12313">
        <v>0</v>
      </c>
      <c r="H12313">
        <f t="shared" si="4"/>
        <v>73</v>
      </c>
      <c r="T12313"/>
    </row>
    <row r="12314" spans="1:20" x14ac:dyDescent="0.25">
      <c r="A12314">
        <v>1994</v>
      </c>
      <c r="B12314">
        <v>9</v>
      </c>
      <c r="C12314">
        <v>16</v>
      </c>
      <c r="D12314">
        <v>77</v>
      </c>
      <c r="E12314">
        <v>66</v>
      </c>
      <c r="F12314">
        <v>0</v>
      </c>
      <c r="H12314">
        <f t="shared" si="4"/>
        <v>71.5</v>
      </c>
      <c r="T12314"/>
    </row>
    <row r="12315" spans="1:20" x14ac:dyDescent="0.25">
      <c r="A12315">
        <v>1994</v>
      </c>
      <c r="B12315">
        <v>9</v>
      </c>
      <c r="C12315">
        <v>17</v>
      </c>
      <c r="D12315">
        <v>88</v>
      </c>
      <c r="E12315">
        <v>68</v>
      </c>
      <c r="F12315">
        <v>44</v>
      </c>
      <c r="H12315">
        <f t="shared" si="4"/>
        <v>78</v>
      </c>
      <c r="T12315"/>
    </row>
    <row r="12316" spans="1:20" x14ac:dyDescent="0.25">
      <c r="A12316">
        <v>1994</v>
      </c>
      <c r="B12316">
        <v>9</v>
      </c>
      <c r="C12316">
        <v>18</v>
      </c>
      <c r="D12316">
        <v>76</v>
      </c>
      <c r="E12316">
        <v>58</v>
      </c>
      <c r="F12316">
        <v>45</v>
      </c>
      <c r="H12316">
        <f t="shared" si="4"/>
        <v>67</v>
      </c>
      <c r="T12316"/>
    </row>
    <row r="12317" spans="1:20" x14ac:dyDescent="0.25">
      <c r="A12317">
        <v>1994</v>
      </c>
      <c r="B12317">
        <v>9</v>
      </c>
      <c r="C12317">
        <v>19</v>
      </c>
      <c r="D12317">
        <v>77</v>
      </c>
      <c r="E12317">
        <v>56</v>
      </c>
      <c r="F12317">
        <v>0</v>
      </c>
      <c r="H12317">
        <f t="shared" si="4"/>
        <v>66.5</v>
      </c>
      <c r="T12317"/>
    </row>
    <row r="12318" spans="1:20" x14ac:dyDescent="0.25">
      <c r="A12318">
        <v>1994</v>
      </c>
      <c r="B12318">
        <v>9</v>
      </c>
      <c r="C12318">
        <v>20</v>
      </c>
      <c r="D12318">
        <v>79</v>
      </c>
      <c r="E12318">
        <v>54</v>
      </c>
      <c r="F12318">
        <v>0</v>
      </c>
      <c r="H12318">
        <f t="shared" si="4"/>
        <v>66.5</v>
      </c>
      <c r="T12318"/>
    </row>
    <row r="12319" spans="1:20" x14ac:dyDescent="0.25">
      <c r="A12319">
        <v>1994</v>
      </c>
      <c r="B12319">
        <v>9</v>
      </c>
      <c r="C12319">
        <v>21</v>
      </c>
      <c r="D12319">
        <v>81</v>
      </c>
      <c r="E12319">
        <v>59</v>
      </c>
      <c r="F12319">
        <v>0</v>
      </c>
      <c r="H12319">
        <f t="shared" si="4"/>
        <v>70</v>
      </c>
      <c r="T12319"/>
    </row>
    <row r="12320" spans="1:20" x14ac:dyDescent="0.25">
      <c r="A12320">
        <v>1994</v>
      </c>
      <c r="B12320">
        <v>9</v>
      </c>
      <c r="C12320">
        <v>22</v>
      </c>
      <c r="D12320">
        <v>67</v>
      </c>
      <c r="E12320">
        <v>59</v>
      </c>
      <c r="F12320">
        <v>79</v>
      </c>
      <c r="H12320">
        <f t="shared" si="4"/>
        <v>63</v>
      </c>
      <c r="T12320"/>
    </row>
    <row r="12321" spans="1:20" x14ac:dyDescent="0.25">
      <c r="A12321">
        <v>1994</v>
      </c>
      <c r="B12321">
        <v>9</v>
      </c>
      <c r="C12321">
        <v>23</v>
      </c>
      <c r="D12321">
        <v>67</v>
      </c>
      <c r="E12321">
        <v>59</v>
      </c>
      <c r="F12321">
        <v>71</v>
      </c>
      <c r="H12321">
        <f t="shared" si="4"/>
        <v>63</v>
      </c>
      <c r="T12321"/>
    </row>
    <row r="12322" spans="1:20" x14ac:dyDescent="0.25">
      <c r="A12322">
        <v>1994</v>
      </c>
      <c r="B12322">
        <v>9</v>
      </c>
      <c r="C12322">
        <v>24</v>
      </c>
      <c r="D12322">
        <v>71</v>
      </c>
      <c r="E12322">
        <v>63</v>
      </c>
      <c r="F12322">
        <v>0</v>
      </c>
      <c r="H12322">
        <f t="shared" si="4"/>
        <v>67</v>
      </c>
      <c r="T12322"/>
    </row>
    <row r="12323" spans="1:20" x14ac:dyDescent="0.25">
      <c r="A12323">
        <v>1994</v>
      </c>
      <c r="B12323">
        <v>9</v>
      </c>
      <c r="C12323">
        <v>25</v>
      </c>
      <c r="D12323">
        <v>72</v>
      </c>
      <c r="E12323">
        <v>66</v>
      </c>
      <c r="F12323">
        <v>0</v>
      </c>
      <c r="H12323">
        <f t="shared" si="4"/>
        <v>69</v>
      </c>
      <c r="T12323"/>
    </row>
    <row r="12324" spans="1:20" x14ac:dyDescent="0.25">
      <c r="A12324">
        <v>1994</v>
      </c>
      <c r="B12324">
        <v>9</v>
      </c>
      <c r="C12324">
        <v>26</v>
      </c>
      <c r="D12324">
        <v>75</v>
      </c>
      <c r="E12324">
        <v>65</v>
      </c>
      <c r="F12324">
        <v>6</v>
      </c>
      <c r="H12324">
        <f t="shared" si="4"/>
        <v>70</v>
      </c>
      <c r="T12324"/>
    </row>
    <row r="12325" spans="1:20" x14ac:dyDescent="0.25">
      <c r="A12325">
        <v>1994</v>
      </c>
      <c r="B12325">
        <v>9</v>
      </c>
      <c r="C12325">
        <v>27</v>
      </c>
      <c r="D12325">
        <v>70</v>
      </c>
      <c r="E12325">
        <v>64</v>
      </c>
      <c r="F12325">
        <v>40</v>
      </c>
      <c r="H12325">
        <f t="shared" si="4"/>
        <v>67</v>
      </c>
      <c r="T12325"/>
    </row>
    <row r="12326" spans="1:20" x14ac:dyDescent="0.25">
      <c r="A12326">
        <v>1994</v>
      </c>
      <c r="B12326">
        <v>9</v>
      </c>
      <c r="C12326">
        <v>28</v>
      </c>
      <c r="D12326">
        <v>72</v>
      </c>
      <c r="E12326">
        <v>58</v>
      </c>
      <c r="F12326">
        <v>10</v>
      </c>
      <c r="H12326">
        <f t="shared" si="4"/>
        <v>65</v>
      </c>
      <c r="T12326"/>
    </row>
    <row r="12327" spans="1:20" x14ac:dyDescent="0.25">
      <c r="A12327">
        <v>1994</v>
      </c>
      <c r="B12327">
        <v>9</v>
      </c>
      <c r="C12327">
        <v>29</v>
      </c>
      <c r="D12327">
        <v>64</v>
      </c>
      <c r="E12327">
        <v>54</v>
      </c>
      <c r="F12327">
        <v>0</v>
      </c>
      <c r="H12327">
        <f t="shared" si="4"/>
        <v>59</v>
      </c>
      <c r="T12327"/>
    </row>
    <row r="12328" spans="1:20" x14ac:dyDescent="0.25">
      <c r="A12328">
        <v>1994</v>
      </c>
      <c r="B12328">
        <v>9</v>
      </c>
      <c r="C12328">
        <v>30</v>
      </c>
      <c r="D12328">
        <v>67</v>
      </c>
      <c r="E12328">
        <v>53</v>
      </c>
      <c r="F12328">
        <v>0</v>
      </c>
      <c r="H12328">
        <f t="shared" si="4"/>
        <v>60</v>
      </c>
      <c r="T12328"/>
    </row>
    <row r="12329" spans="1:20" x14ac:dyDescent="0.25">
      <c r="A12329">
        <v>1994</v>
      </c>
      <c r="B12329">
        <v>10</v>
      </c>
      <c r="C12329">
        <v>1</v>
      </c>
      <c r="D12329">
        <v>57</v>
      </c>
      <c r="E12329">
        <v>54</v>
      </c>
      <c r="F12329">
        <v>26</v>
      </c>
      <c r="H12329">
        <f t="shared" si="4"/>
        <v>55.5</v>
      </c>
      <c r="T12329"/>
    </row>
    <row r="12330" spans="1:20" x14ac:dyDescent="0.25">
      <c r="A12330">
        <v>1994</v>
      </c>
      <c r="B12330">
        <v>10</v>
      </c>
      <c r="C12330">
        <v>2</v>
      </c>
      <c r="D12330">
        <v>67</v>
      </c>
      <c r="E12330">
        <v>50</v>
      </c>
      <c r="F12330">
        <v>0</v>
      </c>
      <c r="H12330">
        <f t="shared" si="4"/>
        <v>58.5</v>
      </c>
      <c r="T12330"/>
    </row>
    <row r="12331" spans="1:20" x14ac:dyDescent="0.25">
      <c r="A12331">
        <v>1994</v>
      </c>
      <c r="B12331">
        <v>10</v>
      </c>
      <c r="C12331">
        <v>3</v>
      </c>
      <c r="D12331">
        <v>64</v>
      </c>
      <c r="E12331">
        <v>43</v>
      </c>
      <c r="F12331">
        <v>0</v>
      </c>
      <c r="H12331">
        <f t="shared" si="4"/>
        <v>53.5</v>
      </c>
      <c r="T12331"/>
    </row>
    <row r="12332" spans="1:20" x14ac:dyDescent="0.25">
      <c r="A12332">
        <v>1994</v>
      </c>
      <c r="B12332">
        <v>10</v>
      </c>
      <c r="C12332">
        <v>4</v>
      </c>
      <c r="D12332">
        <v>65</v>
      </c>
      <c r="E12332">
        <v>45</v>
      </c>
      <c r="F12332">
        <v>0</v>
      </c>
      <c r="H12332">
        <f t="shared" si="4"/>
        <v>55</v>
      </c>
      <c r="T12332"/>
    </row>
    <row r="12333" spans="1:20" x14ac:dyDescent="0.25">
      <c r="A12333">
        <v>1994</v>
      </c>
      <c r="B12333">
        <v>10</v>
      </c>
      <c r="C12333">
        <v>5</v>
      </c>
      <c r="D12333">
        <v>61</v>
      </c>
      <c r="E12333">
        <v>45</v>
      </c>
      <c r="F12333">
        <v>0</v>
      </c>
      <c r="H12333">
        <f t="shared" si="4"/>
        <v>53</v>
      </c>
      <c r="T12333"/>
    </row>
    <row r="12334" spans="1:20" x14ac:dyDescent="0.25">
      <c r="A12334">
        <v>1994</v>
      </c>
      <c r="B12334">
        <v>10</v>
      </c>
      <c r="C12334">
        <v>6</v>
      </c>
      <c r="D12334">
        <v>65</v>
      </c>
      <c r="E12334">
        <v>43</v>
      </c>
      <c r="F12334">
        <v>0</v>
      </c>
      <c r="H12334">
        <f t="shared" si="4"/>
        <v>54</v>
      </c>
      <c r="T12334"/>
    </row>
    <row r="12335" spans="1:20" x14ac:dyDescent="0.25">
      <c r="A12335">
        <v>1994</v>
      </c>
      <c r="B12335">
        <v>10</v>
      </c>
      <c r="C12335">
        <v>7</v>
      </c>
      <c r="D12335">
        <v>71</v>
      </c>
      <c r="E12335">
        <v>49</v>
      </c>
      <c r="F12335">
        <v>0</v>
      </c>
      <c r="H12335">
        <f t="shared" si="4"/>
        <v>60</v>
      </c>
      <c r="T12335"/>
    </row>
    <row r="12336" spans="1:20" x14ac:dyDescent="0.25">
      <c r="A12336">
        <v>1994</v>
      </c>
      <c r="B12336">
        <v>10</v>
      </c>
      <c r="C12336">
        <v>8</v>
      </c>
      <c r="D12336">
        <v>73</v>
      </c>
      <c r="E12336">
        <v>54</v>
      </c>
      <c r="F12336">
        <v>0</v>
      </c>
      <c r="H12336">
        <f t="shared" si="4"/>
        <v>63.5</v>
      </c>
      <c r="T12336"/>
    </row>
    <row r="12337" spans="1:20" x14ac:dyDescent="0.25">
      <c r="A12337">
        <v>1994</v>
      </c>
      <c r="B12337">
        <v>10</v>
      </c>
      <c r="C12337">
        <v>9</v>
      </c>
      <c r="D12337">
        <v>74</v>
      </c>
      <c r="E12337">
        <v>57</v>
      </c>
      <c r="F12337">
        <v>5</v>
      </c>
      <c r="H12337">
        <f t="shared" si="4"/>
        <v>65.5</v>
      </c>
      <c r="T12337"/>
    </row>
    <row r="12338" spans="1:20" x14ac:dyDescent="0.25">
      <c r="A12338">
        <v>1994</v>
      </c>
      <c r="B12338">
        <v>10</v>
      </c>
      <c r="C12338">
        <v>10</v>
      </c>
      <c r="D12338">
        <v>63</v>
      </c>
      <c r="E12338">
        <v>46</v>
      </c>
      <c r="F12338">
        <v>0</v>
      </c>
      <c r="H12338">
        <f t="shared" si="4"/>
        <v>54.5</v>
      </c>
      <c r="T12338"/>
    </row>
    <row r="12339" spans="1:20" x14ac:dyDescent="0.25">
      <c r="A12339">
        <v>1994</v>
      </c>
      <c r="B12339">
        <v>10</v>
      </c>
      <c r="C12339">
        <v>11</v>
      </c>
      <c r="D12339">
        <v>61</v>
      </c>
      <c r="E12339">
        <v>44</v>
      </c>
      <c r="F12339">
        <v>0</v>
      </c>
      <c r="H12339">
        <f t="shared" si="4"/>
        <v>52.5</v>
      </c>
      <c r="T12339"/>
    </row>
    <row r="12340" spans="1:20" x14ac:dyDescent="0.25">
      <c r="A12340">
        <v>1994</v>
      </c>
      <c r="B12340">
        <v>10</v>
      </c>
      <c r="C12340">
        <v>12</v>
      </c>
      <c r="D12340">
        <v>63</v>
      </c>
      <c r="E12340">
        <v>43</v>
      </c>
      <c r="F12340">
        <v>0</v>
      </c>
      <c r="H12340">
        <f t="shared" si="4"/>
        <v>53</v>
      </c>
      <c r="T12340"/>
    </row>
    <row r="12341" spans="1:20" x14ac:dyDescent="0.25">
      <c r="A12341">
        <v>1994</v>
      </c>
      <c r="B12341">
        <v>10</v>
      </c>
      <c r="C12341">
        <v>13</v>
      </c>
      <c r="D12341">
        <v>66</v>
      </c>
      <c r="E12341">
        <v>47</v>
      </c>
      <c r="F12341">
        <v>0</v>
      </c>
      <c r="H12341">
        <f t="shared" si="4"/>
        <v>56.5</v>
      </c>
      <c r="T12341"/>
    </row>
    <row r="12342" spans="1:20" x14ac:dyDescent="0.25">
      <c r="A12342">
        <v>1994</v>
      </c>
      <c r="B12342">
        <v>10</v>
      </c>
      <c r="C12342">
        <v>14</v>
      </c>
      <c r="D12342">
        <v>66</v>
      </c>
      <c r="E12342">
        <v>51</v>
      </c>
      <c r="F12342">
        <v>0</v>
      </c>
      <c r="H12342">
        <f t="shared" si="4"/>
        <v>58.5</v>
      </c>
      <c r="T12342"/>
    </row>
    <row r="12343" spans="1:20" x14ac:dyDescent="0.25">
      <c r="A12343">
        <v>1994</v>
      </c>
      <c r="B12343">
        <v>10</v>
      </c>
      <c r="C12343">
        <v>15</v>
      </c>
      <c r="D12343">
        <v>63</v>
      </c>
      <c r="E12343">
        <v>50</v>
      </c>
      <c r="F12343">
        <v>0</v>
      </c>
      <c r="H12343">
        <f t="shared" si="4"/>
        <v>56.5</v>
      </c>
      <c r="T12343"/>
    </row>
    <row r="12344" spans="1:20" x14ac:dyDescent="0.25">
      <c r="A12344">
        <v>1994</v>
      </c>
      <c r="B12344">
        <v>10</v>
      </c>
      <c r="C12344">
        <v>16</v>
      </c>
      <c r="D12344">
        <v>66</v>
      </c>
      <c r="E12344">
        <v>44</v>
      </c>
      <c r="F12344">
        <v>0</v>
      </c>
      <c r="H12344">
        <f t="shared" si="4"/>
        <v>55</v>
      </c>
      <c r="T12344"/>
    </row>
    <row r="12345" spans="1:20" x14ac:dyDescent="0.25">
      <c r="A12345">
        <v>1994</v>
      </c>
      <c r="B12345">
        <v>10</v>
      </c>
      <c r="C12345">
        <v>17</v>
      </c>
      <c r="D12345">
        <v>70</v>
      </c>
      <c r="E12345">
        <v>46</v>
      </c>
      <c r="F12345">
        <v>0</v>
      </c>
      <c r="H12345">
        <f t="shared" si="4"/>
        <v>58</v>
      </c>
      <c r="T12345"/>
    </row>
    <row r="12346" spans="1:20" x14ac:dyDescent="0.25">
      <c r="A12346">
        <v>1994</v>
      </c>
      <c r="B12346">
        <v>10</v>
      </c>
      <c r="C12346">
        <v>18</v>
      </c>
      <c r="D12346">
        <v>73</v>
      </c>
      <c r="E12346">
        <v>52</v>
      </c>
      <c r="F12346">
        <v>0</v>
      </c>
      <c r="H12346">
        <f t="shared" si="4"/>
        <v>62.5</v>
      </c>
      <c r="T12346"/>
    </row>
    <row r="12347" spans="1:20" x14ac:dyDescent="0.25">
      <c r="A12347">
        <v>1994</v>
      </c>
      <c r="B12347">
        <v>10</v>
      </c>
      <c r="C12347">
        <v>19</v>
      </c>
      <c r="D12347">
        <v>73</v>
      </c>
      <c r="E12347">
        <v>58</v>
      </c>
      <c r="F12347">
        <v>6</v>
      </c>
      <c r="H12347">
        <f t="shared" si="4"/>
        <v>65.5</v>
      </c>
      <c r="T12347"/>
    </row>
    <row r="12348" spans="1:20" x14ac:dyDescent="0.25">
      <c r="A12348">
        <v>1994</v>
      </c>
      <c r="B12348">
        <v>10</v>
      </c>
      <c r="C12348">
        <v>20</v>
      </c>
      <c r="D12348">
        <v>66</v>
      </c>
      <c r="E12348">
        <v>60</v>
      </c>
      <c r="F12348">
        <v>37</v>
      </c>
      <c r="H12348">
        <f t="shared" si="4"/>
        <v>63</v>
      </c>
      <c r="T12348"/>
    </row>
    <row r="12349" spans="1:20" x14ac:dyDescent="0.25">
      <c r="A12349">
        <v>1994</v>
      </c>
      <c r="B12349">
        <v>10</v>
      </c>
      <c r="C12349">
        <v>21</v>
      </c>
      <c r="D12349">
        <v>72</v>
      </c>
      <c r="E12349">
        <v>55</v>
      </c>
      <c r="F12349">
        <v>0</v>
      </c>
      <c r="H12349">
        <f t="shared" si="4"/>
        <v>63.5</v>
      </c>
      <c r="T12349"/>
    </row>
    <row r="12350" spans="1:20" x14ac:dyDescent="0.25">
      <c r="A12350">
        <v>1994</v>
      </c>
      <c r="B12350">
        <v>10</v>
      </c>
      <c r="C12350">
        <v>22</v>
      </c>
      <c r="D12350">
        <v>72</v>
      </c>
      <c r="E12350">
        <v>52</v>
      </c>
      <c r="F12350">
        <v>0</v>
      </c>
      <c r="H12350">
        <f t="shared" si="4"/>
        <v>62</v>
      </c>
      <c r="T12350"/>
    </row>
    <row r="12351" spans="1:20" x14ac:dyDescent="0.25">
      <c r="A12351">
        <v>1994</v>
      </c>
      <c r="B12351">
        <v>10</v>
      </c>
      <c r="C12351">
        <v>23</v>
      </c>
      <c r="D12351">
        <v>62</v>
      </c>
      <c r="E12351">
        <v>54</v>
      </c>
      <c r="F12351">
        <v>61</v>
      </c>
      <c r="H12351">
        <f t="shared" si="4"/>
        <v>58</v>
      </c>
      <c r="T12351"/>
    </row>
    <row r="12352" spans="1:20" x14ac:dyDescent="0.25">
      <c r="A12352">
        <v>1994</v>
      </c>
      <c r="B12352">
        <v>10</v>
      </c>
      <c r="C12352">
        <v>24</v>
      </c>
      <c r="D12352">
        <v>70</v>
      </c>
      <c r="E12352">
        <v>50</v>
      </c>
      <c r="F12352">
        <v>0</v>
      </c>
      <c r="H12352">
        <f t="shared" si="4"/>
        <v>60</v>
      </c>
      <c r="T12352"/>
    </row>
    <row r="12353" spans="1:20" x14ac:dyDescent="0.25">
      <c r="A12353">
        <v>1994</v>
      </c>
      <c r="B12353">
        <v>10</v>
      </c>
      <c r="C12353">
        <v>25</v>
      </c>
      <c r="D12353">
        <v>66</v>
      </c>
      <c r="E12353">
        <v>50</v>
      </c>
      <c r="F12353">
        <v>0</v>
      </c>
      <c r="H12353">
        <f t="shared" si="4"/>
        <v>58</v>
      </c>
      <c r="T12353"/>
    </row>
    <row r="12354" spans="1:20" x14ac:dyDescent="0.25">
      <c r="A12354">
        <v>1994</v>
      </c>
      <c r="B12354">
        <v>10</v>
      </c>
      <c r="C12354">
        <v>26</v>
      </c>
      <c r="D12354">
        <v>56</v>
      </c>
      <c r="E12354">
        <v>47</v>
      </c>
      <c r="F12354">
        <v>0</v>
      </c>
      <c r="H12354">
        <f t="shared" si="4"/>
        <v>51.5</v>
      </c>
      <c r="T12354"/>
    </row>
    <row r="12355" spans="1:20" x14ac:dyDescent="0.25">
      <c r="A12355">
        <v>1994</v>
      </c>
      <c r="B12355">
        <v>10</v>
      </c>
      <c r="C12355">
        <v>27</v>
      </c>
      <c r="D12355">
        <v>60</v>
      </c>
      <c r="E12355">
        <v>46</v>
      </c>
      <c r="F12355">
        <v>0</v>
      </c>
      <c r="H12355">
        <f t="shared" si="4"/>
        <v>53</v>
      </c>
      <c r="T12355"/>
    </row>
    <row r="12356" spans="1:20" x14ac:dyDescent="0.25">
      <c r="A12356">
        <v>1994</v>
      </c>
      <c r="B12356">
        <v>10</v>
      </c>
      <c r="C12356">
        <v>28</v>
      </c>
      <c r="D12356">
        <v>64</v>
      </c>
      <c r="E12356">
        <v>44</v>
      </c>
      <c r="F12356">
        <v>0</v>
      </c>
      <c r="H12356">
        <f t="shared" si="4"/>
        <v>54</v>
      </c>
      <c r="T12356"/>
    </row>
    <row r="12357" spans="1:20" x14ac:dyDescent="0.25">
      <c r="A12357">
        <v>1994</v>
      </c>
      <c r="B12357">
        <v>10</v>
      </c>
      <c r="C12357">
        <v>29</v>
      </c>
      <c r="D12357">
        <v>67</v>
      </c>
      <c r="E12357">
        <v>47</v>
      </c>
      <c r="F12357">
        <v>0</v>
      </c>
      <c r="H12357">
        <f t="shared" si="4"/>
        <v>57</v>
      </c>
      <c r="T12357"/>
    </row>
    <row r="12358" spans="1:20" x14ac:dyDescent="0.25">
      <c r="A12358">
        <v>1994</v>
      </c>
      <c r="B12358">
        <v>10</v>
      </c>
      <c r="C12358">
        <v>30</v>
      </c>
      <c r="D12358">
        <v>75</v>
      </c>
      <c r="E12358">
        <v>51</v>
      </c>
      <c r="F12358">
        <v>0</v>
      </c>
      <c r="H12358">
        <f t="shared" si="4"/>
        <v>63</v>
      </c>
      <c r="T12358"/>
    </row>
    <row r="12359" spans="1:20" x14ac:dyDescent="0.25">
      <c r="A12359">
        <v>1994</v>
      </c>
      <c r="B12359">
        <v>10</v>
      </c>
      <c r="C12359">
        <v>31</v>
      </c>
      <c r="D12359">
        <v>73</v>
      </c>
      <c r="E12359">
        <v>54</v>
      </c>
      <c r="F12359">
        <v>0</v>
      </c>
      <c r="H12359">
        <f t="shared" si="4"/>
        <v>63.5</v>
      </c>
      <c r="T12359"/>
    </row>
    <row r="12360" spans="1:20" x14ac:dyDescent="0.25">
      <c r="A12360">
        <v>1994</v>
      </c>
      <c r="B12360">
        <v>11</v>
      </c>
      <c r="C12360">
        <v>1</v>
      </c>
      <c r="D12360">
        <v>66</v>
      </c>
      <c r="E12360">
        <v>52</v>
      </c>
      <c r="F12360">
        <v>84</v>
      </c>
      <c r="H12360">
        <f t="shared" si="4"/>
        <v>59</v>
      </c>
      <c r="T12360"/>
    </row>
    <row r="12361" spans="1:20" x14ac:dyDescent="0.25">
      <c r="A12361">
        <v>1994</v>
      </c>
      <c r="B12361">
        <v>11</v>
      </c>
      <c r="C12361">
        <v>2</v>
      </c>
      <c r="D12361">
        <v>58</v>
      </c>
      <c r="E12361">
        <v>46</v>
      </c>
      <c r="F12361">
        <v>1</v>
      </c>
      <c r="H12361">
        <f t="shared" si="4"/>
        <v>52</v>
      </c>
      <c r="T12361"/>
    </row>
    <row r="12362" spans="1:20" x14ac:dyDescent="0.25">
      <c r="A12362">
        <v>1994</v>
      </c>
      <c r="B12362">
        <v>11</v>
      </c>
      <c r="C12362">
        <v>3</v>
      </c>
      <c r="D12362">
        <v>70</v>
      </c>
      <c r="E12362">
        <v>46</v>
      </c>
      <c r="F12362">
        <v>0</v>
      </c>
      <c r="H12362">
        <f t="shared" si="4"/>
        <v>58</v>
      </c>
      <c r="T12362"/>
    </row>
    <row r="12363" spans="1:20" x14ac:dyDescent="0.25">
      <c r="A12363">
        <v>1994</v>
      </c>
      <c r="B12363">
        <v>11</v>
      </c>
      <c r="C12363">
        <v>4</v>
      </c>
      <c r="D12363">
        <v>76</v>
      </c>
      <c r="E12363">
        <v>58</v>
      </c>
      <c r="F12363">
        <v>0</v>
      </c>
      <c r="H12363">
        <f t="shared" si="4"/>
        <v>67</v>
      </c>
      <c r="T12363"/>
    </row>
    <row r="12364" spans="1:20" x14ac:dyDescent="0.25">
      <c r="A12364">
        <v>1994</v>
      </c>
      <c r="B12364">
        <v>11</v>
      </c>
      <c r="C12364">
        <v>5</v>
      </c>
      <c r="D12364">
        <v>73</v>
      </c>
      <c r="E12364">
        <v>57</v>
      </c>
      <c r="F12364">
        <v>0</v>
      </c>
      <c r="H12364">
        <f t="shared" si="4"/>
        <v>65</v>
      </c>
      <c r="T12364"/>
    </row>
    <row r="12365" spans="1:20" x14ac:dyDescent="0.25">
      <c r="A12365">
        <v>1994</v>
      </c>
      <c r="B12365">
        <v>11</v>
      </c>
      <c r="C12365">
        <v>6</v>
      </c>
      <c r="D12365">
        <v>70</v>
      </c>
      <c r="E12365">
        <v>61</v>
      </c>
      <c r="F12365">
        <v>1</v>
      </c>
      <c r="H12365">
        <f t="shared" si="4"/>
        <v>65.5</v>
      </c>
      <c r="T12365"/>
    </row>
    <row r="12366" spans="1:20" x14ac:dyDescent="0.25">
      <c r="A12366">
        <v>1994</v>
      </c>
      <c r="B12366">
        <v>11</v>
      </c>
      <c r="C12366">
        <v>7</v>
      </c>
      <c r="D12366">
        <v>61</v>
      </c>
      <c r="E12366">
        <v>47</v>
      </c>
      <c r="F12366">
        <v>0</v>
      </c>
      <c r="H12366">
        <f t="shared" si="4"/>
        <v>54</v>
      </c>
      <c r="T12366"/>
    </row>
    <row r="12367" spans="1:20" x14ac:dyDescent="0.25">
      <c r="A12367">
        <v>1994</v>
      </c>
      <c r="B12367">
        <v>11</v>
      </c>
      <c r="C12367">
        <v>8</v>
      </c>
      <c r="D12367">
        <v>70</v>
      </c>
      <c r="E12367">
        <v>48</v>
      </c>
      <c r="F12367">
        <v>0</v>
      </c>
      <c r="H12367">
        <f t="shared" si="4"/>
        <v>59</v>
      </c>
      <c r="T12367"/>
    </row>
    <row r="12368" spans="1:20" x14ac:dyDescent="0.25">
      <c r="A12368">
        <v>1994</v>
      </c>
      <c r="B12368">
        <v>11</v>
      </c>
      <c r="C12368">
        <v>9</v>
      </c>
      <c r="D12368">
        <v>70</v>
      </c>
      <c r="E12368">
        <v>53</v>
      </c>
      <c r="F12368">
        <v>14</v>
      </c>
      <c r="H12368">
        <f t="shared" si="4"/>
        <v>61.5</v>
      </c>
      <c r="T12368"/>
    </row>
    <row r="12369" spans="1:20" x14ac:dyDescent="0.25">
      <c r="A12369">
        <v>1994</v>
      </c>
      <c r="B12369">
        <v>11</v>
      </c>
      <c r="C12369">
        <v>10</v>
      </c>
      <c r="D12369">
        <v>56</v>
      </c>
      <c r="E12369">
        <v>41</v>
      </c>
      <c r="F12369">
        <v>47</v>
      </c>
      <c r="H12369">
        <f t="shared" si="4"/>
        <v>48.5</v>
      </c>
      <c r="T12369"/>
    </row>
    <row r="12370" spans="1:20" x14ac:dyDescent="0.25">
      <c r="A12370">
        <v>1994</v>
      </c>
      <c r="B12370">
        <v>11</v>
      </c>
      <c r="C12370">
        <v>11</v>
      </c>
      <c r="D12370">
        <v>53</v>
      </c>
      <c r="E12370">
        <v>38</v>
      </c>
      <c r="F12370">
        <v>0</v>
      </c>
      <c r="H12370">
        <f t="shared" si="4"/>
        <v>45.5</v>
      </c>
      <c r="T12370"/>
    </row>
    <row r="12371" spans="1:20" x14ac:dyDescent="0.25">
      <c r="A12371">
        <v>1994</v>
      </c>
      <c r="B12371">
        <v>11</v>
      </c>
      <c r="C12371">
        <v>12</v>
      </c>
      <c r="D12371">
        <v>53</v>
      </c>
      <c r="E12371">
        <v>38</v>
      </c>
      <c r="F12371">
        <v>0</v>
      </c>
      <c r="H12371">
        <f t="shared" si="4"/>
        <v>45.5</v>
      </c>
      <c r="T12371"/>
    </row>
    <row r="12372" spans="1:20" x14ac:dyDescent="0.25">
      <c r="A12372">
        <v>1994</v>
      </c>
      <c r="B12372">
        <v>11</v>
      </c>
      <c r="C12372">
        <v>13</v>
      </c>
      <c r="D12372">
        <v>62</v>
      </c>
      <c r="E12372">
        <v>47</v>
      </c>
      <c r="F12372">
        <v>0</v>
      </c>
      <c r="H12372">
        <f t="shared" si="4"/>
        <v>54.5</v>
      </c>
      <c r="T12372"/>
    </row>
    <row r="12373" spans="1:20" x14ac:dyDescent="0.25">
      <c r="A12373">
        <v>1994</v>
      </c>
      <c r="B12373">
        <v>11</v>
      </c>
      <c r="C12373">
        <v>14</v>
      </c>
      <c r="D12373">
        <v>63</v>
      </c>
      <c r="E12373">
        <v>49</v>
      </c>
      <c r="F12373">
        <v>0</v>
      </c>
      <c r="H12373">
        <f t="shared" si="4"/>
        <v>56</v>
      </c>
      <c r="T12373"/>
    </row>
    <row r="12374" spans="1:20" x14ac:dyDescent="0.25">
      <c r="A12374">
        <v>1994</v>
      </c>
      <c r="B12374">
        <v>11</v>
      </c>
      <c r="C12374">
        <v>15</v>
      </c>
      <c r="D12374">
        <v>69</v>
      </c>
      <c r="E12374">
        <v>52</v>
      </c>
      <c r="F12374">
        <v>0</v>
      </c>
      <c r="H12374">
        <f t="shared" si="4"/>
        <v>60.5</v>
      </c>
      <c r="T12374"/>
    </row>
    <row r="12375" spans="1:20" x14ac:dyDescent="0.25">
      <c r="A12375">
        <v>1994</v>
      </c>
      <c r="B12375">
        <v>11</v>
      </c>
      <c r="C12375">
        <v>16</v>
      </c>
      <c r="D12375">
        <v>52</v>
      </c>
      <c r="E12375">
        <v>48</v>
      </c>
      <c r="F12375">
        <v>0</v>
      </c>
      <c r="H12375">
        <f t="shared" si="4"/>
        <v>50</v>
      </c>
      <c r="T12375"/>
    </row>
    <row r="12376" spans="1:20" x14ac:dyDescent="0.25">
      <c r="A12376">
        <v>1994</v>
      </c>
      <c r="B12376">
        <v>11</v>
      </c>
      <c r="C12376">
        <v>17</v>
      </c>
      <c r="D12376">
        <v>55</v>
      </c>
      <c r="E12376">
        <v>45</v>
      </c>
      <c r="F12376">
        <v>0</v>
      </c>
      <c r="H12376">
        <f t="shared" ref="H12376:H12420" si="5">+(D12376+E12376)/2</f>
        <v>50</v>
      </c>
      <c r="T12376"/>
    </row>
    <row r="12377" spans="1:20" x14ac:dyDescent="0.25">
      <c r="A12377">
        <v>1994</v>
      </c>
      <c r="B12377">
        <v>11</v>
      </c>
      <c r="C12377">
        <v>18</v>
      </c>
      <c r="D12377">
        <v>59</v>
      </c>
      <c r="E12377">
        <v>51</v>
      </c>
      <c r="F12377">
        <v>28</v>
      </c>
      <c r="H12377">
        <f t="shared" si="5"/>
        <v>55</v>
      </c>
      <c r="T12377"/>
    </row>
    <row r="12378" spans="1:20" x14ac:dyDescent="0.25">
      <c r="A12378">
        <v>1994</v>
      </c>
      <c r="B12378">
        <v>11</v>
      </c>
      <c r="C12378">
        <v>19</v>
      </c>
      <c r="D12378">
        <v>63</v>
      </c>
      <c r="E12378">
        <v>47</v>
      </c>
      <c r="F12378">
        <v>0</v>
      </c>
      <c r="H12378">
        <f t="shared" si="5"/>
        <v>55</v>
      </c>
      <c r="T12378"/>
    </row>
    <row r="12379" spans="1:20" x14ac:dyDescent="0.25">
      <c r="A12379">
        <v>1994</v>
      </c>
      <c r="B12379">
        <v>11</v>
      </c>
      <c r="C12379">
        <v>20</v>
      </c>
      <c r="D12379">
        <v>53</v>
      </c>
      <c r="E12379">
        <v>44</v>
      </c>
      <c r="F12379">
        <v>0</v>
      </c>
      <c r="H12379">
        <f t="shared" si="5"/>
        <v>48.5</v>
      </c>
      <c r="T12379"/>
    </row>
    <row r="12380" spans="1:20" x14ac:dyDescent="0.25">
      <c r="A12380">
        <v>1994</v>
      </c>
      <c r="B12380">
        <v>11</v>
      </c>
      <c r="C12380">
        <v>21</v>
      </c>
      <c r="D12380">
        <v>62</v>
      </c>
      <c r="E12380">
        <v>47</v>
      </c>
      <c r="F12380">
        <v>109</v>
      </c>
      <c r="H12380">
        <f t="shared" si="5"/>
        <v>54.5</v>
      </c>
      <c r="T12380"/>
    </row>
    <row r="12381" spans="1:20" x14ac:dyDescent="0.25">
      <c r="A12381">
        <v>1994</v>
      </c>
      <c r="B12381">
        <v>11</v>
      </c>
      <c r="C12381">
        <v>22</v>
      </c>
      <c r="D12381">
        <v>61</v>
      </c>
      <c r="E12381">
        <v>38</v>
      </c>
      <c r="F12381">
        <v>0</v>
      </c>
      <c r="H12381">
        <f t="shared" si="5"/>
        <v>49.5</v>
      </c>
      <c r="T12381"/>
    </row>
    <row r="12382" spans="1:20" x14ac:dyDescent="0.25">
      <c r="A12382">
        <v>1994</v>
      </c>
      <c r="B12382">
        <v>11</v>
      </c>
      <c r="C12382">
        <v>23</v>
      </c>
      <c r="D12382">
        <v>47</v>
      </c>
      <c r="E12382">
        <v>28</v>
      </c>
      <c r="F12382">
        <v>0</v>
      </c>
      <c r="H12382">
        <f t="shared" si="5"/>
        <v>37.5</v>
      </c>
      <c r="T12382"/>
    </row>
    <row r="12383" spans="1:20" x14ac:dyDescent="0.25">
      <c r="A12383">
        <v>1994</v>
      </c>
      <c r="B12383">
        <v>11</v>
      </c>
      <c r="C12383">
        <v>24</v>
      </c>
      <c r="D12383">
        <v>41</v>
      </c>
      <c r="E12383">
        <v>25</v>
      </c>
      <c r="F12383">
        <v>0</v>
      </c>
      <c r="H12383">
        <f t="shared" si="5"/>
        <v>33</v>
      </c>
      <c r="T12383"/>
    </row>
    <row r="12384" spans="1:20" x14ac:dyDescent="0.25">
      <c r="A12384">
        <v>1994</v>
      </c>
      <c r="B12384">
        <v>11</v>
      </c>
      <c r="C12384">
        <v>25</v>
      </c>
      <c r="D12384">
        <v>54</v>
      </c>
      <c r="E12384">
        <v>37</v>
      </c>
      <c r="F12384">
        <v>0</v>
      </c>
      <c r="H12384">
        <f t="shared" si="5"/>
        <v>45.5</v>
      </c>
      <c r="T12384"/>
    </row>
    <row r="12385" spans="1:20" x14ac:dyDescent="0.25">
      <c r="A12385">
        <v>1994</v>
      </c>
      <c r="B12385">
        <v>11</v>
      </c>
      <c r="C12385">
        <v>26</v>
      </c>
      <c r="D12385">
        <v>49</v>
      </c>
      <c r="E12385">
        <v>33</v>
      </c>
      <c r="F12385">
        <v>0</v>
      </c>
      <c r="H12385">
        <f t="shared" si="5"/>
        <v>41</v>
      </c>
      <c r="T12385"/>
    </row>
    <row r="12386" spans="1:20" x14ac:dyDescent="0.25">
      <c r="A12386">
        <v>1994</v>
      </c>
      <c r="B12386">
        <v>11</v>
      </c>
      <c r="C12386">
        <v>27</v>
      </c>
      <c r="D12386">
        <v>43</v>
      </c>
      <c r="E12386">
        <v>27</v>
      </c>
      <c r="F12386">
        <v>45</v>
      </c>
      <c r="H12386">
        <f t="shared" si="5"/>
        <v>35</v>
      </c>
      <c r="T12386"/>
    </row>
    <row r="12387" spans="1:20" x14ac:dyDescent="0.25">
      <c r="A12387">
        <v>1994</v>
      </c>
      <c r="B12387">
        <v>11</v>
      </c>
      <c r="C12387">
        <v>28</v>
      </c>
      <c r="D12387">
        <v>66</v>
      </c>
      <c r="E12387">
        <v>43</v>
      </c>
      <c r="F12387">
        <v>105</v>
      </c>
      <c r="H12387">
        <f t="shared" si="5"/>
        <v>54.5</v>
      </c>
      <c r="T12387"/>
    </row>
    <row r="12388" spans="1:20" x14ac:dyDescent="0.25">
      <c r="A12388">
        <v>1994</v>
      </c>
      <c r="B12388">
        <v>11</v>
      </c>
      <c r="C12388">
        <v>29</v>
      </c>
      <c r="D12388">
        <v>57</v>
      </c>
      <c r="E12388">
        <v>46</v>
      </c>
      <c r="F12388">
        <v>0</v>
      </c>
      <c r="H12388">
        <f t="shared" si="5"/>
        <v>51.5</v>
      </c>
      <c r="T12388"/>
    </row>
    <row r="12389" spans="1:20" x14ac:dyDescent="0.25">
      <c r="A12389">
        <v>1994</v>
      </c>
      <c r="B12389">
        <v>11</v>
      </c>
      <c r="C12389">
        <v>30</v>
      </c>
      <c r="D12389">
        <v>53</v>
      </c>
      <c r="E12389">
        <v>39</v>
      </c>
      <c r="F12389">
        <v>0</v>
      </c>
      <c r="H12389">
        <f t="shared" si="5"/>
        <v>46</v>
      </c>
      <c r="T12389"/>
    </row>
    <row r="12390" spans="1:20" x14ac:dyDescent="0.25">
      <c r="A12390">
        <v>1994</v>
      </c>
      <c r="B12390">
        <v>12</v>
      </c>
      <c r="C12390">
        <v>1</v>
      </c>
      <c r="D12390">
        <v>47</v>
      </c>
      <c r="E12390">
        <v>36</v>
      </c>
      <c r="F12390">
        <v>0</v>
      </c>
      <c r="H12390">
        <f t="shared" si="5"/>
        <v>41.5</v>
      </c>
      <c r="T12390"/>
    </row>
    <row r="12391" spans="1:20" x14ac:dyDescent="0.25">
      <c r="A12391">
        <v>1994</v>
      </c>
      <c r="B12391">
        <v>12</v>
      </c>
      <c r="C12391">
        <v>2</v>
      </c>
      <c r="D12391">
        <v>55</v>
      </c>
      <c r="E12391">
        <v>37</v>
      </c>
      <c r="F12391">
        <v>0</v>
      </c>
      <c r="H12391">
        <f t="shared" si="5"/>
        <v>46</v>
      </c>
      <c r="T12391"/>
    </row>
    <row r="12392" spans="1:20" x14ac:dyDescent="0.25">
      <c r="A12392">
        <v>1994</v>
      </c>
      <c r="B12392">
        <v>12</v>
      </c>
      <c r="C12392">
        <v>3</v>
      </c>
      <c r="D12392">
        <v>63</v>
      </c>
      <c r="E12392">
        <v>44</v>
      </c>
      <c r="F12392">
        <v>0</v>
      </c>
      <c r="H12392">
        <f t="shared" si="5"/>
        <v>53.5</v>
      </c>
      <c r="T12392"/>
    </row>
    <row r="12393" spans="1:20" x14ac:dyDescent="0.25">
      <c r="A12393">
        <v>1994</v>
      </c>
      <c r="B12393">
        <v>12</v>
      </c>
      <c r="C12393">
        <v>4</v>
      </c>
      <c r="D12393">
        <v>65</v>
      </c>
      <c r="E12393">
        <v>48</v>
      </c>
      <c r="F12393">
        <v>0</v>
      </c>
      <c r="H12393">
        <f t="shared" si="5"/>
        <v>56.5</v>
      </c>
      <c r="T12393"/>
    </row>
    <row r="12394" spans="1:20" x14ac:dyDescent="0.25">
      <c r="A12394">
        <v>1994</v>
      </c>
      <c r="B12394">
        <v>12</v>
      </c>
      <c r="C12394">
        <v>5</v>
      </c>
      <c r="D12394">
        <v>62</v>
      </c>
      <c r="E12394">
        <v>49</v>
      </c>
      <c r="F12394">
        <v>94</v>
      </c>
      <c r="H12394">
        <f t="shared" si="5"/>
        <v>55.5</v>
      </c>
      <c r="T12394"/>
    </row>
    <row r="12395" spans="1:20" x14ac:dyDescent="0.25">
      <c r="A12395">
        <v>1994</v>
      </c>
      <c r="B12395">
        <v>12</v>
      </c>
      <c r="C12395">
        <v>6</v>
      </c>
      <c r="D12395">
        <v>63</v>
      </c>
      <c r="E12395">
        <v>54</v>
      </c>
      <c r="F12395">
        <v>0</v>
      </c>
      <c r="H12395">
        <f t="shared" si="5"/>
        <v>58.5</v>
      </c>
      <c r="T12395"/>
    </row>
    <row r="12396" spans="1:20" x14ac:dyDescent="0.25">
      <c r="A12396">
        <v>1994</v>
      </c>
      <c r="B12396">
        <v>12</v>
      </c>
      <c r="C12396">
        <v>7</v>
      </c>
      <c r="D12396">
        <v>57</v>
      </c>
      <c r="E12396">
        <v>36</v>
      </c>
      <c r="F12396">
        <v>9</v>
      </c>
      <c r="H12396">
        <f t="shared" si="5"/>
        <v>46.5</v>
      </c>
      <c r="T12396"/>
    </row>
    <row r="12397" spans="1:20" x14ac:dyDescent="0.25">
      <c r="A12397">
        <v>1994</v>
      </c>
      <c r="B12397">
        <v>12</v>
      </c>
      <c r="C12397">
        <v>8</v>
      </c>
      <c r="D12397">
        <v>39</v>
      </c>
      <c r="E12397">
        <v>28</v>
      </c>
      <c r="F12397">
        <v>0</v>
      </c>
      <c r="H12397">
        <f t="shared" si="5"/>
        <v>33.5</v>
      </c>
      <c r="T12397"/>
    </row>
    <row r="12398" spans="1:20" x14ac:dyDescent="0.25">
      <c r="A12398">
        <v>1994</v>
      </c>
      <c r="B12398">
        <v>12</v>
      </c>
      <c r="C12398">
        <v>9</v>
      </c>
      <c r="D12398">
        <v>45</v>
      </c>
      <c r="E12398">
        <v>28</v>
      </c>
      <c r="F12398">
        <v>1</v>
      </c>
      <c r="H12398">
        <f t="shared" si="5"/>
        <v>36.5</v>
      </c>
      <c r="T12398"/>
    </row>
    <row r="12399" spans="1:20" x14ac:dyDescent="0.25">
      <c r="A12399">
        <v>1994</v>
      </c>
      <c r="B12399">
        <v>12</v>
      </c>
      <c r="C12399">
        <v>10</v>
      </c>
      <c r="D12399">
        <v>46</v>
      </c>
      <c r="E12399">
        <v>39</v>
      </c>
      <c r="F12399">
        <v>89</v>
      </c>
      <c r="H12399">
        <f t="shared" si="5"/>
        <v>42.5</v>
      </c>
      <c r="T12399"/>
    </row>
    <row r="12400" spans="1:20" x14ac:dyDescent="0.25">
      <c r="A12400">
        <v>1994</v>
      </c>
      <c r="B12400">
        <v>12</v>
      </c>
      <c r="C12400">
        <v>11</v>
      </c>
      <c r="D12400">
        <v>49</v>
      </c>
      <c r="E12400">
        <v>29</v>
      </c>
      <c r="F12400">
        <v>11</v>
      </c>
      <c r="H12400">
        <f t="shared" si="5"/>
        <v>39</v>
      </c>
      <c r="T12400"/>
    </row>
    <row r="12401" spans="1:20" x14ac:dyDescent="0.25">
      <c r="A12401">
        <v>1994</v>
      </c>
      <c r="B12401">
        <v>12</v>
      </c>
      <c r="C12401">
        <v>12</v>
      </c>
      <c r="D12401">
        <v>31</v>
      </c>
      <c r="E12401">
        <v>24</v>
      </c>
      <c r="F12401">
        <v>0</v>
      </c>
      <c r="H12401">
        <f t="shared" si="5"/>
        <v>27.5</v>
      </c>
      <c r="T12401"/>
    </row>
    <row r="12402" spans="1:20" x14ac:dyDescent="0.25">
      <c r="A12402">
        <v>1994</v>
      </c>
      <c r="B12402">
        <v>12</v>
      </c>
      <c r="C12402">
        <v>13</v>
      </c>
      <c r="D12402">
        <v>38</v>
      </c>
      <c r="E12402">
        <v>25</v>
      </c>
      <c r="F12402">
        <v>0</v>
      </c>
      <c r="H12402">
        <f t="shared" si="5"/>
        <v>31.5</v>
      </c>
      <c r="T12402"/>
    </row>
    <row r="12403" spans="1:20" x14ac:dyDescent="0.25">
      <c r="A12403">
        <v>1994</v>
      </c>
      <c r="B12403">
        <v>12</v>
      </c>
      <c r="C12403">
        <v>14</v>
      </c>
      <c r="D12403">
        <v>40</v>
      </c>
      <c r="E12403">
        <v>36</v>
      </c>
      <c r="F12403">
        <v>0</v>
      </c>
      <c r="H12403">
        <f t="shared" si="5"/>
        <v>38</v>
      </c>
      <c r="T12403"/>
    </row>
    <row r="12404" spans="1:20" x14ac:dyDescent="0.25">
      <c r="A12404">
        <v>1994</v>
      </c>
      <c r="B12404">
        <v>12</v>
      </c>
      <c r="C12404">
        <v>15</v>
      </c>
      <c r="D12404">
        <v>43</v>
      </c>
      <c r="E12404">
        <v>34</v>
      </c>
      <c r="F12404">
        <v>0</v>
      </c>
      <c r="H12404">
        <f t="shared" si="5"/>
        <v>38.5</v>
      </c>
      <c r="T12404"/>
    </row>
    <row r="12405" spans="1:20" x14ac:dyDescent="0.25">
      <c r="A12405">
        <v>1994</v>
      </c>
      <c r="B12405">
        <v>12</v>
      </c>
      <c r="C12405">
        <v>16</v>
      </c>
      <c r="D12405">
        <v>40</v>
      </c>
      <c r="E12405">
        <v>32</v>
      </c>
      <c r="F12405">
        <v>0</v>
      </c>
      <c r="H12405">
        <f t="shared" si="5"/>
        <v>36</v>
      </c>
      <c r="T12405"/>
    </row>
    <row r="12406" spans="1:20" x14ac:dyDescent="0.25">
      <c r="A12406">
        <v>1994</v>
      </c>
      <c r="B12406">
        <v>12</v>
      </c>
      <c r="C12406">
        <v>17</v>
      </c>
      <c r="D12406">
        <v>46</v>
      </c>
      <c r="E12406">
        <v>39</v>
      </c>
      <c r="F12406">
        <v>19</v>
      </c>
      <c r="H12406">
        <f t="shared" si="5"/>
        <v>42.5</v>
      </c>
      <c r="T12406"/>
    </row>
    <row r="12407" spans="1:20" x14ac:dyDescent="0.25">
      <c r="A12407">
        <v>1994</v>
      </c>
      <c r="B12407">
        <v>12</v>
      </c>
      <c r="C12407">
        <v>18</v>
      </c>
      <c r="D12407">
        <v>49</v>
      </c>
      <c r="E12407">
        <v>39</v>
      </c>
      <c r="F12407">
        <v>0</v>
      </c>
      <c r="H12407">
        <f t="shared" si="5"/>
        <v>44</v>
      </c>
      <c r="T12407"/>
    </row>
    <row r="12408" spans="1:20" x14ac:dyDescent="0.25">
      <c r="A12408">
        <v>1994</v>
      </c>
      <c r="B12408">
        <v>12</v>
      </c>
      <c r="C12408">
        <v>19</v>
      </c>
      <c r="D12408">
        <v>45</v>
      </c>
      <c r="E12408">
        <v>34</v>
      </c>
      <c r="F12408">
        <v>0</v>
      </c>
      <c r="H12408">
        <f t="shared" si="5"/>
        <v>39.5</v>
      </c>
      <c r="T12408"/>
    </row>
    <row r="12409" spans="1:20" x14ac:dyDescent="0.25">
      <c r="A12409">
        <v>1994</v>
      </c>
      <c r="B12409">
        <v>12</v>
      </c>
      <c r="C12409">
        <v>20</v>
      </c>
      <c r="D12409">
        <v>46</v>
      </c>
      <c r="E12409">
        <v>32</v>
      </c>
      <c r="F12409">
        <v>0</v>
      </c>
      <c r="H12409">
        <f t="shared" si="5"/>
        <v>39</v>
      </c>
      <c r="T12409"/>
    </row>
    <row r="12410" spans="1:20" x14ac:dyDescent="0.25">
      <c r="A12410">
        <v>1994</v>
      </c>
      <c r="B12410">
        <v>12</v>
      </c>
      <c r="C12410">
        <v>21</v>
      </c>
      <c r="D12410">
        <v>54</v>
      </c>
      <c r="E12410">
        <v>36</v>
      </c>
      <c r="F12410">
        <v>0</v>
      </c>
      <c r="H12410">
        <f t="shared" si="5"/>
        <v>45</v>
      </c>
      <c r="T12410"/>
    </row>
    <row r="12411" spans="1:20" x14ac:dyDescent="0.25">
      <c r="A12411">
        <v>1994</v>
      </c>
      <c r="B12411">
        <v>12</v>
      </c>
      <c r="C12411">
        <v>22</v>
      </c>
      <c r="D12411">
        <v>57</v>
      </c>
      <c r="E12411">
        <v>39</v>
      </c>
      <c r="F12411">
        <v>0</v>
      </c>
      <c r="H12411">
        <f t="shared" si="5"/>
        <v>48</v>
      </c>
      <c r="T12411"/>
    </row>
    <row r="12412" spans="1:20" x14ac:dyDescent="0.25">
      <c r="A12412">
        <v>1994</v>
      </c>
      <c r="B12412">
        <v>12</v>
      </c>
      <c r="C12412">
        <v>23</v>
      </c>
      <c r="D12412">
        <v>52</v>
      </c>
      <c r="E12412">
        <v>42</v>
      </c>
      <c r="F12412">
        <v>18</v>
      </c>
      <c r="H12412">
        <f t="shared" si="5"/>
        <v>47</v>
      </c>
      <c r="T12412"/>
    </row>
    <row r="12413" spans="1:20" x14ac:dyDescent="0.25">
      <c r="A12413">
        <v>1994</v>
      </c>
      <c r="B12413">
        <v>12</v>
      </c>
      <c r="C12413">
        <v>24</v>
      </c>
      <c r="D12413">
        <v>52</v>
      </c>
      <c r="E12413">
        <v>42</v>
      </c>
      <c r="F12413">
        <v>42</v>
      </c>
      <c r="H12413">
        <f t="shared" si="5"/>
        <v>47</v>
      </c>
      <c r="T12413"/>
    </row>
    <row r="12414" spans="1:20" x14ac:dyDescent="0.25">
      <c r="A12414">
        <v>1994</v>
      </c>
      <c r="B12414">
        <v>12</v>
      </c>
      <c r="C12414">
        <v>25</v>
      </c>
      <c r="D12414">
        <v>59</v>
      </c>
      <c r="E12414">
        <v>41</v>
      </c>
      <c r="F12414">
        <v>0</v>
      </c>
      <c r="H12414">
        <f t="shared" si="5"/>
        <v>50</v>
      </c>
      <c r="T12414"/>
    </row>
    <row r="12415" spans="1:20" x14ac:dyDescent="0.25">
      <c r="A12415">
        <v>1994</v>
      </c>
      <c r="B12415">
        <v>12</v>
      </c>
      <c r="C12415">
        <v>26</v>
      </c>
      <c r="D12415">
        <v>49</v>
      </c>
      <c r="E12415">
        <v>35</v>
      </c>
      <c r="F12415">
        <v>0</v>
      </c>
      <c r="H12415">
        <f t="shared" si="5"/>
        <v>42</v>
      </c>
      <c r="T12415"/>
    </row>
    <row r="12416" spans="1:20" x14ac:dyDescent="0.25">
      <c r="A12416">
        <v>1994</v>
      </c>
      <c r="B12416">
        <v>12</v>
      </c>
      <c r="C12416">
        <v>27</v>
      </c>
      <c r="D12416">
        <v>50</v>
      </c>
      <c r="E12416">
        <v>35</v>
      </c>
      <c r="F12416">
        <v>0</v>
      </c>
      <c r="H12416">
        <f t="shared" si="5"/>
        <v>42.5</v>
      </c>
      <c r="K12416" s="49" t="s">
        <v>66</v>
      </c>
      <c r="L12416" s="48">
        <v>114365.78009506327</v>
      </c>
      <c r="T12416"/>
    </row>
    <row r="12417" spans="1:20" x14ac:dyDescent="0.25">
      <c r="A12417">
        <v>1994</v>
      </c>
      <c r="B12417">
        <v>12</v>
      </c>
      <c r="C12417">
        <v>28</v>
      </c>
      <c r="D12417">
        <v>55</v>
      </c>
      <c r="E12417">
        <v>39</v>
      </c>
      <c r="F12417">
        <v>0</v>
      </c>
      <c r="H12417">
        <f t="shared" si="5"/>
        <v>47</v>
      </c>
      <c r="K12417" s="49" t="s">
        <v>67</v>
      </c>
      <c r="L12417" s="48">
        <v>27161.444603725093</v>
      </c>
      <c r="M12417" s="50"/>
      <c r="T12417"/>
    </row>
    <row r="12418" spans="1:20" x14ac:dyDescent="0.25">
      <c r="A12418">
        <v>1994</v>
      </c>
      <c r="B12418">
        <v>12</v>
      </c>
      <c r="C12418">
        <v>29</v>
      </c>
      <c r="D12418">
        <v>44</v>
      </c>
      <c r="E12418">
        <v>23</v>
      </c>
      <c r="F12418">
        <v>0</v>
      </c>
      <c r="H12418">
        <f t="shared" si="5"/>
        <v>33.5</v>
      </c>
      <c r="L12418" s="69">
        <v>65</v>
      </c>
      <c r="T12418"/>
    </row>
    <row r="12419" spans="1:20" x14ac:dyDescent="0.25">
      <c r="A12419">
        <v>1994</v>
      </c>
      <c r="B12419">
        <v>12</v>
      </c>
      <c r="C12419">
        <v>30</v>
      </c>
      <c r="D12419">
        <v>33</v>
      </c>
      <c r="E12419">
        <v>19</v>
      </c>
      <c r="F12419">
        <v>0</v>
      </c>
      <c r="H12419">
        <f t="shared" si="5"/>
        <v>26</v>
      </c>
      <c r="T12419"/>
    </row>
    <row r="12420" spans="1:20" x14ac:dyDescent="0.25">
      <c r="A12420">
        <v>1994</v>
      </c>
      <c r="B12420">
        <v>12</v>
      </c>
      <c r="C12420">
        <v>31</v>
      </c>
      <c r="D12420">
        <v>43</v>
      </c>
      <c r="E12420">
        <v>23</v>
      </c>
      <c r="F12420">
        <v>7</v>
      </c>
      <c r="H12420">
        <f t="shared" si="5"/>
        <v>33</v>
      </c>
      <c r="I12420" t="s">
        <v>28</v>
      </c>
      <c r="J12420" t="s">
        <v>32</v>
      </c>
      <c r="K12420" t="s">
        <v>34</v>
      </c>
      <c r="M12420" t="s">
        <v>68</v>
      </c>
      <c r="T12420"/>
    </row>
    <row r="12421" spans="1:20" x14ac:dyDescent="0.25">
      <c r="A12421">
        <v>1995</v>
      </c>
      <c r="B12421">
        <v>1</v>
      </c>
      <c r="C12421">
        <v>1</v>
      </c>
      <c r="D12421">
        <v>53</v>
      </c>
      <c r="E12421">
        <v>38</v>
      </c>
      <c r="F12421">
        <v>33</v>
      </c>
      <c r="G12421">
        <v>31</v>
      </c>
      <c r="H12421">
        <f t="shared" ref="H12421:H12445" si="6">+(D12421+E12421)/2</f>
        <v>45.5</v>
      </c>
      <c r="I12421">
        <f t="shared" ref="I12421:I12445" si="7">+IF(H12421&lt;65,65-H12421,0)</f>
        <v>19.5</v>
      </c>
      <c r="J12421">
        <f>+IF(H12421&gt;$L$12418,H12421-$L$12418,0)</f>
        <v>0</v>
      </c>
      <c r="K12421">
        <f>+I12421+J12421</f>
        <v>19.5</v>
      </c>
      <c r="L12421" s="26"/>
      <c r="M12421" s="1">
        <f>+(L$12416/30.25)+($L$12417*K12421)</f>
        <v>533428.85671793064</v>
      </c>
      <c r="N12421" s="1"/>
      <c r="T12421"/>
    </row>
    <row r="12422" spans="1:20" x14ac:dyDescent="0.25">
      <c r="A12422">
        <v>1995</v>
      </c>
      <c r="B12422">
        <v>1</v>
      </c>
      <c r="C12422">
        <v>2</v>
      </c>
      <c r="D12422">
        <v>46</v>
      </c>
      <c r="E12422">
        <v>26</v>
      </c>
      <c r="F12422">
        <v>35</v>
      </c>
      <c r="G12422">
        <v>31</v>
      </c>
      <c r="H12422">
        <f t="shared" si="6"/>
        <v>36</v>
      </c>
      <c r="I12422">
        <f t="shared" si="7"/>
        <v>29</v>
      </c>
      <c r="J12422">
        <f t="shared" ref="J12422:J12485" si="8">+IF(H12422&gt;$L$12418,H12422-$L$12418,0)</f>
        <v>0</v>
      </c>
      <c r="K12422">
        <f t="shared" ref="K12422:K12485" si="9">+I12422+J12422</f>
        <v>29</v>
      </c>
      <c r="L12422" s="26"/>
      <c r="M12422" s="1">
        <f t="shared" ref="M12422:M12485" si="10">+(L$12416/30.25)+($L$12417*K12422)</f>
        <v>791462.58045331901</v>
      </c>
      <c r="N12422" s="1"/>
      <c r="T12422"/>
    </row>
    <row r="12423" spans="1:20" x14ac:dyDescent="0.25">
      <c r="A12423">
        <v>1995</v>
      </c>
      <c r="B12423">
        <v>1</v>
      </c>
      <c r="C12423">
        <v>3</v>
      </c>
      <c r="D12423">
        <v>32</v>
      </c>
      <c r="E12423">
        <v>23</v>
      </c>
      <c r="F12423">
        <v>0</v>
      </c>
      <c r="G12423">
        <v>31</v>
      </c>
      <c r="H12423">
        <f t="shared" si="6"/>
        <v>27.5</v>
      </c>
      <c r="I12423">
        <f t="shared" si="7"/>
        <v>37.5</v>
      </c>
      <c r="J12423">
        <f t="shared" si="8"/>
        <v>0</v>
      </c>
      <c r="K12423">
        <f t="shared" si="9"/>
        <v>37.5</v>
      </c>
      <c r="L12423" s="26"/>
      <c r="M12423" s="1">
        <f t="shared" si="10"/>
        <v>1022334.8595849823</v>
      </c>
      <c r="N12423" s="1"/>
      <c r="T12423"/>
    </row>
    <row r="12424" spans="1:20" x14ac:dyDescent="0.25">
      <c r="A12424">
        <v>1995</v>
      </c>
      <c r="B12424">
        <v>1</v>
      </c>
      <c r="C12424">
        <v>4</v>
      </c>
      <c r="D12424">
        <v>35</v>
      </c>
      <c r="E12424">
        <v>19</v>
      </c>
      <c r="F12424">
        <v>0</v>
      </c>
      <c r="G12424">
        <v>31</v>
      </c>
      <c r="H12424">
        <f t="shared" si="6"/>
        <v>27</v>
      </c>
      <c r="I12424">
        <f t="shared" si="7"/>
        <v>38</v>
      </c>
      <c r="J12424">
        <f t="shared" si="8"/>
        <v>0</v>
      </c>
      <c r="K12424">
        <f t="shared" si="9"/>
        <v>38</v>
      </c>
      <c r="L12424" s="26"/>
      <c r="M12424" s="1">
        <f t="shared" si="10"/>
        <v>1035915.5818868448</v>
      </c>
      <c r="N12424" s="1"/>
      <c r="T12424"/>
    </row>
    <row r="12425" spans="1:20" x14ac:dyDescent="0.25">
      <c r="A12425">
        <v>1995</v>
      </c>
      <c r="B12425">
        <v>1</v>
      </c>
      <c r="C12425">
        <v>5</v>
      </c>
      <c r="D12425">
        <v>27</v>
      </c>
      <c r="E12425">
        <v>15</v>
      </c>
      <c r="F12425">
        <v>0</v>
      </c>
      <c r="G12425">
        <v>31</v>
      </c>
      <c r="H12425">
        <f t="shared" si="6"/>
        <v>21</v>
      </c>
      <c r="I12425">
        <f t="shared" si="7"/>
        <v>44</v>
      </c>
      <c r="J12425">
        <f t="shared" si="8"/>
        <v>0</v>
      </c>
      <c r="K12425">
        <f t="shared" si="9"/>
        <v>44</v>
      </c>
      <c r="L12425" s="26"/>
      <c r="M12425" s="1">
        <f t="shared" si="10"/>
        <v>1198884.2495091953</v>
      </c>
      <c r="N12425" s="1"/>
      <c r="T12425"/>
    </row>
    <row r="12426" spans="1:20" x14ac:dyDescent="0.25">
      <c r="A12426">
        <v>1995</v>
      </c>
      <c r="B12426">
        <v>1</v>
      </c>
      <c r="C12426">
        <v>6</v>
      </c>
      <c r="D12426">
        <v>39</v>
      </c>
      <c r="E12426">
        <v>21</v>
      </c>
      <c r="F12426">
        <v>31</v>
      </c>
      <c r="G12426">
        <v>31</v>
      </c>
      <c r="H12426">
        <f t="shared" si="6"/>
        <v>30</v>
      </c>
      <c r="I12426">
        <f t="shared" si="7"/>
        <v>35</v>
      </c>
      <c r="J12426">
        <f t="shared" si="8"/>
        <v>0</v>
      </c>
      <c r="K12426">
        <f t="shared" si="9"/>
        <v>35</v>
      </c>
      <c r="L12426" s="26"/>
      <c r="M12426" s="1">
        <f t="shared" si="10"/>
        <v>954431.24807566963</v>
      </c>
      <c r="N12426" s="1"/>
      <c r="T12426"/>
    </row>
    <row r="12427" spans="1:20" x14ac:dyDescent="0.25">
      <c r="A12427">
        <v>1995</v>
      </c>
      <c r="B12427">
        <v>1</v>
      </c>
      <c r="C12427">
        <v>7</v>
      </c>
      <c r="D12427">
        <v>51</v>
      </c>
      <c r="E12427">
        <v>36</v>
      </c>
      <c r="F12427">
        <v>74</v>
      </c>
      <c r="G12427">
        <v>31</v>
      </c>
      <c r="H12427">
        <f t="shared" si="6"/>
        <v>43.5</v>
      </c>
      <c r="I12427">
        <f t="shared" si="7"/>
        <v>21.5</v>
      </c>
      <c r="J12427">
        <f t="shared" si="8"/>
        <v>0</v>
      </c>
      <c r="K12427">
        <f t="shared" si="9"/>
        <v>21.5</v>
      </c>
      <c r="L12427" s="26"/>
      <c r="M12427" s="1">
        <f t="shared" si="10"/>
        <v>587751.74592538085</v>
      </c>
      <c r="N12427" s="1"/>
      <c r="T12427"/>
    </row>
    <row r="12428" spans="1:20" x14ac:dyDescent="0.25">
      <c r="A12428">
        <v>1995</v>
      </c>
      <c r="B12428">
        <v>1</v>
      </c>
      <c r="C12428">
        <v>8</v>
      </c>
      <c r="D12428">
        <v>37</v>
      </c>
      <c r="E12428">
        <v>31</v>
      </c>
      <c r="F12428">
        <v>0</v>
      </c>
      <c r="G12428">
        <v>31</v>
      </c>
      <c r="H12428">
        <f t="shared" si="6"/>
        <v>34</v>
      </c>
      <c r="I12428">
        <f t="shared" si="7"/>
        <v>31</v>
      </c>
      <c r="J12428">
        <f t="shared" si="8"/>
        <v>0</v>
      </c>
      <c r="K12428">
        <f t="shared" si="9"/>
        <v>31</v>
      </c>
      <c r="L12428" s="26"/>
      <c r="M12428" s="1">
        <f t="shared" si="10"/>
        <v>845785.46966076922</v>
      </c>
      <c r="N12428" s="1"/>
      <c r="T12428"/>
    </row>
    <row r="12429" spans="1:20" x14ac:dyDescent="0.25">
      <c r="A12429">
        <v>1995</v>
      </c>
      <c r="B12429">
        <v>1</v>
      </c>
      <c r="C12429">
        <v>9</v>
      </c>
      <c r="D12429">
        <v>38</v>
      </c>
      <c r="E12429">
        <v>30</v>
      </c>
      <c r="F12429">
        <v>0</v>
      </c>
      <c r="G12429">
        <v>31</v>
      </c>
      <c r="H12429">
        <f t="shared" si="6"/>
        <v>34</v>
      </c>
      <c r="I12429">
        <f t="shared" si="7"/>
        <v>31</v>
      </c>
      <c r="J12429">
        <f t="shared" si="8"/>
        <v>0</v>
      </c>
      <c r="K12429">
        <f t="shared" si="9"/>
        <v>31</v>
      </c>
      <c r="L12429" s="26"/>
      <c r="M12429" s="1">
        <f t="shared" si="10"/>
        <v>845785.46966076922</v>
      </c>
      <c r="N12429" s="1"/>
      <c r="T12429"/>
    </row>
    <row r="12430" spans="1:20" x14ac:dyDescent="0.25">
      <c r="A12430">
        <v>1995</v>
      </c>
      <c r="B12430">
        <v>1</v>
      </c>
      <c r="C12430">
        <v>10</v>
      </c>
      <c r="D12430">
        <v>33</v>
      </c>
      <c r="E12430">
        <v>26</v>
      </c>
      <c r="F12430">
        <v>0</v>
      </c>
      <c r="G12430">
        <v>31</v>
      </c>
      <c r="H12430">
        <f t="shared" si="6"/>
        <v>29.5</v>
      </c>
      <c r="I12430">
        <f t="shared" si="7"/>
        <v>35.5</v>
      </c>
      <c r="J12430">
        <f t="shared" si="8"/>
        <v>0</v>
      </c>
      <c r="K12430">
        <f t="shared" si="9"/>
        <v>35.5</v>
      </c>
      <c r="L12430" s="26"/>
      <c r="M12430" s="1">
        <f t="shared" si="10"/>
        <v>968011.97037753218</v>
      </c>
      <c r="N12430" s="1"/>
      <c r="T12430"/>
    </row>
    <row r="12431" spans="1:20" x14ac:dyDescent="0.25">
      <c r="A12431">
        <v>1995</v>
      </c>
      <c r="B12431">
        <v>1</v>
      </c>
      <c r="C12431">
        <v>11</v>
      </c>
      <c r="D12431">
        <v>32</v>
      </c>
      <c r="E12431">
        <v>28</v>
      </c>
      <c r="F12431">
        <v>6</v>
      </c>
      <c r="G12431">
        <v>31</v>
      </c>
      <c r="H12431">
        <f t="shared" si="6"/>
        <v>30</v>
      </c>
      <c r="I12431">
        <f t="shared" si="7"/>
        <v>35</v>
      </c>
      <c r="J12431">
        <f t="shared" si="8"/>
        <v>0</v>
      </c>
      <c r="K12431">
        <f t="shared" si="9"/>
        <v>35</v>
      </c>
      <c r="L12431" s="26"/>
      <c r="M12431" s="1">
        <f t="shared" si="10"/>
        <v>954431.24807566963</v>
      </c>
      <c r="N12431" s="1"/>
      <c r="T12431"/>
    </row>
    <row r="12432" spans="1:20" x14ac:dyDescent="0.25">
      <c r="A12432">
        <v>1995</v>
      </c>
      <c r="B12432">
        <v>1</v>
      </c>
      <c r="C12432">
        <v>12</v>
      </c>
      <c r="D12432">
        <v>42</v>
      </c>
      <c r="E12432">
        <v>32</v>
      </c>
      <c r="F12432">
        <v>1</v>
      </c>
      <c r="G12432">
        <v>31</v>
      </c>
      <c r="H12432">
        <f t="shared" si="6"/>
        <v>37</v>
      </c>
      <c r="I12432">
        <f t="shared" si="7"/>
        <v>28</v>
      </c>
      <c r="J12432">
        <f t="shared" si="8"/>
        <v>0</v>
      </c>
      <c r="K12432">
        <f t="shared" si="9"/>
        <v>28</v>
      </c>
      <c r="L12432" s="26"/>
      <c r="M12432" s="1">
        <f t="shared" si="10"/>
        <v>764301.13584959391</v>
      </c>
      <c r="N12432" s="1"/>
      <c r="T12432"/>
    </row>
    <row r="12433" spans="1:20" x14ac:dyDescent="0.25">
      <c r="A12433">
        <v>1995</v>
      </c>
      <c r="B12433">
        <v>1</v>
      </c>
      <c r="C12433">
        <v>13</v>
      </c>
      <c r="D12433">
        <v>61</v>
      </c>
      <c r="E12433">
        <v>41</v>
      </c>
      <c r="F12433">
        <v>0</v>
      </c>
      <c r="G12433">
        <v>31</v>
      </c>
      <c r="H12433">
        <f t="shared" si="6"/>
        <v>51</v>
      </c>
      <c r="I12433">
        <f t="shared" si="7"/>
        <v>14</v>
      </c>
      <c r="J12433">
        <f t="shared" si="8"/>
        <v>0</v>
      </c>
      <c r="K12433">
        <f t="shared" si="9"/>
        <v>14</v>
      </c>
      <c r="L12433" s="26"/>
      <c r="M12433" s="1">
        <f t="shared" si="10"/>
        <v>384040.91139744263</v>
      </c>
      <c r="N12433" s="1"/>
      <c r="T12433"/>
    </row>
    <row r="12434" spans="1:20" x14ac:dyDescent="0.25">
      <c r="A12434">
        <v>1995</v>
      </c>
      <c r="B12434">
        <v>1</v>
      </c>
      <c r="C12434">
        <v>14</v>
      </c>
      <c r="D12434">
        <v>64</v>
      </c>
      <c r="E12434">
        <v>48</v>
      </c>
      <c r="F12434">
        <v>11</v>
      </c>
      <c r="G12434">
        <v>31</v>
      </c>
      <c r="H12434">
        <f t="shared" si="6"/>
        <v>56</v>
      </c>
      <c r="I12434">
        <f t="shared" si="7"/>
        <v>9</v>
      </c>
      <c r="J12434">
        <f t="shared" si="8"/>
        <v>0</v>
      </c>
      <c r="K12434">
        <f t="shared" si="9"/>
        <v>9</v>
      </c>
      <c r="L12434" s="26"/>
      <c r="M12434" s="1">
        <f t="shared" si="10"/>
        <v>248233.6883788172</v>
      </c>
      <c r="N12434" s="1"/>
      <c r="T12434"/>
    </row>
    <row r="12435" spans="1:20" x14ac:dyDescent="0.25">
      <c r="A12435">
        <v>1995</v>
      </c>
      <c r="B12435">
        <v>1</v>
      </c>
      <c r="C12435">
        <v>15</v>
      </c>
      <c r="D12435">
        <v>59</v>
      </c>
      <c r="E12435">
        <v>54</v>
      </c>
      <c r="F12435">
        <v>5</v>
      </c>
      <c r="G12435">
        <v>31</v>
      </c>
      <c r="H12435">
        <f t="shared" si="6"/>
        <v>56.5</v>
      </c>
      <c r="I12435">
        <f t="shared" si="7"/>
        <v>8.5</v>
      </c>
      <c r="J12435">
        <f t="shared" si="8"/>
        <v>0</v>
      </c>
      <c r="K12435">
        <f t="shared" si="9"/>
        <v>8.5</v>
      </c>
      <c r="L12435" s="26"/>
      <c r="M12435" s="1">
        <f t="shared" si="10"/>
        <v>234652.96607695465</v>
      </c>
      <c r="N12435" s="1"/>
      <c r="T12435"/>
    </row>
    <row r="12436" spans="1:20" x14ac:dyDescent="0.25">
      <c r="A12436">
        <v>1995</v>
      </c>
      <c r="B12436">
        <v>1</v>
      </c>
      <c r="C12436">
        <v>16</v>
      </c>
      <c r="D12436">
        <v>58</v>
      </c>
      <c r="E12436">
        <v>53</v>
      </c>
      <c r="F12436">
        <v>36</v>
      </c>
      <c r="G12436">
        <v>31</v>
      </c>
      <c r="H12436">
        <f t="shared" si="6"/>
        <v>55.5</v>
      </c>
      <c r="I12436">
        <f t="shared" si="7"/>
        <v>9.5</v>
      </c>
      <c r="J12436">
        <f t="shared" si="8"/>
        <v>0</v>
      </c>
      <c r="K12436">
        <f t="shared" si="9"/>
        <v>9.5</v>
      </c>
      <c r="L12436" s="26"/>
      <c r="M12436" s="1">
        <f t="shared" si="10"/>
        <v>261814.41068067972</v>
      </c>
      <c r="N12436" s="1"/>
      <c r="T12436"/>
    </row>
    <row r="12437" spans="1:20" x14ac:dyDescent="0.25">
      <c r="A12437">
        <v>1995</v>
      </c>
      <c r="B12437">
        <v>1</v>
      </c>
      <c r="C12437">
        <v>17</v>
      </c>
      <c r="D12437">
        <v>54</v>
      </c>
      <c r="E12437">
        <v>42</v>
      </c>
      <c r="F12437">
        <v>1</v>
      </c>
      <c r="G12437">
        <v>31</v>
      </c>
      <c r="H12437">
        <f t="shared" si="6"/>
        <v>48</v>
      </c>
      <c r="I12437">
        <f t="shared" si="7"/>
        <v>17</v>
      </c>
      <c r="J12437">
        <f t="shared" si="8"/>
        <v>0</v>
      </c>
      <c r="K12437">
        <f t="shared" si="9"/>
        <v>17</v>
      </c>
      <c r="L12437" s="26"/>
      <c r="M12437" s="1">
        <f t="shared" si="10"/>
        <v>465525.24520861794</v>
      </c>
      <c r="N12437" s="1"/>
      <c r="T12437"/>
    </row>
    <row r="12438" spans="1:20" x14ac:dyDescent="0.25">
      <c r="A12438">
        <v>1995</v>
      </c>
      <c r="B12438">
        <v>1</v>
      </c>
      <c r="C12438">
        <v>18</v>
      </c>
      <c r="D12438">
        <v>44</v>
      </c>
      <c r="E12438">
        <v>38</v>
      </c>
      <c r="F12438">
        <v>0</v>
      </c>
      <c r="G12438">
        <v>31</v>
      </c>
      <c r="H12438">
        <f t="shared" si="6"/>
        <v>41</v>
      </c>
      <c r="I12438">
        <f t="shared" si="7"/>
        <v>24</v>
      </c>
      <c r="J12438">
        <f t="shared" si="8"/>
        <v>0</v>
      </c>
      <c r="K12438">
        <f t="shared" si="9"/>
        <v>24</v>
      </c>
      <c r="L12438" s="26"/>
      <c r="M12438" s="1">
        <f t="shared" si="10"/>
        <v>655655.35743469361</v>
      </c>
      <c r="N12438" s="1"/>
      <c r="T12438"/>
    </row>
    <row r="12439" spans="1:20" x14ac:dyDescent="0.25">
      <c r="A12439">
        <v>1995</v>
      </c>
      <c r="B12439">
        <v>1</v>
      </c>
      <c r="C12439">
        <v>19</v>
      </c>
      <c r="D12439">
        <v>41</v>
      </c>
      <c r="E12439">
        <v>37</v>
      </c>
      <c r="F12439">
        <v>0</v>
      </c>
      <c r="G12439">
        <v>31</v>
      </c>
      <c r="H12439">
        <f t="shared" si="6"/>
        <v>39</v>
      </c>
      <c r="I12439">
        <f t="shared" si="7"/>
        <v>26</v>
      </c>
      <c r="J12439">
        <f t="shared" si="8"/>
        <v>0</v>
      </c>
      <c r="K12439">
        <f t="shared" si="9"/>
        <v>26</v>
      </c>
      <c r="L12439" s="26"/>
      <c r="M12439" s="1">
        <f t="shared" si="10"/>
        <v>709978.24664214381</v>
      </c>
      <c r="N12439" s="1"/>
      <c r="T12439"/>
    </row>
    <row r="12440" spans="1:20" x14ac:dyDescent="0.25">
      <c r="A12440">
        <v>1995</v>
      </c>
      <c r="B12440">
        <v>1</v>
      </c>
      <c r="C12440">
        <v>20</v>
      </c>
      <c r="D12440">
        <v>48</v>
      </c>
      <c r="E12440">
        <v>40</v>
      </c>
      <c r="F12440">
        <v>141</v>
      </c>
      <c r="G12440">
        <v>31</v>
      </c>
      <c r="H12440">
        <f t="shared" si="6"/>
        <v>44</v>
      </c>
      <c r="I12440">
        <f t="shared" si="7"/>
        <v>21</v>
      </c>
      <c r="J12440">
        <f t="shared" si="8"/>
        <v>0</v>
      </c>
      <c r="K12440">
        <f t="shared" si="9"/>
        <v>21</v>
      </c>
      <c r="L12440" s="26"/>
      <c r="M12440" s="1">
        <f t="shared" si="10"/>
        <v>574171.0236235183</v>
      </c>
      <c r="N12440" s="1"/>
      <c r="T12440"/>
    </row>
    <row r="12441" spans="1:20" x14ac:dyDescent="0.25">
      <c r="A12441">
        <v>1995</v>
      </c>
      <c r="B12441">
        <v>1</v>
      </c>
      <c r="C12441">
        <v>21</v>
      </c>
      <c r="D12441">
        <v>46</v>
      </c>
      <c r="E12441">
        <v>36</v>
      </c>
      <c r="F12441">
        <v>1</v>
      </c>
      <c r="G12441">
        <v>31</v>
      </c>
      <c r="H12441">
        <f t="shared" si="6"/>
        <v>41</v>
      </c>
      <c r="I12441">
        <f t="shared" si="7"/>
        <v>24</v>
      </c>
      <c r="J12441">
        <f t="shared" si="8"/>
        <v>0</v>
      </c>
      <c r="K12441">
        <f t="shared" si="9"/>
        <v>24</v>
      </c>
      <c r="L12441" s="26"/>
      <c r="M12441" s="1">
        <f t="shared" si="10"/>
        <v>655655.35743469361</v>
      </c>
      <c r="N12441" s="1"/>
      <c r="T12441"/>
    </row>
    <row r="12442" spans="1:20" x14ac:dyDescent="0.25">
      <c r="A12442">
        <v>1995</v>
      </c>
      <c r="B12442">
        <v>1</v>
      </c>
      <c r="C12442">
        <v>22</v>
      </c>
      <c r="D12442">
        <v>37</v>
      </c>
      <c r="E12442">
        <v>30</v>
      </c>
      <c r="F12442">
        <v>0</v>
      </c>
      <c r="G12442">
        <v>31</v>
      </c>
      <c r="H12442">
        <f t="shared" si="6"/>
        <v>33.5</v>
      </c>
      <c r="I12442">
        <f t="shared" si="7"/>
        <v>31.5</v>
      </c>
      <c r="J12442">
        <f t="shared" si="8"/>
        <v>0</v>
      </c>
      <c r="K12442">
        <f t="shared" si="9"/>
        <v>31.5</v>
      </c>
      <c r="L12442" s="26"/>
      <c r="M12442" s="1">
        <f t="shared" si="10"/>
        <v>859366.19196263177</v>
      </c>
      <c r="N12442" s="1"/>
      <c r="T12442"/>
    </row>
    <row r="12443" spans="1:20" x14ac:dyDescent="0.25">
      <c r="A12443">
        <v>1995</v>
      </c>
      <c r="B12443">
        <v>1</v>
      </c>
      <c r="C12443">
        <v>23</v>
      </c>
      <c r="D12443">
        <v>40</v>
      </c>
      <c r="E12443">
        <v>28</v>
      </c>
      <c r="F12443">
        <v>0</v>
      </c>
      <c r="G12443">
        <v>31</v>
      </c>
      <c r="H12443">
        <f t="shared" si="6"/>
        <v>34</v>
      </c>
      <c r="I12443">
        <f t="shared" si="7"/>
        <v>31</v>
      </c>
      <c r="J12443">
        <f t="shared" si="8"/>
        <v>0</v>
      </c>
      <c r="K12443">
        <f t="shared" si="9"/>
        <v>31</v>
      </c>
      <c r="L12443" s="26"/>
      <c r="M12443" s="1">
        <f t="shared" si="10"/>
        <v>845785.46966076922</v>
      </c>
      <c r="N12443" s="1"/>
      <c r="T12443"/>
    </row>
    <row r="12444" spans="1:20" x14ac:dyDescent="0.25">
      <c r="A12444">
        <v>1995</v>
      </c>
      <c r="B12444">
        <v>1</v>
      </c>
      <c r="C12444">
        <v>24</v>
      </c>
      <c r="D12444">
        <v>39</v>
      </c>
      <c r="E12444">
        <v>31</v>
      </c>
      <c r="F12444">
        <v>0</v>
      </c>
      <c r="G12444">
        <v>31</v>
      </c>
      <c r="H12444">
        <f t="shared" si="6"/>
        <v>35</v>
      </c>
      <c r="I12444">
        <f t="shared" si="7"/>
        <v>30</v>
      </c>
      <c r="J12444">
        <f t="shared" si="8"/>
        <v>0</v>
      </c>
      <c r="K12444">
        <f t="shared" si="9"/>
        <v>30</v>
      </c>
      <c r="L12444" s="26"/>
      <c r="M12444" s="1">
        <f t="shared" si="10"/>
        <v>818624.02505704411</v>
      </c>
      <c r="N12444" s="1"/>
      <c r="T12444"/>
    </row>
    <row r="12445" spans="1:20" x14ac:dyDescent="0.25">
      <c r="A12445">
        <v>1995</v>
      </c>
      <c r="B12445">
        <v>1</v>
      </c>
      <c r="C12445">
        <v>25</v>
      </c>
      <c r="D12445">
        <v>42</v>
      </c>
      <c r="E12445">
        <v>33</v>
      </c>
      <c r="F12445">
        <v>0</v>
      </c>
      <c r="G12445">
        <v>31</v>
      </c>
      <c r="H12445">
        <f t="shared" si="6"/>
        <v>37.5</v>
      </c>
      <c r="I12445">
        <f t="shared" si="7"/>
        <v>27.5</v>
      </c>
      <c r="J12445">
        <f t="shared" si="8"/>
        <v>0</v>
      </c>
      <c r="K12445">
        <f t="shared" si="9"/>
        <v>27.5</v>
      </c>
      <c r="L12445" s="26"/>
      <c r="M12445" s="1">
        <f t="shared" si="10"/>
        <v>750720.41354773135</v>
      </c>
      <c r="N12445" s="1"/>
      <c r="T12445"/>
    </row>
    <row r="12446" spans="1:20" x14ac:dyDescent="0.25">
      <c r="A12446">
        <v>1995</v>
      </c>
      <c r="B12446">
        <v>1</v>
      </c>
      <c r="C12446">
        <v>26</v>
      </c>
      <c r="D12446">
        <v>41</v>
      </c>
      <c r="E12446">
        <v>32</v>
      </c>
      <c r="F12446">
        <v>0</v>
      </c>
      <c r="G12446">
        <v>31</v>
      </c>
      <c r="H12446">
        <f t="shared" ref="H12446:H12509" si="11">+(D12446+E12446)/2</f>
        <v>36.5</v>
      </c>
      <c r="I12446">
        <f t="shared" ref="I12446:I12509" si="12">+IF(H12446&lt;65,65-H12446,0)</f>
        <v>28.5</v>
      </c>
      <c r="J12446">
        <f t="shared" si="8"/>
        <v>0</v>
      </c>
      <c r="K12446">
        <f t="shared" si="9"/>
        <v>28.5</v>
      </c>
      <c r="L12446" s="26"/>
      <c r="M12446" s="1">
        <f t="shared" si="10"/>
        <v>777881.85815145646</v>
      </c>
      <c r="N12446" s="1"/>
      <c r="T12446"/>
    </row>
    <row r="12447" spans="1:20" x14ac:dyDescent="0.25">
      <c r="A12447">
        <v>1995</v>
      </c>
      <c r="B12447">
        <v>1</v>
      </c>
      <c r="C12447">
        <v>27</v>
      </c>
      <c r="D12447">
        <v>41</v>
      </c>
      <c r="E12447">
        <v>28</v>
      </c>
      <c r="F12447">
        <v>0</v>
      </c>
      <c r="G12447">
        <v>31</v>
      </c>
      <c r="H12447">
        <f t="shared" si="11"/>
        <v>34.5</v>
      </c>
      <c r="I12447">
        <f t="shared" si="12"/>
        <v>30.5</v>
      </c>
      <c r="J12447">
        <f t="shared" si="8"/>
        <v>0</v>
      </c>
      <c r="K12447">
        <f t="shared" si="9"/>
        <v>30.5</v>
      </c>
      <c r="L12447" s="26"/>
      <c r="M12447" s="1">
        <f t="shared" si="10"/>
        <v>832204.74735890666</v>
      </c>
      <c r="N12447" s="1"/>
      <c r="T12447"/>
    </row>
    <row r="12448" spans="1:20" x14ac:dyDescent="0.25">
      <c r="A12448">
        <v>1995</v>
      </c>
      <c r="B12448">
        <v>1</v>
      </c>
      <c r="C12448">
        <v>28</v>
      </c>
      <c r="D12448">
        <v>34</v>
      </c>
      <c r="E12448">
        <v>20</v>
      </c>
      <c r="F12448">
        <v>0</v>
      </c>
      <c r="G12448">
        <v>31</v>
      </c>
      <c r="H12448">
        <f t="shared" si="11"/>
        <v>27</v>
      </c>
      <c r="I12448">
        <f t="shared" si="12"/>
        <v>38</v>
      </c>
      <c r="J12448">
        <f t="shared" si="8"/>
        <v>0</v>
      </c>
      <c r="K12448">
        <f t="shared" si="9"/>
        <v>38</v>
      </c>
      <c r="L12448" s="26"/>
      <c r="M12448" s="1">
        <f t="shared" si="10"/>
        <v>1035915.5818868448</v>
      </c>
      <c r="N12448" s="1"/>
      <c r="T12448"/>
    </row>
    <row r="12449" spans="1:20" x14ac:dyDescent="0.25">
      <c r="A12449">
        <v>1995</v>
      </c>
      <c r="B12449">
        <v>1</v>
      </c>
      <c r="C12449">
        <v>29</v>
      </c>
      <c r="D12449">
        <v>36</v>
      </c>
      <c r="E12449">
        <v>19</v>
      </c>
      <c r="F12449">
        <v>0</v>
      </c>
      <c r="G12449">
        <v>31</v>
      </c>
      <c r="H12449">
        <f t="shared" si="11"/>
        <v>27.5</v>
      </c>
      <c r="I12449">
        <f t="shared" si="12"/>
        <v>37.5</v>
      </c>
      <c r="J12449">
        <f t="shared" si="8"/>
        <v>0</v>
      </c>
      <c r="K12449">
        <f t="shared" si="9"/>
        <v>37.5</v>
      </c>
      <c r="L12449" s="26"/>
      <c r="M12449" s="1">
        <f t="shared" si="10"/>
        <v>1022334.8595849823</v>
      </c>
      <c r="N12449" s="1"/>
      <c r="T12449"/>
    </row>
    <row r="12450" spans="1:20" x14ac:dyDescent="0.25">
      <c r="A12450">
        <v>1995</v>
      </c>
      <c r="B12450">
        <v>1</v>
      </c>
      <c r="C12450">
        <v>30</v>
      </c>
      <c r="D12450">
        <v>44</v>
      </c>
      <c r="E12450">
        <v>26</v>
      </c>
      <c r="F12450">
        <v>0</v>
      </c>
      <c r="G12450">
        <v>31</v>
      </c>
      <c r="H12450">
        <f t="shared" si="11"/>
        <v>35</v>
      </c>
      <c r="I12450">
        <f t="shared" si="12"/>
        <v>30</v>
      </c>
      <c r="J12450">
        <f t="shared" si="8"/>
        <v>0</v>
      </c>
      <c r="K12450">
        <f t="shared" si="9"/>
        <v>30</v>
      </c>
      <c r="L12450" s="26"/>
      <c r="M12450" s="1">
        <f t="shared" si="10"/>
        <v>818624.02505704411</v>
      </c>
      <c r="N12450" s="1"/>
      <c r="T12450"/>
    </row>
    <row r="12451" spans="1:20" x14ac:dyDescent="0.25">
      <c r="A12451">
        <v>1995</v>
      </c>
      <c r="B12451">
        <v>1</v>
      </c>
      <c r="C12451">
        <v>31</v>
      </c>
      <c r="D12451">
        <v>43</v>
      </c>
      <c r="E12451">
        <v>28</v>
      </c>
      <c r="F12451">
        <v>0</v>
      </c>
      <c r="G12451">
        <v>31</v>
      </c>
      <c r="H12451">
        <f t="shared" si="11"/>
        <v>35.5</v>
      </c>
      <c r="I12451">
        <f t="shared" si="12"/>
        <v>29.5</v>
      </c>
      <c r="J12451">
        <f t="shared" si="8"/>
        <v>0</v>
      </c>
      <c r="K12451">
        <f t="shared" si="9"/>
        <v>29.5</v>
      </c>
      <c r="L12451" s="26"/>
      <c r="M12451" s="1">
        <f t="shared" si="10"/>
        <v>805043.30275518156</v>
      </c>
      <c r="N12451" s="1"/>
      <c r="T12451"/>
    </row>
    <row r="12452" spans="1:20" x14ac:dyDescent="0.25">
      <c r="A12452">
        <v>1995</v>
      </c>
      <c r="B12452">
        <v>2</v>
      </c>
      <c r="C12452">
        <v>1</v>
      </c>
      <c r="D12452">
        <v>48</v>
      </c>
      <c r="E12452">
        <v>34</v>
      </c>
      <c r="F12452">
        <v>0</v>
      </c>
      <c r="H12452">
        <f t="shared" si="11"/>
        <v>41</v>
      </c>
      <c r="I12452">
        <f t="shared" si="12"/>
        <v>24</v>
      </c>
      <c r="J12452">
        <f t="shared" si="8"/>
        <v>0</v>
      </c>
      <c r="K12452">
        <f t="shared" si="9"/>
        <v>24</v>
      </c>
      <c r="L12452" s="15"/>
      <c r="M12452" s="1">
        <f t="shared" si="10"/>
        <v>655655.35743469361</v>
      </c>
      <c r="T12452"/>
    </row>
    <row r="12453" spans="1:20" x14ac:dyDescent="0.25">
      <c r="A12453">
        <v>1995</v>
      </c>
      <c r="B12453">
        <v>2</v>
      </c>
      <c r="C12453">
        <v>2</v>
      </c>
      <c r="D12453">
        <v>42</v>
      </c>
      <c r="E12453">
        <v>24</v>
      </c>
      <c r="F12453">
        <v>0</v>
      </c>
      <c r="H12453">
        <f t="shared" si="11"/>
        <v>33</v>
      </c>
      <c r="I12453">
        <f t="shared" si="12"/>
        <v>32</v>
      </c>
      <c r="J12453">
        <f t="shared" si="8"/>
        <v>0</v>
      </c>
      <c r="K12453">
        <f t="shared" si="9"/>
        <v>32</v>
      </c>
      <c r="L12453" s="15"/>
      <c r="M12453" s="1">
        <f t="shared" si="10"/>
        <v>872946.91426449432</v>
      </c>
      <c r="T12453"/>
    </row>
    <row r="12454" spans="1:20" x14ac:dyDescent="0.25">
      <c r="A12454">
        <v>1995</v>
      </c>
      <c r="B12454">
        <v>2</v>
      </c>
      <c r="C12454">
        <v>3</v>
      </c>
      <c r="D12454">
        <v>34</v>
      </c>
      <c r="E12454">
        <v>17</v>
      </c>
      <c r="F12454">
        <v>0</v>
      </c>
      <c r="H12454">
        <f t="shared" si="11"/>
        <v>25.5</v>
      </c>
      <c r="I12454">
        <f t="shared" si="12"/>
        <v>39.5</v>
      </c>
      <c r="J12454">
        <f t="shared" si="8"/>
        <v>0</v>
      </c>
      <c r="K12454">
        <f t="shared" si="9"/>
        <v>39.5</v>
      </c>
      <c r="L12454" s="15"/>
      <c r="M12454" s="1">
        <f t="shared" si="10"/>
        <v>1076657.7487924325</v>
      </c>
      <c r="T12454"/>
    </row>
    <row r="12455" spans="1:20" x14ac:dyDescent="0.25">
      <c r="A12455">
        <v>1995</v>
      </c>
      <c r="B12455">
        <v>2</v>
      </c>
      <c r="C12455">
        <v>4</v>
      </c>
      <c r="D12455">
        <v>36</v>
      </c>
      <c r="E12455">
        <v>27</v>
      </c>
      <c r="F12455">
        <v>126</v>
      </c>
      <c r="H12455">
        <f t="shared" si="11"/>
        <v>31.5</v>
      </c>
      <c r="I12455">
        <f t="shared" si="12"/>
        <v>33.5</v>
      </c>
      <c r="J12455">
        <f t="shared" si="8"/>
        <v>0</v>
      </c>
      <c r="K12455">
        <f t="shared" si="9"/>
        <v>33.5</v>
      </c>
      <c r="L12455" s="15"/>
      <c r="M12455" s="1">
        <f t="shared" si="10"/>
        <v>913689.08117008198</v>
      </c>
      <c r="T12455"/>
    </row>
    <row r="12456" spans="1:20" x14ac:dyDescent="0.25">
      <c r="A12456">
        <v>1995</v>
      </c>
      <c r="B12456">
        <v>2</v>
      </c>
      <c r="C12456">
        <v>5</v>
      </c>
      <c r="D12456">
        <v>29</v>
      </c>
      <c r="E12456">
        <v>7</v>
      </c>
      <c r="F12456">
        <v>0</v>
      </c>
      <c r="H12456">
        <f t="shared" si="11"/>
        <v>18</v>
      </c>
      <c r="I12456">
        <f t="shared" si="12"/>
        <v>47</v>
      </c>
      <c r="J12456">
        <f t="shared" si="8"/>
        <v>0</v>
      </c>
      <c r="K12456">
        <f t="shared" si="9"/>
        <v>47</v>
      </c>
      <c r="L12456" s="15"/>
      <c r="M12456" s="1">
        <f t="shared" si="10"/>
        <v>1280368.5833203706</v>
      </c>
      <c r="T12456"/>
    </row>
    <row r="12457" spans="1:20" x14ac:dyDescent="0.25">
      <c r="A12457">
        <v>1995</v>
      </c>
      <c r="B12457">
        <v>2</v>
      </c>
      <c r="C12457">
        <v>6</v>
      </c>
      <c r="D12457">
        <v>20</v>
      </c>
      <c r="E12457">
        <v>6</v>
      </c>
      <c r="F12457">
        <v>0</v>
      </c>
      <c r="H12457">
        <f t="shared" si="11"/>
        <v>13</v>
      </c>
      <c r="I12457">
        <f t="shared" si="12"/>
        <v>52</v>
      </c>
      <c r="J12457">
        <f t="shared" si="8"/>
        <v>0</v>
      </c>
      <c r="K12457">
        <f t="shared" si="9"/>
        <v>52</v>
      </c>
      <c r="L12457" s="15"/>
      <c r="M12457" s="1">
        <f t="shared" si="10"/>
        <v>1416175.8063389962</v>
      </c>
      <c r="T12457"/>
    </row>
    <row r="12458" spans="1:20" x14ac:dyDescent="0.25">
      <c r="A12458">
        <v>1995</v>
      </c>
      <c r="B12458">
        <v>2</v>
      </c>
      <c r="C12458">
        <v>7</v>
      </c>
      <c r="D12458">
        <v>27</v>
      </c>
      <c r="E12458">
        <v>13</v>
      </c>
      <c r="F12458">
        <v>0</v>
      </c>
      <c r="H12458">
        <f t="shared" si="11"/>
        <v>20</v>
      </c>
      <c r="I12458">
        <f t="shared" si="12"/>
        <v>45</v>
      </c>
      <c r="J12458">
        <f t="shared" si="8"/>
        <v>0</v>
      </c>
      <c r="K12458">
        <f t="shared" si="9"/>
        <v>45</v>
      </c>
      <c r="L12458" s="15"/>
      <c r="M12458" s="1">
        <f t="shared" si="10"/>
        <v>1226045.6941129204</v>
      </c>
      <c r="T12458"/>
    </row>
    <row r="12459" spans="1:20" x14ac:dyDescent="0.25">
      <c r="A12459">
        <v>1995</v>
      </c>
      <c r="B12459">
        <v>2</v>
      </c>
      <c r="C12459">
        <v>8</v>
      </c>
      <c r="D12459">
        <v>29</v>
      </c>
      <c r="E12459">
        <v>17</v>
      </c>
      <c r="F12459">
        <v>0</v>
      </c>
      <c r="H12459">
        <f t="shared" si="11"/>
        <v>23</v>
      </c>
      <c r="I12459">
        <f t="shared" si="12"/>
        <v>42</v>
      </c>
      <c r="J12459">
        <f t="shared" si="8"/>
        <v>0</v>
      </c>
      <c r="K12459">
        <f t="shared" si="9"/>
        <v>42</v>
      </c>
      <c r="L12459" s="15"/>
      <c r="M12459" s="1">
        <f t="shared" si="10"/>
        <v>1144561.3603017451</v>
      </c>
      <c r="T12459"/>
    </row>
    <row r="12460" spans="1:20" x14ac:dyDescent="0.25">
      <c r="A12460">
        <v>1995</v>
      </c>
      <c r="B12460">
        <v>2</v>
      </c>
      <c r="C12460">
        <v>9</v>
      </c>
      <c r="D12460">
        <v>31</v>
      </c>
      <c r="E12460">
        <v>15</v>
      </c>
      <c r="F12460">
        <v>0</v>
      </c>
      <c r="H12460">
        <f t="shared" si="11"/>
        <v>23</v>
      </c>
      <c r="I12460">
        <f t="shared" si="12"/>
        <v>42</v>
      </c>
      <c r="J12460">
        <f t="shared" si="8"/>
        <v>0</v>
      </c>
      <c r="K12460">
        <f t="shared" si="9"/>
        <v>42</v>
      </c>
      <c r="L12460" s="15"/>
      <c r="M12460" s="1">
        <f t="shared" si="10"/>
        <v>1144561.3603017451</v>
      </c>
      <c r="T12460"/>
    </row>
    <row r="12461" spans="1:20" x14ac:dyDescent="0.25">
      <c r="A12461">
        <v>1995</v>
      </c>
      <c r="B12461">
        <v>2</v>
      </c>
      <c r="C12461">
        <v>10</v>
      </c>
      <c r="D12461">
        <v>41</v>
      </c>
      <c r="E12461">
        <v>26</v>
      </c>
      <c r="F12461">
        <v>0</v>
      </c>
      <c r="H12461">
        <f t="shared" si="11"/>
        <v>33.5</v>
      </c>
      <c r="I12461">
        <f t="shared" si="12"/>
        <v>31.5</v>
      </c>
      <c r="J12461">
        <f t="shared" si="8"/>
        <v>0</v>
      </c>
      <c r="K12461">
        <f t="shared" si="9"/>
        <v>31.5</v>
      </c>
      <c r="L12461" s="15"/>
      <c r="M12461" s="1">
        <f t="shared" si="10"/>
        <v>859366.19196263177</v>
      </c>
      <c r="T12461"/>
    </row>
    <row r="12462" spans="1:20" x14ac:dyDescent="0.25">
      <c r="A12462">
        <v>1995</v>
      </c>
      <c r="B12462">
        <v>2</v>
      </c>
      <c r="C12462">
        <v>11</v>
      </c>
      <c r="D12462">
        <v>47</v>
      </c>
      <c r="E12462">
        <v>29</v>
      </c>
      <c r="F12462">
        <v>0</v>
      </c>
      <c r="H12462">
        <f t="shared" si="11"/>
        <v>38</v>
      </c>
      <c r="I12462">
        <f t="shared" si="12"/>
        <v>27</v>
      </c>
      <c r="J12462">
        <f t="shared" si="8"/>
        <v>0</v>
      </c>
      <c r="K12462">
        <f t="shared" si="9"/>
        <v>27</v>
      </c>
      <c r="L12462" s="15"/>
      <c r="M12462" s="1">
        <f t="shared" si="10"/>
        <v>737139.6912458688</v>
      </c>
      <c r="T12462"/>
    </row>
    <row r="12463" spans="1:20" x14ac:dyDescent="0.25">
      <c r="A12463">
        <v>1995</v>
      </c>
      <c r="B12463">
        <v>2</v>
      </c>
      <c r="C12463">
        <v>12</v>
      </c>
      <c r="D12463">
        <v>29</v>
      </c>
      <c r="E12463">
        <v>10</v>
      </c>
      <c r="F12463">
        <v>0</v>
      </c>
      <c r="H12463">
        <f t="shared" si="11"/>
        <v>19.5</v>
      </c>
      <c r="I12463">
        <f t="shared" si="12"/>
        <v>45.5</v>
      </c>
      <c r="J12463">
        <f t="shared" si="8"/>
        <v>0</v>
      </c>
      <c r="K12463">
        <f t="shared" si="9"/>
        <v>45.5</v>
      </c>
      <c r="L12463" s="15"/>
      <c r="M12463" s="1">
        <f t="shared" si="10"/>
        <v>1239626.4164147829</v>
      </c>
      <c r="T12463"/>
    </row>
    <row r="12464" spans="1:20" x14ac:dyDescent="0.25">
      <c r="A12464">
        <v>1995</v>
      </c>
      <c r="B12464">
        <v>2</v>
      </c>
      <c r="C12464">
        <v>13</v>
      </c>
      <c r="D12464">
        <v>27</v>
      </c>
      <c r="E12464">
        <v>13</v>
      </c>
      <c r="F12464">
        <v>0</v>
      </c>
      <c r="H12464">
        <f t="shared" si="11"/>
        <v>20</v>
      </c>
      <c r="I12464">
        <f t="shared" si="12"/>
        <v>45</v>
      </c>
      <c r="J12464">
        <f t="shared" si="8"/>
        <v>0</v>
      </c>
      <c r="K12464">
        <f t="shared" si="9"/>
        <v>45</v>
      </c>
      <c r="L12464" s="15"/>
      <c r="M12464" s="1">
        <f t="shared" si="10"/>
        <v>1226045.6941129204</v>
      </c>
      <c r="T12464"/>
    </row>
    <row r="12465" spans="1:20" x14ac:dyDescent="0.25">
      <c r="A12465">
        <v>1995</v>
      </c>
      <c r="B12465">
        <v>2</v>
      </c>
      <c r="C12465">
        <v>14</v>
      </c>
      <c r="D12465">
        <v>33</v>
      </c>
      <c r="E12465">
        <v>21</v>
      </c>
      <c r="F12465">
        <v>0</v>
      </c>
      <c r="H12465">
        <f t="shared" si="11"/>
        <v>27</v>
      </c>
      <c r="I12465">
        <f t="shared" si="12"/>
        <v>38</v>
      </c>
      <c r="J12465">
        <f t="shared" si="8"/>
        <v>0</v>
      </c>
      <c r="K12465">
        <f t="shared" si="9"/>
        <v>38</v>
      </c>
      <c r="L12465" s="15"/>
      <c r="M12465" s="1">
        <f t="shared" si="10"/>
        <v>1035915.5818868448</v>
      </c>
      <c r="T12465"/>
    </row>
    <row r="12466" spans="1:20" x14ac:dyDescent="0.25">
      <c r="A12466">
        <v>1995</v>
      </c>
      <c r="B12466">
        <v>2</v>
      </c>
      <c r="C12466">
        <v>15</v>
      </c>
      <c r="D12466">
        <v>37</v>
      </c>
      <c r="E12466">
        <v>23</v>
      </c>
      <c r="F12466">
        <v>42</v>
      </c>
      <c r="H12466">
        <f t="shared" si="11"/>
        <v>30</v>
      </c>
      <c r="I12466">
        <f t="shared" si="12"/>
        <v>35</v>
      </c>
      <c r="J12466">
        <f t="shared" si="8"/>
        <v>0</v>
      </c>
      <c r="K12466">
        <f t="shared" si="9"/>
        <v>35</v>
      </c>
      <c r="L12466" s="15"/>
      <c r="M12466" s="1">
        <f t="shared" si="10"/>
        <v>954431.24807566963</v>
      </c>
      <c r="T12466"/>
    </row>
    <row r="12467" spans="1:20" x14ac:dyDescent="0.25">
      <c r="A12467">
        <v>1995</v>
      </c>
      <c r="B12467">
        <v>2</v>
      </c>
      <c r="C12467">
        <v>16</v>
      </c>
      <c r="D12467">
        <v>46</v>
      </c>
      <c r="E12467">
        <v>35</v>
      </c>
      <c r="F12467">
        <v>4</v>
      </c>
      <c r="H12467">
        <f t="shared" si="11"/>
        <v>40.5</v>
      </c>
      <c r="I12467">
        <f t="shared" si="12"/>
        <v>24.5</v>
      </c>
      <c r="J12467">
        <f t="shared" si="8"/>
        <v>0</v>
      </c>
      <c r="K12467">
        <f t="shared" si="9"/>
        <v>24.5</v>
      </c>
      <c r="L12467" s="15"/>
      <c r="M12467" s="1">
        <f t="shared" si="10"/>
        <v>669236.07973655616</v>
      </c>
      <c r="T12467"/>
    </row>
    <row r="12468" spans="1:20" x14ac:dyDescent="0.25">
      <c r="A12468">
        <v>1995</v>
      </c>
      <c r="B12468">
        <v>2</v>
      </c>
      <c r="C12468">
        <v>17</v>
      </c>
      <c r="D12468">
        <v>47</v>
      </c>
      <c r="E12468">
        <v>32</v>
      </c>
      <c r="F12468">
        <v>0</v>
      </c>
      <c r="H12468">
        <f t="shared" si="11"/>
        <v>39.5</v>
      </c>
      <c r="I12468">
        <f t="shared" si="12"/>
        <v>25.5</v>
      </c>
      <c r="J12468">
        <f t="shared" si="8"/>
        <v>0</v>
      </c>
      <c r="K12468">
        <f t="shared" si="9"/>
        <v>25.5</v>
      </c>
      <c r="L12468" s="15"/>
      <c r="M12468" s="1">
        <f t="shared" si="10"/>
        <v>696397.52434028126</v>
      </c>
      <c r="T12468"/>
    </row>
    <row r="12469" spans="1:20" x14ac:dyDescent="0.25">
      <c r="A12469">
        <v>1995</v>
      </c>
      <c r="B12469">
        <v>2</v>
      </c>
      <c r="C12469">
        <v>18</v>
      </c>
      <c r="D12469">
        <v>51</v>
      </c>
      <c r="E12469">
        <v>34</v>
      </c>
      <c r="F12469">
        <v>0</v>
      </c>
      <c r="H12469">
        <f t="shared" si="11"/>
        <v>42.5</v>
      </c>
      <c r="I12469">
        <f t="shared" si="12"/>
        <v>22.5</v>
      </c>
      <c r="J12469">
        <f t="shared" si="8"/>
        <v>0</v>
      </c>
      <c r="K12469">
        <f t="shared" si="9"/>
        <v>22.5</v>
      </c>
      <c r="L12469" s="15"/>
      <c r="M12469" s="1">
        <f t="shared" si="10"/>
        <v>614913.19052910595</v>
      </c>
      <c r="T12469"/>
    </row>
    <row r="12470" spans="1:20" x14ac:dyDescent="0.25">
      <c r="A12470">
        <v>1995</v>
      </c>
      <c r="B12470">
        <v>2</v>
      </c>
      <c r="C12470">
        <v>19</v>
      </c>
      <c r="D12470">
        <v>54</v>
      </c>
      <c r="E12470">
        <v>33</v>
      </c>
      <c r="F12470">
        <v>0</v>
      </c>
      <c r="H12470">
        <f t="shared" si="11"/>
        <v>43.5</v>
      </c>
      <c r="I12470">
        <f t="shared" si="12"/>
        <v>21.5</v>
      </c>
      <c r="J12470">
        <f t="shared" si="8"/>
        <v>0</v>
      </c>
      <c r="K12470">
        <f t="shared" si="9"/>
        <v>21.5</v>
      </c>
      <c r="L12470" s="15"/>
      <c r="M12470" s="1">
        <f t="shared" si="10"/>
        <v>587751.74592538085</v>
      </c>
      <c r="T12470"/>
    </row>
    <row r="12471" spans="1:20" x14ac:dyDescent="0.25">
      <c r="A12471">
        <v>1995</v>
      </c>
      <c r="B12471">
        <v>2</v>
      </c>
      <c r="C12471">
        <v>20</v>
      </c>
      <c r="D12471">
        <v>51</v>
      </c>
      <c r="E12471">
        <v>37</v>
      </c>
      <c r="F12471">
        <v>0</v>
      </c>
      <c r="H12471">
        <f t="shared" si="11"/>
        <v>44</v>
      </c>
      <c r="I12471">
        <f t="shared" si="12"/>
        <v>21</v>
      </c>
      <c r="J12471">
        <f t="shared" si="8"/>
        <v>0</v>
      </c>
      <c r="K12471">
        <f t="shared" si="9"/>
        <v>21</v>
      </c>
      <c r="L12471" s="15"/>
      <c r="M12471" s="1">
        <f t="shared" si="10"/>
        <v>574171.0236235183</v>
      </c>
      <c r="T12471"/>
    </row>
    <row r="12472" spans="1:20" x14ac:dyDescent="0.25">
      <c r="A12472">
        <v>1995</v>
      </c>
      <c r="B12472">
        <v>2</v>
      </c>
      <c r="C12472">
        <v>21</v>
      </c>
      <c r="D12472">
        <v>41</v>
      </c>
      <c r="E12472">
        <v>35</v>
      </c>
      <c r="F12472">
        <v>7</v>
      </c>
      <c r="H12472">
        <f t="shared" si="11"/>
        <v>38</v>
      </c>
      <c r="I12472">
        <f t="shared" si="12"/>
        <v>27</v>
      </c>
      <c r="J12472">
        <f t="shared" si="8"/>
        <v>0</v>
      </c>
      <c r="K12472">
        <f t="shared" si="9"/>
        <v>27</v>
      </c>
      <c r="L12472" s="15"/>
      <c r="M12472" s="1">
        <f t="shared" si="10"/>
        <v>737139.6912458688</v>
      </c>
      <c r="T12472"/>
    </row>
    <row r="12473" spans="1:20" x14ac:dyDescent="0.25">
      <c r="A12473">
        <v>1995</v>
      </c>
      <c r="B12473">
        <v>2</v>
      </c>
      <c r="C12473">
        <v>22</v>
      </c>
      <c r="D12473">
        <v>42</v>
      </c>
      <c r="E12473">
        <v>27</v>
      </c>
      <c r="F12473">
        <v>0</v>
      </c>
      <c r="H12473">
        <f t="shared" si="11"/>
        <v>34.5</v>
      </c>
      <c r="I12473">
        <f t="shared" si="12"/>
        <v>30.5</v>
      </c>
      <c r="J12473">
        <f t="shared" si="8"/>
        <v>0</v>
      </c>
      <c r="K12473">
        <f t="shared" si="9"/>
        <v>30.5</v>
      </c>
      <c r="L12473" s="15"/>
      <c r="M12473" s="1">
        <f t="shared" si="10"/>
        <v>832204.74735890666</v>
      </c>
      <c r="T12473"/>
    </row>
    <row r="12474" spans="1:20" x14ac:dyDescent="0.25">
      <c r="A12474">
        <v>1995</v>
      </c>
      <c r="B12474">
        <v>2</v>
      </c>
      <c r="C12474">
        <v>23</v>
      </c>
      <c r="D12474">
        <v>46</v>
      </c>
      <c r="E12474">
        <v>36</v>
      </c>
      <c r="F12474">
        <v>0</v>
      </c>
      <c r="H12474">
        <f t="shared" si="11"/>
        <v>41</v>
      </c>
      <c r="I12474">
        <f t="shared" si="12"/>
        <v>24</v>
      </c>
      <c r="J12474">
        <f t="shared" si="8"/>
        <v>0</v>
      </c>
      <c r="K12474">
        <f t="shared" si="9"/>
        <v>24</v>
      </c>
      <c r="L12474" s="15"/>
      <c r="M12474" s="1">
        <f t="shared" si="10"/>
        <v>655655.35743469361</v>
      </c>
      <c r="T12474"/>
    </row>
    <row r="12475" spans="1:20" x14ac:dyDescent="0.25">
      <c r="A12475">
        <v>1995</v>
      </c>
      <c r="B12475">
        <v>2</v>
      </c>
      <c r="C12475">
        <v>24</v>
      </c>
      <c r="D12475">
        <v>47</v>
      </c>
      <c r="E12475">
        <v>27</v>
      </c>
      <c r="F12475">
        <v>23</v>
      </c>
      <c r="H12475">
        <f t="shared" si="11"/>
        <v>37</v>
      </c>
      <c r="I12475">
        <f t="shared" si="12"/>
        <v>28</v>
      </c>
      <c r="J12475">
        <f t="shared" si="8"/>
        <v>0</v>
      </c>
      <c r="K12475">
        <f t="shared" si="9"/>
        <v>28</v>
      </c>
      <c r="L12475" s="15"/>
      <c r="M12475" s="1">
        <f t="shared" si="10"/>
        <v>764301.13584959391</v>
      </c>
      <c r="T12475"/>
    </row>
    <row r="12476" spans="1:20" x14ac:dyDescent="0.25">
      <c r="A12476">
        <v>1995</v>
      </c>
      <c r="B12476">
        <v>2</v>
      </c>
      <c r="C12476">
        <v>25</v>
      </c>
      <c r="D12476">
        <v>40</v>
      </c>
      <c r="E12476">
        <v>23</v>
      </c>
      <c r="F12476">
        <v>0</v>
      </c>
      <c r="H12476">
        <f t="shared" si="11"/>
        <v>31.5</v>
      </c>
      <c r="I12476">
        <f t="shared" si="12"/>
        <v>33.5</v>
      </c>
      <c r="J12476">
        <f t="shared" si="8"/>
        <v>0</v>
      </c>
      <c r="K12476">
        <f t="shared" si="9"/>
        <v>33.5</v>
      </c>
      <c r="L12476" s="15"/>
      <c r="M12476" s="1">
        <f t="shared" si="10"/>
        <v>913689.08117008198</v>
      </c>
      <c r="T12476"/>
    </row>
    <row r="12477" spans="1:20" x14ac:dyDescent="0.25">
      <c r="A12477">
        <v>1995</v>
      </c>
      <c r="B12477">
        <v>2</v>
      </c>
      <c r="C12477">
        <v>26</v>
      </c>
      <c r="D12477">
        <v>37</v>
      </c>
      <c r="E12477">
        <v>19</v>
      </c>
      <c r="F12477">
        <v>2</v>
      </c>
      <c r="H12477">
        <f t="shared" si="11"/>
        <v>28</v>
      </c>
      <c r="I12477">
        <f t="shared" si="12"/>
        <v>37</v>
      </c>
      <c r="J12477">
        <f t="shared" si="8"/>
        <v>0</v>
      </c>
      <c r="K12477">
        <f t="shared" si="9"/>
        <v>37</v>
      </c>
      <c r="L12477" s="15"/>
      <c r="M12477" s="1">
        <f t="shared" si="10"/>
        <v>1008754.1372831198</v>
      </c>
      <c r="T12477"/>
    </row>
    <row r="12478" spans="1:20" x14ac:dyDescent="0.25">
      <c r="A12478">
        <v>1995</v>
      </c>
      <c r="B12478">
        <v>2</v>
      </c>
      <c r="C12478">
        <v>27</v>
      </c>
      <c r="D12478">
        <v>33</v>
      </c>
      <c r="E12478">
        <v>27</v>
      </c>
      <c r="F12478">
        <v>3</v>
      </c>
      <c r="H12478">
        <f t="shared" si="11"/>
        <v>30</v>
      </c>
      <c r="I12478">
        <f t="shared" si="12"/>
        <v>35</v>
      </c>
      <c r="J12478">
        <f t="shared" si="8"/>
        <v>0</v>
      </c>
      <c r="K12478">
        <f t="shared" si="9"/>
        <v>35</v>
      </c>
      <c r="L12478" s="15"/>
      <c r="M12478" s="1">
        <f t="shared" si="10"/>
        <v>954431.24807566963</v>
      </c>
      <c r="T12478"/>
    </row>
    <row r="12479" spans="1:20" x14ac:dyDescent="0.25">
      <c r="A12479">
        <v>1995</v>
      </c>
      <c r="B12479">
        <v>2</v>
      </c>
      <c r="C12479">
        <v>28</v>
      </c>
      <c r="D12479">
        <v>42</v>
      </c>
      <c r="E12479">
        <v>33</v>
      </c>
      <c r="F12479">
        <v>106</v>
      </c>
      <c r="H12479">
        <f t="shared" si="11"/>
        <v>37.5</v>
      </c>
      <c r="I12479">
        <f t="shared" si="12"/>
        <v>27.5</v>
      </c>
      <c r="J12479">
        <f t="shared" si="8"/>
        <v>0</v>
      </c>
      <c r="K12479">
        <f t="shared" si="9"/>
        <v>27.5</v>
      </c>
      <c r="L12479" s="15"/>
      <c r="M12479" s="1">
        <f t="shared" si="10"/>
        <v>750720.41354773135</v>
      </c>
      <c r="T12479"/>
    </row>
    <row r="12480" spans="1:20" x14ac:dyDescent="0.25">
      <c r="A12480">
        <v>1995</v>
      </c>
      <c r="B12480">
        <v>3</v>
      </c>
      <c r="C12480">
        <v>1</v>
      </c>
      <c r="D12480">
        <v>44</v>
      </c>
      <c r="E12480">
        <v>34</v>
      </c>
      <c r="F12480">
        <v>0</v>
      </c>
      <c r="H12480">
        <f t="shared" si="11"/>
        <v>39</v>
      </c>
      <c r="I12480">
        <f t="shared" si="12"/>
        <v>26</v>
      </c>
      <c r="J12480">
        <f t="shared" si="8"/>
        <v>0</v>
      </c>
      <c r="K12480">
        <f t="shared" si="9"/>
        <v>26</v>
      </c>
      <c r="L12480" s="15"/>
      <c r="M12480" s="1">
        <f t="shared" si="10"/>
        <v>709978.24664214381</v>
      </c>
      <c r="T12480"/>
    </row>
    <row r="12481" spans="1:20" x14ac:dyDescent="0.25">
      <c r="A12481">
        <v>1995</v>
      </c>
      <c r="B12481">
        <v>3</v>
      </c>
      <c r="C12481">
        <v>2</v>
      </c>
      <c r="D12481">
        <v>42</v>
      </c>
      <c r="E12481">
        <v>28</v>
      </c>
      <c r="F12481">
        <v>0</v>
      </c>
      <c r="H12481">
        <f t="shared" si="11"/>
        <v>35</v>
      </c>
      <c r="I12481">
        <f t="shared" si="12"/>
        <v>30</v>
      </c>
      <c r="J12481">
        <f t="shared" si="8"/>
        <v>0</v>
      </c>
      <c r="K12481">
        <f t="shared" si="9"/>
        <v>30</v>
      </c>
      <c r="L12481" s="15"/>
      <c r="M12481" s="1">
        <f t="shared" si="10"/>
        <v>818624.02505704411</v>
      </c>
      <c r="T12481"/>
    </row>
    <row r="12482" spans="1:20" x14ac:dyDescent="0.25">
      <c r="A12482">
        <v>1995</v>
      </c>
      <c r="B12482">
        <v>3</v>
      </c>
      <c r="C12482">
        <v>3</v>
      </c>
      <c r="D12482">
        <v>39</v>
      </c>
      <c r="E12482">
        <v>27</v>
      </c>
      <c r="F12482">
        <v>0</v>
      </c>
      <c r="H12482">
        <f t="shared" si="11"/>
        <v>33</v>
      </c>
      <c r="I12482">
        <f t="shared" si="12"/>
        <v>32</v>
      </c>
      <c r="J12482">
        <f t="shared" si="8"/>
        <v>0</v>
      </c>
      <c r="K12482">
        <f t="shared" si="9"/>
        <v>32</v>
      </c>
      <c r="L12482" s="15"/>
      <c r="M12482" s="1">
        <f t="shared" si="10"/>
        <v>872946.91426449432</v>
      </c>
      <c r="T12482"/>
    </row>
    <row r="12483" spans="1:20" x14ac:dyDescent="0.25">
      <c r="A12483">
        <v>1995</v>
      </c>
      <c r="B12483">
        <v>3</v>
      </c>
      <c r="C12483">
        <v>4</v>
      </c>
      <c r="D12483">
        <v>38</v>
      </c>
      <c r="E12483">
        <v>34</v>
      </c>
      <c r="F12483">
        <v>0</v>
      </c>
      <c r="H12483">
        <f t="shared" si="11"/>
        <v>36</v>
      </c>
      <c r="I12483">
        <f t="shared" si="12"/>
        <v>29</v>
      </c>
      <c r="J12483">
        <f t="shared" si="8"/>
        <v>0</v>
      </c>
      <c r="K12483">
        <f t="shared" si="9"/>
        <v>29</v>
      </c>
      <c r="L12483" s="15"/>
      <c r="M12483" s="1">
        <f t="shared" si="10"/>
        <v>791462.58045331901</v>
      </c>
      <c r="T12483"/>
    </row>
    <row r="12484" spans="1:20" x14ac:dyDescent="0.25">
      <c r="A12484">
        <v>1995</v>
      </c>
      <c r="B12484">
        <v>3</v>
      </c>
      <c r="C12484">
        <v>5</v>
      </c>
      <c r="D12484">
        <v>47</v>
      </c>
      <c r="E12484">
        <v>33</v>
      </c>
      <c r="F12484">
        <v>0</v>
      </c>
      <c r="H12484">
        <f t="shared" si="11"/>
        <v>40</v>
      </c>
      <c r="I12484">
        <f t="shared" si="12"/>
        <v>25</v>
      </c>
      <c r="J12484">
        <f t="shared" si="8"/>
        <v>0</v>
      </c>
      <c r="K12484">
        <f t="shared" si="9"/>
        <v>25</v>
      </c>
      <c r="L12484" s="15"/>
      <c r="M12484" s="1">
        <f t="shared" si="10"/>
        <v>682816.80203841871</v>
      </c>
      <c r="T12484"/>
    </row>
    <row r="12485" spans="1:20" x14ac:dyDescent="0.25">
      <c r="A12485">
        <v>1995</v>
      </c>
      <c r="B12485">
        <v>3</v>
      </c>
      <c r="C12485">
        <v>6</v>
      </c>
      <c r="D12485">
        <v>54</v>
      </c>
      <c r="E12485">
        <v>38</v>
      </c>
      <c r="F12485">
        <v>0</v>
      </c>
      <c r="H12485">
        <f t="shared" si="11"/>
        <v>46</v>
      </c>
      <c r="I12485">
        <f t="shared" si="12"/>
        <v>19</v>
      </c>
      <c r="J12485">
        <f t="shared" si="8"/>
        <v>0</v>
      </c>
      <c r="K12485">
        <f t="shared" si="9"/>
        <v>19</v>
      </c>
      <c r="L12485" s="15"/>
      <c r="M12485" s="1">
        <f t="shared" si="10"/>
        <v>519848.13441606809</v>
      </c>
      <c r="T12485"/>
    </row>
    <row r="12486" spans="1:20" x14ac:dyDescent="0.25">
      <c r="A12486">
        <v>1995</v>
      </c>
      <c r="B12486">
        <v>3</v>
      </c>
      <c r="C12486">
        <v>7</v>
      </c>
      <c r="D12486">
        <v>51</v>
      </c>
      <c r="E12486">
        <v>40</v>
      </c>
      <c r="F12486">
        <v>0</v>
      </c>
      <c r="H12486">
        <f t="shared" si="11"/>
        <v>45.5</v>
      </c>
      <c r="I12486">
        <f t="shared" si="12"/>
        <v>19.5</v>
      </c>
      <c r="J12486">
        <f t="shared" ref="J12486:J12549" si="13">+IF(H12486&gt;$L$12418,H12486-$L$12418,0)</f>
        <v>0</v>
      </c>
      <c r="K12486">
        <f t="shared" ref="K12486:K12549" si="14">+I12486+J12486</f>
        <v>19.5</v>
      </c>
      <c r="L12486" s="15"/>
      <c r="M12486" s="1">
        <f t="shared" ref="M12486:M12549" si="15">+(L$12416/30.25)+($L$12417*K12486)</f>
        <v>533428.85671793064</v>
      </c>
      <c r="T12486"/>
    </row>
    <row r="12487" spans="1:20" x14ac:dyDescent="0.25">
      <c r="A12487">
        <v>1995</v>
      </c>
      <c r="B12487">
        <v>3</v>
      </c>
      <c r="C12487">
        <v>8</v>
      </c>
      <c r="D12487">
        <v>63</v>
      </c>
      <c r="E12487">
        <v>38</v>
      </c>
      <c r="F12487">
        <v>71</v>
      </c>
      <c r="H12487">
        <f t="shared" si="11"/>
        <v>50.5</v>
      </c>
      <c r="I12487">
        <f t="shared" si="12"/>
        <v>14.5</v>
      </c>
      <c r="J12487">
        <f t="shared" si="13"/>
        <v>0</v>
      </c>
      <c r="K12487">
        <f t="shared" si="14"/>
        <v>14.5</v>
      </c>
      <c r="L12487" s="15"/>
      <c r="M12487" s="1">
        <f t="shared" si="15"/>
        <v>397621.63369930518</v>
      </c>
      <c r="T12487"/>
    </row>
    <row r="12488" spans="1:20" x14ac:dyDescent="0.25">
      <c r="A12488">
        <v>1995</v>
      </c>
      <c r="B12488">
        <v>3</v>
      </c>
      <c r="C12488">
        <v>9</v>
      </c>
      <c r="D12488">
        <v>38</v>
      </c>
      <c r="E12488">
        <v>22</v>
      </c>
      <c r="F12488">
        <v>16</v>
      </c>
      <c r="H12488">
        <f t="shared" si="11"/>
        <v>30</v>
      </c>
      <c r="I12488">
        <f t="shared" si="12"/>
        <v>35</v>
      </c>
      <c r="J12488">
        <f t="shared" si="13"/>
        <v>0</v>
      </c>
      <c r="K12488">
        <f t="shared" si="14"/>
        <v>35</v>
      </c>
      <c r="L12488" s="15"/>
      <c r="M12488" s="1">
        <f t="shared" si="15"/>
        <v>954431.24807566963</v>
      </c>
      <c r="T12488"/>
    </row>
    <row r="12489" spans="1:20" x14ac:dyDescent="0.25">
      <c r="A12489">
        <v>1995</v>
      </c>
      <c r="B12489">
        <v>3</v>
      </c>
      <c r="C12489">
        <v>10</v>
      </c>
      <c r="D12489">
        <v>39</v>
      </c>
      <c r="E12489">
        <v>20</v>
      </c>
      <c r="F12489">
        <v>0</v>
      </c>
      <c r="H12489">
        <f t="shared" si="11"/>
        <v>29.5</v>
      </c>
      <c r="I12489">
        <f t="shared" si="12"/>
        <v>35.5</v>
      </c>
      <c r="J12489">
        <f t="shared" si="13"/>
        <v>0</v>
      </c>
      <c r="K12489">
        <f t="shared" si="14"/>
        <v>35.5</v>
      </c>
      <c r="L12489" s="15"/>
      <c r="M12489" s="1">
        <f t="shared" si="15"/>
        <v>968011.97037753218</v>
      </c>
      <c r="T12489"/>
    </row>
    <row r="12490" spans="1:20" x14ac:dyDescent="0.25">
      <c r="A12490">
        <v>1995</v>
      </c>
      <c r="B12490">
        <v>3</v>
      </c>
      <c r="C12490">
        <v>11</v>
      </c>
      <c r="D12490">
        <v>44</v>
      </c>
      <c r="E12490">
        <v>30</v>
      </c>
      <c r="F12490">
        <v>0</v>
      </c>
      <c r="H12490">
        <f t="shared" si="11"/>
        <v>37</v>
      </c>
      <c r="I12490">
        <f t="shared" si="12"/>
        <v>28</v>
      </c>
      <c r="J12490">
        <f t="shared" si="13"/>
        <v>0</v>
      </c>
      <c r="K12490">
        <f t="shared" si="14"/>
        <v>28</v>
      </c>
      <c r="L12490" s="15"/>
      <c r="M12490" s="1">
        <f t="shared" si="15"/>
        <v>764301.13584959391</v>
      </c>
      <c r="T12490"/>
    </row>
    <row r="12491" spans="1:20" x14ac:dyDescent="0.25">
      <c r="A12491">
        <v>1995</v>
      </c>
      <c r="B12491">
        <v>3</v>
      </c>
      <c r="C12491">
        <v>12</v>
      </c>
      <c r="D12491">
        <v>49</v>
      </c>
      <c r="E12491">
        <v>36</v>
      </c>
      <c r="F12491">
        <v>0</v>
      </c>
      <c r="H12491">
        <f t="shared" si="11"/>
        <v>42.5</v>
      </c>
      <c r="I12491">
        <f t="shared" si="12"/>
        <v>22.5</v>
      </c>
      <c r="J12491">
        <f t="shared" si="13"/>
        <v>0</v>
      </c>
      <c r="K12491">
        <f t="shared" si="14"/>
        <v>22.5</v>
      </c>
      <c r="L12491" s="15"/>
      <c r="M12491" s="1">
        <f t="shared" si="15"/>
        <v>614913.19052910595</v>
      </c>
      <c r="T12491"/>
    </row>
    <row r="12492" spans="1:20" x14ac:dyDescent="0.25">
      <c r="A12492">
        <v>1995</v>
      </c>
      <c r="B12492">
        <v>3</v>
      </c>
      <c r="C12492">
        <v>13</v>
      </c>
      <c r="D12492">
        <v>71</v>
      </c>
      <c r="E12492">
        <v>38</v>
      </c>
      <c r="F12492">
        <v>0</v>
      </c>
      <c r="H12492">
        <f t="shared" si="11"/>
        <v>54.5</v>
      </c>
      <c r="I12492">
        <f t="shared" si="12"/>
        <v>10.5</v>
      </c>
      <c r="J12492">
        <f t="shared" si="13"/>
        <v>0</v>
      </c>
      <c r="K12492">
        <f t="shared" si="14"/>
        <v>10.5</v>
      </c>
      <c r="L12492" s="15"/>
      <c r="M12492" s="1">
        <f t="shared" si="15"/>
        <v>288975.85528440482</v>
      </c>
      <c r="T12492"/>
    </row>
    <row r="12493" spans="1:20" x14ac:dyDescent="0.25">
      <c r="A12493">
        <v>1995</v>
      </c>
      <c r="B12493">
        <v>3</v>
      </c>
      <c r="C12493">
        <v>14</v>
      </c>
      <c r="D12493">
        <v>63</v>
      </c>
      <c r="E12493">
        <v>43</v>
      </c>
      <c r="F12493">
        <v>0</v>
      </c>
      <c r="H12493">
        <f t="shared" si="11"/>
        <v>53</v>
      </c>
      <c r="I12493">
        <f t="shared" si="12"/>
        <v>12</v>
      </c>
      <c r="J12493">
        <f t="shared" si="13"/>
        <v>0</v>
      </c>
      <c r="K12493">
        <f t="shared" si="14"/>
        <v>12</v>
      </c>
      <c r="L12493" s="15"/>
      <c r="M12493" s="1">
        <f t="shared" si="15"/>
        <v>329718.02218999248</v>
      </c>
      <c r="T12493"/>
    </row>
    <row r="12494" spans="1:20" x14ac:dyDescent="0.25">
      <c r="A12494">
        <v>1995</v>
      </c>
      <c r="B12494">
        <v>3</v>
      </c>
      <c r="C12494">
        <v>15</v>
      </c>
      <c r="D12494">
        <v>72</v>
      </c>
      <c r="E12494">
        <v>43</v>
      </c>
      <c r="F12494">
        <v>0</v>
      </c>
      <c r="H12494">
        <f t="shared" si="11"/>
        <v>57.5</v>
      </c>
      <c r="I12494">
        <f t="shared" si="12"/>
        <v>7.5</v>
      </c>
      <c r="J12494">
        <f t="shared" si="13"/>
        <v>0</v>
      </c>
      <c r="K12494">
        <f t="shared" si="14"/>
        <v>7.5</v>
      </c>
      <c r="L12494" s="15"/>
      <c r="M12494" s="1">
        <f t="shared" si="15"/>
        <v>207491.52147322954</v>
      </c>
      <c r="T12494"/>
    </row>
    <row r="12495" spans="1:20" x14ac:dyDescent="0.25">
      <c r="A12495">
        <v>1995</v>
      </c>
      <c r="B12495">
        <v>3</v>
      </c>
      <c r="C12495">
        <v>16</v>
      </c>
      <c r="D12495">
        <v>58</v>
      </c>
      <c r="E12495">
        <v>44</v>
      </c>
      <c r="F12495">
        <v>6</v>
      </c>
      <c r="H12495">
        <f t="shared" si="11"/>
        <v>51</v>
      </c>
      <c r="I12495">
        <f t="shared" si="12"/>
        <v>14</v>
      </c>
      <c r="J12495">
        <f t="shared" si="13"/>
        <v>0</v>
      </c>
      <c r="K12495">
        <f t="shared" si="14"/>
        <v>14</v>
      </c>
      <c r="L12495" s="15"/>
      <c r="M12495" s="1">
        <f t="shared" si="15"/>
        <v>384040.91139744263</v>
      </c>
      <c r="T12495"/>
    </row>
    <row r="12496" spans="1:20" x14ac:dyDescent="0.25">
      <c r="A12496">
        <v>1995</v>
      </c>
      <c r="B12496">
        <v>3</v>
      </c>
      <c r="C12496">
        <v>17</v>
      </c>
      <c r="D12496">
        <v>63</v>
      </c>
      <c r="E12496">
        <v>43</v>
      </c>
      <c r="F12496">
        <v>10</v>
      </c>
      <c r="H12496">
        <f t="shared" si="11"/>
        <v>53</v>
      </c>
      <c r="I12496">
        <f t="shared" si="12"/>
        <v>12</v>
      </c>
      <c r="J12496">
        <f t="shared" si="13"/>
        <v>0</v>
      </c>
      <c r="K12496">
        <f t="shared" si="14"/>
        <v>12</v>
      </c>
      <c r="L12496" s="15"/>
      <c r="M12496" s="1">
        <f t="shared" si="15"/>
        <v>329718.02218999248</v>
      </c>
      <c r="T12496"/>
    </row>
    <row r="12497" spans="1:20" x14ac:dyDescent="0.25">
      <c r="A12497">
        <v>1995</v>
      </c>
      <c r="B12497">
        <v>3</v>
      </c>
      <c r="C12497">
        <v>18</v>
      </c>
      <c r="D12497">
        <v>59</v>
      </c>
      <c r="E12497">
        <v>39</v>
      </c>
      <c r="F12497">
        <v>0</v>
      </c>
      <c r="H12497">
        <f t="shared" si="11"/>
        <v>49</v>
      </c>
      <c r="I12497">
        <f t="shared" si="12"/>
        <v>16</v>
      </c>
      <c r="J12497">
        <f t="shared" si="13"/>
        <v>0</v>
      </c>
      <c r="K12497">
        <f t="shared" si="14"/>
        <v>16</v>
      </c>
      <c r="L12497" s="15"/>
      <c r="M12497" s="1">
        <f t="shared" si="15"/>
        <v>438363.80060489284</v>
      </c>
      <c r="T12497"/>
    </row>
    <row r="12498" spans="1:20" x14ac:dyDescent="0.25">
      <c r="A12498">
        <v>1995</v>
      </c>
      <c r="B12498">
        <v>3</v>
      </c>
      <c r="C12498">
        <v>19</v>
      </c>
      <c r="D12498">
        <v>53</v>
      </c>
      <c r="E12498">
        <v>40</v>
      </c>
      <c r="F12498">
        <v>0</v>
      </c>
      <c r="H12498">
        <f t="shared" si="11"/>
        <v>46.5</v>
      </c>
      <c r="I12498">
        <f t="shared" si="12"/>
        <v>18.5</v>
      </c>
      <c r="J12498">
        <f t="shared" si="13"/>
        <v>0</v>
      </c>
      <c r="K12498">
        <f t="shared" si="14"/>
        <v>18.5</v>
      </c>
      <c r="L12498" s="15"/>
      <c r="M12498" s="1">
        <f t="shared" si="15"/>
        <v>506267.4121142056</v>
      </c>
      <c r="T12498"/>
    </row>
    <row r="12499" spans="1:20" x14ac:dyDescent="0.25">
      <c r="A12499">
        <v>1995</v>
      </c>
      <c r="B12499">
        <v>3</v>
      </c>
      <c r="C12499">
        <v>20</v>
      </c>
      <c r="D12499">
        <v>54</v>
      </c>
      <c r="E12499">
        <v>39</v>
      </c>
      <c r="F12499">
        <v>0</v>
      </c>
      <c r="H12499">
        <f t="shared" si="11"/>
        <v>46.5</v>
      </c>
      <c r="I12499">
        <f t="shared" si="12"/>
        <v>18.5</v>
      </c>
      <c r="J12499">
        <f t="shared" si="13"/>
        <v>0</v>
      </c>
      <c r="K12499">
        <f t="shared" si="14"/>
        <v>18.5</v>
      </c>
      <c r="L12499" s="15"/>
      <c r="M12499" s="1">
        <f t="shared" si="15"/>
        <v>506267.4121142056</v>
      </c>
      <c r="T12499"/>
    </row>
    <row r="12500" spans="1:20" x14ac:dyDescent="0.25">
      <c r="A12500">
        <v>1995</v>
      </c>
      <c r="B12500">
        <v>3</v>
      </c>
      <c r="C12500">
        <v>21</v>
      </c>
      <c r="D12500">
        <v>62</v>
      </c>
      <c r="E12500">
        <v>47</v>
      </c>
      <c r="F12500">
        <v>21</v>
      </c>
      <c r="H12500">
        <f t="shared" si="11"/>
        <v>54.5</v>
      </c>
      <c r="I12500">
        <f t="shared" si="12"/>
        <v>10.5</v>
      </c>
      <c r="J12500">
        <f t="shared" si="13"/>
        <v>0</v>
      </c>
      <c r="K12500">
        <f t="shared" si="14"/>
        <v>10.5</v>
      </c>
      <c r="L12500" s="15"/>
      <c r="M12500" s="1">
        <f t="shared" si="15"/>
        <v>288975.85528440482</v>
      </c>
      <c r="T12500"/>
    </row>
    <row r="12501" spans="1:20" x14ac:dyDescent="0.25">
      <c r="A12501">
        <v>1995</v>
      </c>
      <c r="B12501">
        <v>3</v>
      </c>
      <c r="C12501">
        <v>22</v>
      </c>
      <c r="D12501">
        <v>51</v>
      </c>
      <c r="E12501">
        <v>43</v>
      </c>
      <c r="F12501">
        <v>0</v>
      </c>
      <c r="H12501">
        <f t="shared" si="11"/>
        <v>47</v>
      </c>
      <c r="I12501">
        <f t="shared" si="12"/>
        <v>18</v>
      </c>
      <c r="J12501">
        <f t="shared" si="13"/>
        <v>0</v>
      </c>
      <c r="K12501">
        <f t="shared" si="14"/>
        <v>18</v>
      </c>
      <c r="L12501" s="15"/>
      <c r="M12501" s="1">
        <f t="shared" si="15"/>
        <v>492686.68981234304</v>
      </c>
      <c r="T12501"/>
    </row>
    <row r="12502" spans="1:20" x14ac:dyDescent="0.25">
      <c r="A12502">
        <v>1995</v>
      </c>
      <c r="B12502">
        <v>3</v>
      </c>
      <c r="C12502">
        <v>23</v>
      </c>
      <c r="D12502">
        <v>51</v>
      </c>
      <c r="E12502">
        <v>41</v>
      </c>
      <c r="F12502">
        <v>0</v>
      </c>
      <c r="H12502">
        <f t="shared" si="11"/>
        <v>46</v>
      </c>
      <c r="I12502">
        <f t="shared" si="12"/>
        <v>19</v>
      </c>
      <c r="J12502">
        <f t="shared" si="13"/>
        <v>0</v>
      </c>
      <c r="K12502">
        <f t="shared" si="14"/>
        <v>19</v>
      </c>
      <c r="L12502" s="15"/>
      <c r="M12502" s="1">
        <f t="shared" si="15"/>
        <v>519848.13441606809</v>
      </c>
      <c r="T12502"/>
    </row>
    <row r="12503" spans="1:20" x14ac:dyDescent="0.25">
      <c r="A12503">
        <v>1995</v>
      </c>
      <c r="B12503">
        <v>3</v>
      </c>
      <c r="C12503">
        <v>24</v>
      </c>
      <c r="D12503">
        <v>46</v>
      </c>
      <c r="E12503">
        <v>37</v>
      </c>
      <c r="F12503">
        <v>0</v>
      </c>
      <c r="H12503">
        <f t="shared" si="11"/>
        <v>41.5</v>
      </c>
      <c r="I12503">
        <f t="shared" si="12"/>
        <v>23.5</v>
      </c>
      <c r="J12503">
        <f t="shared" si="13"/>
        <v>0</v>
      </c>
      <c r="K12503">
        <f t="shared" si="14"/>
        <v>23.5</v>
      </c>
      <c r="L12503" s="15"/>
      <c r="M12503" s="1">
        <f t="shared" si="15"/>
        <v>642074.63513283106</v>
      </c>
      <c r="T12503"/>
    </row>
    <row r="12504" spans="1:20" x14ac:dyDescent="0.25">
      <c r="A12504">
        <v>1995</v>
      </c>
      <c r="B12504">
        <v>3</v>
      </c>
      <c r="C12504">
        <v>25</v>
      </c>
      <c r="D12504">
        <v>56</v>
      </c>
      <c r="E12504">
        <v>33</v>
      </c>
      <c r="F12504">
        <v>0</v>
      </c>
      <c r="H12504">
        <f t="shared" si="11"/>
        <v>44.5</v>
      </c>
      <c r="I12504">
        <f t="shared" si="12"/>
        <v>20.5</v>
      </c>
      <c r="J12504">
        <f t="shared" si="13"/>
        <v>0</v>
      </c>
      <c r="K12504">
        <f t="shared" si="14"/>
        <v>20.5</v>
      </c>
      <c r="L12504" s="15"/>
      <c r="M12504" s="1">
        <f t="shared" si="15"/>
        <v>560590.30132165574</v>
      </c>
      <c r="T12504"/>
    </row>
    <row r="12505" spans="1:20" x14ac:dyDescent="0.25">
      <c r="A12505">
        <v>1995</v>
      </c>
      <c r="B12505">
        <v>3</v>
      </c>
      <c r="C12505">
        <v>26</v>
      </c>
      <c r="D12505">
        <v>61</v>
      </c>
      <c r="E12505">
        <v>39</v>
      </c>
      <c r="F12505">
        <v>0</v>
      </c>
      <c r="H12505">
        <f t="shared" si="11"/>
        <v>50</v>
      </c>
      <c r="I12505">
        <f t="shared" si="12"/>
        <v>15</v>
      </c>
      <c r="J12505">
        <f t="shared" si="13"/>
        <v>0</v>
      </c>
      <c r="K12505">
        <f t="shared" si="14"/>
        <v>15</v>
      </c>
      <c r="L12505" s="15"/>
      <c r="M12505" s="1">
        <f t="shared" si="15"/>
        <v>411202.35600116773</v>
      </c>
      <c r="T12505"/>
    </row>
    <row r="12506" spans="1:20" x14ac:dyDescent="0.25">
      <c r="A12506">
        <v>1995</v>
      </c>
      <c r="B12506">
        <v>3</v>
      </c>
      <c r="C12506">
        <v>27</v>
      </c>
      <c r="D12506">
        <v>57</v>
      </c>
      <c r="E12506">
        <v>39</v>
      </c>
      <c r="F12506">
        <v>0</v>
      </c>
      <c r="H12506">
        <f t="shared" si="11"/>
        <v>48</v>
      </c>
      <c r="I12506">
        <f t="shared" si="12"/>
        <v>17</v>
      </c>
      <c r="J12506">
        <f t="shared" si="13"/>
        <v>0</v>
      </c>
      <c r="K12506">
        <f t="shared" si="14"/>
        <v>17</v>
      </c>
      <c r="L12506" s="15"/>
      <c r="M12506" s="1">
        <f t="shared" si="15"/>
        <v>465525.24520861794</v>
      </c>
      <c r="T12506"/>
    </row>
    <row r="12507" spans="1:20" x14ac:dyDescent="0.25">
      <c r="A12507">
        <v>1995</v>
      </c>
      <c r="B12507">
        <v>3</v>
      </c>
      <c r="C12507">
        <v>28</v>
      </c>
      <c r="D12507">
        <v>55</v>
      </c>
      <c r="E12507">
        <v>39</v>
      </c>
      <c r="F12507">
        <v>0</v>
      </c>
      <c r="H12507">
        <f t="shared" si="11"/>
        <v>47</v>
      </c>
      <c r="I12507">
        <f t="shared" si="12"/>
        <v>18</v>
      </c>
      <c r="J12507">
        <f t="shared" si="13"/>
        <v>0</v>
      </c>
      <c r="K12507">
        <f t="shared" si="14"/>
        <v>18</v>
      </c>
      <c r="L12507" s="15"/>
      <c r="M12507" s="1">
        <f t="shared" si="15"/>
        <v>492686.68981234304</v>
      </c>
      <c r="T12507"/>
    </row>
    <row r="12508" spans="1:20" x14ac:dyDescent="0.25">
      <c r="A12508">
        <v>1995</v>
      </c>
      <c r="B12508">
        <v>3</v>
      </c>
      <c r="C12508">
        <v>29</v>
      </c>
      <c r="D12508">
        <v>58</v>
      </c>
      <c r="E12508">
        <v>38</v>
      </c>
      <c r="F12508">
        <v>0</v>
      </c>
      <c r="H12508">
        <f t="shared" si="11"/>
        <v>48</v>
      </c>
      <c r="I12508">
        <f t="shared" si="12"/>
        <v>17</v>
      </c>
      <c r="J12508">
        <f t="shared" si="13"/>
        <v>0</v>
      </c>
      <c r="K12508">
        <f t="shared" si="14"/>
        <v>17</v>
      </c>
      <c r="L12508" s="15"/>
      <c r="M12508" s="1">
        <f t="shared" si="15"/>
        <v>465525.24520861794</v>
      </c>
      <c r="T12508"/>
    </row>
    <row r="12509" spans="1:20" x14ac:dyDescent="0.25">
      <c r="A12509">
        <v>1995</v>
      </c>
      <c r="B12509">
        <v>3</v>
      </c>
      <c r="C12509">
        <v>30</v>
      </c>
      <c r="D12509">
        <v>51</v>
      </c>
      <c r="E12509">
        <v>42</v>
      </c>
      <c r="F12509">
        <v>2</v>
      </c>
      <c r="H12509">
        <f t="shared" si="11"/>
        <v>46.5</v>
      </c>
      <c r="I12509">
        <f t="shared" si="12"/>
        <v>18.5</v>
      </c>
      <c r="J12509">
        <f t="shared" si="13"/>
        <v>0</v>
      </c>
      <c r="K12509">
        <f t="shared" si="14"/>
        <v>18.5</v>
      </c>
      <c r="L12509" s="15"/>
      <c r="M12509" s="1">
        <f t="shared" si="15"/>
        <v>506267.4121142056</v>
      </c>
      <c r="T12509"/>
    </row>
    <row r="12510" spans="1:20" x14ac:dyDescent="0.25">
      <c r="A12510">
        <v>1995</v>
      </c>
      <c r="B12510">
        <v>3</v>
      </c>
      <c r="C12510">
        <v>31</v>
      </c>
      <c r="D12510">
        <v>52</v>
      </c>
      <c r="E12510">
        <v>41</v>
      </c>
      <c r="F12510">
        <v>0</v>
      </c>
      <c r="H12510">
        <f t="shared" ref="H12510:H12573" si="16">+(D12510+E12510)/2</f>
        <v>46.5</v>
      </c>
      <c r="I12510">
        <f t="shared" ref="I12510:I12573" si="17">+IF(H12510&lt;65,65-H12510,0)</f>
        <v>18.5</v>
      </c>
      <c r="J12510">
        <f t="shared" si="13"/>
        <v>0</v>
      </c>
      <c r="K12510">
        <f t="shared" si="14"/>
        <v>18.5</v>
      </c>
      <c r="L12510" s="15"/>
      <c r="M12510" s="1">
        <f t="shared" si="15"/>
        <v>506267.4121142056</v>
      </c>
      <c r="T12510"/>
    </row>
    <row r="12511" spans="1:20" x14ac:dyDescent="0.25">
      <c r="A12511">
        <v>1995</v>
      </c>
      <c r="B12511">
        <v>4</v>
      </c>
      <c r="C12511">
        <v>1</v>
      </c>
      <c r="D12511">
        <v>55</v>
      </c>
      <c r="E12511">
        <v>37</v>
      </c>
      <c r="F12511">
        <v>0</v>
      </c>
      <c r="H12511">
        <f t="shared" si="16"/>
        <v>46</v>
      </c>
      <c r="I12511">
        <f t="shared" si="17"/>
        <v>19</v>
      </c>
      <c r="J12511">
        <f t="shared" si="13"/>
        <v>0</v>
      </c>
      <c r="K12511">
        <f t="shared" si="14"/>
        <v>19</v>
      </c>
      <c r="L12511" s="15"/>
      <c r="M12511" s="1">
        <f t="shared" si="15"/>
        <v>519848.13441606809</v>
      </c>
      <c r="T12511"/>
    </row>
    <row r="12512" spans="1:20" x14ac:dyDescent="0.25">
      <c r="A12512">
        <v>1995</v>
      </c>
      <c r="B12512">
        <v>4</v>
      </c>
      <c r="C12512">
        <v>2</v>
      </c>
      <c r="D12512">
        <v>49</v>
      </c>
      <c r="E12512">
        <v>35</v>
      </c>
      <c r="F12512">
        <v>0</v>
      </c>
      <c r="H12512">
        <f t="shared" si="16"/>
        <v>42</v>
      </c>
      <c r="I12512">
        <f t="shared" si="17"/>
        <v>23</v>
      </c>
      <c r="J12512">
        <f t="shared" si="13"/>
        <v>0</v>
      </c>
      <c r="K12512">
        <f t="shared" si="14"/>
        <v>23</v>
      </c>
      <c r="L12512" s="15"/>
      <c r="M12512" s="1">
        <f t="shared" si="15"/>
        <v>628493.9128309685</v>
      </c>
      <c r="T12512"/>
    </row>
    <row r="12513" spans="1:20" x14ac:dyDescent="0.25">
      <c r="A12513">
        <v>1995</v>
      </c>
      <c r="B12513">
        <v>4</v>
      </c>
      <c r="C12513">
        <v>3</v>
      </c>
      <c r="D12513">
        <v>56</v>
      </c>
      <c r="E12513">
        <v>34</v>
      </c>
      <c r="F12513">
        <v>0</v>
      </c>
      <c r="H12513">
        <f t="shared" si="16"/>
        <v>45</v>
      </c>
      <c r="I12513">
        <f t="shared" si="17"/>
        <v>20</v>
      </c>
      <c r="J12513">
        <f t="shared" si="13"/>
        <v>0</v>
      </c>
      <c r="K12513">
        <f t="shared" si="14"/>
        <v>20</v>
      </c>
      <c r="L12513" s="15"/>
      <c r="M12513" s="1">
        <f t="shared" si="15"/>
        <v>547009.57901979319</v>
      </c>
      <c r="T12513"/>
    </row>
    <row r="12514" spans="1:20" x14ac:dyDescent="0.25">
      <c r="A12514">
        <v>1995</v>
      </c>
      <c r="B12514">
        <v>4</v>
      </c>
      <c r="C12514">
        <v>4</v>
      </c>
      <c r="D12514">
        <v>68</v>
      </c>
      <c r="E12514">
        <v>28</v>
      </c>
      <c r="F12514">
        <v>4</v>
      </c>
      <c r="H12514">
        <f t="shared" si="16"/>
        <v>48</v>
      </c>
      <c r="I12514">
        <f t="shared" si="17"/>
        <v>17</v>
      </c>
      <c r="J12514">
        <f t="shared" si="13"/>
        <v>0</v>
      </c>
      <c r="K12514">
        <f t="shared" si="14"/>
        <v>17</v>
      </c>
      <c r="L12514" s="15"/>
      <c r="M12514" s="1">
        <f t="shared" si="15"/>
        <v>465525.24520861794</v>
      </c>
      <c r="T12514"/>
    </row>
    <row r="12515" spans="1:20" x14ac:dyDescent="0.25">
      <c r="A12515">
        <v>1995</v>
      </c>
      <c r="B12515">
        <v>4</v>
      </c>
      <c r="C12515">
        <v>5</v>
      </c>
      <c r="D12515">
        <v>39</v>
      </c>
      <c r="E12515">
        <v>23</v>
      </c>
      <c r="F12515">
        <v>0</v>
      </c>
      <c r="H12515">
        <f t="shared" si="16"/>
        <v>31</v>
      </c>
      <c r="I12515">
        <f t="shared" si="17"/>
        <v>34</v>
      </c>
      <c r="J12515">
        <f t="shared" si="13"/>
        <v>0</v>
      </c>
      <c r="K12515">
        <f t="shared" si="14"/>
        <v>34</v>
      </c>
      <c r="L12515" s="15"/>
      <c r="M12515" s="1">
        <f t="shared" si="15"/>
        <v>927269.80347194453</v>
      </c>
      <c r="T12515"/>
    </row>
    <row r="12516" spans="1:20" x14ac:dyDescent="0.25">
      <c r="A12516">
        <v>1995</v>
      </c>
      <c r="B12516">
        <v>4</v>
      </c>
      <c r="C12516">
        <v>6</v>
      </c>
      <c r="D12516">
        <v>49</v>
      </c>
      <c r="E12516">
        <v>28</v>
      </c>
      <c r="F12516">
        <v>0</v>
      </c>
      <c r="H12516">
        <f t="shared" si="16"/>
        <v>38.5</v>
      </c>
      <c r="I12516">
        <f t="shared" si="17"/>
        <v>26.5</v>
      </c>
      <c r="J12516">
        <f t="shared" si="13"/>
        <v>0</v>
      </c>
      <c r="K12516">
        <f t="shared" si="14"/>
        <v>26.5</v>
      </c>
      <c r="L12516" s="15"/>
      <c r="M12516" s="1">
        <f t="shared" si="15"/>
        <v>723558.96894400637</v>
      </c>
      <c r="T12516"/>
    </row>
    <row r="12517" spans="1:20" x14ac:dyDescent="0.25">
      <c r="A12517">
        <v>1995</v>
      </c>
      <c r="B12517">
        <v>4</v>
      </c>
      <c r="C12517">
        <v>7</v>
      </c>
      <c r="D12517">
        <v>61</v>
      </c>
      <c r="E12517">
        <v>43</v>
      </c>
      <c r="F12517">
        <v>0</v>
      </c>
      <c r="H12517">
        <f t="shared" si="16"/>
        <v>52</v>
      </c>
      <c r="I12517">
        <f t="shared" si="17"/>
        <v>13</v>
      </c>
      <c r="J12517">
        <f t="shared" si="13"/>
        <v>0</v>
      </c>
      <c r="K12517">
        <f t="shared" si="14"/>
        <v>13</v>
      </c>
      <c r="L12517" s="15"/>
      <c r="M12517" s="1">
        <f t="shared" si="15"/>
        <v>356879.46679371758</v>
      </c>
      <c r="T12517"/>
    </row>
    <row r="12518" spans="1:20" x14ac:dyDescent="0.25">
      <c r="A12518">
        <v>1995</v>
      </c>
      <c r="B12518">
        <v>4</v>
      </c>
      <c r="C12518">
        <v>8</v>
      </c>
      <c r="D12518">
        <v>44</v>
      </c>
      <c r="E12518">
        <v>39</v>
      </c>
      <c r="F12518">
        <v>14</v>
      </c>
      <c r="H12518">
        <f t="shared" si="16"/>
        <v>41.5</v>
      </c>
      <c r="I12518">
        <f t="shared" si="17"/>
        <v>23.5</v>
      </c>
      <c r="J12518">
        <f t="shared" si="13"/>
        <v>0</v>
      </c>
      <c r="K12518">
        <f t="shared" si="14"/>
        <v>23.5</v>
      </c>
      <c r="L12518" s="15"/>
      <c r="M12518" s="1">
        <f t="shared" si="15"/>
        <v>642074.63513283106</v>
      </c>
      <c r="T12518"/>
    </row>
    <row r="12519" spans="1:20" x14ac:dyDescent="0.25">
      <c r="A12519">
        <v>1995</v>
      </c>
      <c r="B12519">
        <v>4</v>
      </c>
      <c r="C12519">
        <v>9</v>
      </c>
      <c r="D12519">
        <v>68</v>
      </c>
      <c r="E12519">
        <v>41</v>
      </c>
      <c r="F12519">
        <v>56</v>
      </c>
      <c r="H12519">
        <f t="shared" si="16"/>
        <v>54.5</v>
      </c>
      <c r="I12519">
        <f t="shared" si="17"/>
        <v>10.5</v>
      </c>
      <c r="J12519">
        <f t="shared" si="13"/>
        <v>0</v>
      </c>
      <c r="K12519">
        <f t="shared" si="14"/>
        <v>10.5</v>
      </c>
      <c r="L12519" s="15"/>
      <c r="M12519" s="1">
        <f t="shared" si="15"/>
        <v>288975.85528440482</v>
      </c>
      <c r="T12519"/>
    </row>
    <row r="12520" spans="1:20" x14ac:dyDescent="0.25">
      <c r="A12520">
        <v>1995</v>
      </c>
      <c r="B12520">
        <v>4</v>
      </c>
      <c r="C12520">
        <v>10</v>
      </c>
      <c r="D12520">
        <v>56</v>
      </c>
      <c r="E12520">
        <v>34</v>
      </c>
      <c r="F12520">
        <v>0</v>
      </c>
      <c r="H12520">
        <f t="shared" si="16"/>
        <v>45</v>
      </c>
      <c r="I12520">
        <f t="shared" si="17"/>
        <v>20</v>
      </c>
      <c r="J12520">
        <f t="shared" si="13"/>
        <v>0</v>
      </c>
      <c r="K12520">
        <f t="shared" si="14"/>
        <v>20</v>
      </c>
      <c r="L12520" s="15"/>
      <c r="M12520" s="1">
        <f t="shared" si="15"/>
        <v>547009.57901979319</v>
      </c>
      <c r="T12520"/>
    </row>
    <row r="12521" spans="1:20" x14ac:dyDescent="0.25">
      <c r="A12521">
        <v>1995</v>
      </c>
      <c r="B12521">
        <v>4</v>
      </c>
      <c r="C12521">
        <v>11</v>
      </c>
      <c r="D12521">
        <v>58</v>
      </c>
      <c r="E12521">
        <v>41</v>
      </c>
      <c r="F12521">
        <v>0</v>
      </c>
      <c r="H12521">
        <f t="shared" si="16"/>
        <v>49.5</v>
      </c>
      <c r="I12521">
        <f t="shared" si="17"/>
        <v>15.5</v>
      </c>
      <c r="J12521">
        <f t="shared" si="13"/>
        <v>0</v>
      </c>
      <c r="K12521">
        <f t="shared" si="14"/>
        <v>15.5</v>
      </c>
      <c r="L12521" s="15"/>
      <c r="M12521" s="1">
        <f t="shared" si="15"/>
        <v>424783.07830303028</v>
      </c>
      <c r="T12521"/>
    </row>
    <row r="12522" spans="1:20" x14ac:dyDescent="0.25">
      <c r="A12522">
        <v>1995</v>
      </c>
      <c r="B12522">
        <v>4</v>
      </c>
      <c r="C12522">
        <v>12</v>
      </c>
      <c r="D12522">
        <v>56</v>
      </c>
      <c r="E12522">
        <v>44</v>
      </c>
      <c r="F12522">
        <v>52</v>
      </c>
      <c r="H12522">
        <f t="shared" si="16"/>
        <v>50</v>
      </c>
      <c r="I12522">
        <f t="shared" si="17"/>
        <v>15</v>
      </c>
      <c r="J12522">
        <f t="shared" si="13"/>
        <v>0</v>
      </c>
      <c r="K12522">
        <f t="shared" si="14"/>
        <v>15</v>
      </c>
      <c r="L12522" s="15"/>
      <c r="M12522" s="1">
        <f t="shared" si="15"/>
        <v>411202.35600116773</v>
      </c>
      <c r="T12522"/>
    </row>
    <row r="12523" spans="1:20" x14ac:dyDescent="0.25">
      <c r="A12523">
        <v>1995</v>
      </c>
      <c r="B12523">
        <v>4</v>
      </c>
      <c r="C12523">
        <v>13</v>
      </c>
      <c r="D12523">
        <v>60</v>
      </c>
      <c r="E12523">
        <v>42</v>
      </c>
      <c r="F12523">
        <v>31</v>
      </c>
      <c r="H12523">
        <f t="shared" si="16"/>
        <v>51</v>
      </c>
      <c r="I12523">
        <f t="shared" si="17"/>
        <v>14</v>
      </c>
      <c r="J12523">
        <f t="shared" si="13"/>
        <v>0</v>
      </c>
      <c r="K12523">
        <f t="shared" si="14"/>
        <v>14</v>
      </c>
      <c r="L12523" s="15"/>
      <c r="M12523" s="1">
        <f t="shared" si="15"/>
        <v>384040.91139744263</v>
      </c>
      <c r="T12523"/>
    </row>
    <row r="12524" spans="1:20" x14ac:dyDescent="0.25">
      <c r="A12524">
        <v>1995</v>
      </c>
      <c r="B12524">
        <v>4</v>
      </c>
      <c r="C12524">
        <v>14</v>
      </c>
      <c r="D12524">
        <v>58</v>
      </c>
      <c r="E12524">
        <v>42</v>
      </c>
      <c r="F12524">
        <v>1</v>
      </c>
      <c r="H12524">
        <f t="shared" si="16"/>
        <v>50</v>
      </c>
      <c r="I12524">
        <f t="shared" si="17"/>
        <v>15</v>
      </c>
      <c r="J12524">
        <f t="shared" si="13"/>
        <v>0</v>
      </c>
      <c r="K12524">
        <f t="shared" si="14"/>
        <v>15</v>
      </c>
      <c r="L12524" s="15"/>
      <c r="M12524" s="1">
        <f t="shared" si="15"/>
        <v>411202.35600116773</v>
      </c>
      <c r="T12524"/>
    </row>
    <row r="12525" spans="1:20" x14ac:dyDescent="0.25">
      <c r="A12525">
        <v>1995</v>
      </c>
      <c r="B12525">
        <v>4</v>
      </c>
      <c r="C12525">
        <v>15</v>
      </c>
      <c r="D12525">
        <v>56</v>
      </c>
      <c r="E12525">
        <v>41</v>
      </c>
      <c r="F12525">
        <v>0</v>
      </c>
      <c r="H12525">
        <f t="shared" si="16"/>
        <v>48.5</v>
      </c>
      <c r="I12525">
        <f t="shared" si="17"/>
        <v>16.5</v>
      </c>
      <c r="J12525">
        <f t="shared" si="13"/>
        <v>0</v>
      </c>
      <c r="K12525">
        <f t="shared" si="14"/>
        <v>16.5</v>
      </c>
      <c r="L12525" s="15"/>
      <c r="M12525" s="1">
        <f t="shared" si="15"/>
        <v>451944.52290675539</v>
      </c>
      <c r="T12525"/>
    </row>
    <row r="12526" spans="1:20" x14ac:dyDescent="0.25">
      <c r="A12526">
        <v>1995</v>
      </c>
      <c r="B12526">
        <v>4</v>
      </c>
      <c r="C12526">
        <v>16</v>
      </c>
      <c r="D12526">
        <v>64</v>
      </c>
      <c r="E12526">
        <v>41</v>
      </c>
      <c r="F12526">
        <v>0</v>
      </c>
      <c r="H12526">
        <f t="shared" si="16"/>
        <v>52.5</v>
      </c>
      <c r="I12526">
        <f t="shared" si="17"/>
        <v>12.5</v>
      </c>
      <c r="J12526">
        <f t="shared" si="13"/>
        <v>0</v>
      </c>
      <c r="K12526">
        <f t="shared" si="14"/>
        <v>12.5</v>
      </c>
      <c r="L12526" s="15"/>
      <c r="M12526" s="1">
        <f t="shared" si="15"/>
        <v>343298.74449185503</v>
      </c>
      <c r="T12526"/>
    </row>
    <row r="12527" spans="1:20" x14ac:dyDescent="0.25">
      <c r="A12527">
        <v>1995</v>
      </c>
      <c r="B12527">
        <v>4</v>
      </c>
      <c r="C12527">
        <v>17</v>
      </c>
      <c r="D12527">
        <v>62</v>
      </c>
      <c r="E12527">
        <v>42</v>
      </c>
      <c r="F12527">
        <v>0</v>
      </c>
      <c r="H12527">
        <f t="shared" si="16"/>
        <v>52</v>
      </c>
      <c r="I12527">
        <f t="shared" si="17"/>
        <v>13</v>
      </c>
      <c r="J12527">
        <f t="shared" si="13"/>
        <v>0</v>
      </c>
      <c r="K12527">
        <f t="shared" si="14"/>
        <v>13</v>
      </c>
      <c r="L12527" s="15"/>
      <c r="M12527" s="1">
        <f t="shared" si="15"/>
        <v>356879.46679371758</v>
      </c>
      <c r="T12527"/>
    </row>
    <row r="12528" spans="1:20" x14ac:dyDescent="0.25">
      <c r="A12528">
        <v>1995</v>
      </c>
      <c r="B12528">
        <v>4</v>
      </c>
      <c r="C12528">
        <v>18</v>
      </c>
      <c r="D12528">
        <v>70</v>
      </c>
      <c r="E12528">
        <v>45</v>
      </c>
      <c r="F12528">
        <v>0</v>
      </c>
      <c r="H12528">
        <f t="shared" si="16"/>
        <v>57.5</v>
      </c>
      <c r="I12528">
        <f t="shared" si="17"/>
        <v>7.5</v>
      </c>
      <c r="J12528">
        <f t="shared" si="13"/>
        <v>0</v>
      </c>
      <c r="K12528">
        <f t="shared" si="14"/>
        <v>7.5</v>
      </c>
      <c r="L12528" s="15"/>
      <c r="M12528" s="1">
        <f t="shared" si="15"/>
        <v>207491.52147322954</v>
      </c>
      <c r="T12528"/>
    </row>
    <row r="12529" spans="1:20" x14ac:dyDescent="0.25">
      <c r="A12529">
        <v>1995</v>
      </c>
      <c r="B12529">
        <v>4</v>
      </c>
      <c r="C12529">
        <v>19</v>
      </c>
      <c r="D12529">
        <v>76</v>
      </c>
      <c r="E12529">
        <v>51</v>
      </c>
      <c r="F12529">
        <v>3</v>
      </c>
      <c r="H12529">
        <f t="shared" si="16"/>
        <v>63.5</v>
      </c>
      <c r="I12529">
        <f t="shared" si="17"/>
        <v>1.5</v>
      </c>
      <c r="J12529">
        <f t="shared" si="13"/>
        <v>0</v>
      </c>
      <c r="K12529">
        <f t="shared" si="14"/>
        <v>1.5</v>
      </c>
      <c r="L12529" s="15"/>
      <c r="M12529" s="1">
        <f t="shared" si="15"/>
        <v>44522.853850878986</v>
      </c>
      <c r="T12529"/>
    </row>
    <row r="12530" spans="1:20" x14ac:dyDescent="0.25">
      <c r="A12530">
        <v>1995</v>
      </c>
      <c r="B12530">
        <v>4</v>
      </c>
      <c r="C12530">
        <v>20</v>
      </c>
      <c r="D12530">
        <v>71</v>
      </c>
      <c r="E12530">
        <v>52</v>
      </c>
      <c r="F12530">
        <v>0</v>
      </c>
      <c r="H12530">
        <f t="shared" si="16"/>
        <v>61.5</v>
      </c>
      <c r="I12530">
        <f t="shared" si="17"/>
        <v>3.5</v>
      </c>
      <c r="J12530">
        <f t="shared" si="13"/>
        <v>0</v>
      </c>
      <c r="K12530">
        <f t="shared" si="14"/>
        <v>3.5</v>
      </c>
      <c r="L12530" s="15"/>
      <c r="M12530" s="1">
        <f t="shared" si="15"/>
        <v>98845.743058329172</v>
      </c>
      <c r="T12530"/>
    </row>
    <row r="12531" spans="1:20" x14ac:dyDescent="0.25">
      <c r="A12531">
        <v>1995</v>
      </c>
      <c r="B12531">
        <v>4</v>
      </c>
      <c r="C12531">
        <v>21</v>
      </c>
      <c r="D12531">
        <v>59</v>
      </c>
      <c r="E12531">
        <v>51</v>
      </c>
      <c r="F12531">
        <v>12</v>
      </c>
      <c r="H12531">
        <f t="shared" si="16"/>
        <v>55</v>
      </c>
      <c r="I12531">
        <f t="shared" si="17"/>
        <v>10</v>
      </c>
      <c r="J12531">
        <f t="shared" si="13"/>
        <v>0</v>
      </c>
      <c r="K12531">
        <f t="shared" si="14"/>
        <v>10</v>
      </c>
      <c r="L12531" s="15"/>
      <c r="M12531" s="1">
        <f t="shared" si="15"/>
        <v>275395.13298254227</v>
      </c>
      <c r="T12531"/>
    </row>
    <row r="12532" spans="1:20" x14ac:dyDescent="0.25">
      <c r="A12532">
        <v>1995</v>
      </c>
      <c r="B12532">
        <v>4</v>
      </c>
      <c r="C12532">
        <v>22</v>
      </c>
      <c r="D12532">
        <v>76</v>
      </c>
      <c r="E12532">
        <v>50</v>
      </c>
      <c r="F12532">
        <v>2</v>
      </c>
      <c r="H12532">
        <f t="shared" si="16"/>
        <v>63</v>
      </c>
      <c r="I12532">
        <f t="shared" si="17"/>
        <v>2</v>
      </c>
      <c r="J12532">
        <f t="shared" si="13"/>
        <v>0</v>
      </c>
      <c r="K12532">
        <f t="shared" si="14"/>
        <v>2</v>
      </c>
      <c r="L12532" s="15"/>
      <c r="M12532" s="1">
        <f t="shared" si="15"/>
        <v>58103.576152741531</v>
      </c>
      <c r="T12532"/>
    </row>
    <row r="12533" spans="1:20" x14ac:dyDescent="0.25">
      <c r="A12533">
        <v>1995</v>
      </c>
      <c r="B12533">
        <v>4</v>
      </c>
      <c r="C12533">
        <v>23</v>
      </c>
      <c r="D12533">
        <v>64</v>
      </c>
      <c r="E12533">
        <v>45</v>
      </c>
      <c r="F12533">
        <v>0</v>
      </c>
      <c r="H12533">
        <f t="shared" si="16"/>
        <v>54.5</v>
      </c>
      <c r="I12533">
        <f t="shared" si="17"/>
        <v>10.5</v>
      </c>
      <c r="J12533">
        <f t="shared" si="13"/>
        <v>0</v>
      </c>
      <c r="K12533">
        <f t="shared" si="14"/>
        <v>10.5</v>
      </c>
      <c r="L12533" s="15"/>
      <c r="M12533" s="1">
        <f t="shared" si="15"/>
        <v>288975.85528440482</v>
      </c>
      <c r="T12533"/>
    </row>
    <row r="12534" spans="1:20" x14ac:dyDescent="0.25">
      <c r="A12534">
        <v>1995</v>
      </c>
      <c r="B12534">
        <v>4</v>
      </c>
      <c r="C12534">
        <v>24</v>
      </c>
      <c r="D12534">
        <v>63</v>
      </c>
      <c r="E12534">
        <v>43</v>
      </c>
      <c r="F12534">
        <v>1</v>
      </c>
      <c r="H12534">
        <f t="shared" si="16"/>
        <v>53</v>
      </c>
      <c r="I12534">
        <f t="shared" si="17"/>
        <v>12</v>
      </c>
      <c r="J12534">
        <f t="shared" si="13"/>
        <v>0</v>
      </c>
      <c r="K12534">
        <f t="shared" si="14"/>
        <v>12</v>
      </c>
      <c r="L12534" s="15"/>
      <c r="M12534" s="1">
        <f t="shared" si="15"/>
        <v>329718.02218999248</v>
      </c>
      <c r="T12534"/>
    </row>
    <row r="12535" spans="1:20" x14ac:dyDescent="0.25">
      <c r="A12535">
        <v>1995</v>
      </c>
      <c r="B12535">
        <v>4</v>
      </c>
      <c r="C12535">
        <v>25</v>
      </c>
      <c r="D12535">
        <v>69</v>
      </c>
      <c r="E12535">
        <v>46</v>
      </c>
      <c r="F12535">
        <v>0</v>
      </c>
      <c r="H12535">
        <f t="shared" si="16"/>
        <v>57.5</v>
      </c>
      <c r="I12535">
        <f t="shared" si="17"/>
        <v>7.5</v>
      </c>
      <c r="J12535">
        <f t="shared" si="13"/>
        <v>0</v>
      </c>
      <c r="K12535">
        <f t="shared" si="14"/>
        <v>7.5</v>
      </c>
      <c r="L12535" s="15"/>
      <c r="M12535" s="1">
        <f t="shared" si="15"/>
        <v>207491.52147322954</v>
      </c>
      <c r="T12535"/>
    </row>
    <row r="12536" spans="1:20" x14ac:dyDescent="0.25">
      <c r="A12536">
        <v>1995</v>
      </c>
      <c r="B12536">
        <v>4</v>
      </c>
      <c r="C12536">
        <v>26</v>
      </c>
      <c r="D12536">
        <v>68</v>
      </c>
      <c r="E12536">
        <v>49</v>
      </c>
      <c r="F12536">
        <v>0</v>
      </c>
      <c r="H12536">
        <f t="shared" si="16"/>
        <v>58.5</v>
      </c>
      <c r="I12536">
        <f t="shared" si="17"/>
        <v>6.5</v>
      </c>
      <c r="J12536">
        <f t="shared" si="13"/>
        <v>0</v>
      </c>
      <c r="K12536">
        <f t="shared" si="14"/>
        <v>6.5</v>
      </c>
      <c r="L12536" s="15"/>
      <c r="M12536" s="1">
        <f t="shared" si="15"/>
        <v>180330.07686950447</v>
      </c>
      <c r="T12536"/>
    </row>
    <row r="12537" spans="1:20" x14ac:dyDescent="0.25">
      <c r="A12537">
        <v>1995</v>
      </c>
      <c r="B12537">
        <v>4</v>
      </c>
      <c r="C12537">
        <v>27</v>
      </c>
      <c r="D12537">
        <v>73</v>
      </c>
      <c r="E12537">
        <v>53</v>
      </c>
      <c r="F12537">
        <v>0</v>
      </c>
      <c r="H12537">
        <f t="shared" si="16"/>
        <v>63</v>
      </c>
      <c r="I12537">
        <f t="shared" si="17"/>
        <v>2</v>
      </c>
      <c r="J12537">
        <f t="shared" si="13"/>
        <v>0</v>
      </c>
      <c r="K12537">
        <f t="shared" si="14"/>
        <v>2</v>
      </c>
      <c r="L12537" s="15"/>
      <c r="M12537" s="1">
        <f t="shared" si="15"/>
        <v>58103.576152741531</v>
      </c>
      <c r="T12537"/>
    </row>
    <row r="12538" spans="1:20" x14ac:dyDescent="0.25">
      <c r="A12538">
        <v>1995</v>
      </c>
      <c r="B12538">
        <v>4</v>
      </c>
      <c r="C12538">
        <v>28</v>
      </c>
      <c r="D12538">
        <v>72</v>
      </c>
      <c r="E12538">
        <v>56</v>
      </c>
      <c r="F12538">
        <v>4</v>
      </c>
      <c r="H12538">
        <f t="shared" si="16"/>
        <v>64</v>
      </c>
      <c r="I12538">
        <f t="shared" si="17"/>
        <v>1</v>
      </c>
      <c r="J12538">
        <f t="shared" si="13"/>
        <v>0</v>
      </c>
      <c r="K12538">
        <f t="shared" si="14"/>
        <v>1</v>
      </c>
      <c r="L12538" s="15"/>
      <c r="M12538" s="1">
        <f t="shared" si="15"/>
        <v>30942.131549016442</v>
      </c>
      <c r="T12538"/>
    </row>
    <row r="12539" spans="1:20" x14ac:dyDescent="0.25">
      <c r="A12539">
        <v>1995</v>
      </c>
      <c r="B12539">
        <v>4</v>
      </c>
      <c r="C12539">
        <v>29</v>
      </c>
      <c r="D12539">
        <v>65</v>
      </c>
      <c r="E12539">
        <v>50</v>
      </c>
      <c r="F12539">
        <v>0</v>
      </c>
      <c r="H12539">
        <f t="shared" si="16"/>
        <v>57.5</v>
      </c>
      <c r="I12539">
        <f t="shared" si="17"/>
        <v>7.5</v>
      </c>
      <c r="J12539">
        <f t="shared" si="13"/>
        <v>0</v>
      </c>
      <c r="K12539">
        <f t="shared" si="14"/>
        <v>7.5</v>
      </c>
      <c r="L12539" s="15"/>
      <c r="M12539" s="1">
        <f t="shared" si="15"/>
        <v>207491.52147322954</v>
      </c>
      <c r="T12539"/>
    </row>
    <row r="12540" spans="1:20" x14ac:dyDescent="0.25">
      <c r="A12540">
        <v>1995</v>
      </c>
      <c r="B12540">
        <v>4</v>
      </c>
      <c r="C12540">
        <v>30</v>
      </c>
      <c r="D12540">
        <v>57</v>
      </c>
      <c r="E12540">
        <v>46</v>
      </c>
      <c r="F12540">
        <v>49</v>
      </c>
      <c r="H12540">
        <f t="shared" si="16"/>
        <v>51.5</v>
      </c>
      <c r="I12540">
        <f t="shared" si="17"/>
        <v>13.5</v>
      </c>
      <c r="J12540">
        <f t="shared" si="13"/>
        <v>0</v>
      </c>
      <c r="K12540">
        <f t="shared" si="14"/>
        <v>13.5</v>
      </c>
      <c r="L12540" s="15"/>
      <c r="M12540" s="1">
        <f t="shared" si="15"/>
        <v>370460.18909558008</v>
      </c>
      <c r="T12540"/>
    </row>
    <row r="12541" spans="1:20" x14ac:dyDescent="0.25">
      <c r="A12541">
        <v>1995</v>
      </c>
      <c r="B12541">
        <v>5</v>
      </c>
      <c r="C12541">
        <v>1</v>
      </c>
      <c r="D12541">
        <v>62</v>
      </c>
      <c r="E12541">
        <v>44</v>
      </c>
      <c r="F12541">
        <v>46</v>
      </c>
      <c r="H12541">
        <f t="shared" si="16"/>
        <v>53</v>
      </c>
      <c r="I12541">
        <f t="shared" si="17"/>
        <v>12</v>
      </c>
      <c r="J12541">
        <f t="shared" si="13"/>
        <v>0</v>
      </c>
      <c r="K12541">
        <f t="shared" si="14"/>
        <v>12</v>
      </c>
      <c r="L12541" s="15"/>
      <c r="M12541" s="1">
        <f t="shared" si="15"/>
        <v>329718.02218999248</v>
      </c>
      <c r="T12541"/>
    </row>
    <row r="12542" spans="1:20" x14ac:dyDescent="0.25">
      <c r="A12542">
        <v>1995</v>
      </c>
      <c r="B12542">
        <v>5</v>
      </c>
      <c r="C12542">
        <v>2</v>
      </c>
      <c r="D12542">
        <v>52</v>
      </c>
      <c r="E12542">
        <v>45</v>
      </c>
      <c r="F12542">
        <v>12</v>
      </c>
      <c r="H12542">
        <f t="shared" si="16"/>
        <v>48.5</v>
      </c>
      <c r="I12542">
        <f t="shared" si="17"/>
        <v>16.5</v>
      </c>
      <c r="J12542">
        <f t="shared" si="13"/>
        <v>0</v>
      </c>
      <c r="K12542">
        <f t="shared" si="14"/>
        <v>16.5</v>
      </c>
      <c r="L12542" s="15"/>
      <c r="M12542" s="1">
        <f t="shared" si="15"/>
        <v>451944.52290675539</v>
      </c>
      <c r="T12542"/>
    </row>
    <row r="12543" spans="1:20" x14ac:dyDescent="0.25">
      <c r="A12543">
        <v>1995</v>
      </c>
      <c r="B12543">
        <v>5</v>
      </c>
      <c r="C12543">
        <v>3</v>
      </c>
      <c r="D12543">
        <v>73</v>
      </c>
      <c r="E12543">
        <v>46</v>
      </c>
      <c r="F12543">
        <v>0</v>
      </c>
      <c r="H12543">
        <f t="shared" si="16"/>
        <v>59.5</v>
      </c>
      <c r="I12543">
        <f t="shared" si="17"/>
        <v>5.5</v>
      </c>
      <c r="J12543">
        <f t="shared" si="13"/>
        <v>0</v>
      </c>
      <c r="K12543">
        <f t="shared" si="14"/>
        <v>5.5</v>
      </c>
      <c r="L12543" s="15"/>
      <c r="M12543" s="1">
        <f t="shared" si="15"/>
        <v>153168.63226577936</v>
      </c>
      <c r="T12543"/>
    </row>
    <row r="12544" spans="1:20" x14ac:dyDescent="0.25">
      <c r="A12544">
        <v>1995</v>
      </c>
      <c r="B12544">
        <v>5</v>
      </c>
      <c r="C12544">
        <v>4</v>
      </c>
      <c r="D12544">
        <v>72</v>
      </c>
      <c r="E12544">
        <v>56</v>
      </c>
      <c r="F12544">
        <v>2</v>
      </c>
      <c r="H12544">
        <f t="shared" si="16"/>
        <v>64</v>
      </c>
      <c r="I12544">
        <f t="shared" si="17"/>
        <v>1</v>
      </c>
      <c r="J12544">
        <f t="shared" si="13"/>
        <v>0</v>
      </c>
      <c r="K12544">
        <f t="shared" si="14"/>
        <v>1</v>
      </c>
      <c r="L12544" s="15"/>
      <c r="M12544" s="1">
        <f t="shared" si="15"/>
        <v>30942.131549016442</v>
      </c>
      <c r="T12544"/>
    </row>
    <row r="12545" spans="1:20" x14ac:dyDescent="0.25">
      <c r="A12545">
        <v>1995</v>
      </c>
      <c r="B12545">
        <v>5</v>
      </c>
      <c r="C12545">
        <v>5</v>
      </c>
      <c r="D12545">
        <v>62</v>
      </c>
      <c r="E12545">
        <v>54</v>
      </c>
      <c r="F12545">
        <v>0</v>
      </c>
      <c r="H12545">
        <f t="shared" si="16"/>
        <v>58</v>
      </c>
      <c r="I12545">
        <f t="shared" si="17"/>
        <v>7</v>
      </c>
      <c r="J12545">
        <f t="shared" si="13"/>
        <v>0</v>
      </c>
      <c r="K12545">
        <f t="shared" si="14"/>
        <v>7</v>
      </c>
      <c r="L12545" s="15"/>
      <c r="M12545" s="1">
        <f t="shared" si="15"/>
        <v>193910.79917136699</v>
      </c>
      <c r="T12545"/>
    </row>
    <row r="12546" spans="1:20" x14ac:dyDescent="0.25">
      <c r="A12546">
        <v>1995</v>
      </c>
      <c r="B12546">
        <v>5</v>
      </c>
      <c r="C12546">
        <v>6</v>
      </c>
      <c r="D12546">
        <v>67</v>
      </c>
      <c r="E12546">
        <v>52</v>
      </c>
      <c r="F12546">
        <v>0</v>
      </c>
      <c r="H12546">
        <f t="shared" si="16"/>
        <v>59.5</v>
      </c>
      <c r="I12546">
        <f t="shared" si="17"/>
        <v>5.5</v>
      </c>
      <c r="J12546">
        <f t="shared" si="13"/>
        <v>0</v>
      </c>
      <c r="K12546">
        <f t="shared" si="14"/>
        <v>5.5</v>
      </c>
      <c r="L12546" s="15"/>
      <c r="M12546" s="1">
        <f t="shared" si="15"/>
        <v>153168.63226577936</v>
      </c>
      <c r="T12546"/>
    </row>
    <row r="12547" spans="1:20" x14ac:dyDescent="0.25">
      <c r="A12547">
        <v>1995</v>
      </c>
      <c r="B12547">
        <v>5</v>
      </c>
      <c r="C12547">
        <v>7</v>
      </c>
      <c r="D12547">
        <v>68</v>
      </c>
      <c r="E12547">
        <v>48</v>
      </c>
      <c r="F12547">
        <v>0</v>
      </c>
      <c r="H12547">
        <f t="shared" si="16"/>
        <v>58</v>
      </c>
      <c r="I12547">
        <f t="shared" si="17"/>
        <v>7</v>
      </c>
      <c r="J12547">
        <f t="shared" si="13"/>
        <v>0</v>
      </c>
      <c r="K12547">
        <f t="shared" si="14"/>
        <v>7</v>
      </c>
      <c r="L12547" s="15"/>
      <c r="M12547" s="1">
        <f t="shared" si="15"/>
        <v>193910.79917136699</v>
      </c>
      <c r="T12547"/>
    </row>
    <row r="12548" spans="1:20" x14ac:dyDescent="0.25">
      <c r="A12548">
        <v>1995</v>
      </c>
      <c r="B12548">
        <v>5</v>
      </c>
      <c r="C12548">
        <v>8</v>
      </c>
      <c r="D12548">
        <v>67</v>
      </c>
      <c r="E12548">
        <v>45</v>
      </c>
      <c r="F12548">
        <v>0</v>
      </c>
      <c r="H12548">
        <f t="shared" si="16"/>
        <v>56</v>
      </c>
      <c r="I12548">
        <f t="shared" si="17"/>
        <v>9</v>
      </c>
      <c r="J12548">
        <f t="shared" si="13"/>
        <v>0</v>
      </c>
      <c r="K12548">
        <f t="shared" si="14"/>
        <v>9</v>
      </c>
      <c r="L12548" s="15"/>
      <c r="M12548" s="1">
        <f t="shared" si="15"/>
        <v>248233.6883788172</v>
      </c>
      <c r="T12548"/>
    </row>
    <row r="12549" spans="1:20" x14ac:dyDescent="0.25">
      <c r="A12549">
        <v>1995</v>
      </c>
      <c r="B12549">
        <v>5</v>
      </c>
      <c r="C12549">
        <v>9</v>
      </c>
      <c r="D12549">
        <v>72</v>
      </c>
      <c r="E12549">
        <v>52</v>
      </c>
      <c r="F12549">
        <v>0</v>
      </c>
      <c r="H12549">
        <f t="shared" si="16"/>
        <v>62</v>
      </c>
      <c r="I12549">
        <f t="shared" si="17"/>
        <v>3</v>
      </c>
      <c r="J12549">
        <f t="shared" si="13"/>
        <v>0</v>
      </c>
      <c r="K12549">
        <f t="shared" si="14"/>
        <v>3</v>
      </c>
      <c r="L12549" s="15"/>
      <c r="M12549" s="1">
        <f t="shared" si="15"/>
        <v>85265.020756466634</v>
      </c>
      <c r="T12549"/>
    </row>
    <row r="12550" spans="1:20" x14ac:dyDescent="0.25">
      <c r="A12550">
        <v>1995</v>
      </c>
      <c r="B12550">
        <v>5</v>
      </c>
      <c r="C12550">
        <v>10</v>
      </c>
      <c r="D12550">
        <v>59</v>
      </c>
      <c r="E12550">
        <v>49</v>
      </c>
      <c r="F12550">
        <v>26</v>
      </c>
      <c r="H12550">
        <f t="shared" si="16"/>
        <v>54</v>
      </c>
      <c r="I12550">
        <f t="shared" si="17"/>
        <v>11</v>
      </c>
      <c r="J12550">
        <f t="shared" ref="J12550:J12613" si="18">+IF(H12550&gt;$L$12418,H12550-$L$12418,0)</f>
        <v>0</v>
      </c>
      <c r="K12550">
        <f t="shared" ref="K12550:K12613" si="19">+I12550+J12550</f>
        <v>11</v>
      </c>
      <c r="L12550" s="15"/>
      <c r="M12550" s="1">
        <f t="shared" ref="M12550:M12613" si="20">+(L$12416/30.25)+($L$12417*K12550)</f>
        <v>302556.57758626738</v>
      </c>
      <c r="T12550"/>
    </row>
    <row r="12551" spans="1:20" x14ac:dyDescent="0.25">
      <c r="A12551">
        <v>1995</v>
      </c>
      <c r="B12551">
        <v>5</v>
      </c>
      <c r="C12551">
        <v>11</v>
      </c>
      <c r="D12551">
        <v>57</v>
      </c>
      <c r="E12551">
        <v>48</v>
      </c>
      <c r="F12551">
        <v>3</v>
      </c>
      <c r="H12551">
        <f t="shared" si="16"/>
        <v>52.5</v>
      </c>
      <c r="I12551">
        <f t="shared" si="17"/>
        <v>12.5</v>
      </c>
      <c r="J12551">
        <f t="shared" si="18"/>
        <v>0</v>
      </c>
      <c r="K12551">
        <f t="shared" si="19"/>
        <v>12.5</v>
      </c>
      <c r="L12551" s="15"/>
      <c r="M12551" s="1">
        <f t="shared" si="20"/>
        <v>343298.74449185503</v>
      </c>
      <c r="T12551"/>
    </row>
    <row r="12552" spans="1:20" x14ac:dyDescent="0.25">
      <c r="A12552">
        <v>1995</v>
      </c>
      <c r="B12552">
        <v>5</v>
      </c>
      <c r="C12552">
        <v>12</v>
      </c>
      <c r="D12552">
        <v>62</v>
      </c>
      <c r="E12552">
        <v>54</v>
      </c>
      <c r="F12552">
        <v>1</v>
      </c>
      <c r="H12552">
        <f t="shared" si="16"/>
        <v>58</v>
      </c>
      <c r="I12552">
        <f t="shared" si="17"/>
        <v>7</v>
      </c>
      <c r="J12552">
        <f t="shared" si="18"/>
        <v>0</v>
      </c>
      <c r="K12552">
        <f t="shared" si="19"/>
        <v>7</v>
      </c>
      <c r="L12552" s="15"/>
      <c r="M12552" s="1">
        <f t="shared" si="20"/>
        <v>193910.79917136699</v>
      </c>
      <c r="T12552"/>
    </row>
    <row r="12553" spans="1:20" x14ac:dyDescent="0.25">
      <c r="A12553">
        <v>1995</v>
      </c>
      <c r="B12553">
        <v>5</v>
      </c>
      <c r="C12553">
        <v>13</v>
      </c>
      <c r="D12553">
        <v>72</v>
      </c>
      <c r="E12553">
        <v>55</v>
      </c>
      <c r="F12553">
        <v>0</v>
      </c>
      <c r="H12553">
        <f t="shared" si="16"/>
        <v>63.5</v>
      </c>
      <c r="I12553">
        <f t="shared" si="17"/>
        <v>1.5</v>
      </c>
      <c r="J12553">
        <f t="shared" si="18"/>
        <v>0</v>
      </c>
      <c r="K12553">
        <f t="shared" si="19"/>
        <v>1.5</v>
      </c>
      <c r="L12553" s="15"/>
      <c r="M12553" s="1">
        <f t="shared" si="20"/>
        <v>44522.853850878986</v>
      </c>
      <c r="T12553"/>
    </row>
    <row r="12554" spans="1:20" x14ac:dyDescent="0.25">
      <c r="A12554">
        <v>1995</v>
      </c>
      <c r="B12554">
        <v>5</v>
      </c>
      <c r="C12554">
        <v>14</v>
      </c>
      <c r="D12554">
        <v>66</v>
      </c>
      <c r="E12554">
        <v>51</v>
      </c>
      <c r="F12554">
        <v>0</v>
      </c>
      <c r="H12554">
        <f t="shared" si="16"/>
        <v>58.5</v>
      </c>
      <c r="I12554">
        <f t="shared" si="17"/>
        <v>6.5</v>
      </c>
      <c r="J12554">
        <f t="shared" si="18"/>
        <v>0</v>
      </c>
      <c r="K12554">
        <f t="shared" si="19"/>
        <v>6.5</v>
      </c>
      <c r="L12554" s="15"/>
      <c r="M12554" s="1">
        <f t="shared" si="20"/>
        <v>180330.07686950447</v>
      </c>
      <c r="T12554"/>
    </row>
    <row r="12555" spans="1:20" x14ac:dyDescent="0.25">
      <c r="A12555">
        <v>1995</v>
      </c>
      <c r="B12555">
        <v>5</v>
      </c>
      <c r="C12555">
        <v>15</v>
      </c>
      <c r="D12555">
        <v>70</v>
      </c>
      <c r="E12555">
        <v>52</v>
      </c>
      <c r="F12555">
        <v>5</v>
      </c>
      <c r="H12555">
        <f t="shared" si="16"/>
        <v>61</v>
      </c>
      <c r="I12555">
        <f t="shared" si="17"/>
        <v>4</v>
      </c>
      <c r="J12555">
        <f t="shared" si="18"/>
        <v>0</v>
      </c>
      <c r="K12555">
        <f t="shared" si="19"/>
        <v>4</v>
      </c>
      <c r="L12555" s="15"/>
      <c r="M12555" s="1">
        <f t="shared" si="20"/>
        <v>112426.46536019172</v>
      </c>
      <c r="T12555"/>
    </row>
    <row r="12556" spans="1:20" x14ac:dyDescent="0.25">
      <c r="A12556">
        <v>1995</v>
      </c>
      <c r="B12556">
        <v>5</v>
      </c>
      <c r="C12556">
        <v>16</v>
      </c>
      <c r="D12556">
        <v>80</v>
      </c>
      <c r="E12556">
        <v>51</v>
      </c>
      <c r="F12556">
        <v>0</v>
      </c>
      <c r="H12556">
        <f t="shared" si="16"/>
        <v>65.5</v>
      </c>
      <c r="I12556">
        <f t="shared" si="17"/>
        <v>0</v>
      </c>
      <c r="J12556">
        <f t="shared" si="18"/>
        <v>0.5</v>
      </c>
      <c r="K12556">
        <f t="shared" si="19"/>
        <v>0.5</v>
      </c>
      <c r="L12556" s="15"/>
      <c r="M12556" s="1">
        <f t="shared" si="20"/>
        <v>17361.409247153893</v>
      </c>
      <c r="T12556"/>
    </row>
    <row r="12557" spans="1:20" x14ac:dyDescent="0.25">
      <c r="A12557">
        <v>1995</v>
      </c>
      <c r="B12557">
        <v>5</v>
      </c>
      <c r="C12557">
        <v>17</v>
      </c>
      <c r="D12557">
        <v>66</v>
      </c>
      <c r="E12557">
        <v>54</v>
      </c>
      <c r="F12557">
        <v>42</v>
      </c>
      <c r="H12557">
        <f t="shared" si="16"/>
        <v>60</v>
      </c>
      <c r="I12557">
        <f t="shared" si="17"/>
        <v>5</v>
      </c>
      <c r="J12557">
        <f t="shared" si="18"/>
        <v>0</v>
      </c>
      <c r="K12557">
        <f t="shared" si="19"/>
        <v>5</v>
      </c>
      <c r="L12557" s="15"/>
      <c r="M12557" s="1">
        <f t="shared" si="20"/>
        <v>139587.90996391681</v>
      </c>
      <c r="T12557"/>
    </row>
    <row r="12558" spans="1:20" x14ac:dyDescent="0.25">
      <c r="A12558">
        <v>1995</v>
      </c>
      <c r="B12558">
        <v>5</v>
      </c>
      <c r="C12558">
        <v>18</v>
      </c>
      <c r="D12558">
        <v>75</v>
      </c>
      <c r="E12558">
        <v>58</v>
      </c>
      <c r="F12558">
        <v>0</v>
      </c>
      <c r="H12558">
        <f t="shared" si="16"/>
        <v>66.5</v>
      </c>
      <c r="I12558">
        <f t="shared" si="17"/>
        <v>0</v>
      </c>
      <c r="J12558">
        <f t="shared" si="18"/>
        <v>1.5</v>
      </c>
      <c r="K12558">
        <f t="shared" si="19"/>
        <v>1.5</v>
      </c>
      <c r="L12558" s="15"/>
      <c r="M12558" s="1">
        <f t="shared" si="20"/>
        <v>44522.853850878986</v>
      </c>
      <c r="T12558"/>
    </row>
    <row r="12559" spans="1:20" x14ac:dyDescent="0.25">
      <c r="A12559">
        <v>1995</v>
      </c>
      <c r="B12559">
        <v>5</v>
      </c>
      <c r="C12559">
        <v>19</v>
      </c>
      <c r="D12559">
        <v>58</v>
      </c>
      <c r="E12559">
        <v>54</v>
      </c>
      <c r="F12559">
        <v>18</v>
      </c>
      <c r="H12559">
        <f t="shared" si="16"/>
        <v>56</v>
      </c>
      <c r="I12559">
        <f t="shared" si="17"/>
        <v>9</v>
      </c>
      <c r="J12559">
        <f t="shared" si="18"/>
        <v>0</v>
      </c>
      <c r="K12559">
        <f t="shared" si="19"/>
        <v>9</v>
      </c>
      <c r="L12559" s="15"/>
      <c r="M12559" s="1">
        <f t="shared" si="20"/>
        <v>248233.6883788172</v>
      </c>
      <c r="T12559"/>
    </row>
    <row r="12560" spans="1:20" x14ac:dyDescent="0.25">
      <c r="A12560">
        <v>1995</v>
      </c>
      <c r="B12560">
        <v>5</v>
      </c>
      <c r="C12560">
        <v>20</v>
      </c>
      <c r="D12560">
        <v>77</v>
      </c>
      <c r="E12560">
        <v>54</v>
      </c>
      <c r="F12560">
        <v>0</v>
      </c>
      <c r="H12560">
        <f t="shared" si="16"/>
        <v>65.5</v>
      </c>
      <c r="I12560">
        <f t="shared" si="17"/>
        <v>0</v>
      </c>
      <c r="J12560">
        <f t="shared" si="18"/>
        <v>0.5</v>
      </c>
      <c r="K12560">
        <f t="shared" si="19"/>
        <v>0.5</v>
      </c>
      <c r="L12560" s="15"/>
      <c r="M12560" s="1">
        <f t="shared" si="20"/>
        <v>17361.409247153893</v>
      </c>
      <c r="T12560"/>
    </row>
    <row r="12561" spans="1:20" x14ac:dyDescent="0.25">
      <c r="A12561">
        <v>1995</v>
      </c>
      <c r="B12561">
        <v>5</v>
      </c>
      <c r="C12561">
        <v>21</v>
      </c>
      <c r="D12561">
        <v>82</v>
      </c>
      <c r="E12561">
        <v>58</v>
      </c>
      <c r="F12561">
        <v>0</v>
      </c>
      <c r="H12561">
        <f t="shared" si="16"/>
        <v>70</v>
      </c>
      <c r="I12561">
        <f t="shared" si="17"/>
        <v>0</v>
      </c>
      <c r="J12561">
        <f t="shared" si="18"/>
        <v>5</v>
      </c>
      <c r="K12561">
        <f t="shared" si="19"/>
        <v>5</v>
      </c>
      <c r="L12561" s="15"/>
      <c r="M12561" s="1">
        <f t="shared" si="20"/>
        <v>139587.90996391681</v>
      </c>
      <c r="T12561"/>
    </row>
    <row r="12562" spans="1:20" x14ac:dyDescent="0.25">
      <c r="A12562">
        <v>1995</v>
      </c>
      <c r="B12562">
        <v>5</v>
      </c>
      <c r="C12562">
        <v>22</v>
      </c>
      <c r="D12562">
        <v>76</v>
      </c>
      <c r="E12562">
        <v>61</v>
      </c>
      <c r="F12562">
        <v>0</v>
      </c>
      <c r="H12562">
        <f t="shared" si="16"/>
        <v>68.5</v>
      </c>
      <c r="I12562">
        <f t="shared" si="17"/>
        <v>0</v>
      </c>
      <c r="J12562">
        <f t="shared" si="18"/>
        <v>3.5</v>
      </c>
      <c r="K12562">
        <f t="shared" si="19"/>
        <v>3.5</v>
      </c>
      <c r="L12562" s="15"/>
      <c r="M12562" s="1">
        <f t="shared" si="20"/>
        <v>98845.743058329172</v>
      </c>
      <c r="T12562"/>
    </row>
    <row r="12563" spans="1:20" x14ac:dyDescent="0.25">
      <c r="A12563">
        <v>1995</v>
      </c>
      <c r="B12563">
        <v>5</v>
      </c>
      <c r="C12563">
        <v>23</v>
      </c>
      <c r="D12563">
        <v>74</v>
      </c>
      <c r="E12563">
        <v>56</v>
      </c>
      <c r="F12563">
        <v>0</v>
      </c>
      <c r="H12563">
        <f t="shared" si="16"/>
        <v>65</v>
      </c>
      <c r="I12563">
        <f t="shared" si="17"/>
        <v>0</v>
      </c>
      <c r="J12563">
        <f t="shared" si="18"/>
        <v>0</v>
      </c>
      <c r="K12563">
        <f t="shared" si="19"/>
        <v>0</v>
      </c>
      <c r="L12563" s="15"/>
      <c r="M12563" s="1">
        <f t="shared" si="20"/>
        <v>3780.6869452913475</v>
      </c>
      <c r="T12563"/>
    </row>
    <row r="12564" spans="1:20" x14ac:dyDescent="0.25">
      <c r="A12564">
        <v>1995</v>
      </c>
      <c r="B12564">
        <v>5</v>
      </c>
      <c r="C12564">
        <v>24</v>
      </c>
      <c r="D12564">
        <v>87</v>
      </c>
      <c r="E12564">
        <v>63</v>
      </c>
      <c r="F12564">
        <v>8</v>
      </c>
      <c r="H12564">
        <f t="shared" si="16"/>
        <v>75</v>
      </c>
      <c r="I12564">
        <f t="shared" si="17"/>
        <v>0</v>
      </c>
      <c r="J12564">
        <f t="shared" si="18"/>
        <v>10</v>
      </c>
      <c r="K12564">
        <f t="shared" si="19"/>
        <v>10</v>
      </c>
      <c r="L12564" s="15"/>
      <c r="M12564" s="1">
        <f t="shared" si="20"/>
        <v>275395.13298254227</v>
      </c>
      <c r="T12564"/>
    </row>
    <row r="12565" spans="1:20" x14ac:dyDescent="0.25">
      <c r="A12565">
        <v>1995</v>
      </c>
      <c r="B12565">
        <v>5</v>
      </c>
      <c r="C12565">
        <v>25</v>
      </c>
      <c r="D12565">
        <v>72</v>
      </c>
      <c r="E12565">
        <v>57</v>
      </c>
      <c r="F12565">
        <v>15</v>
      </c>
      <c r="H12565">
        <f t="shared" si="16"/>
        <v>64.5</v>
      </c>
      <c r="I12565">
        <f t="shared" si="17"/>
        <v>0.5</v>
      </c>
      <c r="J12565">
        <f t="shared" si="18"/>
        <v>0</v>
      </c>
      <c r="K12565">
        <f t="shared" si="19"/>
        <v>0.5</v>
      </c>
      <c r="L12565" s="15"/>
      <c r="M12565" s="1">
        <f t="shared" si="20"/>
        <v>17361.409247153893</v>
      </c>
      <c r="T12565"/>
    </row>
    <row r="12566" spans="1:20" x14ac:dyDescent="0.25">
      <c r="A12566">
        <v>1995</v>
      </c>
      <c r="B12566">
        <v>5</v>
      </c>
      <c r="C12566">
        <v>26</v>
      </c>
      <c r="D12566">
        <v>62</v>
      </c>
      <c r="E12566">
        <v>54</v>
      </c>
      <c r="F12566">
        <v>28</v>
      </c>
      <c r="H12566">
        <f t="shared" si="16"/>
        <v>58</v>
      </c>
      <c r="I12566">
        <f t="shared" si="17"/>
        <v>7</v>
      </c>
      <c r="J12566">
        <f t="shared" si="18"/>
        <v>0</v>
      </c>
      <c r="K12566">
        <f t="shared" si="19"/>
        <v>7</v>
      </c>
      <c r="L12566" s="15"/>
      <c r="M12566" s="1">
        <f t="shared" si="20"/>
        <v>193910.79917136699</v>
      </c>
      <c r="T12566"/>
    </row>
    <row r="12567" spans="1:20" x14ac:dyDescent="0.25">
      <c r="A12567">
        <v>1995</v>
      </c>
      <c r="B12567">
        <v>5</v>
      </c>
      <c r="C12567">
        <v>27</v>
      </c>
      <c r="D12567">
        <v>77</v>
      </c>
      <c r="E12567">
        <v>56</v>
      </c>
      <c r="F12567">
        <v>0</v>
      </c>
      <c r="H12567">
        <f t="shared" si="16"/>
        <v>66.5</v>
      </c>
      <c r="I12567">
        <f t="shared" si="17"/>
        <v>0</v>
      </c>
      <c r="J12567">
        <f t="shared" si="18"/>
        <v>1.5</v>
      </c>
      <c r="K12567">
        <f t="shared" si="19"/>
        <v>1.5</v>
      </c>
      <c r="L12567" s="15"/>
      <c r="M12567" s="1">
        <f t="shared" si="20"/>
        <v>44522.853850878986</v>
      </c>
      <c r="T12567"/>
    </row>
    <row r="12568" spans="1:20" x14ac:dyDescent="0.25">
      <c r="A12568">
        <v>1995</v>
      </c>
      <c r="B12568">
        <v>5</v>
      </c>
      <c r="C12568">
        <v>28</v>
      </c>
      <c r="D12568">
        <v>68</v>
      </c>
      <c r="E12568">
        <v>55</v>
      </c>
      <c r="F12568">
        <v>10</v>
      </c>
      <c r="H12568">
        <f t="shared" si="16"/>
        <v>61.5</v>
      </c>
      <c r="I12568">
        <f t="shared" si="17"/>
        <v>3.5</v>
      </c>
      <c r="J12568">
        <f t="shared" si="18"/>
        <v>0</v>
      </c>
      <c r="K12568">
        <f t="shared" si="19"/>
        <v>3.5</v>
      </c>
      <c r="L12568" s="15"/>
      <c r="M12568" s="1">
        <f t="shared" si="20"/>
        <v>98845.743058329172</v>
      </c>
      <c r="T12568"/>
    </row>
    <row r="12569" spans="1:20" x14ac:dyDescent="0.25">
      <c r="A12569">
        <v>1995</v>
      </c>
      <c r="B12569">
        <v>5</v>
      </c>
      <c r="C12569">
        <v>29</v>
      </c>
      <c r="D12569">
        <v>80</v>
      </c>
      <c r="E12569">
        <v>58</v>
      </c>
      <c r="F12569">
        <v>68</v>
      </c>
      <c r="H12569">
        <f t="shared" si="16"/>
        <v>69</v>
      </c>
      <c r="I12569">
        <f t="shared" si="17"/>
        <v>0</v>
      </c>
      <c r="J12569">
        <f t="shared" si="18"/>
        <v>4</v>
      </c>
      <c r="K12569">
        <f t="shared" si="19"/>
        <v>4</v>
      </c>
      <c r="L12569" s="15"/>
      <c r="M12569" s="1">
        <f t="shared" si="20"/>
        <v>112426.46536019172</v>
      </c>
      <c r="T12569"/>
    </row>
    <row r="12570" spans="1:20" x14ac:dyDescent="0.25">
      <c r="A12570">
        <v>1995</v>
      </c>
      <c r="B12570">
        <v>5</v>
      </c>
      <c r="C12570">
        <v>30</v>
      </c>
      <c r="D12570">
        <v>72</v>
      </c>
      <c r="E12570">
        <v>62</v>
      </c>
      <c r="F12570">
        <v>0</v>
      </c>
      <c r="H12570">
        <f t="shared" si="16"/>
        <v>67</v>
      </c>
      <c r="I12570">
        <f t="shared" si="17"/>
        <v>0</v>
      </c>
      <c r="J12570">
        <f t="shared" si="18"/>
        <v>2</v>
      </c>
      <c r="K12570">
        <f t="shared" si="19"/>
        <v>2</v>
      </c>
      <c r="L12570" s="15"/>
      <c r="M12570" s="1">
        <f t="shared" si="20"/>
        <v>58103.576152741531</v>
      </c>
      <c r="T12570"/>
    </row>
    <row r="12571" spans="1:20" x14ac:dyDescent="0.25">
      <c r="A12571">
        <v>1995</v>
      </c>
      <c r="B12571">
        <v>5</v>
      </c>
      <c r="C12571">
        <v>31</v>
      </c>
      <c r="D12571">
        <v>86</v>
      </c>
      <c r="E12571">
        <v>62</v>
      </c>
      <c r="F12571">
        <v>0</v>
      </c>
      <c r="H12571">
        <f t="shared" si="16"/>
        <v>74</v>
      </c>
      <c r="I12571">
        <f t="shared" si="17"/>
        <v>0</v>
      </c>
      <c r="J12571">
        <f t="shared" si="18"/>
        <v>9</v>
      </c>
      <c r="K12571">
        <f t="shared" si="19"/>
        <v>9</v>
      </c>
      <c r="L12571" s="15"/>
      <c r="M12571" s="1">
        <f t="shared" si="20"/>
        <v>248233.6883788172</v>
      </c>
      <c r="T12571"/>
    </row>
    <row r="12572" spans="1:20" x14ac:dyDescent="0.25">
      <c r="A12572">
        <v>1995</v>
      </c>
      <c r="B12572">
        <v>6</v>
      </c>
      <c r="C12572">
        <v>1</v>
      </c>
      <c r="D12572">
        <v>86</v>
      </c>
      <c r="E12572">
        <v>68</v>
      </c>
      <c r="F12572">
        <v>0</v>
      </c>
      <c r="H12572">
        <f t="shared" si="16"/>
        <v>77</v>
      </c>
      <c r="I12572">
        <f t="shared" si="17"/>
        <v>0</v>
      </c>
      <c r="J12572">
        <f t="shared" si="18"/>
        <v>12</v>
      </c>
      <c r="K12572">
        <f t="shared" si="19"/>
        <v>12</v>
      </c>
      <c r="L12572" s="15"/>
      <c r="M12572" s="1">
        <f t="shared" si="20"/>
        <v>329718.02218999248</v>
      </c>
      <c r="T12572"/>
    </row>
    <row r="12573" spans="1:20" x14ac:dyDescent="0.25">
      <c r="A12573">
        <v>1995</v>
      </c>
      <c r="B12573">
        <v>6</v>
      </c>
      <c r="C12573">
        <v>2</v>
      </c>
      <c r="D12573">
        <v>78</v>
      </c>
      <c r="E12573">
        <v>66</v>
      </c>
      <c r="F12573">
        <v>0</v>
      </c>
      <c r="H12573">
        <f t="shared" si="16"/>
        <v>72</v>
      </c>
      <c r="I12573">
        <f t="shared" si="17"/>
        <v>0</v>
      </c>
      <c r="J12573">
        <f t="shared" si="18"/>
        <v>7</v>
      </c>
      <c r="K12573">
        <f t="shared" si="19"/>
        <v>7</v>
      </c>
      <c r="L12573" s="15"/>
      <c r="M12573" s="1">
        <f t="shared" si="20"/>
        <v>193910.79917136699</v>
      </c>
      <c r="T12573"/>
    </row>
    <row r="12574" spans="1:20" x14ac:dyDescent="0.25">
      <c r="A12574">
        <v>1995</v>
      </c>
      <c r="B12574">
        <v>6</v>
      </c>
      <c r="C12574">
        <v>3</v>
      </c>
      <c r="D12574">
        <v>83</v>
      </c>
      <c r="E12574">
        <v>66</v>
      </c>
      <c r="F12574">
        <v>25</v>
      </c>
      <c r="H12574">
        <f t="shared" ref="H12574:H12637" si="21">+(D12574+E12574)/2</f>
        <v>74.5</v>
      </c>
      <c r="I12574">
        <f t="shared" ref="I12574:I12637" si="22">+IF(H12574&lt;65,65-H12574,0)</f>
        <v>0</v>
      </c>
      <c r="J12574">
        <f t="shared" si="18"/>
        <v>9.5</v>
      </c>
      <c r="K12574">
        <f t="shared" si="19"/>
        <v>9.5</v>
      </c>
      <c r="L12574" s="15"/>
      <c r="M12574" s="1">
        <f t="shared" si="20"/>
        <v>261814.41068067972</v>
      </c>
      <c r="T12574"/>
    </row>
    <row r="12575" spans="1:20" x14ac:dyDescent="0.25">
      <c r="A12575">
        <v>1995</v>
      </c>
      <c r="B12575">
        <v>6</v>
      </c>
      <c r="C12575">
        <v>4</v>
      </c>
      <c r="D12575">
        <v>81</v>
      </c>
      <c r="E12575">
        <v>65</v>
      </c>
      <c r="F12575">
        <v>0</v>
      </c>
      <c r="H12575">
        <f t="shared" si="21"/>
        <v>73</v>
      </c>
      <c r="I12575">
        <f t="shared" si="22"/>
        <v>0</v>
      </c>
      <c r="J12575">
        <f t="shared" si="18"/>
        <v>8</v>
      </c>
      <c r="K12575">
        <f t="shared" si="19"/>
        <v>8</v>
      </c>
      <c r="L12575" s="15"/>
      <c r="M12575" s="1">
        <f t="shared" si="20"/>
        <v>221072.24377509209</v>
      </c>
      <c r="T12575"/>
    </row>
    <row r="12576" spans="1:20" x14ac:dyDescent="0.25">
      <c r="A12576">
        <v>1995</v>
      </c>
      <c r="B12576">
        <v>6</v>
      </c>
      <c r="C12576">
        <v>5</v>
      </c>
      <c r="D12576">
        <v>83</v>
      </c>
      <c r="E12576">
        <v>63</v>
      </c>
      <c r="F12576">
        <v>0</v>
      </c>
      <c r="H12576">
        <f t="shared" si="21"/>
        <v>73</v>
      </c>
      <c r="I12576">
        <f t="shared" si="22"/>
        <v>0</v>
      </c>
      <c r="J12576">
        <f t="shared" si="18"/>
        <v>8</v>
      </c>
      <c r="K12576">
        <f t="shared" si="19"/>
        <v>8</v>
      </c>
      <c r="L12576" s="15"/>
      <c r="M12576" s="1">
        <f t="shared" si="20"/>
        <v>221072.24377509209</v>
      </c>
      <c r="T12576"/>
    </row>
    <row r="12577" spans="1:20" x14ac:dyDescent="0.25">
      <c r="A12577">
        <v>1995</v>
      </c>
      <c r="B12577">
        <v>6</v>
      </c>
      <c r="C12577">
        <v>6</v>
      </c>
      <c r="D12577">
        <v>82</v>
      </c>
      <c r="E12577">
        <v>66</v>
      </c>
      <c r="F12577">
        <v>4</v>
      </c>
      <c r="H12577">
        <f t="shared" si="21"/>
        <v>74</v>
      </c>
      <c r="I12577">
        <f t="shared" si="22"/>
        <v>0</v>
      </c>
      <c r="J12577">
        <f t="shared" si="18"/>
        <v>9</v>
      </c>
      <c r="K12577">
        <f t="shared" si="19"/>
        <v>9</v>
      </c>
      <c r="L12577" s="15"/>
      <c r="M12577" s="1">
        <f t="shared" si="20"/>
        <v>248233.6883788172</v>
      </c>
      <c r="T12577"/>
    </row>
    <row r="12578" spans="1:20" x14ac:dyDescent="0.25">
      <c r="A12578">
        <v>1995</v>
      </c>
      <c r="B12578">
        <v>6</v>
      </c>
      <c r="C12578">
        <v>7</v>
      </c>
      <c r="D12578">
        <v>87</v>
      </c>
      <c r="E12578">
        <v>65</v>
      </c>
      <c r="F12578">
        <v>11</v>
      </c>
      <c r="H12578">
        <f t="shared" si="21"/>
        <v>76</v>
      </c>
      <c r="I12578">
        <f t="shared" si="22"/>
        <v>0</v>
      </c>
      <c r="J12578">
        <f t="shared" si="18"/>
        <v>11</v>
      </c>
      <c r="K12578">
        <f t="shared" si="19"/>
        <v>11</v>
      </c>
      <c r="L12578" s="15"/>
      <c r="M12578" s="1">
        <f t="shared" si="20"/>
        <v>302556.57758626738</v>
      </c>
      <c r="T12578"/>
    </row>
    <row r="12579" spans="1:20" x14ac:dyDescent="0.25">
      <c r="A12579">
        <v>1995</v>
      </c>
      <c r="B12579">
        <v>6</v>
      </c>
      <c r="C12579">
        <v>8</v>
      </c>
      <c r="D12579">
        <v>86</v>
      </c>
      <c r="E12579">
        <v>62</v>
      </c>
      <c r="F12579">
        <v>1</v>
      </c>
      <c r="H12579">
        <f t="shared" si="21"/>
        <v>74</v>
      </c>
      <c r="I12579">
        <f t="shared" si="22"/>
        <v>0</v>
      </c>
      <c r="J12579">
        <f t="shared" si="18"/>
        <v>9</v>
      </c>
      <c r="K12579">
        <f t="shared" si="19"/>
        <v>9</v>
      </c>
      <c r="L12579" s="15"/>
      <c r="M12579" s="1">
        <f t="shared" si="20"/>
        <v>248233.6883788172</v>
      </c>
      <c r="T12579"/>
    </row>
    <row r="12580" spans="1:20" x14ac:dyDescent="0.25">
      <c r="A12580">
        <v>1995</v>
      </c>
      <c r="B12580">
        <v>6</v>
      </c>
      <c r="C12580">
        <v>9</v>
      </c>
      <c r="D12580">
        <v>74</v>
      </c>
      <c r="E12580">
        <v>59</v>
      </c>
      <c r="F12580">
        <v>0</v>
      </c>
      <c r="H12580">
        <f t="shared" si="21"/>
        <v>66.5</v>
      </c>
      <c r="I12580">
        <f t="shared" si="22"/>
        <v>0</v>
      </c>
      <c r="J12580">
        <f t="shared" si="18"/>
        <v>1.5</v>
      </c>
      <c r="K12580">
        <f t="shared" si="19"/>
        <v>1.5</v>
      </c>
      <c r="L12580" s="15"/>
      <c r="M12580" s="1">
        <f t="shared" si="20"/>
        <v>44522.853850878986</v>
      </c>
      <c r="T12580"/>
    </row>
    <row r="12581" spans="1:20" x14ac:dyDescent="0.25">
      <c r="A12581">
        <v>1995</v>
      </c>
      <c r="B12581">
        <v>6</v>
      </c>
      <c r="C12581">
        <v>10</v>
      </c>
      <c r="D12581">
        <v>74</v>
      </c>
      <c r="E12581">
        <v>62</v>
      </c>
      <c r="F12581">
        <v>0</v>
      </c>
      <c r="H12581">
        <f t="shared" si="21"/>
        <v>68</v>
      </c>
      <c r="I12581">
        <f t="shared" si="22"/>
        <v>0</v>
      </c>
      <c r="J12581">
        <f t="shared" si="18"/>
        <v>3</v>
      </c>
      <c r="K12581">
        <f t="shared" si="19"/>
        <v>3</v>
      </c>
      <c r="L12581" s="15"/>
      <c r="M12581" s="1">
        <f t="shared" si="20"/>
        <v>85265.020756466634</v>
      </c>
      <c r="T12581"/>
    </row>
    <row r="12582" spans="1:20" x14ac:dyDescent="0.25">
      <c r="A12582">
        <v>1995</v>
      </c>
      <c r="B12582">
        <v>6</v>
      </c>
      <c r="C12582">
        <v>11</v>
      </c>
      <c r="D12582">
        <v>82</v>
      </c>
      <c r="E12582">
        <v>62</v>
      </c>
      <c r="F12582">
        <v>0</v>
      </c>
      <c r="H12582">
        <f t="shared" si="21"/>
        <v>72</v>
      </c>
      <c r="I12582">
        <f t="shared" si="22"/>
        <v>0</v>
      </c>
      <c r="J12582">
        <f t="shared" si="18"/>
        <v>7</v>
      </c>
      <c r="K12582">
        <f t="shared" si="19"/>
        <v>7</v>
      </c>
      <c r="L12582" s="15"/>
      <c r="M12582" s="1">
        <f t="shared" si="20"/>
        <v>193910.79917136699</v>
      </c>
      <c r="T12582"/>
    </row>
    <row r="12583" spans="1:20" x14ac:dyDescent="0.25">
      <c r="A12583">
        <v>1995</v>
      </c>
      <c r="B12583">
        <v>6</v>
      </c>
      <c r="C12583">
        <v>12</v>
      </c>
      <c r="D12583">
        <v>71</v>
      </c>
      <c r="E12583">
        <v>58</v>
      </c>
      <c r="F12583">
        <v>99</v>
      </c>
      <c r="H12583">
        <f t="shared" si="21"/>
        <v>64.5</v>
      </c>
      <c r="I12583">
        <f t="shared" si="22"/>
        <v>0.5</v>
      </c>
      <c r="J12583">
        <f t="shared" si="18"/>
        <v>0</v>
      </c>
      <c r="K12583">
        <f t="shared" si="19"/>
        <v>0.5</v>
      </c>
      <c r="L12583" s="15"/>
      <c r="M12583" s="1">
        <f t="shared" si="20"/>
        <v>17361.409247153893</v>
      </c>
      <c r="T12583"/>
    </row>
    <row r="12584" spans="1:20" x14ac:dyDescent="0.25">
      <c r="A12584">
        <v>1995</v>
      </c>
      <c r="B12584">
        <v>6</v>
      </c>
      <c r="C12584">
        <v>13</v>
      </c>
      <c r="D12584">
        <v>70</v>
      </c>
      <c r="E12584">
        <v>58</v>
      </c>
      <c r="F12584">
        <v>2</v>
      </c>
      <c r="H12584">
        <f t="shared" si="21"/>
        <v>64</v>
      </c>
      <c r="I12584">
        <f t="shared" si="22"/>
        <v>1</v>
      </c>
      <c r="J12584">
        <f t="shared" si="18"/>
        <v>0</v>
      </c>
      <c r="K12584">
        <f t="shared" si="19"/>
        <v>1</v>
      </c>
      <c r="L12584" s="15"/>
      <c r="M12584" s="1">
        <f t="shared" si="20"/>
        <v>30942.131549016442</v>
      </c>
      <c r="T12584"/>
    </row>
    <row r="12585" spans="1:20" x14ac:dyDescent="0.25">
      <c r="A12585">
        <v>1995</v>
      </c>
      <c r="B12585">
        <v>6</v>
      </c>
      <c r="C12585">
        <v>14</v>
      </c>
      <c r="D12585">
        <v>74</v>
      </c>
      <c r="E12585">
        <v>61</v>
      </c>
      <c r="F12585">
        <v>1</v>
      </c>
      <c r="H12585">
        <f t="shared" si="21"/>
        <v>67.5</v>
      </c>
      <c r="I12585">
        <f t="shared" si="22"/>
        <v>0</v>
      </c>
      <c r="J12585">
        <f t="shared" si="18"/>
        <v>2.5</v>
      </c>
      <c r="K12585">
        <f t="shared" si="19"/>
        <v>2.5</v>
      </c>
      <c r="L12585" s="15"/>
      <c r="M12585" s="1">
        <f t="shared" si="20"/>
        <v>71684.298454604083</v>
      </c>
      <c r="T12585"/>
    </row>
    <row r="12586" spans="1:20" x14ac:dyDescent="0.25">
      <c r="A12586">
        <v>1995</v>
      </c>
      <c r="B12586">
        <v>6</v>
      </c>
      <c r="C12586">
        <v>15</v>
      </c>
      <c r="D12586">
        <v>81</v>
      </c>
      <c r="E12586">
        <v>60</v>
      </c>
      <c r="F12586">
        <v>0</v>
      </c>
      <c r="H12586">
        <f t="shared" si="21"/>
        <v>70.5</v>
      </c>
      <c r="I12586">
        <f t="shared" si="22"/>
        <v>0</v>
      </c>
      <c r="J12586">
        <f t="shared" si="18"/>
        <v>5.5</v>
      </c>
      <c r="K12586">
        <f t="shared" si="19"/>
        <v>5.5</v>
      </c>
      <c r="L12586" s="15"/>
      <c r="M12586" s="1">
        <f t="shared" si="20"/>
        <v>153168.63226577936</v>
      </c>
      <c r="T12586"/>
    </row>
    <row r="12587" spans="1:20" x14ac:dyDescent="0.25">
      <c r="A12587">
        <v>1995</v>
      </c>
      <c r="B12587">
        <v>6</v>
      </c>
      <c r="C12587">
        <v>16</v>
      </c>
      <c r="D12587">
        <v>85</v>
      </c>
      <c r="E12587">
        <v>62</v>
      </c>
      <c r="F12587">
        <v>0</v>
      </c>
      <c r="H12587">
        <f t="shared" si="21"/>
        <v>73.5</v>
      </c>
      <c r="I12587">
        <f t="shared" si="22"/>
        <v>0</v>
      </c>
      <c r="J12587">
        <f t="shared" si="18"/>
        <v>8.5</v>
      </c>
      <c r="K12587">
        <f t="shared" si="19"/>
        <v>8.5</v>
      </c>
      <c r="L12587" s="15"/>
      <c r="M12587" s="1">
        <f t="shared" si="20"/>
        <v>234652.96607695465</v>
      </c>
      <c r="T12587"/>
    </row>
    <row r="12588" spans="1:20" x14ac:dyDescent="0.25">
      <c r="A12588">
        <v>1995</v>
      </c>
      <c r="B12588">
        <v>6</v>
      </c>
      <c r="C12588">
        <v>17</v>
      </c>
      <c r="D12588">
        <v>87</v>
      </c>
      <c r="E12588">
        <v>66</v>
      </c>
      <c r="F12588">
        <v>0</v>
      </c>
      <c r="H12588">
        <f t="shared" si="21"/>
        <v>76.5</v>
      </c>
      <c r="I12588">
        <f t="shared" si="22"/>
        <v>0</v>
      </c>
      <c r="J12588">
        <f t="shared" si="18"/>
        <v>11.5</v>
      </c>
      <c r="K12588">
        <f t="shared" si="19"/>
        <v>11.5</v>
      </c>
      <c r="L12588" s="15"/>
      <c r="M12588" s="1">
        <f t="shared" si="20"/>
        <v>316137.29988812993</v>
      </c>
      <c r="T12588"/>
    </row>
    <row r="12589" spans="1:20" x14ac:dyDescent="0.25">
      <c r="A12589">
        <v>1995</v>
      </c>
      <c r="B12589">
        <v>6</v>
      </c>
      <c r="C12589">
        <v>18</v>
      </c>
      <c r="D12589">
        <v>90</v>
      </c>
      <c r="E12589">
        <v>68</v>
      </c>
      <c r="F12589">
        <v>0</v>
      </c>
      <c r="H12589">
        <f t="shared" si="21"/>
        <v>79</v>
      </c>
      <c r="I12589">
        <f t="shared" si="22"/>
        <v>0</v>
      </c>
      <c r="J12589">
        <f t="shared" si="18"/>
        <v>14</v>
      </c>
      <c r="K12589">
        <f t="shared" si="19"/>
        <v>14</v>
      </c>
      <c r="L12589" s="15"/>
      <c r="M12589" s="1">
        <f t="shared" si="20"/>
        <v>384040.91139744263</v>
      </c>
      <c r="T12589"/>
    </row>
    <row r="12590" spans="1:20" x14ac:dyDescent="0.25">
      <c r="A12590">
        <v>1995</v>
      </c>
      <c r="B12590">
        <v>6</v>
      </c>
      <c r="C12590">
        <v>19</v>
      </c>
      <c r="D12590">
        <v>93</v>
      </c>
      <c r="E12590">
        <v>72</v>
      </c>
      <c r="F12590">
        <v>0</v>
      </c>
      <c r="H12590">
        <f t="shared" si="21"/>
        <v>82.5</v>
      </c>
      <c r="I12590">
        <f t="shared" si="22"/>
        <v>0</v>
      </c>
      <c r="J12590">
        <f t="shared" si="18"/>
        <v>17.5</v>
      </c>
      <c r="K12590">
        <f t="shared" si="19"/>
        <v>17.5</v>
      </c>
      <c r="L12590" s="15"/>
      <c r="M12590" s="1">
        <f t="shared" si="20"/>
        <v>479105.96751048049</v>
      </c>
      <c r="T12590"/>
    </row>
    <row r="12591" spans="1:20" x14ac:dyDescent="0.25">
      <c r="A12591">
        <v>1995</v>
      </c>
      <c r="B12591">
        <v>6</v>
      </c>
      <c r="C12591">
        <v>20</v>
      </c>
      <c r="D12591">
        <v>95</v>
      </c>
      <c r="E12591">
        <v>71</v>
      </c>
      <c r="F12591">
        <v>0</v>
      </c>
      <c r="H12591">
        <f t="shared" si="21"/>
        <v>83</v>
      </c>
      <c r="I12591">
        <f t="shared" si="22"/>
        <v>0</v>
      </c>
      <c r="J12591">
        <f t="shared" si="18"/>
        <v>18</v>
      </c>
      <c r="K12591">
        <f t="shared" si="19"/>
        <v>18</v>
      </c>
      <c r="L12591" s="15"/>
      <c r="M12591" s="1">
        <f t="shared" si="20"/>
        <v>492686.68981234304</v>
      </c>
      <c r="T12591"/>
    </row>
    <row r="12592" spans="1:20" x14ac:dyDescent="0.25">
      <c r="A12592">
        <v>1995</v>
      </c>
      <c r="B12592">
        <v>6</v>
      </c>
      <c r="C12592">
        <v>21</v>
      </c>
      <c r="D12592">
        <v>74</v>
      </c>
      <c r="E12592">
        <v>62</v>
      </c>
      <c r="F12592">
        <v>0</v>
      </c>
      <c r="H12592">
        <f t="shared" si="21"/>
        <v>68</v>
      </c>
      <c r="I12592">
        <f t="shared" si="22"/>
        <v>0</v>
      </c>
      <c r="J12592">
        <f t="shared" si="18"/>
        <v>3</v>
      </c>
      <c r="K12592">
        <f t="shared" si="19"/>
        <v>3</v>
      </c>
      <c r="L12592" s="15"/>
      <c r="M12592" s="1">
        <f t="shared" si="20"/>
        <v>85265.020756466634</v>
      </c>
      <c r="T12592"/>
    </row>
    <row r="12593" spans="1:20" x14ac:dyDescent="0.25">
      <c r="A12593">
        <v>1995</v>
      </c>
      <c r="B12593">
        <v>6</v>
      </c>
      <c r="C12593">
        <v>22</v>
      </c>
      <c r="D12593">
        <v>75</v>
      </c>
      <c r="E12593">
        <v>61</v>
      </c>
      <c r="F12593">
        <v>44</v>
      </c>
      <c r="H12593">
        <f t="shared" si="21"/>
        <v>68</v>
      </c>
      <c r="I12593">
        <f t="shared" si="22"/>
        <v>0</v>
      </c>
      <c r="J12593">
        <f t="shared" si="18"/>
        <v>3</v>
      </c>
      <c r="K12593">
        <f t="shared" si="19"/>
        <v>3</v>
      </c>
      <c r="L12593" s="15"/>
      <c r="M12593" s="1">
        <f t="shared" si="20"/>
        <v>85265.020756466634</v>
      </c>
      <c r="T12593"/>
    </row>
    <row r="12594" spans="1:20" x14ac:dyDescent="0.25">
      <c r="A12594">
        <v>1995</v>
      </c>
      <c r="B12594">
        <v>6</v>
      </c>
      <c r="C12594">
        <v>23</v>
      </c>
      <c r="D12594">
        <v>73</v>
      </c>
      <c r="E12594">
        <v>63</v>
      </c>
      <c r="F12594">
        <v>4</v>
      </c>
      <c r="H12594">
        <f t="shared" si="21"/>
        <v>68</v>
      </c>
      <c r="I12594">
        <f t="shared" si="22"/>
        <v>0</v>
      </c>
      <c r="J12594">
        <f t="shared" si="18"/>
        <v>3</v>
      </c>
      <c r="K12594">
        <f t="shared" si="19"/>
        <v>3</v>
      </c>
      <c r="L12594" s="15"/>
      <c r="M12594" s="1">
        <f t="shared" si="20"/>
        <v>85265.020756466634</v>
      </c>
      <c r="T12594"/>
    </row>
    <row r="12595" spans="1:20" x14ac:dyDescent="0.25">
      <c r="A12595">
        <v>1995</v>
      </c>
      <c r="B12595">
        <v>6</v>
      </c>
      <c r="C12595">
        <v>24</v>
      </c>
      <c r="D12595">
        <v>75</v>
      </c>
      <c r="E12595">
        <v>64</v>
      </c>
      <c r="F12595">
        <v>2</v>
      </c>
      <c r="H12595">
        <f t="shared" si="21"/>
        <v>69.5</v>
      </c>
      <c r="I12595">
        <f t="shared" si="22"/>
        <v>0</v>
      </c>
      <c r="J12595">
        <f t="shared" si="18"/>
        <v>4.5</v>
      </c>
      <c r="K12595">
        <f t="shared" si="19"/>
        <v>4.5</v>
      </c>
      <c r="L12595" s="15"/>
      <c r="M12595" s="1">
        <f t="shared" si="20"/>
        <v>126007.18766205428</v>
      </c>
      <c r="T12595"/>
    </row>
    <row r="12596" spans="1:20" x14ac:dyDescent="0.25">
      <c r="A12596">
        <v>1995</v>
      </c>
      <c r="B12596">
        <v>6</v>
      </c>
      <c r="C12596">
        <v>25</v>
      </c>
      <c r="D12596">
        <v>80</v>
      </c>
      <c r="E12596">
        <v>66</v>
      </c>
      <c r="F12596">
        <v>8</v>
      </c>
      <c r="H12596">
        <f t="shared" si="21"/>
        <v>73</v>
      </c>
      <c r="I12596">
        <f t="shared" si="22"/>
        <v>0</v>
      </c>
      <c r="J12596">
        <f t="shared" si="18"/>
        <v>8</v>
      </c>
      <c r="K12596">
        <f t="shared" si="19"/>
        <v>8</v>
      </c>
      <c r="L12596" s="15"/>
      <c r="M12596" s="1">
        <f t="shared" si="20"/>
        <v>221072.24377509209</v>
      </c>
      <c r="T12596"/>
    </row>
    <row r="12597" spans="1:20" x14ac:dyDescent="0.25">
      <c r="A12597">
        <v>1995</v>
      </c>
      <c r="B12597">
        <v>6</v>
      </c>
      <c r="C12597">
        <v>26</v>
      </c>
      <c r="D12597">
        <v>81</v>
      </c>
      <c r="E12597">
        <v>69</v>
      </c>
      <c r="F12597">
        <v>1</v>
      </c>
      <c r="H12597">
        <f t="shared" si="21"/>
        <v>75</v>
      </c>
      <c r="I12597">
        <f t="shared" si="22"/>
        <v>0</v>
      </c>
      <c r="J12597">
        <f t="shared" si="18"/>
        <v>10</v>
      </c>
      <c r="K12597">
        <f t="shared" si="19"/>
        <v>10</v>
      </c>
      <c r="L12597" s="15"/>
      <c r="M12597" s="1">
        <f t="shared" si="20"/>
        <v>275395.13298254227</v>
      </c>
      <c r="T12597"/>
    </row>
    <row r="12598" spans="1:20" x14ac:dyDescent="0.25">
      <c r="A12598">
        <v>1995</v>
      </c>
      <c r="B12598">
        <v>6</v>
      </c>
      <c r="C12598">
        <v>27</v>
      </c>
      <c r="D12598">
        <v>71</v>
      </c>
      <c r="E12598">
        <v>59</v>
      </c>
      <c r="F12598">
        <v>7</v>
      </c>
      <c r="H12598">
        <f t="shared" si="21"/>
        <v>65</v>
      </c>
      <c r="I12598">
        <f t="shared" si="22"/>
        <v>0</v>
      </c>
      <c r="J12598">
        <f t="shared" si="18"/>
        <v>0</v>
      </c>
      <c r="K12598">
        <f t="shared" si="19"/>
        <v>0</v>
      </c>
      <c r="L12598" s="15"/>
      <c r="M12598" s="1">
        <f t="shared" si="20"/>
        <v>3780.6869452913475</v>
      </c>
      <c r="T12598"/>
    </row>
    <row r="12599" spans="1:20" x14ac:dyDescent="0.25">
      <c r="A12599">
        <v>1995</v>
      </c>
      <c r="B12599">
        <v>6</v>
      </c>
      <c r="C12599">
        <v>28</v>
      </c>
      <c r="D12599">
        <v>74</v>
      </c>
      <c r="E12599">
        <v>54</v>
      </c>
      <c r="F12599">
        <v>0</v>
      </c>
      <c r="H12599">
        <f t="shared" si="21"/>
        <v>64</v>
      </c>
      <c r="I12599">
        <f t="shared" si="22"/>
        <v>1</v>
      </c>
      <c r="J12599">
        <f t="shared" si="18"/>
        <v>0</v>
      </c>
      <c r="K12599">
        <f t="shared" si="19"/>
        <v>1</v>
      </c>
      <c r="L12599" s="15"/>
      <c r="M12599" s="1">
        <f t="shared" si="20"/>
        <v>30942.131549016442</v>
      </c>
      <c r="T12599"/>
    </row>
    <row r="12600" spans="1:20" x14ac:dyDescent="0.25">
      <c r="A12600">
        <v>1995</v>
      </c>
      <c r="B12600">
        <v>6</v>
      </c>
      <c r="C12600">
        <v>29</v>
      </c>
      <c r="D12600">
        <v>82</v>
      </c>
      <c r="E12600">
        <v>57</v>
      </c>
      <c r="F12600">
        <v>0</v>
      </c>
      <c r="H12600">
        <f t="shared" si="21"/>
        <v>69.5</v>
      </c>
      <c r="I12600">
        <f t="shared" si="22"/>
        <v>0</v>
      </c>
      <c r="J12600">
        <f t="shared" si="18"/>
        <v>4.5</v>
      </c>
      <c r="K12600">
        <f t="shared" si="19"/>
        <v>4.5</v>
      </c>
      <c r="L12600" s="15"/>
      <c r="M12600" s="1">
        <f t="shared" si="20"/>
        <v>126007.18766205428</v>
      </c>
      <c r="T12600"/>
    </row>
    <row r="12601" spans="1:20" x14ac:dyDescent="0.25">
      <c r="A12601">
        <v>1995</v>
      </c>
      <c r="B12601">
        <v>6</v>
      </c>
      <c r="C12601">
        <v>30</v>
      </c>
      <c r="D12601">
        <v>83</v>
      </c>
      <c r="E12601">
        <v>64</v>
      </c>
      <c r="F12601">
        <v>0</v>
      </c>
      <c r="H12601">
        <f t="shared" si="21"/>
        <v>73.5</v>
      </c>
      <c r="I12601">
        <f t="shared" si="22"/>
        <v>0</v>
      </c>
      <c r="J12601">
        <f t="shared" si="18"/>
        <v>8.5</v>
      </c>
      <c r="K12601">
        <f t="shared" si="19"/>
        <v>8.5</v>
      </c>
      <c r="L12601" s="15"/>
      <c r="M12601" s="1">
        <f t="shared" si="20"/>
        <v>234652.96607695465</v>
      </c>
      <c r="T12601"/>
    </row>
    <row r="12602" spans="1:20" x14ac:dyDescent="0.25">
      <c r="A12602">
        <v>1995</v>
      </c>
      <c r="B12602">
        <v>7</v>
      </c>
      <c r="C12602">
        <v>1</v>
      </c>
      <c r="D12602">
        <v>80</v>
      </c>
      <c r="E12602">
        <v>69</v>
      </c>
      <c r="F12602">
        <v>50</v>
      </c>
      <c r="H12602">
        <f t="shared" si="21"/>
        <v>74.5</v>
      </c>
      <c r="I12602">
        <f t="shared" si="22"/>
        <v>0</v>
      </c>
      <c r="J12602">
        <f t="shared" si="18"/>
        <v>9.5</v>
      </c>
      <c r="K12602">
        <f t="shared" si="19"/>
        <v>9.5</v>
      </c>
      <c r="L12602" s="15"/>
      <c r="M12602" s="1">
        <f t="shared" si="20"/>
        <v>261814.41068067972</v>
      </c>
      <c r="T12602"/>
    </row>
    <row r="12603" spans="1:20" x14ac:dyDescent="0.25">
      <c r="A12603">
        <v>1995</v>
      </c>
      <c r="B12603">
        <v>7</v>
      </c>
      <c r="C12603">
        <v>2</v>
      </c>
      <c r="D12603">
        <v>78</v>
      </c>
      <c r="E12603">
        <v>66</v>
      </c>
      <c r="F12603">
        <v>8</v>
      </c>
      <c r="H12603">
        <f t="shared" si="21"/>
        <v>72</v>
      </c>
      <c r="I12603">
        <f t="shared" si="22"/>
        <v>0</v>
      </c>
      <c r="J12603">
        <f t="shared" si="18"/>
        <v>7</v>
      </c>
      <c r="K12603">
        <f t="shared" si="19"/>
        <v>7</v>
      </c>
      <c r="L12603" s="15"/>
      <c r="M12603" s="1">
        <f t="shared" si="20"/>
        <v>193910.79917136699</v>
      </c>
      <c r="T12603"/>
    </row>
    <row r="12604" spans="1:20" x14ac:dyDescent="0.25">
      <c r="A12604">
        <v>1995</v>
      </c>
      <c r="B12604">
        <v>7</v>
      </c>
      <c r="C12604">
        <v>3</v>
      </c>
      <c r="D12604">
        <v>82</v>
      </c>
      <c r="E12604">
        <v>60</v>
      </c>
      <c r="F12604">
        <v>0</v>
      </c>
      <c r="H12604">
        <f t="shared" si="21"/>
        <v>71</v>
      </c>
      <c r="I12604">
        <f t="shared" si="22"/>
        <v>0</v>
      </c>
      <c r="J12604">
        <f t="shared" si="18"/>
        <v>6</v>
      </c>
      <c r="K12604">
        <f t="shared" si="19"/>
        <v>6</v>
      </c>
      <c r="L12604" s="15"/>
      <c r="M12604" s="1">
        <f t="shared" si="20"/>
        <v>166749.35456764192</v>
      </c>
      <c r="T12604"/>
    </row>
    <row r="12605" spans="1:20" x14ac:dyDescent="0.25">
      <c r="A12605">
        <v>1995</v>
      </c>
      <c r="B12605">
        <v>7</v>
      </c>
      <c r="C12605">
        <v>4</v>
      </c>
      <c r="D12605">
        <v>86</v>
      </c>
      <c r="E12605">
        <v>64</v>
      </c>
      <c r="F12605">
        <v>0</v>
      </c>
      <c r="H12605">
        <f t="shared" si="21"/>
        <v>75</v>
      </c>
      <c r="I12605">
        <f t="shared" si="22"/>
        <v>0</v>
      </c>
      <c r="J12605">
        <f t="shared" si="18"/>
        <v>10</v>
      </c>
      <c r="K12605">
        <f t="shared" si="19"/>
        <v>10</v>
      </c>
      <c r="L12605" s="15"/>
      <c r="M12605" s="1">
        <f t="shared" si="20"/>
        <v>275395.13298254227</v>
      </c>
      <c r="T12605"/>
    </row>
    <row r="12606" spans="1:20" x14ac:dyDescent="0.25">
      <c r="A12606">
        <v>1995</v>
      </c>
      <c r="B12606">
        <v>7</v>
      </c>
      <c r="C12606">
        <v>5</v>
      </c>
      <c r="D12606">
        <v>81</v>
      </c>
      <c r="E12606">
        <v>71</v>
      </c>
      <c r="F12606">
        <v>0</v>
      </c>
      <c r="H12606">
        <f t="shared" si="21"/>
        <v>76</v>
      </c>
      <c r="I12606">
        <f t="shared" si="22"/>
        <v>0</v>
      </c>
      <c r="J12606">
        <f t="shared" si="18"/>
        <v>11</v>
      </c>
      <c r="K12606">
        <f t="shared" si="19"/>
        <v>11</v>
      </c>
      <c r="L12606" s="15"/>
      <c r="M12606" s="1">
        <f t="shared" si="20"/>
        <v>302556.57758626738</v>
      </c>
      <c r="T12606"/>
    </row>
    <row r="12607" spans="1:20" x14ac:dyDescent="0.25">
      <c r="A12607">
        <v>1995</v>
      </c>
      <c r="B12607">
        <v>7</v>
      </c>
      <c r="C12607">
        <v>6</v>
      </c>
      <c r="D12607">
        <v>83</v>
      </c>
      <c r="E12607">
        <v>70</v>
      </c>
      <c r="F12607">
        <v>0</v>
      </c>
      <c r="H12607">
        <f t="shared" si="21"/>
        <v>76.5</v>
      </c>
      <c r="I12607">
        <f t="shared" si="22"/>
        <v>0</v>
      </c>
      <c r="J12607">
        <f t="shared" si="18"/>
        <v>11.5</v>
      </c>
      <c r="K12607">
        <f t="shared" si="19"/>
        <v>11.5</v>
      </c>
      <c r="L12607" s="15"/>
      <c r="M12607" s="1">
        <f t="shared" si="20"/>
        <v>316137.29988812993</v>
      </c>
      <c r="T12607"/>
    </row>
    <row r="12608" spans="1:20" x14ac:dyDescent="0.25">
      <c r="A12608">
        <v>1995</v>
      </c>
      <c r="B12608">
        <v>7</v>
      </c>
      <c r="C12608">
        <v>7</v>
      </c>
      <c r="D12608">
        <v>79</v>
      </c>
      <c r="E12608">
        <v>71</v>
      </c>
      <c r="F12608">
        <v>36</v>
      </c>
      <c r="H12608">
        <f t="shared" si="21"/>
        <v>75</v>
      </c>
      <c r="I12608">
        <f t="shared" si="22"/>
        <v>0</v>
      </c>
      <c r="J12608">
        <f t="shared" si="18"/>
        <v>10</v>
      </c>
      <c r="K12608">
        <f t="shared" si="19"/>
        <v>10</v>
      </c>
      <c r="L12608" s="15"/>
      <c r="M12608" s="1">
        <f t="shared" si="20"/>
        <v>275395.13298254227</v>
      </c>
      <c r="T12608"/>
    </row>
    <row r="12609" spans="1:20" x14ac:dyDescent="0.25">
      <c r="A12609">
        <v>1995</v>
      </c>
      <c r="B12609">
        <v>7</v>
      </c>
      <c r="C12609">
        <v>8</v>
      </c>
      <c r="D12609">
        <v>86</v>
      </c>
      <c r="E12609">
        <v>66</v>
      </c>
      <c r="F12609">
        <v>26</v>
      </c>
      <c r="H12609">
        <f t="shared" si="21"/>
        <v>76</v>
      </c>
      <c r="I12609">
        <f t="shared" si="22"/>
        <v>0</v>
      </c>
      <c r="J12609">
        <f t="shared" si="18"/>
        <v>11</v>
      </c>
      <c r="K12609">
        <f t="shared" si="19"/>
        <v>11</v>
      </c>
      <c r="L12609" s="15"/>
      <c r="M12609" s="1">
        <f t="shared" si="20"/>
        <v>302556.57758626738</v>
      </c>
      <c r="T12609"/>
    </row>
    <row r="12610" spans="1:20" x14ac:dyDescent="0.25">
      <c r="A12610">
        <v>1995</v>
      </c>
      <c r="B12610">
        <v>7</v>
      </c>
      <c r="C12610">
        <v>9</v>
      </c>
      <c r="D12610">
        <v>74</v>
      </c>
      <c r="E12610">
        <v>61</v>
      </c>
      <c r="F12610">
        <v>0</v>
      </c>
      <c r="H12610">
        <f t="shared" si="21"/>
        <v>67.5</v>
      </c>
      <c r="I12610">
        <f t="shared" si="22"/>
        <v>0</v>
      </c>
      <c r="J12610">
        <f t="shared" si="18"/>
        <v>2.5</v>
      </c>
      <c r="K12610">
        <f t="shared" si="19"/>
        <v>2.5</v>
      </c>
      <c r="L12610" s="15"/>
      <c r="M12610" s="1">
        <f t="shared" si="20"/>
        <v>71684.298454604083</v>
      </c>
      <c r="T12610"/>
    </row>
    <row r="12611" spans="1:20" x14ac:dyDescent="0.25">
      <c r="A12611">
        <v>1995</v>
      </c>
      <c r="B12611">
        <v>7</v>
      </c>
      <c r="C12611">
        <v>10</v>
      </c>
      <c r="D12611">
        <v>84</v>
      </c>
      <c r="E12611">
        <v>65</v>
      </c>
      <c r="F12611">
        <v>0</v>
      </c>
      <c r="H12611">
        <f t="shared" si="21"/>
        <v>74.5</v>
      </c>
      <c r="I12611">
        <f t="shared" si="22"/>
        <v>0</v>
      </c>
      <c r="J12611">
        <f t="shared" si="18"/>
        <v>9.5</v>
      </c>
      <c r="K12611">
        <f t="shared" si="19"/>
        <v>9.5</v>
      </c>
      <c r="L12611" s="15"/>
      <c r="M12611" s="1">
        <f t="shared" si="20"/>
        <v>261814.41068067972</v>
      </c>
      <c r="T12611"/>
    </row>
    <row r="12612" spans="1:20" x14ac:dyDescent="0.25">
      <c r="A12612">
        <v>1995</v>
      </c>
      <c r="B12612">
        <v>7</v>
      </c>
      <c r="C12612">
        <v>11</v>
      </c>
      <c r="D12612">
        <v>84</v>
      </c>
      <c r="E12612">
        <v>64</v>
      </c>
      <c r="F12612">
        <v>46</v>
      </c>
      <c r="H12612">
        <f t="shared" si="21"/>
        <v>74</v>
      </c>
      <c r="I12612">
        <f t="shared" si="22"/>
        <v>0</v>
      </c>
      <c r="J12612">
        <f t="shared" si="18"/>
        <v>9</v>
      </c>
      <c r="K12612">
        <f t="shared" si="19"/>
        <v>9</v>
      </c>
      <c r="L12612" s="15"/>
      <c r="M12612" s="1">
        <f t="shared" si="20"/>
        <v>248233.6883788172</v>
      </c>
      <c r="T12612"/>
    </row>
    <row r="12613" spans="1:20" x14ac:dyDescent="0.25">
      <c r="A12613">
        <v>1995</v>
      </c>
      <c r="B12613">
        <v>7</v>
      </c>
      <c r="C12613">
        <v>12</v>
      </c>
      <c r="D12613">
        <v>83</v>
      </c>
      <c r="E12613">
        <v>68</v>
      </c>
      <c r="F12613">
        <v>0</v>
      </c>
      <c r="H12613">
        <f t="shared" si="21"/>
        <v>75.5</v>
      </c>
      <c r="I12613">
        <f t="shared" si="22"/>
        <v>0</v>
      </c>
      <c r="J12613">
        <f t="shared" si="18"/>
        <v>10.5</v>
      </c>
      <c r="K12613">
        <f t="shared" si="19"/>
        <v>10.5</v>
      </c>
      <c r="L12613" s="15"/>
      <c r="M12613" s="1">
        <f t="shared" si="20"/>
        <v>288975.85528440482</v>
      </c>
      <c r="T12613"/>
    </row>
    <row r="12614" spans="1:20" x14ac:dyDescent="0.25">
      <c r="A12614">
        <v>1995</v>
      </c>
      <c r="B12614">
        <v>7</v>
      </c>
      <c r="C12614">
        <v>13</v>
      </c>
      <c r="D12614">
        <v>92</v>
      </c>
      <c r="E12614">
        <v>71</v>
      </c>
      <c r="F12614">
        <v>0</v>
      </c>
      <c r="H12614">
        <f t="shared" si="21"/>
        <v>81.5</v>
      </c>
      <c r="I12614">
        <f t="shared" si="22"/>
        <v>0</v>
      </c>
      <c r="J12614">
        <f t="shared" ref="J12614:J12677" si="23">+IF(H12614&gt;$L$12418,H12614-$L$12418,0)</f>
        <v>16.5</v>
      </c>
      <c r="K12614">
        <f t="shared" ref="K12614:K12677" si="24">+I12614+J12614</f>
        <v>16.5</v>
      </c>
      <c r="L12614" s="15"/>
      <c r="M12614" s="1">
        <f t="shared" ref="M12614:M12677" si="25">+(L$12416/30.25)+($L$12417*K12614)</f>
        <v>451944.52290675539</v>
      </c>
      <c r="T12614"/>
    </row>
    <row r="12615" spans="1:20" x14ac:dyDescent="0.25">
      <c r="A12615">
        <v>1995</v>
      </c>
      <c r="B12615">
        <v>7</v>
      </c>
      <c r="C12615">
        <v>14</v>
      </c>
      <c r="D12615">
        <v>96</v>
      </c>
      <c r="E12615">
        <v>77</v>
      </c>
      <c r="F12615">
        <v>0</v>
      </c>
      <c r="H12615">
        <f t="shared" si="21"/>
        <v>86.5</v>
      </c>
      <c r="I12615">
        <f t="shared" si="22"/>
        <v>0</v>
      </c>
      <c r="J12615">
        <f t="shared" si="23"/>
        <v>21.5</v>
      </c>
      <c r="K12615">
        <f t="shared" si="24"/>
        <v>21.5</v>
      </c>
      <c r="L12615" s="15"/>
      <c r="M12615" s="1">
        <f t="shared" si="25"/>
        <v>587751.74592538085</v>
      </c>
      <c r="T12615"/>
    </row>
    <row r="12616" spans="1:20" x14ac:dyDescent="0.25">
      <c r="A12616">
        <v>1995</v>
      </c>
      <c r="B12616">
        <v>7</v>
      </c>
      <c r="C12616">
        <v>15</v>
      </c>
      <c r="D12616">
        <v>102</v>
      </c>
      <c r="E12616">
        <v>84</v>
      </c>
      <c r="F12616">
        <v>0</v>
      </c>
      <c r="H12616">
        <f t="shared" si="21"/>
        <v>93</v>
      </c>
      <c r="I12616">
        <f t="shared" si="22"/>
        <v>0</v>
      </c>
      <c r="J12616">
        <f t="shared" si="23"/>
        <v>28</v>
      </c>
      <c r="K12616">
        <f t="shared" si="24"/>
        <v>28</v>
      </c>
      <c r="L12616" s="15"/>
      <c r="M12616" s="1">
        <f t="shared" si="25"/>
        <v>764301.13584959391</v>
      </c>
      <c r="T12616"/>
    </row>
    <row r="12617" spans="1:20" x14ac:dyDescent="0.25">
      <c r="A12617">
        <v>1995</v>
      </c>
      <c r="B12617">
        <v>7</v>
      </c>
      <c r="C12617">
        <v>16</v>
      </c>
      <c r="D12617">
        <v>86</v>
      </c>
      <c r="E12617">
        <v>72</v>
      </c>
      <c r="F12617">
        <v>3</v>
      </c>
      <c r="H12617">
        <f t="shared" si="21"/>
        <v>79</v>
      </c>
      <c r="I12617">
        <f t="shared" si="22"/>
        <v>0</v>
      </c>
      <c r="J12617">
        <f t="shared" si="23"/>
        <v>14</v>
      </c>
      <c r="K12617">
        <f t="shared" si="24"/>
        <v>14</v>
      </c>
      <c r="L12617" s="15"/>
      <c r="M12617" s="1">
        <f t="shared" si="25"/>
        <v>384040.91139744263</v>
      </c>
      <c r="T12617"/>
    </row>
    <row r="12618" spans="1:20" x14ac:dyDescent="0.25">
      <c r="A12618">
        <v>1995</v>
      </c>
      <c r="B12618">
        <v>7</v>
      </c>
      <c r="C12618">
        <v>17</v>
      </c>
      <c r="D12618">
        <v>87</v>
      </c>
      <c r="E12618">
        <v>69</v>
      </c>
      <c r="F12618">
        <v>313</v>
      </c>
      <c r="H12618">
        <f t="shared" si="21"/>
        <v>78</v>
      </c>
      <c r="I12618">
        <f t="shared" si="22"/>
        <v>0</v>
      </c>
      <c r="J12618">
        <f t="shared" si="23"/>
        <v>13</v>
      </c>
      <c r="K12618">
        <f t="shared" si="24"/>
        <v>13</v>
      </c>
      <c r="L12618" s="15"/>
      <c r="M12618" s="1">
        <f t="shared" si="25"/>
        <v>356879.46679371758</v>
      </c>
      <c r="T12618"/>
    </row>
    <row r="12619" spans="1:20" x14ac:dyDescent="0.25">
      <c r="A12619">
        <v>1995</v>
      </c>
      <c r="B12619">
        <v>7</v>
      </c>
      <c r="C12619">
        <v>18</v>
      </c>
      <c r="D12619">
        <v>89</v>
      </c>
      <c r="E12619">
        <v>69</v>
      </c>
      <c r="F12619">
        <v>23</v>
      </c>
      <c r="H12619">
        <f t="shared" si="21"/>
        <v>79</v>
      </c>
      <c r="I12619">
        <f t="shared" si="22"/>
        <v>0</v>
      </c>
      <c r="J12619">
        <f t="shared" si="23"/>
        <v>14</v>
      </c>
      <c r="K12619">
        <f t="shared" si="24"/>
        <v>14</v>
      </c>
      <c r="L12619" s="15"/>
      <c r="M12619" s="1">
        <f t="shared" si="25"/>
        <v>384040.91139744263</v>
      </c>
      <c r="T12619"/>
    </row>
    <row r="12620" spans="1:20" x14ac:dyDescent="0.25">
      <c r="A12620">
        <v>1995</v>
      </c>
      <c r="B12620">
        <v>7</v>
      </c>
      <c r="C12620">
        <v>19</v>
      </c>
      <c r="D12620">
        <v>90</v>
      </c>
      <c r="E12620">
        <v>71</v>
      </c>
      <c r="F12620">
        <v>0</v>
      </c>
      <c r="H12620">
        <f t="shared" si="21"/>
        <v>80.5</v>
      </c>
      <c r="I12620">
        <f t="shared" si="22"/>
        <v>0</v>
      </c>
      <c r="J12620">
        <f t="shared" si="23"/>
        <v>15.5</v>
      </c>
      <c r="K12620">
        <f t="shared" si="24"/>
        <v>15.5</v>
      </c>
      <c r="L12620" s="15"/>
      <c r="M12620" s="1">
        <f t="shared" si="25"/>
        <v>424783.07830303028</v>
      </c>
      <c r="T12620"/>
    </row>
    <row r="12621" spans="1:20" x14ac:dyDescent="0.25">
      <c r="A12621">
        <v>1995</v>
      </c>
      <c r="B12621">
        <v>7</v>
      </c>
      <c r="C12621">
        <v>20</v>
      </c>
      <c r="D12621">
        <v>88</v>
      </c>
      <c r="E12621">
        <v>72</v>
      </c>
      <c r="F12621">
        <v>0</v>
      </c>
      <c r="H12621">
        <f t="shared" si="21"/>
        <v>80</v>
      </c>
      <c r="I12621">
        <f t="shared" si="22"/>
        <v>0</v>
      </c>
      <c r="J12621">
        <f t="shared" si="23"/>
        <v>15</v>
      </c>
      <c r="K12621">
        <f t="shared" si="24"/>
        <v>15</v>
      </c>
      <c r="L12621" s="15"/>
      <c r="M12621" s="1">
        <f t="shared" si="25"/>
        <v>411202.35600116773</v>
      </c>
      <c r="T12621"/>
    </row>
    <row r="12622" spans="1:20" x14ac:dyDescent="0.25">
      <c r="A12622">
        <v>1995</v>
      </c>
      <c r="B12622">
        <v>7</v>
      </c>
      <c r="C12622">
        <v>21</v>
      </c>
      <c r="D12622">
        <v>85</v>
      </c>
      <c r="E12622">
        <v>74</v>
      </c>
      <c r="F12622">
        <v>0</v>
      </c>
      <c r="H12622">
        <f t="shared" si="21"/>
        <v>79.5</v>
      </c>
      <c r="I12622">
        <f t="shared" si="22"/>
        <v>0</v>
      </c>
      <c r="J12622">
        <f t="shared" si="23"/>
        <v>14.5</v>
      </c>
      <c r="K12622">
        <f t="shared" si="24"/>
        <v>14.5</v>
      </c>
      <c r="L12622" s="15"/>
      <c r="M12622" s="1">
        <f t="shared" si="25"/>
        <v>397621.63369930518</v>
      </c>
      <c r="T12622"/>
    </row>
    <row r="12623" spans="1:20" x14ac:dyDescent="0.25">
      <c r="A12623">
        <v>1995</v>
      </c>
      <c r="B12623">
        <v>7</v>
      </c>
      <c r="C12623">
        <v>22</v>
      </c>
      <c r="D12623">
        <v>86</v>
      </c>
      <c r="E12623">
        <v>74</v>
      </c>
      <c r="F12623">
        <v>0</v>
      </c>
      <c r="H12623">
        <f t="shared" si="21"/>
        <v>80</v>
      </c>
      <c r="I12623">
        <f t="shared" si="22"/>
        <v>0</v>
      </c>
      <c r="J12623">
        <f t="shared" si="23"/>
        <v>15</v>
      </c>
      <c r="K12623">
        <f t="shared" si="24"/>
        <v>15</v>
      </c>
      <c r="L12623" s="15"/>
      <c r="M12623" s="1">
        <f t="shared" si="25"/>
        <v>411202.35600116773</v>
      </c>
      <c r="T12623"/>
    </row>
    <row r="12624" spans="1:20" x14ac:dyDescent="0.25">
      <c r="A12624">
        <v>1995</v>
      </c>
      <c r="B12624">
        <v>7</v>
      </c>
      <c r="C12624">
        <v>23</v>
      </c>
      <c r="D12624">
        <v>87</v>
      </c>
      <c r="E12624">
        <v>74</v>
      </c>
      <c r="F12624">
        <v>66</v>
      </c>
      <c r="H12624">
        <f t="shared" si="21"/>
        <v>80.5</v>
      </c>
      <c r="I12624">
        <f t="shared" si="22"/>
        <v>0</v>
      </c>
      <c r="J12624">
        <f t="shared" si="23"/>
        <v>15.5</v>
      </c>
      <c r="K12624">
        <f t="shared" si="24"/>
        <v>15.5</v>
      </c>
      <c r="L12624" s="15"/>
      <c r="M12624" s="1">
        <f t="shared" si="25"/>
        <v>424783.07830303028</v>
      </c>
      <c r="T12624"/>
    </row>
    <row r="12625" spans="1:20" x14ac:dyDescent="0.25">
      <c r="A12625">
        <v>1995</v>
      </c>
      <c r="B12625">
        <v>7</v>
      </c>
      <c r="C12625">
        <v>24</v>
      </c>
      <c r="D12625">
        <v>91</v>
      </c>
      <c r="E12625">
        <v>73</v>
      </c>
      <c r="F12625">
        <v>0</v>
      </c>
      <c r="H12625">
        <f t="shared" si="21"/>
        <v>82</v>
      </c>
      <c r="I12625">
        <f t="shared" si="22"/>
        <v>0</v>
      </c>
      <c r="J12625">
        <f t="shared" si="23"/>
        <v>17</v>
      </c>
      <c r="K12625">
        <f t="shared" si="24"/>
        <v>17</v>
      </c>
      <c r="L12625" s="15"/>
      <c r="M12625" s="1">
        <f t="shared" si="25"/>
        <v>465525.24520861794</v>
      </c>
      <c r="T12625"/>
    </row>
    <row r="12626" spans="1:20" x14ac:dyDescent="0.25">
      <c r="A12626">
        <v>1995</v>
      </c>
      <c r="B12626">
        <v>7</v>
      </c>
      <c r="C12626">
        <v>25</v>
      </c>
      <c r="D12626">
        <v>90</v>
      </c>
      <c r="E12626">
        <v>77</v>
      </c>
      <c r="F12626">
        <v>0</v>
      </c>
      <c r="H12626">
        <f t="shared" si="21"/>
        <v>83.5</v>
      </c>
      <c r="I12626">
        <f t="shared" si="22"/>
        <v>0</v>
      </c>
      <c r="J12626">
        <f t="shared" si="23"/>
        <v>18.5</v>
      </c>
      <c r="K12626">
        <f t="shared" si="24"/>
        <v>18.5</v>
      </c>
      <c r="L12626" s="15"/>
      <c r="M12626" s="1">
        <f t="shared" si="25"/>
        <v>506267.4121142056</v>
      </c>
      <c r="T12626"/>
    </row>
    <row r="12627" spans="1:20" x14ac:dyDescent="0.25">
      <c r="A12627">
        <v>1995</v>
      </c>
      <c r="B12627">
        <v>7</v>
      </c>
      <c r="C12627">
        <v>26</v>
      </c>
      <c r="D12627">
        <v>90</v>
      </c>
      <c r="E12627">
        <v>77</v>
      </c>
      <c r="F12627">
        <v>9</v>
      </c>
      <c r="H12627">
        <f t="shared" si="21"/>
        <v>83.5</v>
      </c>
      <c r="I12627">
        <f t="shared" si="22"/>
        <v>0</v>
      </c>
      <c r="J12627">
        <f t="shared" si="23"/>
        <v>18.5</v>
      </c>
      <c r="K12627">
        <f t="shared" si="24"/>
        <v>18.5</v>
      </c>
      <c r="L12627" s="15"/>
      <c r="M12627" s="1">
        <f t="shared" si="25"/>
        <v>506267.4121142056</v>
      </c>
      <c r="T12627"/>
    </row>
    <row r="12628" spans="1:20" x14ac:dyDescent="0.25">
      <c r="A12628">
        <v>1995</v>
      </c>
      <c r="B12628">
        <v>7</v>
      </c>
      <c r="C12628">
        <v>27</v>
      </c>
      <c r="D12628">
        <v>93</v>
      </c>
      <c r="E12628">
        <v>78</v>
      </c>
      <c r="F12628">
        <v>0</v>
      </c>
      <c r="H12628">
        <f t="shared" si="21"/>
        <v>85.5</v>
      </c>
      <c r="I12628">
        <f t="shared" si="22"/>
        <v>0</v>
      </c>
      <c r="J12628">
        <f t="shared" si="23"/>
        <v>20.5</v>
      </c>
      <c r="K12628">
        <f t="shared" si="24"/>
        <v>20.5</v>
      </c>
      <c r="L12628" s="15"/>
      <c r="M12628" s="1">
        <f t="shared" si="25"/>
        <v>560590.30132165574</v>
      </c>
      <c r="T12628"/>
    </row>
    <row r="12629" spans="1:20" x14ac:dyDescent="0.25">
      <c r="A12629">
        <v>1995</v>
      </c>
      <c r="B12629">
        <v>7</v>
      </c>
      <c r="C12629">
        <v>28</v>
      </c>
      <c r="D12629">
        <v>88</v>
      </c>
      <c r="E12629">
        <v>71</v>
      </c>
      <c r="F12629">
        <v>33</v>
      </c>
      <c r="H12629">
        <f t="shared" si="21"/>
        <v>79.5</v>
      </c>
      <c r="I12629">
        <f t="shared" si="22"/>
        <v>0</v>
      </c>
      <c r="J12629">
        <f t="shared" si="23"/>
        <v>14.5</v>
      </c>
      <c r="K12629">
        <f t="shared" si="24"/>
        <v>14.5</v>
      </c>
      <c r="L12629" s="15"/>
      <c r="M12629" s="1">
        <f t="shared" si="25"/>
        <v>397621.63369930518</v>
      </c>
      <c r="T12629"/>
    </row>
    <row r="12630" spans="1:20" x14ac:dyDescent="0.25">
      <c r="A12630">
        <v>1995</v>
      </c>
      <c r="B12630">
        <v>7</v>
      </c>
      <c r="C12630">
        <v>29</v>
      </c>
      <c r="D12630">
        <v>93</v>
      </c>
      <c r="E12630">
        <v>79</v>
      </c>
      <c r="F12630">
        <v>0</v>
      </c>
      <c r="H12630">
        <f t="shared" si="21"/>
        <v>86</v>
      </c>
      <c r="I12630">
        <f t="shared" si="22"/>
        <v>0</v>
      </c>
      <c r="J12630">
        <f t="shared" si="23"/>
        <v>21</v>
      </c>
      <c r="K12630">
        <f t="shared" si="24"/>
        <v>21</v>
      </c>
      <c r="L12630" s="15"/>
      <c r="M12630" s="1">
        <f t="shared" si="25"/>
        <v>574171.0236235183</v>
      </c>
      <c r="T12630"/>
    </row>
    <row r="12631" spans="1:20" x14ac:dyDescent="0.25">
      <c r="A12631">
        <v>1995</v>
      </c>
      <c r="B12631">
        <v>7</v>
      </c>
      <c r="C12631">
        <v>30</v>
      </c>
      <c r="D12631">
        <v>93</v>
      </c>
      <c r="E12631">
        <v>77</v>
      </c>
      <c r="F12631">
        <v>0</v>
      </c>
      <c r="H12631">
        <f t="shared" si="21"/>
        <v>85</v>
      </c>
      <c r="I12631">
        <f t="shared" si="22"/>
        <v>0</v>
      </c>
      <c r="J12631">
        <f t="shared" si="23"/>
        <v>20</v>
      </c>
      <c r="K12631">
        <f t="shared" si="24"/>
        <v>20</v>
      </c>
      <c r="L12631" s="15"/>
      <c r="M12631" s="1">
        <f t="shared" si="25"/>
        <v>547009.57901979319</v>
      </c>
      <c r="T12631"/>
    </row>
    <row r="12632" spans="1:20" x14ac:dyDescent="0.25">
      <c r="A12632">
        <v>1995</v>
      </c>
      <c r="B12632">
        <v>7</v>
      </c>
      <c r="C12632">
        <v>31</v>
      </c>
      <c r="D12632">
        <v>91</v>
      </c>
      <c r="E12632">
        <v>75</v>
      </c>
      <c r="F12632">
        <v>0</v>
      </c>
      <c r="H12632">
        <f t="shared" si="21"/>
        <v>83</v>
      </c>
      <c r="I12632">
        <f t="shared" si="22"/>
        <v>0</v>
      </c>
      <c r="J12632">
        <f t="shared" si="23"/>
        <v>18</v>
      </c>
      <c r="K12632">
        <f t="shared" si="24"/>
        <v>18</v>
      </c>
      <c r="L12632" s="15"/>
      <c r="M12632" s="1">
        <f t="shared" si="25"/>
        <v>492686.68981234304</v>
      </c>
      <c r="T12632"/>
    </row>
    <row r="12633" spans="1:20" x14ac:dyDescent="0.25">
      <c r="A12633">
        <v>1995</v>
      </c>
      <c r="B12633">
        <v>8</v>
      </c>
      <c r="C12633">
        <v>1</v>
      </c>
      <c r="D12633">
        <v>94</v>
      </c>
      <c r="E12633">
        <v>74</v>
      </c>
      <c r="F12633">
        <v>0</v>
      </c>
      <c r="H12633">
        <f t="shared" si="21"/>
        <v>84</v>
      </c>
      <c r="I12633">
        <f t="shared" si="22"/>
        <v>0</v>
      </c>
      <c r="J12633">
        <f t="shared" si="23"/>
        <v>19</v>
      </c>
      <c r="K12633">
        <f t="shared" si="24"/>
        <v>19</v>
      </c>
      <c r="L12633" s="15"/>
      <c r="M12633" s="1">
        <f t="shared" si="25"/>
        <v>519848.13441606809</v>
      </c>
      <c r="T12633"/>
    </row>
    <row r="12634" spans="1:20" x14ac:dyDescent="0.25">
      <c r="A12634">
        <v>1995</v>
      </c>
      <c r="B12634">
        <v>8</v>
      </c>
      <c r="C12634">
        <v>2</v>
      </c>
      <c r="D12634">
        <v>96</v>
      </c>
      <c r="E12634">
        <v>77</v>
      </c>
      <c r="F12634">
        <v>0</v>
      </c>
      <c r="H12634">
        <f t="shared" si="21"/>
        <v>86.5</v>
      </c>
      <c r="I12634">
        <f t="shared" si="22"/>
        <v>0</v>
      </c>
      <c r="J12634">
        <f t="shared" si="23"/>
        <v>21.5</v>
      </c>
      <c r="K12634">
        <f t="shared" si="24"/>
        <v>21.5</v>
      </c>
      <c r="L12634" s="15"/>
      <c r="M12634" s="1">
        <f t="shared" si="25"/>
        <v>587751.74592538085</v>
      </c>
      <c r="T12634"/>
    </row>
    <row r="12635" spans="1:20" x14ac:dyDescent="0.25">
      <c r="A12635">
        <v>1995</v>
      </c>
      <c r="B12635">
        <v>8</v>
      </c>
      <c r="C12635">
        <v>3</v>
      </c>
      <c r="D12635">
        <v>90</v>
      </c>
      <c r="E12635">
        <v>77</v>
      </c>
      <c r="F12635">
        <v>0</v>
      </c>
      <c r="H12635">
        <f t="shared" si="21"/>
        <v>83.5</v>
      </c>
      <c r="I12635">
        <f t="shared" si="22"/>
        <v>0</v>
      </c>
      <c r="J12635">
        <f t="shared" si="23"/>
        <v>18.5</v>
      </c>
      <c r="K12635">
        <f t="shared" si="24"/>
        <v>18.5</v>
      </c>
      <c r="L12635" s="15"/>
      <c r="M12635" s="1">
        <f t="shared" si="25"/>
        <v>506267.4121142056</v>
      </c>
      <c r="T12635"/>
    </row>
    <row r="12636" spans="1:20" x14ac:dyDescent="0.25">
      <c r="A12636">
        <v>1995</v>
      </c>
      <c r="B12636">
        <v>8</v>
      </c>
      <c r="C12636">
        <v>4</v>
      </c>
      <c r="D12636">
        <v>96</v>
      </c>
      <c r="E12636">
        <v>77</v>
      </c>
      <c r="F12636">
        <v>1</v>
      </c>
      <c r="H12636">
        <f t="shared" si="21"/>
        <v>86.5</v>
      </c>
      <c r="I12636">
        <f t="shared" si="22"/>
        <v>0</v>
      </c>
      <c r="J12636">
        <f t="shared" si="23"/>
        <v>21.5</v>
      </c>
      <c r="K12636">
        <f t="shared" si="24"/>
        <v>21.5</v>
      </c>
      <c r="L12636" s="15"/>
      <c r="M12636" s="1">
        <f t="shared" si="25"/>
        <v>587751.74592538085</v>
      </c>
      <c r="T12636"/>
    </row>
    <row r="12637" spans="1:20" x14ac:dyDescent="0.25">
      <c r="A12637">
        <v>1995</v>
      </c>
      <c r="B12637">
        <v>8</v>
      </c>
      <c r="C12637">
        <v>5</v>
      </c>
      <c r="D12637">
        <v>87</v>
      </c>
      <c r="E12637">
        <v>75</v>
      </c>
      <c r="F12637">
        <v>13</v>
      </c>
      <c r="H12637">
        <f t="shared" si="21"/>
        <v>81</v>
      </c>
      <c r="I12637">
        <f t="shared" si="22"/>
        <v>0</v>
      </c>
      <c r="J12637">
        <f t="shared" si="23"/>
        <v>16</v>
      </c>
      <c r="K12637">
        <f t="shared" si="24"/>
        <v>16</v>
      </c>
      <c r="L12637" s="15"/>
      <c r="M12637" s="1">
        <f t="shared" si="25"/>
        <v>438363.80060489284</v>
      </c>
      <c r="T12637"/>
    </row>
    <row r="12638" spans="1:20" x14ac:dyDescent="0.25">
      <c r="A12638">
        <v>1995</v>
      </c>
      <c r="B12638">
        <v>8</v>
      </c>
      <c r="C12638">
        <v>6</v>
      </c>
      <c r="D12638">
        <v>76</v>
      </c>
      <c r="E12638">
        <v>67</v>
      </c>
      <c r="F12638">
        <v>2</v>
      </c>
      <c r="H12638">
        <f t="shared" ref="H12638:H12701" si="26">+(D12638+E12638)/2</f>
        <v>71.5</v>
      </c>
      <c r="I12638">
        <f t="shared" ref="I12638:I12701" si="27">+IF(H12638&lt;65,65-H12638,0)</f>
        <v>0</v>
      </c>
      <c r="J12638">
        <f t="shared" si="23"/>
        <v>6.5</v>
      </c>
      <c r="K12638">
        <f t="shared" si="24"/>
        <v>6.5</v>
      </c>
      <c r="L12638" s="15"/>
      <c r="M12638" s="1">
        <f t="shared" si="25"/>
        <v>180330.07686950447</v>
      </c>
      <c r="T12638"/>
    </row>
    <row r="12639" spans="1:20" x14ac:dyDescent="0.25">
      <c r="A12639">
        <v>1995</v>
      </c>
      <c r="B12639">
        <v>8</v>
      </c>
      <c r="C12639">
        <v>7</v>
      </c>
      <c r="D12639">
        <v>79</v>
      </c>
      <c r="E12639">
        <v>66</v>
      </c>
      <c r="F12639">
        <v>0</v>
      </c>
      <c r="H12639">
        <f t="shared" si="26"/>
        <v>72.5</v>
      </c>
      <c r="I12639">
        <f t="shared" si="27"/>
        <v>0</v>
      </c>
      <c r="J12639">
        <f t="shared" si="23"/>
        <v>7.5</v>
      </c>
      <c r="K12639">
        <f t="shared" si="24"/>
        <v>7.5</v>
      </c>
      <c r="L12639" s="15"/>
      <c r="M12639" s="1">
        <f t="shared" si="25"/>
        <v>207491.52147322954</v>
      </c>
      <c r="T12639"/>
    </row>
    <row r="12640" spans="1:20" x14ac:dyDescent="0.25">
      <c r="A12640">
        <v>1995</v>
      </c>
      <c r="B12640">
        <v>8</v>
      </c>
      <c r="C12640">
        <v>8</v>
      </c>
      <c r="D12640">
        <v>82</v>
      </c>
      <c r="E12640">
        <v>62</v>
      </c>
      <c r="F12640">
        <v>0</v>
      </c>
      <c r="H12640">
        <f t="shared" si="26"/>
        <v>72</v>
      </c>
      <c r="I12640">
        <f t="shared" si="27"/>
        <v>0</v>
      </c>
      <c r="J12640">
        <f t="shared" si="23"/>
        <v>7</v>
      </c>
      <c r="K12640">
        <f t="shared" si="24"/>
        <v>7</v>
      </c>
      <c r="L12640" s="15"/>
      <c r="M12640" s="1">
        <f t="shared" si="25"/>
        <v>193910.79917136699</v>
      </c>
      <c r="T12640"/>
    </row>
    <row r="12641" spans="1:20" x14ac:dyDescent="0.25">
      <c r="A12641">
        <v>1995</v>
      </c>
      <c r="B12641">
        <v>8</v>
      </c>
      <c r="C12641">
        <v>9</v>
      </c>
      <c r="D12641">
        <v>84</v>
      </c>
      <c r="E12641">
        <v>65</v>
      </c>
      <c r="F12641">
        <v>0</v>
      </c>
      <c r="H12641">
        <f t="shared" si="26"/>
        <v>74.5</v>
      </c>
      <c r="I12641">
        <f t="shared" si="27"/>
        <v>0</v>
      </c>
      <c r="J12641">
        <f t="shared" si="23"/>
        <v>9.5</v>
      </c>
      <c r="K12641">
        <f t="shared" si="24"/>
        <v>9.5</v>
      </c>
      <c r="L12641" s="15"/>
      <c r="M12641" s="1">
        <f t="shared" si="25"/>
        <v>261814.41068067972</v>
      </c>
      <c r="T12641"/>
    </row>
    <row r="12642" spans="1:20" x14ac:dyDescent="0.25">
      <c r="A12642">
        <v>1995</v>
      </c>
      <c r="B12642">
        <v>8</v>
      </c>
      <c r="C12642">
        <v>10</v>
      </c>
      <c r="D12642">
        <v>86</v>
      </c>
      <c r="E12642">
        <v>67</v>
      </c>
      <c r="F12642">
        <v>0</v>
      </c>
      <c r="H12642">
        <f t="shared" si="26"/>
        <v>76.5</v>
      </c>
      <c r="I12642">
        <f t="shared" si="27"/>
        <v>0</v>
      </c>
      <c r="J12642">
        <f t="shared" si="23"/>
        <v>11.5</v>
      </c>
      <c r="K12642">
        <f t="shared" si="24"/>
        <v>11.5</v>
      </c>
      <c r="L12642" s="15"/>
      <c r="M12642" s="1">
        <f t="shared" si="25"/>
        <v>316137.29988812993</v>
      </c>
      <c r="T12642"/>
    </row>
    <row r="12643" spans="1:20" x14ac:dyDescent="0.25">
      <c r="A12643">
        <v>1995</v>
      </c>
      <c r="B12643">
        <v>8</v>
      </c>
      <c r="C12643">
        <v>11</v>
      </c>
      <c r="D12643">
        <v>87</v>
      </c>
      <c r="E12643">
        <v>71</v>
      </c>
      <c r="F12643">
        <v>0</v>
      </c>
      <c r="H12643">
        <f t="shared" si="26"/>
        <v>79</v>
      </c>
      <c r="I12643">
        <f t="shared" si="27"/>
        <v>0</v>
      </c>
      <c r="J12643">
        <f t="shared" si="23"/>
        <v>14</v>
      </c>
      <c r="K12643">
        <f t="shared" si="24"/>
        <v>14</v>
      </c>
      <c r="L12643" s="15"/>
      <c r="M12643" s="1">
        <f t="shared" si="25"/>
        <v>384040.91139744263</v>
      </c>
      <c r="T12643"/>
    </row>
    <row r="12644" spans="1:20" x14ac:dyDescent="0.25">
      <c r="A12644">
        <v>1995</v>
      </c>
      <c r="B12644">
        <v>8</v>
      </c>
      <c r="C12644">
        <v>12</v>
      </c>
      <c r="D12644">
        <v>94</v>
      </c>
      <c r="E12644">
        <v>74</v>
      </c>
      <c r="F12644">
        <v>0</v>
      </c>
      <c r="H12644">
        <f t="shared" si="26"/>
        <v>84</v>
      </c>
      <c r="I12644">
        <f t="shared" si="27"/>
        <v>0</v>
      </c>
      <c r="J12644">
        <f t="shared" si="23"/>
        <v>19</v>
      </c>
      <c r="K12644">
        <f t="shared" si="24"/>
        <v>19</v>
      </c>
      <c r="L12644" s="15"/>
      <c r="M12644" s="1">
        <f t="shared" si="25"/>
        <v>519848.13441606809</v>
      </c>
      <c r="T12644"/>
    </row>
    <row r="12645" spans="1:20" x14ac:dyDescent="0.25">
      <c r="A12645">
        <v>1995</v>
      </c>
      <c r="B12645">
        <v>8</v>
      </c>
      <c r="C12645">
        <v>13</v>
      </c>
      <c r="D12645">
        <v>91</v>
      </c>
      <c r="E12645">
        <v>74</v>
      </c>
      <c r="F12645">
        <v>0</v>
      </c>
      <c r="H12645">
        <f t="shared" si="26"/>
        <v>82.5</v>
      </c>
      <c r="I12645">
        <f t="shared" si="27"/>
        <v>0</v>
      </c>
      <c r="J12645">
        <f t="shared" si="23"/>
        <v>17.5</v>
      </c>
      <c r="K12645">
        <f t="shared" si="24"/>
        <v>17.5</v>
      </c>
      <c r="L12645" s="15"/>
      <c r="M12645" s="1">
        <f t="shared" si="25"/>
        <v>479105.96751048049</v>
      </c>
      <c r="T12645"/>
    </row>
    <row r="12646" spans="1:20" x14ac:dyDescent="0.25">
      <c r="A12646">
        <v>1995</v>
      </c>
      <c r="B12646">
        <v>8</v>
      </c>
      <c r="C12646">
        <v>14</v>
      </c>
      <c r="D12646">
        <v>92</v>
      </c>
      <c r="E12646">
        <v>74</v>
      </c>
      <c r="F12646">
        <v>0</v>
      </c>
      <c r="H12646">
        <f t="shared" si="26"/>
        <v>83</v>
      </c>
      <c r="I12646">
        <f t="shared" si="27"/>
        <v>0</v>
      </c>
      <c r="J12646">
        <f t="shared" si="23"/>
        <v>18</v>
      </c>
      <c r="K12646">
        <f t="shared" si="24"/>
        <v>18</v>
      </c>
      <c r="L12646" s="15"/>
      <c r="M12646" s="1">
        <f t="shared" si="25"/>
        <v>492686.68981234304</v>
      </c>
      <c r="T12646"/>
    </row>
    <row r="12647" spans="1:20" x14ac:dyDescent="0.25">
      <c r="A12647">
        <v>1995</v>
      </c>
      <c r="B12647">
        <v>8</v>
      </c>
      <c r="C12647">
        <v>15</v>
      </c>
      <c r="D12647">
        <v>88</v>
      </c>
      <c r="E12647">
        <v>72</v>
      </c>
      <c r="F12647">
        <v>0</v>
      </c>
      <c r="H12647">
        <f t="shared" si="26"/>
        <v>80</v>
      </c>
      <c r="I12647">
        <f t="shared" si="27"/>
        <v>0</v>
      </c>
      <c r="J12647">
        <f t="shared" si="23"/>
        <v>15</v>
      </c>
      <c r="K12647">
        <f t="shared" si="24"/>
        <v>15</v>
      </c>
      <c r="L12647" s="15"/>
      <c r="M12647" s="1">
        <f t="shared" si="25"/>
        <v>411202.35600116773</v>
      </c>
      <c r="T12647"/>
    </row>
    <row r="12648" spans="1:20" x14ac:dyDescent="0.25">
      <c r="A12648">
        <v>1995</v>
      </c>
      <c r="B12648">
        <v>8</v>
      </c>
      <c r="C12648">
        <v>16</v>
      </c>
      <c r="D12648">
        <v>91</v>
      </c>
      <c r="E12648">
        <v>73</v>
      </c>
      <c r="F12648">
        <v>0</v>
      </c>
      <c r="H12648">
        <f t="shared" si="26"/>
        <v>82</v>
      </c>
      <c r="I12648">
        <f t="shared" si="27"/>
        <v>0</v>
      </c>
      <c r="J12648">
        <f t="shared" si="23"/>
        <v>17</v>
      </c>
      <c r="K12648">
        <f t="shared" si="24"/>
        <v>17</v>
      </c>
      <c r="L12648" s="15"/>
      <c r="M12648" s="1">
        <f t="shared" si="25"/>
        <v>465525.24520861794</v>
      </c>
      <c r="T12648"/>
    </row>
    <row r="12649" spans="1:20" x14ac:dyDescent="0.25">
      <c r="A12649">
        <v>1995</v>
      </c>
      <c r="B12649">
        <v>8</v>
      </c>
      <c r="C12649">
        <v>17</v>
      </c>
      <c r="D12649">
        <v>90</v>
      </c>
      <c r="E12649">
        <v>77</v>
      </c>
      <c r="F12649">
        <v>0</v>
      </c>
      <c r="H12649">
        <f t="shared" si="26"/>
        <v>83.5</v>
      </c>
      <c r="I12649">
        <f t="shared" si="27"/>
        <v>0</v>
      </c>
      <c r="J12649">
        <f t="shared" si="23"/>
        <v>18.5</v>
      </c>
      <c r="K12649">
        <f t="shared" si="24"/>
        <v>18.5</v>
      </c>
      <c r="L12649" s="15"/>
      <c r="M12649" s="1">
        <f t="shared" si="25"/>
        <v>506267.4121142056</v>
      </c>
      <c r="T12649"/>
    </row>
    <row r="12650" spans="1:20" x14ac:dyDescent="0.25">
      <c r="A12650">
        <v>1995</v>
      </c>
      <c r="B12650">
        <v>8</v>
      </c>
      <c r="C12650">
        <v>18</v>
      </c>
      <c r="D12650">
        <v>92</v>
      </c>
      <c r="E12650">
        <v>74</v>
      </c>
      <c r="F12650">
        <v>0</v>
      </c>
      <c r="H12650">
        <f t="shared" si="26"/>
        <v>83</v>
      </c>
      <c r="I12650">
        <f t="shared" si="27"/>
        <v>0</v>
      </c>
      <c r="J12650">
        <f t="shared" si="23"/>
        <v>18</v>
      </c>
      <c r="K12650">
        <f t="shared" si="24"/>
        <v>18</v>
      </c>
      <c r="L12650" s="15"/>
      <c r="M12650" s="1">
        <f t="shared" si="25"/>
        <v>492686.68981234304</v>
      </c>
      <c r="T12650"/>
    </row>
    <row r="12651" spans="1:20" x14ac:dyDescent="0.25">
      <c r="A12651">
        <v>1995</v>
      </c>
      <c r="B12651">
        <v>8</v>
      </c>
      <c r="C12651">
        <v>19</v>
      </c>
      <c r="D12651">
        <v>83</v>
      </c>
      <c r="E12651">
        <v>68</v>
      </c>
      <c r="F12651">
        <v>0</v>
      </c>
      <c r="H12651">
        <f t="shared" si="26"/>
        <v>75.5</v>
      </c>
      <c r="I12651">
        <f t="shared" si="27"/>
        <v>0</v>
      </c>
      <c r="J12651">
        <f t="shared" si="23"/>
        <v>10.5</v>
      </c>
      <c r="K12651">
        <f t="shared" si="24"/>
        <v>10.5</v>
      </c>
      <c r="L12651" s="15"/>
      <c r="M12651" s="1">
        <f t="shared" si="25"/>
        <v>288975.85528440482</v>
      </c>
      <c r="T12651"/>
    </row>
    <row r="12652" spans="1:20" x14ac:dyDescent="0.25">
      <c r="A12652">
        <v>1995</v>
      </c>
      <c r="B12652">
        <v>8</v>
      </c>
      <c r="C12652">
        <v>20</v>
      </c>
      <c r="D12652">
        <v>86</v>
      </c>
      <c r="E12652">
        <v>62</v>
      </c>
      <c r="F12652">
        <v>0</v>
      </c>
      <c r="H12652">
        <f t="shared" si="26"/>
        <v>74</v>
      </c>
      <c r="I12652">
        <f t="shared" si="27"/>
        <v>0</v>
      </c>
      <c r="J12652">
        <f t="shared" si="23"/>
        <v>9</v>
      </c>
      <c r="K12652">
        <f t="shared" si="24"/>
        <v>9</v>
      </c>
      <c r="L12652" s="15"/>
      <c r="M12652" s="1">
        <f t="shared" si="25"/>
        <v>248233.6883788172</v>
      </c>
      <c r="T12652"/>
    </row>
    <row r="12653" spans="1:20" x14ac:dyDescent="0.25">
      <c r="A12653">
        <v>1995</v>
      </c>
      <c r="B12653">
        <v>8</v>
      </c>
      <c r="C12653">
        <v>21</v>
      </c>
      <c r="D12653">
        <v>95</v>
      </c>
      <c r="E12653">
        <v>69</v>
      </c>
      <c r="F12653">
        <v>0</v>
      </c>
      <c r="H12653">
        <f t="shared" si="26"/>
        <v>82</v>
      </c>
      <c r="I12653">
        <f t="shared" si="27"/>
        <v>0</v>
      </c>
      <c r="J12653">
        <f t="shared" si="23"/>
        <v>17</v>
      </c>
      <c r="K12653">
        <f t="shared" si="24"/>
        <v>17</v>
      </c>
      <c r="L12653" s="15"/>
      <c r="M12653" s="1">
        <f t="shared" si="25"/>
        <v>465525.24520861794</v>
      </c>
      <c r="T12653"/>
    </row>
    <row r="12654" spans="1:20" x14ac:dyDescent="0.25">
      <c r="A12654">
        <v>1995</v>
      </c>
      <c r="B12654">
        <v>8</v>
      </c>
      <c r="C12654">
        <v>22</v>
      </c>
      <c r="D12654">
        <v>85</v>
      </c>
      <c r="E12654">
        <v>70</v>
      </c>
      <c r="F12654">
        <v>0</v>
      </c>
      <c r="H12654">
        <f t="shared" si="26"/>
        <v>77.5</v>
      </c>
      <c r="I12654">
        <f t="shared" si="27"/>
        <v>0</v>
      </c>
      <c r="J12654">
        <f t="shared" si="23"/>
        <v>12.5</v>
      </c>
      <c r="K12654">
        <f t="shared" si="24"/>
        <v>12.5</v>
      </c>
      <c r="L12654" s="15"/>
      <c r="M12654" s="1">
        <f t="shared" si="25"/>
        <v>343298.74449185503</v>
      </c>
      <c r="T12654"/>
    </row>
    <row r="12655" spans="1:20" x14ac:dyDescent="0.25">
      <c r="A12655">
        <v>1995</v>
      </c>
      <c r="B12655">
        <v>8</v>
      </c>
      <c r="C12655">
        <v>23</v>
      </c>
      <c r="D12655">
        <v>84</v>
      </c>
      <c r="E12655">
        <v>64</v>
      </c>
      <c r="F12655">
        <v>0</v>
      </c>
      <c r="H12655">
        <f t="shared" si="26"/>
        <v>74</v>
      </c>
      <c r="I12655">
        <f t="shared" si="27"/>
        <v>0</v>
      </c>
      <c r="J12655">
        <f t="shared" si="23"/>
        <v>9</v>
      </c>
      <c r="K12655">
        <f t="shared" si="24"/>
        <v>9</v>
      </c>
      <c r="L12655" s="15"/>
      <c r="M12655" s="1">
        <f t="shared" si="25"/>
        <v>248233.6883788172</v>
      </c>
      <c r="T12655"/>
    </row>
    <row r="12656" spans="1:20" x14ac:dyDescent="0.25">
      <c r="A12656">
        <v>1995</v>
      </c>
      <c r="B12656">
        <v>8</v>
      </c>
      <c r="C12656">
        <v>24</v>
      </c>
      <c r="D12656">
        <v>91</v>
      </c>
      <c r="E12656">
        <v>68</v>
      </c>
      <c r="F12656">
        <v>0</v>
      </c>
      <c r="H12656">
        <f t="shared" si="26"/>
        <v>79.5</v>
      </c>
      <c r="I12656">
        <f t="shared" si="27"/>
        <v>0</v>
      </c>
      <c r="J12656">
        <f t="shared" si="23"/>
        <v>14.5</v>
      </c>
      <c r="K12656">
        <f t="shared" si="24"/>
        <v>14.5</v>
      </c>
      <c r="L12656" s="15"/>
      <c r="M12656" s="1">
        <f t="shared" si="25"/>
        <v>397621.63369930518</v>
      </c>
      <c r="T12656"/>
    </row>
    <row r="12657" spans="1:20" x14ac:dyDescent="0.25">
      <c r="A12657">
        <v>1995</v>
      </c>
      <c r="B12657">
        <v>8</v>
      </c>
      <c r="C12657">
        <v>25</v>
      </c>
      <c r="D12657">
        <v>80</v>
      </c>
      <c r="E12657">
        <v>63</v>
      </c>
      <c r="F12657">
        <v>0</v>
      </c>
      <c r="H12657">
        <f t="shared" si="26"/>
        <v>71.5</v>
      </c>
      <c r="I12657">
        <f t="shared" si="27"/>
        <v>0</v>
      </c>
      <c r="J12657">
        <f t="shared" si="23"/>
        <v>6.5</v>
      </c>
      <c r="K12657">
        <f t="shared" si="24"/>
        <v>6.5</v>
      </c>
      <c r="L12657" s="15"/>
      <c r="M12657" s="1">
        <f t="shared" si="25"/>
        <v>180330.07686950447</v>
      </c>
      <c r="T12657"/>
    </row>
    <row r="12658" spans="1:20" x14ac:dyDescent="0.25">
      <c r="A12658">
        <v>1995</v>
      </c>
      <c r="B12658">
        <v>8</v>
      </c>
      <c r="C12658">
        <v>26</v>
      </c>
      <c r="D12658">
        <v>83</v>
      </c>
      <c r="E12658">
        <v>64</v>
      </c>
      <c r="F12658">
        <v>0</v>
      </c>
      <c r="H12658">
        <f t="shared" si="26"/>
        <v>73.5</v>
      </c>
      <c r="I12658">
        <f t="shared" si="27"/>
        <v>0</v>
      </c>
      <c r="J12658">
        <f t="shared" si="23"/>
        <v>8.5</v>
      </c>
      <c r="K12658">
        <f t="shared" si="24"/>
        <v>8.5</v>
      </c>
      <c r="L12658" s="15"/>
      <c r="M12658" s="1">
        <f t="shared" si="25"/>
        <v>234652.96607695465</v>
      </c>
      <c r="T12658"/>
    </row>
    <row r="12659" spans="1:20" x14ac:dyDescent="0.25">
      <c r="A12659">
        <v>1995</v>
      </c>
      <c r="B12659">
        <v>8</v>
      </c>
      <c r="C12659">
        <v>27</v>
      </c>
      <c r="D12659">
        <v>90</v>
      </c>
      <c r="E12659">
        <v>71</v>
      </c>
      <c r="F12659">
        <v>0</v>
      </c>
      <c r="H12659">
        <f t="shared" si="26"/>
        <v>80.5</v>
      </c>
      <c r="I12659">
        <f t="shared" si="27"/>
        <v>0</v>
      </c>
      <c r="J12659">
        <f t="shared" si="23"/>
        <v>15.5</v>
      </c>
      <c r="K12659">
        <f t="shared" si="24"/>
        <v>15.5</v>
      </c>
      <c r="L12659" s="15"/>
      <c r="M12659" s="1">
        <f t="shared" si="25"/>
        <v>424783.07830303028</v>
      </c>
      <c r="T12659"/>
    </row>
    <row r="12660" spans="1:20" x14ac:dyDescent="0.25">
      <c r="A12660">
        <v>1995</v>
      </c>
      <c r="B12660">
        <v>8</v>
      </c>
      <c r="C12660">
        <v>28</v>
      </c>
      <c r="D12660">
        <v>79</v>
      </c>
      <c r="E12660">
        <v>67</v>
      </c>
      <c r="F12660">
        <v>0</v>
      </c>
      <c r="H12660">
        <f t="shared" si="26"/>
        <v>73</v>
      </c>
      <c r="I12660">
        <f t="shared" si="27"/>
        <v>0</v>
      </c>
      <c r="J12660">
        <f t="shared" si="23"/>
        <v>8</v>
      </c>
      <c r="K12660">
        <f t="shared" si="24"/>
        <v>8</v>
      </c>
      <c r="L12660" s="15"/>
      <c r="M12660" s="1">
        <f t="shared" si="25"/>
        <v>221072.24377509209</v>
      </c>
      <c r="T12660"/>
    </row>
    <row r="12661" spans="1:20" x14ac:dyDescent="0.25">
      <c r="A12661">
        <v>1995</v>
      </c>
      <c r="B12661">
        <v>8</v>
      </c>
      <c r="C12661">
        <v>29</v>
      </c>
      <c r="D12661">
        <v>84</v>
      </c>
      <c r="E12661">
        <v>64</v>
      </c>
      <c r="F12661">
        <v>0</v>
      </c>
      <c r="H12661">
        <f t="shared" si="26"/>
        <v>74</v>
      </c>
      <c r="I12661">
        <f t="shared" si="27"/>
        <v>0</v>
      </c>
      <c r="J12661">
        <f t="shared" si="23"/>
        <v>9</v>
      </c>
      <c r="K12661">
        <f t="shared" si="24"/>
        <v>9</v>
      </c>
      <c r="L12661" s="15"/>
      <c r="M12661" s="1">
        <f t="shared" si="25"/>
        <v>248233.6883788172</v>
      </c>
      <c r="T12661"/>
    </row>
    <row r="12662" spans="1:20" x14ac:dyDescent="0.25">
      <c r="A12662">
        <v>1995</v>
      </c>
      <c r="B12662">
        <v>8</v>
      </c>
      <c r="C12662">
        <v>30</v>
      </c>
      <c r="D12662">
        <v>85</v>
      </c>
      <c r="E12662">
        <v>68</v>
      </c>
      <c r="F12662">
        <v>0</v>
      </c>
      <c r="H12662">
        <f t="shared" si="26"/>
        <v>76.5</v>
      </c>
      <c r="I12662">
        <f t="shared" si="27"/>
        <v>0</v>
      </c>
      <c r="J12662">
        <f t="shared" si="23"/>
        <v>11.5</v>
      </c>
      <c r="K12662">
        <f t="shared" si="24"/>
        <v>11.5</v>
      </c>
      <c r="L12662" s="15"/>
      <c r="M12662" s="1">
        <f t="shared" si="25"/>
        <v>316137.29988812993</v>
      </c>
      <c r="T12662"/>
    </row>
    <row r="12663" spans="1:20" x14ac:dyDescent="0.25">
      <c r="A12663">
        <v>1995</v>
      </c>
      <c r="B12663">
        <v>8</v>
      </c>
      <c r="C12663">
        <v>31</v>
      </c>
      <c r="D12663">
        <v>89</v>
      </c>
      <c r="E12663">
        <v>67</v>
      </c>
      <c r="F12663">
        <v>2</v>
      </c>
      <c r="H12663">
        <f t="shared" si="26"/>
        <v>78</v>
      </c>
      <c r="I12663">
        <f t="shared" si="27"/>
        <v>0</v>
      </c>
      <c r="J12663">
        <f t="shared" si="23"/>
        <v>13</v>
      </c>
      <c r="K12663">
        <f t="shared" si="24"/>
        <v>13</v>
      </c>
      <c r="L12663" s="15"/>
      <c r="M12663" s="1">
        <f t="shared" si="25"/>
        <v>356879.46679371758</v>
      </c>
      <c r="T12663"/>
    </row>
    <row r="12664" spans="1:20" x14ac:dyDescent="0.25">
      <c r="A12664">
        <v>1995</v>
      </c>
      <c r="B12664">
        <v>9</v>
      </c>
      <c r="C12664">
        <v>1</v>
      </c>
      <c r="D12664">
        <v>85</v>
      </c>
      <c r="E12664">
        <v>74</v>
      </c>
      <c r="F12664">
        <v>0</v>
      </c>
      <c r="H12664">
        <f t="shared" si="26"/>
        <v>79.5</v>
      </c>
      <c r="I12664">
        <f t="shared" si="27"/>
        <v>0</v>
      </c>
      <c r="J12664">
        <f t="shared" si="23"/>
        <v>14.5</v>
      </c>
      <c r="K12664">
        <f t="shared" si="24"/>
        <v>14.5</v>
      </c>
      <c r="L12664" s="15"/>
      <c r="M12664" s="1">
        <f t="shared" si="25"/>
        <v>397621.63369930518</v>
      </c>
      <c r="T12664"/>
    </row>
    <row r="12665" spans="1:20" x14ac:dyDescent="0.25">
      <c r="A12665">
        <v>1995</v>
      </c>
      <c r="B12665">
        <v>9</v>
      </c>
      <c r="C12665">
        <v>2</v>
      </c>
      <c r="D12665">
        <v>80</v>
      </c>
      <c r="E12665">
        <v>68</v>
      </c>
      <c r="F12665">
        <v>0</v>
      </c>
      <c r="H12665">
        <f t="shared" si="26"/>
        <v>74</v>
      </c>
      <c r="I12665">
        <f t="shared" si="27"/>
        <v>0</v>
      </c>
      <c r="J12665">
        <f t="shared" si="23"/>
        <v>9</v>
      </c>
      <c r="K12665">
        <f t="shared" si="24"/>
        <v>9</v>
      </c>
      <c r="L12665" s="15"/>
      <c r="M12665" s="1">
        <f t="shared" si="25"/>
        <v>248233.6883788172</v>
      </c>
      <c r="T12665"/>
    </row>
    <row r="12666" spans="1:20" x14ac:dyDescent="0.25">
      <c r="A12666">
        <v>1995</v>
      </c>
      <c r="B12666">
        <v>9</v>
      </c>
      <c r="C12666">
        <v>3</v>
      </c>
      <c r="D12666">
        <v>83</v>
      </c>
      <c r="E12666">
        <v>63</v>
      </c>
      <c r="F12666">
        <v>0</v>
      </c>
      <c r="H12666">
        <f t="shared" si="26"/>
        <v>73</v>
      </c>
      <c r="I12666">
        <f t="shared" si="27"/>
        <v>0</v>
      </c>
      <c r="J12666">
        <f t="shared" si="23"/>
        <v>8</v>
      </c>
      <c r="K12666">
        <f t="shared" si="24"/>
        <v>8</v>
      </c>
      <c r="L12666" s="15"/>
      <c r="M12666" s="1">
        <f t="shared" si="25"/>
        <v>221072.24377509209</v>
      </c>
      <c r="T12666"/>
    </row>
    <row r="12667" spans="1:20" x14ac:dyDescent="0.25">
      <c r="A12667">
        <v>1995</v>
      </c>
      <c r="B12667">
        <v>9</v>
      </c>
      <c r="C12667">
        <v>4</v>
      </c>
      <c r="D12667">
        <v>84</v>
      </c>
      <c r="E12667">
        <v>65</v>
      </c>
      <c r="F12667">
        <v>0</v>
      </c>
      <c r="H12667">
        <f t="shared" si="26"/>
        <v>74.5</v>
      </c>
      <c r="I12667">
        <f t="shared" si="27"/>
        <v>0</v>
      </c>
      <c r="J12667">
        <f t="shared" si="23"/>
        <v>9.5</v>
      </c>
      <c r="K12667">
        <f t="shared" si="24"/>
        <v>9.5</v>
      </c>
      <c r="L12667" s="15"/>
      <c r="M12667" s="1">
        <f t="shared" si="25"/>
        <v>261814.41068067972</v>
      </c>
      <c r="T12667"/>
    </row>
    <row r="12668" spans="1:20" x14ac:dyDescent="0.25">
      <c r="A12668">
        <v>1995</v>
      </c>
      <c r="B12668">
        <v>9</v>
      </c>
      <c r="C12668">
        <v>5</v>
      </c>
      <c r="D12668">
        <v>86</v>
      </c>
      <c r="E12668">
        <v>69</v>
      </c>
      <c r="F12668">
        <v>0</v>
      </c>
      <c r="H12668">
        <f t="shared" si="26"/>
        <v>77.5</v>
      </c>
      <c r="I12668">
        <f t="shared" si="27"/>
        <v>0</v>
      </c>
      <c r="J12668">
        <f t="shared" si="23"/>
        <v>12.5</v>
      </c>
      <c r="K12668">
        <f t="shared" si="24"/>
        <v>12.5</v>
      </c>
      <c r="L12668" s="15"/>
      <c r="M12668" s="1">
        <f t="shared" si="25"/>
        <v>343298.74449185503</v>
      </c>
      <c r="T12668"/>
    </row>
    <row r="12669" spans="1:20" x14ac:dyDescent="0.25">
      <c r="A12669">
        <v>1995</v>
      </c>
      <c r="B12669">
        <v>9</v>
      </c>
      <c r="C12669">
        <v>6</v>
      </c>
      <c r="D12669">
        <v>86</v>
      </c>
      <c r="E12669">
        <v>67</v>
      </c>
      <c r="F12669">
        <v>0</v>
      </c>
      <c r="H12669">
        <f t="shared" si="26"/>
        <v>76.5</v>
      </c>
      <c r="I12669">
        <f t="shared" si="27"/>
        <v>0</v>
      </c>
      <c r="J12669">
        <f t="shared" si="23"/>
        <v>11.5</v>
      </c>
      <c r="K12669">
        <f t="shared" si="24"/>
        <v>11.5</v>
      </c>
      <c r="L12669" s="15"/>
      <c r="M12669" s="1">
        <f t="shared" si="25"/>
        <v>316137.29988812993</v>
      </c>
      <c r="T12669"/>
    </row>
    <row r="12670" spans="1:20" x14ac:dyDescent="0.25">
      <c r="A12670">
        <v>1995</v>
      </c>
      <c r="B12670">
        <v>9</v>
      </c>
      <c r="C12670">
        <v>7</v>
      </c>
      <c r="D12670">
        <v>91</v>
      </c>
      <c r="E12670">
        <v>70</v>
      </c>
      <c r="F12670">
        <v>0</v>
      </c>
      <c r="H12670">
        <f t="shared" si="26"/>
        <v>80.5</v>
      </c>
      <c r="I12670">
        <f t="shared" si="27"/>
        <v>0</v>
      </c>
      <c r="J12670">
        <f t="shared" si="23"/>
        <v>15.5</v>
      </c>
      <c r="K12670">
        <f t="shared" si="24"/>
        <v>15.5</v>
      </c>
      <c r="L12670" s="15"/>
      <c r="M12670" s="1">
        <f t="shared" si="25"/>
        <v>424783.07830303028</v>
      </c>
      <c r="T12670"/>
    </row>
    <row r="12671" spans="1:20" x14ac:dyDescent="0.25">
      <c r="A12671">
        <v>1995</v>
      </c>
      <c r="B12671">
        <v>9</v>
      </c>
      <c r="C12671">
        <v>8</v>
      </c>
      <c r="D12671">
        <v>75</v>
      </c>
      <c r="E12671">
        <v>65</v>
      </c>
      <c r="F12671">
        <v>0</v>
      </c>
      <c r="H12671">
        <f t="shared" si="26"/>
        <v>70</v>
      </c>
      <c r="I12671">
        <f t="shared" si="27"/>
        <v>0</v>
      </c>
      <c r="J12671">
        <f t="shared" si="23"/>
        <v>5</v>
      </c>
      <c r="K12671">
        <f t="shared" si="24"/>
        <v>5</v>
      </c>
      <c r="L12671" s="15"/>
      <c r="M12671" s="1">
        <f t="shared" si="25"/>
        <v>139587.90996391681</v>
      </c>
      <c r="T12671"/>
    </row>
    <row r="12672" spans="1:20" x14ac:dyDescent="0.25">
      <c r="A12672">
        <v>1995</v>
      </c>
      <c r="B12672">
        <v>9</v>
      </c>
      <c r="C12672">
        <v>9</v>
      </c>
      <c r="D12672">
        <v>76</v>
      </c>
      <c r="E12672">
        <v>64</v>
      </c>
      <c r="F12672">
        <v>0</v>
      </c>
      <c r="H12672">
        <f t="shared" si="26"/>
        <v>70</v>
      </c>
      <c r="I12672">
        <f t="shared" si="27"/>
        <v>0</v>
      </c>
      <c r="J12672">
        <f t="shared" si="23"/>
        <v>5</v>
      </c>
      <c r="K12672">
        <f t="shared" si="24"/>
        <v>5</v>
      </c>
      <c r="L12672" s="15"/>
      <c r="M12672" s="1">
        <f t="shared" si="25"/>
        <v>139587.90996391681</v>
      </c>
      <c r="T12672"/>
    </row>
    <row r="12673" spans="1:20" x14ac:dyDescent="0.25">
      <c r="A12673">
        <v>1995</v>
      </c>
      <c r="B12673">
        <v>9</v>
      </c>
      <c r="C12673">
        <v>10</v>
      </c>
      <c r="D12673">
        <v>78</v>
      </c>
      <c r="E12673">
        <v>57</v>
      </c>
      <c r="F12673">
        <v>0</v>
      </c>
      <c r="H12673">
        <f t="shared" si="26"/>
        <v>67.5</v>
      </c>
      <c r="I12673">
        <f t="shared" si="27"/>
        <v>0</v>
      </c>
      <c r="J12673">
        <f t="shared" si="23"/>
        <v>2.5</v>
      </c>
      <c r="K12673">
        <f t="shared" si="24"/>
        <v>2.5</v>
      </c>
      <c r="L12673" s="15"/>
      <c r="M12673" s="1">
        <f t="shared" si="25"/>
        <v>71684.298454604083</v>
      </c>
      <c r="T12673"/>
    </row>
    <row r="12674" spans="1:20" x14ac:dyDescent="0.25">
      <c r="A12674">
        <v>1995</v>
      </c>
      <c r="B12674">
        <v>9</v>
      </c>
      <c r="C12674">
        <v>11</v>
      </c>
      <c r="D12674">
        <v>75</v>
      </c>
      <c r="E12674">
        <v>53</v>
      </c>
      <c r="F12674">
        <v>0</v>
      </c>
      <c r="H12674">
        <f t="shared" si="26"/>
        <v>64</v>
      </c>
      <c r="I12674">
        <f t="shared" si="27"/>
        <v>1</v>
      </c>
      <c r="J12674">
        <f t="shared" si="23"/>
        <v>0</v>
      </c>
      <c r="K12674">
        <f t="shared" si="24"/>
        <v>1</v>
      </c>
      <c r="L12674" s="15"/>
      <c r="M12674" s="1">
        <f t="shared" si="25"/>
        <v>30942.131549016442</v>
      </c>
      <c r="T12674"/>
    </row>
    <row r="12675" spans="1:20" x14ac:dyDescent="0.25">
      <c r="A12675">
        <v>1995</v>
      </c>
      <c r="B12675">
        <v>9</v>
      </c>
      <c r="C12675">
        <v>12</v>
      </c>
      <c r="D12675">
        <v>79</v>
      </c>
      <c r="E12675">
        <v>56</v>
      </c>
      <c r="F12675">
        <v>0</v>
      </c>
      <c r="H12675">
        <f t="shared" si="26"/>
        <v>67.5</v>
      </c>
      <c r="I12675">
        <f t="shared" si="27"/>
        <v>0</v>
      </c>
      <c r="J12675">
        <f t="shared" si="23"/>
        <v>2.5</v>
      </c>
      <c r="K12675">
        <f t="shared" si="24"/>
        <v>2.5</v>
      </c>
      <c r="L12675" s="15"/>
      <c r="M12675" s="1">
        <f t="shared" si="25"/>
        <v>71684.298454604083</v>
      </c>
      <c r="T12675"/>
    </row>
    <row r="12676" spans="1:20" x14ac:dyDescent="0.25">
      <c r="A12676">
        <v>1995</v>
      </c>
      <c r="B12676">
        <v>9</v>
      </c>
      <c r="C12676">
        <v>13</v>
      </c>
      <c r="D12676">
        <v>82</v>
      </c>
      <c r="E12676">
        <v>68</v>
      </c>
      <c r="F12676">
        <v>6</v>
      </c>
      <c r="H12676">
        <f t="shared" si="26"/>
        <v>75</v>
      </c>
      <c r="I12676">
        <f t="shared" si="27"/>
        <v>0</v>
      </c>
      <c r="J12676">
        <f t="shared" si="23"/>
        <v>10</v>
      </c>
      <c r="K12676">
        <f t="shared" si="24"/>
        <v>10</v>
      </c>
      <c r="L12676" s="15"/>
      <c r="M12676" s="1">
        <f t="shared" si="25"/>
        <v>275395.13298254227</v>
      </c>
      <c r="T12676"/>
    </row>
    <row r="12677" spans="1:20" x14ac:dyDescent="0.25">
      <c r="A12677">
        <v>1995</v>
      </c>
      <c r="B12677">
        <v>9</v>
      </c>
      <c r="C12677">
        <v>14</v>
      </c>
      <c r="D12677">
        <v>90</v>
      </c>
      <c r="E12677">
        <v>65</v>
      </c>
      <c r="F12677">
        <v>3</v>
      </c>
      <c r="H12677">
        <f t="shared" si="26"/>
        <v>77.5</v>
      </c>
      <c r="I12677">
        <f t="shared" si="27"/>
        <v>0</v>
      </c>
      <c r="J12677">
        <f t="shared" si="23"/>
        <v>12.5</v>
      </c>
      <c r="K12677">
        <f t="shared" si="24"/>
        <v>12.5</v>
      </c>
      <c r="L12677" s="15"/>
      <c r="M12677" s="1">
        <f t="shared" si="25"/>
        <v>343298.74449185503</v>
      </c>
      <c r="T12677"/>
    </row>
    <row r="12678" spans="1:20" x14ac:dyDescent="0.25">
      <c r="A12678">
        <v>1995</v>
      </c>
      <c r="B12678">
        <v>9</v>
      </c>
      <c r="C12678">
        <v>15</v>
      </c>
      <c r="D12678">
        <v>77</v>
      </c>
      <c r="E12678">
        <v>57</v>
      </c>
      <c r="F12678">
        <v>0</v>
      </c>
      <c r="H12678">
        <f t="shared" si="26"/>
        <v>67</v>
      </c>
      <c r="I12678">
        <f t="shared" si="27"/>
        <v>0</v>
      </c>
      <c r="J12678">
        <f t="shared" ref="J12678:J12741" si="28">+IF(H12678&gt;$L$12418,H12678-$L$12418,0)</f>
        <v>2</v>
      </c>
      <c r="K12678">
        <f t="shared" ref="K12678:K12741" si="29">+I12678+J12678</f>
        <v>2</v>
      </c>
      <c r="L12678" s="15"/>
      <c r="M12678" s="1">
        <f t="shared" ref="M12678:M12741" si="30">+(L$12416/30.25)+($L$12417*K12678)</f>
        <v>58103.576152741531</v>
      </c>
      <c r="T12678"/>
    </row>
    <row r="12679" spans="1:20" x14ac:dyDescent="0.25">
      <c r="A12679">
        <v>1995</v>
      </c>
      <c r="B12679">
        <v>9</v>
      </c>
      <c r="C12679">
        <v>16</v>
      </c>
      <c r="D12679">
        <v>73</v>
      </c>
      <c r="E12679">
        <v>56</v>
      </c>
      <c r="F12679">
        <v>1</v>
      </c>
      <c r="H12679">
        <f t="shared" si="26"/>
        <v>64.5</v>
      </c>
      <c r="I12679">
        <f t="shared" si="27"/>
        <v>0.5</v>
      </c>
      <c r="J12679">
        <f t="shared" si="28"/>
        <v>0</v>
      </c>
      <c r="K12679">
        <f t="shared" si="29"/>
        <v>0.5</v>
      </c>
      <c r="L12679" s="15"/>
      <c r="M12679" s="1">
        <f t="shared" si="30"/>
        <v>17361.409247153893</v>
      </c>
      <c r="T12679"/>
    </row>
    <row r="12680" spans="1:20" x14ac:dyDescent="0.25">
      <c r="A12680">
        <v>1995</v>
      </c>
      <c r="B12680">
        <v>9</v>
      </c>
      <c r="C12680">
        <v>17</v>
      </c>
      <c r="D12680">
        <v>71</v>
      </c>
      <c r="E12680">
        <v>60</v>
      </c>
      <c r="F12680">
        <v>111</v>
      </c>
      <c r="H12680">
        <f t="shared" si="26"/>
        <v>65.5</v>
      </c>
      <c r="I12680">
        <f t="shared" si="27"/>
        <v>0</v>
      </c>
      <c r="J12680">
        <f t="shared" si="28"/>
        <v>0.5</v>
      </c>
      <c r="K12680">
        <f t="shared" si="29"/>
        <v>0.5</v>
      </c>
      <c r="L12680" s="15"/>
      <c r="M12680" s="1">
        <f t="shared" si="30"/>
        <v>17361.409247153893</v>
      </c>
      <c r="T12680"/>
    </row>
    <row r="12681" spans="1:20" x14ac:dyDescent="0.25">
      <c r="A12681">
        <v>1995</v>
      </c>
      <c r="B12681">
        <v>9</v>
      </c>
      <c r="C12681">
        <v>18</v>
      </c>
      <c r="D12681">
        <v>77</v>
      </c>
      <c r="E12681">
        <v>60</v>
      </c>
      <c r="F12681">
        <v>0</v>
      </c>
      <c r="H12681">
        <f t="shared" si="26"/>
        <v>68.5</v>
      </c>
      <c r="I12681">
        <f t="shared" si="27"/>
        <v>0</v>
      </c>
      <c r="J12681">
        <f t="shared" si="28"/>
        <v>3.5</v>
      </c>
      <c r="K12681">
        <f t="shared" si="29"/>
        <v>3.5</v>
      </c>
      <c r="L12681" s="15"/>
      <c r="M12681" s="1">
        <f t="shared" si="30"/>
        <v>98845.743058329172</v>
      </c>
      <c r="T12681"/>
    </row>
    <row r="12682" spans="1:20" x14ac:dyDescent="0.25">
      <c r="A12682">
        <v>1995</v>
      </c>
      <c r="B12682">
        <v>9</v>
      </c>
      <c r="C12682">
        <v>19</v>
      </c>
      <c r="D12682">
        <v>73</v>
      </c>
      <c r="E12682">
        <v>53</v>
      </c>
      <c r="F12682">
        <v>0</v>
      </c>
      <c r="H12682">
        <f t="shared" si="26"/>
        <v>63</v>
      </c>
      <c r="I12682">
        <f t="shared" si="27"/>
        <v>2</v>
      </c>
      <c r="J12682">
        <f t="shared" si="28"/>
        <v>0</v>
      </c>
      <c r="K12682">
        <f t="shared" si="29"/>
        <v>2</v>
      </c>
      <c r="L12682" s="15"/>
      <c r="M12682" s="1">
        <f t="shared" si="30"/>
        <v>58103.576152741531</v>
      </c>
      <c r="T12682"/>
    </row>
    <row r="12683" spans="1:20" x14ac:dyDescent="0.25">
      <c r="A12683">
        <v>1995</v>
      </c>
      <c r="B12683">
        <v>9</v>
      </c>
      <c r="C12683">
        <v>20</v>
      </c>
      <c r="D12683">
        <v>77</v>
      </c>
      <c r="E12683">
        <v>53</v>
      </c>
      <c r="F12683">
        <v>0</v>
      </c>
      <c r="H12683">
        <f t="shared" si="26"/>
        <v>65</v>
      </c>
      <c r="I12683">
        <f t="shared" si="27"/>
        <v>0</v>
      </c>
      <c r="J12683">
        <f t="shared" si="28"/>
        <v>0</v>
      </c>
      <c r="K12683">
        <f t="shared" si="29"/>
        <v>0</v>
      </c>
      <c r="L12683" s="15"/>
      <c r="M12683" s="1">
        <f t="shared" si="30"/>
        <v>3780.6869452913475</v>
      </c>
      <c r="T12683"/>
    </row>
    <row r="12684" spans="1:20" x14ac:dyDescent="0.25">
      <c r="A12684">
        <v>1995</v>
      </c>
      <c r="B12684">
        <v>9</v>
      </c>
      <c r="C12684">
        <v>21</v>
      </c>
      <c r="D12684">
        <v>77</v>
      </c>
      <c r="E12684">
        <v>65</v>
      </c>
      <c r="F12684">
        <v>0</v>
      </c>
      <c r="H12684">
        <f t="shared" si="26"/>
        <v>71</v>
      </c>
      <c r="I12684">
        <f t="shared" si="27"/>
        <v>0</v>
      </c>
      <c r="J12684">
        <f t="shared" si="28"/>
        <v>6</v>
      </c>
      <c r="K12684">
        <f t="shared" si="29"/>
        <v>6</v>
      </c>
      <c r="L12684" s="15"/>
      <c r="M12684" s="1">
        <f t="shared" si="30"/>
        <v>166749.35456764192</v>
      </c>
      <c r="T12684"/>
    </row>
    <row r="12685" spans="1:20" x14ac:dyDescent="0.25">
      <c r="A12685">
        <v>1995</v>
      </c>
      <c r="B12685">
        <v>9</v>
      </c>
      <c r="C12685">
        <v>22</v>
      </c>
      <c r="D12685">
        <v>72</v>
      </c>
      <c r="E12685">
        <v>58</v>
      </c>
      <c r="F12685">
        <v>83</v>
      </c>
      <c r="H12685">
        <f t="shared" si="26"/>
        <v>65</v>
      </c>
      <c r="I12685">
        <f t="shared" si="27"/>
        <v>0</v>
      </c>
      <c r="J12685">
        <f t="shared" si="28"/>
        <v>0</v>
      </c>
      <c r="K12685">
        <f t="shared" si="29"/>
        <v>0</v>
      </c>
      <c r="L12685" s="15"/>
      <c r="M12685" s="1">
        <f t="shared" si="30"/>
        <v>3780.6869452913475</v>
      </c>
      <c r="T12685"/>
    </row>
    <row r="12686" spans="1:20" x14ac:dyDescent="0.25">
      <c r="A12686">
        <v>1995</v>
      </c>
      <c r="B12686">
        <v>9</v>
      </c>
      <c r="C12686">
        <v>23</v>
      </c>
      <c r="D12686">
        <v>62</v>
      </c>
      <c r="E12686">
        <v>53</v>
      </c>
      <c r="F12686">
        <v>0</v>
      </c>
      <c r="H12686">
        <f t="shared" si="26"/>
        <v>57.5</v>
      </c>
      <c r="I12686">
        <f t="shared" si="27"/>
        <v>7.5</v>
      </c>
      <c r="J12686">
        <f t="shared" si="28"/>
        <v>0</v>
      </c>
      <c r="K12686">
        <f t="shared" si="29"/>
        <v>7.5</v>
      </c>
      <c r="L12686" s="15"/>
      <c r="M12686" s="1">
        <f t="shared" si="30"/>
        <v>207491.52147322954</v>
      </c>
      <c r="T12686"/>
    </row>
    <row r="12687" spans="1:20" x14ac:dyDescent="0.25">
      <c r="A12687">
        <v>1995</v>
      </c>
      <c r="B12687">
        <v>9</v>
      </c>
      <c r="C12687">
        <v>24</v>
      </c>
      <c r="D12687">
        <v>67</v>
      </c>
      <c r="E12687">
        <v>51</v>
      </c>
      <c r="F12687">
        <v>0</v>
      </c>
      <c r="H12687">
        <f t="shared" si="26"/>
        <v>59</v>
      </c>
      <c r="I12687">
        <f t="shared" si="27"/>
        <v>6</v>
      </c>
      <c r="J12687">
        <f t="shared" si="28"/>
        <v>0</v>
      </c>
      <c r="K12687">
        <f t="shared" si="29"/>
        <v>6</v>
      </c>
      <c r="L12687" s="15"/>
      <c r="M12687" s="1">
        <f t="shared" si="30"/>
        <v>166749.35456764192</v>
      </c>
      <c r="T12687"/>
    </row>
    <row r="12688" spans="1:20" x14ac:dyDescent="0.25">
      <c r="A12688">
        <v>1995</v>
      </c>
      <c r="B12688">
        <v>9</v>
      </c>
      <c r="C12688">
        <v>25</v>
      </c>
      <c r="D12688">
        <v>66</v>
      </c>
      <c r="E12688">
        <v>55</v>
      </c>
      <c r="F12688">
        <v>57</v>
      </c>
      <c r="H12688">
        <f t="shared" si="26"/>
        <v>60.5</v>
      </c>
      <c r="I12688">
        <f t="shared" si="27"/>
        <v>4.5</v>
      </c>
      <c r="J12688">
        <f t="shared" si="28"/>
        <v>0</v>
      </c>
      <c r="K12688">
        <f t="shared" si="29"/>
        <v>4.5</v>
      </c>
      <c r="L12688" s="15"/>
      <c r="M12688" s="1">
        <f t="shared" si="30"/>
        <v>126007.18766205428</v>
      </c>
      <c r="T12688"/>
    </row>
    <row r="12689" spans="1:20" x14ac:dyDescent="0.25">
      <c r="A12689">
        <v>1995</v>
      </c>
      <c r="B12689">
        <v>9</v>
      </c>
      <c r="C12689">
        <v>26</v>
      </c>
      <c r="D12689">
        <v>67</v>
      </c>
      <c r="E12689">
        <v>58</v>
      </c>
      <c r="F12689">
        <v>42</v>
      </c>
      <c r="H12689">
        <f t="shared" si="26"/>
        <v>62.5</v>
      </c>
      <c r="I12689">
        <f t="shared" si="27"/>
        <v>2.5</v>
      </c>
      <c r="J12689">
        <f t="shared" si="28"/>
        <v>0</v>
      </c>
      <c r="K12689">
        <f t="shared" si="29"/>
        <v>2.5</v>
      </c>
      <c r="L12689" s="15"/>
      <c r="M12689" s="1">
        <f t="shared" si="30"/>
        <v>71684.298454604083</v>
      </c>
      <c r="T12689"/>
    </row>
    <row r="12690" spans="1:20" x14ac:dyDescent="0.25">
      <c r="A12690">
        <v>1995</v>
      </c>
      <c r="B12690">
        <v>9</v>
      </c>
      <c r="C12690">
        <v>27</v>
      </c>
      <c r="D12690">
        <v>74</v>
      </c>
      <c r="E12690">
        <v>56</v>
      </c>
      <c r="F12690">
        <v>0</v>
      </c>
      <c r="H12690">
        <f t="shared" si="26"/>
        <v>65</v>
      </c>
      <c r="I12690">
        <f t="shared" si="27"/>
        <v>0</v>
      </c>
      <c r="J12690">
        <f t="shared" si="28"/>
        <v>0</v>
      </c>
      <c r="K12690">
        <f t="shared" si="29"/>
        <v>0</v>
      </c>
      <c r="L12690" s="15"/>
      <c r="M12690" s="1">
        <f t="shared" si="30"/>
        <v>3780.6869452913475</v>
      </c>
      <c r="T12690"/>
    </row>
    <row r="12691" spans="1:20" x14ac:dyDescent="0.25">
      <c r="A12691">
        <v>1995</v>
      </c>
      <c r="B12691">
        <v>9</v>
      </c>
      <c r="C12691">
        <v>28</v>
      </c>
      <c r="D12691">
        <v>76</v>
      </c>
      <c r="E12691">
        <v>57</v>
      </c>
      <c r="F12691">
        <v>0</v>
      </c>
      <c r="H12691">
        <f t="shared" si="26"/>
        <v>66.5</v>
      </c>
      <c r="I12691">
        <f t="shared" si="27"/>
        <v>0</v>
      </c>
      <c r="J12691">
        <f t="shared" si="28"/>
        <v>1.5</v>
      </c>
      <c r="K12691">
        <f t="shared" si="29"/>
        <v>1.5</v>
      </c>
      <c r="L12691" s="15"/>
      <c r="M12691" s="1">
        <f t="shared" si="30"/>
        <v>44522.853850878986</v>
      </c>
      <c r="T12691"/>
    </row>
    <row r="12692" spans="1:20" x14ac:dyDescent="0.25">
      <c r="A12692">
        <v>1995</v>
      </c>
      <c r="B12692">
        <v>9</v>
      </c>
      <c r="C12692">
        <v>29</v>
      </c>
      <c r="D12692">
        <v>70</v>
      </c>
      <c r="E12692">
        <v>51</v>
      </c>
      <c r="F12692">
        <v>0</v>
      </c>
      <c r="H12692">
        <f t="shared" si="26"/>
        <v>60.5</v>
      </c>
      <c r="I12692">
        <f t="shared" si="27"/>
        <v>4.5</v>
      </c>
      <c r="J12692">
        <f t="shared" si="28"/>
        <v>0</v>
      </c>
      <c r="K12692">
        <f t="shared" si="29"/>
        <v>4.5</v>
      </c>
      <c r="L12692" s="15"/>
      <c r="M12692" s="1">
        <f t="shared" si="30"/>
        <v>126007.18766205428</v>
      </c>
      <c r="T12692"/>
    </row>
    <row r="12693" spans="1:20" x14ac:dyDescent="0.25">
      <c r="A12693">
        <v>1995</v>
      </c>
      <c r="B12693">
        <v>9</v>
      </c>
      <c r="C12693">
        <v>30</v>
      </c>
      <c r="D12693">
        <v>69</v>
      </c>
      <c r="E12693">
        <v>50</v>
      </c>
      <c r="F12693">
        <v>0</v>
      </c>
      <c r="H12693">
        <f t="shared" si="26"/>
        <v>59.5</v>
      </c>
      <c r="I12693">
        <f t="shared" si="27"/>
        <v>5.5</v>
      </c>
      <c r="J12693">
        <f t="shared" si="28"/>
        <v>0</v>
      </c>
      <c r="K12693">
        <f t="shared" si="29"/>
        <v>5.5</v>
      </c>
      <c r="L12693" s="15"/>
      <c r="M12693" s="1">
        <f t="shared" si="30"/>
        <v>153168.63226577936</v>
      </c>
      <c r="T12693"/>
    </row>
    <row r="12694" spans="1:20" x14ac:dyDescent="0.25">
      <c r="A12694">
        <v>1995</v>
      </c>
      <c r="B12694">
        <v>10</v>
      </c>
      <c r="C12694">
        <v>1</v>
      </c>
      <c r="D12694">
        <v>75</v>
      </c>
      <c r="E12694">
        <v>50</v>
      </c>
      <c r="F12694">
        <v>0</v>
      </c>
      <c r="H12694">
        <f t="shared" si="26"/>
        <v>62.5</v>
      </c>
      <c r="I12694">
        <f t="shared" si="27"/>
        <v>2.5</v>
      </c>
      <c r="J12694">
        <f t="shared" si="28"/>
        <v>0</v>
      </c>
      <c r="K12694">
        <f t="shared" si="29"/>
        <v>2.5</v>
      </c>
      <c r="L12694" s="15"/>
      <c r="M12694" s="1">
        <f t="shared" si="30"/>
        <v>71684.298454604083</v>
      </c>
      <c r="T12694"/>
    </row>
    <row r="12695" spans="1:20" x14ac:dyDescent="0.25">
      <c r="A12695">
        <v>1995</v>
      </c>
      <c r="B12695">
        <v>10</v>
      </c>
      <c r="C12695">
        <v>2</v>
      </c>
      <c r="D12695">
        <v>85</v>
      </c>
      <c r="E12695">
        <v>57</v>
      </c>
      <c r="F12695">
        <v>0</v>
      </c>
      <c r="H12695">
        <f t="shared" si="26"/>
        <v>71</v>
      </c>
      <c r="I12695">
        <f t="shared" si="27"/>
        <v>0</v>
      </c>
      <c r="J12695">
        <f t="shared" si="28"/>
        <v>6</v>
      </c>
      <c r="K12695">
        <f t="shared" si="29"/>
        <v>6</v>
      </c>
      <c r="L12695" s="15"/>
      <c r="M12695" s="1">
        <f t="shared" si="30"/>
        <v>166749.35456764192</v>
      </c>
      <c r="T12695"/>
    </row>
    <row r="12696" spans="1:20" x14ac:dyDescent="0.25">
      <c r="A12696">
        <v>1995</v>
      </c>
      <c r="B12696">
        <v>10</v>
      </c>
      <c r="C12696">
        <v>3</v>
      </c>
      <c r="D12696">
        <v>81</v>
      </c>
      <c r="E12696">
        <v>60</v>
      </c>
      <c r="F12696">
        <v>0</v>
      </c>
      <c r="H12696">
        <f t="shared" si="26"/>
        <v>70.5</v>
      </c>
      <c r="I12696">
        <f t="shared" si="27"/>
        <v>0</v>
      </c>
      <c r="J12696">
        <f t="shared" si="28"/>
        <v>5.5</v>
      </c>
      <c r="K12696">
        <f t="shared" si="29"/>
        <v>5.5</v>
      </c>
      <c r="L12696" s="15"/>
      <c r="M12696" s="1">
        <f t="shared" si="30"/>
        <v>153168.63226577936</v>
      </c>
      <c r="T12696"/>
    </row>
    <row r="12697" spans="1:20" x14ac:dyDescent="0.25">
      <c r="A12697">
        <v>1995</v>
      </c>
      <c r="B12697">
        <v>10</v>
      </c>
      <c r="C12697">
        <v>4</v>
      </c>
      <c r="D12697">
        <v>73</v>
      </c>
      <c r="E12697">
        <v>68</v>
      </c>
      <c r="F12697">
        <v>3</v>
      </c>
      <c r="H12697">
        <f t="shared" si="26"/>
        <v>70.5</v>
      </c>
      <c r="I12697">
        <f t="shared" si="27"/>
        <v>0</v>
      </c>
      <c r="J12697">
        <f t="shared" si="28"/>
        <v>5.5</v>
      </c>
      <c r="K12697">
        <f t="shared" si="29"/>
        <v>5.5</v>
      </c>
      <c r="L12697" s="15"/>
      <c r="M12697" s="1">
        <f t="shared" si="30"/>
        <v>153168.63226577936</v>
      </c>
      <c r="T12697"/>
    </row>
    <row r="12698" spans="1:20" x14ac:dyDescent="0.25">
      <c r="A12698">
        <v>1995</v>
      </c>
      <c r="B12698">
        <v>10</v>
      </c>
      <c r="C12698">
        <v>5</v>
      </c>
      <c r="D12698">
        <v>73</v>
      </c>
      <c r="E12698">
        <v>64</v>
      </c>
      <c r="F12698">
        <v>199</v>
      </c>
      <c r="H12698">
        <f t="shared" si="26"/>
        <v>68.5</v>
      </c>
      <c r="I12698">
        <f t="shared" si="27"/>
        <v>0</v>
      </c>
      <c r="J12698">
        <f t="shared" si="28"/>
        <v>3.5</v>
      </c>
      <c r="K12698">
        <f t="shared" si="29"/>
        <v>3.5</v>
      </c>
      <c r="L12698" s="15"/>
      <c r="M12698" s="1">
        <f t="shared" si="30"/>
        <v>98845.743058329172</v>
      </c>
      <c r="T12698"/>
    </row>
    <row r="12699" spans="1:20" x14ac:dyDescent="0.25">
      <c r="A12699">
        <v>1995</v>
      </c>
      <c r="B12699">
        <v>10</v>
      </c>
      <c r="C12699">
        <v>6</v>
      </c>
      <c r="D12699">
        <v>86</v>
      </c>
      <c r="E12699">
        <v>62</v>
      </c>
      <c r="F12699">
        <v>0</v>
      </c>
      <c r="H12699">
        <f t="shared" si="26"/>
        <v>74</v>
      </c>
      <c r="I12699">
        <f t="shared" si="27"/>
        <v>0</v>
      </c>
      <c r="J12699">
        <f t="shared" si="28"/>
        <v>9</v>
      </c>
      <c r="K12699">
        <f t="shared" si="29"/>
        <v>9</v>
      </c>
      <c r="L12699" s="15"/>
      <c r="M12699" s="1">
        <f t="shared" si="30"/>
        <v>248233.6883788172</v>
      </c>
      <c r="T12699"/>
    </row>
    <row r="12700" spans="1:20" x14ac:dyDescent="0.25">
      <c r="A12700">
        <v>1995</v>
      </c>
      <c r="B12700">
        <v>10</v>
      </c>
      <c r="C12700">
        <v>7</v>
      </c>
      <c r="D12700">
        <v>62</v>
      </c>
      <c r="E12700">
        <v>58</v>
      </c>
      <c r="F12700">
        <v>2</v>
      </c>
      <c r="H12700">
        <f t="shared" si="26"/>
        <v>60</v>
      </c>
      <c r="I12700">
        <f t="shared" si="27"/>
        <v>5</v>
      </c>
      <c r="J12700">
        <f t="shared" si="28"/>
        <v>0</v>
      </c>
      <c r="K12700">
        <f t="shared" si="29"/>
        <v>5</v>
      </c>
      <c r="L12700" s="15"/>
      <c r="M12700" s="1">
        <f t="shared" si="30"/>
        <v>139587.90996391681</v>
      </c>
      <c r="T12700"/>
    </row>
    <row r="12701" spans="1:20" x14ac:dyDescent="0.25">
      <c r="A12701">
        <v>1995</v>
      </c>
      <c r="B12701">
        <v>10</v>
      </c>
      <c r="C12701">
        <v>8</v>
      </c>
      <c r="D12701">
        <v>72</v>
      </c>
      <c r="E12701">
        <v>55</v>
      </c>
      <c r="F12701">
        <v>0</v>
      </c>
      <c r="H12701">
        <f t="shared" si="26"/>
        <v>63.5</v>
      </c>
      <c r="I12701">
        <f t="shared" si="27"/>
        <v>1.5</v>
      </c>
      <c r="J12701">
        <f t="shared" si="28"/>
        <v>0</v>
      </c>
      <c r="K12701">
        <f t="shared" si="29"/>
        <v>1.5</v>
      </c>
      <c r="L12701" s="15"/>
      <c r="M12701" s="1">
        <f t="shared" si="30"/>
        <v>44522.853850878986</v>
      </c>
      <c r="T12701"/>
    </row>
    <row r="12702" spans="1:20" x14ac:dyDescent="0.25">
      <c r="A12702">
        <v>1995</v>
      </c>
      <c r="B12702">
        <v>10</v>
      </c>
      <c r="C12702">
        <v>9</v>
      </c>
      <c r="D12702">
        <v>70</v>
      </c>
      <c r="E12702">
        <v>50</v>
      </c>
      <c r="F12702">
        <v>0</v>
      </c>
      <c r="H12702">
        <f t="shared" ref="H12702:H12765" si="31">+(D12702+E12702)/2</f>
        <v>60</v>
      </c>
      <c r="I12702">
        <f t="shared" ref="I12702:I12765" si="32">+IF(H12702&lt;65,65-H12702,0)</f>
        <v>5</v>
      </c>
      <c r="J12702">
        <f t="shared" si="28"/>
        <v>0</v>
      </c>
      <c r="K12702">
        <f t="shared" si="29"/>
        <v>5</v>
      </c>
      <c r="L12702" s="15"/>
      <c r="M12702" s="1">
        <f t="shared" si="30"/>
        <v>139587.90996391681</v>
      </c>
      <c r="T12702"/>
    </row>
    <row r="12703" spans="1:20" x14ac:dyDescent="0.25">
      <c r="A12703">
        <v>1995</v>
      </c>
      <c r="B12703">
        <v>10</v>
      </c>
      <c r="C12703">
        <v>10</v>
      </c>
      <c r="D12703">
        <v>73</v>
      </c>
      <c r="E12703">
        <v>53</v>
      </c>
      <c r="F12703">
        <v>0</v>
      </c>
      <c r="H12703">
        <f t="shared" si="31"/>
        <v>63</v>
      </c>
      <c r="I12703">
        <f t="shared" si="32"/>
        <v>2</v>
      </c>
      <c r="J12703">
        <f t="shared" si="28"/>
        <v>0</v>
      </c>
      <c r="K12703">
        <f t="shared" si="29"/>
        <v>2</v>
      </c>
      <c r="L12703" s="15"/>
      <c r="M12703" s="1">
        <f t="shared" si="30"/>
        <v>58103.576152741531</v>
      </c>
      <c r="T12703"/>
    </row>
    <row r="12704" spans="1:20" x14ac:dyDescent="0.25">
      <c r="A12704">
        <v>1995</v>
      </c>
      <c r="B12704">
        <v>10</v>
      </c>
      <c r="C12704">
        <v>11</v>
      </c>
      <c r="D12704">
        <v>77</v>
      </c>
      <c r="E12704">
        <v>56</v>
      </c>
      <c r="F12704">
        <v>0</v>
      </c>
      <c r="H12704">
        <f t="shared" si="31"/>
        <v>66.5</v>
      </c>
      <c r="I12704">
        <f t="shared" si="32"/>
        <v>0</v>
      </c>
      <c r="J12704">
        <f t="shared" si="28"/>
        <v>1.5</v>
      </c>
      <c r="K12704">
        <f t="shared" si="29"/>
        <v>1.5</v>
      </c>
      <c r="L12704" s="15"/>
      <c r="M12704" s="1">
        <f t="shared" si="30"/>
        <v>44522.853850878986</v>
      </c>
      <c r="T12704"/>
    </row>
    <row r="12705" spans="1:20" x14ac:dyDescent="0.25">
      <c r="A12705">
        <v>1995</v>
      </c>
      <c r="B12705">
        <v>10</v>
      </c>
      <c r="C12705">
        <v>12</v>
      </c>
      <c r="D12705">
        <v>81</v>
      </c>
      <c r="E12705">
        <v>57</v>
      </c>
      <c r="F12705">
        <v>0</v>
      </c>
      <c r="H12705">
        <f t="shared" si="31"/>
        <v>69</v>
      </c>
      <c r="I12705">
        <f t="shared" si="32"/>
        <v>0</v>
      </c>
      <c r="J12705">
        <f t="shared" si="28"/>
        <v>4</v>
      </c>
      <c r="K12705">
        <f t="shared" si="29"/>
        <v>4</v>
      </c>
      <c r="L12705" s="15"/>
      <c r="M12705" s="1">
        <f t="shared" si="30"/>
        <v>112426.46536019172</v>
      </c>
      <c r="T12705"/>
    </row>
    <row r="12706" spans="1:20" x14ac:dyDescent="0.25">
      <c r="A12706">
        <v>1995</v>
      </c>
      <c r="B12706">
        <v>10</v>
      </c>
      <c r="C12706">
        <v>13</v>
      </c>
      <c r="D12706">
        <v>86</v>
      </c>
      <c r="E12706">
        <v>60</v>
      </c>
      <c r="F12706">
        <v>0</v>
      </c>
      <c r="H12706">
        <f t="shared" si="31"/>
        <v>73</v>
      </c>
      <c r="I12706">
        <f t="shared" si="32"/>
        <v>0</v>
      </c>
      <c r="J12706">
        <f t="shared" si="28"/>
        <v>8</v>
      </c>
      <c r="K12706">
        <f t="shared" si="29"/>
        <v>8</v>
      </c>
      <c r="L12706" s="15"/>
      <c r="M12706" s="1">
        <f t="shared" si="30"/>
        <v>221072.24377509209</v>
      </c>
      <c r="T12706"/>
    </row>
    <row r="12707" spans="1:20" x14ac:dyDescent="0.25">
      <c r="A12707">
        <v>1995</v>
      </c>
      <c r="B12707">
        <v>10</v>
      </c>
      <c r="C12707">
        <v>14</v>
      </c>
      <c r="D12707">
        <v>73</v>
      </c>
      <c r="E12707">
        <v>60</v>
      </c>
      <c r="F12707">
        <v>176</v>
      </c>
      <c r="H12707">
        <f t="shared" si="31"/>
        <v>66.5</v>
      </c>
      <c r="I12707">
        <f t="shared" si="32"/>
        <v>0</v>
      </c>
      <c r="J12707">
        <f t="shared" si="28"/>
        <v>1.5</v>
      </c>
      <c r="K12707">
        <f t="shared" si="29"/>
        <v>1.5</v>
      </c>
      <c r="L12707" s="15"/>
      <c r="M12707" s="1">
        <f t="shared" si="30"/>
        <v>44522.853850878986</v>
      </c>
      <c r="T12707"/>
    </row>
    <row r="12708" spans="1:20" x14ac:dyDescent="0.25">
      <c r="A12708">
        <v>1995</v>
      </c>
      <c r="B12708">
        <v>10</v>
      </c>
      <c r="C12708">
        <v>15</v>
      </c>
      <c r="D12708">
        <v>63</v>
      </c>
      <c r="E12708">
        <v>51</v>
      </c>
      <c r="F12708">
        <v>19</v>
      </c>
      <c r="H12708">
        <f t="shared" si="31"/>
        <v>57</v>
      </c>
      <c r="I12708">
        <f t="shared" si="32"/>
        <v>8</v>
      </c>
      <c r="J12708">
        <f t="shared" si="28"/>
        <v>0</v>
      </c>
      <c r="K12708">
        <f t="shared" si="29"/>
        <v>8</v>
      </c>
      <c r="L12708" s="15"/>
      <c r="M12708" s="1">
        <f t="shared" si="30"/>
        <v>221072.24377509209</v>
      </c>
      <c r="T12708"/>
    </row>
    <row r="12709" spans="1:20" x14ac:dyDescent="0.25">
      <c r="A12709">
        <v>1995</v>
      </c>
      <c r="B12709">
        <v>10</v>
      </c>
      <c r="C12709">
        <v>16</v>
      </c>
      <c r="D12709">
        <v>57</v>
      </c>
      <c r="E12709">
        <v>48</v>
      </c>
      <c r="F12709">
        <v>0</v>
      </c>
      <c r="H12709">
        <f t="shared" si="31"/>
        <v>52.5</v>
      </c>
      <c r="I12709">
        <f t="shared" si="32"/>
        <v>12.5</v>
      </c>
      <c r="J12709">
        <f t="shared" si="28"/>
        <v>0</v>
      </c>
      <c r="K12709">
        <f t="shared" si="29"/>
        <v>12.5</v>
      </c>
      <c r="L12709" s="15"/>
      <c r="M12709" s="1">
        <f t="shared" si="30"/>
        <v>343298.74449185503</v>
      </c>
      <c r="T12709"/>
    </row>
    <row r="12710" spans="1:20" x14ac:dyDescent="0.25">
      <c r="A12710">
        <v>1995</v>
      </c>
      <c r="B12710">
        <v>10</v>
      </c>
      <c r="C12710">
        <v>17</v>
      </c>
      <c r="D12710">
        <v>60</v>
      </c>
      <c r="E12710">
        <v>46</v>
      </c>
      <c r="F12710">
        <v>0</v>
      </c>
      <c r="H12710">
        <f t="shared" si="31"/>
        <v>53</v>
      </c>
      <c r="I12710">
        <f t="shared" si="32"/>
        <v>12</v>
      </c>
      <c r="J12710">
        <f t="shared" si="28"/>
        <v>0</v>
      </c>
      <c r="K12710">
        <f t="shared" si="29"/>
        <v>12</v>
      </c>
      <c r="L12710" s="15"/>
      <c r="M12710" s="1">
        <f t="shared" si="30"/>
        <v>329718.02218999248</v>
      </c>
      <c r="T12710"/>
    </row>
    <row r="12711" spans="1:20" x14ac:dyDescent="0.25">
      <c r="A12711">
        <v>1995</v>
      </c>
      <c r="B12711">
        <v>10</v>
      </c>
      <c r="C12711">
        <v>18</v>
      </c>
      <c r="D12711">
        <v>66</v>
      </c>
      <c r="E12711">
        <v>49</v>
      </c>
      <c r="F12711">
        <v>0</v>
      </c>
      <c r="H12711">
        <f t="shared" si="31"/>
        <v>57.5</v>
      </c>
      <c r="I12711">
        <f t="shared" si="32"/>
        <v>7.5</v>
      </c>
      <c r="J12711">
        <f t="shared" si="28"/>
        <v>0</v>
      </c>
      <c r="K12711">
        <f t="shared" si="29"/>
        <v>7.5</v>
      </c>
      <c r="L12711" s="15"/>
      <c r="M12711" s="1">
        <f t="shared" si="30"/>
        <v>207491.52147322954</v>
      </c>
      <c r="T12711"/>
    </row>
    <row r="12712" spans="1:20" x14ac:dyDescent="0.25">
      <c r="A12712">
        <v>1995</v>
      </c>
      <c r="B12712">
        <v>10</v>
      </c>
      <c r="C12712">
        <v>19</v>
      </c>
      <c r="D12712">
        <v>72</v>
      </c>
      <c r="E12712">
        <v>53</v>
      </c>
      <c r="F12712">
        <v>0</v>
      </c>
      <c r="H12712">
        <f t="shared" si="31"/>
        <v>62.5</v>
      </c>
      <c r="I12712">
        <f t="shared" si="32"/>
        <v>2.5</v>
      </c>
      <c r="J12712">
        <f t="shared" si="28"/>
        <v>0</v>
      </c>
      <c r="K12712">
        <f t="shared" si="29"/>
        <v>2.5</v>
      </c>
      <c r="L12712" s="15"/>
      <c r="M12712" s="1">
        <f t="shared" si="30"/>
        <v>71684.298454604083</v>
      </c>
      <c r="T12712"/>
    </row>
    <row r="12713" spans="1:20" x14ac:dyDescent="0.25">
      <c r="A12713">
        <v>1995</v>
      </c>
      <c r="B12713">
        <v>10</v>
      </c>
      <c r="C12713">
        <v>20</v>
      </c>
      <c r="D12713">
        <v>74</v>
      </c>
      <c r="E12713">
        <v>58</v>
      </c>
      <c r="F12713">
        <v>20</v>
      </c>
      <c r="H12713">
        <f t="shared" si="31"/>
        <v>66</v>
      </c>
      <c r="I12713">
        <f t="shared" si="32"/>
        <v>0</v>
      </c>
      <c r="J12713">
        <f t="shared" si="28"/>
        <v>1</v>
      </c>
      <c r="K12713">
        <f t="shared" si="29"/>
        <v>1</v>
      </c>
      <c r="L12713" s="15"/>
      <c r="M12713" s="1">
        <f t="shared" si="30"/>
        <v>30942.131549016442</v>
      </c>
      <c r="T12713"/>
    </row>
    <row r="12714" spans="1:20" x14ac:dyDescent="0.25">
      <c r="A12714">
        <v>1995</v>
      </c>
      <c r="B12714">
        <v>10</v>
      </c>
      <c r="C12714">
        <v>21</v>
      </c>
      <c r="D12714">
        <v>72</v>
      </c>
      <c r="E12714">
        <v>49</v>
      </c>
      <c r="F12714">
        <v>217</v>
      </c>
      <c r="H12714">
        <f t="shared" si="31"/>
        <v>60.5</v>
      </c>
      <c r="I12714">
        <f t="shared" si="32"/>
        <v>4.5</v>
      </c>
      <c r="J12714">
        <f t="shared" si="28"/>
        <v>0</v>
      </c>
      <c r="K12714">
        <f t="shared" si="29"/>
        <v>4.5</v>
      </c>
      <c r="L12714" s="15"/>
      <c r="M12714" s="1">
        <f t="shared" si="30"/>
        <v>126007.18766205428</v>
      </c>
      <c r="T12714"/>
    </row>
    <row r="12715" spans="1:20" x14ac:dyDescent="0.25">
      <c r="A12715">
        <v>1995</v>
      </c>
      <c r="B12715">
        <v>10</v>
      </c>
      <c r="C12715">
        <v>22</v>
      </c>
      <c r="D12715">
        <v>61</v>
      </c>
      <c r="E12715">
        <v>45</v>
      </c>
      <c r="F12715">
        <v>0</v>
      </c>
      <c r="H12715">
        <f t="shared" si="31"/>
        <v>53</v>
      </c>
      <c r="I12715">
        <f t="shared" si="32"/>
        <v>12</v>
      </c>
      <c r="J12715">
        <f t="shared" si="28"/>
        <v>0</v>
      </c>
      <c r="K12715">
        <f t="shared" si="29"/>
        <v>12</v>
      </c>
      <c r="L12715" s="15"/>
      <c r="M12715" s="1">
        <f t="shared" si="30"/>
        <v>329718.02218999248</v>
      </c>
      <c r="T12715"/>
    </row>
    <row r="12716" spans="1:20" x14ac:dyDescent="0.25">
      <c r="A12716">
        <v>1995</v>
      </c>
      <c r="B12716">
        <v>10</v>
      </c>
      <c r="C12716">
        <v>23</v>
      </c>
      <c r="D12716">
        <v>75</v>
      </c>
      <c r="E12716">
        <v>52</v>
      </c>
      <c r="F12716">
        <v>0</v>
      </c>
      <c r="H12716">
        <f t="shared" si="31"/>
        <v>63.5</v>
      </c>
      <c r="I12716">
        <f t="shared" si="32"/>
        <v>1.5</v>
      </c>
      <c r="J12716">
        <f t="shared" si="28"/>
        <v>0</v>
      </c>
      <c r="K12716">
        <f t="shared" si="29"/>
        <v>1.5</v>
      </c>
      <c r="L12716" s="15"/>
      <c r="M12716" s="1">
        <f t="shared" si="30"/>
        <v>44522.853850878986</v>
      </c>
      <c r="T12716"/>
    </row>
    <row r="12717" spans="1:20" x14ac:dyDescent="0.25">
      <c r="A12717">
        <v>1995</v>
      </c>
      <c r="B12717">
        <v>10</v>
      </c>
      <c r="C12717">
        <v>24</v>
      </c>
      <c r="D12717">
        <v>72</v>
      </c>
      <c r="E12717">
        <v>56</v>
      </c>
      <c r="F12717">
        <v>0</v>
      </c>
      <c r="H12717">
        <f t="shared" si="31"/>
        <v>64</v>
      </c>
      <c r="I12717">
        <f t="shared" si="32"/>
        <v>1</v>
      </c>
      <c r="J12717">
        <f t="shared" si="28"/>
        <v>0</v>
      </c>
      <c r="K12717">
        <f t="shared" si="29"/>
        <v>1</v>
      </c>
      <c r="L12717" s="15"/>
      <c r="M12717" s="1">
        <f t="shared" si="30"/>
        <v>30942.131549016442</v>
      </c>
      <c r="T12717"/>
    </row>
    <row r="12718" spans="1:20" x14ac:dyDescent="0.25">
      <c r="A12718">
        <v>1995</v>
      </c>
      <c r="B12718">
        <v>10</v>
      </c>
      <c r="C12718">
        <v>25</v>
      </c>
      <c r="D12718">
        <v>66</v>
      </c>
      <c r="E12718">
        <v>49</v>
      </c>
      <c r="F12718">
        <v>0</v>
      </c>
      <c r="H12718">
        <f t="shared" si="31"/>
        <v>57.5</v>
      </c>
      <c r="I12718">
        <f t="shared" si="32"/>
        <v>7.5</v>
      </c>
      <c r="J12718">
        <f t="shared" si="28"/>
        <v>0</v>
      </c>
      <c r="K12718">
        <f t="shared" si="29"/>
        <v>7.5</v>
      </c>
      <c r="L12718" s="15"/>
      <c r="M12718" s="1">
        <f t="shared" si="30"/>
        <v>207491.52147322954</v>
      </c>
      <c r="T12718"/>
    </row>
    <row r="12719" spans="1:20" x14ac:dyDescent="0.25">
      <c r="A12719">
        <v>1995</v>
      </c>
      <c r="B12719">
        <v>10</v>
      </c>
      <c r="C12719">
        <v>26</v>
      </c>
      <c r="D12719">
        <v>59</v>
      </c>
      <c r="E12719">
        <v>47</v>
      </c>
      <c r="F12719">
        <v>0</v>
      </c>
      <c r="H12719">
        <f t="shared" si="31"/>
        <v>53</v>
      </c>
      <c r="I12719">
        <f t="shared" si="32"/>
        <v>12</v>
      </c>
      <c r="J12719">
        <f t="shared" si="28"/>
        <v>0</v>
      </c>
      <c r="K12719">
        <f t="shared" si="29"/>
        <v>12</v>
      </c>
      <c r="L12719" s="15"/>
      <c r="M12719" s="1">
        <f t="shared" si="30"/>
        <v>329718.02218999248</v>
      </c>
      <c r="T12719"/>
    </row>
    <row r="12720" spans="1:20" x14ac:dyDescent="0.25">
      <c r="A12720">
        <v>1995</v>
      </c>
      <c r="B12720">
        <v>10</v>
      </c>
      <c r="C12720">
        <v>27</v>
      </c>
      <c r="D12720">
        <v>68</v>
      </c>
      <c r="E12720">
        <v>48</v>
      </c>
      <c r="F12720">
        <v>23</v>
      </c>
      <c r="H12720">
        <f t="shared" si="31"/>
        <v>58</v>
      </c>
      <c r="I12720">
        <f t="shared" si="32"/>
        <v>7</v>
      </c>
      <c r="J12720">
        <f t="shared" si="28"/>
        <v>0</v>
      </c>
      <c r="K12720">
        <f t="shared" si="29"/>
        <v>7</v>
      </c>
      <c r="L12720" s="15"/>
      <c r="M12720" s="1">
        <f t="shared" si="30"/>
        <v>193910.79917136699</v>
      </c>
      <c r="T12720"/>
    </row>
    <row r="12721" spans="1:20" x14ac:dyDescent="0.25">
      <c r="A12721">
        <v>1995</v>
      </c>
      <c r="B12721">
        <v>10</v>
      </c>
      <c r="C12721">
        <v>28</v>
      </c>
      <c r="D12721">
        <v>68</v>
      </c>
      <c r="E12721">
        <v>54</v>
      </c>
      <c r="F12721">
        <v>121</v>
      </c>
      <c r="H12721">
        <f t="shared" si="31"/>
        <v>61</v>
      </c>
      <c r="I12721">
        <f t="shared" si="32"/>
        <v>4</v>
      </c>
      <c r="J12721">
        <f t="shared" si="28"/>
        <v>0</v>
      </c>
      <c r="K12721">
        <f t="shared" si="29"/>
        <v>4</v>
      </c>
      <c r="L12721" s="15"/>
      <c r="M12721" s="1">
        <f t="shared" si="30"/>
        <v>112426.46536019172</v>
      </c>
      <c r="T12721"/>
    </row>
    <row r="12722" spans="1:20" x14ac:dyDescent="0.25">
      <c r="A12722">
        <v>1995</v>
      </c>
      <c r="B12722">
        <v>10</v>
      </c>
      <c r="C12722">
        <v>29</v>
      </c>
      <c r="D12722">
        <v>58</v>
      </c>
      <c r="E12722">
        <v>44</v>
      </c>
      <c r="F12722">
        <v>0</v>
      </c>
      <c r="H12722">
        <f t="shared" si="31"/>
        <v>51</v>
      </c>
      <c r="I12722">
        <f t="shared" si="32"/>
        <v>14</v>
      </c>
      <c r="J12722">
        <f t="shared" si="28"/>
        <v>0</v>
      </c>
      <c r="K12722">
        <f t="shared" si="29"/>
        <v>14</v>
      </c>
      <c r="L12722" s="15"/>
      <c r="M12722" s="1">
        <f t="shared" si="30"/>
        <v>384040.91139744263</v>
      </c>
      <c r="T12722"/>
    </row>
    <row r="12723" spans="1:20" x14ac:dyDescent="0.25">
      <c r="A12723">
        <v>1995</v>
      </c>
      <c r="B12723">
        <v>10</v>
      </c>
      <c r="C12723">
        <v>30</v>
      </c>
      <c r="D12723">
        <v>57</v>
      </c>
      <c r="E12723">
        <v>42</v>
      </c>
      <c r="F12723">
        <v>0</v>
      </c>
      <c r="H12723">
        <f t="shared" si="31"/>
        <v>49.5</v>
      </c>
      <c r="I12723">
        <f t="shared" si="32"/>
        <v>15.5</v>
      </c>
      <c r="J12723">
        <f t="shared" si="28"/>
        <v>0</v>
      </c>
      <c r="K12723">
        <f t="shared" si="29"/>
        <v>15.5</v>
      </c>
      <c r="L12723" s="15"/>
      <c r="M12723" s="1">
        <f t="shared" si="30"/>
        <v>424783.07830303028</v>
      </c>
      <c r="T12723"/>
    </row>
    <row r="12724" spans="1:20" x14ac:dyDescent="0.25">
      <c r="A12724">
        <v>1995</v>
      </c>
      <c r="B12724">
        <v>10</v>
      </c>
      <c r="C12724">
        <v>31</v>
      </c>
      <c r="D12724">
        <v>56</v>
      </c>
      <c r="E12724">
        <v>48</v>
      </c>
      <c r="F12724">
        <v>2</v>
      </c>
      <c r="H12724">
        <f t="shared" si="31"/>
        <v>52</v>
      </c>
      <c r="I12724">
        <f t="shared" si="32"/>
        <v>13</v>
      </c>
      <c r="J12724">
        <f t="shared" si="28"/>
        <v>0</v>
      </c>
      <c r="K12724">
        <f t="shared" si="29"/>
        <v>13</v>
      </c>
      <c r="L12724" s="15"/>
      <c r="M12724" s="1">
        <f t="shared" si="30"/>
        <v>356879.46679371758</v>
      </c>
      <c r="T12724"/>
    </row>
    <row r="12725" spans="1:20" x14ac:dyDescent="0.25">
      <c r="A12725">
        <v>1995</v>
      </c>
      <c r="B12725">
        <v>11</v>
      </c>
      <c r="C12725">
        <v>1</v>
      </c>
      <c r="D12725">
        <v>57</v>
      </c>
      <c r="E12725">
        <v>51</v>
      </c>
      <c r="F12725">
        <v>51</v>
      </c>
      <c r="H12725">
        <f t="shared" si="31"/>
        <v>54</v>
      </c>
      <c r="I12725">
        <f t="shared" si="32"/>
        <v>11</v>
      </c>
      <c r="J12725">
        <f t="shared" si="28"/>
        <v>0</v>
      </c>
      <c r="K12725">
        <f t="shared" si="29"/>
        <v>11</v>
      </c>
      <c r="L12725" s="15"/>
      <c r="M12725" s="1">
        <f t="shared" si="30"/>
        <v>302556.57758626738</v>
      </c>
      <c r="T12725"/>
    </row>
    <row r="12726" spans="1:20" x14ac:dyDescent="0.25">
      <c r="A12726">
        <v>1995</v>
      </c>
      <c r="B12726">
        <v>11</v>
      </c>
      <c r="C12726">
        <v>2</v>
      </c>
      <c r="D12726">
        <v>69</v>
      </c>
      <c r="E12726">
        <v>55</v>
      </c>
      <c r="F12726">
        <v>70</v>
      </c>
      <c r="H12726">
        <f t="shared" si="31"/>
        <v>62</v>
      </c>
      <c r="I12726">
        <f t="shared" si="32"/>
        <v>3</v>
      </c>
      <c r="J12726">
        <f t="shared" si="28"/>
        <v>0</v>
      </c>
      <c r="K12726">
        <f t="shared" si="29"/>
        <v>3</v>
      </c>
      <c r="L12726" s="15"/>
      <c r="M12726" s="1">
        <f t="shared" si="30"/>
        <v>85265.020756466634</v>
      </c>
      <c r="T12726"/>
    </row>
    <row r="12727" spans="1:20" x14ac:dyDescent="0.25">
      <c r="A12727">
        <v>1995</v>
      </c>
      <c r="B12727">
        <v>11</v>
      </c>
      <c r="C12727">
        <v>3</v>
      </c>
      <c r="D12727">
        <v>72</v>
      </c>
      <c r="E12727">
        <v>55</v>
      </c>
      <c r="F12727">
        <v>8</v>
      </c>
      <c r="H12727">
        <f t="shared" si="31"/>
        <v>63.5</v>
      </c>
      <c r="I12727">
        <f t="shared" si="32"/>
        <v>1.5</v>
      </c>
      <c r="J12727">
        <f t="shared" si="28"/>
        <v>0</v>
      </c>
      <c r="K12727">
        <f t="shared" si="29"/>
        <v>1.5</v>
      </c>
      <c r="L12727" s="15"/>
      <c r="M12727" s="1">
        <f t="shared" si="30"/>
        <v>44522.853850878986</v>
      </c>
      <c r="T12727"/>
    </row>
    <row r="12728" spans="1:20" x14ac:dyDescent="0.25">
      <c r="A12728">
        <v>1995</v>
      </c>
      <c r="B12728">
        <v>11</v>
      </c>
      <c r="C12728">
        <v>4</v>
      </c>
      <c r="D12728">
        <v>55</v>
      </c>
      <c r="E12728">
        <v>37</v>
      </c>
      <c r="F12728">
        <v>0</v>
      </c>
      <c r="H12728">
        <f t="shared" si="31"/>
        <v>46</v>
      </c>
      <c r="I12728">
        <f t="shared" si="32"/>
        <v>19</v>
      </c>
      <c r="J12728">
        <f t="shared" si="28"/>
        <v>0</v>
      </c>
      <c r="K12728">
        <f t="shared" si="29"/>
        <v>19</v>
      </c>
      <c r="L12728" s="15"/>
      <c r="M12728" s="1">
        <f t="shared" si="30"/>
        <v>519848.13441606809</v>
      </c>
      <c r="T12728"/>
    </row>
    <row r="12729" spans="1:20" x14ac:dyDescent="0.25">
      <c r="A12729">
        <v>1995</v>
      </c>
      <c r="B12729">
        <v>11</v>
      </c>
      <c r="C12729">
        <v>5</v>
      </c>
      <c r="D12729">
        <v>46</v>
      </c>
      <c r="E12729">
        <v>34</v>
      </c>
      <c r="F12729">
        <v>0</v>
      </c>
      <c r="H12729">
        <f t="shared" si="31"/>
        <v>40</v>
      </c>
      <c r="I12729">
        <f t="shared" si="32"/>
        <v>25</v>
      </c>
      <c r="J12729">
        <f t="shared" si="28"/>
        <v>0</v>
      </c>
      <c r="K12729">
        <f t="shared" si="29"/>
        <v>25</v>
      </c>
      <c r="L12729" s="15"/>
      <c r="M12729" s="1">
        <f t="shared" si="30"/>
        <v>682816.80203841871</v>
      </c>
      <c r="T12729"/>
    </row>
    <row r="12730" spans="1:20" x14ac:dyDescent="0.25">
      <c r="A12730">
        <v>1995</v>
      </c>
      <c r="B12730">
        <v>11</v>
      </c>
      <c r="C12730">
        <v>6</v>
      </c>
      <c r="D12730">
        <v>50</v>
      </c>
      <c r="E12730">
        <v>36</v>
      </c>
      <c r="F12730">
        <v>0</v>
      </c>
      <c r="H12730">
        <f t="shared" si="31"/>
        <v>43</v>
      </c>
      <c r="I12730">
        <f t="shared" si="32"/>
        <v>22</v>
      </c>
      <c r="J12730">
        <f t="shared" si="28"/>
        <v>0</v>
      </c>
      <c r="K12730">
        <f t="shared" si="29"/>
        <v>22</v>
      </c>
      <c r="L12730" s="15"/>
      <c r="M12730" s="1">
        <f t="shared" si="30"/>
        <v>601332.4682272434</v>
      </c>
      <c r="T12730"/>
    </row>
    <row r="12731" spans="1:20" x14ac:dyDescent="0.25">
      <c r="A12731">
        <v>1995</v>
      </c>
      <c r="B12731">
        <v>11</v>
      </c>
      <c r="C12731">
        <v>7</v>
      </c>
      <c r="D12731">
        <v>52</v>
      </c>
      <c r="E12731">
        <v>40</v>
      </c>
      <c r="F12731">
        <v>68</v>
      </c>
      <c r="H12731">
        <f t="shared" si="31"/>
        <v>46</v>
      </c>
      <c r="I12731">
        <f t="shared" si="32"/>
        <v>19</v>
      </c>
      <c r="J12731">
        <f t="shared" si="28"/>
        <v>0</v>
      </c>
      <c r="K12731">
        <f t="shared" si="29"/>
        <v>19</v>
      </c>
      <c r="L12731" s="15"/>
      <c r="M12731" s="1">
        <f t="shared" si="30"/>
        <v>519848.13441606809</v>
      </c>
      <c r="T12731"/>
    </row>
    <row r="12732" spans="1:20" x14ac:dyDescent="0.25">
      <c r="A12732">
        <v>1995</v>
      </c>
      <c r="B12732">
        <v>11</v>
      </c>
      <c r="C12732">
        <v>8</v>
      </c>
      <c r="D12732">
        <v>49</v>
      </c>
      <c r="E12732">
        <v>36</v>
      </c>
      <c r="F12732">
        <v>0</v>
      </c>
      <c r="H12732">
        <f t="shared" si="31"/>
        <v>42.5</v>
      </c>
      <c r="I12732">
        <f t="shared" si="32"/>
        <v>22.5</v>
      </c>
      <c r="J12732">
        <f t="shared" si="28"/>
        <v>0</v>
      </c>
      <c r="K12732">
        <f t="shared" si="29"/>
        <v>22.5</v>
      </c>
      <c r="L12732" s="15"/>
      <c r="M12732" s="1">
        <f t="shared" si="30"/>
        <v>614913.19052910595</v>
      </c>
      <c r="T12732"/>
    </row>
    <row r="12733" spans="1:20" x14ac:dyDescent="0.25">
      <c r="A12733">
        <v>1995</v>
      </c>
      <c r="B12733">
        <v>11</v>
      </c>
      <c r="C12733">
        <v>9</v>
      </c>
      <c r="D12733">
        <v>41</v>
      </c>
      <c r="E12733">
        <v>32</v>
      </c>
      <c r="F12733">
        <v>0</v>
      </c>
      <c r="H12733">
        <f t="shared" si="31"/>
        <v>36.5</v>
      </c>
      <c r="I12733">
        <f t="shared" si="32"/>
        <v>28.5</v>
      </c>
      <c r="J12733">
        <f t="shared" si="28"/>
        <v>0</v>
      </c>
      <c r="K12733">
        <f t="shared" si="29"/>
        <v>28.5</v>
      </c>
      <c r="L12733" s="15"/>
      <c r="M12733" s="1">
        <f t="shared" si="30"/>
        <v>777881.85815145646</v>
      </c>
      <c r="T12733"/>
    </row>
    <row r="12734" spans="1:20" x14ac:dyDescent="0.25">
      <c r="A12734">
        <v>1995</v>
      </c>
      <c r="B12734">
        <v>11</v>
      </c>
      <c r="C12734">
        <v>10</v>
      </c>
      <c r="D12734">
        <v>52</v>
      </c>
      <c r="E12734">
        <v>33</v>
      </c>
      <c r="F12734">
        <v>0</v>
      </c>
      <c r="H12734">
        <f t="shared" si="31"/>
        <v>42.5</v>
      </c>
      <c r="I12734">
        <f t="shared" si="32"/>
        <v>22.5</v>
      </c>
      <c r="J12734">
        <f t="shared" si="28"/>
        <v>0</v>
      </c>
      <c r="K12734">
        <f t="shared" si="29"/>
        <v>22.5</v>
      </c>
      <c r="L12734" s="15"/>
      <c r="M12734" s="1">
        <f t="shared" si="30"/>
        <v>614913.19052910595</v>
      </c>
      <c r="T12734"/>
    </row>
    <row r="12735" spans="1:20" x14ac:dyDescent="0.25">
      <c r="A12735">
        <v>1995</v>
      </c>
      <c r="B12735">
        <v>11</v>
      </c>
      <c r="C12735">
        <v>11</v>
      </c>
      <c r="D12735">
        <v>63</v>
      </c>
      <c r="E12735">
        <v>51</v>
      </c>
      <c r="F12735">
        <v>141</v>
      </c>
      <c r="H12735">
        <f t="shared" si="31"/>
        <v>57</v>
      </c>
      <c r="I12735">
        <f t="shared" si="32"/>
        <v>8</v>
      </c>
      <c r="J12735">
        <f t="shared" si="28"/>
        <v>0</v>
      </c>
      <c r="K12735">
        <f t="shared" si="29"/>
        <v>8</v>
      </c>
      <c r="L12735" s="15"/>
      <c r="M12735" s="1">
        <f t="shared" si="30"/>
        <v>221072.24377509209</v>
      </c>
      <c r="T12735"/>
    </row>
    <row r="12736" spans="1:20" x14ac:dyDescent="0.25">
      <c r="A12736">
        <v>1995</v>
      </c>
      <c r="B12736">
        <v>11</v>
      </c>
      <c r="C12736">
        <v>12</v>
      </c>
      <c r="D12736">
        <v>62</v>
      </c>
      <c r="E12736">
        <v>33</v>
      </c>
      <c r="F12736">
        <v>52</v>
      </c>
      <c r="H12736">
        <f t="shared" si="31"/>
        <v>47.5</v>
      </c>
      <c r="I12736">
        <f t="shared" si="32"/>
        <v>17.5</v>
      </c>
      <c r="J12736">
        <f t="shared" si="28"/>
        <v>0</v>
      </c>
      <c r="K12736">
        <f t="shared" si="29"/>
        <v>17.5</v>
      </c>
      <c r="L12736" s="15"/>
      <c r="M12736" s="1">
        <f t="shared" si="30"/>
        <v>479105.96751048049</v>
      </c>
      <c r="T12736"/>
    </row>
    <row r="12737" spans="1:20" x14ac:dyDescent="0.25">
      <c r="A12737">
        <v>1995</v>
      </c>
      <c r="B12737">
        <v>11</v>
      </c>
      <c r="C12737">
        <v>13</v>
      </c>
      <c r="D12737">
        <v>41</v>
      </c>
      <c r="E12737">
        <v>31</v>
      </c>
      <c r="F12737">
        <v>0</v>
      </c>
      <c r="H12737">
        <f t="shared" si="31"/>
        <v>36</v>
      </c>
      <c r="I12737">
        <f t="shared" si="32"/>
        <v>29</v>
      </c>
      <c r="J12737">
        <f t="shared" si="28"/>
        <v>0</v>
      </c>
      <c r="K12737">
        <f t="shared" si="29"/>
        <v>29</v>
      </c>
      <c r="L12737" s="15"/>
      <c r="M12737" s="1">
        <f t="shared" si="30"/>
        <v>791462.58045331901</v>
      </c>
      <c r="T12737"/>
    </row>
    <row r="12738" spans="1:20" x14ac:dyDescent="0.25">
      <c r="A12738">
        <v>1995</v>
      </c>
      <c r="B12738">
        <v>11</v>
      </c>
      <c r="C12738">
        <v>14</v>
      </c>
      <c r="D12738">
        <v>49</v>
      </c>
      <c r="E12738">
        <v>40</v>
      </c>
      <c r="F12738">
        <v>116</v>
      </c>
      <c r="H12738">
        <f t="shared" si="31"/>
        <v>44.5</v>
      </c>
      <c r="I12738">
        <f t="shared" si="32"/>
        <v>20.5</v>
      </c>
      <c r="J12738">
        <f t="shared" si="28"/>
        <v>0</v>
      </c>
      <c r="K12738">
        <f t="shared" si="29"/>
        <v>20.5</v>
      </c>
      <c r="L12738" s="15"/>
      <c r="M12738" s="1">
        <f t="shared" si="30"/>
        <v>560590.30132165574</v>
      </c>
      <c r="T12738"/>
    </row>
    <row r="12739" spans="1:20" x14ac:dyDescent="0.25">
      <c r="A12739">
        <v>1995</v>
      </c>
      <c r="B12739">
        <v>11</v>
      </c>
      <c r="C12739">
        <v>15</v>
      </c>
      <c r="D12739">
        <v>51</v>
      </c>
      <c r="E12739">
        <v>37</v>
      </c>
      <c r="F12739">
        <v>9</v>
      </c>
      <c r="H12739">
        <f t="shared" si="31"/>
        <v>44</v>
      </c>
      <c r="I12739">
        <f t="shared" si="32"/>
        <v>21</v>
      </c>
      <c r="J12739">
        <f t="shared" si="28"/>
        <v>0</v>
      </c>
      <c r="K12739">
        <f t="shared" si="29"/>
        <v>21</v>
      </c>
      <c r="L12739" s="15"/>
      <c r="M12739" s="1">
        <f t="shared" si="30"/>
        <v>574171.0236235183</v>
      </c>
      <c r="T12739"/>
    </row>
    <row r="12740" spans="1:20" x14ac:dyDescent="0.25">
      <c r="A12740">
        <v>1995</v>
      </c>
      <c r="B12740">
        <v>11</v>
      </c>
      <c r="C12740">
        <v>16</v>
      </c>
      <c r="D12740">
        <v>43</v>
      </c>
      <c r="E12740">
        <v>32</v>
      </c>
      <c r="F12740">
        <v>0</v>
      </c>
      <c r="H12740">
        <f t="shared" si="31"/>
        <v>37.5</v>
      </c>
      <c r="I12740">
        <f t="shared" si="32"/>
        <v>27.5</v>
      </c>
      <c r="J12740">
        <f t="shared" si="28"/>
        <v>0</v>
      </c>
      <c r="K12740">
        <f t="shared" si="29"/>
        <v>27.5</v>
      </c>
      <c r="L12740" s="15"/>
      <c r="M12740" s="1">
        <f t="shared" si="30"/>
        <v>750720.41354773135</v>
      </c>
      <c r="T12740"/>
    </row>
    <row r="12741" spans="1:20" x14ac:dyDescent="0.25">
      <c r="A12741">
        <v>1995</v>
      </c>
      <c r="B12741">
        <v>11</v>
      </c>
      <c r="C12741">
        <v>17</v>
      </c>
      <c r="D12741">
        <v>44</v>
      </c>
      <c r="E12741">
        <v>31</v>
      </c>
      <c r="F12741">
        <v>0</v>
      </c>
      <c r="H12741">
        <f t="shared" si="31"/>
        <v>37.5</v>
      </c>
      <c r="I12741">
        <f t="shared" si="32"/>
        <v>27.5</v>
      </c>
      <c r="J12741">
        <f t="shared" si="28"/>
        <v>0</v>
      </c>
      <c r="K12741">
        <f t="shared" si="29"/>
        <v>27.5</v>
      </c>
      <c r="L12741" s="15"/>
      <c r="M12741" s="1">
        <f t="shared" si="30"/>
        <v>750720.41354773135</v>
      </c>
      <c r="T12741"/>
    </row>
    <row r="12742" spans="1:20" x14ac:dyDescent="0.25">
      <c r="A12742">
        <v>1995</v>
      </c>
      <c r="B12742">
        <v>11</v>
      </c>
      <c r="C12742">
        <v>18</v>
      </c>
      <c r="D12742">
        <v>47</v>
      </c>
      <c r="E12742">
        <v>37</v>
      </c>
      <c r="F12742">
        <v>19</v>
      </c>
      <c r="H12742">
        <f t="shared" si="31"/>
        <v>42</v>
      </c>
      <c r="I12742">
        <f t="shared" si="32"/>
        <v>23</v>
      </c>
      <c r="J12742">
        <f t="shared" ref="J12742:J12805" si="33">+IF(H12742&gt;$L$12418,H12742-$L$12418,0)</f>
        <v>0</v>
      </c>
      <c r="K12742">
        <f t="shared" ref="K12742:K12805" si="34">+I12742+J12742</f>
        <v>23</v>
      </c>
      <c r="L12742" s="15"/>
      <c r="M12742" s="1">
        <f t="shared" ref="M12742:M12805" si="35">+(L$12416/30.25)+($L$12417*K12742)</f>
        <v>628493.9128309685</v>
      </c>
      <c r="T12742"/>
    </row>
    <row r="12743" spans="1:20" x14ac:dyDescent="0.25">
      <c r="A12743">
        <v>1995</v>
      </c>
      <c r="B12743">
        <v>11</v>
      </c>
      <c r="C12743">
        <v>19</v>
      </c>
      <c r="D12743">
        <v>47</v>
      </c>
      <c r="E12743">
        <v>40</v>
      </c>
      <c r="F12743">
        <v>2</v>
      </c>
      <c r="H12743">
        <f t="shared" si="31"/>
        <v>43.5</v>
      </c>
      <c r="I12743">
        <f t="shared" si="32"/>
        <v>21.5</v>
      </c>
      <c r="J12743">
        <f t="shared" si="33"/>
        <v>0</v>
      </c>
      <c r="K12743">
        <f t="shared" si="34"/>
        <v>21.5</v>
      </c>
      <c r="L12743" s="15"/>
      <c r="M12743" s="1">
        <f t="shared" si="35"/>
        <v>587751.74592538085</v>
      </c>
      <c r="T12743"/>
    </row>
    <row r="12744" spans="1:20" x14ac:dyDescent="0.25">
      <c r="A12744">
        <v>1995</v>
      </c>
      <c r="B12744">
        <v>11</v>
      </c>
      <c r="C12744">
        <v>20</v>
      </c>
      <c r="D12744">
        <v>48</v>
      </c>
      <c r="E12744">
        <v>37</v>
      </c>
      <c r="F12744">
        <v>0</v>
      </c>
      <c r="H12744">
        <f t="shared" si="31"/>
        <v>42.5</v>
      </c>
      <c r="I12744">
        <f t="shared" si="32"/>
        <v>22.5</v>
      </c>
      <c r="J12744">
        <f t="shared" si="33"/>
        <v>0</v>
      </c>
      <c r="K12744">
        <f t="shared" si="34"/>
        <v>22.5</v>
      </c>
      <c r="L12744" s="15"/>
      <c r="M12744" s="1">
        <f t="shared" si="35"/>
        <v>614913.19052910595</v>
      </c>
      <c r="T12744"/>
    </row>
    <row r="12745" spans="1:20" x14ac:dyDescent="0.25">
      <c r="A12745">
        <v>1995</v>
      </c>
      <c r="B12745">
        <v>11</v>
      </c>
      <c r="C12745">
        <v>21</v>
      </c>
      <c r="D12745">
        <v>54</v>
      </c>
      <c r="E12745">
        <v>38</v>
      </c>
      <c r="F12745">
        <v>0</v>
      </c>
      <c r="H12745">
        <f t="shared" si="31"/>
        <v>46</v>
      </c>
      <c r="I12745">
        <f t="shared" si="32"/>
        <v>19</v>
      </c>
      <c r="J12745">
        <f t="shared" si="33"/>
        <v>0</v>
      </c>
      <c r="K12745">
        <f t="shared" si="34"/>
        <v>19</v>
      </c>
      <c r="L12745" s="15"/>
      <c r="M12745" s="1">
        <f t="shared" si="35"/>
        <v>519848.13441606809</v>
      </c>
      <c r="T12745"/>
    </row>
    <row r="12746" spans="1:20" x14ac:dyDescent="0.25">
      <c r="A12746">
        <v>1995</v>
      </c>
      <c r="B12746">
        <v>11</v>
      </c>
      <c r="C12746">
        <v>22</v>
      </c>
      <c r="D12746">
        <v>44</v>
      </c>
      <c r="E12746">
        <v>34</v>
      </c>
      <c r="F12746">
        <v>0</v>
      </c>
      <c r="H12746">
        <f t="shared" si="31"/>
        <v>39</v>
      </c>
      <c r="I12746">
        <f t="shared" si="32"/>
        <v>26</v>
      </c>
      <c r="J12746">
        <f t="shared" si="33"/>
        <v>0</v>
      </c>
      <c r="K12746">
        <f t="shared" si="34"/>
        <v>26</v>
      </c>
      <c r="L12746" s="15"/>
      <c r="M12746" s="1">
        <f t="shared" si="35"/>
        <v>709978.24664214381</v>
      </c>
      <c r="T12746"/>
    </row>
    <row r="12747" spans="1:20" x14ac:dyDescent="0.25">
      <c r="A12747">
        <v>1995</v>
      </c>
      <c r="B12747">
        <v>11</v>
      </c>
      <c r="C12747">
        <v>23</v>
      </c>
      <c r="D12747">
        <v>44</v>
      </c>
      <c r="E12747">
        <v>32</v>
      </c>
      <c r="F12747">
        <v>10</v>
      </c>
      <c r="H12747">
        <f t="shared" si="31"/>
        <v>38</v>
      </c>
      <c r="I12747">
        <f t="shared" si="32"/>
        <v>27</v>
      </c>
      <c r="J12747">
        <f t="shared" si="33"/>
        <v>0</v>
      </c>
      <c r="K12747">
        <f t="shared" si="34"/>
        <v>27</v>
      </c>
      <c r="L12747" s="15"/>
      <c r="M12747" s="1">
        <f t="shared" si="35"/>
        <v>737139.6912458688</v>
      </c>
      <c r="T12747"/>
    </row>
    <row r="12748" spans="1:20" x14ac:dyDescent="0.25">
      <c r="A12748">
        <v>1995</v>
      </c>
      <c r="B12748">
        <v>11</v>
      </c>
      <c r="C12748">
        <v>24</v>
      </c>
      <c r="D12748">
        <v>41</v>
      </c>
      <c r="E12748">
        <v>33</v>
      </c>
      <c r="F12748">
        <v>5</v>
      </c>
      <c r="H12748">
        <f t="shared" si="31"/>
        <v>37</v>
      </c>
      <c r="I12748">
        <f t="shared" si="32"/>
        <v>28</v>
      </c>
      <c r="J12748">
        <f t="shared" si="33"/>
        <v>0</v>
      </c>
      <c r="K12748">
        <f t="shared" si="34"/>
        <v>28</v>
      </c>
      <c r="L12748" s="15"/>
      <c r="M12748" s="1">
        <f t="shared" si="35"/>
        <v>764301.13584959391</v>
      </c>
      <c r="T12748"/>
    </row>
    <row r="12749" spans="1:20" x14ac:dyDescent="0.25">
      <c r="A12749">
        <v>1995</v>
      </c>
      <c r="B12749">
        <v>11</v>
      </c>
      <c r="C12749">
        <v>25</v>
      </c>
      <c r="D12749">
        <v>39</v>
      </c>
      <c r="E12749">
        <v>31</v>
      </c>
      <c r="F12749">
        <v>0</v>
      </c>
      <c r="H12749">
        <f t="shared" si="31"/>
        <v>35</v>
      </c>
      <c r="I12749">
        <f t="shared" si="32"/>
        <v>30</v>
      </c>
      <c r="J12749">
        <f t="shared" si="33"/>
        <v>0</v>
      </c>
      <c r="K12749">
        <f t="shared" si="34"/>
        <v>30</v>
      </c>
      <c r="L12749" s="15"/>
      <c r="M12749" s="1">
        <f t="shared" si="35"/>
        <v>818624.02505704411</v>
      </c>
      <c r="T12749"/>
    </row>
    <row r="12750" spans="1:20" x14ac:dyDescent="0.25">
      <c r="A12750">
        <v>1995</v>
      </c>
      <c r="B12750">
        <v>11</v>
      </c>
      <c r="C12750">
        <v>26</v>
      </c>
      <c r="D12750">
        <v>47</v>
      </c>
      <c r="E12750">
        <v>33</v>
      </c>
      <c r="F12750">
        <v>0</v>
      </c>
      <c r="H12750">
        <f t="shared" si="31"/>
        <v>40</v>
      </c>
      <c r="I12750">
        <f t="shared" si="32"/>
        <v>25</v>
      </c>
      <c r="J12750">
        <f t="shared" si="33"/>
        <v>0</v>
      </c>
      <c r="K12750">
        <f t="shared" si="34"/>
        <v>25</v>
      </c>
      <c r="L12750" s="15"/>
      <c r="M12750" s="1">
        <f t="shared" si="35"/>
        <v>682816.80203841871</v>
      </c>
      <c r="T12750"/>
    </row>
    <row r="12751" spans="1:20" x14ac:dyDescent="0.25">
      <c r="A12751">
        <v>1995</v>
      </c>
      <c r="B12751">
        <v>11</v>
      </c>
      <c r="C12751">
        <v>27</v>
      </c>
      <c r="D12751">
        <v>57</v>
      </c>
      <c r="E12751">
        <v>41</v>
      </c>
      <c r="F12751">
        <v>0</v>
      </c>
      <c r="H12751">
        <f t="shared" si="31"/>
        <v>49</v>
      </c>
      <c r="I12751">
        <f t="shared" si="32"/>
        <v>16</v>
      </c>
      <c r="J12751">
        <f t="shared" si="33"/>
        <v>0</v>
      </c>
      <c r="K12751">
        <f t="shared" si="34"/>
        <v>16</v>
      </c>
      <c r="L12751" s="15"/>
      <c r="M12751" s="1">
        <f t="shared" si="35"/>
        <v>438363.80060489284</v>
      </c>
      <c r="T12751"/>
    </row>
    <row r="12752" spans="1:20" x14ac:dyDescent="0.25">
      <c r="A12752">
        <v>1995</v>
      </c>
      <c r="B12752">
        <v>11</v>
      </c>
      <c r="C12752">
        <v>28</v>
      </c>
      <c r="D12752">
        <v>64</v>
      </c>
      <c r="E12752">
        <v>38</v>
      </c>
      <c r="F12752">
        <v>0</v>
      </c>
      <c r="H12752">
        <f t="shared" si="31"/>
        <v>51</v>
      </c>
      <c r="I12752">
        <f t="shared" si="32"/>
        <v>14</v>
      </c>
      <c r="J12752">
        <f t="shared" si="33"/>
        <v>0</v>
      </c>
      <c r="K12752">
        <f t="shared" si="34"/>
        <v>14</v>
      </c>
      <c r="L12752" s="15"/>
      <c r="M12752" s="1">
        <f t="shared" si="35"/>
        <v>384040.91139744263</v>
      </c>
      <c r="T12752"/>
    </row>
    <row r="12753" spans="1:20" x14ac:dyDescent="0.25">
      <c r="A12753">
        <v>1995</v>
      </c>
      <c r="B12753">
        <v>11</v>
      </c>
      <c r="C12753">
        <v>29</v>
      </c>
      <c r="D12753">
        <v>38</v>
      </c>
      <c r="E12753">
        <v>30</v>
      </c>
      <c r="F12753">
        <v>27</v>
      </c>
      <c r="H12753">
        <f t="shared" si="31"/>
        <v>34</v>
      </c>
      <c r="I12753">
        <f t="shared" si="32"/>
        <v>31</v>
      </c>
      <c r="J12753">
        <f t="shared" si="33"/>
        <v>0</v>
      </c>
      <c r="K12753">
        <f t="shared" si="34"/>
        <v>31</v>
      </c>
      <c r="L12753" s="15"/>
      <c r="M12753" s="1">
        <f t="shared" si="35"/>
        <v>845785.46966076922</v>
      </c>
      <c r="T12753"/>
    </row>
    <row r="12754" spans="1:20" x14ac:dyDescent="0.25">
      <c r="A12754">
        <v>1995</v>
      </c>
      <c r="B12754">
        <v>11</v>
      </c>
      <c r="C12754">
        <v>30</v>
      </c>
      <c r="D12754">
        <v>37</v>
      </c>
      <c r="E12754">
        <v>24</v>
      </c>
      <c r="F12754">
        <v>0</v>
      </c>
      <c r="H12754">
        <f t="shared" si="31"/>
        <v>30.5</v>
      </c>
      <c r="I12754">
        <f t="shared" si="32"/>
        <v>34.5</v>
      </c>
      <c r="J12754">
        <f t="shared" si="33"/>
        <v>0</v>
      </c>
      <c r="K12754">
        <f t="shared" si="34"/>
        <v>34.5</v>
      </c>
      <c r="L12754" s="15"/>
      <c r="M12754" s="1">
        <f t="shared" si="35"/>
        <v>940850.52577380708</v>
      </c>
      <c r="T12754"/>
    </row>
    <row r="12755" spans="1:20" x14ac:dyDescent="0.25">
      <c r="A12755">
        <v>1995</v>
      </c>
      <c r="B12755">
        <v>12</v>
      </c>
      <c r="C12755">
        <v>1</v>
      </c>
      <c r="D12755">
        <v>51</v>
      </c>
      <c r="E12755">
        <v>34</v>
      </c>
      <c r="F12755">
        <v>0</v>
      </c>
      <c r="H12755">
        <f t="shared" si="31"/>
        <v>42.5</v>
      </c>
      <c r="I12755">
        <f t="shared" si="32"/>
        <v>22.5</v>
      </c>
      <c r="J12755">
        <f t="shared" si="33"/>
        <v>0</v>
      </c>
      <c r="K12755">
        <f t="shared" si="34"/>
        <v>22.5</v>
      </c>
      <c r="L12755" s="15"/>
      <c r="M12755" s="1">
        <f t="shared" si="35"/>
        <v>614913.19052910595</v>
      </c>
      <c r="T12755"/>
    </row>
    <row r="12756" spans="1:20" x14ac:dyDescent="0.25">
      <c r="A12756">
        <v>1995</v>
      </c>
      <c r="B12756">
        <v>12</v>
      </c>
      <c r="C12756">
        <v>2</v>
      </c>
      <c r="D12756">
        <v>48</v>
      </c>
      <c r="E12756">
        <v>33</v>
      </c>
      <c r="F12756">
        <v>0</v>
      </c>
      <c r="H12756">
        <f t="shared" si="31"/>
        <v>40.5</v>
      </c>
      <c r="I12756">
        <f t="shared" si="32"/>
        <v>24.5</v>
      </c>
      <c r="J12756">
        <f t="shared" si="33"/>
        <v>0</v>
      </c>
      <c r="K12756">
        <f t="shared" si="34"/>
        <v>24.5</v>
      </c>
      <c r="L12756" s="15"/>
      <c r="M12756" s="1">
        <f t="shared" si="35"/>
        <v>669236.07973655616</v>
      </c>
      <c r="T12756"/>
    </row>
    <row r="12757" spans="1:20" x14ac:dyDescent="0.25">
      <c r="A12757">
        <v>1995</v>
      </c>
      <c r="B12757">
        <v>12</v>
      </c>
      <c r="C12757">
        <v>3</v>
      </c>
      <c r="D12757">
        <v>55</v>
      </c>
      <c r="E12757">
        <v>31</v>
      </c>
      <c r="F12757">
        <v>1</v>
      </c>
      <c r="H12757">
        <f t="shared" si="31"/>
        <v>43</v>
      </c>
      <c r="I12757">
        <f t="shared" si="32"/>
        <v>22</v>
      </c>
      <c r="J12757">
        <f t="shared" si="33"/>
        <v>0</v>
      </c>
      <c r="K12757">
        <f t="shared" si="34"/>
        <v>22</v>
      </c>
      <c r="L12757" s="15"/>
      <c r="M12757" s="1">
        <f t="shared" si="35"/>
        <v>601332.4682272434</v>
      </c>
      <c r="T12757"/>
    </row>
    <row r="12758" spans="1:20" x14ac:dyDescent="0.25">
      <c r="A12758">
        <v>1995</v>
      </c>
      <c r="B12758">
        <v>12</v>
      </c>
      <c r="C12758">
        <v>4</v>
      </c>
      <c r="D12758">
        <v>52</v>
      </c>
      <c r="E12758">
        <v>37</v>
      </c>
      <c r="F12758">
        <v>0</v>
      </c>
      <c r="H12758">
        <f t="shared" si="31"/>
        <v>44.5</v>
      </c>
      <c r="I12758">
        <f t="shared" si="32"/>
        <v>20.5</v>
      </c>
      <c r="J12758">
        <f t="shared" si="33"/>
        <v>0</v>
      </c>
      <c r="K12758">
        <f t="shared" si="34"/>
        <v>20.5</v>
      </c>
      <c r="L12758" s="15"/>
      <c r="M12758" s="1">
        <f t="shared" si="35"/>
        <v>560590.30132165574</v>
      </c>
      <c r="T12758"/>
    </row>
    <row r="12759" spans="1:20" x14ac:dyDescent="0.25">
      <c r="A12759">
        <v>1995</v>
      </c>
      <c r="B12759">
        <v>12</v>
      </c>
      <c r="C12759">
        <v>5</v>
      </c>
      <c r="D12759">
        <v>48</v>
      </c>
      <c r="E12759">
        <v>33</v>
      </c>
      <c r="F12759">
        <v>11</v>
      </c>
      <c r="H12759">
        <f t="shared" si="31"/>
        <v>40.5</v>
      </c>
      <c r="I12759">
        <f t="shared" si="32"/>
        <v>24.5</v>
      </c>
      <c r="J12759">
        <f t="shared" si="33"/>
        <v>0</v>
      </c>
      <c r="K12759">
        <f t="shared" si="34"/>
        <v>24.5</v>
      </c>
      <c r="L12759" s="15"/>
      <c r="M12759" s="1">
        <f t="shared" si="35"/>
        <v>669236.07973655616</v>
      </c>
      <c r="T12759"/>
    </row>
    <row r="12760" spans="1:20" x14ac:dyDescent="0.25">
      <c r="A12760">
        <v>1995</v>
      </c>
      <c r="B12760">
        <v>12</v>
      </c>
      <c r="C12760">
        <v>6</v>
      </c>
      <c r="D12760">
        <v>48</v>
      </c>
      <c r="E12760">
        <v>37</v>
      </c>
      <c r="F12760">
        <v>13</v>
      </c>
      <c r="H12760">
        <f t="shared" si="31"/>
        <v>42.5</v>
      </c>
      <c r="I12760">
        <f t="shared" si="32"/>
        <v>22.5</v>
      </c>
      <c r="J12760">
        <f t="shared" si="33"/>
        <v>0</v>
      </c>
      <c r="K12760">
        <f t="shared" si="34"/>
        <v>22.5</v>
      </c>
      <c r="L12760" s="15"/>
      <c r="M12760" s="1">
        <f t="shared" si="35"/>
        <v>614913.19052910595</v>
      </c>
      <c r="T12760"/>
    </row>
    <row r="12761" spans="1:20" x14ac:dyDescent="0.25">
      <c r="A12761">
        <v>1995</v>
      </c>
      <c r="B12761">
        <v>12</v>
      </c>
      <c r="C12761">
        <v>7</v>
      </c>
      <c r="D12761">
        <v>41</v>
      </c>
      <c r="E12761">
        <v>30</v>
      </c>
      <c r="F12761">
        <v>0</v>
      </c>
      <c r="H12761">
        <f t="shared" si="31"/>
        <v>35.5</v>
      </c>
      <c r="I12761">
        <f t="shared" si="32"/>
        <v>29.5</v>
      </c>
      <c r="J12761">
        <f t="shared" si="33"/>
        <v>0</v>
      </c>
      <c r="K12761">
        <f t="shared" si="34"/>
        <v>29.5</v>
      </c>
      <c r="L12761" s="15"/>
      <c r="M12761" s="1">
        <f t="shared" si="35"/>
        <v>805043.30275518156</v>
      </c>
      <c r="T12761"/>
    </row>
    <row r="12762" spans="1:20" x14ac:dyDescent="0.25">
      <c r="A12762">
        <v>1995</v>
      </c>
      <c r="B12762">
        <v>12</v>
      </c>
      <c r="C12762">
        <v>8</v>
      </c>
      <c r="D12762">
        <v>35</v>
      </c>
      <c r="E12762">
        <v>26</v>
      </c>
      <c r="F12762">
        <v>0</v>
      </c>
      <c r="H12762">
        <f t="shared" si="31"/>
        <v>30.5</v>
      </c>
      <c r="I12762">
        <f t="shared" si="32"/>
        <v>34.5</v>
      </c>
      <c r="J12762">
        <f t="shared" si="33"/>
        <v>0</v>
      </c>
      <c r="K12762">
        <f t="shared" si="34"/>
        <v>34.5</v>
      </c>
      <c r="L12762" s="15"/>
      <c r="M12762" s="1">
        <f t="shared" si="35"/>
        <v>940850.52577380708</v>
      </c>
      <c r="T12762"/>
    </row>
    <row r="12763" spans="1:20" x14ac:dyDescent="0.25">
      <c r="A12763">
        <v>1995</v>
      </c>
      <c r="B12763">
        <v>12</v>
      </c>
      <c r="C12763">
        <v>9</v>
      </c>
      <c r="D12763">
        <v>36</v>
      </c>
      <c r="E12763">
        <v>29</v>
      </c>
      <c r="F12763">
        <v>44</v>
      </c>
      <c r="H12763">
        <f t="shared" si="31"/>
        <v>32.5</v>
      </c>
      <c r="I12763">
        <f t="shared" si="32"/>
        <v>32.5</v>
      </c>
      <c r="J12763">
        <f t="shared" si="33"/>
        <v>0</v>
      </c>
      <c r="K12763">
        <f t="shared" si="34"/>
        <v>32.5</v>
      </c>
      <c r="L12763" s="15"/>
      <c r="M12763" s="1">
        <f t="shared" si="35"/>
        <v>886527.63656635687</v>
      </c>
      <c r="T12763"/>
    </row>
    <row r="12764" spans="1:20" x14ac:dyDescent="0.25">
      <c r="A12764">
        <v>1995</v>
      </c>
      <c r="B12764">
        <v>12</v>
      </c>
      <c r="C12764">
        <v>10</v>
      </c>
      <c r="D12764">
        <v>32</v>
      </c>
      <c r="E12764">
        <v>15</v>
      </c>
      <c r="F12764">
        <v>0</v>
      </c>
      <c r="H12764">
        <f t="shared" si="31"/>
        <v>23.5</v>
      </c>
      <c r="I12764">
        <f t="shared" si="32"/>
        <v>41.5</v>
      </c>
      <c r="J12764">
        <f t="shared" si="33"/>
        <v>0</v>
      </c>
      <c r="K12764">
        <f t="shared" si="34"/>
        <v>41.5</v>
      </c>
      <c r="L12764" s="15"/>
      <c r="M12764" s="1">
        <f t="shared" si="35"/>
        <v>1130980.6379998827</v>
      </c>
      <c r="T12764"/>
    </row>
    <row r="12765" spans="1:20" x14ac:dyDescent="0.25">
      <c r="A12765">
        <v>1995</v>
      </c>
      <c r="B12765">
        <v>12</v>
      </c>
      <c r="C12765">
        <v>11</v>
      </c>
      <c r="D12765">
        <v>24</v>
      </c>
      <c r="E12765">
        <v>15</v>
      </c>
      <c r="F12765">
        <v>0</v>
      </c>
      <c r="H12765">
        <f t="shared" si="31"/>
        <v>19.5</v>
      </c>
      <c r="I12765">
        <f t="shared" si="32"/>
        <v>45.5</v>
      </c>
      <c r="J12765">
        <f t="shared" si="33"/>
        <v>0</v>
      </c>
      <c r="K12765">
        <f t="shared" si="34"/>
        <v>45.5</v>
      </c>
      <c r="L12765" s="15"/>
      <c r="M12765" s="1">
        <f t="shared" si="35"/>
        <v>1239626.4164147829</v>
      </c>
      <c r="T12765"/>
    </row>
    <row r="12766" spans="1:20" x14ac:dyDescent="0.25">
      <c r="A12766">
        <v>1995</v>
      </c>
      <c r="B12766">
        <v>12</v>
      </c>
      <c r="C12766">
        <v>12</v>
      </c>
      <c r="D12766">
        <v>26</v>
      </c>
      <c r="E12766">
        <v>16</v>
      </c>
      <c r="F12766">
        <v>0</v>
      </c>
      <c r="H12766">
        <f t="shared" ref="H12766:H12829" si="36">+(D12766+E12766)/2</f>
        <v>21</v>
      </c>
      <c r="I12766">
        <f t="shared" ref="I12766:I12829" si="37">+IF(H12766&lt;65,65-H12766,0)</f>
        <v>44</v>
      </c>
      <c r="J12766">
        <f t="shared" si="33"/>
        <v>0</v>
      </c>
      <c r="K12766">
        <f t="shared" si="34"/>
        <v>44</v>
      </c>
      <c r="L12766" s="15"/>
      <c r="M12766" s="1">
        <f t="shared" si="35"/>
        <v>1198884.2495091953</v>
      </c>
      <c r="T12766"/>
    </row>
    <row r="12767" spans="1:20" x14ac:dyDescent="0.25">
      <c r="A12767">
        <v>1995</v>
      </c>
      <c r="B12767">
        <v>12</v>
      </c>
      <c r="C12767">
        <v>13</v>
      </c>
      <c r="D12767">
        <v>28</v>
      </c>
      <c r="E12767">
        <v>20</v>
      </c>
      <c r="F12767">
        <v>0</v>
      </c>
      <c r="H12767">
        <f t="shared" si="36"/>
        <v>24</v>
      </c>
      <c r="I12767">
        <f t="shared" si="37"/>
        <v>41</v>
      </c>
      <c r="J12767">
        <f t="shared" si="33"/>
        <v>0</v>
      </c>
      <c r="K12767">
        <f t="shared" si="34"/>
        <v>41</v>
      </c>
      <c r="L12767" s="15"/>
      <c r="M12767" s="1">
        <f t="shared" si="35"/>
        <v>1117399.91569802</v>
      </c>
      <c r="T12767"/>
    </row>
    <row r="12768" spans="1:20" x14ac:dyDescent="0.25">
      <c r="A12768">
        <v>1995</v>
      </c>
      <c r="B12768">
        <v>12</v>
      </c>
      <c r="C12768">
        <v>14</v>
      </c>
      <c r="D12768">
        <v>37</v>
      </c>
      <c r="E12768">
        <v>24</v>
      </c>
      <c r="F12768">
        <v>42</v>
      </c>
      <c r="H12768">
        <f t="shared" si="36"/>
        <v>30.5</v>
      </c>
      <c r="I12768">
        <f t="shared" si="37"/>
        <v>34.5</v>
      </c>
      <c r="J12768">
        <f t="shared" si="33"/>
        <v>0</v>
      </c>
      <c r="K12768">
        <f t="shared" si="34"/>
        <v>34.5</v>
      </c>
      <c r="L12768" s="15"/>
      <c r="M12768" s="1">
        <f t="shared" si="35"/>
        <v>940850.52577380708</v>
      </c>
      <c r="T12768"/>
    </row>
    <row r="12769" spans="1:20" x14ac:dyDescent="0.25">
      <c r="A12769">
        <v>1995</v>
      </c>
      <c r="B12769">
        <v>12</v>
      </c>
      <c r="C12769">
        <v>15</v>
      </c>
      <c r="D12769">
        <v>44</v>
      </c>
      <c r="E12769">
        <v>32</v>
      </c>
      <c r="F12769">
        <v>0</v>
      </c>
      <c r="H12769">
        <f t="shared" si="36"/>
        <v>38</v>
      </c>
      <c r="I12769">
        <f t="shared" si="37"/>
        <v>27</v>
      </c>
      <c r="J12769">
        <f t="shared" si="33"/>
        <v>0</v>
      </c>
      <c r="K12769">
        <f t="shared" si="34"/>
        <v>27</v>
      </c>
      <c r="L12769" s="15"/>
      <c r="M12769" s="1">
        <f t="shared" si="35"/>
        <v>737139.6912458688</v>
      </c>
      <c r="T12769"/>
    </row>
    <row r="12770" spans="1:20" x14ac:dyDescent="0.25">
      <c r="A12770">
        <v>1995</v>
      </c>
      <c r="B12770">
        <v>12</v>
      </c>
      <c r="C12770">
        <v>16</v>
      </c>
      <c r="D12770">
        <v>41</v>
      </c>
      <c r="E12770">
        <v>33</v>
      </c>
      <c r="F12770">
        <v>21</v>
      </c>
      <c r="H12770">
        <f t="shared" si="36"/>
        <v>37</v>
      </c>
      <c r="I12770">
        <f t="shared" si="37"/>
        <v>28</v>
      </c>
      <c r="J12770">
        <f t="shared" si="33"/>
        <v>0</v>
      </c>
      <c r="K12770">
        <f t="shared" si="34"/>
        <v>28</v>
      </c>
      <c r="L12770" s="15"/>
      <c r="M12770" s="1">
        <f t="shared" si="35"/>
        <v>764301.13584959391</v>
      </c>
      <c r="T12770"/>
    </row>
    <row r="12771" spans="1:20" x14ac:dyDescent="0.25">
      <c r="A12771">
        <v>1995</v>
      </c>
      <c r="B12771">
        <v>12</v>
      </c>
      <c r="C12771">
        <v>17</v>
      </c>
      <c r="D12771">
        <v>41</v>
      </c>
      <c r="E12771">
        <v>31</v>
      </c>
      <c r="F12771">
        <v>0</v>
      </c>
      <c r="H12771">
        <f t="shared" si="36"/>
        <v>36</v>
      </c>
      <c r="I12771">
        <f t="shared" si="37"/>
        <v>29</v>
      </c>
      <c r="J12771">
        <f t="shared" si="33"/>
        <v>0</v>
      </c>
      <c r="K12771">
        <f t="shared" si="34"/>
        <v>29</v>
      </c>
      <c r="L12771" s="15"/>
      <c r="M12771" s="1">
        <f t="shared" si="35"/>
        <v>791462.58045331901</v>
      </c>
      <c r="T12771"/>
    </row>
    <row r="12772" spans="1:20" x14ac:dyDescent="0.25">
      <c r="A12772">
        <v>1995</v>
      </c>
      <c r="B12772">
        <v>12</v>
      </c>
      <c r="C12772">
        <v>18</v>
      </c>
      <c r="D12772">
        <v>39</v>
      </c>
      <c r="E12772">
        <v>30</v>
      </c>
      <c r="F12772">
        <v>0</v>
      </c>
      <c r="H12772">
        <f t="shared" si="36"/>
        <v>34.5</v>
      </c>
      <c r="I12772">
        <f t="shared" si="37"/>
        <v>30.5</v>
      </c>
      <c r="J12772">
        <f t="shared" si="33"/>
        <v>0</v>
      </c>
      <c r="K12772">
        <f t="shared" si="34"/>
        <v>30.5</v>
      </c>
      <c r="L12772" s="15"/>
      <c r="M12772" s="1">
        <f t="shared" si="35"/>
        <v>832204.74735890666</v>
      </c>
      <c r="T12772"/>
    </row>
    <row r="12773" spans="1:20" x14ac:dyDescent="0.25">
      <c r="A12773">
        <v>1995</v>
      </c>
      <c r="B12773">
        <v>12</v>
      </c>
      <c r="C12773">
        <v>19</v>
      </c>
      <c r="D12773">
        <v>33</v>
      </c>
      <c r="E12773">
        <v>22</v>
      </c>
      <c r="F12773">
        <v>68</v>
      </c>
      <c r="H12773">
        <f t="shared" si="36"/>
        <v>27.5</v>
      </c>
      <c r="I12773">
        <f t="shared" si="37"/>
        <v>37.5</v>
      </c>
      <c r="J12773">
        <f t="shared" si="33"/>
        <v>0</v>
      </c>
      <c r="K12773">
        <f t="shared" si="34"/>
        <v>37.5</v>
      </c>
      <c r="L12773" s="15"/>
      <c r="M12773" s="1">
        <f t="shared" si="35"/>
        <v>1022334.8595849823</v>
      </c>
      <c r="T12773"/>
    </row>
    <row r="12774" spans="1:20" x14ac:dyDescent="0.25">
      <c r="A12774">
        <v>1995</v>
      </c>
      <c r="B12774">
        <v>12</v>
      </c>
      <c r="C12774">
        <v>20</v>
      </c>
      <c r="D12774">
        <v>23</v>
      </c>
      <c r="E12774">
        <v>18</v>
      </c>
      <c r="F12774">
        <v>12</v>
      </c>
      <c r="H12774">
        <f t="shared" si="36"/>
        <v>20.5</v>
      </c>
      <c r="I12774">
        <f t="shared" si="37"/>
        <v>44.5</v>
      </c>
      <c r="J12774">
        <f t="shared" si="33"/>
        <v>0</v>
      </c>
      <c r="K12774">
        <f t="shared" si="34"/>
        <v>44.5</v>
      </c>
      <c r="L12774" s="15"/>
      <c r="M12774" s="1">
        <f t="shared" si="35"/>
        <v>1212464.9718110578</v>
      </c>
      <c r="T12774"/>
    </row>
    <row r="12775" spans="1:20" x14ac:dyDescent="0.25">
      <c r="A12775">
        <v>1995</v>
      </c>
      <c r="B12775">
        <v>12</v>
      </c>
      <c r="C12775">
        <v>21</v>
      </c>
      <c r="D12775">
        <v>30</v>
      </c>
      <c r="E12775">
        <v>19</v>
      </c>
      <c r="F12775">
        <v>0</v>
      </c>
      <c r="H12775">
        <f t="shared" si="36"/>
        <v>24.5</v>
      </c>
      <c r="I12775">
        <f t="shared" si="37"/>
        <v>40.5</v>
      </c>
      <c r="J12775">
        <f t="shared" si="33"/>
        <v>0</v>
      </c>
      <c r="K12775">
        <f t="shared" si="34"/>
        <v>40.5</v>
      </c>
      <c r="L12775" s="15"/>
      <c r="M12775" s="1">
        <f t="shared" si="35"/>
        <v>1103819.1933961576</v>
      </c>
      <c r="T12775"/>
    </row>
    <row r="12776" spans="1:20" x14ac:dyDescent="0.25">
      <c r="A12776">
        <v>1995</v>
      </c>
      <c r="B12776">
        <v>12</v>
      </c>
      <c r="C12776">
        <v>22</v>
      </c>
      <c r="D12776">
        <v>34</v>
      </c>
      <c r="E12776">
        <v>28</v>
      </c>
      <c r="F12776">
        <v>0</v>
      </c>
      <c r="H12776">
        <f t="shared" si="36"/>
        <v>31</v>
      </c>
      <c r="I12776">
        <f t="shared" si="37"/>
        <v>34</v>
      </c>
      <c r="J12776">
        <f t="shared" si="33"/>
        <v>0</v>
      </c>
      <c r="K12776">
        <f t="shared" si="34"/>
        <v>34</v>
      </c>
      <c r="L12776" s="15"/>
      <c r="M12776" s="1">
        <f t="shared" si="35"/>
        <v>927269.80347194453</v>
      </c>
      <c r="T12776"/>
    </row>
    <row r="12777" spans="1:20" x14ac:dyDescent="0.25">
      <c r="A12777">
        <v>1995</v>
      </c>
      <c r="B12777">
        <v>12</v>
      </c>
      <c r="C12777">
        <v>23</v>
      </c>
      <c r="D12777">
        <v>38</v>
      </c>
      <c r="E12777">
        <v>29</v>
      </c>
      <c r="F12777">
        <v>0</v>
      </c>
      <c r="H12777">
        <f t="shared" si="36"/>
        <v>33.5</v>
      </c>
      <c r="I12777">
        <f t="shared" si="37"/>
        <v>31.5</v>
      </c>
      <c r="J12777">
        <f t="shared" si="33"/>
        <v>0</v>
      </c>
      <c r="K12777">
        <f t="shared" si="34"/>
        <v>31.5</v>
      </c>
      <c r="L12777" s="15"/>
      <c r="M12777" s="1">
        <f t="shared" si="35"/>
        <v>859366.19196263177</v>
      </c>
      <c r="T12777"/>
    </row>
    <row r="12778" spans="1:20" x14ac:dyDescent="0.25">
      <c r="A12778">
        <v>1995</v>
      </c>
      <c r="B12778">
        <v>12</v>
      </c>
      <c r="C12778">
        <v>24</v>
      </c>
      <c r="D12778">
        <v>34</v>
      </c>
      <c r="E12778">
        <v>26</v>
      </c>
      <c r="F12778">
        <v>0</v>
      </c>
      <c r="H12778">
        <f t="shared" si="36"/>
        <v>30</v>
      </c>
      <c r="I12778">
        <f t="shared" si="37"/>
        <v>35</v>
      </c>
      <c r="J12778">
        <f t="shared" si="33"/>
        <v>0</v>
      </c>
      <c r="K12778">
        <f t="shared" si="34"/>
        <v>35</v>
      </c>
      <c r="L12778" s="15"/>
      <c r="M12778" s="1">
        <f t="shared" si="35"/>
        <v>954431.24807566963</v>
      </c>
      <c r="T12778"/>
    </row>
    <row r="12779" spans="1:20" x14ac:dyDescent="0.25">
      <c r="A12779">
        <v>1995</v>
      </c>
      <c r="B12779">
        <v>12</v>
      </c>
      <c r="C12779">
        <v>25</v>
      </c>
      <c r="D12779">
        <v>35</v>
      </c>
      <c r="E12779">
        <v>26</v>
      </c>
      <c r="F12779">
        <v>0</v>
      </c>
      <c r="H12779">
        <f t="shared" si="36"/>
        <v>30.5</v>
      </c>
      <c r="I12779">
        <f t="shared" si="37"/>
        <v>34.5</v>
      </c>
      <c r="J12779">
        <f t="shared" si="33"/>
        <v>0</v>
      </c>
      <c r="K12779">
        <f t="shared" si="34"/>
        <v>34.5</v>
      </c>
      <c r="L12779" s="15"/>
      <c r="M12779" s="1">
        <f t="shared" si="35"/>
        <v>940850.52577380708</v>
      </c>
      <c r="T12779"/>
    </row>
    <row r="12780" spans="1:20" x14ac:dyDescent="0.25">
      <c r="A12780">
        <v>1995</v>
      </c>
      <c r="B12780">
        <v>12</v>
      </c>
      <c r="C12780">
        <v>26</v>
      </c>
      <c r="D12780">
        <v>33</v>
      </c>
      <c r="E12780">
        <v>23</v>
      </c>
      <c r="F12780">
        <v>0</v>
      </c>
      <c r="H12780">
        <f t="shared" si="36"/>
        <v>28</v>
      </c>
      <c r="I12780">
        <f t="shared" si="37"/>
        <v>37</v>
      </c>
      <c r="J12780">
        <f t="shared" si="33"/>
        <v>0</v>
      </c>
      <c r="K12780">
        <f t="shared" si="34"/>
        <v>37</v>
      </c>
      <c r="L12780" s="15"/>
      <c r="M12780" s="1">
        <f t="shared" si="35"/>
        <v>1008754.1372831198</v>
      </c>
      <c r="T12780"/>
    </row>
    <row r="12781" spans="1:20" x14ac:dyDescent="0.25">
      <c r="A12781">
        <v>1995</v>
      </c>
      <c r="B12781">
        <v>12</v>
      </c>
      <c r="C12781">
        <v>27</v>
      </c>
      <c r="D12781">
        <v>32</v>
      </c>
      <c r="E12781">
        <v>21</v>
      </c>
      <c r="F12781">
        <v>0</v>
      </c>
      <c r="H12781">
        <f t="shared" si="36"/>
        <v>26.5</v>
      </c>
      <c r="I12781">
        <f t="shared" si="37"/>
        <v>38.5</v>
      </c>
      <c r="J12781">
        <f t="shared" si="33"/>
        <v>0</v>
      </c>
      <c r="K12781">
        <f t="shared" si="34"/>
        <v>38.5</v>
      </c>
      <c r="L12781" s="15"/>
      <c r="M12781" s="1">
        <f t="shared" si="35"/>
        <v>1049496.3041887074</v>
      </c>
      <c r="T12781"/>
    </row>
    <row r="12782" spans="1:20" x14ac:dyDescent="0.25">
      <c r="A12782">
        <v>1995</v>
      </c>
      <c r="B12782">
        <v>12</v>
      </c>
      <c r="C12782">
        <v>28</v>
      </c>
      <c r="D12782">
        <v>37</v>
      </c>
      <c r="E12782">
        <v>25</v>
      </c>
      <c r="F12782">
        <v>0</v>
      </c>
      <c r="H12782">
        <f t="shared" si="36"/>
        <v>31</v>
      </c>
      <c r="I12782">
        <f t="shared" si="37"/>
        <v>34</v>
      </c>
      <c r="J12782">
        <f t="shared" si="33"/>
        <v>0</v>
      </c>
      <c r="K12782">
        <f t="shared" si="34"/>
        <v>34</v>
      </c>
      <c r="L12782" s="15"/>
      <c r="M12782" s="1">
        <f t="shared" si="35"/>
        <v>927269.80347194453</v>
      </c>
      <c r="T12782"/>
    </row>
    <row r="12783" spans="1:20" x14ac:dyDescent="0.25">
      <c r="A12783">
        <v>1995</v>
      </c>
      <c r="B12783">
        <v>12</v>
      </c>
      <c r="C12783">
        <v>29</v>
      </c>
      <c r="D12783">
        <v>37</v>
      </c>
      <c r="E12783">
        <v>26</v>
      </c>
      <c r="F12783">
        <v>0</v>
      </c>
      <c r="H12783">
        <f t="shared" si="36"/>
        <v>31.5</v>
      </c>
      <c r="I12783">
        <f t="shared" si="37"/>
        <v>33.5</v>
      </c>
      <c r="J12783">
        <f t="shared" si="33"/>
        <v>0</v>
      </c>
      <c r="K12783">
        <f t="shared" si="34"/>
        <v>33.5</v>
      </c>
      <c r="L12783" s="15"/>
      <c r="M12783" s="1">
        <f t="shared" si="35"/>
        <v>913689.08117008198</v>
      </c>
      <c r="T12783"/>
    </row>
    <row r="12784" spans="1:20" x14ac:dyDescent="0.25">
      <c r="A12784">
        <v>1995</v>
      </c>
      <c r="B12784">
        <v>12</v>
      </c>
      <c r="C12784">
        <v>30</v>
      </c>
      <c r="D12784">
        <v>41</v>
      </c>
      <c r="E12784">
        <v>28</v>
      </c>
      <c r="F12784">
        <v>0</v>
      </c>
      <c r="H12784">
        <f t="shared" si="36"/>
        <v>34.5</v>
      </c>
      <c r="I12784">
        <f t="shared" si="37"/>
        <v>30.5</v>
      </c>
      <c r="J12784">
        <f t="shared" si="33"/>
        <v>0</v>
      </c>
      <c r="K12784">
        <f t="shared" si="34"/>
        <v>30.5</v>
      </c>
      <c r="L12784" s="15"/>
      <c r="M12784" s="1">
        <f t="shared" si="35"/>
        <v>832204.74735890666</v>
      </c>
      <c r="T12784"/>
    </row>
    <row r="12785" spans="1:20" x14ac:dyDescent="0.25">
      <c r="A12785">
        <v>1995</v>
      </c>
      <c r="B12785">
        <v>12</v>
      </c>
      <c r="C12785">
        <v>31</v>
      </c>
      <c r="D12785">
        <v>43</v>
      </c>
      <c r="E12785">
        <v>34</v>
      </c>
      <c r="F12785">
        <v>0</v>
      </c>
      <c r="H12785">
        <f t="shared" si="36"/>
        <v>38.5</v>
      </c>
      <c r="I12785">
        <f t="shared" si="37"/>
        <v>26.5</v>
      </c>
      <c r="J12785">
        <f t="shared" si="33"/>
        <v>0</v>
      </c>
      <c r="K12785">
        <f t="shared" si="34"/>
        <v>26.5</v>
      </c>
      <c r="L12785" s="15"/>
      <c r="M12785" s="1">
        <f t="shared" si="35"/>
        <v>723558.96894400637</v>
      </c>
      <c r="T12785"/>
    </row>
    <row r="12786" spans="1:20" x14ac:dyDescent="0.25">
      <c r="A12786">
        <v>1996</v>
      </c>
      <c r="B12786">
        <v>1</v>
      </c>
      <c r="C12786">
        <v>1</v>
      </c>
      <c r="D12786">
        <v>42</v>
      </c>
      <c r="E12786">
        <v>38</v>
      </c>
      <c r="F12786">
        <v>0</v>
      </c>
      <c r="H12786">
        <f t="shared" si="36"/>
        <v>40</v>
      </c>
      <c r="I12786">
        <f t="shared" si="37"/>
        <v>25</v>
      </c>
      <c r="J12786">
        <f t="shared" si="33"/>
        <v>0</v>
      </c>
      <c r="K12786">
        <f t="shared" si="34"/>
        <v>25</v>
      </c>
      <c r="L12786" s="15"/>
      <c r="M12786" s="1">
        <f t="shared" si="35"/>
        <v>682816.80203841871</v>
      </c>
      <c r="T12786"/>
    </row>
    <row r="12787" spans="1:20" x14ac:dyDescent="0.25">
      <c r="A12787">
        <v>1996</v>
      </c>
      <c r="B12787">
        <v>1</v>
      </c>
      <c r="C12787">
        <v>2</v>
      </c>
      <c r="D12787">
        <v>39</v>
      </c>
      <c r="E12787">
        <v>26</v>
      </c>
      <c r="F12787">
        <v>41</v>
      </c>
      <c r="H12787">
        <f t="shared" si="36"/>
        <v>32.5</v>
      </c>
      <c r="I12787">
        <f t="shared" si="37"/>
        <v>32.5</v>
      </c>
      <c r="J12787">
        <f t="shared" si="33"/>
        <v>0</v>
      </c>
      <c r="K12787">
        <f t="shared" si="34"/>
        <v>32.5</v>
      </c>
      <c r="L12787" s="15"/>
      <c r="M12787" s="1">
        <f t="shared" si="35"/>
        <v>886527.63656635687</v>
      </c>
      <c r="T12787"/>
    </row>
    <row r="12788" spans="1:20" x14ac:dyDescent="0.25">
      <c r="A12788">
        <v>1996</v>
      </c>
      <c r="B12788">
        <v>1</v>
      </c>
      <c r="C12788">
        <v>3</v>
      </c>
      <c r="D12788">
        <v>30</v>
      </c>
      <c r="E12788">
        <v>19</v>
      </c>
      <c r="F12788">
        <v>27</v>
      </c>
      <c r="H12788">
        <f t="shared" si="36"/>
        <v>24.5</v>
      </c>
      <c r="I12788">
        <f t="shared" si="37"/>
        <v>40.5</v>
      </c>
      <c r="J12788">
        <f t="shared" si="33"/>
        <v>0</v>
      </c>
      <c r="K12788">
        <f t="shared" si="34"/>
        <v>40.5</v>
      </c>
      <c r="L12788" s="15"/>
      <c r="M12788" s="1">
        <f t="shared" si="35"/>
        <v>1103819.1933961576</v>
      </c>
      <c r="T12788"/>
    </row>
    <row r="12789" spans="1:20" x14ac:dyDescent="0.25">
      <c r="A12789">
        <v>1996</v>
      </c>
      <c r="B12789">
        <v>1</v>
      </c>
      <c r="C12789">
        <v>4</v>
      </c>
      <c r="D12789">
        <v>23</v>
      </c>
      <c r="E12789">
        <v>13</v>
      </c>
      <c r="F12789">
        <v>0</v>
      </c>
      <c r="H12789">
        <f t="shared" si="36"/>
        <v>18</v>
      </c>
      <c r="I12789">
        <f t="shared" si="37"/>
        <v>47</v>
      </c>
      <c r="J12789">
        <f t="shared" si="33"/>
        <v>0</v>
      </c>
      <c r="K12789">
        <f t="shared" si="34"/>
        <v>47</v>
      </c>
      <c r="L12789" s="15"/>
      <c r="M12789" s="1">
        <f t="shared" si="35"/>
        <v>1280368.5833203706</v>
      </c>
      <c r="T12789"/>
    </row>
    <row r="12790" spans="1:20" x14ac:dyDescent="0.25">
      <c r="A12790">
        <v>1996</v>
      </c>
      <c r="B12790">
        <v>1</v>
      </c>
      <c r="C12790">
        <v>5</v>
      </c>
      <c r="D12790">
        <v>26</v>
      </c>
      <c r="E12790">
        <v>8</v>
      </c>
      <c r="F12790">
        <v>0</v>
      </c>
      <c r="H12790">
        <f t="shared" si="36"/>
        <v>17</v>
      </c>
      <c r="I12790">
        <f t="shared" si="37"/>
        <v>48</v>
      </c>
      <c r="J12790">
        <f t="shared" si="33"/>
        <v>0</v>
      </c>
      <c r="K12790">
        <f t="shared" si="34"/>
        <v>48</v>
      </c>
      <c r="L12790" s="15"/>
      <c r="M12790" s="1">
        <f t="shared" si="35"/>
        <v>1307530.0279240957</v>
      </c>
      <c r="T12790"/>
    </row>
    <row r="12791" spans="1:20" x14ac:dyDescent="0.25">
      <c r="A12791">
        <v>1996</v>
      </c>
      <c r="B12791">
        <v>1</v>
      </c>
      <c r="C12791">
        <v>6</v>
      </c>
      <c r="D12791">
        <v>18</v>
      </c>
      <c r="E12791">
        <v>6</v>
      </c>
      <c r="F12791">
        <v>0</v>
      </c>
      <c r="H12791">
        <f t="shared" si="36"/>
        <v>12</v>
      </c>
      <c r="I12791">
        <f t="shared" si="37"/>
        <v>53</v>
      </c>
      <c r="J12791">
        <f t="shared" si="33"/>
        <v>0</v>
      </c>
      <c r="K12791">
        <f t="shared" si="34"/>
        <v>53</v>
      </c>
      <c r="L12791" s="15"/>
      <c r="M12791" s="1">
        <f t="shared" si="35"/>
        <v>1443337.2509427213</v>
      </c>
      <c r="T12791"/>
    </row>
    <row r="12792" spans="1:20" x14ac:dyDescent="0.25">
      <c r="A12792">
        <v>1996</v>
      </c>
      <c r="B12792">
        <v>1</v>
      </c>
      <c r="C12792">
        <v>7</v>
      </c>
      <c r="D12792">
        <v>22</v>
      </c>
      <c r="E12792">
        <v>12</v>
      </c>
      <c r="F12792">
        <v>140</v>
      </c>
      <c r="H12792">
        <f t="shared" si="36"/>
        <v>17</v>
      </c>
      <c r="I12792">
        <f t="shared" si="37"/>
        <v>48</v>
      </c>
      <c r="J12792">
        <f t="shared" si="33"/>
        <v>0</v>
      </c>
      <c r="K12792">
        <f t="shared" si="34"/>
        <v>48</v>
      </c>
      <c r="L12792" s="15"/>
      <c r="M12792" s="1">
        <f t="shared" si="35"/>
        <v>1307530.0279240957</v>
      </c>
      <c r="T12792"/>
    </row>
    <row r="12793" spans="1:20" x14ac:dyDescent="0.25">
      <c r="A12793">
        <v>1996</v>
      </c>
      <c r="B12793">
        <v>1</v>
      </c>
      <c r="C12793">
        <v>8</v>
      </c>
      <c r="D12793">
        <v>23</v>
      </c>
      <c r="E12793">
        <v>16</v>
      </c>
      <c r="F12793">
        <v>76</v>
      </c>
      <c r="H12793">
        <f t="shared" si="36"/>
        <v>19.5</v>
      </c>
      <c r="I12793">
        <f t="shared" si="37"/>
        <v>45.5</v>
      </c>
      <c r="J12793">
        <f t="shared" si="33"/>
        <v>0</v>
      </c>
      <c r="K12793">
        <f t="shared" si="34"/>
        <v>45.5</v>
      </c>
      <c r="L12793" s="15"/>
      <c r="M12793" s="1">
        <f t="shared" si="35"/>
        <v>1239626.4164147829</v>
      </c>
      <c r="T12793"/>
    </row>
    <row r="12794" spans="1:20" x14ac:dyDescent="0.25">
      <c r="A12794">
        <v>1996</v>
      </c>
      <c r="B12794">
        <v>1</v>
      </c>
      <c r="C12794">
        <v>9</v>
      </c>
      <c r="D12794">
        <v>29</v>
      </c>
      <c r="E12794">
        <v>17</v>
      </c>
      <c r="F12794">
        <v>1</v>
      </c>
      <c r="H12794">
        <f t="shared" si="36"/>
        <v>23</v>
      </c>
      <c r="I12794">
        <f t="shared" si="37"/>
        <v>42</v>
      </c>
      <c r="J12794">
        <f t="shared" si="33"/>
        <v>0</v>
      </c>
      <c r="K12794">
        <f t="shared" si="34"/>
        <v>42</v>
      </c>
      <c r="L12794" s="15"/>
      <c r="M12794" s="1">
        <f t="shared" si="35"/>
        <v>1144561.3603017451</v>
      </c>
      <c r="T12794"/>
    </row>
    <row r="12795" spans="1:20" x14ac:dyDescent="0.25">
      <c r="A12795">
        <v>1996</v>
      </c>
      <c r="B12795">
        <v>1</v>
      </c>
      <c r="C12795">
        <v>10</v>
      </c>
      <c r="D12795">
        <v>31</v>
      </c>
      <c r="E12795">
        <v>21</v>
      </c>
      <c r="F12795">
        <v>0</v>
      </c>
      <c r="H12795">
        <f t="shared" si="36"/>
        <v>26</v>
      </c>
      <c r="I12795">
        <f t="shared" si="37"/>
        <v>39</v>
      </c>
      <c r="J12795">
        <f t="shared" si="33"/>
        <v>0</v>
      </c>
      <c r="K12795">
        <f t="shared" si="34"/>
        <v>39</v>
      </c>
      <c r="L12795" s="15"/>
      <c r="M12795" s="1">
        <f t="shared" si="35"/>
        <v>1063077.0264905698</v>
      </c>
      <c r="T12795"/>
    </row>
    <row r="12796" spans="1:20" x14ac:dyDescent="0.25">
      <c r="A12796">
        <v>1996</v>
      </c>
      <c r="B12796">
        <v>1</v>
      </c>
      <c r="C12796">
        <v>11</v>
      </c>
      <c r="D12796">
        <v>26</v>
      </c>
      <c r="E12796">
        <v>16</v>
      </c>
      <c r="F12796">
        <v>0</v>
      </c>
      <c r="H12796">
        <f t="shared" si="36"/>
        <v>21</v>
      </c>
      <c r="I12796">
        <f t="shared" si="37"/>
        <v>44</v>
      </c>
      <c r="J12796">
        <f t="shared" si="33"/>
        <v>0</v>
      </c>
      <c r="K12796">
        <f t="shared" si="34"/>
        <v>44</v>
      </c>
      <c r="L12796" s="15"/>
      <c r="M12796" s="1">
        <f t="shared" si="35"/>
        <v>1198884.2495091953</v>
      </c>
      <c r="T12796"/>
    </row>
    <row r="12797" spans="1:20" x14ac:dyDescent="0.25">
      <c r="A12797">
        <v>1996</v>
      </c>
      <c r="B12797">
        <v>1</v>
      </c>
      <c r="C12797">
        <v>12</v>
      </c>
      <c r="D12797">
        <v>36</v>
      </c>
      <c r="E12797">
        <v>24</v>
      </c>
      <c r="F12797">
        <v>56</v>
      </c>
      <c r="H12797">
        <f t="shared" si="36"/>
        <v>30</v>
      </c>
      <c r="I12797">
        <f t="shared" si="37"/>
        <v>35</v>
      </c>
      <c r="J12797">
        <f t="shared" si="33"/>
        <v>0</v>
      </c>
      <c r="K12797">
        <f t="shared" si="34"/>
        <v>35</v>
      </c>
      <c r="L12797" s="15"/>
      <c r="M12797" s="1">
        <f t="shared" si="35"/>
        <v>954431.24807566963</v>
      </c>
      <c r="T12797"/>
    </row>
    <row r="12798" spans="1:20" x14ac:dyDescent="0.25">
      <c r="A12798">
        <v>1996</v>
      </c>
      <c r="B12798">
        <v>1</v>
      </c>
      <c r="C12798">
        <v>13</v>
      </c>
      <c r="D12798">
        <v>35</v>
      </c>
      <c r="E12798">
        <v>29</v>
      </c>
      <c r="F12798">
        <v>0</v>
      </c>
      <c r="H12798">
        <f t="shared" si="36"/>
        <v>32</v>
      </c>
      <c r="I12798">
        <f t="shared" si="37"/>
        <v>33</v>
      </c>
      <c r="J12798">
        <f t="shared" si="33"/>
        <v>0</v>
      </c>
      <c r="K12798">
        <f t="shared" si="34"/>
        <v>33</v>
      </c>
      <c r="L12798" s="15"/>
      <c r="M12798" s="1">
        <f t="shared" si="35"/>
        <v>900108.35886821942</v>
      </c>
      <c r="T12798"/>
    </row>
    <row r="12799" spans="1:20" x14ac:dyDescent="0.25">
      <c r="A12799">
        <v>1996</v>
      </c>
      <c r="B12799">
        <v>1</v>
      </c>
      <c r="C12799">
        <v>14</v>
      </c>
      <c r="D12799">
        <v>40</v>
      </c>
      <c r="E12799">
        <v>31</v>
      </c>
      <c r="F12799">
        <v>0</v>
      </c>
      <c r="H12799">
        <f t="shared" si="36"/>
        <v>35.5</v>
      </c>
      <c r="I12799">
        <f t="shared" si="37"/>
        <v>29.5</v>
      </c>
      <c r="J12799">
        <f t="shared" si="33"/>
        <v>0</v>
      </c>
      <c r="K12799">
        <f t="shared" si="34"/>
        <v>29.5</v>
      </c>
      <c r="L12799" s="15"/>
      <c r="M12799" s="1">
        <f t="shared" si="35"/>
        <v>805043.30275518156</v>
      </c>
      <c r="T12799"/>
    </row>
    <row r="12800" spans="1:20" x14ac:dyDescent="0.25">
      <c r="A12800">
        <v>1996</v>
      </c>
      <c r="B12800">
        <v>1</v>
      </c>
      <c r="C12800">
        <v>15</v>
      </c>
      <c r="D12800">
        <v>41</v>
      </c>
      <c r="E12800">
        <v>20</v>
      </c>
      <c r="F12800">
        <v>0</v>
      </c>
      <c r="H12800">
        <f t="shared" si="36"/>
        <v>30.5</v>
      </c>
      <c r="I12800">
        <f t="shared" si="37"/>
        <v>34.5</v>
      </c>
      <c r="J12800">
        <f t="shared" si="33"/>
        <v>0</v>
      </c>
      <c r="K12800">
        <f t="shared" si="34"/>
        <v>34.5</v>
      </c>
      <c r="L12800" s="15"/>
      <c r="M12800" s="1">
        <f t="shared" si="35"/>
        <v>940850.52577380708</v>
      </c>
      <c r="T12800"/>
    </row>
    <row r="12801" spans="1:20" x14ac:dyDescent="0.25">
      <c r="A12801">
        <v>1996</v>
      </c>
      <c r="B12801">
        <v>1</v>
      </c>
      <c r="C12801">
        <v>16</v>
      </c>
      <c r="D12801">
        <v>34</v>
      </c>
      <c r="E12801">
        <v>16</v>
      </c>
      <c r="F12801">
        <v>0</v>
      </c>
      <c r="H12801">
        <f t="shared" si="36"/>
        <v>25</v>
      </c>
      <c r="I12801">
        <f t="shared" si="37"/>
        <v>40</v>
      </c>
      <c r="J12801">
        <f t="shared" si="33"/>
        <v>0</v>
      </c>
      <c r="K12801">
        <f t="shared" si="34"/>
        <v>40</v>
      </c>
      <c r="L12801" s="15"/>
      <c r="M12801" s="1">
        <f t="shared" si="35"/>
        <v>1090238.4710942949</v>
      </c>
      <c r="T12801"/>
    </row>
    <row r="12802" spans="1:20" x14ac:dyDescent="0.25">
      <c r="A12802">
        <v>1996</v>
      </c>
      <c r="B12802">
        <v>1</v>
      </c>
      <c r="C12802">
        <v>17</v>
      </c>
      <c r="D12802">
        <v>45</v>
      </c>
      <c r="E12802">
        <v>33</v>
      </c>
      <c r="F12802">
        <v>0</v>
      </c>
      <c r="H12802">
        <f t="shared" si="36"/>
        <v>39</v>
      </c>
      <c r="I12802">
        <f t="shared" si="37"/>
        <v>26</v>
      </c>
      <c r="J12802">
        <f t="shared" si="33"/>
        <v>0</v>
      </c>
      <c r="K12802">
        <f t="shared" si="34"/>
        <v>26</v>
      </c>
      <c r="L12802" s="15"/>
      <c r="M12802" s="1">
        <f t="shared" si="35"/>
        <v>709978.24664214381</v>
      </c>
      <c r="T12802"/>
    </row>
    <row r="12803" spans="1:20" x14ac:dyDescent="0.25">
      <c r="A12803">
        <v>1996</v>
      </c>
      <c r="B12803">
        <v>1</v>
      </c>
      <c r="C12803">
        <v>18</v>
      </c>
      <c r="D12803">
        <v>52</v>
      </c>
      <c r="E12803">
        <v>33</v>
      </c>
      <c r="F12803">
        <v>0</v>
      </c>
      <c r="H12803">
        <f t="shared" si="36"/>
        <v>42.5</v>
      </c>
      <c r="I12803">
        <f t="shared" si="37"/>
        <v>22.5</v>
      </c>
      <c r="J12803">
        <f t="shared" si="33"/>
        <v>0</v>
      </c>
      <c r="K12803">
        <f t="shared" si="34"/>
        <v>22.5</v>
      </c>
      <c r="L12803" s="15"/>
      <c r="M12803" s="1">
        <f t="shared" si="35"/>
        <v>614913.19052910595</v>
      </c>
      <c r="T12803"/>
    </row>
    <row r="12804" spans="1:20" x14ac:dyDescent="0.25">
      <c r="A12804">
        <v>1996</v>
      </c>
      <c r="B12804">
        <v>1</v>
      </c>
      <c r="C12804">
        <v>19</v>
      </c>
      <c r="D12804">
        <v>56</v>
      </c>
      <c r="E12804">
        <v>26</v>
      </c>
      <c r="F12804">
        <v>86</v>
      </c>
      <c r="H12804">
        <f t="shared" si="36"/>
        <v>41</v>
      </c>
      <c r="I12804">
        <f t="shared" si="37"/>
        <v>24</v>
      </c>
      <c r="J12804">
        <f t="shared" si="33"/>
        <v>0</v>
      </c>
      <c r="K12804">
        <f t="shared" si="34"/>
        <v>24</v>
      </c>
      <c r="L12804" s="15"/>
      <c r="M12804" s="1">
        <f t="shared" si="35"/>
        <v>655655.35743469361</v>
      </c>
      <c r="T12804"/>
    </row>
    <row r="12805" spans="1:20" x14ac:dyDescent="0.25">
      <c r="A12805">
        <v>1996</v>
      </c>
      <c r="B12805">
        <v>1</v>
      </c>
      <c r="C12805">
        <v>20</v>
      </c>
      <c r="D12805">
        <v>30</v>
      </c>
      <c r="E12805">
        <v>22</v>
      </c>
      <c r="F12805">
        <v>0</v>
      </c>
      <c r="H12805">
        <f t="shared" si="36"/>
        <v>26</v>
      </c>
      <c r="I12805">
        <f t="shared" si="37"/>
        <v>39</v>
      </c>
      <c r="J12805">
        <f t="shared" si="33"/>
        <v>0</v>
      </c>
      <c r="K12805">
        <f t="shared" si="34"/>
        <v>39</v>
      </c>
      <c r="L12805" s="15"/>
      <c r="M12805" s="1">
        <f t="shared" si="35"/>
        <v>1063077.0264905698</v>
      </c>
      <c r="T12805"/>
    </row>
    <row r="12806" spans="1:20" x14ac:dyDescent="0.25">
      <c r="A12806">
        <v>1996</v>
      </c>
      <c r="B12806">
        <v>1</v>
      </c>
      <c r="C12806">
        <v>21</v>
      </c>
      <c r="D12806">
        <v>32</v>
      </c>
      <c r="E12806">
        <v>26</v>
      </c>
      <c r="F12806">
        <v>0</v>
      </c>
      <c r="H12806">
        <f t="shared" si="36"/>
        <v>29</v>
      </c>
      <c r="I12806">
        <f t="shared" si="37"/>
        <v>36</v>
      </c>
      <c r="J12806">
        <f t="shared" ref="J12806:J12869" si="38">+IF(H12806&gt;$L$12418,H12806-$L$12418,0)</f>
        <v>0</v>
      </c>
      <c r="K12806">
        <f t="shared" ref="K12806:K12869" si="39">+I12806+J12806</f>
        <v>36</v>
      </c>
      <c r="L12806" s="15"/>
      <c r="M12806" s="1">
        <f t="shared" ref="M12806:M12869" si="40">+(L$12416/30.25)+($L$12417*K12806)</f>
        <v>981592.69267939474</v>
      </c>
      <c r="T12806"/>
    </row>
    <row r="12807" spans="1:20" x14ac:dyDescent="0.25">
      <c r="A12807">
        <v>1996</v>
      </c>
      <c r="B12807">
        <v>1</v>
      </c>
      <c r="C12807">
        <v>22</v>
      </c>
      <c r="D12807">
        <v>41</v>
      </c>
      <c r="E12807">
        <v>29</v>
      </c>
      <c r="F12807">
        <v>0</v>
      </c>
      <c r="H12807">
        <f t="shared" si="36"/>
        <v>35</v>
      </c>
      <c r="I12807">
        <f t="shared" si="37"/>
        <v>30</v>
      </c>
      <c r="J12807">
        <f t="shared" si="38"/>
        <v>0</v>
      </c>
      <c r="K12807">
        <f t="shared" si="39"/>
        <v>30</v>
      </c>
      <c r="L12807" s="15"/>
      <c r="M12807" s="1">
        <f t="shared" si="40"/>
        <v>818624.02505704411</v>
      </c>
      <c r="T12807"/>
    </row>
    <row r="12808" spans="1:20" x14ac:dyDescent="0.25">
      <c r="A12808">
        <v>1996</v>
      </c>
      <c r="B12808">
        <v>1</v>
      </c>
      <c r="C12808">
        <v>23</v>
      </c>
      <c r="D12808">
        <v>43</v>
      </c>
      <c r="E12808">
        <v>33</v>
      </c>
      <c r="F12808">
        <v>0</v>
      </c>
      <c r="H12808">
        <f t="shared" si="36"/>
        <v>38</v>
      </c>
      <c r="I12808">
        <f t="shared" si="37"/>
        <v>27</v>
      </c>
      <c r="J12808">
        <f t="shared" si="38"/>
        <v>0</v>
      </c>
      <c r="K12808">
        <f t="shared" si="39"/>
        <v>27</v>
      </c>
      <c r="L12808" s="15"/>
      <c r="M12808" s="1">
        <f t="shared" si="40"/>
        <v>737139.6912458688</v>
      </c>
      <c r="T12808"/>
    </row>
    <row r="12809" spans="1:20" x14ac:dyDescent="0.25">
      <c r="A12809">
        <v>1996</v>
      </c>
      <c r="B12809">
        <v>1</v>
      </c>
      <c r="C12809">
        <v>24</v>
      </c>
      <c r="D12809">
        <v>54</v>
      </c>
      <c r="E12809">
        <v>40</v>
      </c>
      <c r="F12809">
        <v>42</v>
      </c>
      <c r="H12809">
        <f t="shared" si="36"/>
        <v>47</v>
      </c>
      <c r="I12809">
        <f t="shared" si="37"/>
        <v>18</v>
      </c>
      <c r="J12809">
        <f t="shared" si="38"/>
        <v>0</v>
      </c>
      <c r="K12809">
        <f t="shared" si="39"/>
        <v>18</v>
      </c>
      <c r="L12809" s="15"/>
      <c r="M12809" s="1">
        <f t="shared" si="40"/>
        <v>492686.68981234304</v>
      </c>
      <c r="T12809"/>
    </row>
    <row r="12810" spans="1:20" x14ac:dyDescent="0.25">
      <c r="A12810">
        <v>1996</v>
      </c>
      <c r="B12810">
        <v>1</v>
      </c>
      <c r="C12810">
        <v>25</v>
      </c>
      <c r="D12810">
        <v>42</v>
      </c>
      <c r="E12810">
        <v>26</v>
      </c>
      <c r="F12810">
        <v>0</v>
      </c>
      <c r="H12810">
        <f t="shared" si="36"/>
        <v>34</v>
      </c>
      <c r="I12810">
        <f t="shared" si="37"/>
        <v>31</v>
      </c>
      <c r="J12810">
        <f t="shared" si="38"/>
        <v>0</v>
      </c>
      <c r="K12810">
        <f t="shared" si="39"/>
        <v>31</v>
      </c>
      <c r="L12810" s="15"/>
      <c r="M12810" s="1">
        <f t="shared" si="40"/>
        <v>845785.46966076922</v>
      </c>
      <c r="T12810"/>
    </row>
    <row r="12811" spans="1:20" x14ac:dyDescent="0.25">
      <c r="A12811">
        <v>1996</v>
      </c>
      <c r="B12811">
        <v>1</v>
      </c>
      <c r="C12811">
        <v>26</v>
      </c>
      <c r="D12811">
        <v>46</v>
      </c>
      <c r="E12811">
        <v>24</v>
      </c>
      <c r="F12811">
        <v>0</v>
      </c>
      <c r="H12811">
        <f t="shared" si="36"/>
        <v>35</v>
      </c>
      <c r="I12811">
        <f t="shared" si="37"/>
        <v>30</v>
      </c>
      <c r="J12811">
        <f t="shared" si="38"/>
        <v>0</v>
      </c>
      <c r="K12811">
        <f t="shared" si="39"/>
        <v>30</v>
      </c>
      <c r="L12811" s="15"/>
      <c r="M12811" s="1">
        <f t="shared" si="40"/>
        <v>818624.02505704411</v>
      </c>
      <c r="T12811"/>
    </row>
    <row r="12812" spans="1:20" x14ac:dyDescent="0.25">
      <c r="A12812">
        <v>1996</v>
      </c>
      <c r="B12812">
        <v>1</v>
      </c>
      <c r="C12812">
        <v>27</v>
      </c>
      <c r="D12812">
        <v>54</v>
      </c>
      <c r="E12812">
        <v>33</v>
      </c>
      <c r="F12812">
        <v>93</v>
      </c>
      <c r="H12812">
        <f t="shared" si="36"/>
        <v>43.5</v>
      </c>
      <c r="I12812">
        <f t="shared" si="37"/>
        <v>21.5</v>
      </c>
      <c r="J12812">
        <f t="shared" si="38"/>
        <v>0</v>
      </c>
      <c r="K12812">
        <f t="shared" si="39"/>
        <v>21.5</v>
      </c>
      <c r="L12812" s="15"/>
      <c r="M12812" s="1">
        <f t="shared" si="40"/>
        <v>587751.74592538085</v>
      </c>
      <c r="T12812"/>
    </row>
    <row r="12813" spans="1:20" x14ac:dyDescent="0.25">
      <c r="A12813">
        <v>1996</v>
      </c>
      <c r="B12813">
        <v>1</v>
      </c>
      <c r="C12813">
        <v>28</v>
      </c>
      <c r="D12813">
        <v>35</v>
      </c>
      <c r="E12813">
        <v>29</v>
      </c>
      <c r="F12813">
        <v>0</v>
      </c>
      <c r="H12813">
        <f t="shared" si="36"/>
        <v>32</v>
      </c>
      <c r="I12813">
        <f t="shared" si="37"/>
        <v>33</v>
      </c>
      <c r="J12813">
        <f t="shared" si="38"/>
        <v>0</v>
      </c>
      <c r="K12813">
        <f t="shared" si="39"/>
        <v>33</v>
      </c>
      <c r="L12813" s="15"/>
      <c r="M12813" s="1">
        <f t="shared" si="40"/>
        <v>900108.35886821942</v>
      </c>
      <c r="T12813"/>
    </row>
    <row r="12814" spans="1:20" x14ac:dyDescent="0.25">
      <c r="A12814">
        <v>1996</v>
      </c>
      <c r="B12814">
        <v>1</v>
      </c>
      <c r="C12814">
        <v>29</v>
      </c>
      <c r="D12814">
        <v>39</v>
      </c>
      <c r="E12814">
        <v>27</v>
      </c>
      <c r="F12814">
        <v>0</v>
      </c>
      <c r="H12814">
        <f t="shared" si="36"/>
        <v>33</v>
      </c>
      <c r="I12814">
        <f t="shared" si="37"/>
        <v>32</v>
      </c>
      <c r="J12814">
        <f t="shared" si="38"/>
        <v>0</v>
      </c>
      <c r="K12814">
        <f t="shared" si="39"/>
        <v>32</v>
      </c>
      <c r="L12814" s="15"/>
      <c r="M12814" s="1">
        <f t="shared" si="40"/>
        <v>872946.91426449432</v>
      </c>
      <c r="T12814"/>
    </row>
    <row r="12815" spans="1:20" x14ac:dyDescent="0.25">
      <c r="A12815">
        <v>1996</v>
      </c>
      <c r="B12815">
        <v>1</v>
      </c>
      <c r="C12815">
        <v>30</v>
      </c>
      <c r="D12815">
        <v>43</v>
      </c>
      <c r="E12815">
        <v>34</v>
      </c>
      <c r="F12815">
        <v>0</v>
      </c>
      <c r="H12815">
        <f t="shared" si="36"/>
        <v>38.5</v>
      </c>
      <c r="I12815">
        <f t="shared" si="37"/>
        <v>26.5</v>
      </c>
      <c r="J12815">
        <f t="shared" si="38"/>
        <v>0</v>
      </c>
      <c r="K12815">
        <f t="shared" si="39"/>
        <v>26.5</v>
      </c>
      <c r="L12815" s="15"/>
      <c r="M12815" s="1">
        <f t="shared" si="40"/>
        <v>723558.96894400637</v>
      </c>
      <c r="T12815"/>
    </row>
    <row r="12816" spans="1:20" x14ac:dyDescent="0.25">
      <c r="A12816">
        <v>1996</v>
      </c>
      <c r="B12816">
        <v>1</v>
      </c>
      <c r="C12816">
        <v>31</v>
      </c>
      <c r="D12816">
        <v>39</v>
      </c>
      <c r="E12816">
        <v>18</v>
      </c>
      <c r="F12816">
        <v>2</v>
      </c>
      <c r="H12816">
        <f t="shared" si="36"/>
        <v>28.5</v>
      </c>
      <c r="I12816">
        <f t="shared" si="37"/>
        <v>36.5</v>
      </c>
      <c r="J12816">
        <f t="shared" si="38"/>
        <v>0</v>
      </c>
      <c r="K12816">
        <f t="shared" si="39"/>
        <v>36.5</v>
      </c>
      <c r="L12816" s="15"/>
      <c r="M12816" s="1">
        <f t="shared" si="40"/>
        <v>995173.41498125729</v>
      </c>
      <c r="T12816"/>
    </row>
    <row r="12817" spans="1:20" x14ac:dyDescent="0.25">
      <c r="A12817">
        <v>1996</v>
      </c>
      <c r="B12817">
        <v>2</v>
      </c>
      <c r="C12817">
        <v>1</v>
      </c>
      <c r="D12817">
        <v>26</v>
      </c>
      <c r="E12817">
        <v>14</v>
      </c>
      <c r="F12817">
        <v>0</v>
      </c>
      <c r="H12817">
        <f t="shared" si="36"/>
        <v>20</v>
      </c>
      <c r="I12817">
        <f t="shared" si="37"/>
        <v>45</v>
      </c>
      <c r="J12817">
        <f t="shared" si="38"/>
        <v>0</v>
      </c>
      <c r="K12817">
        <f t="shared" si="39"/>
        <v>45</v>
      </c>
      <c r="L12817" s="15"/>
      <c r="M12817" s="1">
        <f t="shared" si="40"/>
        <v>1226045.6941129204</v>
      </c>
      <c r="T12817"/>
    </row>
    <row r="12818" spans="1:20" x14ac:dyDescent="0.25">
      <c r="A12818">
        <v>1996</v>
      </c>
      <c r="B12818">
        <v>2</v>
      </c>
      <c r="C12818">
        <v>2</v>
      </c>
      <c r="D12818">
        <v>29</v>
      </c>
      <c r="E12818">
        <v>17</v>
      </c>
      <c r="F12818">
        <v>11</v>
      </c>
      <c r="H12818">
        <f t="shared" si="36"/>
        <v>23</v>
      </c>
      <c r="I12818">
        <f t="shared" si="37"/>
        <v>42</v>
      </c>
      <c r="J12818">
        <f t="shared" si="38"/>
        <v>0</v>
      </c>
      <c r="K12818">
        <f t="shared" si="39"/>
        <v>42</v>
      </c>
      <c r="L12818" s="15"/>
      <c r="M12818" s="1">
        <f t="shared" si="40"/>
        <v>1144561.3603017451</v>
      </c>
      <c r="T12818"/>
    </row>
    <row r="12819" spans="1:20" x14ac:dyDescent="0.25">
      <c r="A12819">
        <v>1996</v>
      </c>
      <c r="B12819">
        <v>2</v>
      </c>
      <c r="C12819">
        <v>3</v>
      </c>
      <c r="D12819">
        <v>20</v>
      </c>
      <c r="E12819">
        <v>13</v>
      </c>
      <c r="F12819">
        <v>47</v>
      </c>
      <c r="H12819">
        <f t="shared" si="36"/>
        <v>16.5</v>
      </c>
      <c r="I12819">
        <f t="shared" si="37"/>
        <v>48.5</v>
      </c>
      <c r="J12819">
        <f t="shared" si="38"/>
        <v>0</v>
      </c>
      <c r="K12819">
        <f t="shared" si="39"/>
        <v>48.5</v>
      </c>
      <c r="L12819" s="15"/>
      <c r="M12819" s="1">
        <f t="shared" si="40"/>
        <v>1321110.7502259582</v>
      </c>
      <c r="T12819"/>
    </row>
    <row r="12820" spans="1:20" x14ac:dyDescent="0.25">
      <c r="A12820">
        <v>1996</v>
      </c>
      <c r="B12820">
        <v>2</v>
      </c>
      <c r="C12820">
        <v>4</v>
      </c>
      <c r="D12820">
        <v>17</v>
      </c>
      <c r="E12820">
        <v>8</v>
      </c>
      <c r="F12820">
        <v>0</v>
      </c>
      <c r="H12820">
        <f t="shared" si="36"/>
        <v>12.5</v>
      </c>
      <c r="I12820">
        <f t="shared" si="37"/>
        <v>52.5</v>
      </c>
      <c r="J12820">
        <f t="shared" si="38"/>
        <v>0</v>
      </c>
      <c r="K12820">
        <f t="shared" si="39"/>
        <v>52.5</v>
      </c>
      <c r="L12820" s="15"/>
      <c r="M12820" s="1">
        <f t="shared" si="40"/>
        <v>1429756.5286408586</v>
      </c>
      <c r="T12820"/>
    </row>
    <row r="12821" spans="1:20" x14ac:dyDescent="0.25">
      <c r="A12821">
        <v>1996</v>
      </c>
      <c r="B12821">
        <v>2</v>
      </c>
      <c r="C12821">
        <v>5</v>
      </c>
      <c r="D12821">
        <v>17</v>
      </c>
      <c r="E12821">
        <v>5</v>
      </c>
      <c r="F12821">
        <v>0</v>
      </c>
      <c r="H12821">
        <f t="shared" si="36"/>
        <v>11</v>
      </c>
      <c r="I12821">
        <f t="shared" si="37"/>
        <v>54</v>
      </c>
      <c r="J12821">
        <f t="shared" si="38"/>
        <v>0</v>
      </c>
      <c r="K12821">
        <f t="shared" si="39"/>
        <v>54</v>
      </c>
      <c r="L12821" s="15"/>
      <c r="M12821" s="1">
        <f t="shared" si="40"/>
        <v>1470498.6955464461</v>
      </c>
      <c r="T12821"/>
    </row>
    <row r="12822" spans="1:20" x14ac:dyDescent="0.25">
      <c r="A12822">
        <v>1996</v>
      </c>
      <c r="B12822">
        <v>2</v>
      </c>
      <c r="C12822">
        <v>6</v>
      </c>
      <c r="D12822">
        <v>26</v>
      </c>
      <c r="E12822">
        <v>13</v>
      </c>
      <c r="F12822">
        <v>0</v>
      </c>
      <c r="H12822">
        <f t="shared" si="36"/>
        <v>19.5</v>
      </c>
      <c r="I12822">
        <f t="shared" si="37"/>
        <v>45.5</v>
      </c>
      <c r="J12822">
        <f t="shared" si="38"/>
        <v>0</v>
      </c>
      <c r="K12822">
        <f t="shared" si="39"/>
        <v>45.5</v>
      </c>
      <c r="L12822" s="15"/>
      <c r="M12822" s="1">
        <f t="shared" si="40"/>
        <v>1239626.4164147829</v>
      </c>
      <c r="T12822"/>
    </row>
    <row r="12823" spans="1:20" x14ac:dyDescent="0.25">
      <c r="A12823">
        <v>1996</v>
      </c>
      <c r="B12823">
        <v>2</v>
      </c>
      <c r="C12823">
        <v>7</v>
      </c>
      <c r="D12823">
        <v>35</v>
      </c>
      <c r="E12823">
        <v>21</v>
      </c>
      <c r="F12823">
        <v>0</v>
      </c>
      <c r="H12823">
        <f t="shared" si="36"/>
        <v>28</v>
      </c>
      <c r="I12823">
        <f t="shared" si="37"/>
        <v>37</v>
      </c>
      <c r="J12823">
        <f t="shared" si="38"/>
        <v>0</v>
      </c>
      <c r="K12823">
        <f t="shared" si="39"/>
        <v>37</v>
      </c>
      <c r="L12823" s="15"/>
      <c r="M12823" s="1">
        <f t="shared" si="40"/>
        <v>1008754.1372831198</v>
      </c>
      <c r="T12823"/>
    </row>
    <row r="12824" spans="1:20" x14ac:dyDescent="0.25">
      <c r="A12824">
        <v>1996</v>
      </c>
      <c r="B12824">
        <v>2</v>
      </c>
      <c r="C12824">
        <v>8</v>
      </c>
      <c r="D12824">
        <v>41</v>
      </c>
      <c r="E12824">
        <v>31</v>
      </c>
      <c r="F12824">
        <v>17</v>
      </c>
      <c r="H12824">
        <f t="shared" si="36"/>
        <v>36</v>
      </c>
      <c r="I12824">
        <f t="shared" si="37"/>
        <v>29</v>
      </c>
      <c r="J12824">
        <f t="shared" si="38"/>
        <v>0</v>
      </c>
      <c r="K12824">
        <f t="shared" si="39"/>
        <v>29</v>
      </c>
      <c r="L12824" s="15"/>
      <c r="M12824" s="1">
        <f t="shared" si="40"/>
        <v>791462.58045331901</v>
      </c>
      <c r="T12824"/>
    </row>
    <row r="12825" spans="1:20" x14ac:dyDescent="0.25">
      <c r="A12825">
        <v>1996</v>
      </c>
      <c r="B12825">
        <v>2</v>
      </c>
      <c r="C12825">
        <v>9</v>
      </c>
      <c r="D12825">
        <v>47</v>
      </c>
      <c r="E12825">
        <v>38</v>
      </c>
      <c r="F12825">
        <v>0</v>
      </c>
      <c r="H12825">
        <f t="shared" si="36"/>
        <v>42.5</v>
      </c>
      <c r="I12825">
        <f t="shared" si="37"/>
        <v>22.5</v>
      </c>
      <c r="J12825">
        <f t="shared" si="38"/>
        <v>0</v>
      </c>
      <c r="K12825">
        <f t="shared" si="39"/>
        <v>22.5</v>
      </c>
      <c r="L12825" s="15"/>
      <c r="M12825" s="1">
        <f t="shared" si="40"/>
        <v>614913.19052910595</v>
      </c>
      <c r="T12825"/>
    </row>
    <row r="12826" spans="1:20" x14ac:dyDescent="0.25">
      <c r="A12826">
        <v>1996</v>
      </c>
      <c r="B12826">
        <v>2</v>
      </c>
      <c r="C12826">
        <v>10</v>
      </c>
      <c r="D12826">
        <v>47</v>
      </c>
      <c r="E12826">
        <v>37</v>
      </c>
      <c r="F12826">
        <v>0</v>
      </c>
      <c r="H12826">
        <f t="shared" si="36"/>
        <v>42</v>
      </c>
      <c r="I12826">
        <f t="shared" si="37"/>
        <v>23</v>
      </c>
      <c r="J12826">
        <f t="shared" si="38"/>
        <v>0</v>
      </c>
      <c r="K12826">
        <f t="shared" si="39"/>
        <v>23</v>
      </c>
      <c r="L12826" s="15"/>
      <c r="M12826" s="1">
        <f t="shared" si="40"/>
        <v>628493.9128309685</v>
      </c>
      <c r="T12826"/>
    </row>
    <row r="12827" spans="1:20" x14ac:dyDescent="0.25">
      <c r="A12827">
        <v>1996</v>
      </c>
      <c r="B12827">
        <v>2</v>
      </c>
      <c r="C12827">
        <v>11</v>
      </c>
      <c r="D12827">
        <v>49</v>
      </c>
      <c r="E12827">
        <v>36</v>
      </c>
      <c r="F12827">
        <v>0</v>
      </c>
      <c r="H12827">
        <f t="shared" si="36"/>
        <v>42.5</v>
      </c>
      <c r="I12827">
        <f t="shared" si="37"/>
        <v>22.5</v>
      </c>
      <c r="J12827">
        <f t="shared" si="38"/>
        <v>0</v>
      </c>
      <c r="K12827">
        <f t="shared" si="39"/>
        <v>22.5</v>
      </c>
      <c r="L12827" s="15"/>
      <c r="M12827" s="1">
        <f t="shared" si="40"/>
        <v>614913.19052910595</v>
      </c>
      <c r="T12827"/>
    </row>
    <row r="12828" spans="1:20" x14ac:dyDescent="0.25">
      <c r="A12828">
        <v>1996</v>
      </c>
      <c r="B12828">
        <v>2</v>
      </c>
      <c r="C12828">
        <v>12</v>
      </c>
      <c r="D12828">
        <v>37</v>
      </c>
      <c r="E12828">
        <v>14</v>
      </c>
      <c r="F12828">
        <v>0</v>
      </c>
      <c r="H12828">
        <f t="shared" si="36"/>
        <v>25.5</v>
      </c>
      <c r="I12828">
        <f t="shared" si="37"/>
        <v>39.5</v>
      </c>
      <c r="J12828">
        <f t="shared" si="38"/>
        <v>0</v>
      </c>
      <c r="K12828">
        <f t="shared" si="39"/>
        <v>39.5</v>
      </c>
      <c r="L12828" s="15"/>
      <c r="M12828" s="1">
        <f t="shared" si="40"/>
        <v>1076657.7487924325</v>
      </c>
      <c r="T12828"/>
    </row>
    <row r="12829" spans="1:20" x14ac:dyDescent="0.25">
      <c r="A12829">
        <v>1996</v>
      </c>
      <c r="B12829">
        <v>2</v>
      </c>
      <c r="C12829">
        <v>13</v>
      </c>
      <c r="D12829">
        <v>25</v>
      </c>
      <c r="E12829">
        <v>11</v>
      </c>
      <c r="F12829">
        <v>0</v>
      </c>
      <c r="H12829">
        <f t="shared" si="36"/>
        <v>18</v>
      </c>
      <c r="I12829">
        <f t="shared" si="37"/>
        <v>47</v>
      </c>
      <c r="J12829">
        <f t="shared" si="38"/>
        <v>0</v>
      </c>
      <c r="K12829">
        <f t="shared" si="39"/>
        <v>47</v>
      </c>
      <c r="L12829" s="15"/>
      <c r="M12829" s="1">
        <f t="shared" si="40"/>
        <v>1280368.5833203706</v>
      </c>
      <c r="T12829"/>
    </row>
    <row r="12830" spans="1:20" x14ac:dyDescent="0.25">
      <c r="A12830">
        <v>1996</v>
      </c>
      <c r="B12830">
        <v>2</v>
      </c>
      <c r="C12830">
        <v>14</v>
      </c>
      <c r="D12830">
        <v>39</v>
      </c>
      <c r="E12830">
        <v>24</v>
      </c>
      <c r="F12830">
        <v>15</v>
      </c>
      <c r="H12830">
        <f t="shared" ref="H12830:H12893" si="41">+(D12830+E12830)/2</f>
        <v>31.5</v>
      </c>
      <c r="I12830">
        <f t="shared" ref="I12830:I12893" si="42">+IF(H12830&lt;65,65-H12830,0)</f>
        <v>33.5</v>
      </c>
      <c r="J12830">
        <f t="shared" si="38"/>
        <v>0</v>
      </c>
      <c r="K12830">
        <f t="shared" si="39"/>
        <v>33.5</v>
      </c>
      <c r="L12830" s="15"/>
      <c r="M12830" s="1">
        <f t="shared" si="40"/>
        <v>913689.08117008198</v>
      </c>
      <c r="T12830"/>
    </row>
    <row r="12831" spans="1:20" x14ac:dyDescent="0.25">
      <c r="A12831">
        <v>1996</v>
      </c>
      <c r="B12831">
        <v>2</v>
      </c>
      <c r="C12831">
        <v>15</v>
      </c>
      <c r="D12831">
        <v>35</v>
      </c>
      <c r="E12831">
        <v>28</v>
      </c>
      <c r="F12831">
        <v>0</v>
      </c>
      <c r="H12831">
        <f t="shared" si="41"/>
        <v>31.5</v>
      </c>
      <c r="I12831">
        <f t="shared" si="42"/>
        <v>33.5</v>
      </c>
      <c r="J12831">
        <f t="shared" si="38"/>
        <v>0</v>
      </c>
      <c r="K12831">
        <f t="shared" si="39"/>
        <v>33.5</v>
      </c>
      <c r="L12831" s="15"/>
      <c r="M12831" s="1">
        <f t="shared" si="40"/>
        <v>913689.08117008198</v>
      </c>
      <c r="T12831"/>
    </row>
    <row r="12832" spans="1:20" x14ac:dyDescent="0.25">
      <c r="A12832">
        <v>1996</v>
      </c>
      <c r="B12832">
        <v>2</v>
      </c>
      <c r="C12832">
        <v>16</v>
      </c>
      <c r="D12832">
        <v>30</v>
      </c>
      <c r="E12832">
        <v>22</v>
      </c>
      <c r="F12832">
        <v>51</v>
      </c>
      <c r="H12832">
        <f t="shared" si="41"/>
        <v>26</v>
      </c>
      <c r="I12832">
        <f t="shared" si="42"/>
        <v>39</v>
      </c>
      <c r="J12832">
        <f t="shared" si="38"/>
        <v>0</v>
      </c>
      <c r="K12832">
        <f t="shared" si="39"/>
        <v>39</v>
      </c>
      <c r="L12832" s="15"/>
      <c r="M12832" s="1">
        <f t="shared" si="40"/>
        <v>1063077.0264905698</v>
      </c>
      <c r="T12832"/>
    </row>
    <row r="12833" spans="1:20" x14ac:dyDescent="0.25">
      <c r="A12833">
        <v>1996</v>
      </c>
      <c r="B12833">
        <v>2</v>
      </c>
      <c r="C12833">
        <v>17</v>
      </c>
      <c r="D12833">
        <v>32</v>
      </c>
      <c r="E12833">
        <v>21</v>
      </c>
      <c r="F12833">
        <v>1</v>
      </c>
      <c r="H12833">
        <f t="shared" si="41"/>
        <v>26.5</v>
      </c>
      <c r="I12833">
        <f t="shared" si="42"/>
        <v>38.5</v>
      </c>
      <c r="J12833">
        <f t="shared" si="38"/>
        <v>0</v>
      </c>
      <c r="K12833">
        <f t="shared" si="39"/>
        <v>38.5</v>
      </c>
      <c r="L12833" s="15"/>
      <c r="M12833" s="1">
        <f t="shared" si="40"/>
        <v>1049496.3041887074</v>
      </c>
      <c r="T12833"/>
    </row>
    <row r="12834" spans="1:20" x14ac:dyDescent="0.25">
      <c r="A12834">
        <v>1996</v>
      </c>
      <c r="B12834">
        <v>2</v>
      </c>
      <c r="C12834">
        <v>18</v>
      </c>
      <c r="D12834">
        <v>32</v>
      </c>
      <c r="E12834">
        <v>22</v>
      </c>
      <c r="F12834">
        <v>0</v>
      </c>
      <c r="H12834">
        <f t="shared" si="41"/>
        <v>27</v>
      </c>
      <c r="I12834">
        <f t="shared" si="42"/>
        <v>38</v>
      </c>
      <c r="J12834">
        <f t="shared" si="38"/>
        <v>0</v>
      </c>
      <c r="K12834">
        <f t="shared" si="39"/>
        <v>38</v>
      </c>
      <c r="L12834" s="15"/>
      <c r="M12834" s="1">
        <f t="shared" si="40"/>
        <v>1035915.5818868448</v>
      </c>
      <c r="T12834"/>
    </row>
    <row r="12835" spans="1:20" x14ac:dyDescent="0.25">
      <c r="A12835">
        <v>1996</v>
      </c>
      <c r="B12835">
        <v>2</v>
      </c>
      <c r="C12835">
        <v>19</v>
      </c>
      <c r="D12835">
        <v>42</v>
      </c>
      <c r="E12835">
        <v>21</v>
      </c>
      <c r="F12835">
        <v>0</v>
      </c>
      <c r="H12835">
        <f t="shared" si="41"/>
        <v>31.5</v>
      </c>
      <c r="I12835">
        <f t="shared" si="42"/>
        <v>33.5</v>
      </c>
      <c r="J12835">
        <f t="shared" si="38"/>
        <v>0</v>
      </c>
      <c r="K12835">
        <f t="shared" si="39"/>
        <v>33.5</v>
      </c>
      <c r="L12835" s="15"/>
      <c r="M12835" s="1">
        <f t="shared" si="40"/>
        <v>913689.08117008198</v>
      </c>
      <c r="T12835"/>
    </row>
    <row r="12836" spans="1:20" x14ac:dyDescent="0.25">
      <c r="A12836">
        <v>1996</v>
      </c>
      <c r="B12836">
        <v>2</v>
      </c>
      <c r="C12836">
        <v>20</v>
      </c>
      <c r="D12836">
        <v>52</v>
      </c>
      <c r="E12836">
        <v>37</v>
      </c>
      <c r="F12836">
        <v>12</v>
      </c>
      <c r="H12836">
        <f t="shared" si="41"/>
        <v>44.5</v>
      </c>
      <c r="I12836">
        <f t="shared" si="42"/>
        <v>20.5</v>
      </c>
      <c r="J12836">
        <f t="shared" si="38"/>
        <v>0</v>
      </c>
      <c r="K12836">
        <f t="shared" si="39"/>
        <v>20.5</v>
      </c>
      <c r="L12836" s="15"/>
      <c r="M12836" s="1">
        <f t="shared" si="40"/>
        <v>560590.30132165574</v>
      </c>
      <c r="T12836"/>
    </row>
    <row r="12837" spans="1:20" x14ac:dyDescent="0.25">
      <c r="A12837">
        <v>1996</v>
      </c>
      <c r="B12837">
        <v>2</v>
      </c>
      <c r="C12837">
        <v>21</v>
      </c>
      <c r="D12837">
        <v>52</v>
      </c>
      <c r="E12837">
        <v>46</v>
      </c>
      <c r="F12837">
        <v>50</v>
      </c>
      <c r="H12837">
        <f t="shared" si="41"/>
        <v>49</v>
      </c>
      <c r="I12837">
        <f t="shared" si="42"/>
        <v>16</v>
      </c>
      <c r="J12837">
        <f t="shared" si="38"/>
        <v>0</v>
      </c>
      <c r="K12837">
        <f t="shared" si="39"/>
        <v>16</v>
      </c>
      <c r="L12837" s="15"/>
      <c r="M12837" s="1">
        <f t="shared" si="40"/>
        <v>438363.80060489284</v>
      </c>
      <c r="T12837"/>
    </row>
    <row r="12838" spans="1:20" x14ac:dyDescent="0.25">
      <c r="A12838">
        <v>1996</v>
      </c>
      <c r="B12838">
        <v>2</v>
      </c>
      <c r="C12838">
        <v>22</v>
      </c>
      <c r="D12838">
        <v>59</v>
      </c>
      <c r="E12838">
        <v>46</v>
      </c>
      <c r="F12838">
        <v>4</v>
      </c>
      <c r="H12838">
        <f t="shared" si="41"/>
        <v>52.5</v>
      </c>
      <c r="I12838">
        <f t="shared" si="42"/>
        <v>12.5</v>
      </c>
      <c r="J12838">
        <f t="shared" si="38"/>
        <v>0</v>
      </c>
      <c r="K12838">
        <f t="shared" si="39"/>
        <v>12.5</v>
      </c>
      <c r="L12838" s="15"/>
      <c r="M12838" s="1">
        <f t="shared" si="40"/>
        <v>343298.74449185503</v>
      </c>
      <c r="T12838"/>
    </row>
    <row r="12839" spans="1:20" x14ac:dyDescent="0.25">
      <c r="A12839">
        <v>1996</v>
      </c>
      <c r="B12839">
        <v>2</v>
      </c>
      <c r="C12839">
        <v>23</v>
      </c>
      <c r="D12839">
        <v>53</v>
      </c>
      <c r="E12839">
        <v>44</v>
      </c>
      <c r="F12839">
        <v>0</v>
      </c>
      <c r="H12839">
        <f t="shared" si="41"/>
        <v>48.5</v>
      </c>
      <c r="I12839">
        <f t="shared" si="42"/>
        <v>16.5</v>
      </c>
      <c r="J12839">
        <f t="shared" si="38"/>
        <v>0</v>
      </c>
      <c r="K12839">
        <f t="shared" si="39"/>
        <v>16.5</v>
      </c>
      <c r="L12839" s="15"/>
      <c r="M12839" s="1">
        <f t="shared" si="40"/>
        <v>451944.52290675539</v>
      </c>
      <c r="T12839"/>
    </row>
    <row r="12840" spans="1:20" x14ac:dyDescent="0.25">
      <c r="A12840">
        <v>1996</v>
      </c>
      <c r="B12840">
        <v>2</v>
      </c>
      <c r="C12840">
        <v>24</v>
      </c>
      <c r="D12840">
        <v>56</v>
      </c>
      <c r="E12840">
        <v>43</v>
      </c>
      <c r="F12840">
        <v>41</v>
      </c>
      <c r="H12840">
        <f t="shared" si="41"/>
        <v>49.5</v>
      </c>
      <c r="I12840">
        <f t="shared" si="42"/>
        <v>15.5</v>
      </c>
      <c r="J12840">
        <f t="shared" si="38"/>
        <v>0</v>
      </c>
      <c r="K12840">
        <f t="shared" si="39"/>
        <v>15.5</v>
      </c>
      <c r="L12840" s="15"/>
      <c r="M12840" s="1">
        <f t="shared" si="40"/>
        <v>424783.07830303028</v>
      </c>
      <c r="T12840"/>
    </row>
    <row r="12841" spans="1:20" x14ac:dyDescent="0.25">
      <c r="A12841">
        <v>1996</v>
      </c>
      <c r="B12841">
        <v>2</v>
      </c>
      <c r="C12841">
        <v>25</v>
      </c>
      <c r="D12841">
        <v>62</v>
      </c>
      <c r="E12841">
        <v>47</v>
      </c>
      <c r="F12841">
        <v>0</v>
      </c>
      <c r="H12841">
        <f t="shared" si="41"/>
        <v>54.5</v>
      </c>
      <c r="I12841">
        <f t="shared" si="42"/>
        <v>10.5</v>
      </c>
      <c r="J12841">
        <f t="shared" si="38"/>
        <v>0</v>
      </c>
      <c r="K12841">
        <f t="shared" si="39"/>
        <v>10.5</v>
      </c>
      <c r="L12841" s="15"/>
      <c r="M12841" s="1">
        <f t="shared" si="40"/>
        <v>288975.85528440482</v>
      </c>
      <c r="T12841"/>
    </row>
    <row r="12842" spans="1:20" x14ac:dyDescent="0.25">
      <c r="A12842">
        <v>1996</v>
      </c>
      <c r="B12842">
        <v>2</v>
      </c>
      <c r="C12842">
        <v>26</v>
      </c>
      <c r="D12842">
        <v>57</v>
      </c>
      <c r="E12842">
        <v>44</v>
      </c>
      <c r="F12842">
        <v>0</v>
      </c>
      <c r="H12842">
        <f t="shared" si="41"/>
        <v>50.5</v>
      </c>
      <c r="I12842">
        <f t="shared" si="42"/>
        <v>14.5</v>
      </c>
      <c r="J12842">
        <f t="shared" si="38"/>
        <v>0</v>
      </c>
      <c r="K12842">
        <f t="shared" si="39"/>
        <v>14.5</v>
      </c>
      <c r="L12842" s="15"/>
      <c r="M12842" s="1">
        <f t="shared" si="40"/>
        <v>397621.63369930518</v>
      </c>
      <c r="T12842"/>
    </row>
    <row r="12843" spans="1:20" x14ac:dyDescent="0.25">
      <c r="A12843">
        <v>1996</v>
      </c>
      <c r="B12843">
        <v>2</v>
      </c>
      <c r="C12843">
        <v>27</v>
      </c>
      <c r="D12843">
        <v>58</v>
      </c>
      <c r="E12843">
        <v>37</v>
      </c>
      <c r="F12843">
        <v>2</v>
      </c>
      <c r="H12843">
        <f t="shared" si="41"/>
        <v>47.5</v>
      </c>
      <c r="I12843">
        <f t="shared" si="42"/>
        <v>17.5</v>
      </c>
      <c r="J12843">
        <f t="shared" si="38"/>
        <v>0</v>
      </c>
      <c r="K12843">
        <f t="shared" si="39"/>
        <v>17.5</v>
      </c>
      <c r="L12843" s="15"/>
      <c r="M12843" s="1">
        <f t="shared" si="40"/>
        <v>479105.96751048049</v>
      </c>
      <c r="T12843"/>
    </row>
    <row r="12844" spans="1:20" x14ac:dyDescent="0.25">
      <c r="A12844">
        <v>1996</v>
      </c>
      <c r="B12844">
        <v>2</v>
      </c>
      <c r="C12844">
        <v>28</v>
      </c>
      <c r="D12844">
        <v>60</v>
      </c>
      <c r="E12844">
        <v>31</v>
      </c>
      <c r="F12844">
        <v>8</v>
      </c>
      <c r="H12844">
        <f t="shared" si="41"/>
        <v>45.5</v>
      </c>
      <c r="I12844">
        <f t="shared" si="42"/>
        <v>19.5</v>
      </c>
      <c r="J12844">
        <f t="shared" si="38"/>
        <v>0</v>
      </c>
      <c r="K12844">
        <f t="shared" si="39"/>
        <v>19.5</v>
      </c>
      <c r="L12844" s="15"/>
      <c r="M12844" s="1">
        <f t="shared" si="40"/>
        <v>533428.85671793064</v>
      </c>
      <c r="T12844"/>
    </row>
    <row r="12845" spans="1:20" x14ac:dyDescent="0.25">
      <c r="A12845">
        <v>1996</v>
      </c>
      <c r="B12845">
        <v>2</v>
      </c>
      <c r="C12845">
        <v>29</v>
      </c>
      <c r="D12845">
        <v>33</v>
      </c>
      <c r="E12845">
        <v>24</v>
      </c>
      <c r="F12845">
        <v>0</v>
      </c>
      <c r="H12845">
        <f t="shared" si="41"/>
        <v>28.5</v>
      </c>
      <c r="I12845">
        <f t="shared" si="42"/>
        <v>36.5</v>
      </c>
      <c r="J12845">
        <f t="shared" si="38"/>
        <v>0</v>
      </c>
      <c r="K12845">
        <f t="shared" si="39"/>
        <v>36.5</v>
      </c>
      <c r="L12845" s="15"/>
      <c r="M12845" s="1">
        <f t="shared" si="40"/>
        <v>995173.41498125729</v>
      </c>
      <c r="T12845"/>
    </row>
    <row r="12846" spans="1:20" x14ac:dyDescent="0.25">
      <c r="A12846">
        <v>1996</v>
      </c>
      <c r="B12846">
        <v>3</v>
      </c>
      <c r="C12846">
        <v>1</v>
      </c>
      <c r="D12846">
        <v>34</v>
      </c>
      <c r="E12846">
        <v>22</v>
      </c>
      <c r="F12846">
        <v>0</v>
      </c>
      <c r="H12846">
        <f t="shared" si="41"/>
        <v>28</v>
      </c>
      <c r="I12846">
        <f t="shared" si="42"/>
        <v>37</v>
      </c>
      <c r="J12846">
        <f t="shared" si="38"/>
        <v>0</v>
      </c>
      <c r="K12846">
        <f t="shared" si="39"/>
        <v>37</v>
      </c>
      <c r="L12846" s="15"/>
      <c r="M12846" s="1">
        <f t="shared" si="40"/>
        <v>1008754.1372831198</v>
      </c>
      <c r="T12846"/>
    </row>
    <row r="12847" spans="1:20" x14ac:dyDescent="0.25">
      <c r="A12847">
        <v>1996</v>
      </c>
      <c r="B12847">
        <v>3</v>
      </c>
      <c r="C12847">
        <v>2</v>
      </c>
      <c r="D12847">
        <v>35</v>
      </c>
      <c r="E12847">
        <v>29</v>
      </c>
      <c r="F12847">
        <v>33</v>
      </c>
      <c r="H12847">
        <f t="shared" si="41"/>
        <v>32</v>
      </c>
      <c r="I12847">
        <f t="shared" si="42"/>
        <v>33</v>
      </c>
      <c r="J12847">
        <f t="shared" si="38"/>
        <v>0</v>
      </c>
      <c r="K12847">
        <f t="shared" si="39"/>
        <v>33</v>
      </c>
      <c r="L12847" s="15"/>
      <c r="M12847" s="1">
        <f t="shared" si="40"/>
        <v>900108.35886821942</v>
      </c>
      <c r="T12847"/>
    </row>
    <row r="12848" spans="1:20" x14ac:dyDescent="0.25">
      <c r="A12848">
        <v>1996</v>
      </c>
      <c r="B12848">
        <v>3</v>
      </c>
      <c r="C12848">
        <v>3</v>
      </c>
      <c r="D12848">
        <v>35</v>
      </c>
      <c r="E12848">
        <v>21</v>
      </c>
      <c r="F12848">
        <v>1</v>
      </c>
      <c r="H12848">
        <f t="shared" si="41"/>
        <v>28</v>
      </c>
      <c r="I12848">
        <f t="shared" si="42"/>
        <v>37</v>
      </c>
      <c r="J12848">
        <f t="shared" si="38"/>
        <v>0</v>
      </c>
      <c r="K12848">
        <f t="shared" si="39"/>
        <v>37</v>
      </c>
      <c r="L12848" s="15"/>
      <c r="M12848" s="1">
        <f t="shared" si="40"/>
        <v>1008754.1372831198</v>
      </c>
      <c r="T12848"/>
    </row>
    <row r="12849" spans="1:20" x14ac:dyDescent="0.25">
      <c r="A12849">
        <v>1996</v>
      </c>
      <c r="B12849">
        <v>3</v>
      </c>
      <c r="C12849">
        <v>4</v>
      </c>
      <c r="D12849">
        <v>35</v>
      </c>
      <c r="E12849">
        <v>19</v>
      </c>
      <c r="F12849">
        <v>0</v>
      </c>
      <c r="H12849">
        <f t="shared" si="41"/>
        <v>27</v>
      </c>
      <c r="I12849">
        <f t="shared" si="42"/>
        <v>38</v>
      </c>
      <c r="J12849">
        <f t="shared" si="38"/>
        <v>0</v>
      </c>
      <c r="K12849">
        <f t="shared" si="39"/>
        <v>38</v>
      </c>
      <c r="L12849" s="15"/>
      <c r="M12849" s="1">
        <f t="shared" si="40"/>
        <v>1035915.5818868448</v>
      </c>
      <c r="T12849"/>
    </row>
    <row r="12850" spans="1:20" x14ac:dyDescent="0.25">
      <c r="A12850">
        <v>1996</v>
      </c>
      <c r="B12850">
        <v>3</v>
      </c>
      <c r="C12850">
        <v>5</v>
      </c>
      <c r="D12850">
        <v>61</v>
      </c>
      <c r="E12850">
        <v>32</v>
      </c>
      <c r="F12850">
        <v>22</v>
      </c>
      <c r="H12850">
        <f t="shared" si="41"/>
        <v>46.5</v>
      </c>
      <c r="I12850">
        <f t="shared" si="42"/>
        <v>18.5</v>
      </c>
      <c r="J12850">
        <f t="shared" si="38"/>
        <v>0</v>
      </c>
      <c r="K12850">
        <f t="shared" si="39"/>
        <v>18.5</v>
      </c>
      <c r="L12850" s="15"/>
      <c r="M12850" s="1">
        <f t="shared" si="40"/>
        <v>506267.4121142056</v>
      </c>
      <c r="T12850"/>
    </row>
    <row r="12851" spans="1:20" x14ac:dyDescent="0.25">
      <c r="A12851">
        <v>1996</v>
      </c>
      <c r="B12851">
        <v>3</v>
      </c>
      <c r="C12851">
        <v>6</v>
      </c>
      <c r="D12851">
        <v>50</v>
      </c>
      <c r="E12851">
        <v>34</v>
      </c>
      <c r="F12851">
        <v>51</v>
      </c>
      <c r="H12851">
        <f t="shared" si="41"/>
        <v>42</v>
      </c>
      <c r="I12851">
        <f t="shared" si="42"/>
        <v>23</v>
      </c>
      <c r="J12851">
        <f t="shared" si="38"/>
        <v>0</v>
      </c>
      <c r="K12851">
        <f t="shared" si="39"/>
        <v>23</v>
      </c>
      <c r="L12851" s="15"/>
      <c r="M12851" s="1">
        <f t="shared" si="40"/>
        <v>628493.9128309685</v>
      </c>
      <c r="T12851"/>
    </row>
    <row r="12852" spans="1:20" x14ac:dyDescent="0.25">
      <c r="A12852">
        <v>1996</v>
      </c>
      <c r="B12852">
        <v>3</v>
      </c>
      <c r="C12852">
        <v>7</v>
      </c>
      <c r="D12852">
        <v>34</v>
      </c>
      <c r="E12852">
        <v>23</v>
      </c>
      <c r="F12852">
        <v>81</v>
      </c>
      <c r="H12852">
        <f t="shared" si="41"/>
        <v>28.5</v>
      </c>
      <c r="I12852">
        <f t="shared" si="42"/>
        <v>36.5</v>
      </c>
      <c r="J12852">
        <f t="shared" si="38"/>
        <v>0</v>
      </c>
      <c r="K12852">
        <f t="shared" si="39"/>
        <v>36.5</v>
      </c>
      <c r="L12852" s="15"/>
      <c r="M12852" s="1">
        <f t="shared" si="40"/>
        <v>995173.41498125729</v>
      </c>
      <c r="T12852"/>
    </row>
    <row r="12853" spans="1:20" x14ac:dyDescent="0.25">
      <c r="A12853">
        <v>1996</v>
      </c>
      <c r="B12853">
        <v>3</v>
      </c>
      <c r="C12853">
        <v>8</v>
      </c>
      <c r="D12853">
        <v>24</v>
      </c>
      <c r="E12853">
        <v>14</v>
      </c>
      <c r="F12853">
        <v>28</v>
      </c>
      <c r="H12853">
        <f t="shared" si="41"/>
        <v>19</v>
      </c>
      <c r="I12853">
        <f t="shared" si="42"/>
        <v>46</v>
      </c>
      <c r="J12853">
        <f t="shared" si="38"/>
        <v>0</v>
      </c>
      <c r="K12853">
        <f t="shared" si="39"/>
        <v>46</v>
      </c>
      <c r="L12853" s="15"/>
      <c r="M12853" s="1">
        <f t="shared" si="40"/>
        <v>1253207.1387166455</v>
      </c>
      <c r="T12853"/>
    </row>
    <row r="12854" spans="1:20" x14ac:dyDescent="0.25">
      <c r="A12854">
        <v>1996</v>
      </c>
      <c r="B12854">
        <v>3</v>
      </c>
      <c r="C12854">
        <v>9</v>
      </c>
      <c r="D12854">
        <v>24</v>
      </c>
      <c r="E12854">
        <v>11</v>
      </c>
      <c r="F12854">
        <v>0</v>
      </c>
      <c r="H12854">
        <f t="shared" si="41"/>
        <v>17.5</v>
      </c>
      <c r="I12854">
        <f t="shared" si="42"/>
        <v>47.5</v>
      </c>
      <c r="J12854">
        <f t="shared" si="38"/>
        <v>0</v>
      </c>
      <c r="K12854">
        <f t="shared" si="39"/>
        <v>47.5</v>
      </c>
      <c r="L12854" s="15"/>
      <c r="M12854" s="1">
        <f t="shared" si="40"/>
        <v>1293949.3056222331</v>
      </c>
      <c r="T12854"/>
    </row>
    <row r="12855" spans="1:20" x14ac:dyDescent="0.25">
      <c r="A12855">
        <v>1996</v>
      </c>
      <c r="B12855">
        <v>3</v>
      </c>
      <c r="C12855">
        <v>10</v>
      </c>
      <c r="D12855">
        <v>33</v>
      </c>
      <c r="E12855">
        <v>16</v>
      </c>
      <c r="F12855">
        <v>0</v>
      </c>
      <c r="H12855">
        <f t="shared" si="41"/>
        <v>24.5</v>
      </c>
      <c r="I12855">
        <f t="shared" si="42"/>
        <v>40.5</v>
      </c>
      <c r="J12855">
        <f t="shared" si="38"/>
        <v>0</v>
      </c>
      <c r="K12855">
        <f t="shared" si="39"/>
        <v>40.5</v>
      </c>
      <c r="L12855" s="15"/>
      <c r="M12855" s="1">
        <f t="shared" si="40"/>
        <v>1103819.1933961576</v>
      </c>
      <c r="T12855"/>
    </row>
    <row r="12856" spans="1:20" x14ac:dyDescent="0.25">
      <c r="A12856">
        <v>1996</v>
      </c>
      <c r="B12856">
        <v>3</v>
      </c>
      <c r="C12856">
        <v>11</v>
      </c>
      <c r="D12856">
        <v>42</v>
      </c>
      <c r="E12856">
        <v>25</v>
      </c>
      <c r="F12856">
        <v>0</v>
      </c>
      <c r="H12856">
        <f t="shared" si="41"/>
        <v>33.5</v>
      </c>
      <c r="I12856">
        <f t="shared" si="42"/>
        <v>31.5</v>
      </c>
      <c r="J12856">
        <f t="shared" si="38"/>
        <v>0</v>
      </c>
      <c r="K12856">
        <f t="shared" si="39"/>
        <v>31.5</v>
      </c>
      <c r="L12856" s="15"/>
      <c r="M12856" s="1">
        <f t="shared" si="40"/>
        <v>859366.19196263177</v>
      </c>
      <c r="T12856"/>
    </row>
    <row r="12857" spans="1:20" x14ac:dyDescent="0.25">
      <c r="A12857">
        <v>1996</v>
      </c>
      <c r="B12857">
        <v>3</v>
      </c>
      <c r="C12857">
        <v>12</v>
      </c>
      <c r="D12857">
        <v>50</v>
      </c>
      <c r="E12857">
        <v>32</v>
      </c>
      <c r="F12857">
        <v>0</v>
      </c>
      <c r="H12857">
        <f t="shared" si="41"/>
        <v>41</v>
      </c>
      <c r="I12857">
        <f t="shared" si="42"/>
        <v>24</v>
      </c>
      <c r="J12857">
        <f t="shared" si="38"/>
        <v>0</v>
      </c>
      <c r="K12857">
        <f t="shared" si="39"/>
        <v>24</v>
      </c>
      <c r="L12857" s="15"/>
      <c r="M12857" s="1">
        <f t="shared" si="40"/>
        <v>655655.35743469361</v>
      </c>
      <c r="T12857"/>
    </row>
    <row r="12858" spans="1:20" x14ac:dyDescent="0.25">
      <c r="A12858">
        <v>1996</v>
      </c>
      <c r="B12858">
        <v>3</v>
      </c>
      <c r="C12858">
        <v>13</v>
      </c>
      <c r="D12858">
        <v>58</v>
      </c>
      <c r="E12858">
        <v>36</v>
      </c>
      <c r="F12858">
        <v>0</v>
      </c>
      <c r="H12858">
        <f t="shared" si="41"/>
        <v>47</v>
      </c>
      <c r="I12858">
        <f t="shared" si="42"/>
        <v>18</v>
      </c>
      <c r="J12858">
        <f t="shared" si="38"/>
        <v>0</v>
      </c>
      <c r="K12858">
        <f t="shared" si="39"/>
        <v>18</v>
      </c>
      <c r="L12858" s="15"/>
      <c r="M12858" s="1">
        <f t="shared" si="40"/>
        <v>492686.68981234304</v>
      </c>
      <c r="T12858"/>
    </row>
    <row r="12859" spans="1:20" x14ac:dyDescent="0.25">
      <c r="A12859">
        <v>1996</v>
      </c>
      <c r="B12859">
        <v>3</v>
      </c>
      <c r="C12859">
        <v>14</v>
      </c>
      <c r="D12859">
        <v>63</v>
      </c>
      <c r="E12859">
        <v>45</v>
      </c>
      <c r="F12859">
        <v>0</v>
      </c>
      <c r="H12859">
        <f t="shared" si="41"/>
        <v>54</v>
      </c>
      <c r="I12859">
        <f t="shared" si="42"/>
        <v>11</v>
      </c>
      <c r="J12859">
        <f t="shared" si="38"/>
        <v>0</v>
      </c>
      <c r="K12859">
        <f t="shared" si="39"/>
        <v>11</v>
      </c>
      <c r="L12859" s="15"/>
      <c r="M12859" s="1">
        <f t="shared" si="40"/>
        <v>302556.57758626738</v>
      </c>
      <c r="T12859"/>
    </row>
    <row r="12860" spans="1:20" x14ac:dyDescent="0.25">
      <c r="A12860">
        <v>1996</v>
      </c>
      <c r="B12860">
        <v>3</v>
      </c>
      <c r="C12860">
        <v>15</v>
      </c>
      <c r="D12860">
        <v>60</v>
      </c>
      <c r="E12860">
        <v>43</v>
      </c>
      <c r="F12860">
        <v>15</v>
      </c>
      <c r="H12860">
        <f t="shared" si="41"/>
        <v>51.5</v>
      </c>
      <c r="I12860">
        <f t="shared" si="42"/>
        <v>13.5</v>
      </c>
      <c r="J12860">
        <f t="shared" si="38"/>
        <v>0</v>
      </c>
      <c r="K12860">
        <f t="shared" si="39"/>
        <v>13.5</v>
      </c>
      <c r="L12860" s="15"/>
      <c r="M12860" s="1">
        <f t="shared" si="40"/>
        <v>370460.18909558008</v>
      </c>
      <c r="T12860"/>
    </row>
    <row r="12861" spans="1:20" x14ac:dyDescent="0.25">
      <c r="A12861">
        <v>1996</v>
      </c>
      <c r="B12861">
        <v>3</v>
      </c>
      <c r="C12861">
        <v>16</v>
      </c>
      <c r="D12861">
        <v>48</v>
      </c>
      <c r="E12861">
        <v>34</v>
      </c>
      <c r="F12861">
        <v>0</v>
      </c>
      <c r="H12861">
        <f t="shared" si="41"/>
        <v>41</v>
      </c>
      <c r="I12861">
        <f t="shared" si="42"/>
        <v>24</v>
      </c>
      <c r="J12861">
        <f t="shared" si="38"/>
        <v>0</v>
      </c>
      <c r="K12861">
        <f t="shared" si="39"/>
        <v>24</v>
      </c>
      <c r="L12861" s="15"/>
      <c r="M12861" s="1">
        <f t="shared" si="40"/>
        <v>655655.35743469361</v>
      </c>
      <c r="T12861"/>
    </row>
    <row r="12862" spans="1:20" x14ac:dyDescent="0.25">
      <c r="A12862">
        <v>1996</v>
      </c>
      <c r="B12862">
        <v>3</v>
      </c>
      <c r="C12862">
        <v>17</v>
      </c>
      <c r="D12862">
        <v>49</v>
      </c>
      <c r="E12862">
        <v>33</v>
      </c>
      <c r="F12862">
        <v>0</v>
      </c>
      <c r="H12862">
        <f t="shared" si="41"/>
        <v>41</v>
      </c>
      <c r="I12862">
        <f t="shared" si="42"/>
        <v>24</v>
      </c>
      <c r="J12862">
        <f t="shared" si="38"/>
        <v>0</v>
      </c>
      <c r="K12862">
        <f t="shared" si="39"/>
        <v>24</v>
      </c>
      <c r="L12862" s="15"/>
      <c r="M12862" s="1">
        <f t="shared" si="40"/>
        <v>655655.35743469361</v>
      </c>
      <c r="T12862"/>
    </row>
    <row r="12863" spans="1:20" x14ac:dyDescent="0.25">
      <c r="A12863">
        <v>1996</v>
      </c>
      <c r="B12863">
        <v>3</v>
      </c>
      <c r="C12863">
        <v>18</v>
      </c>
      <c r="D12863">
        <v>59</v>
      </c>
      <c r="E12863">
        <v>42</v>
      </c>
      <c r="F12863">
        <v>0</v>
      </c>
      <c r="H12863">
        <f t="shared" si="41"/>
        <v>50.5</v>
      </c>
      <c r="I12863">
        <f t="shared" si="42"/>
        <v>14.5</v>
      </c>
      <c r="J12863">
        <f t="shared" si="38"/>
        <v>0</v>
      </c>
      <c r="K12863">
        <f t="shared" si="39"/>
        <v>14.5</v>
      </c>
      <c r="L12863" s="15"/>
      <c r="M12863" s="1">
        <f t="shared" si="40"/>
        <v>397621.63369930518</v>
      </c>
      <c r="T12863"/>
    </row>
    <row r="12864" spans="1:20" x14ac:dyDescent="0.25">
      <c r="A12864">
        <v>1996</v>
      </c>
      <c r="B12864">
        <v>3</v>
      </c>
      <c r="C12864">
        <v>19</v>
      </c>
      <c r="D12864">
        <v>47</v>
      </c>
      <c r="E12864">
        <v>40</v>
      </c>
      <c r="F12864">
        <v>84</v>
      </c>
      <c r="H12864">
        <f t="shared" si="41"/>
        <v>43.5</v>
      </c>
      <c r="I12864">
        <f t="shared" si="42"/>
        <v>21.5</v>
      </c>
      <c r="J12864">
        <f t="shared" si="38"/>
        <v>0</v>
      </c>
      <c r="K12864">
        <f t="shared" si="39"/>
        <v>21.5</v>
      </c>
      <c r="L12864" s="15"/>
      <c r="M12864" s="1">
        <f t="shared" si="40"/>
        <v>587751.74592538085</v>
      </c>
      <c r="T12864"/>
    </row>
    <row r="12865" spans="1:20" x14ac:dyDescent="0.25">
      <c r="A12865">
        <v>1996</v>
      </c>
      <c r="B12865">
        <v>3</v>
      </c>
      <c r="C12865">
        <v>20</v>
      </c>
      <c r="D12865">
        <v>47</v>
      </c>
      <c r="E12865">
        <v>40</v>
      </c>
      <c r="F12865">
        <v>5</v>
      </c>
      <c r="H12865">
        <f t="shared" si="41"/>
        <v>43.5</v>
      </c>
      <c r="I12865">
        <f t="shared" si="42"/>
        <v>21.5</v>
      </c>
      <c r="J12865">
        <f t="shared" si="38"/>
        <v>0</v>
      </c>
      <c r="K12865">
        <f t="shared" si="39"/>
        <v>21.5</v>
      </c>
      <c r="L12865" s="15"/>
      <c r="M12865" s="1">
        <f t="shared" si="40"/>
        <v>587751.74592538085</v>
      </c>
      <c r="T12865"/>
    </row>
    <row r="12866" spans="1:20" x14ac:dyDescent="0.25">
      <c r="A12866">
        <v>1996</v>
      </c>
      <c r="B12866">
        <v>3</v>
      </c>
      <c r="C12866">
        <v>21</v>
      </c>
      <c r="D12866">
        <v>48</v>
      </c>
      <c r="E12866">
        <v>39</v>
      </c>
      <c r="F12866">
        <v>1</v>
      </c>
      <c r="H12866">
        <f t="shared" si="41"/>
        <v>43.5</v>
      </c>
      <c r="I12866">
        <f t="shared" si="42"/>
        <v>21.5</v>
      </c>
      <c r="J12866">
        <f t="shared" si="38"/>
        <v>0</v>
      </c>
      <c r="K12866">
        <f t="shared" si="39"/>
        <v>21.5</v>
      </c>
      <c r="L12866" s="15"/>
      <c r="M12866" s="1">
        <f t="shared" si="40"/>
        <v>587751.74592538085</v>
      </c>
      <c r="T12866"/>
    </row>
    <row r="12867" spans="1:20" x14ac:dyDescent="0.25">
      <c r="A12867">
        <v>1996</v>
      </c>
      <c r="B12867">
        <v>3</v>
      </c>
      <c r="C12867">
        <v>22</v>
      </c>
      <c r="D12867">
        <v>41</v>
      </c>
      <c r="E12867">
        <v>34</v>
      </c>
      <c r="F12867">
        <v>0</v>
      </c>
      <c r="H12867">
        <f t="shared" si="41"/>
        <v>37.5</v>
      </c>
      <c r="I12867">
        <f t="shared" si="42"/>
        <v>27.5</v>
      </c>
      <c r="J12867">
        <f t="shared" si="38"/>
        <v>0</v>
      </c>
      <c r="K12867">
        <f t="shared" si="39"/>
        <v>27.5</v>
      </c>
      <c r="L12867" s="15"/>
      <c r="M12867" s="1">
        <f t="shared" si="40"/>
        <v>750720.41354773135</v>
      </c>
      <c r="T12867"/>
    </row>
    <row r="12868" spans="1:20" x14ac:dyDescent="0.25">
      <c r="A12868">
        <v>1996</v>
      </c>
      <c r="B12868">
        <v>3</v>
      </c>
      <c r="C12868">
        <v>23</v>
      </c>
      <c r="D12868">
        <v>43</v>
      </c>
      <c r="E12868">
        <v>32</v>
      </c>
      <c r="F12868">
        <v>0</v>
      </c>
      <c r="H12868">
        <f t="shared" si="41"/>
        <v>37.5</v>
      </c>
      <c r="I12868">
        <f t="shared" si="42"/>
        <v>27.5</v>
      </c>
      <c r="J12868">
        <f t="shared" si="38"/>
        <v>0</v>
      </c>
      <c r="K12868">
        <f t="shared" si="39"/>
        <v>27.5</v>
      </c>
      <c r="L12868" s="15"/>
      <c r="M12868" s="1">
        <f t="shared" si="40"/>
        <v>750720.41354773135</v>
      </c>
      <c r="T12868"/>
    </row>
    <row r="12869" spans="1:20" x14ac:dyDescent="0.25">
      <c r="A12869">
        <v>1996</v>
      </c>
      <c r="B12869">
        <v>3</v>
      </c>
      <c r="C12869">
        <v>24</v>
      </c>
      <c r="D12869">
        <v>55</v>
      </c>
      <c r="E12869">
        <v>34</v>
      </c>
      <c r="F12869">
        <v>0</v>
      </c>
      <c r="H12869">
        <f t="shared" si="41"/>
        <v>44.5</v>
      </c>
      <c r="I12869">
        <f t="shared" si="42"/>
        <v>20.5</v>
      </c>
      <c r="J12869">
        <f t="shared" si="38"/>
        <v>0</v>
      </c>
      <c r="K12869">
        <f t="shared" si="39"/>
        <v>20.5</v>
      </c>
      <c r="L12869" s="15"/>
      <c r="M12869" s="1">
        <f t="shared" si="40"/>
        <v>560590.30132165574</v>
      </c>
      <c r="T12869"/>
    </row>
    <row r="12870" spans="1:20" x14ac:dyDescent="0.25">
      <c r="A12870">
        <v>1996</v>
      </c>
      <c r="B12870">
        <v>3</v>
      </c>
      <c r="C12870">
        <v>25</v>
      </c>
      <c r="D12870">
        <v>60</v>
      </c>
      <c r="E12870">
        <v>43</v>
      </c>
      <c r="F12870">
        <v>0</v>
      </c>
      <c r="H12870">
        <f t="shared" si="41"/>
        <v>51.5</v>
      </c>
      <c r="I12870">
        <f t="shared" si="42"/>
        <v>13.5</v>
      </c>
      <c r="J12870">
        <f t="shared" ref="J12870:J12933" si="43">+IF(H12870&gt;$L$12418,H12870-$L$12418,0)</f>
        <v>0</v>
      </c>
      <c r="K12870">
        <f t="shared" ref="K12870:K12933" si="44">+I12870+J12870</f>
        <v>13.5</v>
      </c>
      <c r="L12870" s="15"/>
      <c r="M12870" s="1">
        <f t="shared" ref="M12870:M12933" si="45">+(L$12416/30.25)+($L$12417*K12870)</f>
        <v>370460.18909558008</v>
      </c>
      <c r="T12870"/>
    </row>
    <row r="12871" spans="1:20" x14ac:dyDescent="0.25">
      <c r="A12871">
        <v>1996</v>
      </c>
      <c r="B12871">
        <v>3</v>
      </c>
      <c r="C12871">
        <v>26</v>
      </c>
      <c r="D12871">
        <v>58</v>
      </c>
      <c r="E12871">
        <v>40</v>
      </c>
      <c r="F12871">
        <v>1</v>
      </c>
      <c r="H12871">
        <f t="shared" si="41"/>
        <v>49</v>
      </c>
      <c r="I12871">
        <f t="shared" si="42"/>
        <v>16</v>
      </c>
      <c r="J12871">
        <f t="shared" si="43"/>
        <v>0</v>
      </c>
      <c r="K12871">
        <f t="shared" si="44"/>
        <v>16</v>
      </c>
      <c r="L12871" s="15"/>
      <c r="M12871" s="1">
        <f t="shared" si="45"/>
        <v>438363.80060489284</v>
      </c>
      <c r="T12871"/>
    </row>
    <row r="12872" spans="1:20" x14ac:dyDescent="0.25">
      <c r="A12872">
        <v>1996</v>
      </c>
      <c r="B12872">
        <v>3</v>
      </c>
      <c r="C12872">
        <v>27</v>
      </c>
      <c r="D12872">
        <v>42</v>
      </c>
      <c r="E12872">
        <v>28</v>
      </c>
      <c r="F12872">
        <v>0</v>
      </c>
      <c r="H12872">
        <f t="shared" si="41"/>
        <v>35</v>
      </c>
      <c r="I12872">
        <f t="shared" si="42"/>
        <v>30</v>
      </c>
      <c r="J12872">
        <f t="shared" si="43"/>
        <v>0</v>
      </c>
      <c r="K12872">
        <f t="shared" si="44"/>
        <v>30</v>
      </c>
      <c r="L12872" s="15"/>
      <c r="M12872" s="1">
        <f t="shared" si="45"/>
        <v>818624.02505704411</v>
      </c>
      <c r="T12872"/>
    </row>
    <row r="12873" spans="1:20" x14ac:dyDescent="0.25">
      <c r="A12873">
        <v>1996</v>
      </c>
      <c r="B12873">
        <v>3</v>
      </c>
      <c r="C12873">
        <v>28</v>
      </c>
      <c r="D12873">
        <v>40</v>
      </c>
      <c r="E12873">
        <v>32</v>
      </c>
      <c r="F12873">
        <v>14</v>
      </c>
      <c r="H12873">
        <f t="shared" si="41"/>
        <v>36</v>
      </c>
      <c r="I12873">
        <f t="shared" si="42"/>
        <v>29</v>
      </c>
      <c r="J12873">
        <f t="shared" si="43"/>
        <v>0</v>
      </c>
      <c r="K12873">
        <f t="shared" si="44"/>
        <v>29</v>
      </c>
      <c r="L12873" s="15"/>
      <c r="M12873" s="1">
        <f t="shared" si="45"/>
        <v>791462.58045331901</v>
      </c>
      <c r="T12873"/>
    </row>
    <row r="12874" spans="1:20" x14ac:dyDescent="0.25">
      <c r="A12874">
        <v>1996</v>
      </c>
      <c r="B12874">
        <v>3</v>
      </c>
      <c r="C12874">
        <v>29</v>
      </c>
      <c r="D12874">
        <v>41</v>
      </c>
      <c r="E12874">
        <v>31</v>
      </c>
      <c r="F12874">
        <v>45</v>
      </c>
      <c r="H12874">
        <f t="shared" si="41"/>
        <v>36</v>
      </c>
      <c r="I12874">
        <f t="shared" si="42"/>
        <v>29</v>
      </c>
      <c r="J12874">
        <f t="shared" si="43"/>
        <v>0</v>
      </c>
      <c r="K12874">
        <f t="shared" si="44"/>
        <v>29</v>
      </c>
      <c r="L12874" s="15"/>
      <c r="M12874" s="1">
        <f t="shared" si="45"/>
        <v>791462.58045331901</v>
      </c>
      <c r="T12874"/>
    </row>
    <row r="12875" spans="1:20" x14ac:dyDescent="0.25">
      <c r="A12875">
        <v>1996</v>
      </c>
      <c r="B12875">
        <v>3</v>
      </c>
      <c r="C12875">
        <v>30</v>
      </c>
      <c r="D12875">
        <v>55</v>
      </c>
      <c r="E12875">
        <v>38</v>
      </c>
      <c r="F12875">
        <v>0</v>
      </c>
      <c r="H12875">
        <f t="shared" si="41"/>
        <v>46.5</v>
      </c>
      <c r="I12875">
        <f t="shared" si="42"/>
        <v>18.5</v>
      </c>
      <c r="J12875">
        <f t="shared" si="43"/>
        <v>0</v>
      </c>
      <c r="K12875">
        <f t="shared" si="44"/>
        <v>18.5</v>
      </c>
      <c r="L12875" s="15"/>
      <c r="M12875" s="1">
        <f t="shared" si="45"/>
        <v>506267.4121142056</v>
      </c>
      <c r="T12875"/>
    </row>
    <row r="12876" spans="1:20" x14ac:dyDescent="0.25">
      <c r="A12876">
        <v>1996</v>
      </c>
      <c r="B12876">
        <v>3</v>
      </c>
      <c r="C12876">
        <v>31</v>
      </c>
      <c r="D12876">
        <v>62</v>
      </c>
      <c r="E12876">
        <v>38</v>
      </c>
      <c r="F12876">
        <v>0</v>
      </c>
      <c r="H12876">
        <f t="shared" si="41"/>
        <v>50</v>
      </c>
      <c r="I12876">
        <f t="shared" si="42"/>
        <v>15</v>
      </c>
      <c r="J12876">
        <f t="shared" si="43"/>
        <v>0</v>
      </c>
      <c r="K12876">
        <f t="shared" si="44"/>
        <v>15</v>
      </c>
      <c r="L12876" s="15"/>
      <c r="M12876" s="1">
        <f t="shared" si="45"/>
        <v>411202.35600116773</v>
      </c>
      <c r="T12876"/>
    </row>
    <row r="12877" spans="1:20" x14ac:dyDescent="0.25">
      <c r="A12877">
        <v>1996</v>
      </c>
      <c r="B12877">
        <v>4</v>
      </c>
      <c r="C12877">
        <v>1</v>
      </c>
      <c r="D12877">
        <v>52</v>
      </c>
      <c r="E12877">
        <v>46</v>
      </c>
      <c r="F12877">
        <v>107</v>
      </c>
      <c r="H12877">
        <f t="shared" si="41"/>
        <v>49</v>
      </c>
      <c r="I12877">
        <f t="shared" si="42"/>
        <v>16</v>
      </c>
      <c r="J12877">
        <f t="shared" si="43"/>
        <v>0</v>
      </c>
      <c r="K12877">
        <f t="shared" si="44"/>
        <v>16</v>
      </c>
      <c r="L12877" s="15"/>
      <c r="M12877" s="1">
        <f t="shared" si="45"/>
        <v>438363.80060489284</v>
      </c>
      <c r="T12877"/>
    </row>
    <row r="12878" spans="1:20" x14ac:dyDescent="0.25">
      <c r="A12878">
        <v>1996</v>
      </c>
      <c r="B12878">
        <v>4</v>
      </c>
      <c r="C12878">
        <v>2</v>
      </c>
      <c r="D12878">
        <v>53</v>
      </c>
      <c r="E12878">
        <v>40</v>
      </c>
      <c r="F12878">
        <v>13</v>
      </c>
      <c r="H12878">
        <f t="shared" si="41"/>
        <v>46.5</v>
      </c>
      <c r="I12878">
        <f t="shared" si="42"/>
        <v>18.5</v>
      </c>
      <c r="J12878">
        <f t="shared" si="43"/>
        <v>0</v>
      </c>
      <c r="K12878">
        <f t="shared" si="44"/>
        <v>18.5</v>
      </c>
      <c r="L12878" s="15"/>
      <c r="M12878" s="1">
        <f t="shared" si="45"/>
        <v>506267.4121142056</v>
      </c>
      <c r="T12878"/>
    </row>
    <row r="12879" spans="1:20" x14ac:dyDescent="0.25">
      <c r="A12879">
        <v>1996</v>
      </c>
      <c r="B12879">
        <v>4</v>
      </c>
      <c r="C12879">
        <v>3</v>
      </c>
      <c r="D12879">
        <v>60</v>
      </c>
      <c r="E12879">
        <v>38</v>
      </c>
      <c r="F12879">
        <v>0</v>
      </c>
      <c r="H12879">
        <f t="shared" si="41"/>
        <v>49</v>
      </c>
      <c r="I12879">
        <f t="shared" si="42"/>
        <v>16</v>
      </c>
      <c r="J12879">
        <f t="shared" si="43"/>
        <v>0</v>
      </c>
      <c r="K12879">
        <f t="shared" si="44"/>
        <v>16</v>
      </c>
      <c r="L12879" s="15"/>
      <c r="M12879" s="1">
        <f t="shared" si="45"/>
        <v>438363.80060489284</v>
      </c>
      <c r="T12879"/>
    </row>
    <row r="12880" spans="1:20" x14ac:dyDescent="0.25">
      <c r="A12880">
        <v>1996</v>
      </c>
      <c r="B12880">
        <v>4</v>
      </c>
      <c r="C12880">
        <v>4</v>
      </c>
      <c r="D12880">
        <v>57</v>
      </c>
      <c r="E12880">
        <v>40</v>
      </c>
      <c r="F12880">
        <v>0</v>
      </c>
      <c r="H12880">
        <f t="shared" si="41"/>
        <v>48.5</v>
      </c>
      <c r="I12880">
        <f t="shared" si="42"/>
        <v>16.5</v>
      </c>
      <c r="J12880">
        <f t="shared" si="43"/>
        <v>0</v>
      </c>
      <c r="K12880">
        <f t="shared" si="44"/>
        <v>16.5</v>
      </c>
      <c r="L12880" s="15"/>
      <c r="M12880" s="1">
        <f t="shared" si="45"/>
        <v>451944.52290675539</v>
      </c>
      <c r="T12880"/>
    </row>
    <row r="12881" spans="1:20" x14ac:dyDescent="0.25">
      <c r="A12881">
        <v>1996</v>
      </c>
      <c r="B12881">
        <v>4</v>
      </c>
      <c r="C12881">
        <v>5</v>
      </c>
      <c r="D12881">
        <v>48</v>
      </c>
      <c r="E12881">
        <v>36</v>
      </c>
      <c r="F12881">
        <v>8</v>
      </c>
      <c r="H12881">
        <f t="shared" si="41"/>
        <v>42</v>
      </c>
      <c r="I12881">
        <f t="shared" si="42"/>
        <v>23</v>
      </c>
      <c r="J12881">
        <f t="shared" si="43"/>
        <v>0</v>
      </c>
      <c r="K12881">
        <f t="shared" si="44"/>
        <v>23</v>
      </c>
      <c r="L12881" s="15"/>
      <c r="M12881" s="1">
        <f t="shared" si="45"/>
        <v>628493.9128309685</v>
      </c>
      <c r="T12881"/>
    </row>
    <row r="12882" spans="1:20" x14ac:dyDescent="0.25">
      <c r="A12882">
        <v>1996</v>
      </c>
      <c r="B12882">
        <v>4</v>
      </c>
      <c r="C12882">
        <v>6</v>
      </c>
      <c r="D12882">
        <v>52</v>
      </c>
      <c r="E12882">
        <v>36</v>
      </c>
      <c r="F12882">
        <v>0</v>
      </c>
      <c r="H12882">
        <f t="shared" si="41"/>
        <v>44</v>
      </c>
      <c r="I12882">
        <f t="shared" si="42"/>
        <v>21</v>
      </c>
      <c r="J12882">
        <f t="shared" si="43"/>
        <v>0</v>
      </c>
      <c r="K12882">
        <f t="shared" si="44"/>
        <v>21</v>
      </c>
      <c r="L12882" s="15"/>
      <c r="M12882" s="1">
        <f t="shared" si="45"/>
        <v>574171.0236235183</v>
      </c>
      <c r="T12882"/>
    </row>
    <row r="12883" spans="1:20" x14ac:dyDescent="0.25">
      <c r="A12883">
        <v>1996</v>
      </c>
      <c r="B12883">
        <v>4</v>
      </c>
      <c r="C12883">
        <v>7</v>
      </c>
      <c r="D12883">
        <v>42</v>
      </c>
      <c r="E12883">
        <v>34</v>
      </c>
      <c r="F12883">
        <v>69</v>
      </c>
      <c r="H12883">
        <f t="shared" si="41"/>
        <v>38</v>
      </c>
      <c r="I12883">
        <f t="shared" si="42"/>
        <v>27</v>
      </c>
      <c r="J12883">
        <f t="shared" si="43"/>
        <v>0</v>
      </c>
      <c r="K12883">
        <f t="shared" si="44"/>
        <v>27</v>
      </c>
      <c r="L12883" s="15"/>
      <c r="M12883" s="1">
        <f t="shared" si="45"/>
        <v>737139.6912458688</v>
      </c>
      <c r="T12883"/>
    </row>
    <row r="12884" spans="1:20" x14ac:dyDescent="0.25">
      <c r="A12884">
        <v>1996</v>
      </c>
      <c r="B12884">
        <v>4</v>
      </c>
      <c r="C12884">
        <v>8</v>
      </c>
      <c r="D12884">
        <v>46</v>
      </c>
      <c r="E12884">
        <v>34</v>
      </c>
      <c r="F12884">
        <v>13</v>
      </c>
      <c r="H12884">
        <f t="shared" si="41"/>
        <v>40</v>
      </c>
      <c r="I12884">
        <f t="shared" si="42"/>
        <v>25</v>
      </c>
      <c r="J12884">
        <f t="shared" si="43"/>
        <v>0</v>
      </c>
      <c r="K12884">
        <f t="shared" si="44"/>
        <v>25</v>
      </c>
      <c r="L12884" s="15"/>
      <c r="M12884" s="1">
        <f t="shared" si="45"/>
        <v>682816.80203841871</v>
      </c>
      <c r="T12884"/>
    </row>
    <row r="12885" spans="1:20" x14ac:dyDescent="0.25">
      <c r="A12885">
        <v>1996</v>
      </c>
      <c r="B12885">
        <v>4</v>
      </c>
      <c r="C12885">
        <v>9</v>
      </c>
      <c r="D12885">
        <v>40</v>
      </c>
      <c r="E12885">
        <v>33</v>
      </c>
      <c r="F12885">
        <v>54</v>
      </c>
      <c r="H12885">
        <f t="shared" si="41"/>
        <v>36.5</v>
      </c>
      <c r="I12885">
        <f t="shared" si="42"/>
        <v>28.5</v>
      </c>
      <c r="J12885">
        <f t="shared" si="43"/>
        <v>0</v>
      </c>
      <c r="K12885">
        <f t="shared" si="44"/>
        <v>28.5</v>
      </c>
      <c r="L12885" s="15"/>
      <c r="M12885" s="1">
        <f t="shared" si="45"/>
        <v>777881.85815145646</v>
      </c>
      <c r="T12885"/>
    </row>
    <row r="12886" spans="1:20" x14ac:dyDescent="0.25">
      <c r="A12886">
        <v>1996</v>
      </c>
      <c r="B12886">
        <v>4</v>
      </c>
      <c r="C12886">
        <v>10</v>
      </c>
      <c r="D12886">
        <v>46</v>
      </c>
      <c r="E12886">
        <v>33</v>
      </c>
      <c r="F12886">
        <v>31</v>
      </c>
      <c r="H12886">
        <f t="shared" si="41"/>
        <v>39.5</v>
      </c>
      <c r="I12886">
        <f t="shared" si="42"/>
        <v>25.5</v>
      </c>
      <c r="J12886">
        <f t="shared" si="43"/>
        <v>0</v>
      </c>
      <c r="K12886">
        <f t="shared" si="44"/>
        <v>25.5</v>
      </c>
      <c r="L12886" s="15"/>
      <c r="M12886" s="1">
        <f t="shared" si="45"/>
        <v>696397.52434028126</v>
      </c>
      <c r="T12886"/>
    </row>
    <row r="12887" spans="1:20" x14ac:dyDescent="0.25">
      <c r="A12887">
        <v>1996</v>
      </c>
      <c r="B12887">
        <v>4</v>
      </c>
      <c r="C12887">
        <v>11</v>
      </c>
      <c r="D12887">
        <v>64</v>
      </c>
      <c r="E12887">
        <v>40</v>
      </c>
      <c r="F12887">
        <v>0</v>
      </c>
      <c r="H12887">
        <f t="shared" si="41"/>
        <v>52</v>
      </c>
      <c r="I12887">
        <f t="shared" si="42"/>
        <v>13</v>
      </c>
      <c r="J12887">
        <f t="shared" si="43"/>
        <v>0</v>
      </c>
      <c r="K12887">
        <f t="shared" si="44"/>
        <v>13</v>
      </c>
      <c r="L12887" s="15"/>
      <c r="M12887" s="1">
        <f t="shared" si="45"/>
        <v>356879.46679371758</v>
      </c>
      <c r="T12887"/>
    </row>
    <row r="12888" spans="1:20" x14ac:dyDescent="0.25">
      <c r="A12888">
        <v>1996</v>
      </c>
      <c r="B12888">
        <v>4</v>
      </c>
      <c r="C12888">
        <v>12</v>
      </c>
      <c r="D12888">
        <v>80</v>
      </c>
      <c r="E12888">
        <v>55</v>
      </c>
      <c r="F12888">
        <v>0</v>
      </c>
      <c r="H12888">
        <f t="shared" si="41"/>
        <v>67.5</v>
      </c>
      <c r="I12888">
        <f t="shared" si="42"/>
        <v>0</v>
      </c>
      <c r="J12888">
        <f t="shared" si="43"/>
        <v>2.5</v>
      </c>
      <c r="K12888">
        <f t="shared" si="44"/>
        <v>2.5</v>
      </c>
      <c r="L12888" s="15"/>
      <c r="M12888" s="1">
        <f t="shared" si="45"/>
        <v>71684.298454604083</v>
      </c>
      <c r="T12888"/>
    </row>
    <row r="12889" spans="1:20" x14ac:dyDescent="0.25">
      <c r="A12889">
        <v>1996</v>
      </c>
      <c r="B12889">
        <v>4</v>
      </c>
      <c r="C12889">
        <v>13</v>
      </c>
      <c r="D12889">
        <v>55</v>
      </c>
      <c r="E12889">
        <v>43</v>
      </c>
      <c r="F12889">
        <v>15</v>
      </c>
      <c r="H12889">
        <f t="shared" si="41"/>
        <v>49</v>
      </c>
      <c r="I12889">
        <f t="shared" si="42"/>
        <v>16</v>
      </c>
      <c r="J12889">
        <f t="shared" si="43"/>
        <v>0</v>
      </c>
      <c r="K12889">
        <f t="shared" si="44"/>
        <v>16</v>
      </c>
      <c r="L12889" s="15"/>
      <c r="M12889" s="1">
        <f t="shared" si="45"/>
        <v>438363.80060489284</v>
      </c>
      <c r="T12889"/>
    </row>
    <row r="12890" spans="1:20" x14ac:dyDescent="0.25">
      <c r="A12890">
        <v>1996</v>
      </c>
      <c r="B12890">
        <v>4</v>
      </c>
      <c r="C12890">
        <v>14</v>
      </c>
      <c r="D12890">
        <v>54</v>
      </c>
      <c r="E12890">
        <v>41</v>
      </c>
      <c r="F12890">
        <v>0</v>
      </c>
      <c r="H12890">
        <f t="shared" si="41"/>
        <v>47.5</v>
      </c>
      <c r="I12890">
        <f t="shared" si="42"/>
        <v>17.5</v>
      </c>
      <c r="J12890">
        <f t="shared" si="43"/>
        <v>0</v>
      </c>
      <c r="K12890">
        <f t="shared" si="44"/>
        <v>17.5</v>
      </c>
      <c r="L12890" s="15"/>
      <c r="M12890" s="1">
        <f t="shared" si="45"/>
        <v>479105.96751048049</v>
      </c>
      <c r="T12890"/>
    </row>
    <row r="12891" spans="1:20" x14ac:dyDescent="0.25">
      <c r="A12891">
        <v>1996</v>
      </c>
      <c r="B12891">
        <v>4</v>
      </c>
      <c r="C12891">
        <v>15</v>
      </c>
      <c r="D12891">
        <v>51</v>
      </c>
      <c r="E12891">
        <v>39</v>
      </c>
      <c r="F12891">
        <v>11</v>
      </c>
      <c r="H12891">
        <f t="shared" si="41"/>
        <v>45</v>
      </c>
      <c r="I12891">
        <f t="shared" si="42"/>
        <v>20</v>
      </c>
      <c r="J12891">
        <f t="shared" si="43"/>
        <v>0</v>
      </c>
      <c r="K12891">
        <f t="shared" si="44"/>
        <v>20</v>
      </c>
      <c r="L12891" s="15"/>
      <c r="M12891" s="1">
        <f t="shared" si="45"/>
        <v>547009.57901979319</v>
      </c>
      <c r="T12891"/>
    </row>
    <row r="12892" spans="1:20" x14ac:dyDescent="0.25">
      <c r="A12892">
        <v>1996</v>
      </c>
      <c r="B12892">
        <v>4</v>
      </c>
      <c r="C12892">
        <v>16</v>
      </c>
      <c r="D12892">
        <v>57</v>
      </c>
      <c r="E12892">
        <v>44</v>
      </c>
      <c r="F12892">
        <v>208</v>
      </c>
      <c r="H12892">
        <f t="shared" si="41"/>
        <v>50.5</v>
      </c>
      <c r="I12892">
        <f t="shared" si="42"/>
        <v>14.5</v>
      </c>
      <c r="J12892">
        <f t="shared" si="43"/>
        <v>0</v>
      </c>
      <c r="K12892">
        <f t="shared" si="44"/>
        <v>14.5</v>
      </c>
      <c r="L12892" s="15"/>
      <c r="M12892" s="1">
        <f t="shared" si="45"/>
        <v>397621.63369930518</v>
      </c>
      <c r="T12892"/>
    </row>
    <row r="12893" spans="1:20" x14ac:dyDescent="0.25">
      <c r="A12893">
        <v>1996</v>
      </c>
      <c r="B12893">
        <v>4</v>
      </c>
      <c r="C12893">
        <v>17</v>
      </c>
      <c r="D12893">
        <v>49</v>
      </c>
      <c r="E12893">
        <v>41</v>
      </c>
      <c r="F12893">
        <v>0</v>
      </c>
      <c r="H12893">
        <f t="shared" si="41"/>
        <v>45</v>
      </c>
      <c r="I12893">
        <f t="shared" si="42"/>
        <v>20</v>
      </c>
      <c r="J12893">
        <f t="shared" si="43"/>
        <v>0</v>
      </c>
      <c r="K12893">
        <f t="shared" si="44"/>
        <v>20</v>
      </c>
      <c r="L12893" s="15"/>
      <c r="M12893" s="1">
        <f t="shared" si="45"/>
        <v>547009.57901979319</v>
      </c>
      <c r="T12893"/>
    </row>
    <row r="12894" spans="1:20" x14ac:dyDescent="0.25">
      <c r="A12894">
        <v>1996</v>
      </c>
      <c r="B12894">
        <v>4</v>
      </c>
      <c r="C12894">
        <v>18</v>
      </c>
      <c r="D12894">
        <v>68</v>
      </c>
      <c r="E12894">
        <v>42</v>
      </c>
      <c r="F12894">
        <v>0</v>
      </c>
      <c r="H12894">
        <f t="shared" ref="H12894:H12957" si="46">+(D12894+E12894)/2</f>
        <v>55</v>
      </c>
      <c r="I12894">
        <f t="shared" ref="I12894:I12957" si="47">+IF(H12894&lt;65,65-H12894,0)</f>
        <v>10</v>
      </c>
      <c r="J12894">
        <f t="shared" si="43"/>
        <v>0</v>
      </c>
      <c r="K12894">
        <f t="shared" si="44"/>
        <v>10</v>
      </c>
      <c r="L12894" s="15"/>
      <c r="M12894" s="1">
        <f t="shared" si="45"/>
        <v>275395.13298254227</v>
      </c>
      <c r="T12894"/>
    </row>
    <row r="12895" spans="1:20" x14ac:dyDescent="0.25">
      <c r="A12895">
        <v>1996</v>
      </c>
      <c r="B12895">
        <v>4</v>
      </c>
      <c r="C12895">
        <v>19</v>
      </c>
      <c r="D12895">
        <v>63</v>
      </c>
      <c r="E12895">
        <v>51</v>
      </c>
      <c r="F12895">
        <v>0</v>
      </c>
      <c r="H12895">
        <f t="shared" si="46"/>
        <v>57</v>
      </c>
      <c r="I12895">
        <f t="shared" si="47"/>
        <v>8</v>
      </c>
      <c r="J12895">
        <f t="shared" si="43"/>
        <v>0</v>
      </c>
      <c r="K12895">
        <f t="shared" si="44"/>
        <v>8</v>
      </c>
      <c r="L12895" s="15"/>
      <c r="M12895" s="1">
        <f t="shared" si="45"/>
        <v>221072.24377509209</v>
      </c>
      <c r="T12895"/>
    </row>
    <row r="12896" spans="1:20" x14ac:dyDescent="0.25">
      <c r="A12896">
        <v>1996</v>
      </c>
      <c r="B12896">
        <v>4</v>
      </c>
      <c r="C12896">
        <v>20</v>
      </c>
      <c r="D12896">
        <v>69</v>
      </c>
      <c r="E12896">
        <v>52</v>
      </c>
      <c r="F12896">
        <v>0</v>
      </c>
      <c r="H12896">
        <f t="shared" si="46"/>
        <v>60.5</v>
      </c>
      <c r="I12896">
        <f t="shared" si="47"/>
        <v>4.5</v>
      </c>
      <c r="J12896">
        <f t="shared" si="43"/>
        <v>0</v>
      </c>
      <c r="K12896">
        <f t="shared" si="44"/>
        <v>4.5</v>
      </c>
      <c r="L12896" s="15"/>
      <c r="M12896" s="1">
        <f t="shared" si="45"/>
        <v>126007.18766205428</v>
      </c>
      <c r="T12896"/>
    </row>
    <row r="12897" spans="1:20" x14ac:dyDescent="0.25">
      <c r="A12897">
        <v>1996</v>
      </c>
      <c r="B12897">
        <v>4</v>
      </c>
      <c r="C12897">
        <v>21</v>
      </c>
      <c r="D12897">
        <v>81</v>
      </c>
      <c r="E12897">
        <v>52</v>
      </c>
      <c r="F12897">
        <v>0</v>
      </c>
      <c r="H12897">
        <f t="shared" si="46"/>
        <v>66.5</v>
      </c>
      <c r="I12897">
        <f t="shared" si="47"/>
        <v>0</v>
      </c>
      <c r="J12897">
        <f t="shared" si="43"/>
        <v>1.5</v>
      </c>
      <c r="K12897">
        <f t="shared" si="44"/>
        <v>1.5</v>
      </c>
      <c r="L12897" s="15"/>
      <c r="M12897" s="1">
        <f t="shared" si="45"/>
        <v>44522.853850878986</v>
      </c>
      <c r="T12897"/>
    </row>
    <row r="12898" spans="1:20" x14ac:dyDescent="0.25">
      <c r="A12898">
        <v>1996</v>
      </c>
      <c r="B12898">
        <v>4</v>
      </c>
      <c r="C12898">
        <v>22</v>
      </c>
      <c r="D12898">
        <v>73</v>
      </c>
      <c r="E12898">
        <v>58</v>
      </c>
      <c r="F12898">
        <v>0</v>
      </c>
      <c r="H12898">
        <f t="shared" si="46"/>
        <v>65.5</v>
      </c>
      <c r="I12898">
        <f t="shared" si="47"/>
        <v>0</v>
      </c>
      <c r="J12898">
        <f t="shared" si="43"/>
        <v>0.5</v>
      </c>
      <c r="K12898">
        <f t="shared" si="44"/>
        <v>0.5</v>
      </c>
      <c r="L12898" s="15"/>
      <c r="M12898" s="1">
        <f t="shared" si="45"/>
        <v>17361.409247153893</v>
      </c>
      <c r="T12898"/>
    </row>
    <row r="12899" spans="1:20" x14ac:dyDescent="0.25">
      <c r="A12899">
        <v>1996</v>
      </c>
      <c r="B12899">
        <v>4</v>
      </c>
      <c r="C12899">
        <v>23</v>
      </c>
      <c r="D12899">
        <v>85</v>
      </c>
      <c r="E12899">
        <v>58</v>
      </c>
      <c r="F12899">
        <v>14</v>
      </c>
      <c r="H12899">
        <f t="shared" si="46"/>
        <v>71.5</v>
      </c>
      <c r="I12899">
        <f t="shared" si="47"/>
        <v>0</v>
      </c>
      <c r="J12899">
        <f t="shared" si="43"/>
        <v>6.5</v>
      </c>
      <c r="K12899">
        <f t="shared" si="44"/>
        <v>6.5</v>
      </c>
      <c r="L12899" s="15"/>
      <c r="M12899" s="1">
        <f t="shared" si="45"/>
        <v>180330.07686950447</v>
      </c>
      <c r="T12899"/>
    </row>
    <row r="12900" spans="1:20" x14ac:dyDescent="0.25">
      <c r="A12900">
        <v>1996</v>
      </c>
      <c r="B12900">
        <v>4</v>
      </c>
      <c r="C12900">
        <v>24</v>
      </c>
      <c r="D12900">
        <v>63</v>
      </c>
      <c r="E12900">
        <v>44</v>
      </c>
      <c r="F12900">
        <v>0</v>
      </c>
      <c r="H12900">
        <f t="shared" si="46"/>
        <v>53.5</v>
      </c>
      <c r="I12900">
        <f t="shared" si="47"/>
        <v>11.5</v>
      </c>
      <c r="J12900">
        <f t="shared" si="43"/>
        <v>0</v>
      </c>
      <c r="K12900">
        <f t="shared" si="44"/>
        <v>11.5</v>
      </c>
      <c r="L12900" s="15"/>
      <c r="M12900" s="1">
        <f t="shared" si="45"/>
        <v>316137.29988812993</v>
      </c>
      <c r="T12900"/>
    </row>
    <row r="12901" spans="1:20" x14ac:dyDescent="0.25">
      <c r="A12901">
        <v>1996</v>
      </c>
      <c r="B12901">
        <v>4</v>
      </c>
      <c r="C12901">
        <v>25</v>
      </c>
      <c r="D12901">
        <v>72</v>
      </c>
      <c r="E12901">
        <v>52</v>
      </c>
      <c r="F12901">
        <v>0</v>
      </c>
      <c r="H12901">
        <f t="shared" si="46"/>
        <v>62</v>
      </c>
      <c r="I12901">
        <f t="shared" si="47"/>
        <v>3</v>
      </c>
      <c r="J12901">
        <f t="shared" si="43"/>
        <v>0</v>
      </c>
      <c r="K12901">
        <f t="shared" si="44"/>
        <v>3</v>
      </c>
      <c r="L12901" s="15"/>
      <c r="M12901" s="1">
        <f t="shared" si="45"/>
        <v>85265.020756466634</v>
      </c>
      <c r="T12901"/>
    </row>
    <row r="12902" spans="1:20" x14ac:dyDescent="0.25">
      <c r="A12902">
        <v>1996</v>
      </c>
      <c r="B12902">
        <v>4</v>
      </c>
      <c r="C12902">
        <v>26</v>
      </c>
      <c r="D12902">
        <v>71</v>
      </c>
      <c r="E12902">
        <v>55</v>
      </c>
      <c r="F12902">
        <v>17</v>
      </c>
      <c r="H12902">
        <f t="shared" si="46"/>
        <v>63</v>
      </c>
      <c r="I12902">
        <f t="shared" si="47"/>
        <v>2</v>
      </c>
      <c r="J12902">
        <f t="shared" si="43"/>
        <v>0</v>
      </c>
      <c r="K12902">
        <f t="shared" si="44"/>
        <v>2</v>
      </c>
      <c r="L12902" s="15"/>
      <c r="M12902" s="1">
        <f t="shared" si="45"/>
        <v>58103.576152741531</v>
      </c>
      <c r="T12902"/>
    </row>
    <row r="12903" spans="1:20" x14ac:dyDescent="0.25">
      <c r="A12903">
        <v>1996</v>
      </c>
      <c r="B12903">
        <v>4</v>
      </c>
      <c r="C12903">
        <v>27</v>
      </c>
      <c r="D12903">
        <v>59</v>
      </c>
      <c r="E12903">
        <v>48</v>
      </c>
      <c r="F12903">
        <v>0</v>
      </c>
      <c r="H12903">
        <f t="shared" si="46"/>
        <v>53.5</v>
      </c>
      <c r="I12903">
        <f t="shared" si="47"/>
        <v>11.5</v>
      </c>
      <c r="J12903">
        <f t="shared" si="43"/>
        <v>0</v>
      </c>
      <c r="K12903">
        <f t="shared" si="44"/>
        <v>11.5</v>
      </c>
      <c r="L12903" s="15"/>
      <c r="M12903" s="1">
        <f t="shared" si="45"/>
        <v>316137.29988812993</v>
      </c>
      <c r="T12903"/>
    </row>
    <row r="12904" spans="1:20" x14ac:dyDescent="0.25">
      <c r="A12904">
        <v>1996</v>
      </c>
      <c r="B12904">
        <v>4</v>
      </c>
      <c r="C12904">
        <v>28</v>
      </c>
      <c r="D12904">
        <v>70</v>
      </c>
      <c r="E12904">
        <v>48</v>
      </c>
      <c r="F12904">
        <v>0</v>
      </c>
      <c r="H12904">
        <f t="shared" si="46"/>
        <v>59</v>
      </c>
      <c r="I12904">
        <f t="shared" si="47"/>
        <v>6</v>
      </c>
      <c r="J12904">
        <f t="shared" si="43"/>
        <v>0</v>
      </c>
      <c r="K12904">
        <f t="shared" si="44"/>
        <v>6</v>
      </c>
      <c r="L12904" s="15"/>
      <c r="M12904" s="1">
        <f t="shared" si="45"/>
        <v>166749.35456764192</v>
      </c>
      <c r="T12904"/>
    </row>
    <row r="12905" spans="1:20" x14ac:dyDescent="0.25">
      <c r="A12905">
        <v>1996</v>
      </c>
      <c r="B12905">
        <v>4</v>
      </c>
      <c r="C12905">
        <v>29</v>
      </c>
      <c r="D12905">
        <v>60</v>
      </c>
      <c r="E12905">
        <v>51</v>
      </c>
      <c r="F12905">
        <v>41</v>
      </c>
      <c r="H12905">
        <f t="shared" si="46"/>
        <v>55.5</v>
      </c>
      <c r="I12905">
        <f t="shared" si="47"/>
        <v>9.5</v>
      </c>
      <c r="J12905">
        <f t="shared" si="43"/>
        <v>0</v>
      </c>
      <c r="K12905">
        <f t="shared" si="44"/>
        <v>9.5</v>
      </c>
      <c r="L12905" s="15"/>
      <c r="M12905" s="1">
        <f t="shared" si="45"/>
        <v>261814.41068067972</v>
      </c>
      <c r="T12905"/>
    </row>
    <row r="12906" spans="1:20" x14ac:dyDescent="0.25">
      <c r="A12906">
        <v>1996</v>
      </c>
      <c r="B12906">
        <v>4</v>
      </c>
      <c r="C12906">
        <v>30</v>
      </c>
      <c r="D12906">
        <v>61</v>
      </c>
      <c r="E12906">
        <v>48</v>
      </c>
      <c r="F12906">
        <v>32</v>
      </c>
      <c r="H12906">
        <f t="shared" si="46"/>
        <v>54.5</v>
      </c>
      <c r="I12906">
        <f t="shared" si="47"/>
        <v>10.5</v>
      </c>
      <c r="J12906">
        <f t="shared" si="43"/>
        <v>0</v>
      </c>
      <c r="K12906">
        <f t="shared" si="44"/>
        <v>10.5</v>
      </c>
      <c r="L12906" s="15"/>
      <c r="M12906" s="1">
        <f t="shared" si="45"/>
        <v>288975.85528440482</v>
      </c>
      <c r="T12906"/>
    </row>
    <row r="12907" spans="1:20" x14ac:dyDescent="0.25">
      <c r="A12907">
        <v>1996</v>
      </c>
      <c r="B12907">
        <v>5</v>
      </c>
      <c r="C12907">
        <v>1</v>
      </c>
      <c r="D12907">
        <v>66</v>
      </c>
      <c r="E12907">
        <v>46</v>
      </c>
      <c r="F12907">
        <v>0</v>
      </c>
      <c r="H12907">
        <f t="shared" si="46"/>
        <v>56</v>
      </c>
      <c r="I12907">
        <f t="shared" si="47"/>
        <v>9</v>
      </c>
      <c r="J12907">
        <f t="shared" si="43"/>
        <v>0</v>
      </c>
      <c r="K12907">
        <f t="shared" si="44"/>
        <v>9</v>
      </c>
      <c r="L12907" s="15"/>
      <c r="M12907" s="1">
        <f t="shared" si="45"/>
        <v>248233.6883788172</v>
      </c>
      <c r="T12907"/>
    </row>
    <row r="12908" spans="1:20" x14ac:dyDescent="0.25">
      <c r="A12908">
        <v>1996</v>
      </c>
      <c r="B12908">
        <v>5</v>
      </c>
      <c r="C12908">
        <v>2</v>
      </c>
      <c r="D12908">
        <v>70</v>
      </c>
      <c r="E12908">
        <v>51</v>
      </c>
      <c r="F12908">
        <v>0</v>
      </c>
      <c r="H12908">
        <f t="shared" si="46"/>
        <v>60.5</v>
      </c>
      <c r="I12908">
        <f t="shared" si="47"/>
        <v>4.5</v>
      </c>
      <c r="J12908">
        <f t="shared" si="43"/>
        <v>0</v>
      </c>
      <c r="K12908">
        <f t="shared" si="44"/>
        <v>4.5</v>
      </c>
      <c r="L12908" s="15"/>
      <c r="M12908" s="1">
        <f t="shared" si="45"/>
        <v>126007.18766205428</v>
      </c>
      <c r="T12908"/>
    </row>
    <row r="12909" spans="1:20" x14ac:dyDescent="0.25">
      <c r="A12909">
        <v>1996</v>
      </c>
      <c r="B12909">
        <v>5</v>
      </c>
      <c r="C12909">
        <v>3</v>
      </c>
      <c r="D12909">
        <v>58</v>
      </c>
      <c r="E12909">
        <v>52</v>
      </c>
      <c r="F12909">
        <v>48</v>
      </c>
      <c r="H12909">
        <f t="shared" si="46"/>
        <v>55</v>
      </c>
      <c r="I12909">
        <f t="shared" si="47"/>
        <v>10</v>
      </c>
      <c r="J12909">
        <f t="shared" si="43"/>
        <v>0</v>
      </c>
      <c r="K12909">
        <f t="shared" si="44"/>
        <v>10</v>
      </c>
      <c r="L12909" s="15"/>
      <c r="M12909" s="1">
        <f t="shared" si="45"/>
        <v>275395.13298254227</v>
      </c>
      <c r="T12909"/>
    </row>
    <row r="12910" spans="1:20" x14ac:dyDescent="0.25">
      <c r="A12910">
        <v>1996</v>
      </c>
      <c r="B12910">
        <v>5</v>
      </c>
      <c r="C12910">
        <v>4</v>
      </c>
      <c r="D12910">
        <v>58</v>
      </c>
      <c r="E12910">
        <v>53</v>
      </c>
      <c r="F12910">
        <v>0</v>
      </c>
      <c r="H12910">
        <f t="shared" si="46"/>
        <v>55.5</v>
      </c>
      <c r="I12910">
        <f t="shared" si="47"/>
        <v>9.5</v>
      </c>
      <c r="J12910">
        <f t="shared" si="43"/>
        <v>0</v>
      </c>
      <c r="K12910">
        <f t="shared" si="44"/>
        <v>9.5</v>
      </c>
      <c r="L12910" s="15"/>
      <c r="M12910" s="1">
        <f t="shared" si="45"/>
        <v>261814.41068067972</v>
      </c>
      <c r="T12910"/>
    </row>
    <row r="12911" spans="1:20" x14ac:dyDescent="0.25">
      <c r="A12911">
        <v>1996</v>
      </c>
      <c r="B12911">
        <v>5</v>
      </c>
      <c r="C12911">
        <v>5</v>
      </c>
      <c r="D12911">
        <v>71</v>
      </c>
      <c r="E12911">
        <v>51</v>
      </c>
      <c r="F12911">
        <v>5</v>
      </c>
      <c r="H12911">
        <f t="shared" si="46"/>
        <v>61</v>
      </c>
      <c r="I12911">
        <f t="shared" si="47"/>
        <v>4</v>
      </c>
      <c r="J12911">
        <f t="shared" si="43"/>
        <v>0</v>
      </c>
      <c r="K12911">
        <f t="shared" si="44"/>
        <v>4</v>
      </c>
      <c r="L12911" s="15"/>
      <c r="M12911" s="1">
        <f t="shared" si="45"/>
        <v>112426.46536019172</v>
      </c>
      <c r="T12911"/>
    </row>
    <row r="12912" spans="1:20" x14ac:dyDescent="0.25">
      <c r="A12912">
        <v>1996</v>
      </c>
      <c r="B12912">
        <v>5</v>
      </c>
      <c r="C12912">
        <v>6</v>
      </c>
      <c r="D12912">
        <v>54</v>
      </c>
      <c r="E12912">
        <v>43</v>
      </c>
      <c r="F12912">
        <v>14</v>
      </c>
      <c r="H12912">
        <f t="shared" si="46"/>
        <v>48.5</v>
      </c>
      <c r="I12912">
        <f t="shared" si="47"/>
        <v>16.5</v>
      </c>
      <c r="J12912">
        <f t="shared" si="43"/>
        <v>0</v>
      </c>
      <c r="K12912">
        <f t="shared" si="44"/>
        <v>16.5</v>
      </c>
      <c r="L12912" s="15"/>
      <c r="M12912" s="1">
        <f t="shared" si="45"/>
        <v>451944.52290675539</v>
      </c>
      <c r="T12912"/>
    </row>
    <row r="12913" spans="1:20" x14ac:dyDescent="0.25">
      <c r="A12913">
        <v>1996</v>
      </c>
      <c r="B12913">
        <v>5</v>
      </c>
      <c r="C12913">
        <v>7</v>
      </c>
      <c r="D12913">
        <v>64</v>
      </c>
      <c r="E12913">
        <v>42</v>
      </c>
      <c r="F12913">
        <v>16</v>
      </c>
      <c r="H12913">
        <f t="shared" si="46"/>
        <v>53</v>
      </c>
      <c r="I12913">
        <f t="shared" si="47"/>
        <v>12</v>
      </c>
      <c r="J12913">
        <f t="shared" si="43"/>
        <v>0</v>
      </c>
      <c r="K12913">
        <f t="shared" si="44"/>
        <v>12</v>
      </c>
      <c r="L12913" s="15"/>
      <c r="M12913" s="1">
        <f t="shared" si="45"/>
        <v>329718.02218999248</v>
      </c>
      <c r="T12913"/>
    </row>
    <row r="12914" spans="1:20" x14ac:dyDescent="0.25">
      <c r="A12914">
        <v>1996</v>
      </c>
      <c r="B12914">
        <v>5</v>
      </c>
      <c r="C12914">
        <v>8</v>
      </c>
      <c r="D12914">
        <v>65</v>
      </c>
      <c r="E12914">
        <v>46</v>
      </c>
      <c r="F12914">
        <v>8</v>
      </c>
      <c r="H12914">
        <f t="shared" si="46"/>
        <v>55.5</v>
      </c>
      <c r="I12914">
        <f t="shared" si="47"/>
        <v>9.5</v>
      </c>
      <c r="J12914">
        <f t="shared" si="43"/>
        <v>0</v>
      </c>
      <c r="K12914">
        <f t="shared" si="44"/>
        <v>9.5</v>
      </c>
      <c r="L12914" s="15"/>
      <c r="M12914" s="1">
        <f t="shared" si="45"/>
        <v>261814.41068067972</v>
      </c>
      <c r="T12914"/>
    </row>
    <row r="12915" spans="1:20" x14ac:dyDescent="0.25">
      <c r="A12915">
        <v>1996</v>
      </c>
      <c r="B12915">
        <v>5</v>
      </c>
      <c r="C12915">
        <v>9</v>
      </c>
      <c r="D12915">
        <v>60</v>
      </c>
      <c r="E12915">
        <v>50</v>
      </c>
      <c r="F12915">
        <v>1</v>
      </c>
      <c r="H12915">
        <f t="shared" si="46"/>
        <v>55</v>
      </c>
      <c r="I12915">
        <f t="shared" si="47"/>
        <v>10</v>
      </c>
      <c r="J12915">
        <f t="shared" si="43"/>
        <v>0</v>
      </c>
      <c r="K12915">
        <f t="shared" si="44"/>
        <v>10</v>
      </c>
      <c r="L12915" s="15"/>
      <c r="M12915" s="1">
        <f t="shared" si="45"/>
        <v>275395.13298254227</v>
      </c>
      <c r="T12915"/>
    </row>
    <row r="12916" spans="1:20" x14ac:dyDescent="0.25">
      <c r="A12916">
        <v>1996</v>
      </c>
      <c r="B12916">
        <v>5</v>
      </c>
      <c r="C12916">
        <v>10</v>
      </c>
      <c r="D12916">
        <v>74</v>
      </c>
      <c r="E12916">
        <v>52</v>
      </c>
      <c r="F12916">
        <v>4</v>
      </c>
      <c r="H12916">
        <f t="shared" si="46"/>
        <v>63</v>
      </c>
      <c r="I12916">
        <f t="shared" si="47"/>
        <v>2</v>
      </c>
      <c r="J12916">
        <f t="shared" si="43"/>
        <v>0</v>
      </c>
      <c r="K12916">
        <f t="shared" si="44"/>
        <v>2</v>
      </c>
      <c r="L12916" s="15"/>
      <c r="M12916" s="1">
        <f t="shared" si="45"/>
        <v>58103.576152741531</v>
      </c>
      <c r="T12916"/>
    </row>
    <row r="12917" spans="1:20" x14ac:dyDescent="0.25">
      <c r="A12917">
        <v>1996</v>
      </c>
      <c r="B12917">
        <v>5</v>
      </c>
      <c r="C12917">
        <v>11</v>
      </c>
      <c r="D12917">
        <v>85</v>
      </c>
      <c r="E12917">
        <v>61</v>
      </c>
      <c r="F12917">
        <v>64</v>
      </c>
      <c r="H12917">
        <f t="shared" si="46"/>
        <v>73</v>
      </c>
      <c r="I12917">
        <f t="shared" si="47"/>
        <v>0</v>
      </c>
      <c r="J12917">
        <f t="shared" si="43"/>
        <v>8</v>
      </c>
      <c r="K12917">
        <f t="shared" si="44"/>
        <v>8</v>
      </c>
      <c r="L12917" s="15"/>
      <c r="M12917" s="1">
        <f t="shared" si="45"/>
        <v>221072.24377509209</v>
      </c>
      <c r="T12917"/>
    </row>
    <row r="12918" spans="1:20" x14ac:dyDescent="0.25">
      <c r="A12918">
        <v>1996</v>
      </c>
      <c r="B12918">
        <v>5</v>
      </c>
      <c r="C12918">
        <v>12</v>
      </c>
      <c r="D12918">
        <v>63</v>
      </c>
      <c r="E12918">
        <v>45</v>
      </c>
      <c r="F12918">
        <v>10</v>
      </c>
      <c r="H12918">
        <f t="shared" si="46"/>
        <v>54</v>
      </c>
      <c r="I12918">
        <f t="shared" si="47"/>
        <v>11</v>
      </c>
      <c r="J12918">
        <f t="shared" si="43"/>
        <v>0</v>
      </c>
      <c r="K12918">
        <f t="shared" si="44"/>
        <v>11</v>
      </c>
      <c r="L12918" s="15"/>
      <c r="M12918" s="1">
        <f t="shared" si="45"/>
        <v>302556.57758626738</v>
      </c>
      <c r="T12918"/>
    </row>
    <row r="12919" spans="1:20" x14ac:dyDescent="0.25">
      <c r="A12919">
        <v>1996</v>
      </c>
      <c r="B12919">
        <v>5</v>
      </c>
      <c r="C12919">
        <v>13</v>
      </c>
      <c r="D12919">
        <v>58</v>
      </c>
      <c r="E12919">
        <v>43</v>
      </c>
      <c r="F12919">
        <v>0</v>
      </c>
      <c r="H12919">
        <f t="shared" si="46"/>
        <v>50.5</v>
      </c>
      <c r="I12919">
        <f t="shared" si="47"/>
        <v>14.5</v>
      </c>
      <c r="J12919">
        <f t="shared" si="43"/>
        <v>0</v>
      </c>
      <c r="K12919">
        <f t="shared" si="44"/>
        <v>14.5</v>
      </c>
      <c r="L12919" s="15"/>
      <c r="M12919" s="1">
        <f t="shared" si="45"/>
        <v>397621.63369930518</v>
      </c>
      <c r="T12919"/>
    </row>
    <row r="12920" spans="1:20" x14ac:dyDescent="0.25">
      <c r="A12920">
        <v>1996</v>
      </c>
      <c r="B12920">
        <v>5</v>
      </c>
      <c r="C12920">
        <v>14</v>
      </c>
      <c r="D12920">
        <v>64</v>
      </c>
      <c r="E12920">
        <v>43</v>
      </c>
      <c r="F12920">
        <v>0</v>
      </c>
      <c r="H12920">
        <f t="shared" si="46"/>
        <v>53.5</v>
      </c>
      <c r="I12920">
        <f t="shared" si="47"/>
        <v>11.5</v>
      </c>
      <c r="J12920">
        <f t="shared" si="43"/>
        <v>0</v>
      </c>
      <c r="K12920">
        <f t="shared" si="44"/>
        <v>11.5</v>
      </c>
      <c r="L12920" s="15"/>
      <c r="M12920" s="1">
        <f t="shared" si="45"/>
        <v>316137.29988812993</v>
      </c>
      <c r="T12920"/>
    </row>
    <row r="12921" spans="1:20" x14ac:dyDescent="0.25">
      <c r="A12921">
        <v>1996</v>
      </c>
      <c r="B12921">
        <v>5</v>
      </c>
      <c r="C12921">
        <v>15</v>
      </c>
      <c r="D12921">
        <v>68</v>
      </c>
      <c r="E12921">
        <v>48</v>
      </c>
      <c r="F12921">
        <v>0</v>
      </c>
      <c r="H12921">
        <f t="shared" si="46"/>
        <v>58</v>
      </c>
      <c r="I12921">
        <f t="shared" si="47"/>
        <v>7</v>
      </c>
      <c r="J12921">
        <f t="shared" si="43"/>
        <v>0</v>
      </c>
      <c r="K12921">
        <f t="shared" si="44"/>
        <v>7</v>
      </c>
      <c r="L12921" s="15"/>
      <c r="M12921" s="1">
        <f t="shared" si="45"/>
        <v>193910.79917136699</v>
      </c>
      <c r="T12921"/>
    </row>
    <row r="12922" spans="1:20" x14ac:dyDescent="0.25">
      <c r="A12922">
        <v>1996</v>
      </c>
      <c r="B12922">
        <v>5</v>
      </c>
      <c r="C12922">
        <v>16</v>
      </c>
      <c r="D12922">
        <v>54</v>
      </c>
      <c r="E12922">
        <v>50</v>
      </c>
      <c r="F12922">
        <v>62</v>
      </c>
      <c r="H12922">
        <f t="shared" si="46"/>
        <v>52</v>
      </c>
      <c r="I12922">
        <f t="shared" si="47"/>
        <v>13</v>
      </c>
      <c r="J12922">
        <f t="shared" si="43"/>
        <v>0</v>
      </c>
      <c r="K12922">
        <f t="shared" si="44"/>
        <v>13</v>
      </c>
      <c r="L12922" s="15"/>
      <c r="M12922" s="1">
        <f t="shared" si="45"/>
        <v>356879.46679371758</v>
      </c>
      <c r="T12922"/>
    </row>
    <row r="12923" spans="1:20" x14ac:dyDescent="0.25">
      <c r="A12923">
        <v>1996</v>
      </c>
      <c r="B12923">
        <v>5</v>
      </c>
      <c r="C12923">
        <v>17</v>
      </c>
      <c r="D12923">
        <v>74</v>
      </c>
      <c r="E12923">
        <v>52</v>
      </c>
      <c r="F12923">
        <v>0</v>
      </c>
      <c r="H12923">
        <f t="shared" si="46"/>
        <v>63</v>
      </c>
      <c r="I12923">
        <f t="shared" si="47"/>
        <v>2</v>
      </c>
      <c r="J12923">
        <f t="shared" si="43"/>
        <v>0</v>
      </c>
      <c r="K12923">
        <f t="shared" si="44"/>
        <v>2</v>
      </c>
      <c r="L12923" s="15"/>
      <c r="M12923" s="1">
        <f t="shared" si="45"/>
        <v>58103.576152741531</v>
      </c>
      <c r="T12923"/>
    </row>
    <row r="12924" spans="1:20" x14ac:dyDescent="0.25">
      <c r="A12924">
        <v>1996</v>
      </c>
      <c r="B12924">
        <v>5</v>
      </c>
      <c r="C12924">
        <v>18</v>
      </c>
      <c r="D12924">
        <v>64</v>
      </c>
      <c r="E12924">
        <v>55</v>
      </c>
      <c r="F12924">
        <v>2</v>
      </c>
      <c r="H12924">
        <f t="shared" si="46"/>
        <v>59.5</v>
      </c>
      <c r="I12924">
        <f t="shared" si="47"/>
        <v>5.5</v>
      </c>
      <c r="J12924">
        <f t="shared" si="43"/>
        <v>0</v>
      </c>
      <c r="K12924">
        <f t="shared" si="44"/>
        <v>5.5</v>
      </c>
      <c r="L12924" s="15"/>
      <c r="M12924" s="1">
        <f t="shared" si="45"/>
        <v>153168.63226577936</v>
      </c>
      <c r="T12924"/>
    </row>
    <row r="12925" spans="1:20" x14ac:dyDescent="0.25">
      <c r="A12925">
        <v>1996</v>
      </c>
      <c r="B12925">
        <v>5</v>
      </c>
      <c r="C12925">
        <v>19</v>
      </c>
      <c r="D12925">
        <v>89</v>
      </c>
      <c r="E12925">
        <v>55</v>
      </c>
      <c r="F12925">
        <v>0</v>
      </c>
      <c r="H12925">
        <f t="shared" si="46"/>
        <v>72</v>
      </c>
      <c r="I12925">
        <f t="shared" si="47"/>
        <v>0</v>
      </c>
      <c r="J12925">
        <f t="shared" si="43"/>
        <v>7</v>
      </c>
      <c r="K12925">
        <f t="shared" si="44"/>
        <v>7</v>
      </c>
      <c r="L12925" s="15"/>
      <c r="M12925" s="1">
        <f t="shared" si="45"/>
        <v>193910.79917136699</v>
      </c>
      <c r="T12925"/>
    </row>
    <row r="12926" spans="1:20" x14ac:dyDescent="0.25">
      <c r="A12926">
        <v>1996</v>
      </c>
      <c r="B12926">
        <v>5</v>
      </c>
      <c r="C12926">
        <v>20</v>
      </c>
      <c r="D12926">
        <v>96</v>
      </c>
      <c r="E12926">
        <v>74</v>
      </c>
      <c r="F12926">
        <v>0</v>
      </c>
      <c r="H12926">
        <f t="shared" si="46"/>
        <v>85</v>
      </c>
      <c r="I12926">
        <f t="shared" si="47"/>
        <v>0</v>
      </c>
      <c r="J12926">
        <f t="shared" si="43"/>
        <v>20</v>
      </c>
      <c r="K12926">
        <f t="shared" si="44"/>
        <v>20</v>
      </c>
      <c r="L12926" s="15"/>
      <c r="M12926" s="1">
        <f t="shared" si="45"/>
        <v>547009.57901979319</v>
      </c>
      <c r="T12926"/>
    </row>
    <row r="12927" spans="1:20" x14ac:dyDescent="0.25">
      <c r="A12927">
        <v>1996</v>
      </c>
      <c r="B12927">
        <v>5</v>
      </c>
      <c r="C12927">
        <v>21</v>
      </c>
      <c r="D12927">
        <v>93</v>
      </c>
      <c r="E12927">
        <v>69</v>
      </c>
      <c r="F12927">
        <v>16</v>
      </c>
      <c r="H12927">
        <f t="shared" si="46"/>
        <v>81</v>
      </c>
      <c r="I12927">
        <f t="shared" si="47"/>
        <v>0</v>
      </c>
      <c r="J12927">
        <f t="shared" si="43"/>
        <v>16</v>
      </c>
      <c r="K12927">
        <f t="shared" si="44"/>
        <v>16</v>
      </c>
      <c r="L12927" s="15"/>
      <c r="M12927" s="1">
        <f t="shared" si="45"/>
        <v>438363.80060489284</v>
      </c>
      <c r="T12927"/>
    </row>
    <row r="12928" spans="1:20" x14ac:dyDescent="0.25">
      <c r="A12928">
        <v>1996</v>
      </c>
      <c r="B12928">
        <v>5</v>
      </c>
      <c r="C12928">
        <v>22</v>
      </c>
      <c r="D12928">
        <v>80</v>
      </c>
      <c r="E12928">
        <v>63</v>
      </c>
      <c r="F12928">
        <v>0</v>
      </c>
      <c r="H12928">
        <f t="shared" si="46"/>
        <v>71.5</v>
      </c>
      <c r="I12928">
        <f t="shared" si="47"/>
        <v>0</v>
      </c>
      <c r="J12928">
        <f t="shared" si="43"/>
        <v>6.5</v>
      </c>
      <c r="K12928">
        <f t="shared" si="44"/>
        <v>6.5</v>
      </c>
      <c r="L12928" s="15"/>
      <c r="M12928" s="1">
        <f t="shared" si="45"/>
        <v>180330.07686950447</v>
      </c>
      <c r="T12928"/>
    </row>
    <row r="12929" spans="1:20" x14ac:dyDescent="0.25">
      <c r="A12929">
        <v>1996</v>
      </c>
      <c r="B12929">
        <v>5</v>
      </c>
      <c r="C12929">
        <v>23</v>
      </c>
      <c r="D12929">
        <v>81</v>
      </c>
      <c r="E12929">
        <v>60</v>
      </c>
      <c r="F12929">
        <v>0</v>
      </c>
      <c r="H12929">
        <f t="shared" si="46"/>
        <v>70.5</v>
      </c>
      <c r="I12929">
        <f t="shared" si="47"/>
        <v>0</v>
      </c>
      <c r="J12929">
        <f t="shared" si="43"/>
        <v>5.5</v>
      </c>
      <c r="K12929">
        <f t="shared" si="44"/>
        <v>5.5</v>
      </c>
      <c r="L12929" s="15"/>
      <c r="M12929" s="1">
        <f t="shared" si="45"/>
        <v>153168.63226577936</v>
      </c>
      <c r="T12929"/>
    </row>
    <row r="12930" spans="1:20" x14ac:dyDescent="0.25">
      <c r="A12930">
        <v>1996</v>
      </c>
      <c r="B12930">
        <v>5</v>
      </c>
      <c r="C12930">
        <v>24</v>
      </c>
      <c r="D12930">
        <v>76</v>
      </c>
      <c r="E12930">
        <v>60</v>
      </c>
      <c r="F12930">
        <v>0</v>
      </c>
      <c r="H12930">
        <f t="shared" si="46"/>
        <v>68</v>
      </c>
      <c r="I12930">
        <f t="shared" si="47"/>
        <v>0</v>
      </c>
      <c r="J12930">
        <f t="shared" si="43"/>
        <v>3</v>
      </c>
      <c r="K12930">
        <f t="shared" si="44"/>
        <v>3</v>
      </c>
      <c r="L12930" s="15"/>
      <c r="M12930" s="1">
        <f t="shared" si="45"/>
        <v>85265.020756466634</v>
      </c>
      <c r="T12930"/>
    </row>
    <row r="12931" spans="1:20" x14ac:dyDescent="0.25">
      <c r="A12931">
        <v>1996</v>
      </c>
      <c r="B12931">
        <v>5</v>
      </c>
      <c r="C12931">
        <v>25</v>
      </c>
      <c r="D12931">
        <v>74</v>
      </c>
      <c r="E12931">
        <v>54</v>
      </c>
      <c r="F12931">
        <v>0</v>
      </c>
      <c r="H12931">
        <f t="shared" si="46"/>
        <v>64</v>
      </c>
      <c r="I12931">
        <f t="shared" si="47"/>
        <v>1</v>
      </c>
      <c r="J12931">
        <f t="shared" si="43"/>
        <v>0</v>
      </c>
      <c r="K12931">
        <f t="shared" si="44"/>
        <v>1</v>
      </c>
      <c r="L12931" s="15"/>
      <c r="M12931" s="1">
        <f t="shared" si="45"/>
        <v>30942.131549016442</v>
      </c>
      <c r="T12931"/>
    </row>
    <row r="12932" spans="1:20" x14ac:dyDescent="0.25">
      <c r="A12932">
        <v>1996</v>
      </c>
      <c r="B12932">
        <v>5</v>
      </c>
      <c r="C12932">
        <v>26</v>
      </c>
      <c r="D12932">
        <v>66</v>
      </c>
      <c r="E12932">
        <v>54</v>
      </c>
      <c r="F12932">
        <v>2</v>
      </c>
      <c r="H12932">
        <f t="shared" si="46"/>
        <v>60</v>
      </c>
      <c r="I12932">
        <f t="shared" si="47"/>
        <v>5</v>
      </c>
      <c r="J12932">
        <f t="shared" si="43"/>
        <v>0</v>
      </c>
      <c r="K12932">
        <f t="shared" si="44"/>
        <v>5</v>
      </c>
      <c r="L12932" s="15"/>
      <c r="M12932" s="1">
        <f t="shared" si="45"/>
        <v>139587.90996391681</v>
      </c>
      <c r="T12932"/>
    </row>
    <row r="12933" spans="1:20" x14ac:dyDescent="0.25">
      <c r="A12933">
        <v>1996</v>
      </c>
      <c r="B12933">
        <v>5</v>
      </c>
      <c r="C12933">
        <v>27</v>
      </c>
      <c r="D12933">
        <v>63</v>
      </c>
      <c r="E12933">
        <v>51</v>
      </c>
      <c r="F12933">
        <v>11</v>
      </c>
      <c r="H12933">
        <f t="shared" si="46"/>
        <v>57</v>
      </c>
      <c r="I12933">
        <f t="shared" si="47"/>
        <v>8</v>
      </c>
      <c r="J12933">
        <f t="shared" si="43"/>
        <v>0</v>
      </c>
      <c r="K12933">
        <f t="shared" si="44"/>
        <v>8</v>
      </c>
      <c r="L12933" s="15"/>
      <c r="M12933" s="1">
        <f t="shared" si="45"/>
        <v>221072.24377509209</v>
      </c>
      <c r="T12933"/>
    </row>
    <row r="12934" spans="1:20" x14ac:dyDescent="0.25">
      <c r="A12934">
        <v>1996</v>
      </c>
      <c r="B12934">
        <v>5</v>
      </c>
      <c r="C12934">
        <v>28</v>
      </c>
      <c r="D12934">
        <v>60</v>
      </c>
      <c r="E12934">
        <v>54</v>
      </c>
      <c r="F12934">
        <v>0</v>
      </c>
      <c r="H12934">
        <f t="shared" si="46"/>
        <v>57</v>
      </c>
      <c r="I12934">
        <f t="shared" si="47"/>
        <v>8</v>
      </c>
      <c r="J12934">
        <f t="shared" ref="J12934:J12997" si="48">+IF(H12934&gt;$L$12418,H12934-$L$12418,0)</f>
        <v>0</v>
      </c>
      <c r="K12934">
        <f t="shared" ref="K12934:K12997" si="49">+I12934+J12934</f>
        <v>8</v>
      </c>
      <c r="L12934" s="15"/>
      <c r="M12934" s="1">
        <f t="shared" ref="M12934:M12997" si="50">+(L$12416/30.25)+($L$12417*K12934)</f>
        <v>221072.24377509209</v>
      </c>
      <c r="T12934"/>
    </row>
    <row r="12935" spans="1:20" x14ac:dyDescent="0.25">
      <c r="A12935">
        <v>1996</v>
      </c>
      <c r="B12935">
        <v>5</v>
      </c>
      <c r="C12935">
        <v>29</v>
      </c>
      <c r="D12935">
        <v>63</v>
      </c>
      <c r="E12935">
        <v>54</v>
      </c>
      <c r="F12935">
        <v>1</v>
      </c>
      <c r="H12935">
        <f t="shared" si="46"/>
        <v>58.5</v>
      </c>
      <c r="I12935">
        <f t="shared" si="47"/>
        <v>6.5</v>
      </c>
      <c r="J12935">
        <f t="shared" si="48"/>
        <v>0</v>
      </c>
      <c r="K12935">
        <f t="shared" si="49"/>
        <v>6.5</v>
      </c>
      <c r="L12935" s="15"/>
      <c r="M12935" s="1">
        <f t="shared" si="50"/>
        <v>180330.07686950447</v>
      </c>
      <c r="T12935"/>
    </row>
    <row r="12936" spans="1:20" x14ac:dyDescent="0.25">
      <c r="A12936">
        <v>1996</v>
      </c>
      <c r="B12936">
        <v>5</v>
      </c>
      <c r="C12936">
        <v>30</v>
      </c>
      <c r="D12936">
        <v>66</v>
      </c>
      <c r="E12936">
        <v>50</v>
      </c>
      <c r="F12936">
        <v>0</v>
      </c>
      <c r="H12936">
        <f t="shared" si="46"/>
        <v>58</v>
      </c>
      <c r="I12936">
        <f t="shared" si="47"/>
        <v>7</v>
      </c>
      <c r="J12936">
        <f t="shared" si="48"/>
        <v>0</v>
      </c>
      <c r="K12936">
        <f t="shared" si="49"/>
        <v>7</v>
      </c>
      <c r="L12936" s="15"/>
      <c r="M12936" s="1">
        <f t="shared" si="50"/>
        <v>193910.79917136699</v>
      </c>
      <c r="T12936"/>
    </row>
    <row r="12937" spans="1:20" x14ac:dyDescent="0.25">
      <c r="A12937">
        <v>1996</v>
      </c>
      <c r="B12937">
        <v>5</v>
      </c>
      <c r="C12937">
        <v>31</v>
      </c>
      <c r="D12937">
        <v>77</v>
      </c>
      <c r="E12937">
        <v>52</v>
      </c>
      <c r="F12937">
        <v>0</v>
      </c>
      <c r="H12937">
        <f t="shared" si="46"/>
        <v>64.5</v>
      </c>
      <c r="I12937">
        <f t="shared" si="47"/>
        <v>0.5</v>
      </c>
      <c r="J12937">
        <f t="shared" si="48"/>
        <v>0</v>
      </c>
      <c r="K12937">
        <f t="shared" si="49"/>
        <v>0.5</v>
      </c>
      <c r="L12937" s="15"/>
      <c r="M12937" s="1">
        <f t="shared" si="50"/>
        <v>17361.409247153893</v>
      </c>
      <c r="T12937"/>
    </row>
    <row r="12938" spans="1:20" x14ac:dyDescent="0.25">
      <c r="A12938">
        <v>1996</v>
      </c>
      <c r="B12938">
        <v>6</v>
      </c>
      <c r="C12938">
        <v>1</v>
      </c>
      <c r="D12938">
        <v>80</v>
      </c>
      <c r="E12938">
        <v>59</v>
      </c>
      <c r="F12938">
        <v>0</v>
      </c>
      <c r="H12938">
        <f t="shared" si="46"/>
        <v>69.5</v>
      </c>
      <c r="I12938">
        <f t="shared" si="47"/>
        <v>0</v>
      </c>
      <c r="J12938">
        <f t="shared" si="48"/>
        <v>4.5</v>
      </c>
      <c r="K12938">
        <f t="shared" si="49"/>
        <v>4.5</v>
      </c>
      <c r="L12938" s="15"/>
      <c r="M12938" s="1">
        <f t="shared" si="50"/>
        <v>126007.18766205428</v>
      </c>
      <c r="T12938"/>
    </row>
    <row r="12939" spans="1:20" x14ac:dyDescent="0.25">
      <c r="A12939">
        <v>1996</v>
      </c>
      <c r="B12939">
        <v>6</v>
      </c>
      <c r="C12939">
        <v>2</v>
      </c>
      <c r="D12939">
        <v>74</v>
      </c>
      <c r="E12939">
        <v>58</v>
      </c>
      <c r="F12939">
        <v>0</v>
      </c>
      <c r="H12939">
        <f t="shared" si="46"/>
        <v>66</v>
      </c>
      <c r="I12939">
        <f t="shared" si="47"/>
        <v>0</v>
      </c>
      <c r="J12939">
        <f t="shared" si="48"/>
        <v>1</v>
      </c>
      <c r="K12939">
        <f t="shared" si="49"/>
        <v>1</v>
      </c>
      <c r="L12939" s="15"/>
      <c r="M12939" s="1">
        <f t="shared" si="50"/>
        <v>30942.131549016442</v>
      </c>
      <c r="T12939"/>
    </row>
    <row r="12940" spans="1:20" x14ac:dyDescent="0.25">
      <c r="A12940">
        <v>1996</v>
      </c>
      <c r="B12940">
        <v>6</v>
      </c>
      <c r="C12940">
        <v>3</v>
      </c>
      <c r="D12940">
        <v>61</v>
      </c>
      <c r="E12940">
        <v>54</v>
      </c>
      <c r="F12940">
        <v>301</v>
      </c>
      <c r="H12940">
        <f t="shared" si="46"/>
        <v>57.5</v>
      </c>
      <c r="I12940">
        <f t="shared" si="47"/>
        <v>7.5</v>
      </c>
      <c r="J12940">
        <f t="shared" si="48"/>
        <v>0</v>
      </c>
      <c r="K12940">
        <f t="shared" si="49"/>
        <v>7.5</v>
      </c>
      <c r="L12940" s="15"/>
      <c r="M12940" s="1">
        <f t="shared" si="50"/>
        <v>207491.52147322954</v>
      </c>
      <c r="T12940"/>
    </row>
    <row r="12941" spans="1:20" x14ac:dyDescent="0.25">
      <c r="A12941">
        <v>1996</v>
      </c>
      <c r="B12941">
        <v>6</v>
      </c>
      <c r="C12941">
        <v>4</v>
      </c>
      <c r="D12941">
        <v>75</v>
      </c>
      <c r="E12941">
        <v>60</v>
      </c>
      <c r="F12941">
        <v>18</v>
      </c>
      <c r="H12941">
        <f t="shared" si="46"/>
        <v>67.5</v>
      </c>
      <c r="I12941">
        <f t="shared" si="47"/>
        <v>0</v>
      </c>
      <c r="J12941">
        <f t="shared" si="48"/>
        <v>2.5</v>
      </c>
      <c r="K12941">
        <f t="shared" si="49"/>
        <v>2.5</v>
      </c>
      <c r="L12941" s="15"/>
      <c r="M12941" s="1">
        <f t="shared" si="50"/>
        <v>71684.298454604083</v>
      </c>
      <c r="T12941"/>
    </row>
    <row r="12942" spans="1:20" x14ac:dyDescent="0.25">
      <c r="A12942">
        <v>1996</v>
      </c>
      <c r="B12942">
        <v>6</v>
      </c>
      <c r="C12942">
        <v>5</v>
      </c>
      <c r="D12942">
        <v>78</v>
      </c>
      <c r="E12942">
        <v>63</v>
      </c>
      <c r="F12942">
        <v>3</v>
      </c>
      <c r="H12942">
        <f t="shared" si="46"/>
        <v>70.5</v>
      </c>
      <c r="I12942">
        <f t="shared" si="47"/>
        <v>0</v>
      </c>
      <c r="J12942">
        <f t="shared" si="48"/>
        <v>5.5</v>
      </c>
      <c r="K12942">
        <f t="shared" si="49"/>
        <v>5.5</v>
      </c>
      <c r="L12942" s="15"/>
      <c r="M12942" s="1">
        <f t="shared" si="50"/>
        <v>153168.63226577936</v>
      </c>
      <c r="T12942"/>
    </row>
    <row r="12943" spans="1:20" x14ac:dyDescent="0.25">
      <c r="A12943">
        <v>1996</v>
      </c>
      <c r="B12943">
        <v>6</v>
      </c>
      <c r="C12943">
        <v>6</v>
      </c>
      <c r="D12943">
        <v>78</v>
      </c>
      <c r="E12943">
        <v>63</v>
      </c>
      <c r="F12943">
        <v>0</v>
      </c>
      <c r="H12943">
        <f t="shared" si="46"/>
        <v>70.5</v>
      </c>
      <c r="I12943">
        <f t="shared" si="47"/>
        <v>0</v>
      </c>
      <c r="J12943">
        <f t="shared" si="48"/>
        <v>5.5</v>
      </c>
      <c r="K12943">
        <f t="shared" si="49"/>
        <v>5.5</v>
      </c>
      <c r="L12943" s="15"/>
      <c r="M12943" s="1">
        <f t="shared" si="50"/>
        <v>153168.63226577936</v>
      </c>
      <c r="T12943"/>
    </row>
    <row r="12944" spans="1:20" x14ac:dyDescent="0.25">
      <c r="A12944">
        <v>1996</v>
      </c>
      <c r="B12944">
        <v>6</v>
      </c>
      <c r="C12944">
        <v>7</v>
      </c>
      <c r="D12944">
        <v>76</v>
      </c>
      <c r="E12944">
        <v>63</v>
      </c>
      <c r="F12944">
        <v>0</v>
      </c>
      <c r="H12944">
        <f t="shared" si="46"/>
        <v>69.5</v>
      </c>
      <c r="I12944">
        <f t="shared" si="47"/>
        <v>0</v>
      </c>
      <c r="J12944">
        <f t="shared" si="48"/>
        <v>4.5</v>
      </c>
      <c r="K12944">
        <f t="shared" si="49"/>
        <v>4.5</v>
      </c>
      <c r="L12944" s="15"/>
      <c r="M12944" s="1">
        <f t="shared" si="50"/>
        <v>126007.18766205428</v>
      </c>
      <c r="T12944"/>
    </row>
    <row r="12945" spans="1:20" x14ac:dyDescent="0.25">
      <c r="A12945">
        <v>1996</v>
      </c>
      <c r="B12945">
        <v>6</v>
      </c>
      <c r="C12945">
        <v>8</v>
      </c>
      <c r="D12945">
        <v>84</v>
      </c>
      <c r="E12945">
        <v>69</v>
      </c>
      <c r="F12945">
        <v>0</v>
      </c>
      <c r="H12945">
        <f t="shared" si="46"/>
        <v>76.5</v>
      </c>
      <c r="I12945">
        <f t="shared" si="47"/>
        <v>0</v>
      </c>
      <c r="J12945">
        <f t="shared" si="48"/>
        <v>11.5</v>
      </c>
      <c r="K12945">
        <f t="shared" si="49"/>
        <v>11.5</v>
      </c>
      <c r="L12945" s="15"/>
      <c r="M12945" s="1">
        <f t="shared" si="50"/>
        <v>316137.29988812993</v>
      </c>
      <c r="T12945"/>
    </row>
    <row r="12946" spans="1:20" x14ac:dyDescent="0.25">
      <c r="A12946">
        <v>1996</v>
      </c>
      <c r="B12946">
        <v>6</v>
      </c>
      <c r="C12946">
        <v>9</v>
      </c>
      <c r="D12946">
        <v>80</v>
      </c>
      <c r="E12946">
        <v>67</v>
      </c>
      <c r="F12946">
        <v>0</v>
      </c>
      <c r="H12946">
        <f t="shared" si="46"/>
        <v>73.5</v>
      </c>
      <c r="I12946">
        <f t="shared" si="47"/>
        <v>0</v>
      </c>
      <c r="J12946">
        <f t="shared" si="48"/>
        <v>8.5</v>
      </c>
      <c r="K12946">
        <f t="shared" si="49"/>
        <v>8.5</v>
      </c>
      <c r="L12946" s="15"/>
      <c r="M12946" s="1">
        <f t="shared" si="50"/>
        <v>234652.96607695465</v>
      </c>
      <c r="T12946"/>
    </row>
    <row r="12947" spans="1:20" x14ac:dyDescent="0.25">
      <c r="A12947">
        <v>1996</v>
      </c>
      <c r="B12947">
        <v>6</v>
      </c>
      <c r="C12947">
        <v>10</v>
      </c>
      <c r="D12947">
        <v>77</v>
      </c>
      <c r="E12947">
        <v>68</v>
      </c>
      <c r="F12947">
        <v>1</v>
      </c>
      <c r="H12947">
        <f t="shared" si="46"/>
        <v>72.5</v>
      </c>
      <c r="I12947">
        <f t="shared" si="47"/>
        <v>0</v>
      </c>
      <c r="J12947">
        <f t="shared" si="48"/>
        <v>7.5</v>
      </c>
      <c r="K12947">
        <f t="shared" si="49"/>
        <v>7.5</v>
      </c>
      <c r="L12947" s="15"/>
      <c r="M12947" s="1">
        <f t="shared" si="50"/>
        <v>207491.52147322954</v>
      </c>
      <c r="T12947"/>
    </row>
    <row r="12948" spans="1:20" x14ac:dyDescent="0.25">
      <c r="A12948">
        <v>1996</v>
      </c>
      <c r="B12948">
        <v>6</v>
      </c>
      <c r="C12948">
        <v>11</v>
      </c>
      <c r="D12948">
        <v>83</v>
      </c>
      <c r="E12948">
        <v>68</v>
      </c>
      <c r="F12948">
        <v>0</v>
      </c>
      <c r="H12948">
        <f t="shared" si="46"/>
        <v>75.5</v>
      </c>
      <c r="I12948">
        <f t="shared" si="47"/>
        <v>0</v>
      </c>
      <c r="J12948">
        <f t="shared" si="48"/>
        <v>10.5</v>
      </c>
      <c r="K12948">
        <f t="shared" si="49"/>
        <v>10.5</v>
      </c>
      <c r="L12948" s="15"/>
      <c r="M12948" s="1">
        <f t="shared" si="50"/>
        <v>288975.85528440482</v>
      </c>
      <c r="T12948"/>
    </row>
    <row r="12949" spans="1:20" x14ac:dyDescent="0.25">
      <c r="A12949">
        <v>1996</v>
      </c>
      <c r="B12949">
        <v>6</v>
      </c>
      <c r="C12949">
        <v>12</v>
      </c>
      <c r="D12949">
        <v>80</v>
      </c>
      <c r="E12949">
        <v>67</v>
      </c>
      <c r="F12949">
        <v>11</v>
      </c>
      <c r="H12949">
        <f t="shared" si="46"/>
        <v>73.5</v>
      </c>
      <c r="I12949">
        <f t="shared" si="47"/>
        <v>0</v>
      </c>
      <c r="J12949">
        <f t="shared" si="48"/>
        <v>8.5</v>
      </c>
      <c r="K12949">
        <f t="shared" si="49"/>
        <v>8.5</v>
      </c>
      <c r="L12949" s="15"/>
      <c r="M12949" s="1">
        <f t="shared" si="50"/>
        <v>234652.96607695465</v>
      </c>
      <c r="T12949"/>
    </row>
    <row r="12950" spans="1:20" x14ac:dyDescent="0.25">
      <c r="A12950">
        <v>1996</v>
      </c>
      <c r="B12950">
        <v>6</v>
      </c>
      <c r="C12950">
        <v>13</v>
      </c>
      <c r="D12950">
        <v>81</v>
      </c>
      <c r="E12950">
        <v>68</v>
      </c>
      <c r="F12950">
        <v>0</v>
      </c>
      <c r="H12950">
        <f t="shared" si="46"/>
        <v>74.5</v>
      </c>
      <c r="I12950">
        <f t="shared" si="47"/>
        <v>0</v>
      </c>
      <c r="J12950">
        <f t="shared" si="48"/>
        <v>9.5</v>
      </c>
      <c r="K12950">
        <f t="shared" si="49"/>
        <v>9.5</v>
      </c>
      <c r="L12950" s="15"/>
      <c r="M12950" s="1">
        <f t="shared" si="50"/>
        <v>261814.41068067972</v>
      </c>
      <c r="T12950"/>
    </row>
    <row r="12951" spans="1:20" x14ac:dyDescent="0.25">
      <c r="A12951">
        <v>1996</v>
      </c>
      <c r="B12951">
        <v>6</v>
      </c>
      <c r="C12951">
        <v>14</v>
      </c>
      <c r="D12951">
        <v>87</v>
      </c>
      <c r="E12951">
        <v>69</v>
      </c>
      <c r="F12951">
        <v>0</v>
      </c>
      <c r="H12951">
        <f t="shared" si="46"/>
        <v>78</v>
      </c>
      <c r="I12951">
        <f t="shared" si="47"/>
        <v>0</v>
      </c>
      <c r="J12951">
        <f t="shared" si="48"/>
        <v>13</v>
      </c>
      <c r="K12951">
        <f t="shared" si="49"/>
        <v>13</v>
      </c>
      <c r="L12951" s="15"/>
      <c r="M12951" s="1">
        <f t="shared" si="50"/>
        <v>356879.46679371758</v>
      </c>
      <c r="T12951"/>
    </row>
    <row r="12952" spans="1:20" x14ac:dyDescent="0.25">
      <c r="A12952">
        <v>1996</v>
      </c>
      <c r="B12952">
        <v>6</v>
      </c>
      <c r="C12952">
        <v>15</v>
      </c>
      <c r="D12952">
        <v>88</v>
      </c>
      <c r="E12952">
        <v>71</v>
      </c>
      <c r="F12952">
        <v>0</v>
      </c>
      <c r="H12952">
        <f t="shared" si="46"/>
        <v>79.5</v>
      </c>
      <c r="I12952">
        <f t="shared" si="47"/>
        <v>0</v>
      </c>
      <c r="J12952">
        <f t="shared" si="48"/>
        <v>14.5</v>
      </c>
      <c r="K12952">
        <f t="shared" si="49"/>
        <v>14.5</v>
      </c>
      <c r="L12952" s="15"/>
      <c r="M12952" s="1">
        <f t="shared" si="50"/>
        <v>397621.63369930518</v>
      </c>
      <c r="T12952"/>
    </row>
    <row r="12953" spans="1:20" x14ac:dyDescent="0.25">
      <c r="A12953">
        <v>1996</v>
      </c>
      <c r="B12953">
        <v>6</v>
      </c>
      <c r="C12953">
        <v>16</v>
      </c>
      <c r="D12953">
        <v>82</v>
      </c>
      <c r="E12953">
        <v>69</v>
      </c>
      <c r="F12953">
        <v>0</v>
      </c>
      <c r="H12953">
        <f t="shared" si="46"/>
        <v>75.5</v>
      </c>
      <c r="I12953">
        <f t="shared" si="47"/>
        <v>0</v>
      </c>
      <c r="J12953">
        <f t="shared" si="48"/>
        <v>10.5</v>
      </c>
      <c r="K12953">
        <f t="shared" si="49"/>
        <v>10.5</v>
      </c>
      <c r="L12953" s="15"/>
      <c r="M12953" s="1">
        <f t="shared" si="50"/>
        <v>288975.85528440482</v>
      </c>
      <c r="T12953"/>
    </row>
    <row r="12954" spans="1:20" x14ac:dyDescent="0.25">
      <c r="A12954">
        <v>1996</v>
      </c>
      <c r="B12954">
        <v>6</v>
      </c>
      <c r="C12954">
        <v>17</v>
      </c>
      <c r="D12954">
        <v>81</v>
      </c>
      <c r="E12954">
        <v>66</v>
      </c>
      <c r="F12954">
        <v>0</v>
      </c>
      <c r="H12954">
        <f t="shared" si="46"/>
        <v>73.5</v>
      </c>
      <c r="I12954">
        <f t="shared" si="47"/>
        <v>0</v>
      </c>
      <c r="J12954">
        <f t="shared" si="48"/>
        <v>8.5</v>
      </c>
      <c r="K12954">
        <f t="shared" si="49"/>
        <v>8.5</v>
      </c>
      <c r="L12954" s="15"/>
      <c r="M12954" s="1">
        <f t="shared" si="50"/>
        <v>234652.96607695465</v>
      </c>
      <c r="T12954"/>
    </row>
    <row r="12955" spans="1:20" x14ac:dyDescent="0.25">
      <c r="A12955">
        <v>1996</v>
      </c>
      <c r="B12955">
        <v>6</v>
      </c>
      <c r="C12955">
        <v>18</v>
      </c>
      <c r="D12955">
        <v>78</v>
      </c>
      <c r="E12955">
        <v>68</v>
      </c>
      <c r="F12955">
        <v>15</v>
      </c>
      <c r="H12955">
        <f t="shared" si="46"/>
        <v>73</v>
      </c>
      <c r="I12955">
        <f t="shared" si="47"/>
        <v>0</v>
      </c>
      <c r="J12955">
        <f t="shared" si="48"/>
        <v>8</v>
      </c>
      <c r="K12955">
        <f t="shared" si="49"/>
        <v>8</v>
      </c>
      <c r="L12955" s="15"/>
      <c r="M12955" s="1">
        <f t="shared" si="50"/>
        <v>221072.24377509209</v>
      </c>
      <c r="T12955"/>
    </row>
    <row r="12956" spans="1:20" x14ac:dyDescent="0.25">
      <c r="A12956">
        <v>1996</v>
      </c>
      <c r="B12956">
        <v>6</v>
      </c>
      <c r="C12956">
        <v>19</v>
      </c>
      <c r="D12956">
        <v>68</v>
      </c>
      <c r="E12956">
        <v>61</v>
      </c>
      <c r="F12956">
        <v>59</v>
      </c>
      <c r="H12956">
        <f t="shared" si="46"/>
        <v>64.5</v>
      </c>
      <c r="I12956">
        <f t="shared" si="47"/>
        <v>0.5</v>
      </c>
      <c r="J12956">
        <f t="shared" si="48"/>
        <v>0</v>
      </c>
      <c r="K12956">
        <f t="shared" si="49"/>
        <v>0.5</v>
      </c>
      <c r="L12956" s="15"/>
      <c r="M12956" s="1">
        <f t="shared" si="50"/>
        <v>17361.409247153893</v>
      </c>
      <c r="T12956"/>
    </row>
    <row r="12957" spans="1:20" x14ac:dyDescent="0.25">
      <c r="A12957">
        <v>1996</v>
      </c>
      <c r="B12957">
        <v>6</v>
      </c>
      <c r="C12957">
        <v>20</v>
      </c>
      <c r="D12957">
        <v>68</v>
      </c>
      <c r="E12957">
        <v>62</v>
      </c>
      <c r="F12957">
        <v>47</v>
      </c>
      <c r="H12957">
        <f t="shared" si="46"/>
        <v>65</v>
      </c>
      <c r="I12957">
        <f t="shared" si="47"/>
        <v>0</v>
      </c>
      <c r="J12957">
        <f t="shared" si="48"/>
        <v>0</v>
      </c>
      <c r="K12957">
        <f t="shared" si="49"/>
        <v>0</v>
      </c>
      <c r="L12957" s="15"/>
      <c r="M12957" s="1">
        <f t="shared" si="50"/>
        <v>3780.6869452913475</v>
      </c>
      <c r="T12957"/>
    </row>
    <row r="12958" spans="1:20" x14ac:dyDescent="0.25">
      <c r="A12958">
        <v>1996</v>
      </c>
      <c r="B12958">
        <v>6</v>
      </c>
      <c r="C12958">
        <v>21</v>
      </c>
      <c r="D12958">
        <v>83</v>
      </c>
      <c r="E12958">
        <v>65</v>
      </c>
      <c r="F12958">
        <v>0</v>
      </c>
      <c r="H12958">
        <f t="shared" ref="H12958:H13021" si="51">+(D12958+E12958)/2</f>
        <v>74</v>
      </c>
      <c r="I12958">
        <f t="shared" ref="I12958:I13021" si="52">+IF(H12958&lt;65,65-H12958,0)</f>
        <v>0</v>
      </c>
      <c r="J12958">
        <f t="shared" si="48"/>
        <v>9</v>
      </c>
      <c r="K12958">
        <f t="shared" si="49"/>
        <v>9</v>
      </c>
      <c r="L12958" s="15"/>
      <c r="M12958" s="1">
        <f t="shared" si="50"/>
        <v>248233.6883788172</v>
      </c>
      <c r="T12958"/>
    </row>
    <row r="12959" spans="1:20" x14ac:dyDescent="0.25">
      <c r="A12959">
        <v>1996</v>
      </c>
      <c r="B12959">
        <v>6</v>
      </c>
      <c r="C12959">
        <v>22</v>
      </c>
      <c r="D12959">
        <v>79</v>
      </c>
      <c r="E12959">
        <v>68</v>
      </c>
      <c r="F12959">
        <v>3</v>
      </c>
      <c r="H12959">
        <f t="shared" si="51"/>
        <v>73.5</v>
      </c>
      <c r="I12959">
        <f t="shared" si="52"/>
        <v>0</v>
      </c>
      <c r="J12959">
        <f t="shared" si="48"/>
        <v>8.5</v>
      </c>
      <c r="K12959">
        <f t="shared" si="49"/>
        <v>8.5</v>
      </c>
      <c r="L12959" s="15"/>
      <c r="M12959" s="1">
        <f t="shared" si="50"/>
        <v>234652.96607695465</v>
      </c>
      <c r="T12959"/>
    </row>
    <row r="12960" spans="1:20" x14ac:dyDescent="0.25">
      <c r="A12960">
        <v>1996</v>
      </c>
      <c r="B12960">
        <v>6</v>
      </c>
      <c r="C12960">
        <v>23</v>
      </c>
      <c r="D12960">
        <v>82</v>
      </c>
      <c r="E12960">
        <v>64</v>
      </c>
      <c r="F12960">
        <v>0</v>
      </c>
      <c r="H12960">
        <f t="shared" si="51"/>
        <v>73</v>
      </c>
      <c r="I12960">
        <f t="shared" si="52"/>
        <v>0</v>
      </c>
      <c r="J12960">
        <f t="shared" si="48"/>
        <v>8</v>
      </c>
      <c r="K12960">
        <f t="shared" si="49"/>
        <v>8</v>
      </c>
      <c r="L12960" s="15"/>
      <c r="M12960" s="1">
        <f t="shared" si="50"/>
        <v>221072.24377509209</v>
      </c>
      <c r="T12960"/>
    </row>
    <row r="12961" spans="1:20" x14ac:dyDescent="0.25">
      <c r="A12961">
        <v>1996</v>
      </c>
      <c r="B12961">
        <v>6</v>
      </c>
      <c r="C12961">
        <v>24</v>
      </c>
      <c r="D12961">
        <v>79</v>
      </c>
      <c r="E12961">
        <v>64</v>
      </c>
      <c r="F12961">
        <v>3</v>
      </c>
      <c r="H12961">
        <f t="shared" si="51"/>
        <v>71.5</v>
      </c>
      <c r="I12961">
        <f t="shared" si="52"/>
        <v>0</v>
      </c>
      <c r="J12961">
        <f t="shared" si="48"/>
        <v>6.5</v>
      </c>
      <c r="K12961">
        <f t="shared" si="49"/>
        <v>6.5</v>
      </c>
      <c r="L12961" s="15"/>
      <c r="M12961" s="1">
        <f t="shared" si="50"/>
        <v>180330.07686950447</v>
      </c>
      <c r="T12961"/>
    </row>
    <row r="12962" spans="1:20" x14ac:dyDescent="0.25">
      <c r="A12962">
        <v>1996</v>
      </c>
      <c r="B12962">
        <v>6</v>
      </c>
      <c r="C12962">
        <v>25</v>
      </c>
      <c r="D12962">
        <v>84</v>
      </c>
      <c r="E12962">
        <v>68</v>
      </c>
      <c r="F12962">
        <v>0</v>
      </c>
      <c r="H12962">
        <f t="shared" si="51"/>
        <v>76</v>
      </c>
      <c r="I12962">
        <f t="shared" si="52"/>
        <v>0</v>
      </c>
      <c r="J12962">
        <f t="shared" si="48"/>
        <v>11</v>
      </c>
      <c r="K12962">
        <f t="shared" si="49"/>
        <v>11</v>
      </c>
      <c r="L12962" s="15"/>
      <c r="M12962" s="1">
        <f t="shared" si="50"/>
        <v>302556.57758626738</v>
      </c>
      <c r="T12962"/>
    </row>
    <row r="12963" spans="1:20" x14ac:dyDescent="0.25">
      <c r="A12963">
        <v>1996</v>
      </c>
      <c r="B12963">
        <v>6</v>
      </c>
      <c r="C12963">
        <v>26</v>
      </c>
      <c r="D12963">
        <v>80</v>
      </c>
      <c r="E12963">
        <v>62</v>
      </c>
      <c r="F12963">
        <v>0</v>
      </c>
      <c r="H12963">
        <f t="shared" si="51"/>
        <v>71</v>
      </c>
      <c r="I12963">
        <f t="shared" si="52"/>
        <v>0</v>
      </c>
      <c r="J12963">
        <f t="shared" si="48"/>
        <v>6</v>
      </c>
      <c r="K12963">
        <f t="shared" si="49"/>
        <v>6</v>
      </c>
      <c r="L12963" s="15"/>
      <c r="M12963" s="1">
        <f t="shared" si="50"/>
        <v>166749.35456764192</v>
      </c>
      <c r="T12963"/>
    </row>
    <row r="12964" spans="1:20" x14ac:dyDescent="0.25">
      <c r="A12964">
        <v>1996</v>
      </c>
      <c r="B12964">
        <v>6</v>
      </c>
      <c r="C12964">
        <v>27</v>
      </c>
      <c r="D12964">
        <v>82</v>
      </c>
      <c r="E12964">
        <v>60</v>
      </c>
      <c r="F12964">
        <v>0</v>
      </c>
      <c r="H12964">
        <f t="shared" si="51"/>
        <v>71</v>
      </c>
      <c r="I12964">
        <f t="shared" si="52"/>
        <v>0</v>
      </c>
      <c r="J12964">
        <f t="shared" si="48"/>
        <v>6</v>
      </c>
      <c r="K12964">
        <f t="shared" si="49"/>
        <v>6</v>
      </c>
      <c r="L12964" s="15"/>
      <c r="M12964" s="1">
        <f t="shared" si="50"/>
        <v>166749.35456764192</v>
      </c>
      <c r="T12964"/>
    </row>
    <row r="12965" spans="1:20" x14ac:dyDescent="0.25">
      <c r="A12965">
        <v>1996</v>
      </c>
      <c r="B12965">
        <v>6</v>
      </c>
      <c r="C12965">
        <v>28</v>
      </c>
      <c r="D12965">
        <v>78</v>
      </c>
      <c r="E12965">
        <v>64</v>
      </c>
      <c r="F12965">
        <v>22</v>
      </c>
      <c r="H12965">
        <f t="shared" si="51"/>
        <v>71</v>
      </c>
      <c r="I12965">
        <f t="shared" si="52"/>
        <v>0</v>
      </c>
      <c r="J12965">
        <f t="shared" si="48"/>
        <v>6</v>
      </c>
      <c r="K12965">
        <f t="shared" si="49"/>
        <v>6</v>
      </c>
      <c r="L12965" s="15"/>
      <c r="M12965" s="1">
        <f t="shared" si="50"/>
        <v>166749.35456764192</v>
      </c>
      <c r="T12965"/>
    </row>
    <row r="12966" spans="1:20" x14ac:dyDescent="0.25">
      <c r="A12966">
        <v>1996</v>
      </c>
      <c r="B12966">
        <v>6</v>
      </c>
      <c r="C12966">
        <v>29</v>
      </c>
      <c r="D12966">
        <v>77</v>
      </c>
      <c r="E12966">
        <v>64</v>
      </c>
      <c r="F12966">
        <v>0</v>
      </c>
      <c r="H12966">
        <f t="shared" si="51"/>
        <v>70.5</v>
      </c>
      <c r="I12966">
        <f t="shared" si="52"/>
        <v>0</v>
      </c>
      <c r="J12966">
        <f t="shared" si="48"/>
        <v>5.5</v>
      </c>
      <c r="K12966">
        <f t="shared" si="49"/>
        <v>5.5</v>
      </c>
      <c r="L12966" s="15"/>
      <c r="M12966" s="1">
        <f t="shared" si="50"/>
        <v>153168.63226577936</v>
      </c>
      <c r="T12966"/>
    </row>
    <row r="12967" spans="1:20" x14ac:dyDescent="0.25">
      <c r="A12967">
        <v>1996</v>
      </c>
      <c r="B12967">
        <v>6</v>
      </c>
      <c r="C12967">
        <v>30</v>
      </c>
      <c r="D12967">
        <v>67</v>
      </c>
      <c r="E12967">
        <v>61</v>
      </c>
      <c r="F12967">
        <v>88</v>
      </c>
      <c r="H12967">
        <f t="shared" si="51"/>
        <v>64</v>
      </c>
      <c r="I12967">
        <f t="shared" si="52"/>
        <v>1</v>
      </c>
      <c r="J12967">
        <f t="shared" si="48"/>
        <v>0</v>
      </c>
      <c r="K12967">
        <f t="shared" si="49"/>
        <v>1</v>
      </c>
      <c r="L12967" s="15"/>
      <c r="M12967" s="1">
        <f t="shared" si="50"/>
        <v>30942.131549016442</v>
      </c>
      <c r="T12967"/>
    </row>
    <row r="12968" spans="1:20" x14ac:dyDescent="0.25">
      <c r="A12968">
        <v>1996</v>
      </c>
      <c r="B12968">
        <v>7</v>
      </c>
      <c r="C12968">
        <v>1</v>
      </c>
      <c r="D12968">
        <v>81</v>
      </c>
      <c r="E12968">
        <v>64</v>
      </c>
      <c r="F12968">
        <v>0</v>
      </c>
      <c r="H12968">
        <f t="shared" si="51"/>
        <v>72.5</v>
      </c>
      <c r="I12968">
        <f t="shared" si="52"/>
        <v>0</v>
      </c>
      <c r="J12968">
        <f t="shared" si="48"/>
        <v>7.5</v>
      </c>
      <c r="K12968">
        <f t="shared" si="49"/>
        <v>7.5</v>
      </c>
      <c r="L12968" s="15"/>
      <c r="M12968" s="1">
        <f t="shared" si="50"/>
        <v>207491.52147322954</v>
      </c>
      <c r="T12968"/>
    </row>
    <row r="12969" spans="1:20" x14ac:dyDescent="0.25">
      <c r="A12969">
        <v>1996</v>
      </c>
      <c r="B12969">
        <v>7</v>
      </c>
      <c r="C12969">
        <v>2</v>
      </c>
      <c r="D12969">
        <v>82</v>
      </c>
      <c r="E12969">
        <v>68</v>
      </c>
      <c r="F12969">
        <v>0</v>
      </c>
      <c r="H12969">
        <f t="shared" si="51"/>
        <v>75</v>
      </c>
      <c r="I12969">
        <f t="shared" si="52"/>
        <v>0</v>
      </c>
      <c r="J12969">
        <f t="shared" si="48"/>
        <v>10</v>
      </c>
      <c r="K12969">
        <f t="shared" si="49"/>
        <v>10</v>
      </c>
      <c r="L12969" s="15"/>
      <c r="M12969" s="1">
        <f t="shared" si="50"/>
        <v>275395.13298254227</v>
      </c>
      <c r="T12969"/>
    </row>
    <row r="12970" spans="1:20" x14ac:dyDescent="0.25">
      <c r="A12970">
        <v>1996</v>
      </c>
      <c r="B12970">
        <v>7</v>
      </c>
      <c r="C12970">
        <v>3</v>
      </c>
      <c r="D12970">
        <v>74</v>
      </c>
      <c r="E12970">
        <v>63</v>
      </c>
      <c r="F12970">
        <v>54</v>
      </c>
      <c r="H12970">
        <f t="shared" si="51"/>
        <v>68.5</v>
      </c>
      <c r="I12970">
        <f t="shared" si="52"/>
        <v>0</v>
      </c>
      <c r="J12970">
        <f t="shared" si="48"/>
        <v>3.5</v>
      </c>
      <c r="K12970">
        <f t="shared" si="49"/>
        <v>3.5</v>
      </c>
      <c r="L12970" s="15"/>
      <c r="M12970" s="1">
        <f t="shared" si="50"/>
        <v>98845.743058329172</v>
      </c>
      <c r="T12970"/>
    </row>
    <row r="12971" spans="1:20" x14ac:dyDescent="0.25">
      <c r="A12971">
        <v>1996</v>
      </c>
      <c r="B12971">
        <v>7</v>
      </c>
      <c r="C12971">
        <v>4</v>
      </c>
      <c r="D12971">
        <v>71</v>
      </c>
      <c r="E12971">
        <v>63</v>
      </c>
      <c r="F12971">
        <v>4</v>
      </c>
      <c r="H12971">
        <f t="shared" si="51"/>
        <v>67</v>
      </c>
      <c r="I12971">
        <f t="shared" si="52"/>
        <v>0</v>
      </c>
      <c r="J12971">
        <f t="shared" si="48"/>
        <v>2</v>
      </c>
      <c r="K12971">
        <f t="shared" si="49"/>
        <v>2</v>
      </c>
      <c r="L12971" s="15"/>
      <c r="M12971" s="1">
        <f t="shared" si="50"/>
        <v>58103.576152741531</v>
      </c>
      <c r="T12971"/>
    </row>
    <row r="12972" spans="1:20" x14ac:dyDescent="0.25">
      <c r="A12972">
        <v>1996</v>
      </c>
      <c r="B12972">
        <v>7</v>
      </c>
      <c r="C12972">
        <v>5</v>
      </c>
      <c r="D12972">
        <v>82</v>
      </c>
      <c r="E12972">
        <v>63</v>
      </c>
      <c r="F12972">
        <v>0</v>
      </c>
      <c r="H12972">
        <f t="shared" si="51"/>
        <v>72.5</v>
      </c>
      <c r="I12972">
        <f t="shared" si="52"/>
        <v>0</v>
      </c>
      <c r="J12972">
        <f t="shared" si="48"/>
        <v>7.5</v>
      </c>
      <c r="K12972">
        <f t="shared" si="49"/>
        <v>7.5</v>
      </c>
      <c r="L12972" s="15"/>
      <c r="M12972" s="1">
        <f t="shared" si="50"/>
        <v>207491.52147322954</v>
      </c>
      <c r="T12972"/>
    </row>
    <row r="12973" spans="1:20" x14ac:dyDescent="0.25">
      <c r="A12973">
        <v>1996</v>
      </c>
      <c r="B12973">
        <v>7</v>
      </c>
      <c r="C12973">
        <v>6</v>
      </c>
      <c r="D12973">
        <v>86</v>
      </c>
      <c r="E12973">
        <v>67</v>
      </c>
      <c r="F12973">
        <v>0</v>
      </c>
      <c r="H12973">
        <f t="shared" si="51"/>
        <v>76.5</v>
      </c>
      <c r="I12973">
        <f t="shared" si="52"/>
        <v>0</v>
      </c>
      <c r="J12973">
        <f t="shared" si="48"/>
        <v>11.5</v>
      </c>
      <c r="K12973">
        <f t="shared" si="49"/>
        <v>11.5</v>
      </c>
      <c r="L12973" s="15"/>
      <c r="M12973" s="1">
        <f t="shared" si="50"/>
        <v>316137.29988812993</v>
      </c>
      <c r="T12973"/>
    </row>
    <row r="12974" spans="1:20" x14ac:dyDescent="0.25">
      <c r="A12974">
        <v>1996</v>
      </c>
      <c r="B12974">
        <v>7</v>
      </c>
      <c r="C12974">
        <v>7</v>
      </c>
      <c r="D12974">
        <v>84</v>
      </c>
      <c r="E12974">
        <v>71</v>
      </c>
      <c r="F12974">
        <v>0</v>
      </c>
      <c r="H12974">
        <f t="shared" si="51"/>
        <v>77.5</v>
      </c>
      <c r="I12974">
        <f t="shared" si="52"/>
        <v>0</v>
      </c>
      <c r="J12974">
        <f t="shared" si="48"/>
        <v>12.5</v>
      </c>
      <c r="K12974">
        <f t="shared" si="49"/>
        <v>12.5</v>
      </c>
      <c r="L12974" s="15"/>
      <c r="M12974" s="1">
        <f t="shared" si="50"/>
        <v>343298.74449185503</v>
      </c>
      <c r="T12974"/>
    </row>
    <row r="12975" spans="1:20" x14ac:dyDescent="0.25">
      <c r="A12975">
        <v>1996</v>
      </c>
      <c r="B12975">
        <v>7</v>
      </c>
      <c r="C12975">
        <v>8</v>
      </c>
      <c r="D12975">
        <v>85</v>
      </c>
      <c r="E12975">
        <v>69</v>
      </c>
      <c r="F12975">
        <v>63</v>
      </c>
      <c r="H12975">
        <f t="shared" si="51"/>
        <v>77</v>
      </c>
      <c r="I12975">
        <f t="shared" si="52"/>
        <v>0</v>
      </c>
      <c r="J12975">
        <f t="shared" si="48"/>
        <v>12</v>
      </c>
      <c r="K12975">
        <f t="shared" si="49"/>
        <v>12</v>
      </c>
      <c r="L12975" s="15"/>
      <c r="M12975" s="1">
        <f t="shared" si="50"/>
        <v>329718.02218999248</v>
      </c>
      <c r="T12975"/>
    </row>
    <row r="12976" spans="1:20" x14ac:dyDescent="0.25">
      <c r="A12976">
        <v>1996</v>
      </c>
      <c r="B12976">
        <v>7</v>
      </c>
      <c r="C12976">
        <v>9</v>
      </c>
      <c r="D12976">
        <v>87</v>
      </c>
      <c r="E12976">
        <v>70</v>
      </c>
      <c r="F12976">
        <v>3</v>
      </c>
      <c r="H12976">
        <f t="shared" si="51"/>
        <v>78.5</v>
      </c>
      <c r="I12976">
        <f t="shared" si="52"/>
        <v>0</v>
      </c>
      <c r="J12976">
        <f t="shared" si="48"/>
        <v>13.5</v>
      </c>
      <c r="K12976">
        <f t="shared" si="49"/>
        <v>13.5</v>
      </c>
      <c r="L12976" s="15"/>
      <c r="M12976" s="1">
        <f t="shared" si="50"/>
        <v>370460.18909558008</v>
      </c>
      <c r="T12976"/>
    </row>
    <row r="12977" spans="1:20" x14ac:dyDescent="0.25">
      <c r="A12977">
        <v>1996</v>
      </c>
      <c r="B12977">
        <v>7</v>
      </c>
      <c r="C12977">
        <v>10</v>
      </c>
      <c r="D12977">
        <v>78</v>
      </c>
      <c r="E12977">
        <v>65</v>
      </c>
      <c r="F12977">
        <v>0</v>
      </c>
      <c r="H12977">
        <f t="shared" si="51"/>
        <v>71.5</v>
      </c>
      <c r="I12977">
        <f t="shared" si="52"/>
        <v>0</v>
      </c>
      <c r="J12977">
        <f t="shared" si="48"/>
        <v>6.5</v>
      </c>
      <c r="K12977">
        <f t="shared" si="49"/>
        <v>6.5</v>
      </c>
      <c r="L12977" s="15"/>
      <c r="M12977" s="1">
        <f t="shared" si="50"/>
        <v>180330.07686950447</v>
      </c>
      <c r="T12977"/>
    </row>
    <row r="12978" spans="1:20" x14ac:dyDescent="0.25">
      <c r="A12978">
        <v>1996</v>
      </c>
      <c r="B12978">
        <v>7</v>
      </c>
      <c r="C12978">
        <v>11</v>
      </c>
      <c r="D12978">
        <v>80</v>
      </c>
      <c r="E12978">
        <v>62</v>
      </c>
      <c r="F12978">
        <v>0</v>
      </c>
      <c r="H12978">
        <f t="shared" si="51"/>
        <v>71</v>
      </c>
      <c r="I12978">
        <f t="shared" si="52"/>
        <v>0</v>
      </c>
      <c r="J12978">
        <f t="shared" si="48"/>
        <v>6</v>
      </c>
      <c r="K12978">
        <f t="shared" si="49"/>
        <v>6</v>
      </c>
      <c r="L12978" s="15"/>
      <c r="M12978" s="1">
        <f t="shared" si="50"/>
        <v>166749.35456764192</v>
      </c>
      <c r="T12978"/>
    </row>
    <row r="12979" spans="1:20" x14ac:dyDescent="0.25">
      <c r="A12979">
        <v>1996</v>
      </c>
      <c r="B12979">
        <v>7</v>
      </c>
      <c r="C12979">
        <v>12</v>
      </c>
      <c r="D12979">
        <v>76</v>
      </c>
      <c r="E12979">
        <v>66</v>
      </c>
      <c r="F12979">
        <v>36</v>
      </c>
      <c r="H12979">
        <f t="shared" si="51"/>
        <v>71</v>
      </c>
      <c r="I12979">
        <f t="shared" si="52"/>
        <v>0</v>
      </c>
      <c r="J12979">
        <f t="shared" si="48"/>
        <v>6</v>
      </c>
      <c r="K12979">
        <f t="shared" si="49"/>
        <v>6</v>
      </c>
      <c r="L12979" s="15"/>
      <c r="M12979" s="1">
        <f t="shared" si="50"/>
        <v>166749.35456764192</v>
      </c>
      <c r="T12979"/>
    </row>
    <row r="12980" spans="1:20" x14ac:dyDescent="0.25">
      <c r="A12980">
        <v>1996</v>
      </c>
      <c r="B12980">
        <v>7</v>
      </c>
      <c r="C12980">
        <v>13</v>
      </c>
      <c r="D12980">
        <v>73</v>
      </c>
      <c r="E12980">
        <v>68</v>
      </c>
      <c r="F12980">
        <v>177</v>
      </c>
      <c r="H12980">
        <f t="shared" si="51"/>
        <v>70.5</v>
      </c>
      <c r="I12980">
        <f t="shared" si="52"/>
        <v>0</v>
      </c>
      <c r="J12980">
        <f t="shared" si="48"/>
        <v>5.5</v>
      </c>
      <c r="K12980">
        <f t="shared" si="49"/>
        <v>5.5</v>
      </c>
      <c r="L12980" s="15"/>
      <c r="M12980" s="1">
        <f t="shared" si="50"/>
        <v>153168.63226577936</v>
      </c>
      <c r="T12980"/>
    </row>
    <row r="12981" spans="1:20" x14ac:dyDescent="0.25">
      <c r="A12981">
        <v>1996</v>
      </c>
      <c r="B12981">
        <v>7</v>
      </c>
      <c r="C12981">
        <v>14</v>
      </c>
      <c r="D12981">
        <v>86</v>
      </c>
      <c r="E12981">
        <v>68</v>
      </c>
      <c r="F12981">
        <v>1</v>
      </c>
      <c r="H12981">
        <f t="shared" si="51"/>
        <v>77</v>
      </c>
      <c r="I12981">
        <f t="shared" si="52"/>
        <v>0</v>
      </c>
      <c r="J12981">
        <f t="shared" si="48"/>
        <v>12</v>
      </c>
      <c r="K12981">
        <f t="shared" si="49"/>
        <v>12</v>
      </c>
      <c r="L12981" s="15"/>
      <c r="M12981" s="1">
        <f t="shared" si="50"/>
        <v>329718.02218999248</v>
      </c>
      <c r="T12981"/>
    </row>
    <row r="12982" spans="1:20" x14ac:dyDescent="0.25">
      <c r="A12982">
        <v>1996</v>
      </c>
      <c r="B12982">
        <v>7</v>
      </c>
      <c r="C12982">
        <v>15</v>
      </c>
      <c r="D12982">
        <v>82</v>
      </c>
      <c r="E12982">
        <v>71</v>
      </c>
      <c r="F12982">
        <v>45</v>
      </c>
      <c r="H12982">
        <f t="shared" si="51"/>
        <v>76.5</v>
      </c>
      <c r="I12982">
        <f t="shared" si="52"/>
        <v>0</v>
      </c>
      <c r="J12982">
        <f t="shared" si="48"/>
        <v>11.5</v>
      </c>
      <c r="K12982">
        <f t="shared" si="49"/>
        <v>11.5</v>
      </c>
      <c r="L12982" s="15"/>
      <c r="M12982" s="1">
        <f t="shared" si="50"/>
        <v>316137.29988812993</v>
      </c>
      <c r="T12982"/>
    </row>
    <row r="12983" spans="1:20" x14ac:dyDescent="0.25">
      <c r="A12983">
        <v>1996</v>
      </c>
      <c r="B12983">
        <v>7</v>
      </c>
      <c r="C12983">
        <v>16</v>
      </c>
      <c r="D12983">
        <v>85</v>
      </c>
      <c r="E12983">
        <v>70</v>
      </c>
      <c r="F12983">
        <v>2</v>
      </c>
      <c r="H12983">
        <f t="shared" si="51"/>
        <v>77.5</v>
      </c>
      <c r="I12983">
        <f t="shared" si="52"/>
        <v>0</v>
      </c>
      <c r="J12983">
        <f t="shared" si="48"/>
        <v>12.5</v>
      </c>
      <c r="K12983">
        <f t="shared" si="49"/>
        <v>12.5</v>
      </c>
      <c r="L12983" s="15"/>
      <c r="M12983" s="1">
        <f t="shared" si="50"/>
        <v>343298.74449185503</v>
      </c>
      <c r="T12983"/>
    </row>
    <row r="12984" spans="1:20" x14ac:dyDescent="0.25">
      <c r="A12984">
        <v>1996</v>
      </c>
      <c r="B12984">
        <v>7</v>
      </c>
      <c r="C12984">
        <v>17</v>
      </c>
      <c r="D12984">
        <v>87</v>
      </c>
      <c r="E12984">
        <v>74</v>
      </c>
      <c r="F12984">
        <v>0</v>
      </c>
      <c r="H12984">
        <f t="shared" si="51"/>
        <v>80.5</v>
      </c>
      <c r="I12984">
        <f t="shared" si="52"/>
        <v>0</v>
      </c>
      <c r="J12984">
        <f t="shared" si="48"/>
        <v>15.5</v>
      </c>
      <c r="K12984">
        <f t="shared" si="49"/>
        <v>15.5</v>
      </c>
      <c r="L12984" s="15"/>
      <c r="M12984" s="1">
        <f t="shared" si="50"/>
        <v>424783.07830303028</v>
      </c>
      <c r="T12984"/>
    </row>
    <row r="12985" spans="1:20" x14ac:dyDescent="0.25">
      <c r="A12985">
        <v>1996</v>
      </c>
      <c r="B12985">
        <v>7</v>
      </c>
      <c r="C12985">
        <v>18</v>
      </c>
      <c r="D12985">
        <v>89</v>
      </c>
      <c r="E12985">
        <v>73</v>
      </c>
      <c r="F12985">
        <v>0</v>
      </c>
      <c r="H12985">
        <f t="shared" si="51"/>
        <v>81</v>
      </c>
      <c r="I12985">
        <f t="shared" si="52"/>
        <v>0</v>
      </c>
      <c r="J12985">
        <f t="shared" si="48"/>
        <v>16</v>
      </c>
      <c r="K12985">
        <f t="shared" si="49"/>
        <v>16</v>
      </c>
      <c r="L12985" s="15"/>
      <c r="M12985" s="1">
        <f t="shared" si="50"/>
        <v>438363.80060489284</v>
      </c>
      <c r="T12985"/>
    </row>
    <row r="12986" spans="1:20" x14ac:dyDescent="0.25">
      <c r="A12986">
        <v>1996</v>
      </c>
      <c r="B12986">
        <v>7</v>
      </c>
      <c r="C12986">
        <v>19</v>
      </c>
      <c r="D12986">
        <v>85</v>
      </c>
      <c r="E12986">
        <v>72</v>
      </c>
      <c r="F12986">
        <v>17</v>
      </c>
      <c r="H12986">
        <f t="shared" si="51"/>
        <v>78.5</v>
      </c>
      <c r="I12986">
        <f t="shared" si="52"/>
        <v>0</v>
      </c>
      <c r="J12986">
        <f t="shared" si="48"/>
        <v>13.5</v>
      </c>
      <c r="K12986">
        <f t="shared" si="49"/>
        <v>13.5</v>
      </c>
      <c r="L12986" s="15"/>
      <c r="M12986" s="1">
        <f t="shared" si="50"/>
        <v>370460.18909558008</v>
      </c>
      <c r="T12986"/>
    </row>
    <row r="12987" spans="1:20" x14ac:dyDescent="0.25">
      <c r="A12987">
        <v>1996</v>
      </c>
      <c r="B12987">
        <v>7</v>
      </c>
      <c r="C12987">
        <v>20</v>
      </c>
      <c r="D12987">
        <v>76</v>
      </c>
      <c r="E12987">
        <v>65</v>
      </c>
      <c r="F12987">
        <v>0</v>
      </c>
      <c r="H12987">
        <f t="shared" si="51"/>
        <v>70.5</v>
      </c>
      <c r="I12987">
        <f t="shared" si="52"/>
        <v>0</v>
      </c>
      <c r="J12987">
        <f t="shared" si="48"/>
        <v>5.5</v>
      </c>
      <c r="K12987">
        <f t="shared" si="49"/>
        <v>5.5</v>
      </c>
      <c r="L12987" s="15"/>
      <c r="M12987" s="1">
        <f t="shared" si="50"/>
        <v>153168.63226577936</v>
      </c>
      <c r="T12987"/>
    </row>
    <row r="12988" spans="1:20" x14ac:dyDescent="0.25">
      <c r="A12988">
        <v>1996</v>
      </c>
      <c r="B12988">
        <v>7</v>
      </c>
      <c r="C12988">
        <v>21</v>
      </c>
      <c r="D12988">
        <v>81</v>
      </c>
      <c r="E12988">
        <v>63</v>
      </c>
      <c r="F12988">
        <v>0</v>
      </c>
      <c r="H12988">
        <f t="shared" si="51"/>
        <v>72</v>
      </c>
      <c r="I12988">
        <f t="shared" si="52"/>
        <v>0</v>
      </c>
      <c r="J12988">
        <f t="shared" si="48"/>
        <v>7</v>
      </c>
      <c r="K12988">
        <f t="shared" si="49"/>
        <v>7</v>
      </c>
      <c r="L12988" s="15"/>
      <c r="M12988" s="1">
        <f t="shared" si="50"/>
        <v>193910.79917136699</v>
      </c>
      <c r="T12988"/>
    </row>
    <row r="12989" spans="1:20" x14ac:dyDescent="0.25">
      <c r="A12989">
        <v>1996</v>
      </c>
      <c r="B12989">
        <v>7</v>
      </c>
      <c r="C12989">
        <v>22</v>
      </c>
      <c r="D12989">
        <v>74</v>
      </c>
      <c r="E12989">
        <v>66</v>
      </c>
      <c r="F12989">
        <v>2</v>
      </c>
      <c r="H12989">
        <f t="shared" si="51"/>
        <v>70</v>
      </c>
      <c r="I12989">
        <f t="shared" si="52"/>
        <v>0</v>
      </c>
      <c r="J12989">
        <f t="shared" si="48"/>
        <v>5</v>
      </c>
      <c r="K12989">
        <f t="shared" si="49"/>
        <v>5</v>
      </c>
      <c r="L12989" s="15"/>
      <c r="M12989" s="1">
        <f t="shared" si="50"/>
        <v>139587.90996391681</v>
      </c>
      <c r="T12989"/>
    </row>
    <row r="12990" spans="1:20" x14ac:dyDescent="0.25">
      <c r="A12990">
        <v>1996</v>
      </c>
      <c r="B12990">
        <v>7</v>
      </c>
      <c r="C12990">
        <v>23</v>
      </c>
      <c r="D12990">
        <v>70</v>
      </c>
      <c r="E12990">
        <v>64</v>
      </c>
      <c r="F12990">
        <v>24</v>
      </c>
      <c r="H12990">
        <f t="shared" si="51"/>
        <v>67</v>
      </c>
      <c r="I12990">
        <f t="shared" si="52"/>
        <v>0</v>
      </c>
      <c r="J12990">
        <f t="shared" si="48"/>
        <v>2</v>
      </c>
      <c r="K12990">
        <f t="shared" si="49"/>
        <v>2</v>
      </c>
      <c r="L12990" s="15"/>
      <c r="M12990" s="1">
        <f t="shared" si="50"/>
        <v>58103.576152741531</v>
      </c>
      <c r="T12990"/>
    </row>
    <row r="12991" spans="1:20" x14ac:dyDescent="0.25">
      <c r="A12991">
        <v>1996</v>
      </c>
      <c r="B12991">
        <v>7</v>
      </c>
      <c r="C12991">
        <v>24</v>
      </c>
      <c r="D12991">
        <v>78</v>
      </c>
      <c r="E12991">
        <v>63</v>
      </c>
      <c r="F12991">
        <v>0</v>
      </c>
      <c r="H12991">
        <f t="shared" si="51"/>
        <v>70.5</v>
      </c>
      <c r="I12991">
        <f t="shared" si="52"/>
        <v>0</v>
      </c>
      <c r="J12991">
        <f t="shared" si="48"/>
        <v>5.5</v>
      </c>
      <c r="K12991">
        <f t="shared" si="49"/>
        <v>5.5</v>
      </c>
      <c r="L12991" s="15"/>
      <c r="M12991" s="1">
        <f t="shared" si="50"/>
        <v>153168.63226577936</v>
      </c>
      <c r="T12991"/>
    </row>
    <row r="12992" spans="1:20" x14ac:dyDescent="0.25">
      <c r="A12992">
        <v>1996</v>
      </c>
      <c r="B12992">
        <v>7</v>
      </c>
      <c r="C12992">
        <v>25</v>
      </c>
      <c r="D12992">
        <v>80</v>
      </c>
      <c r="E12992">
        <v>68</v>
      </c>
      <c r="F12992">
        <v>0</v>
      </c>
      <c r="H12992">
        <f t="shared" si="51"/>
        <v>74</v>
      </c>
      <c r="I12992">
        <f t="shared" si="52"/>
        <v>0</v>
      </c>
      <c r="J12992">
        <f t="shared" si="48"/>
        <v>9</v>
      </c>
      <c r="K12992">
        <f t="shared" si="49"/>
        <v>9</v>
      </c>
      <c r="L12992" s="15"/>
      <c r="M12992" s="1">
        <f t="shared" si="50"/>
        <v>248233.6883788172</v>
      </c>
      <c r="T12992"/>
    </row>
    <row r="12993" spans="1:20" x14ac:dyDescent="0.25">
      <c r="A12993">
        <v>1996</v>
      </c>
      <c r="B12993">
        <v>7</v>
      </c>
      <c r="C12993">
        <v>26</v>
      </c>
      <c r="D12993">
        <v>79</v>
      </c>
      <c r="E12993">
        <v>67</v>
      </c>
      <c r="F12993">
        <v>46</v>
      </c>
      <c r="H12993">
        <f t="shared" si="51"/>
        <v>73</v>
      </c>
      <c r="I12993">
        <f t="shared" si="52"/>
        <v>0</v>
      </c>
      <c r="J12993">
        <f t="shared" si="48"/>
        <v>8</v>
      </c>
      <c r="K12993">
        <f t="shared" si="49"/>
        <v>8</v>
      </c>
      <c r="L12993" s="15"/>
      <c r="M12993" s="1">
        <f t="shared" si="50"/>
        <v>221072.24377509209</v>
      </c>
      <c r="T12993"/>
    </row>
    <row r="12994" spans="1:20" x14ac:dyDescent="0.25">
      <c r="A12994">
        <v>1996</v>
      </c>
      <c r="B12994">
        <v>7</v>
      </c>
      <c r="C12994">
        <v>27</v>
      </c>
      <c r="D12994">
        <v>79</v>
      </c>
      <c r="E12994">
        <v>66</v>
      </c>
      <c r="F12994">
        <v>0</v>
      </c>
      <c r="H12994">
        <f t="shared" si="51"/>
        <v>72.5</v>
      </c>
      <c r="I12994">
        <f t="shared" si="52"/>
        <v>0</v>
      </c>
      <c r="J12994">
        <f t="shared" si="48"/>
        <v>7.5</v>
      </c>
      <c r="K12994">
        <f t="shared" si="49"/>
        <v>7.5</v>
      </c>
      <c r="L12994" s="15"/>
      <c r="M12994" s="1">
        <f t="shared" si="50"/>
        <v>207491.52147322954</v>
      </c>
      <c r="T12994"/>
    </row>
    <row r="12995" spans="1:20" x14ac:dyDescent="0.25">
      <c r="A12995">
        <v>1996</v>
      </c>
      <c r="B12995">
        <v>7</v>
      </c>
      <c r="C12995">
        <v>28</v>
      </c>
      <c r="D12995">
        <v>81</v>
      </c>
      <c r="E12995">
        <v>64</v>
      </c>
      <c r="F12995">
        <v>0</v>
      </c>
      <c r="H12995">
        <f t="shared" si="51"/>
        <v>72.5</v>
      </c>
      <c r="I12995">
        <f t="shared" si="52"/>
        <v>0</v>
      </c>
      <c r="J12995">
        <f t="shared" si="48"/>
        <v>7.5</v>
      </c>
      <c r="K12995">
        <f t="shared" si="49"/>
        <v>7.5</v>
      </c>
      <c r="L12995" s="15"/>
      <c r="M12995" s="1">
        <f t="shared" si="50"/>
        <v>207491.52147322954</v>
      </c>
      <c r="T12995"/>
    </row>
    <row r="12996" spans="1:20" x14ac:dyDescent="0.25">
      <c r="A12996">
        <v>1996</v>
      </c>
      <c r="B12996">
        <v>7</v>
      </c>
      <c r="C12996">
        <v>29</v>
      </c>
      <c r="D12996">
        <v>77</v>
      </c>
      <c r="E12996">
        <v>68</v>
      </c>
      <c r="F12996">
        <v>0</v>
      </c>
      <c r="H12996">
        <f t="shared" si="51"/>
        <v>72.5</v>
      </c>
      <c r="I12996">
        <f t="shared" si="52"/>
        <v>0</v>
      </c>
      <c r="J12996">
        <f t="shared" si="48"/>
        <v>7.5</v>
      </c>
      <c r="K12996">
        <f t="shared" si="49"/>
        <v>7.5</v>
      </c>
      <c r="L12996" s="15"/>
      <c r="M12996" s="1">
        <f t="shared" si="50"/>
        <v>207491.52147322954</v>
      </c>
      <c r="T12996"/>
    </row>
    <row r="12997" spans="1:20" x14ac:dyDescent="0.25">
      <c r="A12997">
        <v>1996</v>
      </c>
      <c r="B12997">
        <v>7</v>
      </c>
      <c r="C12997">
        <v>30</v>
      </c>
      <c r="D12997">
        <v>73</v>
      </c>
      <c r="E12997">
        <v>67</v>
      </c>
      <c r="F12997">
        <v>1</v>
      </c>
      <c r="H12997">
        <f t="shared" si="51"/>
        <v>70</v>
      </c>
      <c r="I12997">
        <f t="shared" si="52"/>
        <v>0</v>
      </c>
      <c r="J12997">
        <f t="shared" si="48"/>
        <v>5</v>
      </c>
      <c r="K12997">
        <f t="shared" si="49"/>
        <v>5</v>
      </c>
      <c r="L12997" s="15"/>
      <c r="M12997" s="1">
        <f t="shared" si="50"/>
        <v>139587.90996391681</v>
      </c>
      <c r="T12997"/>
    </row>
    <row r="12998" spans="1:20" x14ac:dyDescent="0.25">
      <c r="A12998">
        <v>1996</v>
      </c>
      <c r="B12998">
        <v>7</v>
      </c>
      <c r="C12998">
        <v>31</v>
      </c>
      <c r="D12998">
        <v>72</v>
      </c>
      <c r="E12998">
        <v>65</v>
      </c>
      <c r="F12998">
        <v>101</v>
      </c>
      <c r="H12998">
        <f t="shared" si="51"/>
        <v>68.5</v>
      </c>
      <c r="I12998">
        <f t="shared" si="52"/>
        <v>0</v>
      </c>
      <c r="J12998">
        <f t="shared" ref="J12998:J13061" si="53">+IF(H12998&gt;$L$12418,H12998-$L$12418,0)</f>
        <v>3.5</v>
      </c>
      <c r="K12998">
        <f t="shared" ref="K12998:K13061" si="54">+I12998+J12998</f>
        <v>3.5</v>
      </c>
      <c r="L12998" s="15"/>
      <c r="M12998" s="1">
        <f t="shared" ref="M12998:M13061" si="55">+(L$12416/30.25)+($L$12417*K12998)</f>
        <v>98845.743058329172</v>
      </c>
      <c r="T12998"/>
    </row>
    <row r="12999" spans="1:20" x14ac:dyDescent="0.25">
      <c r="A12999">
        <v>1996</v>
      </c>
      <c r="B12999">
        <v>8</v>
      </c>
      <c r="C12999">
        <v>1</v>
      </c>
      <c r="D12999">
        <v>77</v>
      </c>
      <c r="E12999">
        <v>64</v>
      </c>
      <c r="F12999">
        <v>9</v>
      </c>
      <c r="H12999">
        <f t="shared" si="51"/>
        <v>70.5</v>
      </c>
      <c r="I12999">
        <f t="shared" si="52"/>
        <v>0</v>
      </c>
      <c r="J12999">
        <f t="shared" si="53"/>
        <v>5.5</v>
      </c>
      <c r="K12999">
        <f t="shared" si="54"/>
        <v>5.5</v>
      </c>
      <c r="L12999" s="15"/>
      <c r="M12999" s="1">
        <f t="shared" si="55"/>
        <v>153168.63226577936</v>
      </c>
      <c r="T12999"/>
    </row>
    <row r="13000" spans="1:20" x14ac:dyDescent="0.25">
      <c r="A13000">
        <v>1996</v>
      </c>
      <c r="B13000">
        <v>8</v>
      </c>
      <c r="C13000">
        <v>2</v>
      </c>
      <c r="D13000">
        <v>80</v>
      </c>
      <c r="E13000">
        <v>68</v>
      </c>
      <c r="F13000">
        <v>0</v>
      </c>
      <c r="H13000">
        <f t="shared" si="51"/>
        <v>74</v>
      </c>
      <c r="I13000">
        <f t="shared" si="52"/>
        <v>0</v>
      </c>
      <c r="J13000">
        <f t="shared" si="53"/>
        <v>9</v>
      </c>
      <c r="K13000">
        <f t="shared" si="54"/>
        <v>9</v>
      </c>
      <c r="L13000" s="15"/>
      <c r="M13000" s="1">
        <f t="shared" si="55"/>
        <v>248233.6883788172</v>
      </c>
      <c r="T13000"/>
    </row>
    <row r="13001" spans="1:20" x14ac:dyDescent="0.25">
      <c r="A13001">
        <v>1996</v>
      </c>
      <c r="B13001">
        <v>8</v>
      </c>
      <c r="C13001">
        <v>3</v>
      </c>
      <c r="D13001">
        <v>76</v>
      </c>
      <c r="E13001">
        <v>69</v>
      </c>
      <c r="F13001">
        <v>0</v>
      </c>
      <c r="H13001">
        <f t="shared" si="51"/>
        <v>72.5</v>
      </c>
      <c r="I13001">
        <f t="shared" si="52"/>
        <v>0</v>
      </c>
      <c r="J13001">
        <f t="shared" si="53"/>
        <v>7.5</v>
      </c>
      <c r="K13001">
        <f t="shared" si="54"/>
        <v>7.5</v>
      </c>
      <c r="L13001" s="15"/>
      <c r="M13001" s="1">
        <f t="shared" si="55"/>
        <v>207491.52147322954</v>
      </c>
      <c r="T13001"/>
    </row>
    <row r="13002" spans="1:20" x14ac:dyDescent="0.25">
      <c r="A13002">
        <v>1996</v>
      </c>
      <c r="B13002">
        <v>8</v>
      </c>
      <c r="C13002">
        <v>4</v>
      </c>
      <c r="D13002">
        <v>83</v>
      </c>
      <c r="E13002">
        <v>68</v>
      </c>
      <c r="F13002">
        <v>0</v>
      </c>
      <c r="H13002">
        <f t="shared" si="51"/>
        <v>75.5</v>
      </c>
      <c r="I13002">
        <f t="shared" si="52"/>
        <v>0</v>
      </c>
      <c r="J13002">
        <f t="shared" si="53"/>
        <v>10.5</v>
      </c>
      <c r="K13002">
        <f t="shared" si="54"/>
        <v>10.5</v>
      </c>
      <c r="L13002" s="15"/>
      <c r="M13002" s="1">
        <f t="shared" si="55"/>
        <v>288975.85528440482</v>
      </c>
      <c r="T13002"/>
    </row>
    <row r="13003" spans="1:20" x14ac:dyDescent="0.25">
      <c r="A13003">
        <v>1996</v>
      </c>
      <c r="B13003">
        <v>8</v>
      </c>
      <c r="C13003">
        <v>5</v>
      </c>
      <c r="D13003">
        <v>85</v>
      </c>
      <c r="E13003">
        <v>70</v>
      </c>
      <c r="F13003">
        <v>0</v>
      </c>
      <c r="H13003">
        <f t="shared" si="51"/>
        <v>77.5</v>
      </c>
      <c r="I13003">
        <f t="shared" si="52"/>
        <v>0</v>
      </c>
      <c r="J13003">
        <f t="shared" si="53"/>
        <v>12.5</v>
      </c>
      <c r="K13003">
        <f t="shared" si="54"/>
        <v>12.5</v>
      </c>
      <c r="L13003" s="15"/>
      <c r="M13003" s="1">
        <f t="shared" si="55"/>
        <v>343298.74449185503</v>
      </c>
      <c r="T13003"/>
    </row>
    <row r="13004" spans="1:20" x14ac:dyDescent="0.25">
      <c r="A13004">
        <v>1996</v>
      </c>
      <c r="B13004">
        <v>8</v>
      </c>
      <c r="C13004">
        <v>6</v>
      </c>
      <c r="D13004">
        <v>85</v>
      </c>
      <c r="E13004">
        <v>71</v>
      </c>
      <c r="F13004">
        <v>0</v>
      </c>
      <c r="H13004">
        <f t="shared" si="51"/>
        <v>78</v>
      </c>
      <c r="I13004">
        <f t="shared" si="52"/>
        <v>0</v>
      </c>
      <c r="J13004">
        <f t="shared" si="53"/>
        <v>13</v>
      </c>
      <c r="K13004">
        <f t="shared" si="54"/>
        <v>13</v>
      </c>
      <c r="L13004" s="15"/>
      <c r="M13004" s="1">
        <f t="shared" si="55"/>
        <v>356879.46679371758</v>
      </c>
      <c r="T13004"/>
    </row>
    <row r="13005" spans="1:20" x14ac:dyDescent="0.25">
      <c r="A13005">
        <v>1996</v>
      </c>
      <c r="B13005">
        <v>8</v>
      </c>
      <c r="C13005">
        <v>7</v>
      </c>
      <c r="D13005">
        <v>81</v>
      </c>
      <c r="E13005">
        <v>71</v>
      </c>
      <c r="F13005">
        <v>0</v>
      </c>
      <c r="H13005">
        <f t="shared" si="51"/>
        <v>76</v>
      </c>
      <c r="I13005">
        <f t="shared" si="52"/>
        <v>0</v>
      </c>
      <c r="J13005">
        <f t="shared" si="53"/>
        <v>11</v>
      </c>
      <c r="K13005">
        <f t="shared" si="54"/>
        <v>11</v>
      </c>
      <c r="L13005" s="15"/>
      <c r="M13005" s="1">
        <f t="shared" si="55"/>
        <v>302556.57758626738</v>
      </c>
      <c r="T13005"/>
    </row>
    <row r="13006" spans="1:20" x14ac:dyDescent="0.25">
      <c r="A13006">
        <v>1996</v>
      </c>
      <c r="B13006">
        <v>8</v>
      </c>
      <c r="C13006">
        <v>8</v>
      </c>
      <c r="D13006">
        <v>84</v>
      </c>
      <c r="E13006">
        <v>69</v>
      </c>
      <c r="F13006">
        <v>0</v>
      </c>
      <c r="H13006">
        <f t="shared" si="51"/>
        <v>76.5</v>
      </c>
      <c r="I13006">
        <f t="shared" si="52"/>
        <v>0</v>
      </c>
      <c r="J13006">
        <f t="shared" si="53"/>
        <v>11.5</v>
      </c>
      <c r="K13006">
        <f t="shared" si="54"/>
        <v>11.5</v>
      </c>
      <c r="L13006" s="15"/>
      <c r="M13006" s="1">
        <f t="shared" si="55"/>
        <v>316137.29988812993</v>
      </c>
      <c r="T13006"/>
    </row>
    <row r="13007" spans="1:20" x14ac:dyDescent="0.25">
      <c r="A13007">
        <v>1996</v>
      </c>
      <c r="B13007">
        <v>8</v>
      </c>
      <c r="C13007">
        <v>9</v>
      </c>
      <c r="D13007">
        <v>82</v>
      </c>
      <c r="E13007">
        <v>66</v>
      </c>
      <c r="F13007">
        <v>82</v>
      </c>
      <c r="H13007">
        <f t="shared" si="51"/>
        <v>74</v>
      </c>
      <c r="I13007">
        <f t="shared" si="52"/>
        <v>0</v>
      </c>
      <c r="J13007">
        <f t="shared" si="53"/>
        <v>9</v>
      </c>
      <c r="K13007">
        <f t="shared" si="54"/>
        <v>9</v>
      </c>
      <c r="L13007" s="15"/>
      <c r="M13007" s="1">
        <f t="shared" si="55"/>
        <v>248233.6883788172</v>
      </c>
      <c r="T13007"/>
    </row>
    <row r="13008" spans="1:20" x14ac:dyDescent="0.25">
      <c r="A13008">
        <v>1996</v>
      </c>
      <c r="B13008">
        <v>8</v>
      </c>
      <c r="C13008">
        <v>10</v>
      </c>
      <c r="D13008">
        <v>83</v>
      </c>
      <c r="E13008">
        <v>70</v>
      </c>
      <c r="F13008">
        <v>0</v>
      </c>
      <c r="H13008">
        <f t="shared" si="51"/>
        <v>76.5</v>
      </c>
      <c r="I13008">
        <f t="shared" si="52"/>
        <v>0</v>
      </c>
      <c r="J13008">
        <f t="shared" si="53"/>
        <v>11.5</v>
      </c>
      <c r="K13008">
        <f t="shared" si="54"/>
        <v>11.5</v>
      </c>
      <c r="L13008" s="15"/>
      <c r="M13008" s="1">
        <f t="shared" si="55"/>
        <v>316137.29988812993</v>
      </c>
      <c r="T13008"/>
    </row>
    <row r="13009" spans="1:20" x14ac:dyDescent="0.25">
      <c r="A13009">
        <v>1996</v>
      </c>
      <c r="B13009">
        <v>8</v>
      </c>
      <c r="C13009">
        <v>11</v>
      </c>
      <c r="D13009">
        <v>79</v>
      </c>
      <c r="E13009">
        <v>63</v>
      </c>
      <c r="F13009">
        <v>0</v>
      </c>
      <c r="H13009">
        <f t="shared" si="51"/>
        <v>71</v>
      </c>
      <c r="I13009">
        <f t="shared" si="52"/>
        <v>0</v>
      </c>
      <c r="J13009">
        <f t="shared" si="53"/>
        <v>6</v>
      </c>
      <c r="K13009">
        <f t="shared" si="54"/>
        <v>6</v>
      </c>
      <c r="L13009" s="15"/>
      <c r="M13009" s="1">
        <f t="shared" si="55"/>
        <v>166749.35456764192</v>
      </c>
      <c r="T13009"/>
    </row>
    <row r="13010" spans="1:20" x14ac:dyDescent="0.25">
      <c r="A13010">
        <v>1996</v>
      </c>
      <c r="B13010">
        <v>8</v>
      </c>
      <c r="C13010">
        <v>12</v>
      </c>
      <c r="D13010">
        <v>72</v>
      </c>
      <c r="E13010">
        <v>62</v>
      </c>
      <c r="F13010">
        <v>7</v>
      </c>
      <c r="H13010">
        <f t="shared" si="51"/>
        <v>67</v>
      </c>
      <c r="I13010">
        <f t="shared" si="52"/>
        <v>0</v>
      </c>
      <c r="J13010">
        <f t="shared" si="53"/>
        <v>2</v>
      </c>
      <c r="K13010">
        <f t="shared" si="54"/>
        <v>2</v>
      </c>
      <c r="L13010" s="15"/>
      <c r="M13010" s="1">
        <f t="shared" si="55"/>
        <v>58103.576152741531</v>
      </c>
      <c r="T13010"/>
    </row>
    <row r="13011" spans="1:20" x14ac:dyDescent="0.25">
      <c r="A13011">
        <v>1996</v>
      </c>
      <c r="B13011">
        <v>8</v>
      </c>
      <c r="C13011">
        <v>13</v>
      </c>
      <c r="D13011">
        <v>69</v>
      </c>
      <c r="E13011">
        <v>61</v>
      </c>
      <c r="F13011">
        <v>75</v>
      </c>
      <c r="H13011">
        <f t="shared" si="51"/>
        <v>65</v>
      </c>
      <c r="I13011">
        <f t="shared" si="52"/>
        <v>0</v>
      </c>
      <c r="J13011">
        <f t="shared" si="53"/>
        <v>0</v>
      </c>
      <c r="K13011">
        <f t="shared" si="54"/>
        <v>0</v>
      </c>
      <c r="L13011" s="15"/>
      <c r="M13011" s="1">
        <f t="shared" si="55"/>
        <v>3780.6869452913475</v>
      </c>
      <c r="T13011"/>
    </row>
    <row r="13012" spans="1:20" x14ac:dyDescent="0.25">
      <c r="A13012">
        <v>1996</v>
      </c>
      <c r="B13012">
        <v>8</v>
      </c>
      <c r="C13012">
        <v>14</v>
      </c>
      <c r="D13012">
        <v>81</v>
      </c>
      <c r="E13012">
        <v>62</v>
      </c>
      <c r="F13012">
        <v>0</v>
      </c>
      <c r="H13012">
        <f t="shared" si="51"/>
        <v>71.5</v>
      </c>
      <c r="I13012">
        <f t="shared" si="52"/>
        <v>0</v>
      </c>
      <c r="J13012">
        <f t="shared" si="53"/>
        <v>6.5</v>
      </c>
      <c r="K13012">
        <f t="shared" si="54"/>
        <v>6.5</v>
      </c>
      <c r="L13012" s="15"/>
      <c r="M13012" s="1">
        <f t="shared" si="55"/>
        <v>180330.07686950447</v>
      </c>
      <c r="T13012"/>
    </row>
    <row r="13013" spans="1:20" x14ac:dyDescent="0.25">
      <c r="A13013">
        <v>1996</v>
      </c>
      <c r="B13013">
        <v>8</v>
      </c>
      <c r="C13013">
        <v>15</v>
      </c>
      <c r="D13013">
        <v>81</v>
      </c>
      <c r="E13013">
        <v>67</v>
      </c>
      <c r="F13013">
        <v>0</v>
      </c>
      <c r="H13013">
        <f t="shared" si="51"/>
        <v>74</v>
      </c>
      <c r="I13013">
        <f t="shared" si="52"/>
        <v>0</v>
      </c>
      <c r="J13013">
        <f t="shared" si="53"/>
        <v>9</v>
      </c>
      <c r="K13013">
        <f t="shared" si="54"/>
        <v>9</v>
      </c>
      <c r="L13013" s="15"/>
      <c r="M13013" s="1">
        <f t="shared" si="55"/>
        <v>248233.6883788172</v>
      </c>
      <c r="T13013"/>
    </row>
    <row r="13014" spans="1:20" x14ac:dyDescent="0.25">
      <c r="A13014">
        <v>1996</v>
      </c>
      <c r="B13014">
        <v>8</v>
      </c>
      <c r="C13014">
        <v>16</v>
      </c>
      <c r="D13014">
        <v>76</v>
      </c>
      <c r="E13014">
        <v>66</v>
      </c>
      <c r="F13014">
        <v>0</v>
      </c>
      <c r="H13014">
        <f t="shared" si="51"/>
        <v>71</v>
      </c>
      <c r="I13014">
        <f t="shared" si="52"/>
        <v>0</v>
      </c>
      <c r="J13014">
        <f t="shared" si="53"/>
        <v>6</v>
      </c>
      <c r="K13014">
        <f t="shared" si="54"/>
        <v>6</v>
      </c>
      <c r="L13014" s="15"/>
      <c r="M13014" s="1">
        <f t="shared" si="55"/>
        <v>166749.35456764192</v>
      </c>
      <c r="T13014"/>
    </row>
    <row r="13015" spans="1:20" x14ac:dyDescent="0.25">
      <c r="A13015">
        <v>1996</v>
      </c>
      <c r="B13015">
        <v>8</v>
      </c>
      <c r="C13015">
        <v>17</v>
      </c>
      <c r="D13015">
        <v>82</v>
      </c>
      <c r="E13015">
        <v>68</v>
      </c>
      <c r="F13015">
        <v>1</v>
      </c>
      <c r="H13015">
        <f t="shared" si="51"/>
        <v>75</v>
      </c>
      <c r="I13015">
        <f t="shared" si="52"/>
        <v>0</v>
      </c>
      <c r="J13015">
        <f t="shared" si="53"/>
        <v>10</v>
      </c>
      <c r="K13015">
        <f t="shared" si="54"/>
        <v>10</v>
      </c>
      <c r="L13015" s="15"/>
      <c r="M13015" s="1">
        <f t="shared" si="55"/>
        <v>275395.13298254227</v>
      </c>
      <c r="T13015"/>
    </row>
    <row r="13016" spans="1:20" x14ac:dyDescent="0.25">
      <c r="A13016">
        <v>1996</v>
      </c>
      <c r="B13016">
        <v>8</v>
      </c>
      <c r="C13016">
        <v>18</v>
      </c>
      <c r="D13016">
        <v>84</v>
      </c>
      <c r="E13016">
        <v>68</v>
      </c>
      <c r="F13016">
        <v>0</v>
      </c>
      <c r="H13016">
        <f t="shared" si="51"/>
        <v>76</v>
      </c>
      <c r="I13016">
        <f t="shared" si="52"/>
        <v>0</v>
      </c>
      <c r="J13016">
        <f t="shared" si="53"/>
        <v>11</v>
      </c>
      <c r="K13016">
        <f t="shared" si="54"/>
        <v>11</v>
      </c>
      <c r="L13016" s="15"/>
      <c r="M13016" s="1">
        <f t="shared" si="55"/>
        <v>302556.57758626738</v>
      </c>
      <c r="T13016"/>
    </row>
    <row r="13017" spans="1:20" x14ac:dyDescent="0.25">
      <c r="A13017">
        <v>1996</v>
      </c>
      <c r="B13017">
        <v>8</v>
      </c>
      <c r="C13017">
        <v>19</v>
      </c>
      <c r="D13017">
        <v>84</v>
      </c>
      <c r="E13017">
        <v>68</v>
      </c>
      <c r="F13017">
        <v>0</v>
      </c>
      <c r="H13017">
        <f t="shared" si="51"/>
        <v>76</v>
      </c>
      <c r="I13017">
        <f t="shared" si="52"/>
        <v>0</v>
      </c>
      <c r="J13017">
        <f t="shared" si="53"/>
        <v>11</v>
      </c>
      <c r="K13017">
        <f t="shared" si="54"/>
        <v>11</v>
      </c>
      <c r="L13017" s="15"/>
      <c r="M13017" s="1">
        <f t="shared" si="55"/>
        <v>302556.57758626738</v>
      </c>
      <c r="T13017"/>
    </row>
    <row r="13018" spans="1:20" x14ac:dyDescent="0.25">
      <c r="A13018">
        <v>1996</v>
      </c>
      <c r="B13018">
        <v>8</v>
      </c>
      <c r="C13018">
        <v>20</v>
      </c>
      <c r="D13018">
        <v>81</v>
      </c>
      <c r="E13018">
        <v>69</v>
      </c>
      <c r="F13018">
        <v>0</v>
      </c>
      <c r="H13018">
        <f t="shared" si="51"/>
        <v>75</v>
      </c>
      <c r="I13018">
        <f t="shared" si="52"/>
        <v>0</v>
      </c>
      <c r="J13018">
        <f t="shared" si="53"/>
        <v>10</v>
      </c>
      <c r="K13018">
        <f t="shared" si="54"/>
        <v>10</v>
      </c>
      <c r="L13018" s="15"/>
      <c r="M13018" s="1">
        <f t="shared" si="55"/>
        <v>275395.13298254227</v>
      </c>
      <c r="T13018"/>
    </row>
    <row r="13019" spans="1:20" x14ac:dyDescent="0.25">
      <c r="A13019">
        <v>1996</v>
      </c>
      <c r="B13019">
        <v>8</v>
      </c>
      <c r="C13019">
        <v>21</v>
      </c>
      <c r="D13019">
        <v>76</v>
      </c>
      <c r="E13019">
        <v>69</v>
      </c>
      <c r="F13019">
        <v>6</v>
      </c>
      <c r="H13019">
        <f t="shared" si="51"/>
        <v>72.5</v>
      </c>
      <c r="I13019">
        <f t="shared" si="52"/>
        <v>0</v>
      </c>
      <c r="J13019">
        <f t="shared" si="53"/>
        <v>7.5</v>
      </c>
      <c r="K13019">
        <f t="shared" si="54"/>
        <v>7.5</v>
      </c>
      <c r="L13019" s="15"/>
      <c r="M13019" s="1">
        <f t="shared" si="55"/>
        <v>207491.52147322954</v>
      </c>
      <c r="T13019"/>
    </row>
    <row r="13020" spans="1:20" x14ac:dyDescent="0.25">
      <c r="A13020">
        <v>1996</v>
      </c>
      <c r="B13020">
        <v>8</v>
      </c>
      <c r="C13020">
        <v>22</v>
      </c>
      <c r="D13020">
        <v>87</v>
      </c>
      <c r="E13020">
        <v>70</v>
      </c>
      <c r="F13020">
        <v>0</v>
      </c>
      <c r="H13020">
        <f t="shared" si="51"/>
        <v>78.5</v>
      </c>
      <c r="I13020">
        <f t="shared" si="52"/>
        <v>0</v>
      </c>
      <c r="J13020">
        <f t="shared" si="53"/>
        <v>13.5</v>
      </c>
      <c r="K13020">
        <f t="shared" si="54"/>
        <v>13.5</v>
      </c>
      <c r="L13020" s="15"/>
      <c r="M13020" s="1">
        <f t="shared" si="55"/>
        <v>370460.18909558008</v>
      </c>
      <c r="T13020"/>
    </row>
    <row r="13021" spans="1:20" x14ac:dyDescent="0.25">
      <c r="A13021">
        <v>1996</v>
      </c>
      <c r="B13021">
        <v>8</v>
      </c>
      <c r="C13021">
        <v>23</v>
      </c>
      <c r="D13021">
        <v>90</v>
      </c>
      <c r="E13021">
        <v>72</v>
      </c>
      <c r="F13021">
        <v>3</v>
      </c>
      <c r="H13021">
        <f t="shared" si="51"/>
        <v>81</v>
      </c>
      <c r="I13021">
        <f t="shared" si="52"/>
        <v>0</v>
      </c>
      <c r="J13021">
        <f t="shared" si="53"/>
        <v>16</v>
      </c>
      <c r="K13021">
        <f t="shared" si="54"/>
        <v>16</v>
      </c>
      <c r="L13021" s="15"/>
      <c r="M13021" s="1">
        <f t="shared" si="55"/>
        <v>438363.80060489284</v>
      </c>
      <c r="T13021"/>
    </row>
    <row r="13022" spans="1:20" x14ac:dyDescent="0.25">
      <c r="A13022">
        <v>1996</v>
      </c>
      <c r="B13022">
        <v>8</v>
      </c>
      <c r="C13022">
        <v>24</v>
      </c>
      <c r="D13022">
        <v>84</v>
      </c>
      <c r="E13022">
        <v>70</v>
      </c>
      <c r="F13022">
        <v>4</v>
      </c>
      <c r="H13022">
        <f t="shared" ref="H13022:H13085" si="56">+(D13022+E13022)/2</f>
        <v>77</v>
      </c>
      <c r="I13022">
        <f t="shared" ref="I13022:I13085" si="57">+IF(H13022&lt;65,65-H13022,0)</f>
        <v>0</v>
      </c>
      <c r="J13022">
        <f t="shared" si="53"/>
        <v>12</v>
      </c>
      <c r="K13022">
        <f t="shared" si="54"/>
        <v>12</v>
      </c>
      <c r="L13022" s="15"/>
      <c r="M13022" s="1">
        <f t="shared" si="55"/>
        <v>329718.02218999248</v>
      </c>
      <c r="T13022"/>
    </row>
    <row r="13023" spans="1:20" x14ac:dyDescent="0.25">
      <c r="A13023">
        <v>1996</v>
      </c>
      <c r="B13023">
        <v>8</v>
      </c>
      <c r="C13023">
        <v>25</v>
      </c>
      <c r="D13023">
        <v>84</v>
      </c>
      <c r="E13023">
        <v>69</v>
      </c>
      <c r="F13023">
        <v>0</v>
      </c>
      <c r="H13023">
        <f t="shared" si="56"/>
        <v>76.5</v>
      </c>
      <c r="I13023">
        <f t="shared" si="57"/>
        <v>0</v>
      </c>
      <c r="J13023">
        <f t="shared" si="53"/>
        <v>11.5</v>
      </c>
      <c r="K13023">
        <f t="shared" si="54"/>
        <v>11.5</v>
      </c>
      <c r="L13023" s="15"/>
      <c r="M13023" s="1">
        <f t="shared" si="55"/>
        <v>316137.29988812993</v>
      </c>
      <c r="T13023"/>
    </row>
    <row r="13024" spans="1:20" x14ac:dyDescent="0.25">
      <c r="A13024">
        <v>1996</v>
      </c>
      <c r="B13024">
        <v>8</v>
      </c>
      <c r="C13024">
        <v>26</v>
      </c>
      <c r="D13024">
        <v>88</v>
      </c>
      <c r="E13024">
        <v>69</v>
      </c>
      <c r="F13024">
        <v>0</v>
      </c>
      <c r="H13024">
        <f t="shared" si="56"/>
        <v>78.5</v>
      </c>
      <c r="I13024">
        <f t="shared" si="57"/>
        <v>0</v>
      </c>
      <c r="J13024">
        <f t="shared" si="53"/>
        <v>13.5</v>
      </c>
      <c r="K13024">
        <f t="shared" si="54"/>
        <v>13.5</v>
      </c>
      <c r="L13024" s="15"/>
      <c r="M13024" s="1">
        <f t="shared" si="55"/>
        <v>370460.18909558008</v>
      </c>
      <c r="T13024"/>
    </row>
    <row r="13025" spans="1:20" x14ac:dyDescent="0.25">
      <c r="A13025">
        <v>1996</v>
      </c>
      <c r="B13025">
        <v>8</v>
      </c>
      <c r="C13025">
        <v>27</v>
      </c>
      <c r="D13025">
        <v>83</v>
      </c>
      <c r="E13025">
        <v>70</v>
      </c>
      <c r="F13025">
        <v>0</v>
      </c>
      <c r="H13025">
        <f t="shared" si="56"/>
        <v>76.5</v>
      </c>
      <c r="I13025">
        <f t="shared" si="57"/>
        <v>0</v>
      </c>
      <c r="J13025">
        <f t="shared" si="53"/>
        <v>11.5</v>
      </c>
      <c r="K13025">
        <f t="shared" si="54"/>
        <v>11.5</v>
      </c>
      <c r="L13025" s="15"/>
      <c r="M13025" s="1">
        <f t="shared" si="55"/>
        <v>316137.29988812993</v>
      </c>
      <c r="T13025"/>
    </row>
    <row r="13026" spans="1:20" x14ac:dyDescent="0.25">
      <c r="A13026">
        <v>1996</v>
      </c>
      <c r="B13026">
        <v>8</v>
      </c>
      <c r="C13026">
        <v>28</v>
      </c>
      <c r="D13026">
        <v>76</v>
      </c>
      <c r="E13026">
        <v>67</v>
      </c>
      <c r="F13026">
        <v>0</v>
      </c>
      <c r="H13026">
        <f t="shared" si="56"/>
        <v>71.5</v>
      </c>
      <c r="I13026">
        <f t="shared" si="57"/>
        <v>0</v>
      </c>
      <c r="J13026">
        <f t="shared" si="53"/>
        <v>6.5</v>
      </c>
      <c r="K13026">
        <f t="shared" si="54"/>
        <v>6.5</v>
      </c>
      <c r="L13026" s="15"/>
      <c r="M13026" s="1">
        <f t="shared" si="55"/>
        <v>180330.07686950447</v>
      </c>
      <c r="T13026"/>
    </row>
    <row r="13027" spans="1:20" x14ac:dyDescent="0.25">
      <c r="A13027">
        <v>1996</v>
      </c>
      <c r="B13027">
        <v>8</v>
      </c>
      <c r="C13027">
        <v>29</v>
      </c>
      <c r="D13027">
        <v>83</v>
      </c>
      <c r="E13027">
        <v>67</v>
      </c>
      <c r="F13027">
        <v>0</v>
      </c>
      <c r="H13027">
        <f t="shared" si="56"/>
        <v>75</v>
      </c>
      <c r="I13027">
        <f t="shared" si="57"/>
        <v>0</v>
      </c>
      <c r="J13027">
        <f t="shared" si="53"/>
        <v>10</v>
      </c>
      <c r="K13027">
        <f t="shared" si="54"/>
        <v>10</v>
      </c>
      <c r="L13027" s="15"/>
      <c r="M13027" s="1">
        <f t="shared" si="55"/>
        <v>275395.13298254227</v>
      </c>
      <c r="T13027"/>
    </row>
    <row r="13028" spans="1:20" x14ac:dyDescent="0.25">
      <c r="A13028">
        <v>1996</v>
      </c>
      <c r="B13028">
        <v>8</v>
      </c>
      <c r="C13028">
        <v>30</v>
      </c>
      <c r="D13028">
        <v>82</v>
      </c>
      <c r="E13028">
        <v>64</v>
      </c>
      <c r="F13028">
        <v>0</v>
      </c>
      <c r="H13028">
        <f t="shared" si="56"/>
        <v>73</v>
      </c>
      <c r="I13028">
        <f t="shared" si="57"/>
        <v>0</v>
      </c>
      <c r="J13028">
        <f t="shared" si="53"/>
        <v>8</v>
      </c>
      <c r="K13028">
        <f t="shared" si="54"/>
        <v>8</v>
      </c>
      <c r="L13028" s="15"/>
      <c r="M13028" s="1">
        <f t="shared" si="55"/>
        <v>221072.24377509209</v>
      </c>
      <c r="T13028"/>
    </row>
    <row r="13029" spans="1:20" x14ac:dyDescent="0.25">
      <c r="A13029">
        <v>1996</v>
      </c>
      <c r="B13029">
        <v>8</v>
      </c>
      <c r="C13029">
        <v>31</v>
      </c>
      <c r="D13029">
        <v>84</v>
      </c>
      <c r="E13029">
        <v>67</v>
      </c>
      <c r="F13029">
        <v>0</v>
      </c>
      <c r="H13029">
        <f t="shared" si="56"/>
        <v>75.5</v>
      </c>
      <c r="I13029">
        <f t="shared" si="57"/>
        <v>0</v>
      </c>
      <c r="J13029">
        <f t="shared" si="53"/>
        <v>10.5</v>
      </c>
      <c r="K13029">
        <f t="shared" si="54"/>
        <v>10.5</v>
      </c>
      <c r="L13029" s="15"/>
      <c r="M13029" s="1">
        <f t="shared" si="55"/>
        <v>288975.85528440482</v>
      </c>
      <c r="T13029"/>
    </row>
    <row r="13030" spans="1:20" x14ac:dyDescent="0.25">
      <c r="A13030">
        <v>1996</v>
      </c>
      <c r="B13030">
        <v>9</v>
      </c>
      <c r="C13030">
        <v>1</v>
      </c>
      <c r="D13030">
        <v>80</v>
      </c>
      <c r="E13030">
        <v>65</v>
      </c>
      <c r="F13030">
        <v>0</v>
      </c>
      <c r="H13030">
        <f t="shared" si="56"/>
        <v>72.5</v>
      </c>
      <c r="I13030">
        <f t="shared" si="57"/>
        <v>0</v>
      </c>
      <c r="J13030">
        <f t="shared" si="53"/>
        <v>7.5</v>
      </c>
      <c r="K13030">
        <f t="shared" si="54"/>
        <v>7.5</v>
      </c>
      <c r="L13030" s="15"/>
      <c r="M13030" s="1">
        <f t="shared" si="55"/>
        <v>207491.52147322954</v>
      </c>
      <c r="T13030"/>
    </row>
    <row r="13031" spans="1:20" x14ac:dyDescent="0.25">
      <c r="A13031">
        <v>1996</v>
      </c>
      <c r="B13031">
        <v>9</v>
      </c>
      <c r="C13031">
        <v>2</v>
      </c>
      <c r="D13031">
        <v>89</v>
      </c>
      <c r="E13031">
        <v>68</v>
      </c>
      <c r="F13031">
        <v>0</v>
      </c>
      <c r="H13031">
        <f t="shared" si="56"/>
        <v>78.5</v>
      </c>
      <c r="I13031">
        <f t="shared" si="57"/>
        <v>0</v>
      </c>
      <c r="J13031">
        <f t="shared" si="53"/>
        <v>13.5</v>
      </c>
      <c r="K13031">
        <f t="shared" si="54"/>
        <v>13.5</v>
      </c>
      <c r="L13031" s="15"/>
      <c r="M13031" s="1">
        <f t="shared" si="55"/>
        <v>370460.18909558008</v>
      </c>
      <c r="T13031"/>
    </row>
    <row r="13032" spans="1:20" x14ac:dyDescent="0.25">
      <c r="A13032">
        <v>1996</v>
      </c>
      <c r="B13032">
        <v>9</v>
      </c>
      <c r="C13032">
        <v>3</v>
      </c>
      <c r="D13032">
        <v>88</v>
      </c>
      <c r="E13032">
        <v>68</v>
      </c>
      <c r="F13032">
        <v>0</v>
      </c>
      <c r="H13032">
        <f t="shared" si="56"/>
        <v>78</v>
      </c>
      <c r="I13032">
        <f t="shared" si="57"/>
        <v>0</v>
      </c>
      <c r="J13032">
        <f t="shared" si="53"/>
        <v>13</v>
      </c>
      <c r="K13032">
        <f t="shared" si="54"/>
        <v>13</v>
      </c>
      <c r="L13032" s="15"/>
      <c r="M13032" s="1">
        <f t="shared" si="55"/>
        <v>356879.46679371758</v>
      </c>
      <c r="T13032"/>
    </row>
    <row r="13033" spans="1:20" x14ac:dyDescent="0.25">
      <c r="A13033">
        <v>1996</v>
      </c>
      <c r="B13033">
        <v>9</v>
      </c>
      <c r="C13033">
        <v>4</v>
      </c>
      <c r="D13033">
        <v>84</v>
      </c>
      <c r="E13033">
        <v>72</v>
      </c>
      <c r="F13033">
        <v>0</v>
      </c>
      <c r="H13033">
        <f t="shared" si="56"/>
        <v>78</v>
      </c>
      <c r="I13033">
        <f t="shared" si="57"/>
        <v>0</v>
      </c>
      <c r="J13033">
        <f t="shared" si="53"/>
        <v>13</v>
      </c>
      <c r="K13033">
        <f t="shared" si="54"/>
        <v>13</v>
      </c>
      <c r="L13033" s="15"/>
      <c r="M13033" s="1">
        <f t="shared" si="55"/>
        <v>356879.46679371758</v>
      </c>
      <c r="T13033"/>
    </row>
    <row r="13034" spans="1:20" x14ac:dyDescent="0.25">
      <c r="A13034">
        <v>1996</v>
      </c>
      <c r="B13034">
        <v>9</v>
      </c>
      <c r="C13034">
        <v>5</v>
      </c>
      <c r="D13034">
        <v>86</v>
      </c>
      <c r="E13034">
        <v>72</v>
      </c>
      <c r="F13034">
        <v>0</v>
      </c>
      <c r="H13034">
        <f t="shared" si="56"/>
        <v>79</v>
      </c>
      <c r="I13034">
        <f t="shared" si="57"/>
        <v>0</v>
      </c>
      <c r="J13034">
        <f t="shared" si="53"/>
        <v>14</v>
      </c>
      <c r="K13034">
        <f t="shared" si="54"/>
        <v>14</v>
      </c>
      <c r="L13034" s="15"/>
      <c r="M13034" s="1">
        <f t="shared" si="55"/>
        <v>384040.91139744263</v>
      </c>
      <c r="T13034"/>
    </row>
    <row r="13035" spans="1:20" x14ac:dyDescent="0.25">
      <c r="A13035">
        <v>1996</v>
      </c>
      <c r="B13035">
        <v>9</v>
      </c>
      <c r="C13035">
        <v>6</v>
      </c>
      <c r="D13035">
        <v>80</v>
      </c>
      <c r="E13035">
        <v>70</v>
      </c>
      <c r="F13035">
        <v>34</v>
      </c>
      <c r="H13035">
        <f t="shared" si="56"/>
        <v>75</v>
      </c>
      <c r="I13035">
        <f t="shared" si="57"/>
        <v>0</v>
      </c>
      <c r="J13035">
        <f t="shared" si="53"/>
        <v>10</v>
      </c>
      <c r="K13035">
        <f t="shared" si="54"/>
        <v>10</v>
      </c>
      <c r="L13035" s="15"/>
      <c r="M13035" s="1">
        <f t="shared" si="55"/>
        <v>275395.13298254227</v>
      </c>
      <c r="T13035"/>
    </row>
    <row r="13036" spans="1:20" x14ac:dyDescent="0.25">
      <c r="A13036">
        <v>1996</v>
      </c>
      <c r="B13036">
        <v>9</v>
      </c>
      <c r="C13036">
        <v>7</v>
      </c>
      <c r="D13036">
        <v>79</v>
      </c>
      <c r="E13036">
        <v>73</v>
      </c>
      <c r="F13036">
        <v>2</v>
      </c>
      <c r="H13036">
        <f t="shared" si="56"/>
        <v>76</v>
      </c>
      <c r="I13036">
        <f t="shared" si="57"/>
        <v>0</v>
      </c>
      <c r="J13036">
        <f t="shared" si="53"/>
        <v>11</v>
      </c>
      <c r="K13036">
        <f t="shared" si="54"/>
        <v>11</v>
      </c>
      <c r="L13036" s="15"/>
      <c r="M13036" s="1">
        <f t="shared" si="55"/>
        <v>302556.57758626738</v>
      </c>
      <c r="T13036"/>
    </row>
    <row r="13037" spans="1:20" x14ac:dyDescent="0.25">
      <c r="A13037">
        <v>1996</v>
      </c>
      <c r="B13037">
        <v>9</v>
      </c>
      <c r="C13037">
        <v>8</v>
      </c>
      <c r="D13037">
        <v>80</v>
      </c>
      <c r="E13037">
        <v>67</v>
      </c>
      <c r="F13037">
        <v>53</v>
      </c>
      <c r="H13037">
        <f t="shared" si="56"/>
        <v>73.5</v>
      </c>
      <c r="I13037">
        <f t="shared" si="57"/>
        <v>0</v>
      </c>
      <c r="J13037">
        <f t="shared" si="53"/>
        <v>8.5</v>
      </c>
      <c r="K13037">
        <f t="shared" si="54"/>
        <v>8.5</v>
      </c>
      <c r="L13037" s="15"/>
      <c r="M13037" s="1">
        <f t="shared" si="55"/>
        <v>234652.96607695465</v>
      </c>
      <c r="T13037"/>
    </row>
    <row r="13038" spans="1:20" x14ac:dyDescent="0.25">
      <c r="A13038">
        <v>1996</v>
      </c>
      <c r="B13038">
        <v>9</v>
      </c>
      <c r="C13038">
        <v>9</v>
      </c>
      <c r="D13038">
        <v>86</v>
      </c>
      <c r="E13038">
        <v>69</v>
      </c>
      <c r="F13038">
        <v>0</v>
      </c>
      <c r="H13038">
        <f t="shared" si="56"/>
        <v>77.5</v>
      </c>
      <c r="I13038">
        <f t="shared" si="57"/>
        <v>0</v>
      </c>
      <c r="J13038">
        <f t="shared" si="53"/>
        <v>12.5</v>
      </c>
      <c r="K13038">
        <f t="shared" si="54"/>
        <v>12.5</v>
      </c>
      <c r="L13038" s="15"/>
      <c r="M13038" s="1">
        <f t="shared" si="55"/>
        <v>343298.74449185503</v>
      </c>
      <c r="T13038"/>
    </row>
    <row r="13039" spans="1:20" x14ac:dyDescent="0.25">
      <c r="A13039">
        <v>1996</v>
      </c>
      <c r="B13039">
        <v>9</v>
      </c>
      <c r="C13039">
        <v>10</v>
      </c>
      <c r="D13039">
        <v>86</v>
      </c>
      <c r="E13039">
        <v>74</v>
      </c>
      <c r="F13039">
        <v>0</v>
      </c>
      <c r="H13039">
        <f t="shared" si="56"/>
        <v>80</v>
      </c>
      <c r="I13039">
        <f t="shared" si="57"/>
        <v>0</v>
      </c>
      <c r="J13039">
        <f t="shared" si="53"/>
        <v>15</v>
      </c>
      <c r="K13039">
        <f t="shared" si="54"/>
        <v>15</v>
      </c>
      <c r="L13039" s="15"/>
      <c r="M13039" s="1">
        <f t="shared" si="55"/>
        <v>411202.35600116773</v>
      </c>
      <c r="T13039"/>
    </row>
    <row r="13040" spans="1:20" x14ac:dyDescent="0.25">
      <c r="A13040">
        <v>1996</v>
      </c>
      <c r="B13040">
        <v>9</v>
      </c>
      <c r="C13040">
        <v>11</v>
      </c>
      <c r="D13040">
        <v>75</v>
      </c>
      <c r="E13040">
        <v>69</v>
      </c>
      <c r="F13040">
        <v>0</v>
      </c>
      <c r="H13040">
        <f t="shared" si="56"/>
        <v>72</v>
      </c>
      <c r="I13040">
        <f t="shared" si="57"/>
        <v>0</v>
      </c>
      <c r="J13040">
        <f t="shared" si="53"/>
        <v>7</v>
      </c>
      <c r="K13040">
        <f t="shared" si="54"/>
        <v>7</v>
      </c>
      <c r="L13040" s="15"/>
      <c r="M13040" s="1">
        <f t="shared" si="55"/>
        <v>193910.79917136699</v>
      </c>
      <c r="T13040"/>
    </row>
    <row r="13041" spans="1:20" x14ac:dyDescent="0.25">
      <c r="A13041">
        <v>1996</v>
      </c>
      <c r="B13041">
        <v>9</v>
      </c>
      <c r="C13041">
        <v>12</v>
      </c>
      <c r="D13041">
        <v>72</v>
      </c>
      <c r="E13041">
        <v>66</v>
      </c>
      <c r="F13041">
        <v>0</v>
      </c>
      <c r="H13041">
        <f t="shared" si="56"/>
        <v>69</v>
      </c>
      <c r="I13041">
        <f t="shared" si="57"/>
        <v>0</v>
      </c>
      <c r="J13041">
        <f t="shared" si="53"/>
        <v>4</v>
      </c>
      <c r="K13041">
        <f t="shared" si="54"/>
        <v>4</v>
      </c>
      <c r="L13041" s="15"/>
      <c r="M13041" s="1">
        <f t="shared" si="55"/>
        <v>112426.46536019172</v>
      </c>
      <c r="T13041"/>
    </row>
    <row r="13042" spans="1:20" x14ac:dyDescent="0.25">
      <c r="A13042">
        <v>1996</v>
      </c>
      <c r="B13042">
        <v>9</v>
      </c>
      <c r="C13042">
        <v>13</v>
      </c>
      <c r="D13042">
        <v>67</v>
      </c>
      <c r="E13042">
        <v>61</v>
      </c>
      <c r="F13042">
        <v>31</v>
      </c>
      <c r="H13042">
        <f t="shared" si="56"/>
        <v>64</v>
      </c>
      <c r="I13042">
        <f t="shared" si="57"/>
        <v>1</v>
      </c>
      <c r="J13042">
        <f t="shared" si="53"/>
        <v>0</v>
      </c>
      <c r="K13042">
        <f t="shared" si="54"/>
        <v>1</v>
      </c>
      <c r="L13042" s="15"/>
      <c r="M13042" s="1">
        <f t="shared" si="55"/>
        <v>30942.131549016442</v>
      </c>
      <c r="T13042"/>
    </row>
    <row r="13043" spans="1:20" x14ac:dyDescent="0.25">
      <c r="A13043">
        <v>1996</v>
      </c>
      <c r="B13043">
        <v>9</v>
      </c>
      <c r="C13043">
        <v>14</v>
      </c>
      <c r="D13043">
        <v>74</v>
      </c>
      <c r="E13043">
        <v>57</v>
      </c>
      <c r="F13043">
        <v>0</v>
      </c>
      <c r="H13043">
        <f t="shared" si="56"/>
        <v>65.5</v>
      </c>
      <c r="I13043">
        <f t="shared" si="57"/>
        <v>0</v>
      </c>
      <c r="J13043">
        <f t="shared" si="53"/>
        <v>0.5</v>
      </c>
      <c r="K13043">
        <f t="shared" si="54"/>
        <v>0.5</v>
      </c>
      <c r="L13043" s="15"/>
      <c r="M13043" s="1">
        <f t="shared" si="55"/>
        <v>17361.409247153893</v>
      </c>
      <c r="T13043"/>
    </row>
    <row r="13044" spans="1:20" x14ac:dyDescent="0.25">
      <c r="A13044">
        <v>1996</v>
      </c>
      <c r="B13044">
        <v>9</v>
      </c>
      <c r="C13044">
        <v>15</v>
      </c>
      <c r="D13044">
        <v>75</v>
      </c>
      <c r="E13044">
        <v>58</v>
      </c>
      <c r="F13044">
        <v>0</v>
      </c>
      <c r="H13044">
        <f t="shared" si="56"/>
        <v>66.5</v>
      </c>
      <c r="I13044">
        <f t="shared" si="57"/>
        <v>0</v>
      </c>
      <c r="J13044">
        <f t="shared" si="53"/>
        <v>1.5</v>
      </c>
      <c r="K13044">
        <f t="shared" si="54"/>
        <v>1.5</v>
      </c>
      <c r="L13044" s="15"/>
      <c r="M13044" s="1">
        <f t="shared" si="55"/>
        <v>44522.853850878986</v>
      </c>
      <c r="T13044"/>
    </row>
    <row r="13045" spans="1:20" x14ac:dyDescent="0.25">
      <c r="A13045">
        <v>1996</v>
      </c>
      <c r="B13045">
        <v>9</v>
      </c>
      <c r="C13045">
        <v>16</v>
      </c>
      <c r="D13045">
        <v>73</v>
      </c>
      <c r="E13045">
        <v>61</v>
      </c>
      <c r="F13045">
        <v>21</v>
      </c>
      <c r="H13045">
        <f t="shared" si="56"/>
        <v>67</v>
      </c>
      <c r="I13045">
        <f t="shared" si="57"/>
        <v>0</v>
      </c>
      <c r="J13045">
        <f t="shared" si="53"/>
        <v>2</v>
      </c>
      <c r="K13045">
        <f t="shared" si="54"/>
        <v>2</v>
      </c>
      <c r="L13045" s="15"/>
      <c r="M13045" s="1">
        <f t="shared" si="55"/>
        <v>58103.576152741531</v>
      </c>
      <c r="T13045"/>
    </row>
    <row r="13046" spans="1:20" x14ac:dyDescent="0.25">
      <c r="A13046">
        <v>1996</v>
      </c>
      <c r="B13046">
        <v>9</v>
      </c>
      <c r="C13046">
        <v>17</v>
      </c>
      <c r="D13046">
        <v>63</v>
      </c>
      <c r="E13046">
        <v>57</v>
      </c>
      <c r="F13046">
        <v>204</v>
      </c>
      <c r="H13046">
        <f t="shared" si="56"/>
        <v>60</v>
      </c>
      <c r="I13046">
        <f t="shared" si="57"/>
        <v>5</v>
      </c>
      <c r="J13046">
        <f t="shared" si="53"/>
        <v>0</v>
      </c>
      <c r="K13046">
        <f t="shared" si="54"/>
        <v>5</v>
      </c>
      <c r="L13046" s="15"/>
      <c r="M13046" s="1">
        <f t="shared" si="55"/>
        <v>139587.90996391681</v>
      </c>
      <c r="T13046"/>
    </row>
    <row r="13047" spans="1:20" x14ac:dyDescent="0.25">
      <c r="A13047">
        <v>1996</v>
      </c>
      <c r="B13047">
        <v>9</v>
      </c>
      <c r="C13047">
        <v>18</v>
      </c>
      <c r="D13047">
        <v>65</v>
      </c>
      <c r="E13047">
        <v>54</v>
      </c>
      <c r="F13047">
        <v>17</v>
      </c>
      <c r="H13047">
        <f t="shared" si="56"/>
        <v>59.5</v>
      </c>
      <c r="I13047">
        <f t="shared" si="57"/>
        <v>5.5</v>
      </c>
      <c r="J13047">
        <f t="shared" si="53"/>
        <v>0</v>
      </c>
      <c r="K13047">
        <f t="shared" si="54"/>
        <v>5.5</v>
      </c>
      <c r="L13047" s="15"/>
      <c r="M13047" s="1">
        <f t="shared" si="55"/>
        <v>153168.63226577936</v>
      </c>
      <c r="T13047"/>
    </row>
    <row r="13048" spans="1:20" x14ac:dyDescent="0.25">
      <c r="A13048">
        <v>1996</v>
      </c>
      <c r="B13048">
        <v>9</v>
      </c>
      <c r="C13048">
        <v>19</v>
      </c>
      <c r="D13048">
        <v>74</v>
      </c>
      <c r="E13048">
        <v>58</v>
      </c>
      <c r="F13048">
        <v>0</v>
      </c>
      <c r="H13048">
        <f t="shared" si="56"/>
        <v>66</v>
      </c>
      <c r="I13048">
        <f t="shared" si="57"/>
        <v>0</v>
      </c>
      <c r="J13048">
        <f t="shared" si="53"/>
        <v>1</v>
      </c>
      <c r="K13048">
        <f t="shared" si="54"/>
        <v>1</v>
      </c>
      <c r="L13048" s="15"/>
      <c r="M13048" s="1">
        <f t="shared" si="55"/>
        <v>30942.131549016442</v>
      </c>
      <c r="T13048"/>
    </row>
    <row r="13049" spans="1:20" x14ac:dyDescent="0.25">
      <c r="A13049">
        <v>1996</v>
      </c>
      <c r="B13049">
        <v>9</v>
      </c>
      <c r="C13049">
        <v>20</v>
      </c>
      <c r="D13049">
        <v>75</v>
      </c>
      <c r="E13049">
        <v>56</v>
      </c>
      <c r="F13049">
        <v>0</v>
      </c>
      <c r="H13049">
        <f t="shared" si="56"/>
        <v>65.5</v>
      </c>
      <c r="I13049">
        <f t="shared" si="57"/>
        <v>0</v>
      </c>
      <c r="J13049">
        <f t="shared" si="53"/>
        <v>0.5</v>
      </c>
      <c r="K13049">
        <f t="shared" si="54"/>
        <v>0.5</v>
      </c>
      <c r="L13049" s="15"/>
      <c r="M13049" s="1">
        <f t="shared" si="55"/>
        <v>17361.409247153893</v>
      </c>
      <c r="T13049"/>
    </row>
    <row r="13050" spans="1:20" x14ac:dyDescent="0.25">
      <c r="A13050">
        <v>1996</v>
      </c>
      <c r="B13050">
        <v>9</v>
      </c>
      <c r="C13050">
        <v>21</v>
      </c>
      <c r="D13050">
        <v>76</v>
      </c>
      <c r="E13050">
        <v>57</v>
      </c>
      <c r="F13050">
        <v>0</v>
      </c>
      <c r="H13050">
        <f t="shared" si="56"/>
        <v>66.5</v>
      </c>
      <c r="I13050">
        <f t="shared" si="57"/>
        <v>0</v>
      </c>
      <c r="J13050">
        <f t="shared" si="53"/>
        <v>1.5</v>
      </c>
      <c r="K13050">
        <f t="shared" si="54"/>
        <v>1.5</v>
      </c>
      <c r="L13050" s="15"/>
      <c r="M13050" s="1">
        <f t="shared" si="55"/>
        <v>44522.853850878986</v>
      </c>
      <c r="T13050"/>
    </row>
    <row r="13051" spans="1:20" x14ac:dyDescent="0.25">
      <c r="A13051">
        <v>1996</v>
      </c>
      <c r="B13051">
        <v>9</v>
      </c>
      <c r="C13051">
        <v>22</v>
      </c>
      <c r="D13051">
        <v>66</v>
      </c>
      <c r="E13051">
        <v>59</v>
      </c>
      <c r="F13051">
        <v>33</v>
      </c>
      <c r="H13051">
        <f t="shared" si="56"/>
        <v>62.5</v>
      </c>
      <c r="I13051">
        <f t="shared" si="57"/>
        <v>2.5</v>
      </c>
      <c r="J13051">
        <f t="shared" si="53"/>
        <v>0</v>
      </c>
      <c r="K13051">
        <f t="shared" si="54"/>
        <v>2.5</v>
      </c>
      <c r="L13051" s="15"/>
      <c r="M13051" s="1">
        <f t="shared" si="55"/>
        <v>71684.298454604083</v>
      </c>
      <c r="T13051"/>
    </row>
    <row r="13052" spans="1:20" x14ac:dyDescent="0.25">
      <c r="A13052">
        <v>1996</v>
      </c>
      <c r="B13052">
        <v>9</v>
      </c>
      <c r="C13052">
        <v>23</v>
      </c>
      <c r="D13052">
        <v>64</v>
      </c>
      <c r="E13052">
        <v>54</v>
      </c>
      <c r="F13052">
        <v>1</v>
      </c>
      <c r="H13052">
        <f t="shared" si="56"/>
        <v>59</v>
      </c>
      <c r="I13052">
        <f t="shared" si="57"/>
        <v>6</v>
      </c>
      <c r="J13052">
        <f t="shared" si="53"/>
        <v>0</v>
      </c>
      <c r="K13052">
        <f t="shared" si="54"/>
        <v>6</v>
      </c>
      <c r="L13052" s="15"/>
      <c r="M13052" s="1">
        <f t="shared" si="55"/>
        <v>166749.35456764192</v>
      </c>
      <c r="T13052"/>
    </row>
    <row r="13053" spans="1:20" x14ac:dyDescent="0.25">
      <c r="A13053">
        <v>1996</v>
      </c>
      <c r="B13053">
        <v>9</v>
      </c>
      <c r="C13053">
        <v>24</v>
      </c>
      <c r="D13053">
        <v>62</v>
      </c>
      <c r="E13053">
        <v>50</v>
      </c>
      <c r="F13053">
        <v>22</v>
      </c>
      <c r="H13053">
        <f t="shared" si="56"/>
        <v>56</v>
      </c>
      <c r="I13053">
        <f t="shared" si="57"/>
        <v>9</v>
      </c>
      <c r="J13053">
        <f t="shared" si="53"/>
        <v>0</v>
      </c>
      <c r="K13053">
        <f t="shared" si="54"/>
        <v>9</v>
      </c>
      <c r="L13053" s="15"/>
      <c r="M13053" s="1">
        <f t="shared" si="55"/>
        <v>248233.6883788172</v>
      </c>
      <c r="T13053"/>
    </row>
    <row r="13054" spans="1:20" x14ac:dyDescent="0.25">
      <c r="A13054">
        <v>1996</v>
      </c>
      <c r="B13054">
        <v>9</v>
      </c>
      <c r="C13054">
        <v>25</v>
      </c>
      <c r="D13054">
        <v>66</v>
      </c>
      <c r="E13054">
        <v>54</v>
      </c>
      <c r="F13054">
        <v>0</v>
      </c>
      <c r="H13054">
        <f t="shared" si="56"/>
        <v>60</v>
      </c>
      <c r="I13054">
        <f t="shared" si="57"/>
        <v>5</v>
      </c>
      <c r="J13054">
        <f t="shared" si="53"/>
        <v>0</v>
      </c>
      <c r="K13054">
        <f t="shared" si="54"/>
        <v>5</v>
      </c>
      <c r="L13054" s="15"/>
      <c r="M13054" s="1">
        <f t="shared" si="55"/>
        <v>139587.90996391681</v>
      </c>
      <c r="T13054"/>
    </row>
    <row r="13055" spans="1:20" x14ac:dyDescent="0.25">
      <c r="A13055">
        <v>1996</v>
      </c>
      <c r="B13055">
        <v>9</v>
      </c>
      <c r="C13055">
        <v>26</v>
      </c>
      <c r="D13055">
        <v>67</v>
      </c>
      <c r="E13055">
        <v>51</v>
      </c>
      <c r="F13055">
        <v>0</v>
      </c>
      <c r="H13055">
        <f t="shared" si="56"/>
        <v>59</v>
      </c>
      <c r="I13055">
        <f t="shared" si="57"/>
        <v>6</v>
      </c>
      <c r="J13055">
        <f t="shared" si="53"/>
        <v>0</v>
      </c>
      <c r="K13055">
        <f t="shared" si="54"/>
        <v>6</v>
      </c>
      <c r="L13055" s="15"/>
      <c r="M13055" s="1">
        <f t="shared" si="55"/>
        <v>166749.35456764192</v>
      </c>
      <c r="T13055"/>
    </row>
    <row r="13056" spans="1:20" x14ac:dyDescent="0.25">
      <c r="A13056">
        <v>1996</v>
      </c>
      <c r="B13056">
        <v>9</v>
      </c>
      <c r="C13056">
        <v>27</v>
      </c>
      <c r="D13056">
        <v>65</v>
      </c>
      <c r="E13056">
        <v>59</v>
      </c>
      <c r="F13056">
        <v>0</v>
      </c>
      <c r="H13056">
        <f t="shared" si="56"/>
        <v>62</v>
      </c>
      <c r="I13056">
        <f t="shared" si="57"/>
        <v>3</v>
      </c>
      <c r="J13056">
        <f t="shared" si="53"/>
        <v>0</v>
      </c>
      <c r="K13056">
        <f t="shared" si="54"/>
        <v>3</v>
      </c>
      <c r="L13056" s="15"/>
      <c r="M13056" s="1">
        <f t="shared" si="55"/>
        <v>85265.020756466634</v>
      </c>
      <c r="T13056"/>
    </row>
    <row r="13057" spans="1:20" x14ac:dyDescent="0.25">
      <c r="A13057">
        <v>1996</v>
      </c>
      <c r="B13057">
        <v>9</v>
      </c>
      <c r="C13057">
        <v>28</v>
      </c>
      <c r="D13057">
        <v>74</v>
      </c>
      <c r="E13057">
        <v>59</v>
      </c>
      <c r="F13057">
        <v>61</v>
      </c>
      <c r="H13057">
        <f t="shared" si="56"/>
        <v>66.5</v>
      </c>
      <c r="I13057">
        <f t="shared" si="57"/>
        <v>0</v>
      </c>
      <c r="J13057">
        <f t="shared" si="53"/>
        <v>1.5</v>
      </c>
      <c r="K13057">
        <f t="shared" si="54"/>
        <v>1.5</v>
      </c>
      <c r="L13057" s="15"/>
      <c r="M13057" s="1">
        <f t="shared" si="55"/>
        <v>44522.853850878986</v>
      </c>
      <c r="T13057"/>
    </row>
    <row r="13058" spans="1:20" x14ac:dyDescent="0.25">
      <c r="A13058">
        <v>1996</v>
      </c>
      <c r="B13058">
        <v>9</v>
      </c>
      <c r="C13058">
        <v>29</v>
      </c>
      <c r="D13058">
        <v>67</v>
      </c>
      <c r="E13058">
        <v>58</v>
      </c>
      <c r="F13058">
        <v>18</v>
      </c>
      <c r="H13058">
        <f t="shared" si="56"/>
        <v>62.5</v>
      </c>
      <c r="I13058">
        <f t="shared" si="57"/>
        <v>2.5</v>
      </c>
      <c r="J13058">
        <f t="shared" si="53"/>
        <v>0</v>
      </c>
      <c r="K13058">
        <f t="shared" si="54"/>
        <v>2.5</v>
      </c>
      <c r="L13058" s="15"/>
      <c r="M13058" s="1">
        <f t="shared" si="55"/>
        <v>71684.298454604083</v>
      </c>
      <c r="T13058"/>
    </row>
    <row r="13059" spans="1:20" x14ac:dyDescent="0.25">
      <c r="A13059">
        <v>1996</v>
      </c>
      <c r="B13059">
        <v>9</v>
      </c>
      <c r="C13059">
        <v>30</v>
      </c>
      <c r="D13059">
        <v>70</v>
      </c>
      <c r="E13059">
        <v>55</v>
      </c>
      <c r="F13059">
        <v>0</v>
      </c>
      <c r="H13059">
        <f t="shared" si="56"/>
        <v>62.5</v>
      </c>
      <c r="I13059">
        <f t="shared" si="57"/>
        <v>2.5</v>
      </c>
      <c r="J13059">
        <f t="shared" si="53"/>
        <v>0</v>
      </c>
      <c r="K13059">
        <f t="shared" si="54"/>
        <v>2.5</v>
      </c>
      <c r="L13059" s="15"/>
      <c r="M13059" s="1">
        <f t="shared" si="55"/>
        <v>71684.298454604083</v>
      </c>
      <c r="T13059"/>
    </row>
    <row r="13060" spans="1:20" x14ac:dyDescent="0.25">
      <c r="A13060">
        <v>1996</v>
      </c>
      <c r="B13060">
        <v>10</v>
      </c>
      <c r="C13060">
        <v>1</v>
      </c>
      <c r="D13060">
        <v>72</v>
      </c>
      <c r="E13060">
        <v>56</v>
      </c>
      <c r="F13060">
        <v>0</v>
      </c>
      <c r="H13060">
        <f t="shared" si="56"/>
        <v>64</v>
      </c>
      <c r="I13060">
        <f t="shared" si="57"/>
        <v>1</v>
      </c>
      <c r="J13060">
        <f t="shared" si="53"/>
        <v>0</v>
      </c>
      <c r="K13060">
        <f t="shared" si="54"/>
        <v>1</v>
      </c>
      <c r="L13060" s="15"/>
      <c r="M13060" s="1">
        <f t="shared" si="55"/>
        <v>30942.131549016442</v>
      </c>
      <c r="T13060"/>
    </row>
    <row r="13061" spans="1:20" x14ac:dyDescent="0.25">
      <c r="A13061">
        <v>1996</v>
      </c>
      <c r="B13061">
        <v>10</v>
      </c>
      <c r="C13061">
        <v>2</v>
      </c>
      <c r="D13061">
        <v>71</v>
      </c>
      <c r="E13061">
        <v>60</v>
      </c>
      <c r="F13061">
        <v>8</v>
      </c>
      <c r="H13061">
        <f t="shared" si="56"/>
        <v>65.5</v>
      </c>
      <c r="I13061">
        <f t="shared" si="57"/>
        <v>0</v>
      </c>
      <c r="J13061">
        <f t="shared" si="53"/>
        <v>0.5</v>
      </c>
      <c r="K13061">
        <f t="shared" si="54"/>
        <v>0.5</v>
      </c>
      <c r="L13061" s="15"/>
      <c r="M13061" s="1">
        <f t="shared" si="55"/>
        <v>17361.409247153893</v>
      </c>
      <c r="T13061"/>
    </row>
    <row r="13062" spans="1:20" x14ac:dyDescent="0.25">
      <c r="A13062">
        <v>1996</v>
      </c>
      <c r="B13062">
        <v>10</v>
      </c>
      <c r="C13062">
        <v>3</v>
      </c>
      <c r="D13062">
        <v>65</v>
      </c>
      <c r="E13062">
        <v>43</v>
      </c>
      <c r="F13062">
        <v>0</v>
      </c>
      <c r="H13062">
        <f t="shared" si="56"/>
        <v>54</v>
      </c>
      <c r="I13062">
        <f t="shared" si="57"/>
        <v>11</v>
      </c>
      <c r="J13062">
        <f t="shared" ref="J13062:J13125" si="58">+IF(H13062&gt;$L$12418,H13062-$L$12418,0)</f>
        <v>0</v>
      </c>
      <c r="K13062">
        <f t="shared" ref="K13062:K13125" si="59">+I13062+J13062</f>
        <v>11</v>
      </c>
      <c r="L13062" s="15"/>
      <c r="M13062" s="1">
        <f t="shared" ref="M13062:M13125" si="60">+(L$12416/30.25)+($L$12417*K13062)</f>
        <v>302556.57758626738</v>
      </c>
      <c r="T13062"/>
    </row>
    <row r="13063" spans="1:20" x14ac:dyDescent="0.25">
      <c r="A13063">
        <v>1996</v>
      </c>
      <c r="B13063">
        <v>10</v>
      </c>
      <c r="C13063">
        <v>4</v>
      </c>
      <c r="D13063">
        <v>53</v>
      </c>
      <c r="E13063">
        <v>40</v>
      </c>
      <c r="F13063">
        <v>0</v>
      </c>
      <c r="H13063">
        <f t="shared" si="56"/>
        <v>46.5</v>
      </c>
      <c r="I13063">
        <f t="shared" si="57"/>
        <v>18.5</v>
      </c>
      <c r="J13063">
        <f t="shared" si="58"/>
        <v>0</v>
      </c>
      <c r="K13063">
        <f t="shared" si="59"/>
        <v>18.5</v>
      </c>
      <c r="L13063" s="15"/>
      <c r="M13063" s="1">
        <f t="shared" si="60"/>
        <v>506267.4121142056</v>
      </c>
      <c r="T13063"/>
    </row>
    <row r="13064" spans="1:20" x14ac:dyDescent="0.25">
      <c r="A13064">
        <v>1996</v>
      </c>
      <c r="B13064">
        <v>10</v>
      </c>
      <c r="C13064">
        <v>5</v>
      </c>
      <c r="D13064">
        <v>55</v>
      </c>
      <c r="E13064">
        <v>41</v>
      </c>
      <c r="F13064">
        <v>0</v>
      </c>
      <c r="H13064">
        <f t="shared" si="56"/>
        <v>48</v>
      </c>
      <c r="I13064">
        <f t="shared" si="57"/>
        <v>17</v>
      </c>
      <c r="J13064">
        <f t="shared" si="58"/>
        <v>0</v>
      </c>
      <c r="K13064">
        <f t="shared" si="59"/>
        <v>17</v>
      </c>
      <c r="L13064" s="15"/>
      <c r="M13064" s="1">
        <f t="shared" si="60"/>
        <v>465525.24520861794</v>
      </c>
      <c r="T13064"/>
    </row>
    <row r="13065" spans="1:20" x14ac:dyDescent="0.25">
      <c r="A13065">
        <v>1996</v>
      </c>
      <c r="B13065">
        <v>10</v>
      </c>
      <c r="C13065">
        <v>6</v>
      </c>
      <c r="D13065">
        <v>58</v>
      </c>
      <c r="E13065">
        <v>44</v>
      </c>
      <c r="F13065">
        <v>0</v>
      </c>
      <c r="H13065">
        <f t="shared" si="56"/>
        <v>51</v>
      </c>
      <c r="I13065">
        <f t="shared" si="57"/>
        <v>14</v>
      </c>
      <c r="J13065">
        <f t="shared" si="58"/>
        <v>0</v>
      </c>
      <c r="K13065">
        <f t="shared" si="59"/>
        <v>14</v>
      </c>
      <c r="L13065" s="15"/>
      <c r="M13065" s="1">
        <f t="shared" si="60"/>
        <v>384040.91139744263</v>
      </c>
      <c r="T13065"/>
    </row>
    <row r="13066" spans="1:20" x14ac:dyDescent="0.25">
      <c r="A13066">
        <v>1996</v>
      </c>
      <c r="B13066">
        <v>10</v>
      </c>
      <c r="C13066">
        <v>7</v>
      </c>
      <c r="D13066">
        <v>66</v>
      </c>
      <c r="E13066">
        <v>47</v>
      </c>
      <c r="F13066">
        <v>0</v>
      </c>
      <c r="H13066">
        <f t="shared" si="56"/>
        <v>56.5</v>
      </c>
      <c r="I13066">
        <f t="shared" si="57"/>
        <v>8.5</v>
      </c>
      <c r="J13066">
        <f t="shared" si="58"/>
        <v>0</v>
      </c>
      <c r="K13066">
        <f t="shared" si="59"/>
        <v>8.5</v>
      </c>
      <c r="L13066" s="15"/>
      <c r="M13066" s="1">
        <f t="shared" si="60"/>
        <v>234652.96607695465</v>
      </c>
      <c r="T13066"/>
    </row>
    <row r="13067" spans="1:20" x14ac:dyDescent="0.25">
      <c r="A13067">
        <v>1996</v>
      </c>
      <c r="B13067">
        <v>10</v>
      </c>
      <c r="C13067">
        <v>8</v>
      </c>
      <c r="D13067">
        <v>60</v>
      </c>
      <c r="E13067">
        <v>54</v>
      </c>
      <c r="F13067">
        <v>189</v>
      </c>
      <c r="H13067">
        <f t="shared" si="56"/>
        <v>57</v>
      </c>
      <c r="I13067">
        <f t="shared" si="57"/>
        <v>8</v>
      </c>
      <c r="J13067">
        <f t="shared" si="58"/>
        <v>0</v>
      </c>
      <c r="K13067">
        <f t="shared" si="59"/>
        <v>8</v>
      </c>
      <c r="L13067" s="15"/>
      <c r="M13067" s="1">
        <f t="shared" si="60"/>
        <v>221072.24377509209</v>
      </c>
      <c r="T13067"/>
    </row>
    <row r="13068" spans="1:20" x14ac:dyDescent="0.25">
      <c r="A13068">
        <v>1996</v>
      </c>
      <c r="B13068">
        <v>10</v>
      </c>
      <c r="C13068">
        <v>9</v>
      </c>
      <c r="D13068">
        <v>67</v>
      </c>
      <c r="E13068">
        <v>54</v>
      </c>
      <c r="F13068">
        <v>7</v>
      </c>
      <c r="H13068">
        <f t="shared" si="56"/>
        <v>60.5</v>
      </c>
      <c r="I13068">
        <f t="shared" si="57"/>
        <v>4.5</v>
      </c>
      <c r="J13068">
        <f t="shared" si="58"/>
        <v>0</v>
      </c>
      <c r="K13068">
        <f t="shared" si="59"/>
        <v>4.5</v>
      </c>
      <c r="L13068" s="15"/>
      <c r="M13068" s="1">
        <f t="shared" si="60"/>
        <v>126007.18766205428</v>
      </c>
      <c r="T13068"/>
    </row>
    <row r="13069" spans="1:20" x14ac:dyDescent="0.25">
      <c r="A13069">
        <v>1996</v>
      </c>
      <c r="B13069">
        <v>10</v>
      </c>
      <c r="C13069">
        <v>10</v>
      </c>
      <c r="D13069">
        <v>60</v>
      </c>
      <c r="E13069">
        <v>48</v>
      </c>
      <c r="F13069">
        <v>25</v>
      </c>
      <c r="H13069">
        <f t="shared" si="56"/>
        <v>54</v>
      </c>
      <c r="I13069">
        <f t="shared" si="57"/>
        <v>11</v>
      </c>
      <c r="J13069">
        <f t="shared" si="58"/>
        <v>0</v>
      </c>
      <c r="K13069">
        <f t="shared" si="59"/>
        <v>11</v>
      </c>
      <c r="L13069" s="15"/>
      <c r="M13069" s="1">
        <f t="shared" si="60"/>
        <v>302556.57758626738</v>
      </c>
      <c r="T13069"/>
    </row>
    <row r="13070" spans="1:20" x14ac:dyDescent="0.25">
      <c r="A13070">
        <v>1996</v>
      </c>
      <c r="B13070">
        <v>10</v>
      </c>
      <c r="C13070">
        <v>11</v>
      </c>
      <c r="D13070">
        <v>54</v>
      </c>
      <c r="E13070">
        <v>43</v>
      </c>
      <c r="F13070">
        <v>0</v>
      </c>
      <c r="H13070">
        <f t="shared" si="56"/>
        <v>48.5</v>
      </c>
      <c r="I13070">
        <f t="shared" si="57"/>
        <v>16.5</v>
      </c>
      <c r="J13070">
        <f t="shared" si="58"/>
        <v>0</v>
      </c>
      <c r="K13070">
        <f t="shared" si="59"/>
        <v>16.5</v>
      </c>
      <c r="L13070" s="15"/>
      <c r="M13070" s="1">
        <f t="shared" si="60"/>
        <v>451944.52290675539</v>
      </c>
      <c r="T13070"/>
    </row>
    <row r="13071" spans="1:20" x14ac:dyDescent="0.25">
      <c r="A13071">
        <v>1996</v>
      </c>
      <c r="B13071">
        <v>10</v>
      </c>
      <c r="C13071">
        <v>12</v>
      </c>
      <c r="D13071">
        <v>58</v>
      </c>
      <c r="E13071">
        <v>41</v>
      </c>
      <c r="F13071">
        <v>0</v>
      </c>
      <c r="H13071">
        <f t="shared" si="56"/>
        <v>49.5</v>
      </c>
      <c r="I13071">
        <f t="shared" si="57"/>
        <v>15.5</v>
      </c>
      <c r="J13071">
        <f t="shared" si="58"/>
        <v>0</v>
      </c>
      <c r="K13071">
        <f t="shared" si="59"/>
        <v>15.5</v>
      </c>
      <c r="L13071" s="15"/>
      <c r="M13071" s="1">
        <f t="shared" si="60"/>
        <v>424783.07830303028</v>
      </c>
      <c r="T13071"/>
    </row>
    <row r="13072" spans="1:20" x14ac:dyDescent="0.25">
      <c r="A13072">
        <v>1996</v>
      </c>
      <c r="B13072">
        <v>10</v>
      </c>
      <c r="C13072">
        <v>13</v>
      </c>
      <c r="D13072">
        <v>64</v>
      </c>
      <c r="E13072">
        <v>50</v>
      </c>
      <c r="F13072">
        <v>2</v>
      </c>
      <c r="H13072">
        <f t="shared" si="56"/>
        <v>57</v>
      </c>
      <c r="I13072">
        <f t="shared" si="57"/>
        <v>8</v>
      </c>
      <c r="J13072">
        <f t="shared" si="58"/>
        <v>0</v>
      </c>
      <c r="K13072">
        <f t="shared" si="59"/>
        <v>8</v>
      </c>
      <c r="L13072" s="15"/>
      <c r="M13072" s="1">
        <f t="shared" si="60"/>
        <v>221072.24377509209</v>
      </c>
      <c r="T13072"/>
    </row>
    <row r="13073" spans="1:20" x14ac:dyDescent="0.25">
      <c r="A13073">
        <v>1996</v>
      </c>
      <c r="B13073">
        <v>10</v>
      </c>
      <c r="C13073">
        <v>14</v>
      </c>
      <c r="D13073">
        <v>74</v>
      </c>
      <c r="E13073">
        <v>51</v>
      </c>
      <c r="F13073">
        <v>0</v>
      </c>
      <c r="H13073">
        <f t="shared" si="56"/>
        <v>62.5</v>
      </c>
      <c r="I13073">
        <f t="shared" si="57"/>
        <v>2.5</v>
      </c>
      <c r="J13073">
        <f t="shared" si="58"/>
        <v>0</v>
      </c>
      <c r="K13073">
        <f t="shared" si="59"/>
        <v>2.5</v>
      </c>
      <c r="L13073" s="15"/>
      <c r="M13073" s="1">
        <f t="shared" si="60"/>
        <v>71684.298454604083</v>
      </c>
      <c r="T13073"/>
    </row>
    <row r="13074" spans="1:20" x14ac:dyDescent="0.25">
      <c r="A13074">
        <v>1996</v>
      </c>
      <c r="B13074">
        <v>10</v>
      </c>
      <c r="C13074">
        <v>15</v>
      </c>
      <c r="D13074">
        <v>58</v>
      </c>
      <c r="E13074">
        <v>43</v>
      </c>
      <c r="F13074">
        <v>0</v>
      </c>
      <c r="H13074">
        <f t="shared" si="56"/>
        <v>50.5</v>
      </c>
      <c r="I13074">
        <f t="shared" si="57"/>
        <v>14.5</v>
      </c>
      <c r="J13074">
        <f t="shared" si="58"/>
        <v>0</v>
      </c>
      <c r="K13074">
        <f t="shared" si="59"/>
        <v>14.5</v>
      </c>
      <c r="L13074" s="15"/>
      <c r="M13074" s="1">
        <f t="shared" si="60"/>
        <v>397621.63369930518</v>
      </c>
      <c r="T13074"/>
    </row>
    <row r="13075" spans="1:20" x14ac:dyDescent="0.25">
      <c r="A13075">
        <v>1996</v>
      </c>
      <c r="B13075">
        <v>10</v>
      </c>
      <c r="C13075">
        <v>16</v>
      </c>
      <c r="D13075">
        <v>73</v>
      </c>
      <c r="E13075">
        <v>50</v>
      </c>
      <c r="F13075">
        <v>0</v>
      </c>
      <c r="H13075">
        <f t="shared" si="56"/>
        <v>61.5</v>
      </c>
      <c r="I13075">
        <f t="shared" si="57"/>
        <v>3.5</v>
      </c>
      <c r="J13075">
        <f t="shared" si="58"/>
        <v>0</v>
      </c>
      <c r="K13075">
        <f t="shared" si="59"/>
        <v>3.5</v>
      </c>
      <c r="L13075" s="15"/>
      <c r="M13075" s="1">
        <f t="shared" si="60"/>
        <v>98845.743058329172</v>
      </c>
      <c r="T13075"/>
    </row>
    <row r="13076" spans="1:20" x14ac:dyDescent="0.25">
      <c r="A13076">
        <v>1996</v>
      </c>
      <c r="B13076">
        <v>10</v>
      </c>
      <c r="C13076">
        <v>17</v>
      </c>
      <c r="D13076">
        <v>76</v>
      </c>
      <c r="E13076">
        <v>60</v>
      </c>
      <c r="F13076">
        <v>0</v>
      </c>
      <c r="H13076">
        <f t="shared" si="56"/>
        <v>68</v>
      </c>
      <c r="I13076">
        <f t="shared" si="57"/>
        <v>0</v>
      </c>
      <c r="J13076">
        <f t="shared" si="58"/>
        <v>3</v>
      </c>
      <c r="K13076">
        <f t="shared" si="59"/>
        <v>3</v>
      </c>
      <c r="L13076" s="15"/>
      <c r="M13076" s="1">
        <f t="shared" si="60"/>
        <v>85265.020756466634</v>
      </c>
      <c r="T13076"/>
    </row>
    <row r="13077" spans="1:20" x14ac:dyDescent="0.25">
      <c r="A13077">
        <v>1996</v>
      </c>
      <c r="B13077">
        <v>10</v>
      </c>
      <c r="C13077">
        <v>18</v>
      </c>
      <c r="D13077">
        <v>61</v>
      </c>
      <c r="E13077">
        <v>54</v>
      </c>
      <c r="F13077">
        <v>0</v>
      </c>
      <c r="H13077">
        <f t="shared" si="56"/>
        <v>57.5</v>
      </c>
      <c r="I13077">
        <f t="shared" si="57"/>
        <v>7.5</v>
      </c>
      <c r="J13077">
        <f t="shared" si="58"/>
        <v>0</v>
      </c>
      <c r="K13077">
        <f t="shared" si="59"/>
        <v>7.5</v>
      </c>
      <c r="L13077" s="15"/>
      <c r="M13077" s="1">
        <f t="shared" si="60"/>
        <v>207491.52147322954</v>
      </c>
      <c r="T13077"/>
    </row>
    <row r="13078" spans="1:20" x14ac:dyDescent="0.25">
      <c r="A13078">
        <v>1996</v>
      </c>
      <c r="B13078">
        <v>10</v>
      </c>
      <c r="C13078">
        <v>19</v>
      </c>
      <c r="D13078">
        <v>58</v>
      </c>
      <c r="E13078">
        <v>49</v>
      </c>
      <c r="F13078">
        <v>435</v>
      </c>
      <c r="H13078">
        <f t="shared" si="56"/>
        <v>53.5</v>
      </c>
      <c r="I13078">
        <f t="shared" si="57"/>
        <v>11.5</v>
      </c>
      <c r="J13078">
        <f t="shared" si="58"/>
        <v>0</v>
      </c>
      <c r="K13078">
        <f t="shared" si="59"/>
        <v>11.5</v>
      </c>
      <c r="L13078" s="15"/>
      <c r="M13078" s="1">
        <f t="shared" si="60"/>
        <v>316137.29988812993</v>
      </c>
      <c r="T13078"/>
    </row>
    <row r="13079" spans="1:20" x14ac:dyDescent="0.25">
      <c r="A13079">
        <v>1996</v>
      </c>
      <c r="B13079">
        <v>10</v>
      </c>
      <c r="C13079">
        <v>20</v>
      </c>
      <c r="D13079">
        <v>59</v>
      </c>
      <c r="E13079">
        <v>47</v>
      </c>
      <c r="F13079">
        <v>15</v>
      </c>
      <c r="H13079">
        <f t="shared" si="56"/>
        <v>53</v>
      </c>
      <c r="I13079">
        <f t="shared" si="57"/>
        <v>12</v>
      </c>
      <c r="J13079">
        <f t="shared" si="58"/>
        <v>0</v>
      </c>
      <c r="K13079">
        <f t="shared" si="59"/>
        <v>12</v>
      </c>
      <c r="L13079" s="15"/>
      <c r="M13079" s="1">
        <f t="shared" si="60"/>
        <v>329718.02218999248</v>
      </c>
      <c r="T13079"/>
    </row>
    <row r="13080" spans="1:20" x14ac:dyDescent="0.25">
      <c r="A13080">
        <v>1996</v>
      </c>
      <c r="B13080">
        <v>10</v>
      </c>
      <c r="C13080">
        <v>21</v>
      </c>
      <c r="D13080">
        <v>58</v>
      </c>
      <c r="E13080">
        <v>50</v>
      </c>
      <c r="F13080">
        <v>35</v>
      </c>
      <c r="H13080">
        <f t="shared" si="56"/>
        <v>54</v>
      </c>
      <c r="I13080">
        <f t="shared" si="57"/>
        <v>11</v>
      </c>
      <c r="J13080">
        <f t="shared" si="58"/>
        <v>0</v>
      </c>
      <c r="K13080">
        <f t="shared" si="59"/>
        <v>11</v>
      </c>
      <c r="L13080" s="15"/>
      <c r="M13080" s="1">
        <f t="shared" si="60"/>
        <v>302556.57758626738</v>
      </c>
      <c r="T13080"/>
    </row>
    <row r="13081" spans="1:20" x14ac:dyDescent="0.25">
      <c r="A13081">
        <v>1996</v>
      </c>
      <c r="B13081">
        <v>10</v>
      </c>
      <c r="C13081">
        <v>22</v>
      </c>
      <c r="D13081">
        <v>61</v>
      </c>
      <c r="E13081">
        <v>49</v>
      </c>
      <c r="F13081">
        <v>6</v>
      </c>
      <c r="H13081">
        <f t="shared" si="56"/>
        <v>55</v>
      </c>
      <c r="I13081">
        <f t="shared" si="57"/>
        <v>10</v>
      </c>
      <c r="J13081">
        <f t="shared" si="58"/>
        <v>0</v>
      </c>
      <c r="K13081">
        <f t="shared" si="59"/>
        <v>10</v>
      </c>
      <c r="L13081" s="15"/>
      <c r="M13081" s="1">
        <f t="shared" si="60"/>
        <v>275395.13298254227</v>
      </c>
      <c r="T13081"/>
    </row>
    <row r="13082" spans="1:20" x14ac:dyDescent="0.25">
      <c r="A13082">
        <v>1996</v>
      </c>
      <c r="B13082">
        <v>10</v>
      </c>
      <c r="C13082">
        <v>23</v>
      </c>
      <c r="D13082">
        <v>67</v>
      </c>
      <c r="E13082">
        <v>54</v>
      </c>
      <c r="F13082">
        <v>2</v>
      </c>
      <c r="H13082">
        <f t="shared" si="56"/>
        <v>60.5</v>
      </c>
      <c r="I13082">
        <f t="shared" si="57"/>
        <v>4.5</v>
      </c>
      <c r="J13082">
        <f t="shared" si="58"/>
        <v>0</v>
      </c>
      <c r="K13082">
        <f t="shared" si="59"/>
        <v>4.5</v>
      </c>
      <c r="L13082" s="15"/>
      <c r="M13082" s="1">
        <f t="shared" si="60"/>
        <v>126007.18766205428</v>
      </c>
      <c r="T13082"/>
    </row>
    <row r="13083" spans="1:20" x14ac:dyDescent="0.25">
      <c r="A13083">
        <v>1996</v>
      </c>
      <c r="B13083">
        <v>10</v>
      </c>
      <c r="C13083">
        <v>24</v>
      </c>
      <c r="D13083">
        <v>66</v>
      </c>
      <c r="E13083">
        <v>54</v>
      </c>
      <c r="F13083">
        <v>0</v>
      </c>
      <c r="H13083">
        <f t="shared" si="56"/>
        <v>60</v>
      </c>
      <c r="I13083">
        <f t="shared" si="57"/>
        <v>5</v>
      </c>
      <c r="J13083">
        <f t="shared" si="58"/>
        <v>0</v>
      </c>
      <c r="K13083">
        <f t="shared" si="59"/>
        <v>5</v>
      </c>
      <c r="L13083" s="15"/>
      <c r="M13083" s="1">
        <f t="shared" si="60"/>
        <v>139587.90996391681</v>
      </c>
      <c r="T13083"/>
    </row>
    <row r="13084" spans="1:20" x14ac:dyDescent="0.25">
      <c r="A13084">
        <v>1996</v>
      </c>
      <c r="B13084">
        <v>10</v>
      </c>
      <c r="C13084">
        <v>25</v>
      </c>
      <c r="D13084">
        <v>67</v>
      </c>
      <c r="E13084">
        <v>52</v>
      </c>
      <c r="F13084">
        <v>0</v>
      </c>
      <c r="H13084">
        <f t="shared" si="56"/>
        <v>59.5</v>
      </c>
      <c r="I13084">
        <f t="shared" si="57"/>
        <v>5.5</v>
      </c>
      <c r="J13084">
        <f t="shared" si="58"/>
        <v>0</v>
      </c>
      <c r="K13084">
        <f t="shared" si="59"/>
        <v>5.5</v>
      </c>
      <c r="L13084" s="15"/>
      <c r="M13084" s="1">
        <f t="shared" si="60"/>
        <v>153168.63226577936</v>
      </c>
      <c r="T13084"/>
    </row>
    <row r="13085" spans="1:20" x14ac:dyDescent="0.25">
      <c r="A13085">
        <v>1996</v>
      </c>
      <c r="B13085">
        <v>10</v>
      </c>
      <c r="C13085">
        <v>26</v>
      </c>
      <c r="D13085">
        <v>65</v>
      </c>
      <c r="E13085">
        <v>49</v>
      </c>
      <c r="F13085">
        <v>0</v>
      </c>
      <c r="H13085">
        <f t="shared" si="56"/>
        <v>57</v>
      </c>
      <c r="I13085">
        <f t="shared" si="57"/>
        <v>8</v>
      </c>
      <c r="J13085">
        <f t="shared" si="58"/>
        <v>0</v>
      </c>
      <c r="K13085">
        <f t="shared" si="59"/>
        <v>8</v>
      </c>
      <c r="L13085" s="15"/>
      <c r="M13085" s="1">
        <f t="shared" si="60"/>
        <v>221072.24377509209</v>
      </c>
      <c r="T13085"/>
    </row>
    <row r="13086" spans="1:20" x14ac:dyDescent="0.25">
      <c r="A13086">
        <v>1996</v>
      </c>
      <c r="B13086">
        <v>10</v>
      </c>
      <c r="C13086">
        <v>27</v>
      </c>
      <c r="D13086">
        <v>70</v>
      </c>
      <c r="E13086">
        <v>53</v>
      </c>
      <c r="F13086">
        <v>0</v>
      </c>
      <c r="H13086">
        <f t="shared" ref="H13086:H13149" si="61">+(D13086+E13086)/2</f>
        <v>61.5</v>
      </c>
      <c r="I13086">
        <f t="shared" ref="I13086:I13149" si="62">+IF(H13086&lt;65,65-H13086,0)</f>
        <v>3.5</v>
      </c>
      <c r="J13086">
        <f t="shared" si="58"/>
        <v>0</v>
      </c>
      <c r="K13086">
        <f t="shared" si="59"/>
        <v>3.5</v>
      </c>
      <c r="L13086" s="15"/>
      <c r="M13086" s="1">
        <f t="shared" si="60"/>
        <v>98845.743058329172</v>
      </c>
      <c r="T13086"/>
    </row>
    <row r="13087" spans="1:20" x14ac:dyDescent="0.25">
      <c r="A13087">
        <v>1996</v>
      </c>
      <c r="B13087">
        <v>10</v>
      </c>
      <c r="C13087">
        <v>28</v>
      </c>
      <c r="D13087">
        <v>64</v>
      </c>
      <c r="E13087">
        <v>50</v>
      </c>
      <c r="F13087">
        <v>17</v>
      </c>
      <c r="H13087">
        <f t="shared" si="61"/>
        <v>57</v>
      </c>
      <c r="I13087">
        <f t="shared" si="62"/>
        <v>8</v>
      </c>
      <c r="J13087">
        <f t="shared" si="58"/>
        <v>0</v>
      </c>
      <c r="K13087">
        <f t="shared" si="59"/>
        <v>8</v>
      </c>
      <c r="L13087" s="15"/>
      <c r="M13087" s="1">
        <f t="shared" si="60"/>
        <v>221072.24377509209</v>
      </c>
      <c r="T13087"/>
    </row>
    <row r="13088" spans="1:20" x14ac:dyDescent="0.25">
      <c r="A13088">
        <v>1996</v>
      </c>
      <c r="B13088">
        <v>10</v>
      </c>
      <c r="C13088">
        <v>29</v>
      </c>
      <c r="D13088">
        <v>59</v>
      </c>
      <c r="E13088">
        <v>46</v>
      </c>
      <c r="F13088">
        <v>0</v>
      </c>
      <c r="H13088">
        <f t="shared" si="61"/>
        <v>52.5</v>
      </c>
      <c r="I13088">
        <f t="shared" si="62"/>
        <v>12.5</v>
      </c>
      <c r="J13088">
        <f t="shared" si="58"/>
        <v>0</v>
      </c>
      <c r="K13088">
        <f t="shared" si="59"/>
        <v>12.5</v>
      </c>
      <c r="L13088" s="15"/>
      <c r="M13088" s="1">
        <f t="shared" si="60"/>
        <v>343298.74449185503</v>
      </c>
      <c r="T13088"/>
    </row>
    <row r="13089" spans="1:20" x14ac:dyDescent="0.25">
      <c r="A13089">
        <v>1996</v>
      </c>
      <c r="B13089">
        <v>10</v>
      </c>
      <c r="C13089">
        <v>30</v>
      </c>
      <c r="D13089">
        <v>65</v>
      </c>
      <c r="E13089">
        <v>51</v>
      </c>
      <c r="F13089">
        <v>11</v>
      </c>
      <c r="H13089">
        <f t="shared" si="61"/>
        <v>58</v>
      </c>
      <c r="I13089">
        <f t="shared" si="62"/>
        <v>7</v>
      </c>
      <c r="J13089">
        <f t="shared" si="58"/>
        <v>0</v>
      </c>
      <c r="K13089">
        <f t="shared" si="59"/>
        <v>7</v>
      </c>
      <c r="L13089" s="15"/>
      <c r="M13089" s="1">
        <f t="shared" si="60"/>
        <v>193910.79917136699</v>
      </c>
      <c r="T13089"/>
    </row>
    <row r="13090" spans="1:20" x14ac:dyDescent="0.25">
      <c r="A13090">
        <v>1996</v>
      </c>
      <c r="B13090">
        <v>10</v>
      </c>
      <c r="C13090">
        <v>31</v>
      </c>
      <c r="D13090">
        <v>59</v>
      </c>
      <c r="E13090">
        <v>50</v>
      </c>
      <c r="F13090">
        <v>0</v>
      </c>
      <c r="H13090">
        <f t="shared" si="61"/>
        <v>54.5</v>
      </c>
      <c r="I13090">
        <f t="shared" si="62"/>
        <v>10.5</v>
      </c>
      <c r="J13090">
        <f t="shared" si="58"/>
        <v>0</v>
      </c>
      <c r="K13090">
        <f t="shared" si="59"/>
        <v>10.5</v>
      </c>
      <c r="L13090" s="15"/>
      <c r="M13090" s="1">
        <f t="shared" si="60"/>
        <v>288975.85528440482</v>
      </c>
      <c r="T13090"/>
    </row>
    <row r="13091" spans="1:20" x14ac:dyDescent="0.25">
      <c r="A13091">
        <v>1996</v>
      </c>
      <c r="B13091">
        <v>11</v>
      </c>
      <c r="C13091">
        <v>1</v>
      </c>
      <c r="D13091">
        <v>51</v>
      </c>
      <c r="E13091">
        <v>41</v>
      </c>
      <c r="F13091">
        <v>2</v>
      </c>
      <c r="H13091">
        <f t="shared" si="61"/>
        <v>46</v>
      </c>
      <c r="I13091">
        <f t="shared" si="62"/>
        <v>19</v>
      </c>
      <c r="J13091">
        <f t="shared" si="58"/>
        <v>0</v>
      </c>
      <c r="K13091">
        <f t="shared" si="59"/>
        <v>19</v>
      </c>
      <c r="L13091" s="15"/>
      <c r="M13091" s="1">
        <f t="shared" si="60"/>
        <v>519848.13441606809</v>
      </c>
      <c r="T13091"/>
    </row>
    <row r="13092" spans="1:20" x14ac:dyDescent="0.25">
      <c r="A13092">
        <v>1996</v>
      </c>
      <c r="B13092">
        <v>11</v>
      </c>
      <c r="C13092">
        <v>2</v>
      </c>
      <c r="D13092">
        <v>50</v>
      </c>
      <c r="E13092">
        <v>38</v>
      </c>
      <c r="F13092">
        <v>0</v>
      </c>
      <c r="H13092">
        <f t="shared" si="61"/>
        <v>44</v>
      </c>
      <c r="I13092">
        <f t="shared" si="62"/>
        <v>21</v>
      </c>
      <c r="J13092">
        <f t="shared" si="58"/>
        <v>0</v>
      </c>
      <c r="K13092">
        <f t="shared" si="59"/>
        <v>21</v>
      </c>
      <c r="L13092" s="15"/>
      <c r="M13092" s="1">
        <f t="shared" si="60"/>
        <v>574171.0236235183</v>
      </c>
      <c r="T13092"/>
    </row>
    <row r="13093" spans="1:20" x14ac:dyDescent="0.25">
      <c r="A13093">
        <v>1996</v>
      </c>
      <c r="B13093">
        <v>11</v>
      </c>
      <c r="C13093">
        <v>3</v>
      </c>
      <c r="D13093">
        <v>49</v>
      </c>
      <c r="E13093">
        <v>35</v>
      </c>
      <c r="F13093">
        <v>0</v>
      </c>
      <c r="H13093">
        <f t="shared" si="61"/>
        <v>42</v>
      </c>
      <c r="I13093">
        <f t="shared" si="62"/>
        <v>23</v>
      </c>
      <c r="J13093">
        <f t="shared" si="58"/>
        <v>0</v>
      </c>
      <c r="K13093">
        <f t="shared" si="59"/>
        <v>23</v>
      </c>
      <c r="L13093" s="15"/>
      <c r="M13093" s="1">
        <f t="shared" si="60"/>
        <v>628493.9128309685</v>
      </c>
      <c r="T13093"/>
    </row>
    <row r="13094" spans="1:20" x14ac:dyDescent="0.25">
      <c r="A13094">
        <v>1996</v>
      </c>
      <c r="B13094">
        <v>11</v>
      </c>
      <c r="C13094">
        <v>4</v>
      </c>
      <c r="D13094">
        <v>53</v>
      </c>
      <c r="E13094">
        <v>37</v>
      </c>
      <c r="F13094">
        <v>0</v>
      </c>
      <c r="H13094">
        <f t="shared" si="61"/>
        <v>45</v>
      </c>
      <c r="I13094">
        <f t="shared" si="62"/>
        <v>20</v>
      </c>
      <c r="J13094">
        <f t="shared" si="58"/>
        <v>0</v>
      </c>
      <c r="K13094">
        <f t="shared" si="59"/>
        <v>20</v>
      </c>
      <c r="L13094" s="15"/>
      <c r="M13094" s="1">
        <f t="shared" si="60"/>
        <v>547009.57901979319</v>
      </c>
      <c r="T13094"/>
    </row>
    <row r="13095" spans="1:20" x14ac:dyDescent="0.25">
      <c r="A13095">
        <v>1996</v>
      </c>
      <c r="B13095">
        <v>11</v>
      </c>
      <c r="C13095">
        <v>5</v>
      </c>
      <c r="D13095">
        <v>59</v>
      </c>
      <c r="E13095">
        <v>45</v>
      </c>
      <c r="F13095">
        <v>0</v>
      </c>
      <c r="H13095">
        <f t="shared" si="61"/>
        <v>52</v>
      </c>
      <c r="I13095">
        <f t="shared" si="62"/>
        <v>13</v>
      </c>
      <c r="J13095">
        <f t="shared" si="58"/>
        <v>0</v>
      </c>
      <c r="K13095">
        <f t="shared" si="59"/>
        <v>13</v>
      </c>
      <c r="L13095" s="15"/>
      <c r="M13095" s="1">
        <f t="shared" si="60"/>
        <v>356879.46679371758</v>
      </c>
      <c r="T13095"/>
    </row>
    <row r="13096" spans="1:20" x14ac:dyDescent="0.25">
      <c r="A13096">
        <v>1996</v>
      </c>
      <c r="B13096">
        <v>11</v>
      </c>
      <c r="C13096">
        <v>6</v>
      </c>
      <c r="D13096">
        <v>59</v>
      </c>
      <c r="E13096">
        <v>53</v>
      </c>
      <c r="F13096">
        <v>6</v>
      </c>
      <c r="H13096">
        <f t="shared" si="61"/>
        <v>56</v>
      </c>
      <c r="I13096">
        <f t="shared" si="62"/>
        <v>9</v>
      </c>
      <c r="J13096">
        <f t="shared" si="58"/>
        <v>0</v>
      </c>
      <c r="K13096">
        <f t="shared" si="59"/>
        <v>9</v>
      </c>
      <c r="L13096" s="15"/>
      <c r="M13096" s="1">
        <f t="shared" si="60"/>
        <v>248233.6883788172</v>
      </c>
      <c r="T13096"/>
    </row>
    <row r="13097" spans="1:20" x14ac:dyDescent="0.25">
      <c r="A13097">
        <v>1996</v>
      </c>
      <c r="B13097">
        <v>11</v>
      </c>
      <c r="C13097">
        <v>7</v>
      </c>
      <c r="D13097">
        <v>69</v>
      </c>
      <c r="E13097">
        <v>54</v>
      </c>
      <c r="F13097">
        <v>7</v>
      </c>
      <c r="H13097">
        <f t="shared" si="61"/>
        <v>61.5</v>
      </c>
      <c r="I13097">
        <f t="shared" si="62"/>
        <v>3.5</v>
      </c>
      <c r="J13097">
        <f t="shared" si="58"/>
        <v>0</v>
      </c>
      <c r="K13097">
        <f t="shared" si="59"/>
        <v>3.5</v>
      </c>
      <c r="L13097" s="15"/>
      <c r="M13097" s="1">
        <f t="shared" si="60"/>
        <v>98845.743058329172</v>
      </c>
      <c r="T13097"/>
    </row>
    <row r="13098" spans="1:20" x14ac:dyDescent="0.25">
      <c r="A13098">
        <v>1996</v>
      </c>
      <c r="B13098">
        <v>11</v>
      </c>
      <c r="C13098">
        <v>8</v>
      </c>
      <c r="D13098">
        <v>67</v>
      </c>
      <c r="E13098">
        <v>62</v>
      </c>
      <c r="F13098">
        <v>8</v>
      </c>
      <c r="H13098">
        <f t="shared" si="61"/>
        <v>64.5</v>
      </c>
      <c r="I13098">
        <f t="shared" si="62"/>
        <v>0.5</v>
      </c>
      <c r="J13098">
        <f t="shared" si="58"/>
        <v>0</v>
      </c>
      <c r="K13098">
        <f t="shared" si="59"/>
        <v>0.5</v>
      </c>
      <c r="L13098" s="15"/>
      <c r="M13098" s="1">
        <f t="shared" si="60"/>
        <v>17361.409247153893</v>
      </c>
      <c r="T13098"/>
    </row>
    <row r="13099" spans="1:20" x14ac:dyDescent="0.25">
      <c r="A13099">
        <v>1996</v>
      </c>
      <c r="B13099">
        <v>11</v>
      </c>
      <c r="C13099">
        <v>9</v>
      </c>
      <c r="D13099">
        <v>64</v>
      </c>
      <c r="E13099">
        <v>46</v>
      </c>
      <c r="F13099">
        <v>60</v>
      </c>
      <c r="H13099">
        <f t="shared" si="61"/>
        <v>55</v>
      </c>
      <c r="I13099">
        <f t="shared" si="62"/>
        <v>10</v>
      </c>
      <c r="J13099">
        <f t="shared" si="58"/>
        <v>0</v>
      </c>
      <c r="K13099">
        <f t="shared" si="59"/>
        <v>10</v>
      </c>
      <c r="L13099" s="15"/>
      <c r="M13099" s="1">
        <f t="shared" si="60"/>
        <v>275395.13298254227</v>
      </c>
      <c r="T13099"/>
    </row>
    <row r="13100" spans="1:20" x14ac:dyDescent="0.25">
      <c r="A13100">
        <v>1996</v>
      </c>
      <c r="B13100">
        <v>11</v>
      </c>
      <c r="C13100">
        <v>10</v>
      </c>
      <c r="D13100">
        <v>49</v>
      </c>
      <c r="E13100">
        <v>39</v>
      </c>
      <c r="F13100">
        <v>1</v>
      </c>
      <c r="H13100">
        <f t="shared" si="61"/>
        <v>44</v>
      </c>
      <c r="I13100">
        <f t="shared" si="62"/>
        <v>21</v>
      </c>
      <c r="J13100">
        <f t="shared" si="58"/>
        <v>0</v>
      </c>
      <c r="K13100">
        <f t="shared" si="59"/>
        <v>21</v>
      </c>
      <c r="L13100" s="15"/>
      <c r="M13100" s="1">
        <f t="shared" si="60"/>
        <v>574171.0236235183</v>
      </c>
      <c r="T13100"/>
    </row>
    <row r="13101" spans="1:20" x14ac:dyDescent="0.25">
      <c r="A13101">
        <v>1996</v>
      </c>
      <c r="B13101">
        <v>11</v>
      </c>
      <c r="C13101">
        <v>11</v>
      </c>
      <c r="D13101">
        <v>43</v>
      </c>
      <c r="E13101">
        <v>34</v>
      </c>
      <c r="F13101">
        <v>0</v>
      </c>
      <c r="H13101">
        <f t="shared" si="61"/>
        <v>38.5</v>
      </c>
      <c r="I13101">
        <f t="shared" si="62"/>
        <v>26.5</v>
      </c>
      <c r="J13101">
        <f t="shared" si="58"/>
        <v>0</v>
      </c>
      <c r="K13101">
        <f t="shared" si="59"/>
        <v>26.5</v>
      </c>
      <c r="L13101" s="15"/>
      <c r="M13101" s="1">
        <f t="shared" si="60"/>
        <v>723558.96894400637</v>
      </c>
      <c r="T13101"/>
    </row>
    <row r="13102" spans="1:20" x14ac:dyDescent="0.25">
      <c r="A13102">
        <v>1996</v>
      </c>
      <c r="B13102">
        <v>11</v>
      </c>
      <c r="C13102">
        <v>12</v>
      </c>
      <c r="D13102">
        <v>43</v>
      </c>
      <c r="E13102">
        <v>32</v>
      </c>
      <c r="F13102">
        <v>0</v>
      </c>
      <c r="H13102">
        <f t="shared" si="61"/>
        <v>37.5</v>
      </c>
      <c r="I13102">
        <f t="shared" si="62"/>
        <v>27.5</v>
      </c>
      <c r="J13102">
        <f t="shared" si="58"/>
        <v>0</v>
      </c>
      <c r="K13102">
        <f t="shared" si="59"/>
        <v>27.5</v>
      </c>
      <c r="L13102" s="15"/>
      <c r="M13102" s="1">
        <f t="shared" si="60"/>
        <v>750720.41354773135</v>
      </c>
      <c r="T13102"/>
    </row>
    <row r="13103" spans="1:20" x14ac:dyDescent="0.25">
      <c r="A13103">
        <v>1996</v>
      </c>
      <c r="B13103">
        <v>11</v>
      </c>
      <c r="C13103">
        <v>13</v>
      </c>
      <c r="D13103">
        <v>42</v>
      </c>
      <c r="E13103">
        <v>30</v>
      </c>
      <c r="F13103">
        <v>0</v>
      </c>
      <c r="H13103">
        <f t="shared" si="61"/>
        <v>36</v>
      </c>
      <c r="I13103">
        <f t="shared" si="62"/>
        <v>29</v>
      </c>
      <c r="J13103">
        <f t="shared" si="58"/>
        <v>0</v>
      </c>
      <c r="K13103">
        <f t="shared" si="59"/>
        <v>29</v>
      </c>
      <c r="L13103" s="15"/>
      <c r="M13103" s="1">
        <f t="shared" si="60"/>
        <v>791462.58045331901</v>
      </c>
      <c r="T13103"/>
    </row>
    <row r="13104" spans="1:20" x14ac:dyDescent="0.25">
      <c r="A13104">
        <v>1996</v>
      </c>
      <c r="B13104">
        <v>11</v>
      </c>
      <c r="C13104">
        <v>14</v>
      </c>
      <c r="D13104">
        <v>37</v>
      </c>
      <c r="E13104">
        <v>32</v>
      </c>
      <c r="F13104">
        <v>0</v>
      </c>
      <c r="H13104">
        <f t="shared" si="61"/>
        <v>34.5</v>
      </c>
      <c r="I13104">
        <f t="shared" si="62"/>
        <v>30.5</v>
      </c>
      <c r="J13104">
        <f t="shared" si="58"/>
        <v>0</v>
      </c>
      <c r="K13104">
        <f t="shared" si="59"/>
        <v>30.5</v>
      </c>
      <c r="L13104" s="15"/>
      <c r="M13104" s="1">
        <f t="shared" si="60"/>
        <v>832204.74735890666</v>
      </c>
      <c r="T13104"/>
    </row>
    <row r="13105" spans="1:20" x14ac:dyDescent="0.25">
      <c r="A13105">
        <v>1996</v>
      </c>
      <c r="B13105">
        <v>11</v>
      </c>
      <c r="C13105">
        <v>15</v>
      </c>
      <c r="D13105">
        <v>37</v>
      </c>
      <c r="E13105">
        <v>28</v>
      </c>
      <c r="F13105">
        <v>0</v>
      </c>
      <c r="H13105">
        <f t="shared" si="61"/>
        <v>32.5</v>
      </c>
      <c r="I13105">
        <f t="shared" si="62"/>
        <v>32.5</v>
      </c>
      <c r="J13105">
        <f t="shared" si="58"/>
        <v>0</v>
      </c>
      <c r="K13105">
        <f t="shared" si="59"/>
        <v>32.5</v>
      </c>
      <c r="L13105" s="15"/>
      <c r="M13105" s="1">
        <f t="shared" si="60"/>
        <v>886527.63656635687</v>
      </c>
      <c r="T13105"/>
    </row>
    <row r="13106" spans="1:20" x14ac:dyDescent="0.25">
      <c r="A13106">
        <v>1996</v>
      </c>
      <c r="B13106">
        <v>11</v>
      </c>
      <c r="C13106">
        <v>16</v>
      </c>
      <c r="D13106">
        <v>44</v>
      </c>
      <c r="E13106">
        <v>26</v>
      </c>
      <c r="F13106">
        <v>0</v>
      </c>
      <c r="H13106">
        <f t="shared" si="61"/>
        <v>35</v>
      </c>
      <c r="I13106">
        <f t="shared" si="62"/>
        <v>30</v>
      </c>
      <c r="J13106">
        <f t="shared" si="58"/>
        <v>0</v>
      </c>
      <c r="K13106">
        <f t="shared" si="59"/>
        <v>30</v>
      </c>
      <c r="L13106" s="15"/>
      <c r="M13106" s="1">
        <f t="shared" si="60"/>
        <v>818624.02505704411</v>
      </c>
      <c r="T13106"/>
    </row>
    <row r="13107" spans="1:20" x14ac:dyDescent="0.25">
      <c r="A13107">
        <v>1996</v>
      </c>
      <c r="B13107">
        <v>11</v>
      </c>
      <c r="C13107">
        <v>17</v>
      </c>
      <c r="D13107">
        <v>55</v>
      </c>
      <c r="E13107">
        <v>33</v>
      </c>
      <c r="F13107">
        <v>0</v>
      </c>
      <c r="H13107">
        <f t="shared" si="61"/>
        <v>44</v>
      </c>
      <c r="I13107">
        <f t="shared" si="62"/>
        <v>21</v>
      </c>
      <c r="J13107">
        <f t="shared" si="58"/>
        <v>0</v>
      </c>
      <c r="K13107">
        <f t="shared" si="59"/>
        <v>21</v>
      </c>
      <c r="L13107" s="15"/>
      <c r="M13107" s="1">
        <f t="shared" si="60"/>
        <v>574171.0236235183</v>
      </c>
      <c r="T13107"/>
    </row>
    <row r="13108" spans="1:20" x14ac:dyDescent="0.25">
      <c r="A13108">
        <v>1996</v>
      </c>
      <c r="B13108">
        <v>11</v>
      </c>
      <c r="C13108">
        <v>18</v>
      </c>
      <c r="D13108">
        <v>55</v>
      </c>
      <c r="E13108">
        <v>42</v>
      </c>
      <c r="F13108">
        <v>1</v>
      </c>
      <c r="H13108">
        <f t="shared" si="61"/>
        <v>48.5</v>
      </c>
      <c r="I13108">
        <f t="shared" si="62"/>
        <v>16.5</v>
      </c>
      <c r="J13108">
        <f t="shared" si="58"/>
        <v>0</v>
      </c>
      <c r="K13108">
        <f t="shared" si="59"/>
        <v>16.5</v>
      </c>
      <c r="L13108" s="15"/>
      <c r="M13108" s="1">
        <f t="shared" si="60"/>
        <v>451944.52290675539</v>
      </c>
      <c r="T13108"/>
    </row>
    <row r="13109" spans="1:20" x14ac:dyDescent="0.25">
      <c r="A13109">
        <v>1996</v>
      </c>
      <c r="B13109">
        <v>11</v>
      </c>
      <c r="C13109">
        <v>19</v>
      </c>
      <c r="D13109">
        <v>51</v>
      </c>
      <c r="E13109">
        <v>39</v>
      </c>
      <c r="F13109">
        <v>4</v>
      </c>
      <c r="H13109">
        <f t="shared" si="61"/>
        <v>45</v>
      </c>
      <c r="I13109">
        <f t="shared" si="62"/>
        <v>20</v>
      </c>
      <c r="J13109">
        <f t="shared" si="58"/>
        <v>0</v>
      </c>
      <c r="K13109">
        <f t="shared" si="59"/>
        <v>20</v>
      </c>
      <c r="L13109" s="15"/>
      <c r="M13109" s="1">
        <f t="shared" si="60"/>
        <v>547009.57901979319</v>
      </c>
      <c r="T13109"/>
    </row>
    <row r="13110" spans="1:20" x14ac:dyDescent="0.25">
      <c r="A13110">
        <v>1996</v>
      </c>
      <c r="B13110">
        <v>11</v>
      </c>
      <c r="C13110">
        <v>20</v>
      </c>
      <c r="D13110">
        <v>44</v>
      </c>
      <c r="E13110">
        <v>35</v>
      </c>
      <c r="F13110">
        <v>0</v>
      </c>
      <c r="H13110">
        <f t="shared" si="61"/>
        <v>39.5</v>
      </c>
      <c r="I13110">
        <f t="shared" si="62"/>
        <v>25.5</v>
      </c>
      <c r="J13110">
        <f t="shared" si="58"/>
        <v>0</v>
      </c>
      <c r="K13110">
        <f t="shared" si="59"/>
        <v>25.5</v>
      </c>
      <c r="L13110" s="15"/>
      <c r="M13110" s="1">
        <f t="shared" si="60"/>
        <v>696397.52434028126</v>
      </c>
      <c r="T13110"/>
    </row>
    <row r="13111" spans="1:20" x14ac:dyDescent="0.25">
      <c r="A13111">
        <v>1996</v>
      </c>
      <c r="B13111">
        <v>11</v>
      </c>
      <c r="C13111">
        <v>21</v>
      </c>
      <c r="D13111">
        <v>43</v>
      </c>
      <c r="E13111">
        <v>33</v>
      </c>
      <c r="F13111">
        <v>0</v>
      </c>
      <c r="H13111">
        <f t="shared" si="61"/>
        <v>38</v>
      </c>
      <c r="I13111">
        <f t="shared" si="62"/>
        <v>27</v>
      </c>
      <c r="J13111">
        <f t="shared" si="58"/>
        <v>0</v>
      </c>
      <c r="K13111">
        <f t="shared" si="59"/>
        <v>27</v>
      </c>
      <c r="L13111" s="15"/>
      <c r="M13111" s="1">
        <f t="shared" si="60"/>
        <v>737139.6912458688</v>
      </c>
      <c r="T13111"/>
    </row>
    <row r="13112" spans="1:20" x14ac:dyDescent="0.25">
      <c r="A13112">
        <v>1996</v>
      </c>
      <c r="B13112">
        <v>11</v>
      </c>
      <c r="C13112">
        <v>22</v>
      </c>
      <c r="D13112">
        <v>45</v>
      </c>
      <c r="E13112">
        <v>37</v>
      </c>
      <c r="F13112">
        <v>0</v>
      </c>
      <c r="H13112">
        <f t="shared" si="61"/>
        <v>41</v>
      </c>
      <c r="I13112">
        <f t="shared" si="62"/>
        <v>24</v>
      </c>
      <c r="J13112">
        <f t="shared" si="58"/>
        <v>0</v>
      </c>
      <c r="K13112">
        <f t="shared" si="59"/>
        <v>24</v>
      </c>
      <c r="L13112" s="15"/>
      <c r="M13112" s="1">
        <f t="shared" si="60"/>
        <v>655655.35743469361</v>
      </c>
      <c r="T13112"/>
    </row>
    <row r="13113" spans="1:20" x14ac:dyDescent="0.25">
      <c r="A13113">
        <v>1996</v>
      </c>
      <c r="B13113">
        <v>11</v>
      </c>
      <c r="C13113">
        <v>23</v>
      </c>
      <c r="D13113">
        <v>48</v>
      </c>
      <c r="E13113">
        <v>34</v>
      </c>
      <c r="F13113">
        <v>0</v>
      </c>
      <c r="H13113">
        <f t="shared" si="61"/>
        <v>41</v>
      </c>
      <c r="I13113">
        <f t="shared" si="62"/>
        <v>24</v>
      </c>
      <c r="J13113">
        <f t="shared" si="58"/>
        <v>0</v>
      </c>
      <c r="K13113">
        <f t="shared" si="59"/>
        <v>24</v>
      </c>
      <c r="L13113" s="15"/>
      <c r="M13113" s="1">
        <f t="shared" si="60"/>
        <v>655655.35743469361</v>
      </c>
      <c r="T13113"/>
    </row>
    <row r="13114" spans="1:20" x14ac:dyDescent="0.25">
      <c r="A13114">
        <v>1996</v>
      </c>
      <c r="B13114">
        <v>11</v>
      </c>
      <c r="C13114">
        <v>24</v>
      </c>
      <c r="D13114">
        <v>45</v>
      </c>
      <c r="E13114">
        <v>40</v>
      </c>
      <c r="F13114">
        <v>0</v>
      </c>
      <c r="H13114">
        <f t="shared" si="61"/>
        <v>42.5</v>
      </c>
      <c r="I13114">
        <f t="shared" si="62"/>
        <v>22.5</v>
      </c>
      <c r="J13114">
        <f t="shared" si="58"/>
        <v>0</v>
      </c>
      <c r="K13114">
        <f t="shared" si="59"/>
        <v>22.5</v>
      </c>
      <c r="L13114" s="15"/>
      <c r="M13114" s="1">
        <f t="shared" si="60"/>
        <v>614913.19052910595</v>
      </c>
      <c r="T13114"/>
    </row>
    <row r="13115" spans="1:20" x14ac:dyDescent="0.25">
      <c r="A13115">
        <v>1996</v>
      </c>
      <c r="B13115">
        <v>11</v>
      </c>
      <c r="C13115">
        <v>25</v>
      </c>
      <c r="D13115">
        <v>54</v>
      </c>
      <c r="E13115">
        <v>43</v>
      </c>
      <c r="F13115">
        <v>2</v>
      </c>
      <c r="H13115">
        <f t="shared" si="61"/>
        <v>48.5</v>
      </c>
      <c r="I13115">
        <f t="shared" si="62"/>
        <v>16.5</v>
      </c>
      <c r="J13115">
        <f t="shared" si="58"/>
        <v>0</v>
      </c>
      <c r="K13115">
        <f t="shared" si="59"/>
        <v>16.5</v>
      </c>
      <c r="L13115" s="15"/>
      <c r="M13115" s="1">
        <f t="shared" si="60"/>
        <v>451944.52290675539</v>
      </c>
      <c r="T13115"/>
    </row>
    <row r="13116" spans="1:20" x14ac:dyDescent="0.25">
      <c r="A13116">
        <v>1996</v>
      </c>
      <c r="B13116">
        <v>11</v>
      </c>
      <c r="C13116">
        <v>26</v>
      </c>
      <c r="D13116">
        <v>56</v>
      </c>
      <c r="E13116">
        <v>34</v>
      </c>
      <c r="F13116">
        <v>191</v>
      </c>
      <c r="H13116">
        <f t="shared" si="61"/>
        <v>45</v>
      </c>
      <c r="I13116">
        <f t="shared" si="62"/>
        <v>20</v>
      </c>
      <c r="J13116">
        <f t="shared" si="58"/>
        <v>0</v>
      </c>
      <c r="K13116">
        <f t="shared" si="59"/>
        <v>20</v>
      </c>
      <c r="L13116" s="15"/>
      <c r="M13116" s="1">
        <f t="shared" si="60"/>
        <v>547009.57901979319</v>
      </c>
      <c r="T13116"/>
    </row>
    <row r="13117" spans="1:20" x14ac:dyDescent="0.25">
      <c r="A13117">
        <v>1996</v>
      </c>
      <c r="B13117">
        <v>11</v>
      </c>
      <c r="C13117">
        <v>27</v>
      </c>
      <c r="D13117">
        <v>34</v>
      </c>
      <c r="E13117">
        <v>25</v>
      </c>
      <c r="F13117">
        <v>0</v>
      </c>
      <c r="H13117">
        <f t="shared" si="61"/>
        <v>29.5</v>
      </c>
      <c r="I13117">
        <f t="shared" si="62"/>
        <v>35.5</v>
      </c>
      <c r="J13117">
        <f t="shared" si="58"/>
        <v>0</v>
      </c>
      <c r="K13117">
        <f t="shared" si="59"/>
        <v>35.5</v>
      </c>
      <c r="L13117" s="15"/>
      <c r="M13117" s="1">
        <f t="shared" si="60"/>
        <v>968011.97037753218</v>
      </c>
      <c r="T13117"/>
    </row>
    <row r="13118" spans="1:20" x14ac:dyDescent="0.25">
      <c r="A13118">
        <v>1996</v>
      </c>
      <c r="B13118">
        <v>11</v>
      </c>
      <c r="C13118">
        <v>28</v>
      </c>
      <c r="D13118">
        <v>31</v>
      </c>
      <c r="E13118">
        <v>23</v>
      </c>
      <c r="F13118">
        <v>0</v>
      </c>
      <c r="H13118">
        <f t="shared" si="61"/>
        <v>27</v>
      </c>
      <c r="I13118">
        <f t="shared" si="62"/>
        <v>38</v>
      </c>
      <c r="J13118">
        <f t="shared" si="58"/>
        <v>0</v>
      </c>
      <c r="K13118">
        <f t="shared" si="59"/>
        <v>38</v>
      </c>
      <c r="L13118" s="15"/>
      <c r="M13118" s="1">
        <f t="shared" si="60"/>
        <v>1035915.5818868448</v>
      </c>
      <c r="T13118"/>
    </row>
    <row r="13119" spans="1:20" x14ac:dyDescent="0.25">
      <c r="A13119">
        <v>1996</v>
      </c>
      <c r="B13119">
        <v>11</v>
      </c>
      <c r="C13119">
        <v>29</v>
      </c>
      <c r="D13119">
        <v>41</v>
      </c>
      <c r="E13119">
        <v>27</v>
      </c>
      <c r="F13119">
        <v>0</v>
      </c>
      <c r="H13119">
        <f t="shared" si="61"/>
        <v>34</v>
      </c>
      <c r="I13119">
        <f t="shared" si="62"/>
        <v>31</v>
      </c>
      <c r="J13119">
        <f t="shared" si="58"/>
        <v>0</v>
      </c>
      <c r="K13119">
        <f t="shared" si="59"/>
        <v>31</v>
      </c>
      <c r="L13119" s="15"/>
      <c r="M13119" s="1">
        <f t="shared" si="60"/>
        <v>845785.46966076922</v>
      </c>
      <c r="T13119"/>
    </row>
    <row r="13120" spans="1:20" x14ac:dyDescent="0.25">
      <c r="A13120">
        <v>1996</v>
      </c>
      <c r="B13120">
        <v>11</v>
      </c>
      <c r="C13120">
        <v>30</v>
      </c>
      <c r="D13120">
        <v>48</v>
      </c>
      <c r="E13120">
        <v>34</v>
      </c>
      <c r="F13120">
        <v>5</v>
      </c>
      <c r="H13120">
        <f t="shared" si="61"/>
        <v>41</v>
      </c>
      <c r="I13120">
        <f t="shared" si="62"/>
        <v>24</v>
      </c>
      <c r="J13120">
        <f t="shared" si="58"/>
        <v>0</v>
      </c>
      <c r="K13120">
        <f t="shared" si="59"/>
        <v>24</v>
      </c>
      <c r="L13120" s="15"/>
      <c r="M13120" s="1">
        <f t="shared" si="60"/>
        <v>655655.35743469361</v>
      </c>
      <c r="T13120"/>
    </row>
    <row r="13121" spans="1:20" x14ac:dyDescent="0.25">
      <c r="A13121">
        <v>1996</v>
      </c>
      <c r="B13121">
        <v>12</v>
      </c>
      <c r="C13121">
        <v>1</v>
      </c>
      <c r="D13121">
        <v>58</v>
      </c>
      <c r="E13121">
        <v>48</v>
      </c>
      <c r="F13121">
        <v>99</v>
      </c>
      <c r="H13121">
        <f t="shared" si="61"/>
        <v>53</v>
      </c>
      <c r="I13121">
        <f t="shared" si="62"/>
        <v>12</v>
      </c>
      <c r="J13121">
        <f t="shared" si="58"/>
        <v>0</v>
      </c>
      <c r="K13121">
        <f t="shared" si="59"/>
        <v>12</v>
      </c>
      <c r="L13121" s="15"/>
      <c r="M13121" s="1">
        <f t="shared" si="60"/>
        <v>329718.02218999248</v>
      </c>
      <c r="T13121"/>
    </row>
    <row r="13122" spans="1:20" x14ac:dyDescent="0.25">
      <c r="A13122">
        <v>1996</v>
      </c>
      <c r="B13122">
        <v>12</v>
      </c>
      <c r="C13122">
        <v>2</v>
      </c>
      <c r="D13122">
        <v>57</v>
      </c>
      <c r="E13122">
        <v>38</v>
      </c>
      <c r="F13122">
        <v>85</v>
      </c>
      <c r="H13122">
        <f t="shared" si="61"/>
        <v>47.5</v>
      </c>
      <c r="I13122">
        <f t="shared" si="62"/>
        <v>17.5</v>
      </c>
      <c r="J13122">
        <f t="shared" si="58"/>
        <v>0</v>
      </c>
      <c r="K13122">
        <f t="shared" si="59"/>
        <v>17.5</v>
      </c>
      <c r="L13122" s="15"/>
      <c r="M13122" s="1">
        <f t="shared" si="60"/>
        <v>479105.96751048049</v>
      </c>
      <c r="T13122"/>
    </row>
    <row r="13123" spans="1:20" x14ac:dyDescent="0.25">
      <c r="A13123">
        <v>1996</v>
      </c>
      <c r="B13123">
        <v>12</v>
      </c>
      <c r="C13123">
        <v>3</v>
      </c>
      <c r="D13123">
        <v>48</v>
      </c>
      <c r="E13123">
        <v>37</v>
      </c>
      <c r="F13123">
        <v>0</v>
      </c>
      <c r="H13123">
        <f t="shared" si="61"/>
        <v>42.5</v>
      </c>
      <c r="I13123">
        <f t="shared" si="62"/>
        <v>22.5</v>
      </c>
      <c r="J13123">
        <f t="shared" si="58"/>
        <v>0</v>
      </c>
      <c r="K13123">
        <f t="shared" si="59"/>
        <v>22.5</v>
      </c>
      <c r="L13123" s="15"/>
      <c r="M13123" s="1">
        <f t="shared" si="60"/>
        <v>614913.19052910595</v>
      </c>
      <c r="T13123"/>
    </row>
    <row r="13124" spans="1:20" x14ac:dyDescent="0.25">
      <c r="A13124">
        <v>1996</v>
      </c>
      <c r="B13124">
        <v>12</v>
      </c>
      <c r="C13124">
        <v>4</v>
      </c>
      <c r="D13124">
        <v>48</v>
      </c>
      <c r="E13124">
        <v>40</v>
      </c>
      <c r="F13124">
        <v>3</v>
      </c>
      <c r="H13124">
        <f t="shared" si="61"/>
        <v>44</v>
      </c>
      <c r="I13124">
        <f t="shared" si="62"/>
        <v>21</v>
      </c>
      <c r="J13124">
        <f t="shared" si="58"/>
        <v>0</v>
      </c>
      <c r="K13124">
        <f t="shared" si="59"/>
        <v>21</v>
      </c>
      <c r="L13124" s="15"/>
      <c r="M13124" s="1">
        <f t="shared" si="60"/>
        <v>574171.0236235183</v>
      </c>
      <c r="T13124"/>
    </row>
    <row r="13125" spans="1:20" x14ac:dyDescent="0.25">
      <c r="A13125">
        <v>1996</v>
      </c>
      <c r="B13125">
        <v>12</v>
      </c>
      <c r="C13125">
        <v>5</v>
      </c>
      <c r="D13125">
        <v>46</v>
      </c>
      <c r="E13125">
        <v>37</v>
      </c>
      <c r="F13125">
        <v>0</v>
      </c>
      <c r="H13125">
        <f t="shared" si="61"/>
        <v>41.5</v>
      </c>
      <c r="I13125">
        <f t="shared" si="62"/>
        <v>23.5</v>
      </c>
      <c r="J13125">
        <f t="shared" si="58"/>
        <v>0</v>
      </c>
      <c r="K13125">
        <f t="shared" si="59"/>
        <v>23.5</v>
      </c>
      <c r="L13125" s="15"/>
      <c r="M13125" s="1">
        <f t="shared" si="60"/>
        <v>642074.63513283106</v>
      </c>
      <c r="T13125"/>
    </row>
    <row r="13126" spans="1:20" x14ac:dyDescent="0.25">
      <c r="A13126">
        <v>1996</v>
      </c>
      <c r="B13126">
        <v>12</v>
      </c>
      <c r="C13126">
        <v>6</v>
      </c>
      <c r="D13126">
        <v>46</v>
      </c>
      <c r="E13126">
        <v>35</v>
      </c>
      <c r="F13126">
        <v>120</v>
      </c>
      <c r="H13126">
        <f t="shared" si="61"/>
        <v>40.5</v>
      </c>
      <c r="I13126">
        <f t="shared" si="62"/>
        <v>24.5</v>
      </c>
      <c r="J13126">
        <f t="shared" ref="J13126:J13189" si="63">+IF(H13126&gt;$L$12418,H13126-$L$12418,0)</f>
        <v>0</v>
      </c>
      <c r="K13126">
        <f t="shared" ref="K13126:K13189" si="64">+I13126+J13126</f>
        <v>24.5</v>
      </c>
      <c r="L13126" s="15"/>
      <c r="M13126" s="1">
        <f t="shared" ref="M13126:M13189" si="65">+(L$12416/30.25)+($L$12417*K13126)</f>
        <v>669236.07973655616</v>
      </c>
      <c r="T13126"/>
    </row>
    <row r="13127" spans="1:20" x14ac:dyDescent="0.25">
      <c r="A13127">
        <v>1996</v>
      </c>
      <c r="B13127">
        <v>12</v>
      </c>
      <c r="C13127">
        <v>7</v>
      </c>
      <c r="D13127">
        <v>45</v>
      </c>
      <c r="E13127">
        <v>34</v>
      </c>
      <c r="F13127">
        <v>141</v>
      </c>
      <c r="H13127">
        <f t="shared" si="61"/>
        <v>39.5</v>
      </c>
      <c r="I13127">
        <f t="shared" si="62"/>
        <v>25.5</v>
      </c>
      <c r="J13127">
        <f t="shared" si="63"/>
        <v>0</v>
      </c>
      <c r="K13127">
        <f t="shared" si="64"/>
        <v>25.5</v>
      </c>
      <c r="L13127" s="15"/>
      <c r="M13127" s="1">
        <f t="shared" si="65"/>
        <v>696397.52434028126</v>
      </c>
      <c r="T13127"/>
    </row>
    <row r="13128" spans="1:20" x14ac:dyDescent="0.25">
      <c r="A13128">
        <v>1996</v>
      </c>
      <c r="B13128">
        <v>12</v>
      </c>
      <c r="C13128">
        <v>8</v>
      </c>
      <c r="D13128">
        <v>47</v>
      </c>
      <c r="E13128">
        <v>34</v>
      </c>
      <c r="F13128">
        <v>2</v>
      </c>
      <c r="H13128">
        <f t="shared" si="61"/>
        <v>40.5</v>
      </c>
      <c r="I13128">
        <f t="shared" si="62"/>
        <v>24.5</v>
      </c>
      <c r="J13128">
        <f t="shared" si="63"/>
        <v>0</v>
      </c>
      <c r="K13128">
        <f t="shared" si="64"/>
        <v>24.5</v>
      </c>
      <c r="L13128" s="15"/>
      <c r="M13128" s="1">
        <f t="shared" si="65"/>
        <v>669236.07973655616</v>
      </c>
      <c r="T13128"/>
    </row>
    <row r="13129" spans="1:20" x14ac:dyDescent="0.25">
      <c r="A13129">
        <v>1996</v>
      </c>
      <c r="B13129">
        <v>12</v>
      </c>
      <c r="C13129">
        <v>9</v>
      </c>
      <c r="D13129">
        <v>41</v>
      </c>
      <c r="E13129">
        <v>35</v>
      </c>
      <c r="F13129">
        <v>0</v>
      </c>
      <c r="H13129">
        <f t="shared" si="61"/>
        <v>38</v>
      </c>
      <c r="I13129">
        <f t="shared" si="62"/>
        <v>27</v>
      </c>
      <c r="J13129">
        <f t="shared" si="63"/>
        <v>0</v>
      </c>
      <c r="K13129">
        <f t="shared" si="64"/>
        <v>27</v>
      </c>
      <c r="L13129" s="15"/>
      <c r="M13129" s="1">
        <f t="shared" si="65"/>
        <v>737139.6912458688</v>
      </c>
      <c r="T13129"/>
    </row>
    <row r="13130" spans="1:20" x14ac:dyDescent="0.25">
      <c r="A13130">
        <v>1996</v>
      </c>
      <c r="B13130">
        <v>12</v>
      </c>
      <c r="C13130">
        <v>10</v>
      </c>
      <c r="D13130">
        <v>43</v>
      </c>
      <c r="E13130">
        <v>33</v>
      </c>
      <c r="F13130">
        <v>0</v>
      </c>
      <c r="H13130">
        <f t="shared" si="61"/>
        <v>38</v>
      </c>
      <c r="I13130">
        <f t="shared" si="62"/>
        <v>27</v>
      </c>
      <c r="J13130">
        <f t="shared" si="63"/>
        <v>0</v>
      </c>
      <c r="K13130">
        <f t="shared" si="64"/>
        <v>27</v>
      </c>
      <c r="L13130" s="15"/>
      <c r="M13130" s="1">
        <f t="shared" si="65"/>
        <v>737139.6912458688</v>
      </c>
      <c r="T13130"/>
    </row>
    <row r="13131" spans="1:20" x14ac:dyDescent="0.25">
      <c r="A13131">
        <v>1996</v>
      </c>
      <c r="B13131">
        <v>12</v>
      </c>
      <c r="C13131">
        <v>11</v>
      </c>
      <c r="D13131">
        <v>46</v>
      </c>
      <c r="E13131">
        <v>40</v>
      </c>
      <c r="F13131">
        <v>26</v>
      </c>
      <c r="H13131">
        <f t="shared" si="61"/>
        <v>43</v>
      </c>
      <c r="I13131">
        <f t="shared" si="62"/>
        <v>22</v>
      </c>
      <c r="J13131">
        <f t="shared" si="63"/>
        <v>0</v>
      </c>
      <c r="K13131">
        <f t="shared" si="64"/>
        <v>22</v>
      </c>
      <c r="L13131" s="15"/>
      <c r="M13131" s="1">
        <f t="shared" si="65"/>
        <v>601332.4682272434</v>
      </c>
      <c r="T13131"/>
    </row>
    <row r="13132" spans="1:20" x14ac:dyDescent="0.25">
      <c r="A13132">
        <v>1996</v>
      </c>
      <c r="B13132">
        <v>12</v>
      </c>
      <c r="C13132">
        <v>12</v>
      </c>
      <c r="D13132">
        <v>45</v>
      </c>
      <c r="E13132">
        <v>42</v>
      </c>
      <c r="F13132">
        <v>3</v>
      </c>
      <c r="H13132">
        <f t="shared" si="61"/>
        <v>43.5</v>
      </c>
      <c r="I13132">
        <f t="shared" si="62"/>
        <v>21.5</v>
      </c>
      <c r="J13132">
        <f t="shared" si="63"/>
        <v>0</v>
      </c>
      <c r="K13132">
        <f t="shared" si="64"/>
        <v>21.5</v>
      </c>
      <c r="L13132" s="15"/>
      <c r="M13132" s="1">
        <f t="shared" si="65"/>
        <v>587751.74592538085</v>
      </c>
      <c r="T13132"/>
    </row>
    <row r="13133" spans="1:20" x14ac:dyDescent="0.25">
      <c r="A13133">
        <v>1996</v>
      </c>
      <c r="B13133">
        <v>12</v>
      </c>
      <c r="C13133">
        <v>13</v>
      </c>
      <c r="D13133">
        <v>45</v>
      </c>
      <c r="E13133">
        <v>39</v>
      </c>
      <c r="F13133">
        <v>2</v>
      </c>
      <c r="H13133">
        <f t="shared" si="61"/>
        <v>42</v>
      </c>
      <c r="I13133">
        <f t="shared" si="62"/>
        <v>23</v>
      </c>
      <c r="J13133">
        <f t="shared" si="63"/>
        <v>0</v>
      </c>
      <c r="K13133">
        <f t="shared" si="64"/>
        <v>23</v>
      </c>
      <c r="L13133" s="15"/>
      <c r="M13133" s="1">
        <f t="shared" si="65"/>
        <v>628493.9128309685</v>
      </c>
      <c r="T13133"/>
    </row>
    <row r="13134" spans="1:20" x14ac:dyDescent="0.25">
      <c r="A13134">
        <v>1996</v>
      </c>
      <c r="B13134">
        <v>12</v>
      </c>
      <c r="C13134">
        <v>14</v>
      </c>
      <c r="D13134">
        <v>40</v>
      </c>
      <c r="E13134">
        <v>39</v>
      </c>
      <c r="F13134">
        <v>89</v>
      </c>
      <c r="H13134">
        <f t="shared" si="61"/>
        <v>39.5</v>
      </c>
      <c r="I13134">
        <f t="shared" si="62"/>
        <v>25.5</v>
      </c>
      <c r="J13134">
        <f t="shared" si="63"/>
        <v>0</v>
      </c>
      <c r="K13134">
        <f t="shared" si="64"/>
        <v>25.5</v>
      </c>
      <c r="L13134" s="15"/>
      <c r="M13134" s="1">
        <f t="shared" si="65"/>
        <v>696397.52434028126</v>
      </c>
      <c r="T13134"/>
    </row>
    <row r="13135" spans="1:20" x14ac:dyDescent="0.25">
      <c r="A13135">
        <v>1996</v>
      </c>
      <c r="B13135">
        <v>12</v>
      </c>
      <c r="C13135">
        <v>15</v>
      </c>
      <c r="D13135">
        <v>45</v>
      </c>
      <c r="E13135">
        <v>39</v>
      </c>
      <c r="F13135">
        <v>0</v>
      </c>
      <c r="H13135">
        <f t="shared" si="61"/>
        <v>42</v>
      </c>
      <c r="I13135">
        <f t="shared" si="62"/>
        <v>23</v>
      </c>
      <c r="J13135">
        <f t="shared" si="63"/>
        <v>0</v>
      </c>
      <c r="K13135">
        <f t="shared" si="64"/>
        <v>23</v>
      </c>
      <c r="L13135" s="15"/>
      <c r="M13135" s="1">
        <f t="shared" si="65"/>
        <v>628493.9128309685</v>
      </c>
      <c r="T13135"/>
    </row>
    <row r="13136" spans="1:20" x14ac:dyDescent="0.25">
      <c r="A13136">
        <v>1996</v>
      </c>
      <c r="B13136">
        <v>12</v>
      </c>
      <c r="C13136">
        <v>16</v>
      </c>
      <c r="D13136">
        <v>45</v>
      </c>
      <c r="E13136">
        <v>41</v>
      </c>
      <c r="F13136">
        <v>1</v>
      </c>
      <c r="H13136">
        <f t="shared" si="61"/>
        <v>43</v>
      </c>
      <c r="I13136">
        <f t="shared" si="62"/>
        <v>22</v>
      </c>
      <c r="J13136">
        <f t="shared" si="63"/>
        <v>0</v>
      </c>
      <c r="K13136">
        <f t="shared" si="64"/>
        <v>22</v>
      </c>
      <c r="L13136" s="15"/>
      <c r="M13136" s="1">
        <f t="shared" si="65"/>
        <v>601332.4682272434</v>
      </c>
      <c r="T13136"/>
    </row>
    <row r="13137" spans="1:20" x14ac:dyDescent="0.25">
      <c r="A13137">
        <v>1996</v>
      </c>
      <c r="B13137">
        <v>12</v>
      </c>
      <c r="C13137">
        <v>17</v>
      </c>
      <c r="D13137">
        <v>58</v>
      </c>
      <c r="E13137">
        <v>43</v>
      </c>
      <c r="F13137">
        <v>12</v>
      </c>
      <c r="H13137">
        <f t="shared" si="61"/>
        <v>50.5</v>
      </c>
      <c r="I13137">
        <f t="shared" si="62"/>
        <v>14.5</v>
      </c>
      <c r="J13137">
        <f t="shared" si="63"/>
        <v>0</v>
      </c>
      <c r="K13137">
        <f t="shared" si="64"/>
        <v>14.5</v>
      </c>
      <c r="L13137" s="15"/>
      <c r="M13137" s="1">
        <f t="shared" si="65"/>
        <v>397621.63369930518</v>
      </c>
      <c r="T13137"/>
    </row>
    <row r="13138" spans="1:20" x14ac:dyDescent="0.25">
      <c r="A13138">
        <v>1996</v>
      </c>
      <c r="B13138">
        <v>12</v>
      </c>
      <c r="C13138">
        <v>18</v>
      </c>
      <c r="D13138">
        <v>54</v>
      </c>
      <c r="E13138">
        <v>47</v>
      </c>
      <c r="F13138">
        <v>1</v>
      </c>
      <c r="H13138">
        <f t="shared" si="61"/>
        <v>50.5</v>
      </c>
      <c r="I13138">
        <f t="shared" si="62"/>
        <v>14.5</v>
      </c>
      <c r="J13138">
        <f t="shared" si="63"/>
        <v>0</v>
      </c>
      <c r="K13138">
        <f t="shared" si="64"/>
        <v>14.5</v>
      </c>
      <c r="L13138" s="15"/>
      <c r="M13138" s="1">
        <f t="shared" si="65"/>
        <v>397621.63369930518</v>
      </c>
      <c r="T13138"/>
    </row>
    <row r="13139" spans="1:20" x14ac:dyDescent="0.25">
      <c r="A13139">
        <v>1996</v>
      </c>
      <c r="B13139">
        <v>12</v>
      </c>
      <c r="C13139">
        <v>19</v>
      </c>
      <c r="D13139">
        <v>46</v>
      </c>
      <c r="E13139">
        <v>32</v>
      </c>
      <c r="F13139">
        <v>27</v>
      </c>
      <c r="H13139">
        <f t="shared" si="61"/>
        <v>39</v>
      </c>
      <c r="I13139">
        <f t="shared" si="62"/>
        <v>26</v>
      </c>
      <c r="J13139">
        <f t="shared" si="63"/>
        <v>0</v>
      </c>
      <c r="K13139">
        <f t="shared" si="64"/>
        <v>26</v>
      </c>
      <c r="L13139" s="15"/>
      <c r="M13139" s="1">
        <f t="shared" si="65"/>
        <v>709978.24664214381</v>
      </c>
      <c r="T13139"/>
    </row>
    <row r="13140" spans="1:20" x14ac:dyDescent="0.25">
      <c r="A13140">
        <v>1996</v>
      </c>
      <c r="B13140">
        <v>12</v>
      </c>
      <c r="C13140">
        <v>20</v>
      </c>
      <c r="D13140">
        <v>32</v>
      </c>
      <c r="E13140">
        <v>21</v>
      </c>
      <c r="F13140">
        <v>0</v>
      </c>
      <c r="H13140">
        <f t="shared" si="61"/>
        <v>26.5</v>
      </c>
      <c r="I13140">
        <f t="shared" si="62"/>
        <v>38.5</v>
      </c>
      <c r="J13140">
        <f t="shared" si="63"/>
        <v>0</v>
      </c>
      <c r="K13140">
        <f t="shared" si="64"/>
        <v>38.5</v>
      </c>
      <c r="L13140" s="15"/>
      <c r="M13140" s="1">
        <f t="shared" si="65"/>
        <v>1049496.3041887074</v>
      </c>
      <c r="T13140"/>
    </row>
    <row r="13141" spans="1:20" x14ac:dyDescent="0.25">
      <c r="A13141">
        <v>1996</v>
      </c>
      <c r="B13141">
        <v>12</v>
      </c>
      <c r="C13141">
        <v>21</v>
      </c>
      <c r="D13141">
        <v>32</v>
      </c>
      <c r="E13141">
        <v>20</v>
      </c>
      <c r="F13141">
        <v>0</v>
      </c>
      <c r="H13141">
        <f t="shared" si="61"/>
        <v>26</v>
      </c>
      <c r="I13141">
        <f t="shared" si="62"/>
        <v>39</v>
      </c>
      <c r="J13141">
        <f t="shared" si="63"/>
        <v>0</v>
      </c>
      <c r="K13141">
        <f t="shared" si="64"/>
        <v>39</v>
      </c>
      <c r="L13141" s="15"/>
      <c r="M13141" s="1">
        <f t="shared" si="65"/>
        <v>1063077.0264905698</v>
      </c>
      <c r="T13141"/>
    </row>
    <row r="13142" spans="1:20" x14ac:dyDescent="0.25">
      <c r="A13142">
        <v>1996</v>
      </c>
      <c r="B13142">
        <v>12</v>
      </c>
      <c r="C13142">
        <v>22</v>
      </c>
      <c r="D13142">
        <v>38</v>
      </c>
      <c r="E13142">
        <v>27</v>
      </c>
      <c r="F13142">
        <v>0</v>
      </c>
      <c r="H13142">
        <f t="shared" si="61"/>
        <v>32.5</v>
      </c>
      <c r="I13142">
        <f t="shared" si="62"/>
        <v>32.5</v>
      </c>
      <c r="J13142">
        <f t="shared" si="63"/>
        <v>0</v>
      </c>
      <c r="K13142">
        <f t="shared" si="64"/>
        <v>32.5</v>
      </c>
      <c r="L13142" s="15"/>
      <c r="M13142" s="1">
        <f t="shared" si="65"/>
        <v>886527.63656635687</v>
      </c>
      <c r="T13142"/>
    </row>
    <row r="13143" spans="1:20" x14ac:dyDescent="0.25">
      <c r="A13143">
        <v>1996</v>
      </c>
      <c r="B13143">
        <v>12</v>
      </c>
      <c r="C13143">
        <v>23</v>
      </c>
      <c r="D13143">
        <v>46</v>
      </c>
      <c r="E13143">
        <v>36</v>
      </c>
      <c r="F13143">
        <v>0</v>
      </c>
      <c r="H13143">
        <f t="shared" si="61"/>
        <v>41</v>
      </c>
      <c r="I13143">
        <f t="shared" si="62"/>
        <v>24</v>
      </c>
      <c r="J13143">
        <f t="shared" si="63"/>
        <v>0</v>
      </c>
      <c r="K13143">
        <f t="shared" si="64"/>
        <v>24</v>
      </c>
      <c r="L13143" s="15"/>
      <c r="M13143" s="1">
        <f t="shared" si="65"/>
        <v>655655.35743469361</v>
      </c>
      <c r="T13143"/>
    </row>
    <row r="13144" spans="1:20" x14ac:dyDescent="0.25">
      <c r="A13144">
        <v>1996</v>
      </c>
      <c r="B13144">
        <v>12</v>
      </c>
      <c r="C13144">
        <v>24</v>
      </c>
      <c r="D13144">
        <v>63</v>
      </c>
      <c r="E13144">
        <v>44</v>
      </c>
      <c r="F13144">
        <v>27</v>
      </c>
      <c r="H13144">
        <f t="shared" si="61"/>
        <v>53.5</v>
      </c>
      <c r="I13144">
        <f t="shared" si="62"/>
        <v>11.5</v>
      </c>
      <c r="J13144">
        <f t="shared" si="63"/>
        <v>0</v>
      </c>
      <c r="K13144">
        <f t="shared" si="64"/>
        <v>11.5</v>
      </c>
      <c r="L13144" s="15"/>
      <c r="M13144" s="1">
        <f t="shared" si="65"/>
        <v>316137.29988812993</v>
      </c>
      <c r="T13144"/>
    </row>
    <row r="13145" spans="1:20" x14ac:dyDescent="0.25">
      <c r="A13145">
        <v>1996</v>
      </c>
      <c r="B13145">
        <v>12</v>
      </c>
      <c r="C13145">
        <v>25</v>
      </c>
      <c r="D13145">
        <v>45</v>
      </c>
      <c r="E13145">
        <v>30</v>
      </c>
      <c r="F13145">
        <v>0</v>
      </c>
      <c r="H13145">
        <f t="shared" si="61"/>
        <v>37.5</v>
      </c>
      <c r="I13145">
        <f t="shared" si="62"/>
        <v>27.5</v>
      </c>
      <c r="J13145">
        <f t="shared" si="63"/>
        <v>0</v>
      </c>
      <c r="K13145">
        <f t="shared" si="64"/>
        <v>27.5</v>
      </c>
      <c r="L13145" s="15"/>
      <c r="M13145" s="1">
        <f t="shared" si="65"/>
        <v>750720.41354773135</v>
      </c>
      <c r="T13145"/>
    </row>
    <row r="13146" spans="1:20" x14ac:dyDescent="0.25">
      <c r="A13146">
        <v>1996</v>
      </c>
      <c r="B13146">
        <v>12</v>
      </c>
      <c r="C13146">
        <v>26</v>
      </c>
      <c r="D13146">
        <v>43</v>
      </c>
      <c r="E13146">
        <v>28</v>
      </c>
      <c r="F13146">
        <v>0</v>
      </c>
      <c r="H13146">
        <f t="shared" si="61"/>
        <v>35.5</v>
      </c>
      <c r="I13146">
        <f t="shared" si="62"/>
        <v>29.5</v>
      </c>
      <c r="J13146">
        <f t="shared" si="63"/>
        <v>0</v>
      </c>
      <c r="K13146">
        <f t="shared" si="64"/>
        <v>29.5</v>
      </c>
      <c r="L13146" s="15"/>
      <c r="M13146" s="1">
        <f t="shared" si="65"/>
        <v>805043.30275518156</v>
      </c>
      <c r="T13146"/>
    </row>
    <row r="13147" spans="1:20" x14ac:dyDescent="0.25">
      <c r="A13147">
        <v>1996</v>
      </c>
      <c r="B13147">
        <v>12</v>
      </c>
      <c r="C13147">
        <v>27</v>
      </c>
      <c r="D13147">
        <v>49</v>
      </c>
      <c r="E13147">
        <v>37</v>
      </c>
      <c r="F13147">
        <v>0</v>
      </c>
      <c r="H13147">
        <f t="shared" si="61"/>
        <v>43</v>
      </c>
      <c r="I13147">
        <f t="shared" si="62"/>
        <v>22</v>
      </c>
      <c r="J13147">
        <f t="shared" si="63"/>
        <v>0</v>
      </c>
      <c r="K13147">
        <f t="shared" si="64"/>
        <v>22</v>
      </c>
      <c r="L13147" s="15"/>
      <c r="M13147" s="1">
        <f t="shared" si="65"/>
        <v>601332.4682272434</v>
      </c>
      <c r="T13147"/>
    </row>
    <row r="13148" spans="1:20" x14ac:dyDescent="0.25">
      <c r="A13148">
        <v>1996</v>
      </c>
      <c r="B13148">
        <v>12</v>
      </c>
      <c r="C13148">
        <v>28</v>
      </c>
      <c r="D13148">
        <v>51</v>
      </c>
      <c r="E13148">
        <v>38</v>
      </c>
      <c r="F13148">
        <v>2</v>
      </c>
      <c r="H13148">
        <f t="shared" si="61"/>
        <v>44.5</v>
      </c>
      <c r="I13148">
        <f t="shared" si="62"/>
        <v>20.5</v>
      </c>
      <c r="J13148">
        <f t="shared" si="63"/>
        <v>0</v>
      </c>
      <c r="K13148">
        <f t="shared" si="64"/>
        <v>20.5</v>
      </c>
      <c r="L13148" s="15"/>
      <c r="M13148" s="1">
        <f t="shared" si="65"/>
        <v>560590.30132165574</v>
      </c>
      <c r="T13148"/>
    </row>
    <row r="13149" spans="1:20" x14ac:dyDescent="0.25">
      <c r="A13149">
        <v>1996</v>
      </c>
      <c r="B13149">
        <v>12</v>
      </c>
      <c r="C13149">
        <v>29</v>
      </c>
      <c r="D13149">
        <v>55</v>
      </c>
      <c r="E13149">
        <v>48</v>
      </c>
      <c r="F13149">
        <v>6</v>
      </c>
      <c r="H13149">
        <f t="shared" si="61"/>
        <v>51.5</v>
      </c>
      <c r="I13149">
        <f t="shared" si="62"/>
        <v>13.5</v>
      </c>
      <c r="J13149">
        <f t="shared" si="63"/>
        <v>0</v>
      </c>
      <c r="K13149">
        <f t="shared" si="64"/>
        <v>13.5</v>
      </c>
      <c r="L13149" s="15"/>
      <c r="M13149" s="1">
        <f t="shared" si="65"/>
        <v>370460.18909558008</v>
      </c>
      <c r="T13149"/>
    </row>
    <row r="13150" spans="1:20" x14ac:dyDescent="0.25">
      <c r="A13150">
        <v>1996</v>
      </c>
      <c r="B13150">
        <v>12</v>
      </c>
      <c r="C13150">
        <v>30</v>
      </c>
      <c r="D13150">
        <v>53</v>
      </c>
      <c r="E13150">
        <v>36</v>
      </c>
      <c r="F13150">
        <v>0</v>
      </c>
      <c r="H13150">
        <f t="shared" ref="H13150:H13213" si="66">+(D13150+E13150)/2</f>
        <v>44.5</v>
      </c>
      <c r="I13150">
        <f t="shared" ref="I13150:I13213" si="67">+IF(H13150&lt;65,65-H13150,0)</f>
        <v>20.5</v>
      </c>
      <c r="J13150">
        <f t="shared" si="63"/>
        <v>0</v>
      </c>
      <c r="K13150">
        <f t="shared" si="64"/>
        <v>20.5</v>
      </c>
      <c r="L13150" s="15"/>
      <c r="M13150" s="1">
        <f t="shared" si="65"/>
        <v>560590.30132165574</v>
      </c>
      <c r="T13150"/>
    </row>
    <row r="13151" spans="1:20" x14ac:dyDescent="0.25">
      <c r="A13151">
        <v>1996</v>
      </c>
      <c r="B13151">
        <v>12</v>
      </c>
      <c r="C13151">
        <v>31</v>
      </c>
      <c r="D13151">
        <v>36</v>
      </c>
      <c r="E13151">
        <v>15</v>
      </c>
      <c r="F13151">
        <v>2</v>
      </c>
      <c r="H13151">
        <f t="shared" si="66"/>
        <v>25.5</v>
      </c>
      <c r="I13151">
        <f t="shared" si="67"/>
        <v>39.5</v>
      </c>
      <c r="J13151">
        <f t="shared" si="63"/>
        <v>0</v>
      </c>
      <c r="K13151">
        <f t="shared" si="64"/>
        <v>39.5</v>
      </c>
      <c r="L13151" s="15"/>
      <c r="M13151" s="1">
        <f t="shared" si="65"/>
        <v>1076657.7487924325</v>
      </c>
      <c r="T13151"/>
    </row>
    <row r="13152" spans="1:20" x14ac:dyDescent="0.25">
      <c r="A13152">
        <v>1997</v>
      </c>
      <c r="B13152">
        <v>1</v>
      </c>
      <c r="C13152">
        <v>1</v>
      </c>
      <c r="D13152">
        <v>32</v>
      </c>
      <c r="E13152">
        <v>11</v>
      </c>
      <c r="F13152">
        <v>0</v>
      </c>
      <c r="H13152">
        <f t="shared" si="66"/>
        <v>21.5</v>
      </c>
      <c r="I13152">
        <f t="shared" si="67"/>
        <v>43.5</v>
      </c>
      <c r="J13152">
        <f t="shared" si="63"/>
        <v>0</v>
      </c>
      <c r="K13152">
        <f t="shared" si="64"/>
        <v>43.5</v>
      </c>
      <c r="L13152" s="15"/>
      <c r="M13152" s="1">
        <f t="shared" si="65"/>
        <v>1185303.5272073327</v>
      </c>
      <c r="T13152"/>
    </row>
    <row r="13153" spans="1:20" x14ac:dyDescent="0.25">
      <c r="A13153">
        <v>1997</v>
      </c>
      <c r="B13153">
        <v>1</v>
      </c>
      <c r="C13153">
        <v>2</v>
      </c>
      <c r="D13153">
        <v>44</v>
      </c>
      <c r="E13153">
        <v>31</v>
      </c>
      <c r="F13153">
        <v>3</v>
      </c>
      <c r="H13153">
        <f t="shared" si="66"/>
        <v>37.5</v>
      </c>
      <c r="I13153">
        <f t="shared" si="67"/>
        <v>27.5</v>
      </c>
      <c r="J13153">
        <f t="shared" si="63"/>
        <v>0</v>
      </c>
      <c r="K13153">
        <f t="shared" si="64"/>
        <v>27.5</v>
      </c>
      <c r="L13153" s="15"/>
      <c r="M13153" s="1">
        <f t="shared" si="65"/>
        <v>750720.41354773135</v>
      </c>
      <c r="T13153"/>
    </row>
    <row r="13154" spans="1:20" x14ac:dyDescent="0.25">
      <c r="A13154">
        <v>1997</v>
      </c>
      <c r="B13154">
        <v>1</v>
      </c>
      <c r="C13154">
        <v>3</v>
      </c>
      <c r="D13154">
        <v>62</v>
      </c>
      <c r="E13154">
        <v>43</v>
      </c>
      <c r="F13154">
        <v>1</v>
      </c>
      <c r="H13154">
        <f t="shared" si="66"/>
        <v>52.5</v>
      </c>
      <c r="I13154">
        <f t="shared" si="67"/>
        <v>12.5</v>
      </c>
      <c r="J13154">
        <f t="shared" si="63"/>
        <v>0</v>
      </c>
      <c r="K13154">
        <f t="shared" si="64"/>
        <v>12.5</v>
      </c>
      <c r="L13154" s="15"/>
      <c r="M13154" s="1">
        <f t="shared" si="65"/>
        <v>343298.74449185503</v>
      </c>
      <c r="T13154"/>
    </row>
    <row r="13155" spans="1:20" x14ac:dyDescent="0.25">
      <c r="A13155">
        <v>1997</v>
      </c>
      <c r="B13155">
        <v>1</v>
      </c>
      <c r="C13155">
        <v>4</v>
      </c>
      <c r="D13155">
        <v>52</v>
      </c>
      <c r="E13155">
        <v>44</v>
      </c>
      <c r="F13155">
        <v>0</v>
      </c>
      <c r="H13155">
        <f t="shared" si="66"/>
        <v>48</v>
      </c>
      <c r="I13155">
        <f t="shared" si="67"/>
        <v>17</v>
      </c>
      <c r="J13155">
        <f t="shared" si="63"/>
        <v>0</v>
      </c>
      <c r="K13155">
        <f t="shared" si="64"/>
        <v>17</v>
      </c>
      <c r="L13155" s="15"/>
      <c r="M13155" s="1">
        <f t="shared" si="65"/>
        <v>465525.24520861794</v>
      </c>
      <c r="T13155"/>
    </row>
    <row r="13156" spans="1:20" x14ac:dyDescent="0.25">
      <c r="A13156">
        <v>1997</v>
      </c>
      <c r="B13156">
        <v>1</v>
      </c>
      <c r="C13156">
        <v>5</v>
      </c>
      <c r="D13156">
        <v>57</v>
      </c>
      <c r="E13156">
        <v>43</v>
      </c>
      <c r="F13156">
        <v>0</v>
      </c>
      <c r="H13156">
        <f t="shared" si="66"/>
        <v>50</v>
      </c>
      <c r="I13156">
        <f t="shared" si="67"/>
        <v>15</v>
      </c>
      <c r="J13156">
        <f t="shared" si="63"/>
        <v>0</v>
      </c>
      <c r="K13156">
        <f t="shared" si="64"/>
        <v>15</v>
      </c>
      <c r="L13156" s="15"/>
      <c r="M13156" s="1">
        <f t="shared" si="65"/>
        <v>411202.35600116773</v>
      </c>
      <c r="T13156"/>
    </row>
    <row r="13157" spans="1:20" x14ac:dyDescent="0.25">
      <c r="A13157">
        <v>1997</v>
      </c>
      <c r="B13157">
        <v>1</v>
      </c>
      <c r="C13157">
        <v>6</v>
      </c>
      <c r="D13157">
        <v>53</v>
      </c>
      <c r="E13157">
        <v>35</v>
      </c>
      <c r="F13157">
        <v>0</v>
      </c>
      <c r="H13157">
        <f t="shared" si="66"/>
        <v>44</v>
      </c>
      <c r="I13157">
        <f t="shared" si="67"/>
        <v>21</v>
      </c>
      <c r="J13157">
        <f t="shared" si="63"/>
        <v>0</v>
      </c>
      <c r="K13157">
        <f t="shared" si="64"/>
        <v>21</v>
      </c>
      <c r="L13157" s="15"/>
      <c r="M13157" s="1">
        <f t="shared" si="65"/>
        <v>574171.0236235183</v>
      </c>
      <c r="T13157"/>
    </row>
    <row r="13158" spans="1:20" x14ac:dyDescent="0.25">
      <c r="A13158">
        <v>1997</v>
      </c>
      <c r="B13158">
        <v>1</v>
      </c>
      <c r="C13158">
        <v>7</v>
      </c>
      <c r="D13158">
        <v>36</v>
      </c>
      <c r="E13158">
        <v>27</v>
      </c>
      <c r="F13158">
        <v>0</v>
      </c>
      <c r="H13158">
        <f t="shared" si="66"/>
        <v>31.5</v>
      </c>
      <c r="I13158">
        <f t="shared" si="67"/>
        <v>33.5</v>
      </c>
      <c r="J13158">
        <f t="shared" si="63"/>
        <v>0</v>
      </c>
      <c r="K13158">
        <f t="shared" si="64"/>
        <v>33.5</v>
      </c>
      <c r="L13158" s="15"/>
      <c r="M13158" s="1">
        <f t="shared" si="65"/>
        <v>913689.08117008198</v>
      </c>
      <c r="T13158"/>
    </row>
    <row r="13159" spans="1:20" x14ac:dyDescent="0.25">
      <c r="A13159">
        <v>1997</v>
      </c>
      <c r="B13159">
        <v>1</v>
      </c>
      <c r="C13159">
        <v>8</v>
      </c>
      <c r="D13159">
        <v>36</v>
      </c>
      <c r="E13159">
        <v>27</v>
      </c>
      <c r="F13159">
        <v>0</v>
      </c>
      <c r="H13159">
        <f t="shared" si="66"/>
        <v>31.5</v>
      </c>
      <c r="I13159">
        <f t="shared" si="67"/>
        <v>33.5</v>
      </c>
      <c r="J13159">
        <f t="shared" si="63"/>
        <v>0</v>
      </c>
      <c r="K13159">
        <f t="shared" si="64"/>
        <v>33.5</v>
      </c>
      <c r="L13159" s="15"/>
      <c r="M13159" s="1">
        <f t="shared" si="65"/>
        <v>913689.08117008198</v>
      </c>
      <c r="T13159"/>
    </row>
    <row r="13160" spans="1:20" x14ac:dyDescent="0.25">
      <c r="A13160">
        <v>1997</v>
      </c>
      <c r="B13160">
        <v>1</v>
      </c>
      <c r="C13160">
        <v>9</v>
      </c>
      <c r="D13160">
        <v>37</v>
      </c>
      <c r="E13160">
        <v>25</v>
      </c>
      <c r="F13160">
        <v>22</v>
      </c>
      <c r="H13160">
        <f t="shared" si="66"/>
        <v>31</v>
      </c>
      <c r="I13160">
        <f t="shared" si="67"/>
        <v>34</v>
      </c>
      <c r="J13160">
        <f t="shared" si="63"/>
        <v>0</v>
      </c>
      <c r="K13160">
        <f t="shared" si="64"/>
        <v>34</v>
      </c>
      <c r="L13160" s="15"/>
      <c r="M13160" s="1">
        <f t="shared" si="65"/>
        <v>927269.80347194453</v>
      </c>
      <c r="T13160"/>
    </row>
    <row r="13161" spans="1:20" x14ac:dyDescent="0.25">
      <c r="A13161">
        <v>1997</v>
      </c>
      <c r="B13161">
        <v>1</v>
      </c>
      <c r="C13161">
        <v>10</v>
      </c>
      <c r="D13161">
        <v>39</v>
      </c>
      <c r="E13161">
        <v>34</v>
      </c>
      <c r="F13161">
        <v>1</v>
      </c>
      <c r="H13161">
        <f t="shared" si="66"/>
        <v>36.5</v>
      </c>
      <c r="I13161">
        <f t="shared" si="67"/>
        <v>28.5</v>
      </c>
      <c r="J13161">
        <f t="shared" si="63"/>
        <v>0</v>
      </c>
      <c r="K13161">
        <f t="shared" si="64"/>
        <v>28.5</v>
      </c>
      <c r="L13161" s="15"/>
      <c r="M13161" s="1">
        <f t="shared" si="65"/>
        <v>777881.85815145646</v>
      </c>
      <c r="T13161"/>
    </row>
    <row r="13162" spans="1:20" x14ac:dyDescent="0.25">
      <c r="A13162">
        <v>1997</v>
      </c>
      <c r="B13162">
        <v>1</v>
      </c>
      <c r="C13162">
        <v>11</v>
      </c>
      <c r="D13162">
        <v>34</v>
      </c>
      <c r="E13162">
        <v>20</v>
      </c>
      <c r="F13162">
        <v>15</v>
      </c>
      <c r="H13162">
        <f t="shared" si="66"/>
        <v>27</v>
      </c>
      <c r="I13162">
        <f t="shared" si="67"/>
        <v>38</v>
      </c>
      <c r="J13162">
        <f t="shared" si="63"/>
        <v>0</v>
      </c>
      <c r="K13162">
        <f t="shared" si="64"/>
        <v>38</v>
      </c>
      <c r="L13162" s="15"/>
      <c r="M13162" s="1">
        <f t="shared" si="65"/>
        <v>1035915.5818868448</v>
      </c>
      <c r="T13162"/>
    </row>
    <row r="13163" spans="1:20" x14ac:dyDescent="0.25">
      <c r="A13163">
        <v>1997</v>
      </c>
      <c r="B13163">
        <v>1</v>
      </c>
      <c r="C13163">
        <v>12</v>
      </c>
      <c r="D13163">
        <v>28</v>
      </c>
      <c r="E13163">
        <v>17</v>
      </c>
      <c r="F13163">
        <v>0</v>
      </c>
      <c r="H13163">
        <f t="shared" si="66"/>
        <v>22.5</v>
      </c>
      <c r="I13163">
        <f t="shared" si="67"/>
        <v>42.5</v>
      </c>
      <c r="J13163">
        <f t="shared" si="63"/>
        <v>0</v>
      </c>
      <c r="K13163">
        <f t="shared" si="64"/>
        <v>42.5</v>
      </c>
      <c r="L13163" s="15"/>
      <c r="M13163" s="1">
        <f t="shared" si="65"/>
        <v>1158142.0826036078</v>
      </c>
      <c r="T13163"/>
    </row>
    <row r="13164" spans="1:20" x14ac:dyDescent="0.25">
      <c r="A13164">
        <v>1997</v>
      </c>
      <c r="B13164">
        <v>1</v>
      </c>
      <c r="C13164">
        <v>13</v>
      </c>
      <c r="D13164">
        <v>33</v>
      </c>
      <c r="E13164">
        <v>19</v>
      </c>
      <c r="F13164">
        <v>0</v>
      </c>
      <c r="H13164">
        <f t="shared" si="66"/>
        <v>26</v>
      </c>
      <c r="I13164">
        <f t="shared" si="67"/>
        <v>39</v>
      </c>
      <c r="J13164">
        <f t="shared" si="63"/>
        <v>0</v>
      </c>
      <c r="K13164">
        <f t="shared" si="64"/>
        <v>39</v>
      </c>
      <c r="L13164" s="15"/>
      <c r="M13164" s="1">
        <f t="shared" si="65"/>
        <v>1063077.0264905698</v>
      </c>
      <c r="T13164"/>
    </row>
    <row r="13165" spans="1:20" x14ac:dyDescent="0.25">
      <c r="A13165">
        <v>1997</v>
      </c>
      <c r="B13165">
        <v>1</v>
      </c>
      <c r="C13165">
        <v>14</v>
      </c>
      <c r="D13165">
        <v>32</v>
      </c>
      <c r="E13165">
        <v>23</v>
      </c>
      <c r="F13165">
        <v>0</v>
      </c>
      <c r="H13165">
        <f t="shared" si="66"/>
        <v>27.5</v>
      </c>
      <c r="I13165">
        <f t="shared" si="67"/>
        <v>37.5</v>
      </c>
      <c r="J13165">
        <f t="shared" si="63"/>
        <v>0</v>
      </c>
      <c r="K13165">
        <f t="shared" si="64"/>
        <v>37.5</v>
      </c>
      <c r="L13165" s="15"/>
      <c r="M13165" s="1">
        <f t="shared" si="65"/>
        <v>1022334.8595849823</v>
      </c>
      <c r="T13165"/>
    </row>
    <row r="13166" spans="1:20" x14ac:dyDescent="0.25">
      <c r="A13166">
        <v>1997</v>
      </c>
      <c r="B13166">
        <v>1</v>
      </c>
      <c r="C13166">
        <v>15</v>
      </c>
      <c r="D13166">
        <v>37</v>
      </c>
      <c r="E13166">
        <v>22</v>
      </c>
      <c r="F13166">
        <v>0</v>
      </c>
      <c r="H13166">
        <f t="shared" si="66"/>
        <v>29.5</v>
      </c>
      <c r="I13166">
        <f t="shared" si="67"/>
        <v>35.5</v>
      </c>
      <c r="J13166">
        <f t="shared" si="63"/>
        <v>0</v>
      </c>
      <c r="K13166">
        <f t="shared" si="64"/>
        <v>35.5</v>
      </c>
      <c r="L13166" s="15"/>
      <c r="M13166" s="1">
        <f t="shared" si="65"/>
        <v>968011.97037753218</v>
      </c>
      <c r="T13166"/>
    </row>
    <row r="13167" spans="1:20" x14ac:dyDescent="0.25">
      <c r="A13167">
        <v>1997</v>
      </c>
      <c r="B13167">
        <v>1</v>
      </c>
      <c r="C13167">
        <v>16</v>
      </c>
      <c r="D13167">
        <v>45</v>
      </c>
      <c r="E13167">
        <v>24</v>
      </c>
      <c r="F13167">
        <v>90</v>
      </c>
      <c r="H13167">
        <f t="shared" si="66"/>
        <v>34.5</v>
      </c>
      <c r="I13167">
        <f t="shared" si="67"/>
        <v>30.5</v>
      </c>
      <c r="J13167">
        <f t="shared" si="63"/>
        <v>0</v>
      </c>
      <c r="K13167">
        <f t="shared" si="64"/>
        <v>30.5</v>
      </c>
      <c r="L13167" s="15"/>
      <c r="M13167" s="1">
        <f t="shared" si="65"/>
        <v>832204.74735890666</v>
      </c>
      <c r="T13167"/>
    </row>
    <row r="13168" spans="1:20" x14ac:dyDescent="0.25">
      <c r="A13168">
        <v>1997</v>
      </c>
      <c r="B13168">
        <v>1</v>
      </c>
      <c r="C13168">
        <v>17</v>
      </c>
      <c r="D13168">
        <v>24</v>
      </c>
      <c r="E13168">
        <v>11</v>
      </c>
      <c r="F13168">
        <v>1</v>
      </c>
      <c r="H13168">
        <f t="shared" si="66"/>
        <v>17.5</v>
      </c>
      <c r="I13168">
        <f t="shared" si="67"/>
        <v>47.5</v>
      </c>
      <c r="J13168">
        <f t="shared" si="63"/>
        <v>0</v>
      </c>
      <c r="K13168">
        <f t="shared" si="64"/>
        <v>47.5</v>
      </c>
      <c r="L13168" s="15"/>
      <c r="M13168" s="1">
        <f t="shared" si="65"/>
        <v>1293949.3056222331</v>
      </c>
      <c r="T13168"/>
    </row>
    <row r="13169" spans="1:20" x14ac:dyDescent="0.25">
      <c r="A13169">
        <v>1997</v>
      </c>
      <c r="B13169">
        <v>1</v>
      </c>
      <c r="C13169">
        <v>18</v>
      </c>
      <c r="D13169">
        <v>17</v>
      </c>
      <c r="E13169">
        <v>7</v>
      </c>
      <c r="F13169">
        <v>0</v>
      </c>
      <c r="H13169">
        <f t="shared" si="66"/>
        <v>12</v>
      </c>
      <c r="I13169">
        <f t="shared" si="67"/>
        <v>53</v>
      </c>
      <c r="J13169">
        <f t="shared" si="63"/>
        <v>0</v>
      </c>
      <c r="K13169">
        <f t="shared" si="64"/>
        <v>53</v>
      </c>
      <c r="L13169" s="15"/>
      <c r="M13169" s="1">
        <f t="shared" si="65"/>
        <v>1443337.2509427213</v>
      </c>
      <c r="T13169"/>
    </row>
    <row r="13170" spans="1:20" x14ac:dyDescent="0.25">
      <c r="A13170">
        <v>1997</v>
      </c>
      <c r="B13170">
        <v>1</v>
      </c>
      <c r="C13170">
        <v>19</v>
      </c>
      <c r="D13170">
        <v>20</v>
      </c>
      <c r="E13170">
        <v>4</v>
      </c>
      <c r="F13170">
        <v>0</v>
      </c>
      <c r="H13170">
        <f t="shared" si="66"/>
        <v>12</v>
      </c>
      <c r="I13170">
        <f t="shared" si="67"/>
        <v>53</v>
      </c>
      <c r="J13170">
        <f t="shared" si="63"/>
        <v>0</v>
      </c>
      <c r="K13170">
        <f t="shared" si="64"/>
        <v>53</v>
      </c>
      <c r="L13170" s="15"/>
      <c r="M13170" s="1">
        <f t="shared" si="65"/>
        <v>1443337.2509427213</v>
      </c>
      <c r="T13170"/>
    </row>
    <row r="13171" spans="1:20" x14ac:dyDescent="0.25">
      <c r="A13171">
        <v>1997</v>
      </c>
      <c r="B13171">
        <v>1</v>
      </c>
      <c r="C13171">
        <v>20</v>
      </c>
      <c r="D13171">
        <v>33</v>
      </c>
      <c r="E13171">
        <v>18</v>
      </c>
      <c r="F13171">
        <v>0</v>
      </c>
      <c r="H13171">
        <f t="shared" si="66"/>
        <v>25.5</v>
      </c>
      <c r="I13171">
        <f t="shared" si="67"/>
        <v>39.5</v>
      </c>
      <c r="J13171">
        <f t="shared" si="63"/>
        <v>0</v>
      </c>
      <c r="K13171">
        <f t="shared" si="64"/>
        <v>39.5</v>
      </c>
      <c r="L13171" s="15"/>
      <c r="M13171" s="1">
        <f t="shared" si="65"/>
        <v>1076657.7487924325</v>
      </c>
      <c r="T13171"/>
    </row>
    <row r="13172" spans="1:20" x14ac:dyDescent="0.25">
      <c r="A13172">
        <v>1997</v>
      </c>
      <c r="B13172">
        <v>1</v>
      </c>
      <c r="C13172">
        <v>21</v>
      </c>
      <c r="D13172">
        <v>38</v>
      </c>
      <c r="E13172">
        <v>27</v>
      </c>
      <c r="F13172">
        <v>0</v>
      </c>
      <c r="H13172">
        <f t="shared" si="66"/>
        <v>32.5</v>
      </c>
      <c r="I13172">
        <f t="shared" si="67"/>
        <v>32.5</v>
      </c>
      <c r="J13172">
        <f t="shared" si="63"/>
        <v>0</v>
      </c>
      <c r="K13172">
        <f t="shared" si="64"/>
        <v>32.5</v>
      </c>
      <c r="L13172" s="15"/>
      <c r="M13172" s="1">
        <f t="shared" si="65"/>
        <v>886527.63656635687</v>
      </c>
      <c r="T13172"/>
    </row>
    <row r="13173" spans="1:20" x14ac:dyDescent="0.25">
      <c r="A13173">
        <v>1997</v>
      </c>
      <c r="B13173">
        <v>1</v>
      </c>
      <c r="C13173">
        <v>22</v>
      </c>
      <c r="D13173">
        <v>51</v>
      </c>
      <c r="E13173">
        <v>32</v>
      </c>
      <c r="F13173">
        <v>10</v>
      </c>
      <c r="H13173">
        <f t="shared" si="66"/>
        <v>41.5</v>
      </c>
      <c r="I13173">
        <f t="shared" si="67"/>
        <v>23.5</v>
      </c>
      <c r="J13173">
        <f t="shared" si="63"/>
        <v>0</v>
      </c>
      <c r="K13173">
        <f t="shared" si="64"/>
        <v>23.5</v>
      </c>
      <c r="L13173" s="15"/>
      <c r="M13173" s="1">
        <f t="shared" si="65"/>
        <v>642074.63513283106</v>
      </c>
      <c r="T13173"/>
    </row>
    <row r="13174" spans="1:20" x14ac:dyDescent="0.25">
      <c r="A13174">
        <v>1997</v>
      </c>
      <c r="B13174">
        <v>1</v>
      </c>
      <c r="C13174">
        <v>23</v>
      </c>
      <c r="D13174">
        <v>52</v>
      </c>
      <c r="E13174">
        <v>28</v>
      </c>
      <c r="F13174">
        <v>0</v>
      </c>
      <c r="H13174">
        <f t="shared" si="66"/>
        <v>40</v>
      </c>
      <c r="I13174">
        <f t="shared" si="67"/>
        <v>25</v>
      </c>
      <c r="J13174">
        <f t="shared" si="63"/>
        <v>0</v>
      </c>
      <c r="K13174">
        <f t="shared" si="64"/>
        <v>25</v>
      </c>
      <c r="L13174" s="15"/>
      <c r="M13174" s="1">
        <f t="shared" si="65"/>
        <v>682816.80203841871</v>
      </c>
      <c r="T13174"/>
    </row>
    <row r="13175" spans="1:20" x14ac:dyDescent="0.25">
      <c r="A13175">
        <v>1997</v>
      </c>
      <c r="B13175">
        <v>1</v>
      </c>
      <c r="C13175">
        <v>24</v>
      </c>
      <c r="D13175">
        <v>45</v>
      </c>
      <c r="E13175">
        <v>24</v>
      </c>
      <c r="F13175">
        <v>36</v>
      </c>
      <c r="H13175">
        <f t="shared" si="66"/>
        <v>34.5</v>
      </c>
      <c r="I13175">
        <f t="shared" si="67"/>
        <v>30.5</v>
      </c>
      <c r="J13175">
        <f t="shared" si="63"/>
        <v>0</v>
      </c>
      <c r="K13175">
        <f t="shared" si="64"/>
        <v>30.5</v>
      </c>
      <c r="L13175" s="15"/>
      <c r="M13175" s="1">
        <f t="shared" si="65"/>
        <v>832204.74735890666</v>
      </c>
      <c r="T13175"/>
    </row>
    <row r="13176" spans="1:20" x14ac:dyDescent="0.25">
      <c r="A13176">
        <v>1997</v>
      </c>
      <c r="B13176">
        <v>1</v>
      </c>
      <c r="C13176">
        <v>25</v>
      </c>
      <c r="D13176">
        <v>52</v>
      </c>
      <c r="E13176">
        <v>35</v>
      </c>
      <c r="F13176">
        <v>123</v>
      </c>
      <c r="H13176">
        <f t="shared" si="66"/>
        <v>43.5</v>
      </c>
      <c r="I13176">
        <f t="shared" si="67"/>
        <v>21.5</v>
      </c>
      <c r="J13176">
        <f t="shared" si="63"/>
        <v>0</v>
      </c>
      <c r="K13176">
        <f t="shared" si="64"/>
        <v>21.5</v>
      </c>
      <c r="L13176" s="15"/>
      <c r="M13176" s="1">
        <f t="shared" si="65"/>
        <v>587751.74592538085</v>
      </c>
      <c r="T13176"/>
    </row>
    <row r="13177" spans="1:20" x14ac:dyDescent="0.25">
      <c r="A13177">
        <v>1997</v>
      </c>
      <c r="B13177">
        <v>1</v>
      </c>
      <c r="C13177">
        <v>26</v>
      </c>
      <c r="D13177">
        <v>35</v>
      </c>
      <c r="E13177">
        <v>23</v>
      </c>
      <c r="F13177">
        <v>0</v>
      </c>
      <c r="H13177">
        <f t="shared" si="66"/>
        <v>29</v>
      </c>
      <c r="I13177">
        <f t="shared" si="67"/>
        <v>36</v>
      </c>
      <c r="J13177">
        <f t="shared" si="63"/>
        <v>0</v>
      </c>
      <c r="K13177">
        <f t="shared" si="64"/>
        <v>36</v>
      </c>
      <c r="L13177" s="15"/>
      <c r="M13177" s="1">
        <f t="shared" si="65"/>
        <v>981592.69267939474</v>
      </c>
      <c r="T13177"/>
    </row>
    <row r="13178" spans="1:20" x14ac:dyDescent="0.25">
      <c r="A13178">
        <v>1997</v>
      </c>
      <c r="B13178">
        <v>1</v>
      </c>
      <c r="C13178">
        <v>27</v>
      </c>
      <c r="D13178">
        <v>40</v>
      </c>
      <c r="E13178">
        <v>22</v>
      </c>
      <c r="F13178">
        <v>11</v>
      </c>
      <c r="H13178">
        <f t="shared" si="66"/>
        <v>31</v>
      </c>
      <c r="I13178">
        <f t="shared" si="67"/>
        <v>34</v>
      </c>
      <c r="J13178">
        <f t="shared" si="63"/>
        <v>0</v>
      </c>
      <c r="K13178">
        <f t="shared" si="64"/>
        <v>34</v>
      </c>
      <c r="L13178" s="15"/>
      <c r="M13178" s="1">
        <f t="shared" si="65"/>
        <v>927269.80347194453</v>
      </c>
      <c r="T13178"/>
    </row>
    <row r="13179" spans="1:20" x14ac:dyDescent="0.25">
      <c r="A13179">
        <v>1997</v>
      </c>
      <c r="B13179">
        <v>1</v>
      </c>
      <c r="C13179">
        <v>28</v>
      </c>
      <c r="D13179">
        <v>49</v>
      </c>
      <c r="E13179">
        <v>31</v>
      </c>
      <c r="F13179">
        <v>46</v>
      </c>
      <c r="H13179">
        <f t="shared" si="66"/>
        <v>40</v>
      </c>
      <c r="I13179">
        <f t="shared" si="67"/>
        <v>25</v>
      </c>
      <c r="J13179">
        <f t="shared" si="63"/>
        <v>0</v>
      </c>
      <c r="K13179">
        <f t="shared" si="64"/>
        <v>25</v>
      </c>
      <c r="L13179" s="15"/>
      <c r="M13179" s="1">
        <f t="shared" si="65"/>
        <v>682816.80203841871</v>
      </c>
      <c r="T13179"/>
    </row>
    <row r="13180" spans="1:20" x14ac:dyDescent="0.25">
      <c r="A13180">
        <v>1997</v>
      </c>
      <c r="B13180">
        <v>1</v>
      </c>
      <c r="C13180">
        <v>29</v>
      </c>
      <c r="D13180">
        <v>31</v>
      </c>
      <c r="E13180">
        <v>23</v>
      </c>
      <c r="F13180">
        <v>0</v>
      </c>
      <c r="H13180">
        <f t="shared" si="66"/>
        <v>27</v>
      </c>
      <c r="I13180">
        <f t="shared" si="67"/>
        <v>38</v>
      </c>
      <c r="J13180">
        <f t="shared" si="63"/>
        <v>0</v>
      </c>
      <c r="K13180">
        <f t="shared" si="64"/>
        <v>38</v>
      </c>
      <c r="L13180" s="15"/>
      <c r="M13180" s="1">
        <f t="shared" si="65"/>
        <v>1035915.5818868448</v>
      </c>
      <c r="T13180"/>
    </row>
    <row r="13181" spans="1:20" x14ac:dyDescent="0.25">
      <c r="A13181">
        <v>1997</v>
      </c>
      <c r="B13181">
        <v>1</v>
      </c>
      <c r="C13181">
        <v>30</v>
      </c>
      <c r="D13181">
        <v>32</v>
      </c>
      <c r="E13181">
        <v>19</v>
      </c>
      <c r="F13181">
        <v>0</v>
      </c>
      <c r="H13181">
        <f t="shared" si="66"/>
        <v>25.5</v>
      </c>
      <c r="I13181">
        <f t="shared" si="67"/>
        <v>39.5</v>
      </c>
      <c r="J13181">
        <f t="shared" si="63"/>
        <v>0</v>
      </c>
      <c r="K13181">
        <f t="shared" si="64"/>
        <v>39.5</v>
      </c>
      <c r="L13181" s="15"/>
      <c r="M13181" s="1">
        <f t="shared" si="65"/>
        <v>1076657.7487924325</v>
      </c>
      <c r="T13181"/>
    </row>
    <row r="13182" spans="1:20" x14ac:dyDescent="0.25">
      <c r="A13182">
        <v>1997</v>
      </c>
      <c r="B13182">
        <v>1</v>
      </c>
      <c r="C13182">
        <v>31</v>
      </c>
      <c r="D13182">
        <v>39</v>
      </c>
      <c r="E13182">
        <v>29</v>
      </c>
      <c r="F13182">
        <v>6</v>
      </c>
      <c r="H13182">
        <f t="shared" si="66"/>
        <v>34</v>
      </c>
      <c r="I13182">
        <f t="shared" si="67"/>
        <v>31</v>
      </c>
      <c r="J13182">
        <f t="shared" si="63"/>
        <v>0</v>
      </c>
      <c r="K13182">
        <f t="shared" si="64"/>
        <v>31</v>
      </c>
      <c r="L13182" s="15"/>
      <c r="M13182" s="1">
        <f t="shared" si="65"/>
        <v>845785.46966076922</v>
      </c>
      <c r="T13182"/>
    </row>
    <row r="13183" spans="1:20" x14ac:dyDescent="0.25">
      <c r="A13183">
        <v>1997</v>
      </c>
      <c r="B13183">
        <v>2</v>
      </c>
      <c r="C13183">
        <v>1</v>
      </c>
      <c r="D13183">
        <v>50</v>
      </c>
      <c r="E13183">
        <v>38</v>
      </c>
      <c r="F13183">
        <v>2</v>
      </c>
      <c r="H13183">
        <f t="shared" si="66"/>
        <v>44</v>
      </c>
      <c r="I13183">
        <f t="shared" si="67"/>
        <v>21</v>
      </c>
      <c r="J13183">
        <f t="shared" si="63"/>
        <v>0</v>
      </c>
      <c r="K13183">
        <f t="shared" si="64"/>
        <v>21</v>
      </c>
      <c r="L13183" s="15"/>
      <c r="M13183" s="1">
        <f t="shared" si="65"/>
        <v>574171.0236235183</v>
      </c>
      <c r="T13183"/>
    </row>
    <row r="13184" spans="1:20" x14ac:dyDescent="0.25">
      <c r="A13184">
        <v>1997</v>
      </c>
      <c r="B13184">
        <v>2</v>
      </c>
      <c r="C13184">
        <v>2</v>
      </c>
      <c r="D13184">
        <v>47</v>
      </c>
      <c r="E13184">
        <v>35</v>
      </c>
      <c r="F13184">
        <v>2</v>
      </c>
      <c r="H13184">
        <f t="shared" si="66"/>
        <v>41</v>
      </c>
      <c r="I13184">
        <f t="shared" si="67"/>
        <v>24</v>
      </c>
      <c r="J13184">
        <f t="shared" si="63"/>
        <v>0</v>
      </c>
      <c r="K13184">
        <f t="shared" si="64"/>
        <v>24</v>
      </c>
      <c r="L13184" s="15"/>
      <c r="M13184" s="1">
        <f t="shared" si="65"/>
        <v>655655.35743469361</v>
      </c>
      <c r="T13184"/>
    </row>
    <row r="13185" spans="1:20" x14ac:dyDescent="0.25">
      <c r="A13185">
        <v>1997</v>
      </c>
      <c r="B13185">
        <v>2</v>
      </c>
      <c r="C13185">
        <v>3</v>
      </c>
      <c r="D13185">
        <v>47</v>
      </c>
      <c r="E13185">
        <v>36</v>
      </c>
      <c r="F13185">
        <v>1</v>
      </c>
      <c r="H13185">
        <f t="shared" si="66"/>
        <v>41.5</v>
      </c>
      <c r="I13185">
        <f t="shared" si="67"/>
        <v>23.5</v>
      </c>
      <c r="J13185">
        <f t="shared" si="63"/>
        <v>0</v>
      </c>
      <c r="K13185">
        <f t="shared" si="64"/>
        <v>23.5</v>
      </c>
      <c r="L13185" s="15"/>
      <c r="M13185" s="1">
        <f t="shared" si="65"/>
        <v>642074.63513283106</v>
      </c>
      <c r="T13185"/>
    </row>
    <row r="13186" spans="1:20" x14ac:dyDescent="0.25">
      <c r="A13186">
        <v>1997</v>
      </c>
      <c r="B13186">
        <v>2</v>
      </c>
      <c r="C13186">
        <v>4</v>
      </c>
      <c r="D13186">
        <v>39</v>
      </c>
      <c r="E13186">
        <v>33</v>
      </c>
      <c r="F13186">
        <v>16</v>
      </c>
      <c r="H13186">
        <f t="shared" si="66"/>
        <v>36</v>
      </c>
      <c r="I13186">
        <f t="shared" si="67"/>
        <v>29</v>
      </c>
      <c r="J13186">
        <f t="shared" si="63"/>
        <v>0</v>
      </c>
      <c r="K13186">
        <f t="shared" si="64"/>
        <v>29</v>
      </c>
      <c r="L13186" s="15"/>
      <c r="M13186" s="1">
        <f t="shared" si="65"/>
        <v>791462.58045331901</v>
      </c>
      <c r="T13186"/>
    </row>
    <row r="13187" spans="1:20" x14ac:dyDescent="0.25">
      <c r="A13187">
        <v>1997</v>
      </c>
      <c r="B13187">
        <v>2</v>
      </c>
      <c r="C13187">
        <v>5</v>
      </c>
      <c r="D13187">
        <v>50</v>
      </c>
      <c r="E13187">
        <v>39</v>
      </c>
      <c r="F13187">
        <v>96</v>
      </c>
      <c r="H13187">
        <f t="shared" si="66"/>
        <v>44.5</v>
      </c>
      <c r="I13187">
        <f t="shared" si="67"/>
        <v>20.5</v>
      </c>
      <c r="J13187">
        <f t="shared" si="63"/>
        <v>0</v>
      </c>
      <c r="K13187">
        <f t="shared" si="64"/>
        <v>20.5</v>
      </c>
      <c r="L13187" s="15"/>
      <c r="M13187" s="1">
        <f t="shared" si="65"/>
        <v>560590.30132165574</v>
      </c>
      <c r="T13187"/>
    </row>
    <row r="13188" spans="1:20" x14ac:dyDescent="0.25">
      <c r="A13188">
        <v>1997</v>
      </c>
      <c r="B13188">
        <v>2</v>
      </c>
      <c r="C13188">
        <v>6</v>
      </c>
      <c r="D13188">
        <v>42</v>
      </c>
      <c r="E13188">
        <v>33</v>
      </c>
      <c r="F13188">
        <v>0</v>
      </c>
      <c r="H13188">
        <f t="shared" si="66"/>
        <v>37.5</v>
      </c>
      <c r="I13188">
        <f t="shared" si="67"/>
        <v>27.5</v>
      </c>
      <c r="J13188">
        <f t="shared" si="63"/>
        <v>0</v>
      </c>
      <c r="K13188">
        <f t="shared" si="64"/>
        <v>27.5</v>
      </c>
      <c r="L13188" s="15"/>
      <c r="M13188" s="1">
        <f t="shared" si="65"/>
        <v>750720.41354773135</v>
      </c>
      <c r="T13188"/>
    </row>
    <row r="13189" spans="1:20" x14ac:dyDescent="0.25">
      <c r="A13189">
        <v>1997</v>
      </c>
      <c r="B13189">
        <v>2</v>
      </c>
      <c r="C13189">
        <v>7</v>
      </c>
      <c r="D13189">
        <v>42</v>
      </c>
      <c r="E13189">
        <v>31</v>
      </c>
      <c r="F13189">
        <v>0</v>
      </c>
      <c r="H13189">
        <f t="shared" si="66"/>
        <v>36.5</v>
      </c>
      <c r="I13189">
        <f t="shared" si="67"/>
        <v>28.5</v>
      </c>
      <c r="J13189">
        <f t="shared" si="63"/>
        <v>0</v>
      </c>
      <c r="K13189">
        <f t="shared" si="64"/>
        <v>28.5</v>
      </c>
      <c r="L13189" s="15"/>
      <c r="M13189" s="1">
        <f t="shared" si="65"/>
        <v>777881.85815145646</v>
      </c>
      <c r="T13189"/>
    </row>
    <row r="13190" spans="1:20" x14ac:dyDescent="0.25">
      <c r="A13190">
        <v>1997</v>
      </c>
      <c r="B13190">
        <v>2</v>
      </c>
      <c r="C13190">
        <v>8</v>
      </c>
      <c r="D13190">
        <v>36</v>
      </c>
      <c r="E13190">
        <v>27</v>
      </c>
      <c r="F13190">
        <v>18</v>
      </c>
      <c r="H13190">
        <f t="shared" si="66"/>
        <v>31.5</v>
      </c>
      <c r="I13190">
        <f t="shared" si="67"/>
        <v>33.5</v>
      </c>
      <c r="J13190">
        <f t="shared" ref="J13190:J13253" si="68">+IF(H13190&gt;$L$12418,H13190-$L$12418,0)</f>
        <v>0</v>
      </c>
      <c r="K13190">
        <f t="shared" ref="K13190:K13253" si="69">+I13190+J13190</f>
        <v>33.5</v>
      </c>
      <c r="L13190" s="15"/>
      <c r="M13190" s="1">
        <f t="shared" ref="M13190:M13253" si="70">+(L$12416/30.25)+($L$12417*K13190)</f>
        <v>913689.08117008198</v>
      </c>
      <c r="T13190"/>
    </row>
    <row r="13191" spans="1:20" x14ac:dyDescent="0.25">
      <c r="A13191">
        <v>1997</v>
      </c>
      <c r="B13191">
        <v>2</v>
      </c>
      <c r="C13191">
        <v>9</v>
      </c>
      <c r="D13191">
        <v>39</v>
      </c>
      <c r="E13191">
        <v>24</v>
      </c>
      <c r="F13191">
        <v>0</v>
      </c>
      <c r="H13191">
        <f t="shared" si="66"/>
        <v>31.5</v>
      </c>
      <c r="I13191">
        <f t="shared" si="67"/>
        <v>33.5</v>
      </c>
      <c r="J13191">
        <f t="shared" si="68"/>
        <v>0</v>
      </c>
      <c r="K13191">
        <f t="shared" si="69"/>
        <v>33.5</v>
      </c>
      <c r="L13191" s="15"/>
      <c r="M13191" s="1">
        <f t="shared" si="70"/>
        <v>913689.08117008198</v>
      </c>
      <c r="T13191"/>
    </row>
    <row r="13192" spans="1:20" x14ac:dyDescent="0.25">
      <c r="A13192">
        <v>1997</v>
      </c>
      <c r="B13192">
        <v>2</v>
      </c>
      <c r="C13192">
        <v>10</v>
      </c>
      <c r="D13192">
        <v>35</v>
      </c>
      <c r="E13192">
        <v>28</v>
      </c>
      <c r="F13192">
        <v>0</v>
      </c>
      <c r="H13192">
        <f t="shared" si="66"/>
        <v>31.5</v>
      </c>
      <c r="I13192">
        <f t="shared" si="67"/>
        <v>33.5</v>
      </c>
      <c r="J13192">
        <f t="shared" si="68"/>
        <v>0</v>
      </c>
      <c r="K13192">
        <f t="shared" si="69"/>
        <v>33.5</v>
      </c>
      <c r="L13192" s="15"/>
      <c r="M13192" s="1">
        <f t="shared" si="70"/>
        <v>913689.08117008198</v>
      </c>
      <c r="T13192"/>
    </row>
    <row r="13193" spans="1:20" x14ac:dyDescent="0.25">
      <c r="A13193">
        <v>1997</v>
      </c>
      <c r="B13193">
        <v>2</v>
      </c>
      <c r="C13193">
        <v>11</v>
      </c>
      <c r="D13193">
        <v>39</v>
      </c>
      <c r="E13193">
        <v>27</v>
      </c>
      <c r="F13193">
        <v>0</v>
      </c>
      <c r="H13193">
        <f t="shared" si="66"/>
        <v>33</v>
      </c>
      <c r="I13193">
        <f t="shared" si="67"/>
        <v>32</v>
      </c>
      <c r="J13193">
        <f t="shared" si="68"/>
        <v>0</v>
      </c>
      <c r="K13193">
        <f t="shared" si="69"/>
        <v>32</v>
      </c>
      <c r="L13193" s="15"/>
      <c r="M13193" s="1">
        <f t="shared" si="70"/>
        <v>872946.91426449432</v>
      </c>
      <c r="T13193"/>
    </row>
    <row r="13194" spans="1:20" x14ac:dyDescent="0.25">
      <c r="A13194">
        <v>1997</v>
      </c>
      <c r="B13194">
        <v>2</v>
      </c>
      <c r="C13194">
        <v>12</v>
      </c>
      <c r="D13194">
        <v>39</v>
      </c>
      <c r="E13194">
        <v>31</v>
      </c>
      <c r="F13194">
        <v>1</v>
      </c>
      <c r="H13194">
        <f t="shared" si="66"/>
        <v>35</v>
      </c>
      <c r="I13194">
        <f t="shared" si="67"/>
        <v>30</v>
      </c>
      <c r="J13194">
        <f t="shared" si="68"/>
        <v>0</v>
      </c>
      <c r="K13194">
        <f t="shared" si="69"/>
        <v>30</v>
      </c>
      <c r="L13194" s="15"/>
      <c r="M13194" s="1">
        <f t="shared" si="70"/>
        <v>818624.02505704411</v>
      </c>
      <c r="T13194"/>
    </row>
    <row r="13195" spans="1:20" x14ac:dyDescent="0.25">
      <c r="A13195">
        <v>1997</v>
      </c>
      <c r="B13195">
        <v>2</v>
      </c>
      <c r="C13195">
        <v>13</v>
      </c>
      <c r="D13195">
        <v>34</v>
      </c>
      <c r="E13195">
        <v>23</v>
      </c>
      <c r="F13195">
        <v>0</v>
      </c>
      <c r="H13195">
        <f t="shared" si="66"/>
        <v>28.5</v>
      </c>
      <c r="I13195">
        <f t="shared" si="67"/>
        <v>36.5</v>
      </c>
      <c r="J13195">
        <f t="shared" si="68"/>
        <v>0</v>
      </c>
      <c r="K13195">
        <f t="shared" si="69"/>
        <v>36.5</v>
      </c>
      <c r="L13195" s="15"/>
      <c r="M13195" s="1">
        <f t="shared" si="70"/>
        <v>995173.41498125729</v>
      </c>
      <c r="T13195"/>
    </row>
    <row r="13196" spans="1:20" x14ac:dyDescent="0.25">
      <c r="A13196">
        <v>1997</v>
      </c>
      <c r="B13196">
        <v>2</v>
      </c>
      <c r="C13196">
        <v>14</v>
      </c>
      <c r="D13196">
        <v>43</v>
      </c>
      <c r="E13196">
        <v>30</v>
      </c>
      <c r="F13196">
        <v>83</v>
      </c>
      <c r="H13196">
        <f t="shared" si="66"/>
        <v>36.5</v>
      </c>
      <c r="I13196">
        <f t="shared" si="67"/>
        <v>28.5</v>
      </c>
      <c r="J13196">
        <f t="shared" si="68"/>
        <v>0</v>
      </c>
      <c r="K13196">
        <f t="shared" si="69"/>
        <v>28.5</v>
      </c>
      <c r="L13196" s="15"/>
      <c r="M13196" s="1">
        <f t="shared" si="70"/>
        <v>777881.85815145646</v>
      </c>
      <c r="T13196"/>
    </row>
    <row r="13197" spans="1:20" x14ac:dyDescent="0.25">
      <c r="A13197">
        <v>1997</v>
      </c>
      <c r="B13197">
        <v>2</v>
      </c>
      <c r="C13197">
        <v>15</v>
      </c>
      <c r="D13197">
        <v>44</v>
      </c>
      <c r="E13197">
        <v>36</v>
      </c>
      <c r="F13197">
        <v>14</v>
      </c>
      <c r="H13197">
        <f t="shared" si="66"/>
        <v>40</v>
      </c>
      <c r="I13197">
        <f t="shared" si="67"/>
        <v>25</v>
      </c>
      <c r="J13197">
        <f t="shared" si="68"/>
        <v>0</v>
      </c>
      <c r="K13197">
        <f t="shared" si="69"/>
        <v>25</v>
      </c>
      <c r="L13197" s="15"/>
      <c r="M13197" s="1">
        <f t="shared" si="70"/>
        <v>682816.80203841871</v>
      </c>
      <c r="T13197"/>
    </row>
    <row r="13198" spans="1:20" x14ac:dyDescent="0.25">
      <c r="A13198">
        <v>1997</v>
      </c>
      <c r="B13198">
        <v>2</v>
      </c>
      <c r="C13198">
        <v>16</v>
      </c>
      <c r="D13198">
        <v>37</v>
      </c>
      <c r="E13198">
        <v>26</v>
      </c>
      <c r="F13198">
        <v>0</v>
      </c>
      <c r="H13198">
        <f t="shared" si="66"/>
        <v>31.5</v>
      </c>
      <c r="I13198">
        <f t="shared" si="67"/>
        <v>33.5</v>
      </c>
      <c r="J13198">
        <f t="shared" si="68"/>
        <v>0</v>
      </c>
      <c r="K13198">
        <f t="shared" si="69"/>
        <v>33.5</v>
      </c>
      <c r="L13198" s="15"/>
      <c r="M13198" s="1">
        <f t="shared" si="70"/>
        <v>913689.08117008198</v>
      </c>
      <c r="T13198"/>
    </row>
    <row r="13199" spans="1:20" x14ac:dyDescent="0.25">
      <c r="A13199">
        <v>1997</v>
      </c>
      <c r="B13199">
        <v>2</v>
      </c>
      <c r="C13199">
        <v>17</v>
      </c>
      <c r="D13199">
        <v>35</v>
      </c>
      <c r="E13199">
        <v>22</v>
      </c>
      <c r="F13199">
        <v>3</v>
      </c>
      <c r="H13199">
        <f t="shared" si="66"/>
        <v>28.5</v>
      </c>
      <c r="I13199">
        <f t="shared" si="67"/>
        <v>36.5</v>
      </c>
      <c r="J13199">
        <f t="shared" si="68"/>
        <v>0</v>
      </c>
      <c r="K13199">
        <f t="shared" si="69"/>
        <v>36.5</v>
      </c>
      <c r="L13199" s="15"/>
      <c r="M13199" s="1">
        <f t="shared" si="70"/>
        <v>995173.41498125729</v>
      </c>
      <c r="T13199"/>
    </row>
    <row r="13200" spans="1:20" x14ac:dyDescent="0.25">
      <c r="A13200">
        <v>1997</v>
      </c>
      <c r="B13200">
        <v>2</v>
      </c>
      <c r="C13200">
        <v>18</v>
      </c>
      <c r="D13200">
        <v>55</v>
      </c>
      <c r="E13200">
        <v>34</v>
      </c>
      <c r="F13200">
        <v>0</v>
      </c>
      <c r="H13200">
        <f t="shared" si="66"/>
        <v>44.5</v>
      </c>
      <c r="I13200">
        <f t="shared" si="67"/>
        <v>20.5</v>
      </c>
      <c r="J13200">
        <f t="shared" si="68"/>
        <v>0</v>
      </c>
      <c r="K13200">
        <f t="shared" si="69"/>
        <v>20.5</v>
      </c>
      <c r="L13200" s="15"/>
      <c r="M13200" s="1">
        <f t="shared" si="70"/>
        <v>560590.30132165574</v>
      </c>
      <c r="T13200"/>
    </row>
    <row r="13201" spans="1:20" x14ac:dyDescent="0.25">
      <c r="A13201">
        <v>1997</v>
      </c>
      <c r="B13201">
        <v>2</v>
      </c>
      <c r="C13201">
        <v>19</v>
      </c>
      <c r="D13201">
        <v>66</v>
      </c>
      <c r="E13201">
        <v>49</v>
      </c>
      <c r="F13201">
        <v>0</v>
      </c>
      <c r="H13201">
        <f t="shared" si="66"/>
        <v>57.5</v>
      </c>
      <c r="I13201">
        <f t="shared" si="67"/>
        <v>7.5</v>
      </c>
      <c r="J13201">
        <f t="shared" si="68"/>
        <v>0</v>
      </c>
      <c r="K13201">
        <f t="shared" si="69"/>
        <v>7.5</v>
      </c>
      <c r="L13201" s="15"/>
      <c r="M13201" s="1">
        <f t="shared" si="70"/>
        <v>207491.52147322954</v>
      </c>
      <c r="T13201"/>
    </row>
    <row r="13202" spans="1:20" x14ac:dyDescent="0.25">
      <c r="A13202">
        <v>1997</v>
      </c>
      <c r="B13202">
        <v>2</v>
      </c>
      <c r="C13202">
        <v>20</v>
      </c>
      <c r="D13202">
        <v>54</v>
      </c>
      <c r="E13202">
        <v>39</v>
      </c>
      <c r="F13202">
        <v>0</v>
      </c>
      <c r="H13202">
        <f t="shared" si="66"/>
        <v>46.5</v>
      </c>
      <c r="I13202">
        <f t="shared" si="67"/>
        <v>18.5</v>
      </c>
      <c r="J13202">
        <f t="shared" si="68"/>
        <v>0</v>
      </c>
      <c r="K13202">
        <f t="shared" si="69"/>
        <v>18.5</v>
      </c>
      <c r="L13202" s="15"/>
      <c r="M13202" s="1">
        <f t="shared" si="70"/>
        <v>506267.4121142056</v>
      </c>
      <c r="T13202"/>
    </row>
    <row r="13203" spans="1:20" x14ac:dyDescent="0.25">
      <c r="A13203">
        <v>1997</v>
      </c>
      <c r="B13203">
        <v>2</v>
      </c>
      <c r="C13203">
        <v>21</v>
      </c>
      <c r="D13203">
        <v>62</v>
      </c>
      <c r="E13203">
        <v>40</v>
      </c>
      <c r="F13203">
        <v>0</v>
      </c>
      <c r="H13203">
        <f t="shared" si="66"/>
        <v>51</v>
      </c>
      <c r="I13203">
        <f t="shared" si="67"/>
        <v>14</v>
      </c>
      <c r="J13203">
        <f t="shared" si="68"/>
        <v>0</v>
      </c>
      <c r="K13203">
        <f t="shared" si="69"/>
        <v>14</v>
      </c>
      <c r="L13203" s="15"/>
      <c r="M13203" s="1">
        <f t="shared" si="70"/>
        <v>384040.91139744263</v>
      </c>
      <c r="T13203"/>
    </row>
    <row r="13204" spans="1:20" x14ac:dyDescent="0.25">
      <c r="A13204">
        <v>1997</v>
      </c>
      <c r="B13204">
        <v>2</v>
      </c>
      <c r="C13204">
        <v>22</v>
      </c>
      <c r="D13204">
        <v>69</v>
      </c>
      <c r="E13204">
        <v>39</v>
      </c>
      <c r="F13204">
        <v>9</v>
      </c>
      <c r="H13204">
        <f t="shared" si="66"/>
        <v>54</v>
      </c>
      <c r="I13204">
        <f t="shared" si="67"/>
        <v>11</v>
      </c>
      <c r="J13204">
        <f t="shared" si="68"/>
        <v>0</v>
      </c>
      <c r="K13204">
        <f t="shared" si="69"/>
        <v>11</v>
      </c>
      <c r="L13204" s="15"/>
      <c r="M13204" s="1">
        <f t="shared" si="70"/>
        <v>302556.57758626738</v>
      </c>
      <c r="T13204"/>
    </row>
    <row r="13205" spans="1:20" x14ac:dyDescent="0.25">
      <c r="A13205">
        <v>1997</v>
      </c>
      <c r="B13205">
        <v>2</v>
      </c>
      <c r="C13205">
        <v>23</v>
      </c>
      <c r="D13205">
        <v>47</v>
      </c>
      <c r="E13205">
        <v>32</v>
      </c>
      <c r="F13205">
        <v>0</v>
      </c>
      <c r="H13205">
        <f t="shared" si="66"/>
        <v>39.5</v>
      </c>
      <c r="I13205">
        <f t="shared" si="67"/>
        <v>25.5</v>
      </c>
      <c r="J13205">
        <f t="shared" si="68"/>
        <v>0</v>
      </c>
      <c r="K13205">
        <f t="shared" si="69"/>
        <v>25.5</v>
      </c>
      <c r="L13205" s="15"/>
      <c r="M13205" s="1">
        <f t="shared" si="70"/>
        <v>696397.52434028126</v>
      </c>
      <c r="T13205"/>
    </row>
    <row r="13206" spans="1:20" x14ac:dyDescent="0.25">
      <c r="A13206">
        <v>1997</v>
      </c>
      <c r="B13206">
        <v>2</v>
      </c>
      <c r="C13206">
        <v>24</v>
      </c>
      <c r="D13206">
        <v>47</v>
      </c>
      <c r="E13206">
        <v>27</v>
      </c>
      <c r="F13206">
        <v>0</v>
      </c>
      <c r="H13206">
        <f t="shared" si="66"/>
        <v>37</v>
      </c>
      <c r="I13206">
        <f t="shared" si="67"/>
        <v>28</v>
      </c>
      <c r="J13206">
        <f t="shared" si="68"/>
        <v>0</v>
      </c>
      <c r="K13206">
        <f t="shared" si="69"/>
        <v>28</v>
      </c>
      <c r="L13206" s="15"/>
      <c r="M13206" s="1">
        <f t="shared" si="70"/>
        <v>764301.13584959391</v>
      </c>
      <c r="T13206"/>
    </row>
    <row r="13207" spans="1:20" x14ac:dyDescent="0.25">
      <c r="A13207">
        <v>1997</v>
      </c>
      <c r="B13207">
        <v>2</v>
      </c>
      <c r="C13207">
        <v>25</v>
      </c>
      <c r="D13207">
        <v>33</v>
      </c>
      <c r="E13207">
        <v>19</v>
      </c>
      <c r="F13207">
        <v>0</v>
      </c>
      <c r="H13207">
        <f t="shared" si="66"/>
        <v>26</v>
      </c>
      <c r="I13207">
        <f t="shared" si="67"/>
        <v>39</v>
      </c>
      <c r="J13207">
        <f t="shared" si="68"/>
        <v>0</v>
      </c>
      <c r="K13207">
        <f t="shared" si="69"/>
        <v>39</v>
      </c>
      <c r="L13207" s="15"/>
      <c r="M13207" s="1">
        <f t="shared" si="70"/>
        <v>1063077.0264905698</v>
      </c>
      <c r="T13207"/>
    </row>
    <row r="13208" spans="1:20" x14ac:dyDescent="0.25">
      <c r="A13208">
        <v>1997</v>
      </c>
      <c r="B13208">
        <v>2</v>
      </c>
      <c r="C13208">
        <v>26</v>
      </c>
      <c r="D13208">
        <v>56</v>
      </c>
      <c r="E13208">
        <v>31</v>
      </c>
      <c r="F13208">
        <v>7</v>
      </c>
      <c r="H13208">
        <f t="shared" si="66"/>
        <v>43.5</v>
      </c>
      <c r="I13208">
        <f t="shared" si="67"/>
        <v>21.5</v>
      </c>
      <c r="J13208">
        <f t="shared" si="68"/>
        <v>0</v>
      </c>
      <c r="K13208">
        <f t="shared" si="69"/>
        <v>21.5</v>
      </c>
      <c r="L13208" s="15"/>
      <c r="M13208" s="1">
        <f t="shared" si="70"/>
        <v>587751.74592538085</v>
      </c>
      <c r="T13208"/>
    </row>
    <row r="13209" spans="1:20" x14ac:dyDescent="0.25">
      <c r="A13209">
        <v>1997</v>
      </c>
      <c r="B13209">
        <v>2</v>
      </c>
      <c r="C13209">
        <v>27</v>
      </c>
      <c r="D13209">
        <v>72</v>
      </c>
      <c r="E13209">
        <v>47</v>
      </c>
      <c r="F13209">
        <v>2</v>
      </c>
      <c r="H13209">
        <f t="shared" si="66"/>
        <v>59.5</v>
      </c>
      <c r="I13209">
        <f t="shared" si="67"/>
        <v>5.5</v>
      </c>
      <c r="J13209">
        <f t="shared" si="68"/>
        <v>0</v>
      </c>
      <c r="K13209">
        <f t="shared" si="69"/>
        <v>5.5</v>
      </c>
      <c r="L13209" s="15"/>
      <c r="M13209" s="1">
        <f t="shared" si="70"/>
        <v>153168.63226577936</v>
      </c>
      <c r="T13209"/>
    </row>
    <row r="13210" spans="1:20" x14ac:dyDescent="0.25">
      <c r="A13210">
        <v>1997</v>
      </c>
      <c r="B13210">
        <v>2</v>
      </c>
      <c r="C13210">
        <v>28</v>
      </c>
      <c r="D13210">
        <v>62</v>
      </c>
      <c r="E13210">
        <v>43</v>
      </c>
      <c r="F13210">
        <v>0</v>
      </c>
      <c r="H13210">
        <f t="shared" si="66"/>
        <v>52.5</v>
      </c>
      <c r="I13210">
        <f t="shared" si="67"/>
        <v>12.5</v>
      </c>
      <c r="J13210">
        <f t="shared" si="68"/>
        <v>0</v>
      </c>
      <c r="K13210">
        <f t="shared" si="69"/>
        <v>12.5</v>
      </c>
      <c r="L13210" s="15"/>
      <c r="M13210" s="1">
        <f t="shared" si="70"/>
        <v>343298.74449185503</v>
      </c>
      <c r="T13210"/>
    </row>
    <row r="13211" spans="1:20" x14ac:dyDescent="0.25">
      <c r="A13211">
        <v>1997</v>
      </c>
      <c r="B13211">
        <v>3</v>
      </c>
      <c r="C13211">
        <v>1</v>
      </c>
      <c r="D13211">
        <v>46</v>
      </c>
      <c r="E13211">
        <v>40</v>
      </c>
      <c r="F13211">
        <v>25</v>
      </c>
      <c r="H13211">
        <f t="shared" si="66"/>
        <v>43</v>
      </c>
      <c r="I13211">
        <f t="shared" si="67"/>
        <v>22</v>
      </c>
      <c r="J13211">
        <f t="shared" si="68"/>
        <v>0</v>
      </c>
      <c r="K13211">
        <f t="shared" si="69"/>
        <v>22</v>
      </c>
      <c r="L13211" s="15"/>
      <c r="M13211" s="1">
        <f t="shared" si="70"/>
        <v>601332.4682272434</v>
      </c>
      <c r="T13211"/>
    </row>
    <row r="13212" spans="1:20" x14ac:dyDescent="0.25">
      <c r="A13212">
        <v>1997</v>
      </c>
      <c r="B13212">
        <v>3</v>
      </c>
      <c r="C13212">
        <v>2</v>
      </c>
      <c r="D13212">
        <v>61</v>
      </c>
      <c r="E13212">
        <v>42</v>
      </c>
      <c r="F13212">
        <v>2</v>
      </c>
      <c r="H13212">
        <f t="shared" si="66"/>
        <v>51.5</v>
      </c>
      <c r="I13212">
        <f t="shared" si="67"/>
        <v>13.5</v>
      </c>
      <c r="J13212">
        <f t="shared" si="68"/>
        <v>0</v>
      </c>
      <c r="K13212">
        <f t="shared" si="69"/>
        <v>13.5</v>
      </c>
      <c r="L13212" s="15"/>
      <c r="M13212" s="1">
        <f t="shared" si="70"/>
        <v>370460.18909558008</v>
      </c>
      <c r="T13212"/>
    </row>
    <row r="13213" spans="1:20" x14ac:dyDescent="0.25">
      <c r="A13213">
        <v>1997</v>
      </c>
      <c r="B13213">
        <v>3</v>
      </c>
      <c r="C13213">
        <v>3</v>
      </c>
      <c r="D13213">
        <v>43</v>
      </c>
      <c r="E13213">
        <v>33</v>
      </c>
      <c r="F13213">
        <v>42</v>
      </c>
      <c r="H13213">
        <f t="shared" si="66"/>
        <v>38</v>
      </c>
      <c r="I13213">
        <f t="shared" si="67"/>
        <v>27</v>
      </c>
      <c r="J13213">
        <f t="shared" si="68"/>
        <v>0</v>
      </c>
      <c r="K13213">
        <f t="shared" si="69"/>
        <v>27</v>
      </c>
      <c r="L13213" s="15"/>
      <c r="M13213" s="1">
        <f t="shared" si="70"/>
        <v>737139.6912458688</v>
      </c>
      <c r="T13213"/>
    </row>
    <row r="13214" spans="1:20" x14ac:dyDescent="0.25">
      <c r="A13214">
        <v>1997</v>
      </c>
      <c r="B13214">
        <v>3</v>
      </c>
      <c r="C13214">
        <v>4</v>
      </c>
      <c r="D13214">
        <v>38</v>
      </c>
      <c r="E13214">
        <v>32</v>
      </c>
      <c r="F13214">
        <v>9</v>
      </c>
      <c r="H13214">
        <f t="shared" ref="H13214:H13277" si="71">+(D13214+E13214)/2</f>
        <v>35</v>
      </c>
      <c r="I13214">
        <f t="shared" ref="I13214:I13277" si="72">+IF(H13214&lt;65,65-H13214,0)</f>
        <v>30</v>
      </c>
      <c r="J13214">
        <f t="shared" si="68"/>
        <v>0</v>
      </c>
      <c r="K13214">
        <f t="shared" si="69"/>
        <v>30</v>
      </c>
      <c r="L13214" s="15"/>
      <c r="M13214" s="1">
        <f t="shared" si="70"/>
        <v>818624.02505704411</v>
      </c>
      <c r="T13214"/>
    </row>
    <row r="13215" spans="1:20" x14ac:dyDescent="0.25">
      <c r="A13215">
        <v>1997</v>
      </c>
      <c r="B13215">
        <v>3</v>
      </c>
      <c r="C13215">
        <v>5</v>
      </c>
      <c r="D13215">
        <v>46</v>
      </c>
      <c r="E13215">
        <v>36</v>
      </c>
      <c r="F13215">
        <v>11</v>
      </c>
      <c r="H13215">
        <f t="shared" si="71"/>
        <v>41</v>
      </c>
      <c r="I13215">
        <f t="shared" si="72"/>
        <v>24</v>
      </c>
      <c r="J13215">
        <f t="shared" si="68"/>
        <v>0</v>
      </c>
      <c r="K13215">
        <f t="shared" si="69"/>
        <v>24</v>
      </c>
      <c r="L13215" s="15"/>
      <c r="M13215" s="1">
        <f t="shared" si="70"/>
        <v>655655.35743469361</v>
      </c>
      <c r="T13215"/>
    </row>
    <row r="13216" spans="1:20" x14ac:dyDescent="0.25">
      <c r="A13216">
        <v>1997</v>
      </c>
      <c r="B13216">
        <v>3</v>
      </c>
      <c r="C13216">
        <v>6</v>
      </c>
      <c r="D13216">
        <v>47</v>
      </c>
      <c r="E13216">
        <v>36</v>
      </c>
      <c r="F13216">
        <v>7</v>
      </c>
      <c r="H13216">
        <f t="shared" si="71"/>
        <v>41.5</v>
      </c>
      <c r="I13216">
        <f t="shared" si="72"/>
        <v>23.5</v>
      </c>
      <c r="J13216">
        <f t="shared" si="68"/>
        <v>0</v>
      </c>
      <c r="K13216">
        <f t="shared" si="69"/>
        <v>23.5</v>
      </c>
      <c r="L13216" s="15"/>
      <c r="M13216" s="1">
        <f t="shared" si="70"/>
        <v>642074.63513283106</v>
      </c>
      <c r="T13216"/>
    </row>
    <row r="13217" spans="1:20" x14ac:dyDescent="0.25">
      <c r="A13217">
        <v>1997</v>
      </c>
      <c r="B13217">
        <v>3</v>
      </c>
      <c r="C13217">
        <v>7</v>
      </c>
      <c r="D13217">
        <v>40</v>
      </c>
      <c r="E13217">
        <v>32</v>
      </c>
      <c r="F13217">
        <v>0</v>
      </c>
      <c r="H13217">
        <f t="shared" si="71"/>
        <v>36</v>
      </c>
      <c r="I13217">
        <f t="shared" si="72"/>
        <v>29</v>
      </c>
      <c r="J13217">
        <f t="shared" si="68"/>
        <v>0</v>
      </c>
      <c r="K13217">
        <f t="shared" si="69"/>
        <v>29</v>
      </c>
      <c r="L13217" s="15"/>
      <c r="M13217" s="1">
        <f t="shared" si="70"/>
        <v>791462.58045331901</v>
      </c>
      <c r="T13217"/>
    </row>
    <row r="13218" spans="1:20" x14ac:dyDescent="0.25">
      <c r="A13218">
        <v>1997</v>
      </c>
      <c r="B13218">
        <v>3</v>
      </c>
      <c r="C13218">
        <v>8</v>
      </c>
      <c r="D13218">
        <v>53</v>
      </c>
      <c r="E13218">
        <v>34</v>
      </c>
      <c r="F13218">
        <v>0</v>
      </c>
      <c r="H13218">
        <f t="shared" si="71"/>
        <v>43.5</v>
      </c>
      <c r="I13218">
        <f t="shared" si="72"/>
        <v>21.5</v>
      </c>
      <c r="J13218">
        <f t="shared" si="68"/>
        <v>0</v>
      </c>
      <c r="K13218">
        <f t="shared" si="69"/>
        <v>21.5</v>
      </c>
      <c r="L13218" s="15"/>
      <c r="M13218" s="1">
        <f t="shared" si="70"/>
        <v>587751.74592538085</v>
      </c>
      <c r="T13218"/>
    </row>
    <row r="13219" spans="1:20" x14ac:dyDescent="0.25">
      <c r="A13219">
        <v>1997</v>
      </c>
      <c r="B13219">
        <v>3</v>
      </c>
      <c r="C13219">
        <v>9</v>
      </c>
      <c r="D13219">
        <v>37</v>
      </c>
      <c r="E13219">
        <v>25</v>
      </c>
      <c r="F13219">
        <v>0</v>
      </c>
      <c r="H13219">
        <f t="shared" si="71"/>
        <v>31</v>
      </c>
      <c r="I13219">
        <f t="shared" si="72"/>
        <v>34</v>
      </c>
      <c r="J13219">
        <f t="shared" si="68"/>
        <v>0</v>
      </c>
      <c r="K13219">
        <f t="shared" si="69"/>
        <v>34</v>
      </c>
      <c r="L13219" s="15"/>
      <c r="M13219" s="1">
        <f t="shared" si="70"/>
        <v>927269.80347194453</v>
      </c>
      <c r="T13219"/>
    </row>
    <row r="13220" spans="1:20" x14ac:dyDescent="0.25">
      <c r="A13220">
        <v>1997</v>
      </c>
      <c r="B13220">
        <v>3</v>
      </c>
      <c r="C13220">
        <v>10</v>
      </c>
      <c r="D13220">
        <v>53</v>
      </c>
      <c r="E13220">
        <v>33</v>
      </c>
      <c r="F13220">
        <v>44</v>
      </c>
      <c r="H13220">
        <f t="shared" si="71"/>
        <v>43</v>
      </c>
      <c r="I13220">
        <f t="shared" si="72"/>
        <v>22</v>
      </c>
      <c r="J13220">
        <f t="shared" si="68"/>
        <v>0</v>
      </c>
      <c r="K13220">
        <f t="shared" si="69"/>
        <v>22</v>
      </c>
      <c r="L13220" s="15"/>
      <c r="M13220" s="1">
        <f t="shared" si="70"/>
        <v>601332.4682272434</v>
      </c>
      <c r="T13220"/>
    </row>
    <row r="13221" spans="1:20" x14ac:dyDescent="0.25">
      <c r="A13221">
        <v>1997</v>
      </c>
      <c r="B13221">
        <v>3</v>
      </c>
      <c r="C13221">
        <v>11</v>
      </c>
      <c r="D13221">
        <v>50</v>
      </c>
      <c r="E13221">
        <v>35</v>
      </c>
      <c r="F13221">
        <v>0</v>
      </c>
      <c r="H13221">
        <f t="shared" si="71"/>
        <v>42.5</v>
      </c>
      <c r="I13221">
        <f t="shared" si="72"/>
        <v>22.5</v>
      </c>
      <c r="J13221">
        <f t="shared" si="68"/>
        <v>0</v>
      </c>
      <c r="K13221">
        <f t="shared" si="69"/>
        <v>22.5</v>
      </c>
      <c r="L13221" s="15"/>
      <c r="M13221" s="1">
        <f t="shared" si="70"/>
        <v>614913.19052910595</v>
      </c>
      <c r="T13221"/>
    </row>
    <row r="13222" spans="1:20" x14ac:dyDescent="0.25">
      <c r="A13222">
        <v>1997</v>
      </c>
      <c r="B13222">
        <v>3</v>
      </c>
      <c r="C13222">
        <v>12</v>
      </c>
      <c r="D13222">
        <v>44</v>
      </c>
      <c r="E13222">
        <v>30</v>
      </c>
      <c r="F13222">
        <v>0</v>
      </c>
      <c r="H13222">
        <f t="shared" si="71"/>
        <v>37</v>
      </c>
      <c r="I13222">
        <f t="shared" si="72"/>
        <v>28</v>
      </c>
      <c r="J13222">
        <f t="shared" si="68"/>
        <v>0</v>
      </c>
      <c r="K13222">
        <f t="shared" si="69"/>
        <v>28</v>
      </c>
      <c r="L13222" s="15"/>
      <c r="M13222" s="1">
        <f t="shared" si="70"/>
        <v>764301.13584959391</v>
      </c>
      <c r="T13222"/>
    </row>
    <row r="13223" spans="1:20" x14ac:dyDescent="0.25">
      <c r="A13223">
        <v>1997</v>
      </c>
      <c r="B13223">
        <v>3</v>
      </c>
      <c r="C13223">
        <v>13</v>
      </c>
      <c r="D13223">
        <v>40</v>
      </c>
      <c r="E13223">
        <v>25</v>
      </c>
      <c r="F13223">
        <v>0</v>
      </c>
      <c r="H13223">
        <f t="shared" si="71"/>
        <v>32.5</v>
      </c>
      <c r="I13223">
        <f t="shared" si="72"/>
        <v>32.5</v>
      </c>
      <c r="J13223">
        <f t="shared" si="68"/>
        <v>0</v>
      </c>
      <c r="K13223">
        <f t="shared" si="69"/>
        <v>32.5</v>
      </c>
      <c r="L13223" s="15"/>
      <c r="M13223" s="1">
        <f t="shared" si="70"/>
        <v>886527.63656635687</v>
      </c>
      <c r="T13223"/>
    </row>
    <row r="13224" spans="1:20" x14ac:dyDescent="0.25">
      <c r="A13224">
        <v>1997</v>
      </c>
      <c r="B13224">
        <v>3</v>
      </c>
      <c r="C13224">
        <v>14</v>
      </c>
      <c r="D13224">
        <v>53</v>
      </c>
      <c r="E13224">
        <v>29</v>
      </c>
      <c r="F13224">
        <v>100</v>
      </c>
      <c r="H13224">
        <f t="shared" si="71"/>
        <v>41</v>
      </c>
      <c r="I13224">
        <f t="shared" si="72"/>
        <v>24</v>
      </c>
      <c r="J13224">
        <f t="shared" si="68"/>
        <v>0</v>
      </c>
      <c r="K13224">
        <f t="shared" si="69"/>
        <v>24</v>
      </c>
      <c r="L13224" s="15"/>
      <c r="M13224" s="1">
        <f t="shared" si="70"/>
        <v>655655.35743469361</v>
      </c>
      <c r="T13224"/>
    </row>
    <row r="13225" spans="1:20" x14ac:dyDescent="0.25">
      <c r="A13225">
        <v>1997</v>
      </c>
      <c r="B13225">
        <v>3</v>
      </c>
      <c r="C13225">
        <v>15</v>
      </c>
      <c r="D13225">
        <v>49</v>
      </c>
      <c r="E13225">
        <v>29</v>
      </c>
      <c r="F13225">
        <v>0</v>
      </c>
      <c r="H13225">
        <f t="shared" si="71"/>
        <v>39</v>
      </c>
      <c r="I13225">
        <f t="shared" si="72"/>
        <v>26</v>
      </c>
      <c r="J13225">
        <f t="shared" si="68"/>
        <v>0</v>
      </c>
      <c r="K13225">
        <f t="shared" si="69"/>
        <v>26</v>
      </c>
      <c r="L13225" s="15"/>
      <c r="M13225" s="1">
        <f t="shared" si="70"/>
        <v>709978.24664214381</v>
      </c>
      <c r="T13225"/>
    </row>
    <row r="13226" spans="1:20" x14ac:dyDescent="0.25">
      <c r="A13226">
        <v>1997</v>
      </c>
      <c r="B13226">
        <v>3</v>
      </c>
      <c r="C13226">
        <v>16</v>
      </c>
      <c r="D13226">
        <v>34</v>
      </c>
      <c r="E13226">
        <v>25</v>
      </c>
      <c r="F13226">
        <v>0</v>
      </c>
      <c r="H13226">
        <f t="shared" si="71"/>
        <v>29.5</v>
      </c>
      <c r="I13226">
        <f t="shared" si="72"/>
        <v>35.5</v>
      </c>
      <c r="J13226">
        <f t="shared" si="68"/>
        <v>0</v>
      </c>
      <c r="K13226">
        <f t="shared" si="69"/>
        <v>35.5</v>
      </c>
      <c r="L13226" s="15"/>
      <c r="M13226" s="1">
        <f t="shared" si="70"/>
        <v>968011.97037753218</v>
      </c>
      <c r="T13226"/>
    </row>
    <row r="13227" spans="1:20" x14ac:dyDescent="0.25">
      <c r="A13227">
        <v>1997</v>
      </c>
      <c r="B13227">
        <v>3</v>
      </c>
      <c r="C13227">
        <v>17</v>
      </c>
      <c r="D13227">
        <v>48</v>
      </c>
      <c r="E13227">
        <v>26</v>
      </c>
      <c r="F13227">
        <v>0</v>
      </c>
      <c r="H13227">
        <f t="shared" si="71"/>
        <v>37</v>
      </c>
      <c r="I13227">
        <f t="shared" si="72"/>
        <v>28</v>
      </c>
      <c r="J13227">
        <f t="shared" si="68"/>
        <v>0</v>
      </c>
      <c r="K13227">
        <f t="shared" si="69"/>
        <v>28</v>
      </c>
      <c r="L13227" s="15"/>
      <c r="M13227" s="1">
        <f t="shared" si="70"/>
        <v>764301.13584959391</v>
      </c>
      <c r="T13227"/>
    </row>
    <row r="13228" spans="1:20" x14ac:dyDescent="0.25">
      <c r="A13228">
        <v>1997</v>
      </c>
      <c r="B13228">
        <v>3</v>
      </c>
      <c r="C13228">
        <v>18</v>
      </c>
      <c r="D13228">
        <v>49</v>
      </c>
      <c r="E13228">
        <v>39</v>
      </c>
      <c r="F13228">
        <v>0</v>
      </c>
      <c r="H13228">
        <f t="shared" si="71"/>
        <v>44</v>
      </c>
      <c r="I13228">
        <f t="shared" si="72"/>
        <v>21</v>
      </c>
      <c r="J13228">
        <f t="shared" si="68"/>
        <v>0</v>
      </c>
      <c r="K13228">
        <f t="shared" si="69"/>
        <v>21</v>
      </c>
      <c r="L13228" s="15"/>
      <c r="M13228" s="1">
        <f t="shared" si="70"/>
        <v>574171.0236235183</v>
      </c>
      <c r="T13228"/>
    </row>
    <row r="13229" spans="1:20" x14ac:dyDescent="0.25">
      <c r="A13229">
        <v>1997</v>
      </c>
      <c r="B13229">
        <v>3</v>
      </c>
      <c r="C13229">
        <v>19</v>
      </c>
      <c r="D13229">
        <v>39</v>
      </c>
      <c r="E13229">
        <v>35</v>
      </c>
      <c r="F13229">
        <v>0</v>
      </c>
      <c r="H13229">
        <f t="shared" si="71"/>
        <v>37</v>
      </c>
      <c r="I13229">
        <f t="shared" si="72"/>
        <v>28</v>
      </c>
      <c r="J13229">
        <f t="shared" si="68"/>
        <v>0</v>
      </c>
      <c r="K13229">
        <f t="shared" si="69"/>
        <v>28</v>
      </c>
      <c r="L13229" s="15"/>
      <c r="M13229" s="1">
        <f t="shared" si="70"/>
        <v>764301.13584959391</v>
      </c>
      <c r="T13229"/>
    </row>
    <row r="13230" spans="1:20" x14ac:dyDescent="0.25">
      <c r="A13230">
        <v>1997</v>
      </c>
      <c r="B13230">
        <v>3</v>
      </c>
      <c r="C13230">
        <v>20</v>
      </c>
      <c r="D13230">
        <v>44</v>
      </c>
      <c r="E13230">
        <v>38</v>
      </c>
      <c r="F13230">
        <v>7</v>
      </c>
      <c r="H13230">
        <f t="shared" si="71"/>
        <v>41</v>
      </c>
      <c r="I13230">
        <f t="shared" si="72"/>
        <v>24</v>
      </c>
      <c r="J13230">
        <f t="shared" si="68"/>
        <v>0</v>
      </c>
      <c r="K13230">
        <f t="shared" si="69"/>
        <v>24</v>
      </c>
      <c r="L13230" s="15"/>
      <c r="M13230" s="1">
        <f t="shared" si="70"/>
        <v>655655.35743469361</v>
      </c>
      <c r="T13230"/>
    </row>
    <row r="13231" spans="1:20" x14ac:dyDescent="0.25">
      <c r="A13231">
        <v>1997</v>
      </c>
      <c r="B13231">
        <v>3</v>
      </c>
      <c r="C13231">
        <v>21</v>
      </c>
      <c r="D13231">
        <v>50</v>
      </c>
      <c r="E13231">
        <v>35</v>
      </c>
      <c r="F13231">
        <v>0</v>
      </c>
      <c r="H13231">
        <f t="shared" si="71"/>
        <v>42.5</v>
      </c>
      <c r="I13231">
        <f t="shared" si="72"/>
        <v>22.5</v>
      </c>
      <c r="J13231">
        <f t="shared" si="68"/>
        <v>0</v>
      </c>
      <c r="K13231">
        <f t="shared" si="69"/>
        <v>22.5</v>
      </c>
      <c r="L13231" s="15"/>
      <c r="M13231" s="1">
        <f t="shared" si="70"/>
        <v>614913.19052910595</v>
      </c>
      <c r="T13231"/>
    </row>
    <row r="13232" spans="1:20" x14ac:dyDescent="0.25">
      <c r="A13232">
        <v>1997</v>
      </c>
      <c r="B13232">
        <v>3</v>
      </c>
      <c r="C13232">
        <v>22</v>
      </c>
      <c r="D13232">
        <v>55</v>
      </c>
      <c r="E13232">
        <v>32</v>
      </c>
      <c r="F13232">
        <v>1</v>
      </c>
      <c r="H13232">
        <f t="shared" si="71"/>
        <v>43.5</v>
      </c>
      <c r="I13232">
        <f t="shared" si="72"/>
        <v>21.5</v>
      </c>
      <c r="J13232">
        <f t="shared" si="68"/>
        <v>0</v>
      </c>
      <c r="K13232">
        <f t="shared" si="69"/>
        <v>21.5</v>
      </c>
      <c r="L13232" s="15"/>
      <c r="M13232" s="1">
        <f t="shared" si="70"/>
        <v>587751.74592538085</v>
      </c>
      <c r="T13232"/>
    </row>
    <row r="13233" spans="1:20" x14ac:dyDescent="0.25">
      <c r="A13233">
        <v>1997</v>
      </c>
      <c r="B13233">
        <v>3</v>
      </c>
      <c r="C13233">
        <v>23</v>
      </c>
      <c r="D13233">
        <v>39</v>
      </c>
      <c r="E13233">
        <v>27</v>
      </c>
      <c r="F13233">
        <v>0</v>
      </c>
      <c r="H13233">
        <f t="shared" si="71"/>
        <v>33</v>
      </c>
      <c r="I13233">
        <f t="shared" si="72"/>
        <v>32</v>
      </c>
      <c r="J13233">
        <f t="shared" si="68"/>
        <v>0</v>
      </c>
      <c r="K13233">
        <f t="shared" si="69"/>
        <v>32</v>
      </c>
      <c r="L13233" s="15"/>
      <c r="M13233" s="1">
        <f t="shared" si="70"/>
        <v>872946.91426449432</v>
      </c>
      <c r="T13233"/>
    </row>
    <row r="13234" spans="1:20" x14ac:dyDescent="0.25">
      <c r="A13234">
        <v>1997</v>
      </c>
      <c r="B13234">
        <v>3</v>
      </c>
      <c r="C13234">
        <v>24</v>
      </c>
      <c r="D13234">
        <v>46</v>
      </c>
      <c r="E13234">
        <v>26</v>
      </c>
      <c r="F13234">
        <v>0</v>
      </c>
      <c r="H13234">
        <f t="shared" si="71"/>
        <v>36</v>
      </c>
      <c r="I13234">
        <f t="shared" si="72"/>
        <v>29</v>
      </c>
      <c r="J13234">
        <f t="shared" si="68"/>
        <v>0</v>
      </c>
      <c r="K13234">
        <f t="shared" si="69"/>
        <v>29</v>
      </c>
      <c r="L13234" s="15"/>
      <c r="M13234" s="1">
        <f t="shared" si="70"/>
        <v>791462.58045331901</v>
      </c>
      <c r="T13234"/>
    </row>
    <row r="13235" spans="1:20" x14ac:dyDescent="0.25">
      <c r="A13235">
        <v>1997</v>
      </c>
      <c r="B13235">
        <v>3</v>
      </c>
      <c r="C13235">
        <v>25</v>
      </c>
      <c r="D13235">
        <v>52</v>
      </c>
      <c r="E13235">
        <v>37</v>
      </c>
      <c r="F13235">
        <v>0</v>
      </c>
      <c r="H13235">
        <f t="shared" si="71"/>
        <v>44.5</v>
      </c>
      <c r="I13235">
        <f t="shared" si="72"/>
        <v>20.5</v>
      </c>
      <c r="J13235">
        <f t="shared" si="68"/>
        <v>0</v>
      </c>
      <c r="K13235">
        <f t="shared" si="69"/>
        <v>20.5</v>
      </c>
      <c r="L13235" s="15"/>
      <c r="M13235" s="1">
        <f t="shared" si="70"/>
        <v>560590.30132165574</v>
      </c>
      <c r="T13235"/>
    </row>
    <row r="13236" spans="1:20" x14ac:dyDescent="0.25">
      <c r="A13236">
        <v>1997</v>
      </c>
      <c r="B13236">
        <v>3</v>
      </c>
      <c r="C13236">
        <v>26</v>
      </c>
      <c r="D13236">
        <v>61</v>
      </c>
      <c r="E13236">
        <v>41</v>
      </c>
      <c r="F13236">
        <v>38</v>
      </c>
      <c r="H13236">
        <f t="shared" si="71"/>
        <v>51</v>
      </c>
      <c r="I13236">
        <f t="shared" si="72"/>
        <v>14</v>
      </c>
      <c r="J13236">
        <f t="shared" si="68"/>
        <v>0</v>
      </c>
      <c r="K13236">
        <f t="shared" si="69"/>
        <v>14</v>
      </c>
      <c r="L13236" s="15"/>
      <c r="M13236" s="1">
        <f t="shared" si="70"/>
        <v>384040.91139744263</v>
      </c>
      <c r="T13236"/>
    </row>
    <row r="13237" spans="1:20" x14ac:dyDescent="0.25">
      <c r="A13237">
        <v>1997</v>
      </c>
      <c r="B13237">
        <v>3</v>
      </c>
      <c r="C13237">
        <v>27</v>
      </c>
      <c r="D13237">
        <v>68</v>
      </c>
      <c r="E13237">
        <v>38</v>
      </c>
      <c r="F13237">
        <v>0</v>
      </c>
      <c r="H13237">
        <f t="shared" si="71"/>
        <v>53</v>
      </c>
      <c r="I13237">
        <f t="shared" si="72"/>
        <v>12</v>
      </c>
      <c r="J13237">
        <f t="shared" si="68"/>
        <v>0</v>
      </c>
      <c r="K13237">
        <f t="shared" si="69"/>
        <v>12</v>
      </c>
      <c r="L13237" s="15"/>
      <c r="M13237" s="1">
        <f t="shared" si="70"/>
        <v>329718.02218999248</v>
      </c>
      <c r="T13237"/>
    </row>
    <row r="13238" spans="1:20" x14ac:dyDescent="0.25">
      <c r="A13238">
        <v>1997</v>
      </c>
      <c r="B13238">
        <v>3</v>
      </c>
      <c r="C13238">
        <v>28</v>
      </c>
      <c r="D13238">
        <v>64</v>
      </c>
      <c r="E13238">
        <v>48</v>
      </c>
      <c r="F13238">
        <v>0</v>
      </c>
      <c r="H13238">
        <f t="shared" si="71"/>
        <v>56</v>
      </c>
      <c r="I13238">
        <f t="shared" si="72"/>
        <v>9</v>
      </c>
      <c r="J13238">
        <f t="shared" si="68"/>
        <v>0</v>
      </c>
      <c r="K13238">
        <f t="shared" si="69"/>
        <v>9</v>
      </c>
      <c r="L13238" s="15"/>
      <c r="M13238" s="1">
        <f t="shared" si="70"/>
        <v>248233.6883788172</v>
      </c>
      <c r="T13238"/>
    </row>
    <row r="13239" spans="1:20" x14ac:dyDescent="0.25">
      <c r="A13239">
        <v>1997</v>
      </c>
      <c r="B13239">
        <v>3</v>
      </c>
      <c r="C13239">
        <v>29</v>
      </c>
      <c r="D13239">
        <v>56</v>
      </c>
      <c r="E13239">
        <v>46</v>
      </c>
      <c r="F13239">
        <v>25</v>
      </c>
      <c r="H13239">
        <f t="shared" si="71"/>
        <v>51</v>
      </c>
      <c r="I13239">
        <f t="shared" si="72"/>
        <v>14</v>
      </c>
      <c r="J13239">
        <f t="shared" si="68"/>
        <v>0</v>
      </c>
      <c r="K13239">
        <f t="shared" si="69"/>
        <v>14</v>
      </c>
      <c r="L13239" s="15"/>
      <c r="M13239" s="1">
        <f t="shared" si="70"/>
        <v>384040.91139744263</v>
      </c>
      <c r="T13239"/>
    </row>
    <row r="13240" spans="1:20" x14ac:dyDescent="0.25">
      <c r="A13240">
        <v>1997</v>
      </c>
      <c r="B13240">
        <v>3</v>
      </c>
      <c r="C13240">
        <v>30</v>
      </c>
      <c r="D13240">
        <v>65</v>
      </c>
      <c r="E13240">
        <v>54</v>
      </c>
      <c r="F13240">
        <v>0</v>
      </c>
      <c r="H13240">
        <f t="shared" si="71"/>
        <v>59.5</v>
      </c>
      <c r="I13240">
        <f t="shared" si="72"/>
        <v>5.5</v>
      </c>
      <c r="J13240">
        <f t="shared" si="68"/>
        <v>0</v>
      </c>
      <c r="K13240">
        <f t="shared" si="69"/>
        <v>5.5</v>
      </c>
      <c r="L13240" s="15"/>
      <c r="M13240" s="1">
        <f t="shared" si="70"/>
        <v>153168.63226577936</v>
      </c>
      <c r="T13240"/>
    </row>
    <row r="13241" spans="1:20" x14ac:dyDescent="0.25">
      <c r="A13241">
        <v>1997</v>
      </c>
      <c r="B13241">
        <v>3</v>
      </c>
      <c r="C13241">
        <v>31</v>
      </c>
      <c r="D13241">
        <v>54</v>
      </c>
      <c r="E13241">
        <v>33</v>
      </c>
      <c r="F13241">
        <v>207</v>
      </c>
      <c r="H13241">
        <f t="shared" si="71"/>
        <v>43.5</v>
      </c>
      <c r="I13241">
        <f t="shared" si="72"/>
        <v>21.5</v>
      </c>
      <c r="J13241">
        <f t="shared" si="68"/>
        <v>0</v>
      </c>
      <c r="K13241">
        <f t="shared" si="69"/>
        <v>21.5</v>
      </c>
      <c r="L13241" s="15"/>
      <c r="M13241" s="1">
        <f t="shared" si="70"/>
        <v>587751.74592538085</v>
      </c>
      <c r="T13241"/>
    </row>
    <row r="13242" spans="1:20" x14ac:dyDescent="0.25">
      <c r="A13242">
        <v>1997</v>
      </c>
      <c r="B13242">
        <v>4</v>
      </c>
      <c r="C13242">
        <v>1</v>
      </c>
      <c r="D13242">
        <v>51</v>
      </c>
      <c r="E13242">
        <v>32</v>
      </c>
      <c r="F13242">
        <v>25</v>
      </c>
      <c r="H13242">
        <f t="shared" si="71"/>
        <v>41.5</v>
      </c>
      <c r="I13242">
        <f t="shared" si="72"/>
        <v>23.5</v>
      </c>
      <c r="J13242">
        <f t="shared" si="68"/>
        <v>0</v>
      </c>
      <c r="K13242">
        <f t="shared" si="69"/>
        <v>23.5</v>
      </c>
      <c r="L13242" s="15"/>
      <c r="M13242" s="1">
        <f t="shared" si="70"/>
        <v>642074.63513283106</v>
      </c>
      <c r="T13242"/>
    </row>
    <row r="13243" spans="1:20" x14ac:dyDescent="0.25">
      <c r="A13243">
        <v>1997</v>
      </c>
      <c r="B13243">
        <v>4</v>
      </c>
      <c r="C13243">
        <v>2</v>
      </c>
      <c r="D13243">
        <v>59</v>
      </c>
      <c r="E13243">
        <v>39</v>
      </c>
      <c r="F13243">
        <v>0</v>
      </c>
      <c r="H13243">
        <f t="shared" si="71"/>
        <v>49</v>
      </c>
      <c r="I13243">
        <f t="shared" si="72"/>
        <v>16</v>
      </c>
      <c r="J13243">
        <f t="shared" si="68"/>
        <v>0</v>
      </c>
      <c r="K13243">
        <f t="shared" si="69"/>
        <v>16</v>
      </c>
      <c r="L13243" s="15"/>
      <c r="M13243" s="1">
        <f t="shared" si="70"/>
        <v>438363.80060489284</v>
      </c>
      <c r="T13243"/>
    </row>
    <row r="13244" spans="1:20" x14ac:dyDescent="0.25">
      <c r="A13244">
        <v>1997</v>
      </c>
      <c r="B13244">
        <v>4</v>
      </c>
      <c r="C13244">
        <v>3</v>
      </c>
      <c r="D13244">
        <v>64</v>
      </c>
      <c r="E13244">
        <v>41</v>
      </c>
      <c r="F13244">
        <v>0</v>
      </c>
      <c r="H13244">
        <f t="shared" si="71"/>
        <v>52.5</v>
      </c>
      <c r="I13244">
        <f t="shared" si="72"/>
        <v>12.5</v>
      </c>
      <c r="J13244">
        <f t="shared" si="68"/>
        <v>0</v>
      </c>
      <c r="K13244">
        <f t="shared" si="69"/>
        <v>12.5</v>
      </c>
      <c r="L13244" s="15"/>
      <c r="M13244" s="1">
        <f t="shared" si="70"/>
        <v>343298.74449185503</v>
      </c>
      <c r="T13244"/>
    </row>
    <row r="13245" spans="1:20" x14ac:dyDescent="0.25">
      <c r="A13245">
        <v>1997</v>
      </c>
      <c r="B13245">
        <v>4</v>
      </c>
      <c r="C13245">
        <v>4</v>
      </c>
      <c r="D13245">
        <v>68</v>
      </c>
      <c r="E13245">
        <v>56</v>
      </c>
      <c r="F13245">
        <v>0</v>
      </c>
      <c r="H13245">
        <f t="shared" si="71"/>
        <v>62</v>
      </c>
      <c r="I13245">
        <f t="shared" si="72"/>
        <v>3</v>
      </c>
      <c r="J13245">
        <f t="shared" si="68"/>
        <v>0</v>
      </c>
      <c r="K13245">
        <f t="shared" si="69"/>
        <v>3</v>
      </c>
      <c r="L13245" s="15"/>
      <c r="M13245" s="1">
        <f t="shared" si="70"/>
        <v>85265.020756466634</v>
      </c>
      <c r="T13245"/>
    </row>
    <row r="13246" spans="1:20" x14ac:dyDescent="0.25">
      <c r="A13246">
        <v>1997</v>
      </c>
      <c r="B13246">
        <v>4</v>
      </c>
      <c r="C13246">
        <v>5</v>
      </c>
      <c r="D13246">
        <v>56</v>
      </c>
      <c r="E13246">
        <v>47</v>
      </c>
      <c r="F13246">
        <v>0</v>
      </c>
      <c r="H13246">
        <f t="shared" si="71"/>
        <v>51.5</v>
      </c>
      <c r="I13246">
        <f t="shared" si="72"/>
        <v>13.5</v>
      </c>
      <c r="J13246">
        <f t="shared" si="68"/>
        <v>0</v>
      </c>
      <c r="K13246">
        <f t="shared" si="69"/>
        <v>13.5</v>
      </c>
      <c r="L13246" s="15"/>
      <c r="M13246" s="1">
        <f t="shared" si="70"/>
        <v>370460.18909558008</v>
      </c>
      <c r="T13246"/>
    </row>
    <row r="13247" spans="1:20" x14ac:dyDescent="0.25">
      <c r="A13247">
        <v>1997</v>
      </c>
      <c r="B13247">
        <v>4</v>
      </c>
      <c r="C13247">
        <v>6</v>
      </c>
      <c r="D13247">
        <v>64</v>
      </c>
      <c r="E13247">
        <v>47</v>
      </c>
      <c r="F13247">
        <v>1</v>
      </c>
      <c r="H13247">
        <f t="shared" si="71"/>
        <v>55.5</v>
      </c>
      <c r="I13247">
        <f t="shared" si="72"/>
        <v>9.5</v>
      </c>
      <c r="J13247">
        <f t="shared" si="68"/>
        <v>0</v>
      </c>
      <c r="K13247">
        <f t="shared" si="69"/>
        <v>9.5</v>
      </c>
      <c r="L13247" s="15"/>
      <c r="M13247" s="1">
        <f t="shared" si="70"/>
        <v>261814.41068067972</v>
      </c>
      <c r="T13247"/>
    </row>
    <row r="13248" spans="1:20" x14ac:dyDescent="0.25">
      <c r="A13248">
        <v>1997</v>
      </c>
      <c r="B13248">
        <v>4</v>
      </c>
      <c r="C13248">
        <v>7</v>
      </c>
      <c r="D13248">
        <v>74</v>
      </c>
      <c r="E13248">
        <v>51</v>
      </c>
      <c r="F13248">
        <v>0</v>
      </c>
      <c r="H13248">
        <f t="shared" si="71"/>
        <v>62.5</v>
      </c>
      <c r="I13248">
        <f t="shared" si="72"/>
        <v>2.5</v>
      </c>
      <c r="J13248">
        <f t="shared" si="68"/>
        <v>0</v>
      </c>
      <c r="K13248">
        <f t="shared" si="69"/>
        <v>2.5</v>
      </c>
      <c r="L13248" s="15"/>
      <c r="M13248" s="1">
        <f t="shared" si="70"/>
        <v>71684.298454604083</v>
      </c>
      <c r="T13248"/>
    </row>
    <row r="13249" spans="1:20" x14ac:dyDescent="0.25">
      <c r="A13249">
        <v>1997</v>
      </c>
      <c r="B13249">
        <v>4</v>
      </c>
      <c r="C13249">
        <v>8</v>
      </c>
      <c r="D13249">
        <v>58</v>
      </c>
      <c r="E13249">
        <v>40</v>
      </c>
      <c r="F13249">
        <v>0</v>
      </c>
      <c r="H13249">
        <f t="shared" si="71"/>
        <v>49</v>
      </c>
      <c r="I13249">
        <f t="shared" si="72"/>
        <v>16</v>
      </c>
      <c r="J13249">
        <f t="shared" si="68"/>
        <v>0</v>
      </c>
      <c r="K13249">
        <f t="shared" si="69"/>
        <v>16</v>
      </c>
      <c r="L13249" s="15"/>
      <c r="M13249" s="1">
        <f t="shared" si="70"/>
        <v>438363.80060489284</v>
      </c>
      <c r="T13249"/>
    </row>
    <row r="13250" spans="1:20" x14ac:dyDescent="0.25">
      <c r="A13250">
        <v>1997</v>
      </c>
      <c r="B13250">
        <v>4</v>
      </c>
      <c r="C13250">
        <v>9</v>
      </c>
      <c r="D13250">
        <v>42</v>
      </c>
      <c r="E13250">
        <v>30</v>
      </c>
      <c r="F13250">
        <v>1</v>
      </c>
      <c r="H13250">
        <f t="shared" si="71"/>
        <v>36</v>
      </c>
      <c r="I13250">
        <f t="shared" si="72"/>
        <v>29</v>
      </c>
      <c r="J13250">
        <f t="shared" si="68"/>
        <v>0</v>
      </c>
      <c r="K13250">
        <f t="shared" si="69"/>
        <v>29</v>
      </c>
      <c r="L13250" s="15"/>
      <c r="M13250" s="1">
        <f t="shared" si="70"/>
        <v>791462.58045331901</v>
      </c>
      <c r="T13250"/>
    </row>
    <row r="13251" spans="1:20" x14ac:dyDescent="0.25">
      <c r="A13251">
        <v>1997</v>
      </c>
      <c r="B13251">
        <v>4</v>
      </c>
      <c r="C13251">
        <v>10</v>
      </c>
      <c r="D13251">
        <v>49</v>
      </c>
      <c r="E13251">
        <v>28</v>
      </c>
      <c r="F13251">
        <v>0</v>
      </c>
      <c r="H13251">
        <f t="shared" si="71"/>
        <v>38.5</v>
      </c>
      <c r="I13251">
        <f t="shared" si="72"/>
        <v>26.5</v>
      </c>
      <c r="J13251">
        <f t="shared" si="68"/>
        <v>0</v>
      </c>
      <c r="K13251">
        <f t="shared" si="69"/>
        <v>26.5</v>
      </c>
      <c r="L13251" s="15"/>
      <c r="M13251" s="1">
        <f t="shared" si="70"/>
        <v>723558.96894400637</v>
      </c>
      <c r="T13251"/>
    </row>
    <row r="13252" spans="1:20" x14ac:dyDescent="0.25">
      <c r="A13252">
        <v>1997</v>
      </c>
      <c r="B13252">
        <v>4</v>
      </c>
      <c r="C13252">
        <v>11</v>
      </c>
      <c r="D13252">
        <v>54</v>
      </c>
      <c r="E13252">
        <v>36</v>
      </c>
      <c r="F13252">
        <v>0</v>
      </c>
      <c r="H13252">
        <f t="shared" si="71"/>
        <v>45</v>
      </c>
      <c r="I13252">
        <f t="shared" si="72"/>
        <v>20</v>
      </c>
      <c r="J13252">
        <f t="shared" si="68"/>
        <v>0</v>
      </c>
      <c r="K13252">
        <f t="shared" si="69"/>
        <v>20</v>
      </c>
      <c r="L13252" s="15"/>
      <c r="M13252" s="1">
        <f t="shared" si="70"/>
        <v>547009.57901979319</v>
      </c>
      <c r="T13252"/>
    </row>
    <row r="13253" spans="1:20" x14ac:dyDescent="0.25">
      <c r="A13253">
        <v>1997</v>
      </c>
      <c r="B13253">
        <v>4</v>
      </c>
      <c r="C13253">
        <v>12</v>
      </c>
      <c r="D13253">
        <v>54</v>
      </c>
      <c r="E13253">
        <v>44</v>
      </c>
      <c r="F13253">
        <v>96</v>
      </c>
      <c r="H13253">
        <f t="shared" si="71"/>
        <v>49</v>
      </c>
      <c r="I13253">
        <f t="shared" si="72"/>
        <v>16</v>
      </c>
      <c r="J13253">
        <f t="shared" si="68"/>
        <v>0</v>
      </c>
      <c r="K13253">
        <f t="shared" si="69"/>
        <v>16</v>
      </c>
      <c r="L13253" s="15"/>
      <c r="M13253" s="1">
        <f t="shared" si="70"/>
        <v>438363.80060489284</v>
      </c>
      <c r="T13253"/>
    </row>
    <row r="13254" spans="1:20" x14ac:dyDescent="0.25">
      <c r="A13254">
        <v>1997</v>
      </c>
      <c r="B13254">
        <v>4</v>
      </c>
      <c r="C13254">
        <v>13</v>
      </c>
      <c r="D13254">
        <v>67</v>
      </c>
      <c r="E13254">
        <v>47</v>
      </c>
      <c r="F13254">
        <v>0</v>
      </c>
      <c r="H13254">
        <f t="shared" si="71"/>
        <v>57</v>
      </c>
      <c r="I13254">
        <f t="shared" si="72"/>
        <v>8</v>
      </c>
      <c r="J13254">
        <f t="shared" ref="J13254:J13317" si="73">+IF(H13254&gt;$L$12418,H13254-$L$12418,0)</f>
        <v>0</v>
      </c>
      <c r="K13254">
        <f t="shared" ref="K13254:K13317" si="74">+I13254+J13254</f>
        <v>8</v>
      </c>
      <c r="L13254" s="15"/>
      <c r="M13254" s="1">
        <f t="shared" ref="M13254:M13317" si="75">+(L$12416/30.25)+($L$12417*K13254)</f>
        <v>221072.24377509209</v>
      </c>
      <c r="T13254"/>
    </row>
    <row r="13255" spans="1:20" x14ac:dyDescent="0.25">
      <c r="A13255">
        <v>1997</v>
      </c>
      <c r="B13255">
        <v>4</v>
      </c>
      <c r="C13255">
        <v>14</v>
      </c>
      <c r="D13255">
        <v>56</v>
      </c>
      <c r="E13255">
        <v>42</v>
      </c>
      <c r="F13255">
        <v>0</v>
      </c>
      <c r="H13255">
        <f t="shared" si="71"/>
        <v>49</v>
      </c>
      <c r="I13255">
        <f t="shared" si="72"/>
        <v>16</v>
      </c>
      <c r="J13255">
        <f t="shared" si="73"/>
        <v>0</v>
      </c>
      <c r="K13255">
        <f t="shared" si="74"/>
        <v>16</v>
      </c>
      <c r="L13255" s="15"/>
      <c r="M13255" s="1">
        <f t="shared" si="75"/>
        <v>438363.80060489284</v>
      </c>
      <c r="T13255"/>
    </row>
    <row r="13256" spans="1:20" x14ac:dyDescent="0.25">
      <c r="A13256">
        <v>1997</v>
      </c>
      <c r="B13256">
        <v>4</v>
      </c>
      <c r="C13256">
        <v>15</v>
      </c>
      <c r="D13256">
        <v>59</v>
      </c>
      <c r="E13256">
        <v>39</v>
      </c>
      <c r="F13256">
        <v>0</v>
      </c>
      <c r="H13256">
        <f t="shared" si="71"/>
        <v>49</v>
      </c>
      <c r="I13256">
        <f t="shared" si="72"/>
        <v>16</v>
      </c>
      <c r="J13256">
        <f t="shared" si="73"/>
        <v>0</v>
      </c>
      <c r="K13256">
        <f t="shared" si="74"/>
        <v>16</v>
      </c>
      <c r="L13256" s="15"/>
      <c r="M13256" s="1">
        <f t="shared" si="75"/>
        <v>438363.80060489284</v>
      </c>
      <c r="T13256"/>
    </row>
    <row r="13257" spans="1:20" x14ac:dyDescent="0.25">
      <c r="A13257">
        <v>1997</v>
      </c>
      <c r="B13257">
        <v>4</v>
      </c>
      <c r="C13257">
        <v>16</v>
      </c>
      <c r="D13257">
        <v>66</v>
      </c>
      <c r="E13257">
        <v>44</v>
      </c>
      <c r="F13257">
        <v>0</v>
      </c>
      <c r="H13257">
        <f t="shared" si="71"/>
        <v>55</v>
      </c>
      <c r="I13257">
        <f t="shared" si="72"/>
        <v>10</v>
      </c>
      <c r="J13257">
        <f t="shared" si="73"/>
        <v>0</v>
      </c>
      <c r="K13257">
        <f t="shared" si="74"/>
        <v>10</v>
      </c>
      <c r="L13257" s="15"/>
      <c r="M13257" s="1">
        <f t="shared" si="75"/>
        <v>275395.13298254227</v>
      </c>
      <c r="T13257"/>
    </row>
    <row r="13258" spans="1:20" x14ac:dyDescent="0.25">
      <c r="A13258">
        <v>1997</v>
      </c>
      <c r="B13258">
        <v>4</v>
      </c>
      <c r="C13258">
        <v>17</v>
      </c>
      <c r="D13258">
        <v>57</v>
      </c>
      <c r="E13258">
        <v>45</v>
      </c>
      <c r="F13258">
        <v>15</v>
      </c>
      <c r="H13258">
        <f t="shared" si="71"/>
        <v>51</v>
      </c>
      <c r="I13258">
        <f t="shared" si="72"/>
        <v>14</v>
      </c>
      <c r="J13258">
        <f t="shared" si="73"/>
        <v>0</v>
      </c>
      <c r="K13258">
        <f t="shared" si="74"/>
        <v>14</v>
      </c>
      <c r="L13258" s="15"/>
      <c r="M13258" s="1">
        <f t="shared" si="75"/>
        <v>384040.91139744263</v>
      </c>
      <c r="T13258"/>
    </row>
    <row r="13259" spans="1:20" x14ac:dyDescent="0.25">
      <c r="A13259">
        <v>1997</v>
      </c>
      <c r="B13259">
        <v>4</v>
      </c>
      <c r="C13259">
        <v>18</v>
      </c>
      <c r="D13259">
        <v>45</v>
      </c>
      <c r="E13259">
        <v>36</v>
      </c>
      <c r="F13259">
        <v>24</v>
      </c>
      <c r="H13259">
        <f t="shared" si="71"/>
        <v>40.5</v>
      </c>
      <c r="I13259">
        <f t="shared" si="72"/>
        <v>24.5</v>
      </c>
      <c r="J13259">
        <f t="shared" si="73"/>
        <v>0</v>
      </c>
      <c r="K13259">
        <f t="shared" si="74"/>
        <v>24.5</v>
      </c>
      <c r="L13259" s="15"/>
      <c r="M13259" s="1">
        <f t="shared" si="75"/>
        <v>669236.07973655616</v>
      </c>
      <c r="T13259"/>
    </row>
    <row r="13260" spans="1:20" x14ac:dyDescent="0.25">
      <c r="A13260">
        <v>1997</v>
      </c>
      <c r="B13260">
        <v>4</v>
      </c>
      <c r="C13260">
        <v>19</v>
      </c>
      <c r="D13260">
        <v>54</v>
      </c>
      <c r="E13260">
        <v>38</v>
      </c>
      <c r="F13260">
        <v>1</v>
      </c>
      <c r="H13260">
        <f t="shared" si="71"/>
        <v>46</v>
      </c>
      <c r="I13260">
        <f t="shared" si="72"/>
        <v>19</v>
      </c>
      <c r="J13260">
        <f t="shared" si="73"/>
        <v>0</v>
      </c>
      <c r="K13260">
        <f t="shared" si="74"/>
        <v>19</v>
      </c>
      <c r="L13260" s="15"/>
      <c r="M13260" s="1">
        <f t="shared" si="75"/>
        <v>519848.13441606809</v>
      </c>
      <c r="T13260"/>
    </row>
    <row r="13261" spans="1:20" x14ac:dyDescent="0.25">
      <c r="A13261">
        <v>1997</v>
      </c>
      <c r="B13261">
        <v>4</v>
      </c>
      <c r="C13261">
        <v>20</v>
      </c>
      <c r="D13261">
        <v>59</v>
      </c>
      <c r="E13261">
        <v>41</v>
      </c>
      <c r="F13261">
        <v>0</v>
      </c>
      <c r="H13261">
        <f t="shared" si="71"/>
        <v>50</v>
      </c>
      <c r="I13261">
        <f t="shared" si="72"/>
        <v>15</v>
      </c>
      <c r="J13261">
        <f t="shared" si="73"/>
        <v>0</v>
      </c>
      <c r="K13261">
        <f t="shared" si="74"/>
        <v>15</v>
      </c>
      <c r="L13261" s="15"/>
      <c r="M13261" s="1">
        <f t="shared" si="75"/>
        <v>411202.35600116773</v>
      </c>
      <c r="T13261"/>
    </row>
    <row r="13262" spans="1:20" x14ac:dyDescent="0.25">
      <c r="A13262">
        <v>1997</v>
      </c>
      <c r="B13262">
        <v>4</v>
      </c>
      <c r="C13262">
        <v>21</v>
      </c>
      <c r="D13262">
        <v>60</v>
      </c>
      <c r="E13262">
        <v>43</v>
      </c>
      <c r="F13262">
        <v>0</v>
      </c>
      <c r="H13262">
        <f t="shared" si="71"/>
        <v>51.5</v>
      </c>
      <c r="I13262">
        <f t="shared" si="72"/>
        <v>13.5</v>
      </c>
      <c r="J13262">
        <f t="shared" si="73"/>
        <v>0</v>
      </c>
      <c r="K13262">
        <f t="shared" si="74"/>
        <v>13.5</v>
      </c>
      <c r="L13262" s="15"/>
      <c r="M13262" s="1">
        <f t="shared" si="75"/>
        <v>370460.18909558008</v>
      </c>
      <c r="T13262"/>
    </row>
    <row r="13263" spans="1:20" x14ac:dyDescent="0.25">
      <c r="A13263">
        <v>1997</v>
      </c>
      <c r="B13263">
        <v>4</v>
      </c>
      <c r="C13263">
        <v>22</v>
      </c>
      <c r="D13263">
        <v>64</v>
      </c>
      <c r="E13263">
        <v>46</v>
      </c>
      <c r="F13263">
        <v>0</v>
      </c>
      <c r="H13263">
        <f t="shared" si="71"/>
        <v>55</v>
      </c>
      <c r="I13263">
        <f t="shared" si="72"/>
        <v>10</v>
      </c>
      <c r="J13263">
        <f t="shared" si="73"/>
        <v>0</v>
      </c>
      <c r="K13263">
        <f t="shared" si="74"/>
        <v>10</v>
      </c>
      <c r="L13263" s="15"/>
      <c r="M13263" s="1">
        <f t="shared" si="75"/>
        <v>275395.13298254227</v>
      </c>
      <c r="T13263"/>
    </row>
    <row r="13264" spans="1:20" x14ac:dyDescent="0.25">
      <c r="A13264">
        <v>1997</v>
      </c>
      <c r="B13264">
        <v>4</v>
      </c>
      <c r="C13264">
        <v>23</v>
      </c>
      <c r="D13264">
        <v>61</v>
      </c>
      <c r="E13264">
        <v>50</v>
      </c>
      <c r="F13264">
        <v>0</v>
      </c>
      <c r="H13264">
        <f t="shared" si="71"/>
        <v>55.5</v>
      </c>
      <c r="I13264">
        <f t="shared" si="72"/>
        <v>9.5</v>
      </c>
      <c r="J13264">
        <f t="shared" si="73"/>
        <v>0</v>
      </c>
      <c r="K13264">
        <f t="shared" si="74"/>
        <v>9.5</v>
      </c>
      <c r="L13264" s="15"/>
      <c r="M13264" s="1">
        <f t="shared" si="75"/>
        <v>261814.41068067972</v>
      </c>
      <c r="T13264"/>
    </row>
    <row r="13265" spans="1:20" x14ac:dyDescent="0.25">
      <c r="A13265">
        <v>1997</v>
      </c>
      <c r="B13265">
        <v>4</v>
      </c>
      <c r="C13265">
        <v>24</v>
      </c>
      <c r="D13265">
        <v>58</v>
      </c>
      <c r="E13265">
        <v>43</v>
      </c>
      <c r="F13265">
        <v>18</v>
      </c>
      <c r="H13265">
        <f t="shared" si="71"/>
        <v>50.5</v>
      </c>
      <c r="I13265">
        <f t="shared" si="72"/>
        <v>14.5</v>
      </c>
      <c r="J13265">
        <f t="shared" si="73"/>
        <v>0</v>
      </c>
      <c r="K13265">
        <f t="shared" si="74"/>
        <v>14.5</v>
      </c>
      <c r="L13265" s="15"/>
      <c r="M13265" s="1">
        <f t="shared" si="75"/>
        <v>397621.63369930518</v>
      </c>
      <c r="T13265"/>
    </row>
    <row r="13266" spans="1:20" x14ac:dyDescent="0.25">
      <c r="A13266">
        <v>1997</v>
      </c>
      <c r="B13266">
        <v>4</v>
      </c>
      <c r="C13266">
        <v>25</v>
      </c>
      <c r="D13266">
        <v>64</v>
      </c>
      <c r="E13266">
        <v>44</v>
      </c>
      <c r="F13266">
        <v>0</v>
      </c>
      <c r="H13266">
        <f t="shared" si="71"/>
        <v>54</v>
      </c>
      <c r="I13266">
        <f t="shared" si="72"/>
        <v>11</v>
      </c>
      <c r="J13266">
        <f t="shared" si="73"/>
        <v>0</v>
      </c>
      <c r="K13266">
        <f t="shared" si="74"/>
        <v>11</v>
      </c>
      <c r="L13266" s="15"/>
      <c r="M13266" s="1">
        <f t="shared" si="75"/>
        <v>302556.57758626738</v>
      </c>
      <c r="T13266"/>
    </row>
    <row r="13267" spans="1:20" x14ac:dyDescent="0.25">
      <c r="A13267">
        <v>1997</v>
      </c>
      <c r="B13267">
        <v>4</v>
      </c>
      <c r="C13267">
        <v>26</v>
      </c>
      <c r="D13267">
        <v>67</v>
      </c>
      <c r="E13267">
        <v>49</v>
      </c>
      <c r="F13267">
        <v>0</v>
      </c>
      <c r="H13267">
        <f t="shared" si="71"/>
        <v>58</v>
      </c>
      <c r="I13267">
        <f t="shared" si="72"/>
        <v>7</v>
      </c>
      <c r="J13267">
        <f t="shared" si="73"/>
        <v>0</v>
      </c>
      <c r="K13267">
        <f t="shared" si="74"/>
        <v>7</v>
      </c>
      <c r="L13267" s="15"/>
      <c r="M13267" s="1">
        <f t="shared" si="75"/>
        <v>193910.79917136699</v>
      </c>
      <c r="T13267"/>
    </row>
    <row r="13268" spans="1:20" x14ac:dyDescent="0.25">
      <c r="A13268">
        <v>1997</v>
      </c>
      <c r="B13268">
        <v>4</v>
      </c>
      <c r="C13268">
        <v>27</v>
      </c>
      <c r="D13268">
        <v>67</v>
      </c>
      <c r="E13268">
        <v>50</v>
      </c>
      <c r="F13268">
        <v>3</v>
      </c>
      <c r="H13268">
        <f t="shared" si="71"/>
        <v>58.5</v>
      </c>
      <c r="I13268">
        <f t="shared" si="72"/>
        <v>6.5</v>
      </c>
      <c r="J13268">
        <f t="shared" si="73"/>
        <v>0</v>
      </c>
      <c r="K13268">
        <f t="shared" si="74"/>
        <v>6.5</v>
      </c>
      <c r="L13268" s="15"/>
      <c r="M13268" s="1">
        <f t="shared" si="75"/>
        <v>180330.07686950447</v>
      </c>
      <c r="T13268"/>
    </row>
    <row r="13269" spans="1:20" x14ac:dyDescent="0.25">
      <c r="A13269">
        <v>1997</v>
      </c>
      <c r="B13269">
        <v>4</v>
      </c>
      <c r="C13269">
        <v>28</v>
      </c>
      <c r="D13269">
        <v>62</v>
      </c>
      <c r="E13269">
        <v>48</v>
      </c>
      <c r="F13269">
        <v>102</v>
      </c>
      <c r="H13269">
        <f t="shared" si="71"/>
        <v>55</v>
      </c>
      <c r="I13269">
        <f t="shared" si="72"/>
        <v>10</v>
      </c>
      <c r="J13269">
        <f t="shared" si="73"/>
        <v>0</v>
      </c>
      <c r="K13269">
        <f t="shared" si="74"/>
        <v>10</v>
      </c>
      <c r="L13269" s="15"/>
      <c r="M13269" s="1">
        <f t="shared" si="75"/>
        <v>275395.13298254227</v>
      </c>
      <c r="T13269"/>
    </row>
    <row r="13270" spans="1:20" x14ac:dyDescent="0.25">
      <c r="A13270">
        <v>1997</v>
      </c>
      <c r="B13270">
        <v>4</v>
      </c>
      <c r="C13270">
        <v>29</v>
      </c>
      <c r="D13270">
        <v>72</v>
      </c>
      <c r="E13270">
        <v>49</v>
      </c>
      <c r="F13270">
        <v>0</v>
      </c>
      <c r="H13270">
        <f t="shared" si="71"/>
        <v>60.5</v>
      </c>
      <c r="I13270">
        <f t="shared" si="72"/>
        <v>4.5</v>
      </c>
      <c r="J13270">
        <f t="shared" si="73"/>
        <v>0</v>
      </c>
      <c r="K13270">
        <f t="shared" si="74"/>
        <v>4.5</v>
      </c>
      <c r="L13270" s="15"/>
      <c r="M13270" s="1">
        <f t="shared" si="75"/>
        <v>126007.18766205428</v>
      </c>
      <c r="T13270"/>
    </row>
    <row r="13271" spans="1:20" x14ac:dyDescent="0.25">
      <c r="A13271">
        <v>1997</v>
      </c>
      <c r="B13271">
        <v>4</v>
      </c>
      <c r="C13271">
        <v>30</v>
      </c>
      <c r="D13271">
        <v>73</v>
      </c>
      <c r="E13271">
        <v>52</v>
      </c>
      <c r="F13271">
        <v>0</v>
      </c>
      <c r="H13271">
        <f t="shared" si="71"/>
        <v>62.5</v>
      </c>
      <c r="I13271">
        <f t="shared" si="72"/>
        <v>2.5</v>
      </c>
      <c r="J13271">
        <f t="shared" si="73"/>
        <v>0</v>
      </c>
      <c r="K13271">
        <f t="shared" si="74"/>
        <v>2.5</v>
      </c>
      <c r="L13271" s="15"/>
      <c r="M13271" s="1">
        <f t="shared" si="75"/>
        <v>71684.298454604083</v>
      </c>
      <c r="T13271"/>
    </row>
    <row r="13272" spans="1:20" x14ac:dyDescent="0.25">
      <c r="A13272">
        <v>1997</v>
      </c>
      <c r="B13272">
        <v>5</v>
      </c>
      <c r="C13272">
        <v>1</v>
      </c>
      <c r="D13272">
        <v>74</v>
      </c>
      <c r="E13272">
        <v>52</v>
      </c>
      <c r="F13272">
        <v>30</v>
      </c>
      <c r="H13272">
        <f t="shared" si="71"/>
        <v>63</v>
      </c>
      <c r="I13272">
        <f t="shared" si="72"/>
        <v>2</v>
      </c>
      <c r="J13272">
        <f t="shared" si="73"/>
        <v>0</v>
      </c>
      <c r="K13272">
        <f t="shared" si="74"/>
        <v>2</v>
      </c>
      <c r="L13272" s="15"/>
      <c r="M13272" s="1">
        <f t="shared" si="75"/>
        <v>58103.576152741531</v>
      </c>
      <c r="T13272"/>
    </row>
    <row r="13273" spans="1:20" x14ac:dyDescent="0.25">
      <c r="A13273">
        <v>1997</v>
      </c>
      <c r="B13273">
        <v>5</v>
      </c>
      <c r="C13273">
        <v>2</v>
      </c>
      <c r="D13273">
        <v>68</v>
      </c>
      <c r="E13273">
        <v>47</v>
      </c>
      <c r="F13273">
        <v>0</v>
      </c>
      <c r="H13273">
        <f t="shared" si="71"/>
        <v>57.5</v>
      </c>
      <c r="I13273">
        <f t="shared" si="72"/>
        <v>7.5</v>
      </c>
      <c r="J13273">
        <f t="shared" si="73"/>
        <v>0</v>
      </c>
      <c r="K13273">
        <f t="shared" si="74"/>
        <v>7.5</v>
      </c>
      <c r="L13273" s="15"/>
      <c r="M13273" s="1">
        <f t="shared" si="75"/>
        <v>207491.52147322954</v>
      </c>
      <c r="T13273"/>
    </row>
    <row r="13274" spans="1:20" x14ac:dyDescent="0.25">
      <c r="A13274">
        <v>1997</v>
      </c>
      <c r="B13274">
        <v>5</v>
      </c>
      <c r="C13274">
        <v>3</v>
      </c>
      <c r="D13274">
        <v>65</v>
      </c>
      <c r="E13274">
        <v>50</v>
      </c>
      <c r="F13274">
        <v>77</v>
      </c>
      <c r="H13274">
        <f t="shared" si="71"/>
        <v>57.5</v>
      </c>
      <c r="I13274">
        <f t="shared" si="72"/>
        <v>7.5</v>
      </c>
      <c r="J13274">
        <f t="shared" si="73"/>
        <v>0</v>
      </c>
      <c r="K13274">
        <f t="shared" si="74"/>
        <v>7.5</v>
      </c>
      <c r="L13274" s="15"/>
      <c r="M13274" s="1">
        <f t="shared" si="75"/>
        <v>207491.52147322954</v>
      </c>
      <c r="T13274"/>
    </row>
    <row r="13275" spans="1:20" x14ac:dyDescent="0.25">
      <c r="A13275">
        <v>1997</v>
      </c>
      <c r="B13275">
        <v>5</v>
      </c>
      <c r="C13275">
        <v>4</v>
      </c>
      <c r="D13275">
        <v>63</v>
      </c>
      <c r="E13275">
        <v>50</v>
      </c>
      <c r="F13275">
        <v>0</v>
      </c>
      <c r="H13275">
        <f t="shared" si="71"/>
        <v>56.5</v>
      </c>
      <c r="I13275">
        <f t="shared" si="72"/>
        <v>8.5</v>
      </c>
      <c r="J13275">
        <f t="shared" si="73"/>
        <v>0</v>
      </c>
      <c r="K13275">
        <f t="shared" si="74"/>
        <v>8.5</v>
      </c>
      <c r="L13275" s="15"/>
      <c r="M13275" s="1">
        <f t="shared" si="75"/>
        <v>234652.96607695465</v>
      </c>
      <c r="T13275"/>
    </row>
    <row r="13276" spans="1:20" x14ac:dyDescent="0.25">
      <c r="A13276">
        <v>1997</v>
      </c>
      <c r="B13276">
        <v>5</v>
      </c>
      <c r="C13276">
        <v>5</v>
      </c>
      <c r="D13276">
        <v>68</v>
      </c>
      <c r="E13276">
        <v>47</v>
      </c>
      <c r="F13276">
        <v>0</v>
      </c>
      <c r="H13276">
        <f t="shared" si="71"/>
        <v>57.5</v>
      </c>
      <c r="I13276">
        <f t="shared" si="72"/>
        <v>7.5</v>
      </c>
      <c r="J13276">
        <f t="shared" si="73"/>
        <v>0</v>
      </c>
      <c r="K13276">
        <f t="shared" si="74"/>
        <v>7.5</v>
      </c>
      <c r="L13276" s="15"/>
      <c r="M13276" s="1">
        <f t="shared" si="75"/>
        <v>207491.52147322954</v>
      </c>
      <c r="T13276"/>
    </row>
    <row r="13277" spans="1:20" x14ac:dyDescent="0.25">
      <c r="A13277">
        <v>1997</v>
      </c>
      <c r="B13277">
        <v>5</v>
      </c>
      <c r="C13277">
        <v>6</v>
      </c>
      <c r="D13277">
        <v>70</v>
      </c>
      <c r="E13277">
        <v>49</v>
      </c>
      <c r="F13277">
        <v>31</v>
      </c>
      <c r="H13277">
        <f t="shared" si="71"/>
        <v>59.5</v>
      </c>
      <c r="I13277">
        <f t="shared" si="72"/>
        <v>5.5</v>
      </c>
      <c r="J13277">
        <f t="shared" si="73"/>
        <v>0</v>
      </c>
      <c r="K13277">
        <f t="shared" si="74"/>
        <v>5.5</v>
      </c>
      <c r="L13277" s="15"/>
      <c r="M13277" s="1">
        <f t="shared" si="75"/>
        <v>153168.63226577936</v>
      </c>
      <c r="T13277"/>
    </row>
    <row r="13278" spans="1:20" x14ac:dyDescent="0.25">
      <c r="A13278">
        <v>1997</v>
      </c>
      <c r="B13278">
        <v>5</v>
      </c>
      <c r="C13278">
        <v>7</v>
      </c>
      <c r="D13278">
        <v>56</v>
      </c>
      <c r="E13278">
        <v>43</v>
      </c>
      <c r="F13278">
        <v>0</v>
      </c>
      <c r="H13278">
        <f t="shared" ref="H13278:H13341" si="76">+(D13278+E13278)/2</f>
        <v>49.5</v>
      </c>
      <c r="I13278">
        <f t="shared" ref="I13278:I13341" si="77">+IF(H13278&lt;65,65-H13278,0)</f>
        <v>15.5</v>
      </c>
      <c r="J13278">
        <f t="shared" si="73"/>
        <v>0</v>
      </c>
      <c r="K13278">
        <f t="shared" si="74"/>
        <v>15.5</v>
      </c>
      <c r="L13278" s="15"/>
      <c r="M13278" s="1">
        <f t="shared" si="75"/>
        <v>424783.07830303028</v>
      </c>
      <c r="T13278"/>
    </row>
    <row r="13279" spans="1:20" x14ac:dyDescent="0.25">
      <c r="A13279">
        <v>1997</v>
      </c>
      <c r="B13279">
        <v>5</v>
      </c>
      <c r="C13279">
        <v>8</v>
      </c>
      <c r="D13279">
        <v>64</v>
      </c>
      <c r="E13279">
        <v>44</v>
      </c>
      <c r="F13279">
        <v>5</v>
      </c>
      <c r="H13279">
        <f t="shared" si="76"/>
        <v>54</v>
      </c>
      <c r="I13279">
        <f t="shared" si="77"/>
        <v>11</v>
      </c>
      <c r="J13279">
        <f t="shared" si="73"/>
        <v>0</v>
      </c>
      <c r="K13279">
        <f t="shared" si="74"/>
        <v>11</v>
      </c>
      <c r="L13279" s="15"/>
      <c r="M13279" s="1">
        <f t="shared" si="75"/>
        <v>302556.57758626738</v>
      </c>
      <c r="T13279"/>
    </row>
    <row r="13280" spans="1:20" x14ac:dyDescent="0.25">
      <c r="A13280">
        <v>1997</v>
      </c>
      <c r="B13280">
        <v>5</v>
      </c>
      <c r="C13280">
        <v>9</v>
      </c>
      <c r="D13280">
        <v>59</v>
      </c>
      <c r="E13280">
        <v>48</v>
      </c>
      <c r="F13280">
        <v>31</v>
      </c>
      <c r="H13280">
        <f t="shared" si="76"/>
        <v>53.5</v>
      </c>
      <c r="I13280">
        <f t="shared" si="77"/>
        <v>11.5</v>
      </c>
      <c r="J13280">
        <f t="shared" si="73"/>
        <v>0</v>
      </c>
      <c r="K13280">
        <f t="shared" si="74"/>
        <v>11.5</v>
      </c>
      <c r="L13280" s="15"/>
      <c r="M13280" s="1">
        <f t="shared" si="75"/>
        <v>316137.29988812993</v>
      </c>
      <c r="T13280"/>
    </row>
    <row r="13281" spans="1:20" x14ac:dyDescent="0.25">
      <c r="A13281">
        <v>1997</v>
      </c>
      <c r="B13281">
        <v>5</v>
      </c>
      <c r="C13281">
        <v>10</v>
      </c>
      <c r="D13281">
        <v>63</v>
      </c>
      <c r="E13281">
        <v>49</v>
      </c>
      <c r="F13281">
        <v>0</v>
      </c>
      <c r="H13281">
        <f t="shared" si="76"/>
        <v>56</v>
      </c>
      <c r="I13281">
        <f t="shared" si="77"/>
        <v>9</v>
      </c>
      <c r="J13281">
        <f t="shared" si="73"/>
        <v>0</v>
      </c>
      <c r="K13281">
        <f t="shared" si="74"/>
        <v>9</v>
      </c>
      <c r="L13281" s="15"/>
      <c r="M13281" s="1">
        <f t="shared" si="75"/>
        <v>248233.6883788172</v>
      </c>
      <c r="T13281"/>
    </row>
    <row r="13282" spans="1:20" x14ac:dyDescent="0.25">
      <c r="A13282">
        <v>1997</v>
      </c>
      <c r="B13282">
        <v>5</v>
      </c>
      <c r="C13282">
        <v>11</v>
      </c>
      <c r="D13282">
        <v>69</v>
      </c>
      <c r="E13282">
        <v>47</v>
      </c>
      <c r="F13282">
        <v>0</v>
      </c>
      <c r="H13282">
        <f t="shared" si="76"/>
        <v>58</v>
      </c>
      <c r="I13282">
        <f t="shared" si="77"/>
        <v>7</v>
      </c>
      <c r="J13282">
        <f t="shared" si="73"/>
        <v>0</v>
      </c>
      <c r="K13282">
        <f t="shared" si="74"/>
        <v>7</v>
      </c>
      <c r="L13282" s="15"/>
      <c r="M13282" s="1">
        <f t="shared" si="75"/>
        <v>193910.79917136699</v>
      </c>
      <c r="T13282"/>
    </row>
    <row r="13283" spans="1:20" x14ac:dyDescent="0.25">
      <c r="A13283">
        <v>1997</v>
      </c>
      <c r="B13283">
        <v>5</v>
      </c>
      <c r="C13283">
        <v>12</v>
      </c>
      <c r="D13283">
        <v>77</v>
      </c>
      <c r="E13283">
        <v>57</v>
      </c>
      <c r="F13283">
        <v>0</v>
      </c>
      <c r="H13283">
        <f t="shared" si="76"/>
        <v>67</v>
      </c>
      <c r="I13283">
        <f t="shared" si="77"/>
        <v>0</v>
      </c>
      <c r="J13283">
        <f t="shared" si="73"/>
        <v>2</v>
      </c>
      <c r="K13283">
        <f t="shared" si="74"/>
        <v>2</v>
      </c>
      <c r="L13283" s="15"/>
      <c r="M13283" s="1">
        <f t="shared" si="75"/>
        <v>58103.576152741531</v>
      </c>
      <c r="T13283"/>
    </row>
    <row r="13284" spans="1:20" x14ac:dyDescent="0.25">
      <c r="A13284">
        <v>1997</v>
      </c>
      <c r="B13284">
        <v>5</v>
      </c>
      <c r="C13284">
        <v>13</v>
      </c>
      <c r="D13284">
        <v>64</v>
      </c>
      <c r="E13284">
        <v>51</v>
      </c>
      <c r="F13284">
        <v>0</v>
      </c>
      <c r="H13284">
        <f t="shared" si="76"/>
        <v>57.5</v>
      </c>
      <c r="I13284">
        <f t="shared" si="77"/>
        <v>7.5</v>
      </c>
      <c r="J13284">
        <f t="shared" si="73"/>
        <v>0</v>
      </c>
      <c r="K13284">
        <f t="shared" si="74"/>
        <v>7.5</v>
      </c>
      <c r="L13284" s="15"/>
      <c r="M13284" s="1">
        <f t="shared" si="75"/>
        <v>207491.52147322954</v>
      </c>
      <c r="T13284"/>
    </row>
    <row r="13285" spans="1:20" x14ac:dyDescent="0.25">
      <c r="A13285">
        <v>1997</v>
      </c>
      <c r="B13285">
        <v>5</v>
      </c>
      <c r="C13285">
        <v>14</v>
      </c>
      <c r="D13285">
        <v>70</v>
      </c>
      <c r="E13285">
        <v>49</v>
      </c>
      <c r="F13285">
        <v>0</v>
      </c>
      <c r="H13285">
        <f t="shared" si="76"/>
        <v>59.5</v>
      </c>
      <c r="I13285">
        <f t="shared" si="77"/>
        <v>5.5</v>
      </c>
      <c r="J13285">
        <f t="shared" si="73"/>
        <v>0</v>
      </c>
      <c r="K13285">
        <f t="shared" si="74"/>
        <v>5.5</v>
      </c>
      <c r="L13285" s="15"/>
      <c r="M13285" s="1">
        <f t="shared" si="75"/>
        <v>153168.63226577936</v>
      </c>
      <c r="T13285"/>
    </row>
    <row r="13286" spans="1:20" x14ac:dyDescent="0.25">
      <c r="A13286">
        <v>1997</v>
      </c>
      <c r="B13286">
        <v>5</v>
      </c>
      <c r="C13286">
        <v>15</v>
      </c>
      <c r="D13286">
        <v>74</v>
      </c>
      <c r="E13286">
        <v>53</v>
      </c>
      <c r="F13286">
        <v>6</v>
      </c>
      <c r="H13286">
        <f t="shared" si="76"/>
        <v>63.5</v>
      </c>
      <c r="I13286">
        <f t="shared" si="77"/>
        <v>1.5</v>
      </c>
      <c r="J13286">
        <f t="shared" si="73"/>
        <v>0</v>
      </c>
      <c r="K13286">
        <f t="shared" si="74"/>
        <v>1.5</v>
      </c>
      <c r="L13286" s="15"/>
      <c r="M13286" s="1">
        <f t="shared" si="75"/>
        <v>44522.853850878986</v>
      </c>
      <c r="T13286"/>
    </row>
    <row r="13287" spans="1:20" x14ac:dyDescent="0.25">
      <c r="A13287">
        <v>1997</v>
      </c>
      <c r="B13287">
        <v>5</v>
      </c>
      <c r="C13287">
        <v>16</v>
      </c>
      <c r="D13287">
        <v>61</v>
      </c>
      <c r="E13287">
        <v>50</v>
      </c>
      <c r="F13287">
        <v>0</v>
      </c>
      <c r="H13287">
        <f t="shared" si="76"/>
        <v>55.5</v>
      </c>
      <c r="I13287">
        <f t="shared" si="77"/>
        <v>9.5</v>
      </c>
      <c r="J13287">
        <f t="shared" si="73"/>
        <v>0</v>
      </c>
      <c r="K13287">
        <f t="shared" si="74"/>
        <v>9.5</v>
      </c>
      <c r="L13287" s="15"/>
      <c r="M13287" s="1">
        <f t="shared" si="75"/>
        <v>261814.41068067972</v>
      </c>
      <c r="T13287"/>
    </row>
    <row r="13288" spans="1:20" x14ac:dyDescent="0.25">
      <c r="A13288">
        <v>1997</v>
      </c>
      <c r="B13288">
        <v>5</v>
      </c>
      <c r="C13288">
        <v>17</v>
      </c>
      <c r="D13288">
        <v>66</v>
      </c>
      <c r="E13288">
        <v>49</v>
      </c>
      <c r="F13288">
        <v>1</v>
      </c>
      <c r="H13288">
        <f t="shared" si="76"/>
        <v>57.5</v>
      </c>
      <c r="I13288">
        <f t="shared" si="77"/>
        <v>7.5</v>
      </c>
      <c r="J13288">
        <f t="shared" si="73"/>
        <v>0</v>
      </c>
      <c r="K13288">
        <f t="shared" si="74"/>
        <v>7.5</v>
      </c>
      <c r="L13288" s="15"/>
      <c r="M13288" s="1">
        <f t="shared" si="75"/>
        <v>207491.52147322954</v>
      </c>
      <c r="T13288"/>
    </row>
    <row r="13289" spans="1:20" x14ac:dyDescent="0.25">
      <c r="A13289">
        <v>1997</v>
      </c>
      <c r="B13289">
        <v>5</v>
      </c>
      <c r="C13289">
        <v>18</v>
      </c>
      <c r="D13289">
        <v>66</v>
      </c>
      <c r="E13289">
        <v>48</v>
      </c>
      <c r="F13289">
        <v>0</v>
      </c>
      <c r="H13289">
        <f t="shared" si="76"/>
        <v>57</v>
      </c>
      <c r="I13289">
        <f t="shared" si="77"/>
        <v>8</v>
      </c>
      <c r="J13289">
        <f t="shared" si="73"/>
        <v>0</v>
      </c>
      <c r="K13289">
        <f t="shared" si="74"/>
        <v>8</v>
      </c>
      <c r="L13289" s="15"/>
      <c r="M13289" s="1">
        <f t="shared" si="75"/>
        <v>221072.24377509209</v>
      </c>
      <c r="T13289"/>
    </row>
    <row r="13290" spans="1:20" x14ac:dyDescent="0.25">
      <c r="A13290">
        <v>1997</v>
      </c>
      <c r="B13290">
        <v>5</v>
      </c>
      <c r="C13290">
        <v>19</v>
      </c>
      <c r="D13290">
        <v>83</v>
      </c>
      <c r="E13290">
        <v>52</v>
      </c>
      <c r="F13290">
        <v>37</v>
      </c>
      <c r="H13290">
        <f t="shared" si="76"/>
        <v>67.5</v>
      </c>
      <c r="I13290">
        <f t="shared" si="77"/>
        <v>0</v>
      </c>
      <c r="J13290">
        <f t="shared" si="73"/>
        <v>2.5</v>
      </c>
      <c r="K13290">
        <f t="shared" si="74"/>
        <v>2.5</v>
      </c>
      <c r="L13290" s="15"/>
      <c r="M13290" s="1">
        <f t="shared" si="75"/>
        <v>71684.298454604083</v>
      </c>
      <c r="T13290"/>
    </row>
    <row r="13291" spans="1:20" x14ac:dyDescent="0.25">
      <c r="A13291">
        <v>1997</v>
      </c>
      <c r="B13291">
        <v>5</v>
      </c>
      <c r="C13291">
        <v>20</v>
      </c>
      <c r="D13291">
        <v>70</v>
      </c>
      <c r="E13291">
        <v>54</v>
      </c>
      <c r="F13291">
        <v>6</v>
      </c>
      <c r="H13291">
        <f t="shared" si="76"/>
        <v>62</v>
      </c>
      <c r="I13291">
        <f t="shared" si="77"/>
        <v>3</v>
      </c>
      <c r="J13291">
        <f t="shared" si="73"/>
        <v>0</v>
      </c>
      <c r="K13291">
        <f t="shared" si="74"/>
        <v>3</v>
      </c>
      <c r="L13291" s="15"/>
      <c r="M13291" s="1">
        <f t="shared" si="75"/>
        <v>85265.020756466634</v>
      </c>
      <c r="T13291"/>
    </row>
    <row r="13292" spans="1:20" x14ac:dyDescent="0.25">
      <c r="A13292">
        <v>1997</v>
      </c>
      <c r="B13292">
        <v>5</v>
      </c>
      <c r="C13292">
        <v>21</v>
      </c>
      <c r="D13292">
        <v>62</v>
      </c>
      <c r="E13292">
        <v>50</v>
      </c>
      <c r="F13292">
        <v>0</v>
      </c>
      <c r="H13292">
        <f t="shared" si="76"/>
        <v>56</v>
      </c>
      <c r="I13292">
        <f t="shared" si="77"/>
        <v>9</v>
      </c>
      <c r="J13292">
        <f t="shared" si="73"/>
        <v>0</v>
      </c>
      <c r="K13292">
        <f t="shared" si="74"/>
        <v>9</v>
      </c>
      <c r="L13292" s="15"/>
      <c r="M13292" s="1">
        <f t="shared" si="75"/>
        <v>248233.6883788172</v>
      </c>
      <c r="T13292"/>
    </row>
    <row r="13293" spans="1:20" x14ac:dyDescent="0.25">
      <c r="A13293">
        <v>1997</v>
      </c>
      <c r="B13293">
        <v>5</v>
      </c>
      <c r="C13293">
        <v>22</v>
      </c>
      <c r="D13293">
        <v>63</v>
      </c>
      <c r="E13293">
        <v>48</v>
      </c>
      <c r="F13293">
        <v>0</v>
      </c>
      <c r="H13293">
        <f t="shared" si="76"/>
        <v>55.5</v>
      </c>
      <c r="I13293">
        <f t="shared" si="77"/>
        <v>9.5</v>
      </c>
      <c r="J13293">
        <f t="shared" si="73"/>
        <v>0</v>
      </c>
      <c r="K13293">
        <f t="shared" si="74"/>
        <v>9.5</v>
      </c>
      <c r="L13293" s="15"/>
      <c r="M13293" s="1">
        <f t="shared" si="75"/>
        <v>261814.41068067972</v>
      </c>
      <c r="T13293"/>
    </row>
    <row r="13294" spans="1:20" x14ac:dyDescent="0.25">
      <c r="A13294">
        <v>1997</v>
      </c>
      <c r="B13294">
        <v>5</v>
      </c>
      <c r="C13294">
        <v>23</v>
      </c>
      <c r="D13294">
        <v>71</v>
      </c>
      <c r="E13294">
        <v>50</v>
      </c>
      <c r="F13294">
        <v>0</v>
      </c>
      <c r="H13294">
        <f t="shared" si="76"/>
        <v>60.5</v>
      </c>
      <c r="I13294">
        <f t="shared" si="77"/>
        <v>4.5</v>
      </c>
      <c r="J13294">
        <f t="shared" si="73"/>
        <v>0</v>
      </c>
      <c r="K13294">
        <f t="shared" si="74"/>
        <v>4.5</v>
      </c>
      <c r="L13294" s="15"/>
      <c r="M13294" s="1">
        <f t="shared" si="75"/>
        <v>126007.18766205428</v>
      </c>
      <c r="T13294"/>
    </row>
    <row r="13295" spans="1:20" x14ac:dyDescent="0.25">
      <c r="A13295">
        <v>1997</v>
      </c>
      <c r="B13295">
        <v>5</v>
      </c>
      <c r="C13295">
        <v>24</v>
      </c>
      <c r="D13295">
        <v>74</v>
      </c>
      <c r="E13295">
        <v>54</v>
      </c>
      <c r="F13295">
        <v>0</v>
      </c>
      <c r="H13295">
        <f t="shared" si="76"/>
        <v>64</v>
      </c>
      <c r="I13295">
        <f t="shared" si="77"/>
        <v>1</v>
      </c>
      <c r="J13295">
        <f t="shared" si="73"/>
        <v>0</v>
      </c>
      <c r="K13295">
        <f t="shared" si="74"/>
        <v>1</v>
      </c>
      <c r="L13295" s="15"/>
      <c r="M13295" s="1">
        <f t="shared" si="75"/>
        <v>30942.131549016442</v>
      </c>
      <c r="T13295"/>
    </row>
    <row r="13296" spans="1:20" x14ac:dyDescent="0.25">
      <c r="A13296">
        <v>1997</v>
      </c>
      <c r="B13296">
        <v>5</v>
      </c>
      <c r="C13296">
        <v>25</v>
      </c>
      <c r="D13296">
        <v>65</v>
      </c>
      <c r="E13296">
        <v>59</v>
      </c>
      <c r="F13296">
        <v>76</v>
      </c>
      <c r="H13296">
        <f t="shared" si="76"/>
        <v>62</v>
      </c>
      <c r="I13296">
        <f t="shared" si="77"/>
        <v>3</v>
      </c>
      <c r="J13296">
        <f t="shared" si="73"/>
        <v>0</v>
      </c>
      <c r="K13296">
        <f t="shared" si="74"/>
        <v>3</v>
      </c>
      <c r="L13296" s="15"/>
      <c r="M13296" s="1">
        <f t="shared" si="75"/>
        <v>85265.020756466634</v>
      </c>
      <c r="T13296"/>
    </row>
    <row r="13297" spans="1:20" x14ac:dyDescent="0.25">
      <c r="A13297">
        <v>1997</v>
      </c>
      <c r="B13297">
        <v>5</v>
      </c>
      <c r="C13297">
        <v>26</v>
      </c>
      <c r="D13297">
        <v>70</v>
      </c>
      <c r="E13297">
        <v>56</v>
      </c>
      <c r="F13297">
        <v>0</v>
      </c>
      <c r="H13297">
        <f t="shared" si="76"/>
        <v>63</v>
      </c>
      <c r="I13297">
        <f t="shared" si="77"/>
        <v>2</v>
      </c>
      <c r="J13297">
        <f t="shared" si="73"/>
        <v>0</v>
      </c>
      <c r="K13297">
        <f t="shared" si="74"/>
        <v>2</v>
      </c>
      <c r="L13297" s="15"/>
      <c r="M13297" s="1">
        <f t="shared" si="75"/>
        <v>58103.576152741531</v>
      </c>
      <c r="T13297"/>
    </row>
    <row r="13298" spans="1:20" x14ac:dyDescent="0.25">
      <c r="A13298">
        <v>1997</v>
      </c>
      <c r="B13298">
        <v>5</v>
      </c>
      <c r="C13298">
        <v>27</v>
      </c>
      <c r="D13298">
        <v>64</v>
      </c>
      <c r="E13298">
        <v>50</v>
      </c>
      <c r="F13298">
        <v>0</v>
      </c>
      <c r="H13298">
        <f t="shared" si="76"/>
        <v>57</v>
      </c>
      <c r="I13298">
        <f t="shared" si="77"/>
        <v>8</v>
      </c>
      <c r="J13298">
        <f t="shared" si="73"/>
        <v>0</v>
      </c>
      <c r="K13298">
        <f t="shared" si="74"/>
        <v>8</v>
      </c>
      <c r="L13298" s="15"/>
      <c r="M13298" s="1">
        <f t="shared" si="75"/>
        <v>221072.24377509209</v>
      </c>
      <c r="T13298"/>
    </row>
    <row r="13299" spans="1:20" x14ac:dyDescent="0.25">
      <c r="A13299">
        <v>1997</v>
      </c>
      <c r="B13299">
        <v>5</v>
      </c>
      <c r="C13299">
        <v>28</v>
      </c>
      <c r="D13299">
        <v>74</v>
      </c>
      <c r="E13299">
        <v>50</v>
      </c>
      <c r="F13299">
        <v>0</v>
      </c>
      <c r="H13299">
        <f t="shared" si="76"/>
        <v>62</v>
      </c>
      <c r="I13299">
        <f t="shared" si="77"/>
        <v>3</v>
      </c>
      <c r="J13299">
        <f t="shared" si="73"/>
        <v>0</v>
      </c>
      <c r="K13299">
        <f t="shared" si="74"/>
        <v>3</v>
      </c>
      <c r="L13299" s="15"/>
      <c r="M13299" s="1">
        <f t="shared" si="75"/>
        <v>85265.020756466634</v>
      </c>
      <c r="T13299"/>
    </row>
    <row r="13300" spans="1:20" x14ac:dyDescent="0.25">
      <c r="A13300">
        <v>1997</v>
      </c>
      <c r="B13300">
        <v>5</v>
      </c>
      <c r="C13300">
        <v>29</v>
      </c>
      <c r="D13300">
        <v>69</v>
      </c>
      <c r="E13300">
        <v>54</v>
      </c>
      <c r="F13300">
        <v>0</v>
      </c>
      <c r="H13300">
        <f t="shared" si="76"/>
        <v>61.5</v>
      </c>
      <c r="I13300">
        <f t="shared" si="77"/>
        <v>3.5</v>
      </c>
      <c r="J13300">
        <f t="shared" si="73"/>
        <v>0</v>
      </c>
      <c r="K13300">
        <f t="shared" si="74"/>
        <v>3.5</v>
      </c>
      <c r="L13300" s="15"/>
      <c r="M13300" s="1">
        <f t="shared" si="75"/>
        <v>98845.743058329172</v>
      </c>
      <c r="T13300"/>
    </row>
    <row r="13301" spans="1:20" x14ac:dyDescent="0.25">
      <c r="A13301">
        <v>1997</v>
      </c>
      <c r="B13301">
        <v>5</v>
      </c>
      <c r="C13301">
        <v>30</v>
      </c>
      <c r="D13301">
        <v>69</v>
      </c>
      <c r="E13301">
        <v>55</v>
      </c>
      <c r="F13301">
        <v>5</v>
      </c>
      <c r="H13301">
        <f t="shared" si="76"/>
        <v>62</v>
      </c>
      <c r="I13301">
        <f t="shared" si="77"/>
        <v>3</v>
      </c>
      <c r="J13301">
        <f t="shared" si="73"/>
        <v>0</v>
      </c>
      <c r="K13301">
        <f t="shared" si="74"/>
        <v>3</v>
      </c>
      <c r="L13301" s="15"/>
      <c r="M13301" s="1">
        <f t="shared" si="75"/>
        <v>85265.020756466634</v>
      </c>
      <c r="T13301"/>
    </row>
    <row r="13302" spans="1:20" x14ac:dyDescent="0.25">
      <c r="A13302">
        <v>1997</v>
      </c>
      <c r="B13302">
        <v>5</v>
      </c>
      <c r="C13302">
        <v>31</v>
      </c>
      <c r="D13302">
        <v>75</v>
      </c>
      <c r="E13302">
        <v>59</v>
      </c>
      <c r="F13302">
        <v>0</v>
      </c>
      <c r="H13302">
        <f t="shared" si="76"/>
        <v>67</v>
      </c>
      <c r="I13302">
        <f t="shared" si="77"/>
        <v>0</v>
      </c>
      <c r="J13302">
        <f t="shared" si="73"/>
        <v>2</v>
      </c>
      <c r="K13302">
        <f t="shared" si="74"/>
        <v>2</v>
      </c>
      <c r="L13302" s="15"/>
      <c r="M13302" s="1">
        <f t="shared" si="75"/>
        <v>58103.576152741531</v>
      </c>
      <c r="T13302"/>
    </row>
    <row r="13303" spans="1:20" x14ac:dyDescent="0.25">
      <c r="A13303">
        <v>1997</v>
      </c>
      <c r="B13303">
        <v>6</v>
      </c>
      <c r="C13303">
        <v>1</v>
      </c>
      <c r="D13303">
        <v>76</v>
      </c>
      <c r="E13303">
        <v>62</v>
      </c>
      <c r="F13303">
        <v>0</v>
      </c>
      <c r="H13303">
        <f t="shared" si="76"/>
        <v>69</v>
      </c>
      <c r="I13303">
        <f t="shared" si="77"/>
        <v>0</v>
      </c>
      <c r="J13303">
        <f t="shared" si="73"/>
        <v>4</v>
      </c>
      <c r="K13303">
        <f t="shared" si="74"/>
        <v>4</v>
      </c>
      <c r="L13303" s="15"/>
      <c r="M13303" s="1">
        <f t="shared" si="75"/>
        <v>112426.46536019172</v>
      </c>
      <c r="T13303"/>
    </row>
    <row r="13304" spans="1:20" x14ac:dyDescent="0.25">
      <c r="A13304">
        <v>1997</v>
      </c>
      <c r="B13304">
        <v>6</v>
      </c>
      <c r="C13304">
        <v>2</v>
      </c>
      <c r="D13304">
        <v>62</v>
      </c>
      <c r="E13304">
        <v>52</v>
      </c>
      <c r="F13304">
        <v>99</v>
      </c>
      <c r="H13304">
        <f t="shared" si="76"/>
        <v>57</v>
      </c>
      <c r="I13304">
        <f t="shared" si="77"/>
        <v>8</v>
      </c>
      <c r="J13304">
        <f t="shared" si="73"/>
        <v>0</v>
      </c>
      <c r="K13304">
        <f t="shared" si="74"/>
        <v>8</v>
      </c>
      <c r="L13304" s="15"/>
      <c r="M13304" s="1">
        <f t="shared" si="75"/>
        <v>221072.24377509209</v>
      </c>
      <c r="T13304"/>
    </row>
    <row r="13305" spans="1:20" x14ac:dyDescent="0.25">
      <c r="A13305">
        <v>1997</v>
      </c>
      <c r="B13305">
        <v>6</v>
      </c>
      <c r="C13305">
        <v>3</v>
      </c>
      <c r="D13305">
        <v>61</v>
      </c>
      <c r="E13305">
        <v>49</v>
      </c>
      <c r="F13305">
        <v>4</v>
      </c>
      <c r="H13305">
        <f t="shared" si="76"/>
        <v>55</v>
      </c>
      <c r="I13305">
        <f t="shared" si="77"/>
        <v>10</v>
      </c>
      <c r="J13305">
        <f t="shared" si="73"/>
        <v>0</v>
      </c>
      <c r="K13305">
        <f t="shared" si="74"/>
        <v>10</v>
      </c>
      <c r="L13305" s="15"/>
      <c r="M13305" s="1">
        <f t="shared" si="75"/>
        <v>275395.13298254227</v>
      </c>
      <c r="T13305"/>
    </row>
    <row r="13306" spans="1:20" x14ac:dyDescent="0.25">
      <c r="A13306">
        <v>1997</v>
      </c>
      <c r="B13306">
        <v>6</v>
      </c>
      <c r="C13306">
        <v>4</v>
      </c>
      <c r="D13306">
        <v>67</v>
      </c>
      <c r="E13306">
        <v>53</v>
      </c>
      <c r="F13306">
        <v>0</v>
      </c>
      <c r="H13306">
        <f t="shared" si="76"/>
        <v>60</v>
      </c>
      <c r="I13306">
        <f t="shared" si="77"/>
        <v>5</v>
      </c>
      <c r="J13306">
        <f t="shared" si="73"/>
        <v>0</v>
      </c>
      <c r="K13306">
        <f t="shared" si="74"/>
        <v>5</v>
      </c>
      <c r="L13306" s="15"/>
      <c r="M13306" s="1">
        <f t="shared" si="75"/>
        <v>139587.90996391681</v>
      </c>
      <c r="T13306"/>
    </row>
    <row r="13307" spans="1:20" x14ac:dyDescent="0.25">
      <c r="A13307">
        <v>1997</v>
      </c>
      <c r="B13307">
        <v>6</v>
      </c>
      <c r="C13307">
        <v>5</v>
      </c>
      <c r="D13307">
        <v>73</v>
      </c>
      <c r="E13307">
        <v>51</v>
      </c>
      <c r="F13307">
        <v>0</v>
      </c>
      <c r="H13307">
        <f t="shared" si="76"/>
        <v>62</v>
      </c>
      <c r="I13307">
        <f t="shared" si="77"/>
        <v>3</v>
      </c>
      <c r="J13307">
        <f t="shared" si="73"/>
        <v>0</v>
      </c>
      <c r="K13307">
        <f t="shared" si="74"/>
        <v>3</v>
      </c>
      <c r="L13307" s="15"/>
      <c r="M13307" s="1">
        <f t="shared" si="75"/>
        <v>85265.020756466634</v>
      </c>
      <c r="T13307"/>
    </row>
    <row r="13308" spans="1:20" x14ac:dyDescent="0.25">
      <c r="A13308">
        <v>1997</v>
      </c>
      <c r="B13308">
        <v>6</v>
      </c>
      <c r="C13308">
        <v>6</v>
      </c>
      <c r="D13308">
        <v>66</v>
      </c>
      <c r="E13308">
        <v>53</v>
      </c>
      <c r="F13308">
        <v>0</v>
      </c>
      <c r="H13308">
        <f t="shared" si="76"/>
        <v>59.5</v>
      </c>
      <c r="I13308">
        <f t="shared" si="77"/>
        <v>5.5</v>
      </c>
      <c r="J13308">
        <f t="shared" si="73"/>
        <v>0</v>
      </c>
      <c r="K13308">
        <f t="shared" si="74"/>
        <v>5.5</v>
      </c>
      <c r="L13308" s="15"/>
      <c r="M13308" s="1">
        <f t="shared" si="75"/>
        <v>153168.63226577936</v>
      </c>
      <c r="T13308"/>
    </row>
    <row r="13309" spans="1:20" x14ac:dyDescent="0.25">
      <c r="A13309">
        <v>1997</v>
      </c>
      <c r="B13309">
        <v>6</v>
      </c>
      <c r="C13309">
        <v>7</v>
      </c>
      <c r="D13309">
        <v>64</v>
      </c>
      <c r="E13309">
        <v>54</v>
      </c>
      <c r="F13309">
        <v>0</v>
      </c>
      <c r="H13309">
        <f t="shared" si="76"/>
        <v>59</v>
      </c>
      <c r="I13309">
        <f t="shared" si="77"/>
        <v>6</v>
      </c>
      <c r="J13309">
        <f t="shared" si="73"/>
        <v>0</v>
      </c>
      <c r="K13309">
        <f t="shared" si="74"/>
        <v>6</v>
      </c>
      <c r="L13309" s="15"/>
      <c r="M13309" s="1">
        <f t="shared" si="75"/>
        <v>166749.35456764192</v>
      </c>
      <c r="T13309"/>
    </row>
    <row r="13310" spans="1:20" x14ac:dyDescent="0.25">
      <c r="A13310">
        <v>1997</v>
      </c>
      <c r="B13310">
        <v>6</v>
      </c>
      <c r="C13310">
        <v>8</v>
      </c>
      <c r="D13310">
        <v>70</v>
      </c>
      <c r="E13310">
        <v>54</v>
      </c>
      <c r="F13310">
        <v>0</v>
      </c>
      <c r="H13310">
        <f t="shared" si="76"/>
        <v>62</v>
      </c>
      <c r="I13310">
        <f t="shared" si="77"/>
        <v>3</v>
      </c>
      <c r="J13310">
        <f t="shared" si="73"/>
        <v>0</v>
      </c>
      <c r="K13310">
        <f t="shared" si="74"/>
        <v>3</v>
      </c>
      <c r="L13310" s="15"/>
      <c r="M13310" s="1">
        <f t="shared" si="75"/>
        <v>85265.020756466634</v>
      </c>
      <c r="T13310"/>
    </row>
    <row r="13311" spans="1:20" x14ac:dyDescent="0.25">
      <c r="A13311">
        <v>1997</v>
      </c>
      <c r="B13311">
        <v>6</v>
      </c>
      <c r="C13311">
        <v>9</v>
      </c>
      <c r="D13311">
        <v>77</v>
      </c>
      <c r="E13311">
        <v>55</v>
      </c>
      <c r="F13311">
        <v>0</v>
      </c>
      <c r="H13311">
        <f t="shared" si="76"/>
        <v>66</v>
      </c>
      <c r="I13311">
        <f t="shared" si="77"/>
        <v>0</v>
      </c>
      <c r="J13311">
        <f t="shared" si="73"/>
        <v>1</v>
      </c>
      <c r="K13311">
        <f t="shared" si="74"/>
        <v>1</v>
      </c>
      <c r="L13311" s="15"/>
      <c r="M13311" s="1">
        <f t="shared" si="75"/>
        <v>30942.131549016442</v>
      </c>
      <c r="T13311"/>
    </row>
    <row r="13312" spans="1:20" x14ac:dyDescent="0.25">
      <c r="A13312">
        <v>1997</v>
      </c>
      <c r="B13312">
        <v>6</v>
      </c>
      <c r="C13312">
        <v>10</v>
      </c>
      <c r="D13312">
        <v>89</v>
      </c>
      <c r="E13312">
        <v>61</v>
      </c>
      <c r="F13312">
        <v>0</v>
      </c>
      <c r="H13312">
        <f t="shared" si="76"/>
        <v>75</v>
      </c>
      <c r="I13312">
        <f t="shared" si="77"/>
        <v>0</v>
      </c>
      <c r="J13312">
        <f t="shared" si="73"/>
        <v>10</v>
      </c>
      <c r="K13312">
        <f t="shared" si="74"/>
        <v>10</v>
      </c>
      <c r="L13312" s="15"/>
      <c r="M13312" s="1">
        <f t="shared" si="75"/>
        <v>275395.13298254227</v>
      </c>
      <c r="T13312"/>
    </row>
    <row r="13313" spans="1:20" x14ac:dyDescent="0.25">
      <c r="A13313">
        <v>1997</v>
      </c>
      <c r="B13313">
        <v>6</v>
      </c>
      <c r="C13313">
        <v>11</v>
      </c>
      <c r="D13313">
        <v>89</v>
      </c>
      <c r="E13313">
        <v>69</v>
      </c>
      <c r="F13313">
        <v>0</v>
      </c>
      <c r="H13313">
        <f t="shared" si="76"/>
        <v>79</v>
      </c>
      <c r="I13313">
        <f t="shared" si="77"/>
        <v>0</v>
      </c>
      <c r="J13313">
        <f t="shared" si="73"/>
        <v>14</v>
      </c>
      <c r="K13313">
        <f t="shared" si="74"/>
        <v>14</v>
      </c>
      <c r="L13313" s="15"/>
      <c r="M13313" s="1">
        <f t="shared" si="75"/>
        <v>384040.91139744263</v>
      </c>
      <c r="T13313"/>
    </row>
    <row r="13314" spans="1:20" x14ac:dyDescent="0.25">
      <c r="A13314">
        <v>1997</v>
      </c>
      <c r="B13314">
        <v>6</v>
      </c>
      <c r="C13314">
        <v>12</v>
      </c>
      <c r="D13314">
        <v>85</v>
      </c>
      <c r="E13314">
        <v>72</v>
      </c>
      <c r="F13314">
        <v>0</v>
      </c>
      <c r="H13314">
        <f t="shared" si="76"/>
        <v>78.5</v>
      </c>
      <c r="I13314">
        <f t="shared" si="77"/>
        <v>0</v>
      </c>
      <c r="J13314">
        <f t="shared" si="73"/>
        <v>13.5</v>
      </c>
      <c r="K13314">
        <f t="shared" si="74"/>
        <v>13.5</v>
      </c>
      <c r="L13314" s="15"/>
      <c r="M13314" s="1">
        <f t="shared" si="75"/>
        <v>370460.18909558008</v>
      </c>
      <c r="T13314"/>
    </row>
    <row r="13315" spans="1:20" x14ac:dyDescent="0.25">
      <c r="A13315">
        <v>1997</v>
      </c>
      <c r="B13315">
        <v>6</v>
      </c>
      <c r="C13315">
        <v>13</v>
      </c>
      <c r="D13315">
        <v>78</v>
      </c>
      <c r="E13315">
        <v>68</v>
      </c>
      <c r="F13315">
        <v>7</v>
      </c>
      <c r="H13315">
        <f t="shared" si="76"/>
        <v>73</v>
      </c>
      <c r="I13315">
        <f t="shared" si="77"/>
        <v>0</v>
      </c>
      <c r="J13315">
        <f t="shared" si="73"/>
        <v>8</v>
      </c>
      <c r="K13315">
        <f t="shared" si="74"/>
        <v>8</v>
      </c>
      <c r="L13315" s="15"/>
      <c r="M13315" s="1">
        <f t="shared" si="75"/>
        <v>221072.24377509209</v>
      </c>
      <c r="T13315"/>
    </row>
    <row r="13316" spans="1:20" x14ac:dyDescent="0.25">
      <c r="A13316">
        <v>1997</v>
      </c>
      <c r="B13316">
        <v>6</v>
      </c>
      <c r="C13316">
        <v>14</v>
      </c>
      <c r="D13316">
        <v>79</v>
      </c>
      <c r="E13316">
        <v>64</v>
      </c>
      <c r="F13316">
        <v>0</v>
      </c>
      <c r="H13316">
        <f t="shared" si="76"/>
        <v>71.5</v>
      </c>
      <c r="I13316">
        <f t="shared" si="77"/>
        <v>0</v>
      </c>
      <c r="J13316">
        <f t="shared" si="73"/>
        <v>6.5</v>
      </c>
      <c r="K13316">
        <f t="shared" si="74"/>
        <v>6.5</v>
      </c>
      <c r="L13316" s="15"/>
      <c r="M13316" s="1">
        <f t="shared" si="75"/>
        <v>180330.07686950447</v>
      </c>
      <c r="T13316"/>
    </row>
    <row r="13317" spans="1:20" x14ac:dyDescent="0.25">
      <c r="A13317">
        <v>1997</v>
      </c>
      <c r="B13317">
        <v>6</v>
      </c>
      <c r="C13317">
        <v>15</v>
      </c>
      <c r="D13317">
        <v>76</v>
      </c>
      <c r="E13317">
        <v>57</v>
      </c>
      <c r="F13317">
        <v>0</v>
      </c>
      <c r="H13317">
        <f t="shared" si="76"/>
        <v>66.5</v>
      </c>
      <c r="I13317">
        <f t="shared" si="77"/>
        <v>0</v>
      </c>
      <c r="J13317">
        <f t="shared" si="73"/>
        <v>1.5</v>
      </c>
      <c r="K13317">
        <f t="shared" si="74"/>
        <v>1.5</v>
      </c>
      <c r="L13317" s="15"/>
      <c r="M13317" s="1">
        <f t="shared" si="75"/>
        <v>44522.853850878986</v>
      </c>
      <c r="T13317"/>
    </row>
    <row r="13318" spans="1:20" x14ac:dyDescent="0.25">
      <c r="A13318">
        <v>1997</v>
      </c>
      <c r="B13318">
        <v>6</v>
      </c>
      <c r="C13318">
        <v>16</v>
      </c>
      <c r="D13318">
        <v>73</v>
      </c>
      <c r="E13318">
        <v>57</v>
      </c>
      <c r="F13318">
        <v>0</v>
      </c>
      <c r="H13318">
        <f t="shared" si="76"/>
        <v>65</v>
      </c>
      <c r="I13318">
        <f t="shared" si="77"/>
        <v>0</v>
      </c>
      <c r="J13318">
        <f t="shared" ref="J13318:J13381" si="78">+IF(H13318&gt;$L$12418,H13318-$L$12418,0)</f>
        <v>0</v>
      </c>
      <c r="K13318">
        <f t="shared" ref="K13318:K13381" si="79">+I13318+J13318</f>
        <v>0</v>
      </c>
      <c r="L13318" s="15"/>
      <c r="M13318" s="1">
        <f t="shared" ref="M13318:M13381" si="80">+(L$12416/30.25)+($L$12417*K13318)</f>
        <v>3780.6869452913475</v>
      </c>
      <c r="T13318"/>
    </row>
    <row r="13319" spans="1:20" x14ac:dyDescent="0.25">
      <c r="A13319">
        <v>1997</v>
      </c>
      <c r="B13319">
        <v>6</v>
      </c>
      <c r="C13319">
        <v>17</v>
      </c>
      <c r="D13319">
        <v>71</v>
      </c>
      <c r="E13319">
        <v>58</v>
      </c>
      <c r="F13319">
        <v>0</v>
      </c>
      <c r="H13319">
        <f t="shared" si="76"/>
        <v>64.5</v>
      </c>
      <c r="I13319">
        <f t="shared" si="77"/>
        <v>0.5</v>
      </c>
      <c r="J13319">
        <f t="shared" si="78"/>
        <v>0</v>
      </c>
      <c r="K13319">
        <f t="shared" si="79"/>
        <v>0.5</v>
      </c>
      <c r="L13319" s="15"/>
      <c r="M13319" s="1">
        <f t="shared" si="80"/>
        <v>17361.409247153893</v>
      </c>
      <c r="T13319"/>
    </row>
    <row r="13320" spans="1:20" x14ac:dyDescent="0.25">
      <c r="A13320">
        <v>1997</v>
      </c>
      <c r="B13320">
        <v>6</v>
      </c>
      <c r="C13320">
        <v>18</v>
      </c>
      <c r="D13320">
        <v>69</v>
      </c>
      <c r="E13320">
        <v>63</v>
      </c>
      <c r="F13320">
        <v>72</v>
      </c>
      <c r="H13320">
        <f t="shared" si="76"/>
        <v>66</v>
      </c>
      <c r="I13320">
        <f t="shared" si="77"/>
        <v>0</v>
      </c>
      <c r="J13320">
        <f t="shared" si="78"/>
        <v>1</v>
      </c>
      <c r="K13320">
        <f t="shared" si="79"/>
        <v>1</v>
      </c>
      <c r="L13320" s="15"/>
      <c r="M13320" s="1">
        <f t="shared" si="80"/>
        <v>30942.131549016442</v>
      </c>
      <c r="T13320"/>
    </row>
    <row r="13321" spans="1:20" x14ac:dyDescent="0.25">
      <c r="A13321">
        <v>1997</v>
      </c>
      <c r="B13321">
        <v>6</v>
      </c>
      <c r="C13321">
        <v>19</v>
      </c>
      <c r="D13321">
        <v>83</v>
      </c>
      <c r="E13321">
        <v>64</v>
      </c>
      <c r="F13321">
        <v>0</v>
      </c>
      <c r="H13321">
        <f t="shared" si="76"/>
        <v>73.5</v>
      </c>
      <c r="I13321">
        <f t="shared" si="77"/>
        <v>0</v>
      </c>
      <c r="J13321">
        <f t="shared" si="78"/>
        <v>8.5</v>
      </c>
      <c r="K13321">
        <f t="shared" si="79"/>
        <v>8.5</v>
      </c>
      <c r="L13321" s="15"/>
      <c r="M13321" s="1">
        <f t="shared" si="80"/>
        <v>234652.96607695465</v>
      </c>
      <c r="T13321"/>
    </row>
    <row r="13322" spans="1:20" x14ac:dyDescent="0.25">
      <c r="A13322">
        <v>1997</v>
      </c>
      <c r="B13322">
        <v>6</v>
      </c>
      <c r="C13322">
        <v>20</v>
      </c>
      <c r="D13322">
        <v>85</v>
      </c>
      <c r="E13322">
        <v>65</v>
      </c>
      <c r="F13322">
        <v>0</v>
      </c>
      <c r="H13322">
        <f t="shared" si="76"/>
        <v>75</v>
      </c>
      <c r="I13322">
        <f t="shared" si="77"/>
        <v>0</v>
      </c>
      <c r="J13322">
        <f t="shared" si="78"/>
        <v>10</v>
      </c>
      <c r="K13322">
        <f t="shared" si="79"/>
        <v>10</v>
      </c>
      <c r="L13322" s="15"/>
      <c r="M13322" s="1">
        <f t="shared" si="80"/>
        <v>275395.13298254227</v>
      </c>
      <c r="T13322"/>
    </row>
    <row r="13323" spans="1:20" x14ac:dyDescent="0.25">
      <c r="A13323">
        <v>1997</v>
      </c>
      <c r="B13323">
        <v>6</v>
      </c>
      <c r="C13323">
        <v>21</v>
      </c>
      <c r="D13323">
        <v>90</v>
      </c>
      <c r="E13323">
        <v>73</v>
      </c>
      <c r="F13323">
        <v>0</v>
      </c>
      <c r="H13323">
        <f t="shared" si="76"/>
        <v>81.5</v>
      </c>
      <c r="I13323">
        <f t="shared" si="77"/>
        <v>0</v>
      </c>
      <c r="J13323">
        <f t="shared" si="78"/>
        <v>16.5</v>
      </c>
      <c r="K13323">
        <f t="shared" si="79"/>
        <v>16.5</v>
      </c>
      <c r="L13323" s="15"/>
      <c r="M13323" s="1">
        <f t="shared" si="80"/>
        <v>451944.52290675539</v>
      </c>
      <c r="T13323"/>
    </row>
    <row r="13324" spans="1:20" x14ac:dyDescent="0.25">
      <c r="A13324">
        <v>1997</v>
      </c>
      <c r="B13324">
        <v>6</v>
      </c>
      <c r="C13324">
        <v>22</v>
      </c>
      <c r="D13324">
        <v>91</v>
      </c>
      <c r="E13324">
        <v>74</v>
      </c>
      <c r="F13324">
        <v>10</v>
      </c>
      <c r="H13324">
        <f t="shared" si="76"/>
        <v>82.5</v>
      </c>
      <c r="I13324">
        <f t="shared" si="77"/>
        <v>0</v>
      </c>
      <c r="J13324">
        <f t="shared" si="78"/>
        <v>17.5</v>
      </c>
      <c r="K13324">
        <f t="shared" si="79"/>
        <v>17.5</v>
      </c>
      <c r="L13324" s="15"/>
      <c r="M13324" s="1">
        <f t="shared" si="80"/>
        <v>479105.96751048049</v>
      </c>
      <c r="T13324"/>
    </row>
    <row r="13325" spans="1:20" x14ac:dyDescent="0.25">
      <c r="A13325">
        <v>1997</v>
      </c>
      <c r="B13325">
        <v>6</v>
      </c>
      <c r="C13325">
        <v>23</v>
      </c>
      <c r="D13325">
        <v>86</v>
      </c>
      <c r="E13325">
        <v>69</v>
      </c>
      <c r="F13325">
        <v>0</v>
      </c>
      <c r="H13325">
        <f t="shared" si="76"/>
        <v>77.5</v>
      </c>
      <c r="I13325">
        <f t="shared" si="77"/>
        <v>0</v>
      </c>
      <c r="J13325">
        <f t="shared" si="78"/>
        <v>12.5</v>
      </c>
      <c r="K13325">
        <f t="shared" si="79"/>
        <v>12.5</v>
      </c>
      <c r="L13325" s="15"/>
      <c r="M13325" s="1">
        <f t="shared" si="80"/>
        <v>343298.74449185503</v>
      </c>
      <c r="T13325"/>
    </row>
    <row r="13326" spans="1:20" x14ac:dyDescent="0.25">
      <c r="A13326">
        <v>1997</v>
      </c>
      <c r="B13326">
        <v>6</v>
      </c>
      <c r="C13326">
        <v>24</v>
      </c>
      <c r="D13326">
        <v>81</v>
      </c>
      <c r="E13326">
        <v>67</v>
      </c>
      <c r="F13326">
        <v>0</v>
      </c>
      <c r="H13326">
        <f t="shared" si="76"/>
        <v>74</v>
      </c>
      <c r="I13326">
        <f t="shared" si="77"/>
        <v>0</v>
      </c>
      <c r="J13326">
        <f t="shared" si="78"/>
        <v>9</v>
      </c>
      <c r="K13326">
        <f t="shared" si="79"/>
        <v>9</v>
      </c>
      <c r="L13326" s="15"/>
      <c r="M13326" s="1">
        <f t="shared" si="80"/>
        <v>248233.6883788172</v>
      </c>
      <c r="T13326"/>
    </row>
    <row r="13327" spans="1:20" x14ac:dyDescent="0.25">
      <c r="A13327">
        <v>1997</v>
      </c>
      <c r="B13327">
        <v>6</v>
      </c>
      <c r="C13327">
        <v>25</v>
      </c>
      <c r="D13327">
        <v>93</v>
      </c>
      <c r="E13327">
        <v>72</v>
      </c>
      <c r="F13327">
        <v>0</v>
      </c>
      <c r="H13327">
        <f t="shared" si="76"/>
        <v>82.5</v>
      </c>
      <c r="I13327">
        <f t="shared" si="77"/>
        <v>0</v>
      </c>
      <c r="J13327">
        <f t="shared" si="78"/>
        <v>17.5</v>
      </c>
      <c r="K13327">
        <f t="shared" si="79"/>
        <v>17.5</v>
      </c>
      <c r="L13327" s="15"/>
      <c r="M13327" s="1">
        <f t="shared" si="80"/>
        <v>479105.96751048049</v>
      </c>
      <c r="T13327"/>
    </row>
    <row r="13328" spans="1:20" x14ac:dyDescent="0.25">
      <c r="A13328">
        <v>1997</v>
      </c>
      <c r="B13328">
        <v>6</v>
      </c>
      <c r="C13328">
        <v>26</v>
      </c>
      <c r="D13328">
        <v>91</v>
      </c>
      <c r="E13328">
        <v>69</v>
      </c>
      <c r="F13328">
        <v>1</v>
      </c>
      <c r="H13328">
        <f t="shared" si="76"/>
        <v>80</v>
      </c>
      <c r="I13328">
        <f t="shared" si="77"/>
        <v>0</v>
      </c>
      <c r="J13328">
        <f t="shared" si="78"/>
        <v>15</v>
      </c>
      <c r="K13328">
        <f t="shared" si="79"/>
        <v>15</v>
      </c>
      <c r="L13328" s="15"/>
      <c r="M13328" s="1">
        <f t="shared" si="80"/>
        <v>411202.35600116773</v>
      </c>
      <c r="T13328"/>
    </row>
    <row r="13329" spans="1:20" x14ac:dyDescent="0.25">
      <c r="A13329">
        <v>1997</v>
      </c>
      <c r="B13329">
        <v>6</v>
      </c>
      <c r="C13329">
        <v>27</v>
      </c>
      <c r="D13329">
        <v>84</v>
      </c>
      <c r="E13329">
        <v>68</v>
      </c>
      <c r="F13329">
        <v>0</v>
      </c>
      <c r="H13329">
        <f t="shared" si="76"/>
        <v>76</v>
      </c>
      <c r="I13329">
        <f t="shared" si="77"/>
        <v>0</v>
      </c>
      <c r="J13329">
        <f t="shared" si="78"/>
        <v>11</v>
      </c>
      <c r="K13329">
        <f t="shared" si="79"/>
        <v>11</v>
      </c>
      <c r="L13329" s="15"/>
      <c r="M13329" s="1">
        <f t="shared" si="80"/>
        <v>302556.57758626738</v>
      </c>
      <c r="T13329"/>
    </row>
    <row r="13330" spans="1:20" x14ac:dyDescent="0.25">
      <c r="A13330">
        <v>1997</v>
      </c>
      <c r="B13330">
        <v>6</v>
      </c>
      <c r="C13330">
        <v>28</v>
      </c>
      <c r="D13330">
        <v>86</v>
      </c>
      <c r="E13330">
        <v>66</v>
      </c>
      <c r="F13330">
        <v>0</v>
      </c>
      <c r="H13330">
        <f t="shared" si="76"/>
        <v>76</v>
      </c>
      <c r="I13330">
        <f t="shared" si="77"/>
        <v>0</v>
      </c>
      <c r="J13330">
        <f t="shared" si="78"/>
        <v>11</v>
      </c>
      <c r="K13330">
        <f t="shared" si="79"/>
        <v>11</v>
      </c>
      <c r="L13330" s="15"/>
      <c r="M13330" s="1">
        <f t="shared" si="80"/>
        <v>302556.57758626738</v>
      </c>
      <c r="T13330"/>
    </row>
    <row r="13331" spans="1:20" x14ac:dyDescent="0.25">
      <c r="A13331">
        <v>1997</v>
      </c>
      <c r="B13331">
        <v>6</v>
      </c>
      <c r="C13331">
        <v>29</v>
      </c>
      <c r="D13331">
        <v>90</v>
      </c>
      <c r="E13331">
        <v>70</v>
      </c>
      <c r="F13331">
        <v>0</v>
      </c>
      <c r="H13331">
        <f t="shared" si="76"/>
        <v>80</v>
      </c>
      <c r="I13331">
        <f t="shared" si="77"/>
        <v>0</v>
      </c>
      <c r="J13331">
        <f t="shared" si="78"/>
        <v>15</v>
      </c>
      <c r="K13331">
        <f t="shared" si="79"/>
        <v>15</v>
      </c>
      <c r="L13331" s="15"/>
      <c r="M13331" s="1">
        <f t="shared" si="80"/>
        <v>411202.35600116773</v>
      </c>
      <c r="T13331"/>
    </row>
    <row r="13332" spans="1:20" x14ac:dyDescent="0.25">
      <c r="A13332">
        <v>1997</v>
      </c>
      <c r="B13332">
        <v>6</v>
      </c>
      <c r="C13332">
        <v>30</v>
      </c>
      <c r="D13332">
        <v>88</v>
      </c>
      <c r="E13332">
        <v>71</v>
      </c>
      <c r="F13332">
        <v>0</v>
      </c>
      <c r="H13332">
        <f t="shared" si="76"/>
        <v>79.5</v>
      </c>
      <c r="I13332">
        <f t="shared" si="77"/>
        <v>0</v>
      </c>
      <c r="J13332">
        <f t="shared" si="78"/>
        <v>14.5</v>
      </c>
      <c r="K13332">
        <f t="shared" si="79"/>
        <v>14.5</v>
      </c>
      <c r="L13332" s="15"/>
      <c r="M13332" s="1">
        <f t="shared" si="80"/>
        <v>397621.63369930518</v>
      </c>
      <c r="T13332"/>
    </row>
    <row r="13333" spans="1:20" x14ac:dyDescent="0.25">
      <c r="A13333">
        <v>1997</v>
      </c>
      <c r="B13333">
        <v>7</v>
      </c>
      <c r="C13333">
        <v>1</v>
      </c>
      <c r="D13333">
        <v>82</v>
      </c>
      <c r="E13333">
        <v>69</v>
      </c>
      <c r="F13333">
        <v>0</v>
      </c>
      <c r="H13333">
        <f t="shared" si="76"/>
        <v>75.5</v>
      </c>
      <c r="I13333">
        <f t="shared" si="77"/>
        <v>0</v>
      </c>
      <c r="J13333">
        <f t="shared" si="78"/>
        <v>10.5</v>
      </c>
      <c r="K13333">
        <f t="shared" si="79"/>
        <v>10.5</v>
      </c>
      <c r="L13333" s="15"/>
      <c r="M13333" s="1">
        <f t="shared" si="80"/>
        <v>288975.85528440482</v>
      </c>
      <c r="T13333"/>
    </row>
    <row r="13334" spans="1:20" x14ac:dyDescent="0.25">
      <c r="A13334">
        <v>1997</v>
      </c>
      <c r="B13334">
        <v>7</v>
      </c>
      <c r="C13334">
        <v>2</v>
      </c>
      <c r="D13334">
        <v>77</v>
      </c>
      <c r="E13334">
        <v>69</v>
      </c>
      <c r="F13334">
        <v>8</v>
      </c>
      <c r="H13334">
        <f t="shared" si="76"/>
        <v>73</v>
      </c>
      <c r="I13334">
        <f t="shared" si="77"/>
        <v>0</v>
      </c>
      <c r="J13334">
        <f t="shared" si="78"/>
        <v>8</v>
      </c>
      <c r="K13334">
        <f t="shared" si="79"/>
        <v>8</v>
      </c>
      <c r="L13334" s="15"/>
      <c r="M13334" s="1">
        <f t="shared" si="80"/>
        <v>221072.24377509209</v>
      </c>
      <c r="T13334"/>
    </row>
    <row r="13335" spans="1:20" x14ac:dyDescent="0.25">
      <c r="A13335">
        <v>1997</v>
      </c>
      <c r="B13335">
        <v>7</v>
      </c>
      <c r="C13335">
        <v>3</v>
      </c>
      <c r="D13335">
        <v>80</v>
      </c>
      <c r="E13335">
        <v>71</v>
      </c>
      <c r="F13335">
        <v>16</v>
      </c>
      <c r="H13335">
        <f t="shared" si="76"/>
        <v>75.5</v>
      </c>
      <c r="I13335">
        <f t="shared" si="77"/>
        <v>0</v>
      </c>
      <c r="J13335">
        <f t="shared" si="78"/>
        <v>10.5</v>
      </c>
      <c r="K13335">
        <f t="shared" si="79"/>
        <v>10.5</v>
      </c>
      <c r="L13335" s="15"/>
      <c r="M13335" s="1">
        <f t="shared" si="80"/>
        <v>288975.85528440482</v>
      </c>
      <c r="T13335"/>
    </row>
    <row r="13336" spans="1:20" x14ac:dyDescent="0.25">
      <c r="A13336">
        <v>1997</v>
      </c>
      <c r="B13336">
        <v>7</v>
      </c>
      <c r="C13336">
        <v>4</v>
      </c>
      <c r="D13336">
        <v>85</v>
      </c>
      <c r="E13336">
        <v>71</v>
      </c>
      <c r="F13336">
        <v>0</v>
      </c>
      <c r="H13336">
        <f t="shared" si="76"/>
        <v>78</v>
      </c>
      <c r="I13336">
        <f t="shared" si="77"/>
        <v>0</v>
      </c>
      <c r="J13336">
        <f t="shared" si="78"/>
        <v>13</v>
      </c>
      <c r="K13336">
        <f t="shared" si="79"/>
        <v>13</v>
      </c>
      <c r="L13336" s="15"/>
      <c r="M13336" s="1">
        <f t="shared" si="80"/>
        <v>356879.46679371758</v>
      </c>
      <c r="T13336"/>
    </row>
    <row r="13337" spans="1:20" x14ac:dyDescent="0.25">
      <c r="A13337">
        <v>1997</v>
      </c>
      <c r="B13337">
        <v>7</v>
      </c>
      <c r="C13337">
        <v>5</v>
      </c>
      <c r="D13337">
        <v>81</v>
      </c>
      <c r="E13337">
        <v>63</v>
      </c>
      <c r="F13337">
        <v>0</v>
      </c>
      <c r="H13337">
        <f t="shared" si="76"/>
        <v>72</v>
      </c>
      <c r="I13337">
        <f t="shared" si="77"/>
        <v>0</v>
      </c>
      <c r="J13337">
        <f t="shared" si="78"/>
        <v>7</v>
      </c>
      <c r="K13337">
        <f t="shared" si="79"/>
        <v>7</v>
      </c>
      <c r="L13337" s="15"/>
      <c r="M13337" s="1">
        <f t="shared" si="80"/>
        <v>193910.79917136699</v>
      </c>
      <c r="T13337"/>
    </row>
    <row r="13338" spans="1:20" x14ac:dyDescent="0.25">
      <c r="A13338">
        <v>1997</v>
      </c>
      <c r="B13338">
        <v>7</v>
      </c>
      <c r="C13338">
        <v>6</v>
      </c>
      <c r="D13338">
        <v>83</v>
      </c>
      <c r="E13338">
        <v>65</v>
      </c>
      <c r="F13338">
        <v>0</v>
      </c>
      <c r="H13338">
        <f t="shared" si="76"/>
        <v>74</v>
      </c>
      <c r="I13338">
        <f t="shared" si="77"/>
        <v>0</v>
      </c>
      <c r="J13338">
        <f t="shared" si="78"/>
        <v>9</v>
      </c>
      <c r="K13338">
        <f t="shared" si="79"/>
        <v>9</v>
      </c>
      <c r="L13338" s="15"/>
      <c r="M13338" s="1">
        <f t="shared" si="80"/>
        <v>248233.6883788172</v>
      </c>
      <c r="T13338"/>
    </row>
    <row r="13339" spans="1:20" x14ac:dyDescent="0.25">
      <c r="A13339">
        <v>1997</v>
      </c>
      <c r="B13339">
        <v>7</v>
      </c>
      <c r="C13339">
        <v>7</v>
      </c>
      <c r="D13339">
        <v>83</v>
      </c>
      <c r="E13339">
        <v>66</v>
      </c>
      <c r="F13339">
        <v>40</v>
      </c>
      <c r="H13339">
        <f t="shared" si="76"/>
        <v>74.5</v>
      </c>
      <c r="I13339">
        <f t="shared" si="77"/>
        <v>0</v>
      </c>
      <c r="J13339">
        <f t="shared" si="78"/>
        <v>9.5</v>
      </c>
      <c r="K13339">
        <f t="shared" si="79"/>
        <v>9.5</v>
      </c>
      <c r="L13339" s="15"/>
      <c r="M13339" s="1">
        <f t="shared" si="80"/>
        <v>261814.41068067972</v>
      </c>
      <c r="T13339"/>
    </row>
    <row r="13340" spans="1:20" x14ac:dyDescent="0.25">
      <c r="A13340">
        <v>1997</v>
      </c>
      <c r="B13340">
        <v>7</v>
      </c>
      <c r="C13340">
        <v>8</v>
      </c>
      <c r="D13340">
        <v>85</v>
      </c>
      <c r="E13340">
        <v>67</v>
      </c>
      <c r="F13340">
        <v>0</v>
      </c>
      <c r="H13340">
        <f t="shared" si="76"/>
        <v>76</v>
      </c>
      <c r="I13340">
        <f t="shared" si="77"/>
        <v>0</v>
      </c>
      <c r="J13340">
        <f t="shared" si="78"/>
        <v>11</v>
      </c>
      <c r="K13340">
        <f t="shared" si="79"/>
        <v>11</v>
      </c>
      <c r="L13340" s="15"/>
      <c r="M13340" s="1">
        <f t="shared" si="80"/>
        <v>302556.57758626738</v>
      </c>
      <c r="T13340"/>
    </row>
    <row r="13341" spans="1:20" x14ac:dyDescent="0.25">
      <c r="A13341">
        <v>1997</v>
      </c>
      <c r="B13341">
        <v>7</v>
      </c>
      <c r="C13341">
        <v>9</v>
      </c>
      <c r="D13341">
        <v>88</v>
      </c>
      <c r="E13341">
        <v>67</v>
      </c>
      <c r="F13341">
        <v>105</v>
      </c>
      <c r="H13341">
        <f t="shared" si="76"/>
        <v>77.5</v>
      </c>
      <c r="I13341">
        <f t="shared" si="77"/>
        <v>0</v>
      </c>
      <c r="J13341">
        <f t="shared" si="78"/>
        <v>12.5</v>
      </c>
      <c r="K13341">
        <f t="shared" si="79"/>
        <v>12.5</v>
      </c>
      <c r="L13341" s="15"/>
      <c r="M13341" s="1">
        <f t="shared" si="80"/>
        <v>343298.74449185503</v>
      </c>
      <c r="T13341"/>
    </row>
    <row r="13342" spans="1:20" x14ac:dyDescent="0.25">
      <c r="A13342">
        <v>1997</v>
      </c>
      <c r="B13342">
        <v>7</v>
      </c>
      <c r="C13342">
        <v>10</v>
      </c>
      <c r="D13342">
        <v>80</v>
      </c>
      <c r="E13342">
        <v>64</v>
      </c>
      <c r="F13342">
        <v>1</v>
      </c>
      <c r="H13342">
        <f t="shared" ref="H13342:H13405" si="81">+(D13342+E13342)/2</f>
        <v>72</v>
      </c>
      <c r="I13342">
        <f t="shared" ref="I13342:I13405" si="82">+IF(H13342&lt;65,65-H13342,0)</f>
        <v>0</v>
      </c>
      <c r="J13342">
        <f t="shared" si="78"/>
        <v>7</v>
      </c>
      <c r="K13342">
        <f t="shared" si="79"/>
        <v>7</v>
      </c>
      <c r="L13342" s="15"/>
      <c r="M13342" s="1">
        <f t="shared" si="80"/>
        <v>193910.79917136699</v>
      </c>
      <c r="T13342"/>
    </row>
    <row r="13343" spans="1:20" x14ac:dyDescent="0.25">
      <c r="A13343">
        <v>1997</v>
      </c>
      <c r="B13343">
        <v>7</v>
      </c>
      <c r="C13343">
        <v>11</v>
      </c>
      <c r="D13343">
        <v>85</v>
      </c>
      <c r="E13343">
        <v>64</v>
      </c>
      <c r="F13343">
        <v>0</v>
      </c>
      <c r="H13343">
        <f t="shared" si="81"/>
        <v>74.5</v>
      </c>
      <c r="I13343">
        <f t="shared" si="82"/>
        <v>0</v>
      </c>
      <c r="J13343">
        <f t="shared" si="78"/>
        <v>9.5</v>
      </c>
      <c r="K13343">
        <f t="shared" si="79"/>
        <v>9.5</v>
      </c>
      <c r="L13343" s="15"/>
      <c r="M13343" s="1">
        <f t="shared" si="80"/>
        <v>261814.41068067972</v>
      </c>
      <c r="T13343"/>
    </row>
    <row r="13344" spans="1:20" x14ac:dyDescent="0.25">
      <c r="A13344">
        <v>1997</v>
      </c>
      <c r="B13344">
        <v>7</v>
      </c>
      <c r="C13344">
        <v>12</v>
      </c>
      <c r="D13344">
        <v>87</v>
      </c>
      <c r="E13344">
        <v>67</v>
      </c>
      <c r="F13344">
        <v>0</v>
      </c>
      <c r="H13344">
        <f t="shared" si="81"/>
        <v>77</v>
      </c>
      <c r="I13344">
        <f t="shared" si="82"/>
        <v>0</v>
      </c>
      <c r="J13344">
        <f t="shared" si="78"/>
        <v>12</v>
      </c>
      <c r="K13344">
        <f t="shared" si="79"/>
        <v>12</v>
      </c>
      <c r="L13344" s="15"/>
      <c r="M13344" s="1">
        <f t="shared" si="80"/>
        <v>329718.02218999248</v>
      </c>
      <c r="T13344"/>
    </row>
    <row r="13345" spans="1:20" x14ac:dyDescent="0.25">
      <c r="A13345">
        <v>1997</v>
      </c>
      <c r="B13345">
        <v>7</v>
      </c>
      <c r="C13345">
        <v>13</v>
      </c>
      <c r="D13345">
        <v>92</v>
      </c>
      <c r="E13345">
        <v>71</v>
      </c>
      <c r="F13345">
        <v>0</v>
      </c>
      <c r="H13345">
        <f t="shared" si="81"/>
        <v>81.5</v>
      </c>
      <c r="I13345">
        <f t="shared" si="82"/>
        <v>0</v>
      </c>
      <c r="J13345">
        <f t="shared" si="78"/>
        <v>16.5</v>
      </c>
      <c r="K13345">
        <f t="shared" si="79"/>
        <v>16.5</v>
      </c>
      <c r="L13345" s="15"/>
      <c r="M13345" s="1">
        <f t="shared" si="80"/>
        <v>451944.52290675539</v>
      </c>
      <c r="T13345"/>
    </row>
    <row r="13346" spans="1:20" x14ac:dyDescent="0.25">
      <c r="A13346">
        <v>1997</v>
      </c>
      <c r="B13346">
        <v>7</v>
      </c>
      <c r="C13346">
        <v>14</v>
      </c>
      <c r="D13346">
        <v>94</v>
      </c>
      <c r="E13346">
        <v>75</v>
      </c>
      <c r="F13346">
        <v>0</v>
      </c>
      <c r="H13346">
        <f t="shared" si="81"/>
        <v>84.5</v>
      </c>
      <c r="I13346">
        <f t="shared" si="82"/>
        <v>0</v>
      </c>
      <c r="J13346">
        <f t="shared" si="78"/>
        <v>19.5</v>
      </c>
      <c r="K13346">
        <f t="shared" si="79"/>
        <v>19.5</v>
      </c>
      <c r="L13346" s="15"/>
      <c r="M13346" s="1">
        <f t="shared" si="80"/>
        <v>533428.85671793064</v>
      </c>
      <c r="T13346"/>
    </row>
    <row r="13347" spans="1:20" x14ac:dyDescent="0.25">
      <c r="A13347">
        <v>1997</v>
      </c>
      <c r="B13347">
        <v>7</v>
      </c>
      <c r="C13347">
        <v>15</v>
      </c>
      <c r="D13347">
        <v>97</v>
      </c>
      <c r="E13347">
        <v>77</v>
      </c>
      <c r="F13347">
        <v>17</v>
      </c>
      <c r="H13347">
        <f t="shared" si="81"/>
        <v>87</v>
      </c>
      <c r="I13347">
        <f t="shared" si="82"/>
        <v>0</v>
      </c>
      <c r="J13347">
        <f t="shared" si="78"/>
        <v>22</v>
      </c>
      <c r="K13347">
        <f t="shared" si="79"/>
        <v>22</v>
      </c>
      <c r="L13347" s="15"/>
      <c r="M13347" s="1">
        <f t="shared" si="80"/>
        <v>601332.4682272434</v>
      </c>
      <c r="T13347"/>
    </row>
    <row r="13348" spans="1:20" x14ac:dyDescent="0.25">
      <c r="A13348">
        <v>1997</v>
      </c>
      <c r="B13348">
        <v>7</v>
      </c>
      <c r="C13348">
        <v>16</v>
      </c>
      <c r="D13348">
        <v>88</v>
      </c>
      <c r="E13348">
        <v>73</v>
      </c>
      <c r="F13348">
        <v>0</v>
      </c>
      <c r="H13348">
        <f t="shared" si="81"/>
        <v>80.5</v>
      </c>
      <c r="I13348">
        <f t="shared" si="82"/>
        <v>0</v>
      </c>
      <c r="J13348">
        <f t="shared" si="78"/>
        <v>15.5</v>
      </c>
      <c r="K13348">
        <f t="shared" si="79"/>
        <v>15.5</v>
      </c>
      <c r="L13348" s="15"/>
      <c r="M13348" s="1">
        <f t="shared" si="80"/>
        <v>424783.07830303028</v>
      </c>
      <c r="T13348"/>
    </row>
    <row r="13349" spans="1:20" x14ac:dyDescent="0.25">
      <c r="A13349">
        <v>1997</v>
      </c>
      <c r="B13349">
        <v>7</v>
      </c>
      <c r="C13349">
        <v>17</v>
      </c>
      <c r="D13349">
        <v>96</v>
      </c>
      <c r="E13349">
        <v>75</v>
      </c>
      <c r="F13349">
        <v>0</v>
      </c>
      <c r="H13349">
        <f t="shared" si="81"/>
        <v>85.5</v>
      </c>
      <c r="I13349">
        <f t="shared" si="82"/>
        <v>0</v>
      </c>
      <c r="J13349">
        <f t="shared" si="78"/>
        <v>20.5</v>
      </c>
      <c r="K13349">
        <f t="shared" si="79"/>
        <v>20.5</v>
      </c>
      <c r="L13349" s="15"/>
      <c r="M13349" s="1">
        <f t="shared" si="80"/>
        <v>560590.30132165574</v>
      </c>
      <c r="T13349"/>
    </row>
    <row r="13350" spans="1:20" x14ac:dyDescent="0.25">
      <c r="A13350">
        <v>1997</v>
      </c>
      <c r="B13350">
        <v>7</v>
      </c>
      <c r="C13350">
        <v>18</v>
      </c>
      <c r="D13350">
        <v>91</v>
      </c>
      <c r="E13350">
        <v>68</v>
      </c>
      <c r="F13350">
        <v>43</v>
      </c>
      <c r="H13350">
        <f t="shared" si="81"/>
        <v>79.5</v>
      </c>
      <c r="I13350">
        <f t="shared" si="82"/>
        <v>0</v>
      </c>
      <c r="J13350">
        <f t="shared" si="78"/>
        <v>14.5</v>
      </c>
      <c r="K13350">
        <f t="shared" si="79"/>
        <v>14.5</v>
      </c>
      <c r="L13350" s="15"/>
      <c r="M13350" s="1">
        <f t="shared" si="80"/>
        <v>397621.63369930518</v>
      </c>
      <c r="T13350"/>
    </row>
    <row r="13351" spans="1:20" x14ac:dyDescent="0.25">
      <c r="A13351">
        <v>1997</v>
      </c>
      <c r="B13351">
        <v>7</v>
      </c>
      <c r="C13351">
        <v>19</v>
      </c>
      <c r="D13351">
        <v>83</v>
      </c>
      <c r="E13351">
        <v>63</v>
      </c>
      <c r="F13351">
        <v>0</v>
      </c>
      <c r="H13351">
        <f t="shared" si="81"/>
        <v>73</v>
      </c>
      <c r="I13351">
        <f t="shared" si="82"/>
        <v>0</v>
      </c>
      <c r="J13351">
        <f t="shared" si="78"/>
        <v>8</v>
      </c>
      <c r="K13351">
        <f t="shared" si="79"/>
        <v>8</v>
      </c>
      <c r="L13351" s="15"/>
      <c r="M13351" s="1">
        <f t="shared" si="80"/>
        <v>221072.24377509209</v>
      </c>
      <c r="T13351"/>
    </row>
    <row r="13352" spans="1:20" x14ac:dyDescent="0.25">
      <c r="A13352">
        <v>1997</v>
      </c>
      <c r="B13352">
        <v>7</v>
      </c>
      <c r="C13352">
        <v>20</v>
      </c>
      <c r="D13352">
        <v>81</v>
      </c>
      <c r="E13352">
        <v>59</v>
      </c>
      <c r="F13352">
        <v>0</v>
      </c>
      <c r="H13352">
        <f t="shared" si="81"/>
        <v>70</v>
      </c>
      <c r="I13352">
        <f t="shared" si="82"/>
        <v>0</v>
      </c>
      <c r="J13352">
        <f t="shared" si="78"/>
        <v>5</v>
      </c>
      <c r="K13352">
        <f t="shared" si="79"/>
        <v>5</v>
      </c>
      <c r="L13352" s="15"/>
      <c r="M13352" s="1">
        <f t="shared" si="80"/>
        <v>139587.90996391681</v>
      </c>
      <c r="T13352"/>
    </row>
    <row r="13353" spans="1:20" x14ac:dyDescent="0.25">
      <c r="A13353">
        <v>1997</v>
      </c>
      <c r="B13353">
        <v>7</v>
      </c>
      <c r="C13353">
        <v>21</v>
      </c>
      <c r="D13353">
        <v>83</v>
      </c>
      <c r="E13353">
        <v>66</v>
      </c>
      <c r="F13353">
        <v>86</v>
      </c>
      <c r="H13353">
        <f t="shared" si="81"/>
        <v>74.5</v>
      </c>
      <c r="I13353">
        <f t="shared" si="82"/>
        <v>0</v>
      </c>
      <c r="J13353">
        <f t="shared" si="78"/>
        <v>9.5</v>
      </c>
      <c r="K13353">
        <f t="shared" si="79"/>
        <v>9.5</v>
      </c>
      <c r="L13353" s="15"/>
      <c r="M13353" s="1">
        <f t="shared" si="80"/>
        <v>261814.41068067972</v>
      </c>
      <c r="T13353"/>
    </row>
    <row r="13354" spans="1:20" x14ac:dyDescent="0.25">
      <c r="A13354">
        <v>1997</v>
      </c>
      <c r="B13354">
        <v>7</v>
      </c>
      <c r="C13354">
        <v>22</v>
      </c>
      <c r="D13354">
        <v>80</v>
      </c>
      <c r="E13354">
        <v>63</v>
      </c>
      <c r="F13354">
        <v>49</v>
      </c>
      <c r="H13354">
        <f t="shared" si="81"/>
        <v>71.5</v>
      </c>
      <c r="I13354">
        <f t="shared" si="82"/>
        <v>0</v>
      </c>
      <c r="J13354">
        <f t="shared" si="78"/>
        <v>6.5</v>
      </c>
      <c r="K13354">
        <f t="shared" si="79"/>
        <v>6.5</v>
      </c>
      <c r="L13354" s="15"/>
      <c r="M13354" s="1">
        <f t="shared" si="80"/>
        <v>180330.07686950447</v>
      </c>
      <c r="T13354"/>
    </row>
    <row r="13355" spans="1:20" x14ac:dyDescent="0.25">
      <c r="A13355">
        <v>1997</v>
      </c>
      <c r="B13355">
        <v>7</v>
      </c>
      <c r="C13355">
        <v>23</v>
      </c>
      <c r="D13355">
        <v>77</v>
      </c>
      <c r="E13355">
        <v>67</v>
      </c>
      <c r="F13355">
        <v>0</v>
      </c>
      <c r="H13355">
        <f t="shared" si="81"/>
        <v>72</v>
      </c>
      <c r="I13355">
        <f t="shared" si="82"/>
        <v>0</v>
      </c>
      <c r="J13355">
        <f t="shared" si="78"/>
        <v>7</v>
      </c>
      <c r="K13355">
        <f t="shared" si="79"/>
        <v>7</v>
      </c>
      <c r="L13355" s="15"/>
      <c r="M13355" s="1">
        <f t="shared" si="80"/>
        <v>193910.79917136699</v>
      </c>
      <c r="T13355"/>
    </row>
    <row r="13356" spans="1:20" x14ac:dyDescent="0.25">
      <c r="A13356">
        <v>1997</v>
      </c>
      <c r="B13356">
        <v>7</v>
      </c>
      <c r="C13356">
        <v>24</v>
      </c>
      <c r="D13356">
        <v>68</v>
      </c>
      <c r="E13356">
        <v>58</v>
      </c>
      <c r="F13356">
        <v>375</v>
      </c>
      <c r="H13356">
        <f t="shared" si="81"/>
        <v>63</v>
      </c>
      <c r="I13356">
        <f t="shared" si="82"/>
        <v>2</v>
      </c>
      <c r="J13356">
        <f t="shared" si="78"/>
        <v>0</v>
      </c>
      <c r="K13356">
        <f t="shared" si="79"/>
        <v>2</v>
      </c>
      <c r="L13356" s="15"/>
      <c r="M13356" s="1">
        <f t="shared" si="80"/>
        <v>58103.576152741531</v>
      </c>
      <c r="T13356"/>
    </row>
    <row r="13357" spans="1:20" x14ac:dyDescent="0.25">
      <c r="A13357">
        <v>1997</v>
      </c>
      <c r="B13357">
        <v>7</v>
      </c>
      <c r="C13357">
        <v>25</v>
      </c>
      <c r="D13357">
        <v>80</v>
      </c>
      <c r="E13357">
        <v>59</v>
      </c>
      <c r="F13357">
        <v>87</v>
      </c>
      <c r="H13357">
        <f t="shared" si="81"/>
        <v>69.5</v>
      </c>
      <c r="I13357">
        <f t="shared" si="82"/>
        <v>0</v>
      </c>
      <c r="J13357">
        <f t="shared" si="78"/>
        <v>4.5</v>
      </c>
      <c r="K13357">
        <f t="shared" si="79"/>
        <v>4.5</v>
      </c>
      <c r="L13357" s="15"/>
      <c r="M13357" s="1">
        <f t="shared" si="80"/>
        <v>126007.18766205428</v>
      </c>
      <c r="T13357"/>
    </row>
    <row r="13358" spans="1:20" x14ac:dyDescent="0.25">
      <c r="A13358">
        <v>1997</v>
      </c>
      <c r="B13358">
        <v>7</v>
      </c>
      <c r="C13358">
        <v>26</v>
      </c>
      <c r="D13358">
        <v>85</v>
      </c>
      <c r="E13358">
        <v>64</v>
      </c>
      <c r="F13358">
        <v>0</v>
      </c>
      <c r="H13358">
        <f t="shared" si="81"/>
        <v>74.5</v>
      </c>
      <c r="I13358">
        <f t="shared" si="82"/>
        <v>0</v>
      </c>
      <c r="J13358">
        <f t="shared" si="78"/>
        <v>9.5</v>
      </c>
      <c r="K13358">
        <f t="shared" si="79"/>
        <v>9.5</v>
      </c>
      <c r="L13358" s="15"/>
      <c r="M13358" s="1">
        <f t="shared" si="80"/>
        <v>261814.41068067972</v>
      </c>
      <c r="T13358"/>
    </row>
    <row r="13359" spans="1:20" x14ac:dyDescent="0.25">
      <c r="A13359">
        <v>1997</v>
      </c>
      <c r="B13359">
        <v>7</v>
      </c>
      <c r="C13359">
        <v>27</v>
      </c>
      <c r="D13359">
        <v>85</v>
      </c>
      <c r="E13359">
        <v>74</v>
      </c>
      <c r="F13359">
        <v>9</v>
      </c>
      <c r="H13359">
        <f t="shared" si="81"/>
        <v>79.5</v>
      </c>
      <c r="I13359">
        <f t="shared" si="82"/>
        <v>0</v>
      </c>
      <c r="J13359">
        <f t="shared" si="78"/>
        <v>14.5</v>
      </c>
      <c r="K13359">
        <f t="shared" si="79"/>
        <v>14.5</v>
      </c>
      <c r="L13359" s="15"/>
      <c r="M13359" s="1">
        <f t="shared" si="80"/>
        <v>397621.63369930518</v>
      </c>
      <c r="T13359"/>
    </row>
    <row r="13360" spans="1:20" x14ac:dyDescent="0.25">
      <c r="A13360">
        <v>1997</v>
      </c>
      <c r="B13360">
        <v>7</v>
      </c>
      <c r="C13360">
        <v>28</v>
      </c>
      <c r="D13360">
        <v>89</v>
      </c>
      <c r="E13360">
        <v>71</v>
      </c>
      <c r="F13360">
        <v>0</v>
      </c>
      <c r="H13360">
        <f t="shared" si="81"/>
        <v>80</v>
      </c>
      <c r="I13360">
        <f t="shared" si="82"/>
        <v>0</v>
      </c>
      <c r="J13360">
        <f t="shared" si="78"/>
        <v>15</v>
      </c>
      <c r="K13360">
        <f t="shared" si="79"/>
        <v>15</v>
      </c>
      <c r="L13360" s="15"/>
      <c r="M13360" s="1">
        <f t="shared" si="80"/>
        <v>411202.35600116773</v>
      </c>
      <c r="T13360"/>
    </row>
    <row r="13361" spans="1:20" x14ac:dyDescent="0.25">
      <c r="A13361">
        <v>1997</v>
      </c>
      <c r="B13361">
        <v>7</v>
      </c>
      <c r="C13361">
        <v>29</v>
      </c>
      <c r="D13361">
        <v>81</v>
      </c>
      <c r="E13361">
        <v>68</v>
      </c>
      <c r="F13361">
        <v>0</v>
      </c>
      <c r="H13361">
        <f t="shared" si="81"/>
        <v>74.5</v>
      </c>
      <c r="I13361">
        <f t="shared" si="82"/>
        <v>0</v>
      </c>
      <c r="J13361">
        <f t="shared" si="78"/>
        <v>9.5</v>
      </c>
      <c r="K13361">
        <f t="shared" si="79"/>
        <v>9.5</v>
      </c>
      <c r="L13361" s="15"/>
      <c r="M13361" s="1">
        <f t="shared" si="80"/>
        <v>261814.41068067972</v>
      </c>
      <c r="T13361"/>
    </row>
    <row r="13362" spans="1:20" x14ac:dyDescent="0.25">
      <c r="A13362">
        <v>1997</v>
      </c>
      <c r="B13362">
        <v>7</v>
      </c>
      <c r="C13362">
        <v>30</v>
      </c>
      <c r="D13362">
        <v>80</v>
      </c>
      <c r="E13362">
        <v>63</v>
      </c>
      <c r="F13362">
        <v>0</v>
      </c>
      <c r="H13362">
        <f t="shared" si="81"/>
        <v>71.5</v>
      </c>
      <c r="I13362">
        <f t="shared" si="82"/>
        <v>0</v>
      </c>
      <c r="J13362">
        <f t="shared" si="78"/>
        <v>6.5</v>
      </c>
      <c r="K13362">
        <f t="shared" si="79"/>
        <v>6.5</v>
      </c>
      <c r="L13362" s="15"/>
      <c r="M13362" s="1">
        <f t="shared" si="80"/>
        <v>180330.07686950447</v>
      </c>
      <c r="T13362"/>
    </row>
    <row r="13363" spans="1:20" x14ac:dyDescent="0.25">
      <c r="A13363">
        <v>1997</v>
      </c>
      <c r="B13363">
        <v>7</v>
      </c>
      <c r="C13363">
        <v>31</v>
      </c>
      <c r="D13363">
        <v>86</v>
      </c>
      <c r="E13363">
        <v>65</v>
      </c>
      <c r="F13363">
        <v>0</v>
      </c>
      <c r="H13363">
        <f t="shared" si="81"/>
        <v>75.5</v>
      </c>
      <c r="I13363">
        <f t="shared" si="82"/>
        <v>0</v>
      </c>
      <c r="J13363">
        <f t="shared" si="78"/>
        <v>10.5</v>
      </c>
      <c r="K13363">
        <f t="shared" si="79"/>
        <v>10.5</v>
      </c>
      <c r="L13363" s="15"/>
      <c r="M13363" s="1">
        <f t="shared" si="80"/>
        <v>288975.85528440482</v>
      </c>
      <c r="T13363"/>
    </row>
    <row r="13364" spans="1:20" x14ac:dyDescent="0.25">
      <c r="A13364">
        <v>1997</v>
      </c>
      <c r="B13364">
        <v>8</v>
      </c>
      <c r="C13364">
        <v>1</v>
      </c>
      <c r="D13364">
        <v>86</v>
      </c>
      <c r="E13364">
        <v>70</v>
      </c>
      <c r="F13364">
        <v>0</v>
      </c>
      <c r="H13364">
        <f t="shared" si="81"/>
        <v>78</v>
      </c>
      <c r="I13364">
        <f t="shared" si="82"/>
        <v>0</v>
      </c>
      <c r="J13364">
        <f t="shared" si="78"/>
        <v>13</v>
      </c>
      <c r="K13364">
        <f t="shared" si="79"/>
        <v>13</v>
      </c>
      <c r="L13364" s="15"/>
      <c r="M13364" s="1">
        <f t="shared" si="80"/>
        <v>356879.46679371758</v>
      </c>
      <c r="T13364"/>
    </row>
    <row r="13365" spans="1:20" x14ac:dyDescent="0.25">
      <c r="A13365">
        <v>1997</v>
      </c>
      <c r="B13365">
        <v>8</v>
      </c>
      <c r="C13365">
        <v>2</v>
      </c>
      <c r="D13365">
        <v>86</v>
      </c>
      <c r="E13365">
        <v>72</v>
      </c>
      <c r="F13365">
        <v>0</v>
      </c>
      <c r="H13365">
        <f t="shared" si="81"/>
        <v>79</v>
      </c>
      <c r="I13365">
        <f t="shared" si="82"/>
        <v>0</v>
      </c>
      <c r="J13365">
        <f t="shared" si="78"/>
        <v>14</v>
      </c>
      <c r="K13365">
        <f t="shared" si="79"/>
        <v>14</v>
      </c>
      <c r="L13365" s="15"/>
      <c r="M13365" s="1">
        <f t="shared" si="80"/>
        <v>384040.91139744263</v>
      </c>
      <c r="T13365"/>
    </row>
    <row r="13366" spans="1:20" x14ac:dyDescent="0.25">
      <c r="A13366">
        <v>1997</v>
      </c>
      <c r="B13366">
        <v>8</v>
      </c>
      <c r="C13366">
        <v>3</v>
      </c>
      <c r="D13366">
        <v>89</v>
      </c>
      <c r="E13366">
        <v>72</v>
      </c>
      <c r="F13366">
        <v>0</v>
      </c>
      <c r="H13366">
        <f t="shared" si="81"/>
        <v>80.5</v>
      </c>
      <c r="I13366">
        <f t="shared" si="82"/>
        <v>0</v>
      </c>
      <c r="J13366">
        <f t="shared" si="78"/>
        <v>15.5</v>
      </c>
      <c r="K13366">
        <f t="shared" si="79"/>
        <v>15.5</v>
      </c>
      <c r="L13366" s="15"/>
      <c r="M13366" s="1">
        <f t="shared" si="80"/>
        <v>424783.07830303028</v>
      </c>
      <c r="T13366"/>
    </row>
    <row r="13367" spans="1:20" x14ac:dyDescent="0.25">
      <c r="A13367">
        <v>1997</v>
      </c>
      <c r="B13367">
        <v>8</v>
      </c>
      <c r="C13367">
        <v>4</v>
      </c>
      <c r="D13367">
        <v>80</v>
      </c>
      <c r="E13367">
        <v>65</v>
      </c>
      <c r="F13367">
        <v>15</v>
      </c>
      <c r="H13367">
        <f t="shared" si="81"/>
        <v>72.5</v>
      </c>
      <c r="I13367">
        <f t="shared" si="82"/>
        <v>0</v>
      </c>
      <c r="J13367">
        <f t="shared" si="78"/>
        <v>7.5</v>
      </c>
      <c r="K13367">
        <f t="shared" si="79"/>
        <v>7.5</v>
      </c>
      <c r="L13367" s="15"/>
      <c r="M13367" s="1">
        <f t="shared" si="80"/>
        <v>207491.52147322954</v>
      </c>
      <c r="T13367"/>
    </row>
    <row r="13368" spans="1:20" x14ac:dyDescent="0.25">
      <c r="A13368">
        <v>1997</v>
      </c>
      <c r="B13368">
        <v>8</v>
      </c>
      <c r="C13368">
        <v>5</v>
      </c>
      <c r="D13368">
        <v>80</v>
      </c>
      <c r="E13368">
        <v>62</v>
      </c>
      <c r="F13368">
        <v>70</v>
      </c>
      <c r="H13368">
        <f t="shared" si="81"/>
        <v>71</v>
      </c>
      <c r="I13368">
        <f t="shared" si="82"/>
        <v>0</v>
      </c>
      <c r="J13368">
        <f t="shared" si="78"/>
        <v>6</v>
      </c>
      <c r="K13368">
        <f t="shared" si="79"/>
        <v>6</v>
      </c>
      <c r="L13368" s="15"/>
      <c r="M13368" s="1">
        <f t="shared" si="80"/>
        <v>166749.35456764192</v>
      </c>
      <c r="T13368"/>
    </row>
    <row r="13369" spans="1:20" x14ac:dyDescent="0.25">
      <c r="A13369">
        <v>1997</v>
      </c>
      <c r="B13369">
        <v>8</v>
      </c>
      <c r="C13369">
        <v>6</v>
      </c>
      <c r="D13369">
        <v>78</v>
      </c>
      <c r="E13369">
        <v>60</v>
      </c>
      <c r="F13369">
        <v>0</v>
      </c>
      <c r="H13369">
        <f t="shared" si="81"/>
        <v>69</v>
      </c>
      <c r="I13369">
        <f t="shared" si="82"/>
        <v>0</v>
      </c>
      <c r="J13369">
        <f t="shared" si="78"/>
        <v>4</v>
      </c>
      <c r="K13369">
        <f t="shared" si="79"/>
        <v>4</v>
      </c>
      <c r="L13369" s="15"/>
      <c r="M13369" s="1">
        <f t="shared" si="80"/>
        <v>112426.46536019172</v>
      </c>
      <c r="T13369"/>
    </row>
    <row r="13370" spans="1:20" x14ac:dyDescent="0.25">
      <c r="A13370">
        <v>1997</v>
      </c>
      <c r="B13370">
        <v>8</v>
      </c>
      <c r="C13370">
        <v>7</v>
      </c>
      <c r="D13370">
        <v>81</v>
      </c>
      <c r="E13370">
        <v>62</v>
      </c>
      <c r="F13370">
        <v>0</v>
      </c>
      <c r="H13370">
        <f t="shared" si="81"/>
        <v>71.5</v>
      </c>
      <c r="I13370">
        <f t="shared" si="82"/>
        <v>0</v>
      </c>
      <c r="J13370">
        <f t="shared" si="78"/>
        <v>6.5</v>
      </c>
      <c r="K13370">
        <f t="shared" si="79"/>
        <v>6.5</v>
      </c>
      <c r="L13370" s="15"/>
      <c r="M13370" s="1">
        <f t="shared" si="80"/>
        <v>180330.07686950447</v>
      </c>
      <c r="T13370"/>
    </row>
    <row r="13371" spans="1:20" x14ac:dyDescent="0.25">
      <c r="A13371">
        <v>1997</v>
      </c>
      <c r="B13371">
        <v>8</v>
      </c>
      <c r="C13371">
        <v>8</v>
      </c>
      <c r="D13371">
        <v>80</v>
      </c>
      <c r="E13371">
        <v>63</v>
      </c>
      <c r="F13371">
        <v>0</v>
      </c>
      <c r="H13371">
        <f t="shared" si="81"/>
        <v>71.5</v>
      </c>
      <c r="I13371">
        <f t="shared" si="82"/>
        <v>0</v>
      </c>
      <c r="J13371">
        <f t="shared" si="78"/>
        <v>6.5</v>
      </c>
      <c r="K13371">
        <f t="shared" si="79"/>
        <v>6.5</v>
      </c>
      <c r="L13371" s="15"/>
      <c r="M13371" s="1">
        <f t="shared" si="80"/>
        <v>180330.07686950447</v>
      </c>
      <c r="T13371"/>
    </row>
    <row r="13372" spans="1:20" x14ac:dyDescent="0.25">
      <c r="A13372">
        <v>1997</v>
      </c>
      <c r="B13372">
        <v>8</v>
      </c>
      <c r="C13372">
        <v>9</v>
      </c>
      <c r="D13372">
        <v>87</v>
      </c>
      <c r="E13372">
        <v>68</v>
      </c>
      <c r="F13372">
        <v>0</v>
      </c>
      <c r="H13372">
        <f t="shared" si="81"/>
        <v>77.5</v>
      </c>
      <c r="I13372">
        <f t="shared" si="82"/>
        <v>0</v>
      </c>
      <c r="J13372">
        <f t="shared" si="78"/>
        <v>12.5</v>
      </c>
      <c r="K13372">
        <f t="shared" si="79"/>
        <v>12.5</v>
      </c>
      <c r="L13372" s="15"/>
      <c r="M13372" s="1">
        <f t="shared" si="80"/>
        <v>343298.74449185503</v>
      </c>
      <c r="T13372"/>
    </row>
    <row r="13373" spans="1:20" x14ac:dyDescent="0.25">
      <c r="A13373">
        <v>1997</v>
      </c>
      <c r="B13373">
        <v>8</v>
      </c>
      <c r="C13373">
        <v>10</v>
      </c>
      <c r="D13373">
        <v>85</v>
      </c>
      <c r="E13373">
        <v>71</v>
      </c>
      <c r="F13373">
        <v>0</v>
      </c>
      <c r="H13373">
        <f t="shared" si="81"/>
        <v>78</v>
      </c>
      <c r="I13373">
        <f t="shared" si="82"/>
        <v>0</v>
      </c>
      <c r="J13373">
        <f t="shared" si="78"/>
        <v>13</v>
      </c>
      <c r="K13373">
        <f t="shared" si="79"/>
        <v>13</v>
      </c>
      <c r="L13373" s="15"/>
      <c r="M13373" s="1">
        <f t="shared" si="80"/>
        <v>356879.46679371758</v>
      </c>
      <c r="T13373"/>
    </row>
    <row r="13374" spans="1:20" x14ac:dyDescent="0.25">
      <c r="A13374">
        <v>1997</v>
      </c>
      <c r="B13374">
        <v>8</v>
      </c>
      <c r="C13374">
        <v>11</v>
      </c>
      <c r="D13374">
        <v>84</v>
      </c>
      <c r="E13374">
        <v>70</v>
      </c>
      <c r="F13374">
        <v>0</v>
      </c>
      <c r="H13374">
        <f t="shared" si="81"/>
        <v>77</v>
      </c>
      <c r="I13374">
        <f t="shared" si="82"/>
        <v>0</v>
      </c>
      <c r="J13374">
        <f t="shared" si="78"/>
        <v>12</v>
      </c>
      <c r="K13374">
        <f t="shared" si="79"/>
        <v>12</v>
      </c>
      <c r="L13374" s="15"/>
      <c r="M13374" s="1">
        <f t="shared" si="80"/>
        <v>329718.02218999248</v>
      </c>
      <c r="T13374"/>
    </row>
    <row r="13375" spans="1:20" x14ac:dyDescent="0.25">
      <c r="A13375">
        <v>1997</v>
      </c>
      <c r="B13375">
        <v>8</v>
      </c>
      <c r="C13375">
        <v>12</v>
      </c>
      <c r="D13375">
        <v>81</v>
      </c>
      <c r="E13375">
        <v>71</v>
      </c>
      <c r="F13375">
        <v>1</v>
      </c>
      <c r="H13375">
        <f t="shared" si="81"/>
        <v>76</v>
      </c>
      <c r="I13375">
        <f t="shared" si="82"/>
        <v>0</v>
      </c>
      <c r="J13375">
        <f t="shared" si="78"/>
        <v>11</v>
      </c>
      <c r="K13375">
        <f t="shared" si="79"/>
        <v>11</v>
      </c>
      <c r="L13375" s="15"/>
      <c r="M13375" s="1">
        <f t="shared" si="80"/>
        <v>302556.57758626738</v>
      </c>
      <c r="T13375"/>
    </row>
    <row r="13376" spans="1:20" x14ac:dyDescent="0.25">
      <c r="A13376">
        <v>1997</v>
      </c>
      <c r="B13376">
        <v>8</v>
      </c>
      <c r="C13376">
        <v>13</v>
      </c>
      <c r="D13376">
        <v>81</v>
      </c>
      <c r="E13376">
        <v>71</v>
      </c>
      <c r="F13376">
        <v>10</v>
      </c>
      <c r="H13376">
        <f t="shared" si="81"/>
        <v>76</v>
      </c>
      <c r="I13376">
        <f t="shared" si="82"/>
        <v>0</v>
      </c>
      <c r="J13376">
        <f t="shared" si="78"/>
        <v>11</v>
      </c>
      <c r="K13376">
        <f t="shared" si="79"/>
        <v>11</v>
      </c>
      <c r="L13376" s="15"/>
      <c r="M13376" s="1">
        <f t="shared" si="80"/>
        <v>302556.57758626738</v>
      </c>
      <c r="T13376"/>
    </row>
    <row r="13377" spans="1:20" x14ac:dyDescent="0.25">
      <c r="A13377">
        <v>1997</v>
      </c>
      <c r="B13377">
        <v>8</v>
      </c>
      <c r="C13377">
        <v>14</v>
      </c>
      <c r="D13377">
        <v>82</v>
      </c>
      <c r="E13377">
        <v>71</v>
      </c>
      <c r="F13377">
        <v>0</v>
      </c>
      <c r="H13377">
        <f t="shared" si="81"/>
        <v>76.5</v>
      </c>
      <c r="I13377">
        <f t="shared" si="82"/>
        <v>0</v>
      </c>
      <c r="J13377">
        <f t="shared" si="78"/>
        <v>11.5</v>
      </c>
      <c r="K13377">
        <f t="shared" si="79"/>
        <v>11.5</v>
      </c>
      <c r="L13377" s="15"/>
      <c r="M13377" s="1">
        <f t="shared" si="80"/>
        <v>316137.29988812993</v>
      </c>
      <c r="T13377"/>
    </row>
    <row r="13378" spans="1:20" x14ac:dyDescent="0.25">
      <c r="A13378">
        <v>1997</v>
      </c>
      <c r="B13378">
        <v>8</v>
      </c>
      <c r="C13378">
        <v>15</v>
      </c>
      <c r="D13378">
        <v>82</v>
      </c>
      <c r="E13378">
        <v>70</v>
      </c>
      <c r="F13378">
        <v>0</v>
      </c>
      <c r="H13378">
        <f t="shared" si="81"/>
        <v>76</v>
      </c>
      <c r="I13378">
        <f t="shared" si="82"/>
        <v>0</v>
      </c>
      <c r="J13378">
        <f t="shared" si="78"/>
        <v>11</v>
      </c>
      <c r="K13378">
        <f t="shared" si="79"/>
        <v>11</v>
      </c>
      <c r="L13378" s="15"/>
      <c r="M13378" s="1">
        <f t="shared" si="80"/>
        <v>302556.57758626738</v>
      </c>
      <c r="T13378"/>
    </row>
    <row r="13379" spans="1:20" x14ac:dyDescent="0.25">
      <c r="A13379">
        <v>1997</v>
      </c>
      <c r="B13379">
        <v>8</v>
      </c>
      <c r="C13379">
        <v>16</v>
      </c>
      <c r="D13379">
        <v>93</v>
      </c>
      <c r="E13379">
        <v>72</v>
      </c>
      <c r="F13379">
        <v>18</v>
      </c>
      <c r="H13379">
        <f t="shared" si="81"/>
        <v>82.5</v>
      </c>
      <c r="I13379">
        <f t="shared" si="82"/>
        <v>0</v>
      </c>
      <c r="J13379">
        <f t="shared" si="78"/>
        <v>17.5</v>
      </c>
      <c r="K13379">
        <f t="shared" si="79"/>
        <v>17.5</v>
      </c>
      <c r="L13379" s="15"/>
      <c r="M13379" s="1">
        <f t="shared" si="80"/>
        <v>479105.96751048049</v>
      </c>
      <c r="T13379"/>
    </row>
    <row r="13380" spans="1:20" x14ac:dyDescent="0.25">
      <c r="A13380">
        <v>1997</v>
      </c>
      <c r="B13380">
        <v>8</v>
      </c>
      <c r="C13380">
        <v>17</v>
      </c>
      <c r="D13380">
        <v>93</v>
      </c>
      <c r="E13380">
        <v>72</v>
      </c>
      <c r="F13380">
        <v>2</v>
      </c>
      <c r="H13380">
        <f t="shared" si="81"/>
        <v>82.5</v>
      </c>
      <c r="I13380">
        <f t="shared" si="82"/>
        <v>0</v>
      </c>
      <c r="J13380">
        <f t="shared" si="78"/>
        <v>17.5</v>
      </c>
      <c r="K13380">
        <f t="shared" si="79"/>
        <v>17.5</v>
      </c>
      <c r="L13380" s="15"/>
      <c r="M13380" s="1">
        <f t="shared" si="80"/>
        <v>479105.96751048049</v>
      </c>
      <c r="T13380"/>
    </row>
    <row r="13381" spans="1:20" x14ac:dyDescent="0.25">
      <c r="A13381">
        <v>1997</v>
      </c>
      <c r="B13381">
        <v>8</v>
      </c>
      <c r="C13381">
        <v>18</v>
      </c>
      <c r="D13381">
        <v>77</v>
      </c>
      <c r="E13381">
        <v>62</v>
      </c>
      <c r="F13381">
        <v>61</v>
      </c>
      <c r="H13381">
        <f t="shared" si="81"/>
        <v>69.5</v>
      </c>
      <c r="I13381">
        <f t="shared" si="82"/>
        <v>0</v>
      </c>
      <c r="J13381">
        <f t="shared" si="78"/>
        <v>4.5</v>
      </c>
      <c r="K13381">
        <f t="shared" si="79"/>
        <v>4.5</v>
      </c>
      <c r="L13381" s="15"/>
      <c r="M13381" s="1">
        <f t="shared" si="80"/>
        <v>126007.18766205428</v>
      </c>
      <c r="T13381"/>
    </row>
    <row r="13382" spans="1:20" x14ac:dyDescent="0.25">
      <c r="A13382">
        <v>1997</v>
      </c>
      <c r="B13382">
        <v>8</v>
      </c>
      <c r="C13382">
        <v>19</v>
      </c>
      <c r="D13382">
        <v>76</v>
      </c>
      <c r="E13382">
        <v>61</v>
      </c>
      <c r="F13382">
        <v>0</v>
      </c>
      <c r="H13382">
        <f t="shared" si="81"/>
        <v>68.5</v>
      </c>
      <c r="I13382">
        <f t="shared" si="82"/>
        <v>0</v>
      </c>
      <c r="J13382">
        <f t="shared" ref="J13382:J13445" si="83">+IF(H13382&gt;$L$12418,H13382-$L$12418,0)</f>
        <v>3.5</v>
      </c>
      <c r="K13382">
        <f t="shared" ref="K13382:K13445" si="84">+I13382+J13382</f>
        <v>3.5</v>
      </c>
      <c r="L13382" s="15"/>
      <c r="M13382" s="1">
        <f t="shared" ref="M13382:M13445" si="85">+(L$12416/30.25)+($L$12417*K13382)</f>
        <v>98845.743058329172</v>
      </c>
      <c r="T13382"/>
    </row>
    <row r="13383" spans="1:20" x14ac:dyDescent="0.25">
      <c r="A13383">
        <v>1997</v>
      </c>
      <c r="B13383">
        <v>8</v>
      </c>
      <c r="C13383">
        <v>20</v>
      </c>
      <c r="D13383">
        <v>70</v>
      </c>
      <c r="E13383">
        <v>60</v>
      </c>
      <c r="F13383">
        <v>76</v>
      </c>
      <c r="H13383">
        <f t="shared" si="81"/>
        <v>65</v>
      </c>
      <c r="I13383">
        <f t="shared" si="82"/>
        <v>0</v>
      </c>
      <c r="J13383">
        <f t="shared" si="83"/>
        <v>0</v>
      </c>
      <c r="K13383">
        <f t="shared" si="84"/>
        <v>0</v>
      </c>
      <c r="L13383" s="15"/>
      <c r="M13383" s="1">
        <f t="shared" si="85"/>
        <v>3780.6869452913475</v>
      </c>
      <c r="T13383"/>
    </row>
    <row r="13384" spans="1:20" x14ac:dyDescent="0.25">
      <c r="A13384">
        <v>1997</v>
      </c>
      <c r="B13384">
        <v>8</v>
      </c>
      <c r="C13384">
        <v>21</v>
      </c>
      <c r="D13384">
        <v>71</v>
      </c>
      <c r="E13384">
        <v>62</v>
      </c>
      <c r="F13384">
        <v>45</v>
      </c>
      <c r="H13384">
        <f t="shared" si="81"/>
        <v>66.5</v>
      </c>
      <c r="I13384">
        <f t="shared" si="82"/>
        <v>0</v>
      </c>
      <c r="J13384">
        <f t="shared" si="83"/>
        <v>1.5</v>
      </c>
      <c r="K13384">
        <f t="shared" si="84"/>
        <v>1.5</v>
      </c>
      <c r="L13384" s="15"/>
      <c r="M13384" s="1">
        <f t="shared" si="85"/>
        <v>44522.853850878986</v>
      </c>
      <c r="T13384"/>
    </row>
    <row r="13385" spans="1:20" x14ac:dyDescent="0.25">
      <c r="A13385">
        <v>1997</v>
      </c>
      <c r="B13385">
        <v>8</v>
      </c>
      <c r="C13385">
        <v>22</v>
      </c>
      <c r="D13385">
        <v>78</v>
      </c>
      <c r="E13385">
        <v>62</v>
      </c>
      <c r="F13385">
        <v>0</v>
      </c>
      <c r="H13385">
        <f t="shared" si="81"/>
        <v>70</v>
      </c>
      <c r="I13385">
        <f t="shared" si="82"/>
        <v>0</v>
      </c>
      <c r="J13385">
        <f t="shared" si="83"/>
        <v>5</v>
      </c>
      <c r="K13385">
        <f t="shared" si="84"/>
        <v>5</v>
      </c>
      <c r="L13385" s="15"/>
      <c r="M13385" s="1">
        <f t="shared" si="85"/>
        <v>139587.90996391681</v>
      </c>
      <c r="T13385"/>
    </row>
    <row r="13386" spans="1:20" x14ac:dyDescent="0.25">
      <c r="A13386">
        <v>1997</v>
      </c>
      <c r="B13386">
        <v>8</v>
      </c>
      <c r="C13386">
        <v>23</v>
      </c>
      <c r="D13386">
        <v>75</v>
      </c>
      <c r="E13386">
        <v>61</v>
      </c>
      <c r="F13386">
        <v>0</v>
      </c>
      <c r="H13386">
        <f t="shared" si="81"/>
        <v>68</v>
      </c>
      <c r="I13386">
        <f t="shared" si="82"/>
        <v>0</v>
      </c>
      <c r="J13386">
        <f t="shared" si="83"/>
        <v>3</v>
      </c>
      <c r="K13386">
        <f t="shared" si="84"/>
        <v>3</v>
      </c>
      <c r="L13386" s="15"/>
      <c r="M13386" s="1">
        <f t="shared" si="85"/>
        <v>85265.020756466634</v>
      </c>
      <c r="T13386"/>
    </row>
    <row r="13387" spans="1:20" x14ac:dyDescent="0.25">
      <c r="A13387">
        <v>1997</v>
      </c>
      <c r="B13387">
        <v>8</v>
      </c>
      <c r="C13387">
        <v>24</v>
      </c>
      <c r="D13387">
        <v>77</v>
      </c>
      <c r="E13387">
        <v>60</v>
      </c>
      <c r="F13387">
        <v>0</v>
      </c>
      <c r="H13387">
        <f t="shared" si="81"/>
        <v>68.5</v>
      </c>
      <c r="I13387">
        <f t="shared" si="82"/>
        <v>0</v>
      </c>
      <c r="J13387">
        <f t="shared" si="83"/>
        <v>3.5</v>
      </c>
      <c r="K13387">
        <f t="shared" si="84"/>
        <v>3.5</v>
      </c>
      <c r="L13387" s="15"/>
      <c r="M13387" s="1">
        <f t="shared" si="85"/>
        <v>98845.743058329172</v>
      </c>
      <c r="T13387"/>
    </row>
    <row r="13388" spans="1:20" x14ac:dyDescent="0.25">
      <c r="A13388">
        <v>1997</v>
      </c>
      <c r="B13388">
        <v>8</v>
      </c>
      <c r="C13388">
        <v>25</v>
      </c>
      <c r="D13388">
        <v>78</v>
      </c>
      <c r="E13388">
        <v>64</v>
      </c>
      <c r="F13388">
        <v>0</v>
      </c>
      <c r="H13388">
        <f t="shared" si="81"/>
        <v>71</v>
      </c>
      <c r="I13388">
        <f t="shared" si="82"/>
        <v>0</v>
      </c>
      <c r="J13388">
        <f t="shared" si="83"/>
        <v>6</v>
      </c>
      <c r="K13388">
        <f t="shared" si="84"/>
        <v>6</v>
      </c>
      <c r="L13388" s="15"/>
      <c r="M13388" s="1">
        <f t="shared" si="85"/>
        <v>166749.35456764192</v>
      </c>
      <c r="T13388"/>
    </row>
    <row r="13389" spans="1:20" x14ac:dyDescent="0.25">
      <c r="A13389">
        <v>1997</v>
      </c>
      <c r="B13389">
        <v>8</v>
      </c>
      <c r="C13389">
        <v>26</v>
      </c>
      <c r="D13389">
        <v>79</v>
      </c>
      <c r="E13389">
        <v>65</v>
      </c>
      <c r="F13389">
        <v>0</v>
      </c>
      <c r="H13389">
        <f t="shared" si="81"/>
        <v>72</v>
      </c>
      <c r="I13389">
        <f t="shared" si="82"/>
        <v>0</v>
      </c>
      <c r="J13389">
        <f t="shared" si="83"/>
        <v>7</v>
      </c>
      <c r="K13389">
        <f t="shared" si="84"/>
        <v>7</v>
      </c>
      <c r="L13389" s="15"/>
      <c r="M13389" s="1">
        <f t="shared" si="85"/>
        <v>193910.79917136699</v>
      </c>
      <c r="T13389"/>
    </row>
    <row r="13390" spans="1:20" x14ac:dyDescent="0.25">
      <c r="A13390">
        <v>1997</v>
      </c>
      <c r="B13390">
        <v>8</v>
      </c>
      <c r="C13390">
        <v>27</v>
      </c>
      <c r="D13390">
        <v>81</v>
      </c>
      <c r="E13390">
        <v>66</v>
      </c>
      <c r="F13390">
        <v>0</v>
      </c>
      <c r="H13390">
        <f t="shared" si="81"/>
        <v>73.5</v>
      </c>
      <c r="I13390">
        <f t="shared" si="82"/>
        <v>0</v>
      </c>
      <c r="J13390">
        <f t="shared" si="83"/>
        <v>8.5</v>
      </c>
      <c r="K13390">
        <f t="shared" si="84"/>
        <v>8.5</v>
      </c>
      <c r="L13390" s="15"/>
      <c r="M13390" s="1">
        <f t="shared" si="85"/>
        <v>234652.96607695465</v>
      </c>
      <c r="T13390"/>
    </row>
    <row r="13391" spans="1:20" x14ac:dyDescent="0.25">
      <c r="A13391">
        <v>1997</v>
      </c>
      <c r="B13391">
        <v>8</v>
      </c>
      <c r="C13391">
        <v>28</v>
      </c>
      <c r="D13391">
        <v>70</v>
      </c>
      <c r="E13391">
        <v>63</v>
      </c>
      <c r="F13391">
        <v>23</v>
      </c>
      <c r="H13391">
        <f t="shared" si="81"/>
        <v>66.5</v>
      </c>
      <c r="I13391">
        <f t="shared" si="82"/>
        <v>0</v>
      </c>
      <c r="J13391">
        <f t="shared" si="83"/>
        <v>1.5</v>
      </c>
      <c r="K13391">
        <f t="shared" si="84"/>
        <v>1.5</v>
      </c>
      <c r="L13391" s="15"/>
      <c r="M13391" s="1">
        <f t="shared" si="85"/>
        <v>44522.853850878986</v>
      </c>
      <c r="T13391"/>
    </row>
    <row r="13392" spans="1:20" x14ac:dyDescent="0.25">
      <c r="A13392">
        <v>1997</v>
      </c>
      <c r="B13392">
        <v>8</v>
      </c>
      <c r="C13392">
        <v>29</v>
      </c>
      <c r="D13392">
        <v>78</v>
      </c>
      <c r="E13392">
        <v>65</v>
      </c>
      <c r="F13392">
        <v>0</v>
      </c>
      <c r="H13392">
        <f t="shared" si="81"/>
        <v>71.5</v>
      </c>
      <c r="I13392">
        <f t="shared" si="82"/>
        <v>0</v>
      </c>
      <c r="J13392">
        <f t="shared" si="83"/>
        <v>6.5</v>
      </c>
      <c r="K13392">
        <f t="shared" si="84"/>
        <v>6.5</v>
      </c>
      <c r="L13392" s="15"/>
      <c r="M13392" s="1">
        <f t="shared" si="85"/>
        <v>180330.07686950447</v>
      </c>
      <c r="T13392"/>
    </row>
    <row r="13393" spans="1:20" x14ac:dyDescent="0.25">
      <c r="A13393">
        <v>1997</v>
      </c>
      <c r="B13393">
        <v>8</v>
      </c>
      <c r="C13393">
        <v>30</v>
      </c>
      <c r="D13393">
        <v>80</v>
      </c>
      <c r="E13393">
        <v>63</v>
      </c>
      <c r="F13393">
        <v>0</v>
      </c>
      <c r="H13393">
        <f t="shared" si="81"/>
        <v>71.5</v>
      </c>
      <c r="I13393">
        <f t="shared" si="82"/>
        <v>0</v>
      </c>
      <c r="J13393">
        <f t="shared" si="83"/>
        <v>6.5</v>
      </c>
      <c r="K13393">
        <f t="shared" si="84"/>
        <v>6.5</v>
      </c>
      <c r="L13393" s="15"/>
      <c r="M13393" s="1">
        <f t="shared" si="85"/>
        <v>180330.07686950447</v>
      </c>
      <c r="T13393"/>
    </row>
    <row r="13394" spans="1:20" x14ac:dyDescent="0.25">
      <c r="A13394">
        <v>1997</v>
      </c>
      <c r="B13394">
        <v>8</v>
      </c>
      <c r="C13394">
        <v>31</v>
      </c>
      <c r="D13394">
        <v>83</v>
      </c>
      <c r="E13394">
        <v>67</v>
      </c>
      <c r="F13394">
        <v>0</v>
      </c>
      <c r="H13394">
        <f t="shared" si="81"/>
        <v>75</v>
      </c>
      <c r="I13394">
        <f t="shared" si="82"/>
        <v>0</v>
      </c>
      <c r="J13394">
        <f t="shared" si="83"/>
        <v>10</v>
      </c>
      <c r="K13394">
        <f t="shared" si="84"/>
        <v>10</v>
      </c>
      <c r="L13394" s="15"/>
      <c r="M13394" s="1">
        <f t="shared" si="85"/>
        <v>275395.13298254227</v>
      </c>
      <c r="T13394"/>
    </row>
    <row r="13395" spans="1:20" x14ac:dyDescent="0.25">
      <c r="A13395">
        <v>1997</v>
      </c>
      <c r="B13395">
        <v>9</v>
      </c>
      <c r="C13395">
        <v>1</v>
      </c>
      <c r="D13395">
        <v>82</v>
      </c>
      <c r="E13395">
        <v>68</v>
      </c>
      <c r="F13395">
        <v>13</v>
      </c>
      <c r="H13395">
        <f t="shared" si="81"/>
        <v>75</v>
      </c>
      <c r="I13395">
        <f t="shared" si="82"/>
        <v>0</v>
      </c>
      <c r="J13395">
        <f t="shared" si="83"/>
        <v>10</v>
      </c>
      <c r="K13395">
        <f t="shared" si="84"/>
        <v>10</v>
      </c>
      <c r="L13395" s="15"/>
      <c r="M13395" s="1">
        <f t="shared" si="85"/>
        <v>275395.13298254227</v>
      </c>
      <c r="T13395"/>
    </row>
    <row r="13396" spans="1:20" x14ac:dyDescent="0.25">
      <c r="A13396">
        <v>1997</v>
      </c>
      <c r="B13396">
        <v>9</v>
      </c>
      <c r="C13396">
        <v>2</v>
      </c>
      <c r="D13396">
        <v>83</v>
      </c>
      <c r="E13396">
        <v>70</v>
      </c>
      <c r="F13396">
        <v>0</v>
      </c>
      <c r="H13396">
        <f t="shared" si="81"/>
        <v>76.5</v>
      </c>
      <c r="I13396">
        <f t="shared" si="82"/>
        <v>0</v>
      </c>
      <c r="J13396">
        <f t="shared" si="83"/>
        <v>11.5</v>
      </c>
      <c r="K13396">
        <f t="shared" si="84"/>
        <v>11.5</v>
      </c>
      <c r="L13396" s="15"/>
      <c r="M13396" s="1">
        <f t="shared" si="85"/>
        <v>316137.29988812993</v>
      </c>
      <c r="T13396"/>
    </row>
    <row r="13397" spans="1:20" x14ac:dyDescent="0.25">
      <c r="A13397">
        <v>1997</v>
      </c>
      <c r="B13397">
        <v>9</v>
      </c>
      <c r="C13397">
        <v>3</v>
      </c>
      <c r="D13397">
        <v>76</v>
      </c>
      <c r="E13397">
        <v>55</v>
      </c>
      <c r="F13397">
        <v>3</v>
      </c>
      <c r="H13397">
        <f t="shared" si="81"/>
        <v>65.5</v>
      </c>
      <c r="I13397">
        <f t="shared" si="82"/>
        <v>0</v>
      </c>
      <c r="J13397">
        <f t="shared" si="83"/>
        <v>0.5</v>
      </c>
      <c r="K13397">
        <f t="shared" si="84"/>
        <v>0.5</v>
      </c>
      <c r="L13397" s="15"/>
      <c r="M13397" s="1">
        <f t="shared" si="85"/>
        <v>17361.409247153893</v>
      </c>
      <c r="T13397"/>
    </row>
    <row r="13398" spans="1:20" x14ac:dyDescent="0.25">
      <c r="A13398">
        <v>1997</v>
      </c>
      <c r="B13398">
        <v>9</v>
      </c>
      <c r="C13398">
        <v>4</v>
      </c>
      <c r="D13398">
        <v>70</v>
      </c>
      <c r="E13398">
        <v>52</v>
      </c>
      <c r="F13398">
        <v>0</v>
      </c>
      <c r="H13398">
        <f t="shared" si="81"/>
        <v>61</v>
      </c>
      <c r="I13398">
        <f t="shared" si="82"/>
        <v>4</v>
      </c>
      <c r="J13398">
        <f t="shared" si="83"/>
        <v>0</v>
      </c>
      <c r="K13398">
        <f t="shared" si="84"/>
        <v>4</v>
      </c>
      <c r="L13398" s="15"/>
      <c r="M13398" s="1">
        <f t="shared" si="85"/>
        <v>112426.46536019172</v>
      </c>
      <c r="T13398"/>
    </row>
    <row r="13399" spans="1:20" x14ac:dyDescent="0.25">
      <c r="A13399">
        <v>1997</v>
      </c>
      <c r="B13399">
        <v>9</v>
      </c>
      <c r="C13399">
        <v>5</v>
      </c>
      <c r="D13399">
        <v>75</v>
      </c>
      <c r="E13399">
        <v>54</v>
      </c>
      <c r="F13399">
        <v>0</v>
      </c>
      <c r="H13399">
        <f t="shared" si="81"/>
        <v>64.5</v>
      </c>
      <c r="I13399">
        <f t="shared" si="82"/>
        <v>0.5</v>
      </c>
      <c r="J13399">
        <f t="shared" si="83"/>
        <v>0</v>
      </c>
      <c r="K13399">
        <f t="shared" si="84"/>
        <v>0.5</v>
      </c>
      <c r="L13399" s="15"/>
      <c r="M13399" s="1">
        <f t="shared" si="85"/>
        <v>17361.409247153893</v>
      </c>
      <c r="T13399"/>
    </row>
    <row r="13400" spans="1:20" x14ac:dyDescent="0.25">
      <c r="A13400">
        <v>1997</v>
      </c>
      <c r="B13400">
        <v>9</v>
      </c>
      <c r="C13400">
        <v>6</v>
      </c>
      <c r="D13400">
        <v>78</v>
      </c>
      <c r="E13400">
        <v>62</v>
      </c>
      <c r="F13400">
        <v>0</v>
      </c>
      <c r="H13400">
        <f t="shared" si="81"/>
        <v>70</v>
      </c>
      <c r="I13400">
        <f t="shared" si="82"/>
        <v>0</v>
      </c>
      <c r="J13400">
        <f t="shared" si="83"/>
        <v>5</v>
      </c>
      <c r="K13400">
        <f t="shared" si="84"/>
        <v>5</v>
      </c>
      <c r="L13400" s="15"/>
      <c r="M13400" s="1">
        <f t="shared" si="85"/>
        <v>139587.90996391681</v>
      </c>
      <c r="T13400"/>
    </row>
    <row r="13401" spans="1:20" x14ac:dyDescent="0.25">
      <c r="A13401">
        <v>1997</v>
      </c>
      <c r="B13401">
        <v>9</v>
      </c>
      <c r="C13401">
        <v>7</v>
      </c>
      <c r="D13401">
        <v>82</v>
      </c>
      <c r="E13401">
        <v>63</v>
      </c>
      <c r="F13401">
        <v>0</v>
      </c>
      <c r="H13401">
        <f t="shared" si="81"/>
        <v>72.5</v>
      </c>
      <c r="I13401">
        <f t="shared" si="82"/>
        <v>0</v>
      </c>
      <c r="J13401">
        <f t="shared" si="83"/>
        <v>7.5</v>
      </c>
      <c r="K13401">
        <f t="shared" si="84"/>
        <v>7.5</v>
      </c>
      <c r="L13401" s="15"/>
      <c r="M13401" s="1">
        <f t="shared" si="85"/>
        <v>207491.52147322954</v>
      </c>
      <c r="T13401"/>
    </row>
    <row r="13402" spans="1:20" x14ac:dyDescent="0.25">
      <c r="A13402">
        <v>1997</v>
      </c>
      <c r="B13402">
        <v>9</v>
      </c>
      <c r="C13402">
        <v>8</v>
      </c>
      <c r="D13402">
        <v>73</v>
      </c>
      <c r="E13402">
        <v>65</v>
      </c>
      <c r="F13402">
        <v>1</v>
      </c>
      <c r="H13402">
        <f t="shared" si="81"/>
        <v>69</v>
      </c>
      <c r="I13402">
        <f t="shared" si="82"/>
        <v>0</v>
      </c>
      <c r="J13402">
        <f t="shared" si="83"/>
        <v>4</v>
      </c>
      <c r="K13402">
        <f t="shared" si="84"/>
        <v>4</v>
      </c>
      <c r="L13402" s="15"/>
      <c r="M13402" s="1">
        <f t="shared" si="85"/>
        <v>112426.46536019172</v>
      </c>
      <c r="T13402"/>
    </row>
    <row r="13403" spans="1:20" x14ac:dyDescent="0.25">
      <c r="A13403">
        <v>1997</v>
      </c>
      <c r="B13403">
        <v>9</v>
      </c>
      <c r="C13403">
        <v>9</v>
      </c>
      <c r="D13403">
        <v>70</v>
      </c>
      <c r="E13403">
        <v>63</v>
      </c>
      <c r="F13403">
        <v>0</v>
      </c>
      <c r="H13403">
        <f t="shared" si="81"/>
        <v>66.5</v>
      </c>
      <c r="I13403">
        <f t="shared" si="82"/>
        <v>0</v>
      </c>
      <c r="J13403">
        <f t="shared" si="83"/>
        <v>1.5</v>
      </c>
      <c r="K13403">
        <f t="shared" si="84"/>
        <v>1.5</v>
      </c>
      <c r="L13403" s="15"/>
      <c r="M13403" s="1">
        <f t="shared" si="85"/>
        <v>44522.853850878986</v>
      </c>
      <c r="T13403"/>
    </row>
    <row r="13404" spans="1:20" x14ac:dyDescent="0.25">
      <c r="A13404">
        <v>1997</v>
      </c>
      <c r="B13404">
        <v>9</v>
      </c>
      <c r="C13404">
        <v>10</v>
      </c>
      <c r="D13404">
        <v>69</v>
      </c>
      <c r="E13404">
        <v>62</v>
      </c>
      <c r="F13404">
        <v>0</v>
      </c>
      <c r="H13404">
        <f t="shared" si="81"/>
        <v>65.5</v>
      </c>
      <c r="I13404">
        <f t="shared" si="82"/>
        <v>0</v>
      </c>
      <c r="J13404">
        <f t="shared" si="83"/>
        <v>0.5</v>
      </c>
      <c r="K13404">
        <f t="shared" si="84"/>
        <v>0.5</v>
      </c>
      <c r="L13404" s="15"/>
      <c r="M13404" s="1">
        <f t="shared" si="85"/>
        <v>17361.409247153893</v>
      </c>
      <c r="T13404"/>
    </row>
    <row r="13405" spans="1:20" x14ac:dyDescent="0.25">
      <c r="A13405">
        <v>1997</v>
      </c>
      <c r="B13405">
        <v>9</v>
      </c>
      <c r="C13405">
        <v>11</v>
      </c>
      <c r="D13405">
        <v>76</v>
      </c>
      <c r="E13405">
        <v>64</v>
      </c>
      <c r="F13405">
        <v>67</v>
      </c>
      <c r="H13405">
        <f t="shared" si="81"/>
        <v>70</v>
      </c>
      <c r="I13405">
        <f t="shared" si="82"/>
        <v>0</v>
      </c>
      <c r="J13405">
        <f t="shared" si="83"/>
        <v>5</v>
      </c>
      <c r="K13405">
        <f t="shared" si="84"/>
        <v>5</v>
      </c>
      <c r="L13405" s="15"/>
      <c r="M13405" s="1">
        <f t="shared" si="85"/>
        <v>139587.90996391681</v>
      </c>
      <c r="T13405"/>
    </row>
    <row r="13406" spans="1:20" x14ac:dyDescent="0.25">
      <c r="A13406">
        <v>1997</v>
      </c>
      <c r="B13406">
        <v>9</v>
      </c>
      <c r="C13406">
        <v>12</v>
      </c>
      <c r="D13406">
        <v>81</v>
      </c>
      <c r="E13406">
        <v>67</v>
      </c>
      <c r="F13406">
        <v>0</v>
      </c>
      <c r="H13406">
        <f t="shared" ref="H13406:H13469" si="86">+(D13406+E13406)/2</f>
        <v>74</v>
      </c>
      <c r="I13406">
        <f t="shared" ref="I13406:I13469" si="87">+IF(H13406&lt;65,65-H13406,0)</f>
        <v>0</v>
      </c>
      <c r="J13406">
        <f t="shared" si="83"/>
        <v>9</v>
      </c>
      <c r="K13406">
        <f t="shared" si="84"/>
        <v>9</v>
      </c>
      <c r="L13406" s="15"/>
      <c r="M13406" s="1">
        <f t="shared" si="85"/>
        <v>248233.6883788172</v>
      </c>
      <c r="T13406"/>
    </row>
    <row r="13407" spans="1:20" x14ac:dyDescent="0.25">
      <c r="A13407">
        <v>1997</v>
      </c>
      <c r="B13407">
        <v>9</v>
      </c>
      <c r="C13407">
        <v>13</v>
      </c>
      <c r="D13407">
        <v>78</v>
      </c>
      <c r="E13407">
        <v>63</v>
      </c>
      <c r="F13407">
        <v>0</v>
      </c>
      <c r="H13407">
        <f t="shared" si="86"/>
        <v>70.5</v>
      </c>
      <c r="I13407">
        <f t="shared" si="87"/>
        <v>0</v>
      </c>
      <c r="J13407">
        <f t="shared" si="83"/>
        <v>5.5</v>
      </c>
      <c r="K13407">
        <f t="shared" si="84"/>
        <v>5.5</v>
      </c>
      <c r="L13407" s="15"/>
      <c r="M13407" s="1">
        <f t="shared" si="85"/>
        <v>153168.63226577936</v>
      </c>
      <c r="T13407"/>
    </row>
    <row r="13408" spans="1:20" x14ac:dyDescent="0.25">
      <c r="A13408">
        <v>1997</v>
      </c>
      <c r="B13408">
        <v>9</v>
      </c>
      <c r="C13408">
        <v>14</v>
      </c>
      <c r="D13408">
        <v>80</v>
      </c>
      <c r="E13408">
        <v>63</v>
      </c>
      <c r="F13408">
        <v>0</v>
      </c>
      <c r="H13408">
        <f t="shared" si="86"/>
        <v>71.5</v>
      </c>
      <c r="I13408">
        <f t="shared" si="87"/>
        <v>0</v>
      </c>
      <c r="J13408">
        <f t="shared" si="83"/>
        <v>6.5</v>
      </c>
      <c r="K13408">
        <f t="shared" si="84"/>
        <v>6.5</v>
      </c>
      <c r="L13408" s="15"/>
      <c r="M13408" s="1">
        <f t="shared" si="85"/>
        <v>180330.07686950447</v>
      </c>
      <c r="T13408"/>
    </row>
    <row r="13409" spans="1:20" x14ac:dyDescent="0.25">
      <c r="A13409">
        <v>1997</v>
      </c>
      <c r="B13409">
        <v>9</v>
      </c>
      <c r="C13409">
        <v>15</v>
      </c>
      <c r="D13409">
        <v>79</v>
      </c>
      <c r="E13409">
        <v>63</v>
      </c>
      <c r="F13409">
        <v>0</v>
      </c>
      <c r="H13409">
        <f t="shared" si="86"/>
        <v>71</v>
      </c>
      <c r="I13409">
        <f t="shared" si="87"/>
        <v>0</v>
      </c>
      <c r="J13409">
        <f t="shared" si="83"/>
        <v>6</v>
      </c>
      <c r="K13409">
        <f t="shared" si="84"/>
        <v>6</v>
      </c>
      <c r="L13409" s="15"/>
      <c r="M13409" s="1">
        <f t="shared" si="85"/>
        <v>166749.35456764192</v>
      </c>
      <c r="T13409"/>
    </row>
    <row r="13410" spans="1:20" x14ac:dyDescent="0.25">
      <c r="A13410">
        <v>1997</v>
      </c>
      <c r="B13410">
        <v>9</v>
      </c>
      <c r="C13410">
        <v>16</v>
      </c>
      <c r="D13410">
        <v>82</v>
      </c>
      <c r="E13410">
        <v>65</v>
      </c>
      <c r="F13410">
        <v>0</v>
      </c>
      <c r="H13410">
        <f t="shared" si="86"/>
        <v>73.5</v>
      </c>
      <c r="I13410">
        <f t="shared" si="87"/>
        <v>0</v>
      </c>
      <c r="J13410">
        <f t="shared" si="83"/>
        <v>8.5</v>
      </c>
      <c r="K13410">
        <f t="shared" si="84"/>
        <v>8.5</v>
      </c>
      <c r="L13410" s="15"/>
      <c r="M13410" s="1">
        <f t="shared" si="85"/>
        <v>234652.96607695465</v>
      </c>
      <c r="T13410"/>
    </row>
    <row r="13411" spans="1:20" x14ac:dyDescent="0.25">
      <c r="A13411">
        <v>1997</v>
      </c>
      <c r="B13411">
        <v>9</v>
      </c>
      <c r="C13411">
        <v>17</v>
      </c>
      <c r="D13411">
        <v>77</v>
      </c>
      <c r="E13411">
        <v>61</v>
      </c>
      <c r="F13411">
        <v>0</v>
      </c>
      <c r="H13411">
        <f t="shared" si="86"/>
        <v>69</v>
      </c>
      <c r="I13411">
        <f t="shared" si="87"/>
        <v>0</v>
      </c>
      <c r="J13411">
        <f t="shared" si="83"/>
        <v>4</v>
      </c>
      <c r="K13411">
        <f t="shared" si="84"/>
        <v>4</v>
      </c>
      <c r="L13411" s="15"/>
      <c r="M13411" s="1">
        <f t="shared" si="85"/>
        <v>112426.46536019172</v>
      </c>
      <c r="T13411"/>
    </row>
    <row r="13412" spans="1:20" x14ac:dyDescent="0.25">
      <c r="A13412">
        <v>1997</v>
      </c>
      <c r="B13412">
        <v>9</v>
      </c>
      <c r="C13412">
        <v>18</v>
      </c>
      <c r="D13412">
        <v>80</v>
      </c>
      <c r="E13412">
        <v>68</v>
      </c>
      <c r="F13412">
        <v>0</v>
      </c>
      <c r="H13412">
        <f t="shared" si="86"/>
        <v>74</v>
      </c>
      <c r="I13412">
        <f t="shared" si="87"/>
        <v>0</v>
      </c>
      <c r="J13412">
        <f t="shared" si="83"/>
        <v>9</v>
      </c>
      <c r="K13412">
        <f t="shared" si="84"/>
        <v>9</v>
      </c>
      <c r="L13412" s="15"/>
      <c r="M13412" s="1">
        <f t="shared" si="85"/>
        <v>248233.6883788172</v>
      </c>
      <c r="T13412"/>
    </row>
    <row r="13413" spans="1:20" x14ac:dyDescent="0.25">
      <c r="A13413">
        <v>1997</v>
      </c>
      <c r="B13413">
        <v>9</v>
      </c>
      <c r="C13413">
        <v>19</v>
      </c>
      <c r="D13413">
        <v>83</v>
      </c>
      <c r="E13413">
        <v>61</v>
      </c>
      <c r="F13413">
        <v>0</v>
      </c>
      <c r="H13413">
        <f t="shared" si="86"/>
        <v>72</v>
      </c>
      <c r="I13413">
        <f t="shared" si="87"/>
        <v>0</v>
      </c>
      <c r="J13413">
        <f t="shared" si="83"/>
        <v>7</v>
      </c>
      <c r="K13413">
        <f t="shared" si="84"/>
        <v>7</v>
      </c>
      <c r="L13413" s="15"/>
      <c r="M13413" s="1">
        <f t="shared" si="85"/>
        <v>193910.79917136699</v>
      </c>
      <c r="T13413"/>
    </row>
    <row r="13414" spans="1:20" x14ac:dyDescent="0.25">
      <c r="A13414">
        <v>1997</v>
      </c>
      <c r="B13414">
        <v>9</v>
      </c>
      <c r="C13414">
        <v>20</v>
      </c>
      <c r="D13414">
        <v>82</v>
      </c>
      <c r="E13414">
        <v>57</v>
      </c>
      <c r="F13414">
        <v>4</v>
      </c>
      <c r="H13414">
        <f t="shared" si="86"/>
        <v>69.5</v>
      </c>
      <c r="I13414">
        <f t="shared" si="87"/>
        <v>0</v>
      </c>
      <c r="J13414">
        <f t="shared" si="83"/>
        <v>4.5</v>
      </c>
      <c r="K13414">
        <f t="shared" si="84"/>
        <v>4.5</v>
      </c>
      <c r="L13414" s="15"/>
      <c r="M13414" s="1">
        <f t="shared" si="85"/>
        <v>126007.18766205428</v>
      </c>
      <c r="T13414"/>
    </row>
    <row r="13415" spans="1:20" x14ac:dyDescent="0.25">
      <c r="A13415">
        <v>1997</v>
      </c>
      <c r="B13415">
        <v>9</v>
      </c>
      <c r="C13415">
        <v>21</v>
      </c>
      <c r="D13415">
        <v>64</v>
      </c>
      <c r="E13415">
        <v>53</v>
      </c>
      <c r="F13415">
        <v>0</v>
      </c>
      <c r="H13415">
        <f t="shared" si="86"/>
        <v>58.5</v>
      </c>
      <c r="I13415">
        <f t="shared" si="87"/>
        <v>6.5</v>
      </c>
      <c r="J13415">
        <f t="shared" si="83"/>
        <v>0</v>
      </c>
      <c r="K13415">
        <f t="shared" si="84"/>
        <v>6.5</v>
      </c>
      <c r="L13415" s="15"/>
      <c r="M13415" s="1">
        <f t="shared" si="85"/>
        <v>180330.07686950447</v>
      </c>
      <c r="T13415"/>
    </row>
    <row r="13416" spans="1:20" x14ac:dyDescent="0.25">
      <c r="A13416">
        <v>1997</v>
      </c>
      <c r="B13416">
        <v>9</v>
      </c>
      <c r="C13416">
        <v>22</v>
      </c>
      <c r="D13416">
        <v>68</v>
      </c>
      <c r="E13416">
        <v>48</v>
      </c>
      <c r="F13416">
        <v>0</v>
      </c>
      <c r="H13416">
        <f t="shared" si="86"/>
        <v>58</v>
      </c>
      <c r="I13416">
        <f t="shared" si="87"/>
        <v>7</v>
      </c>
      <c r="J13416">
        <f t="shared" si="83"/>
        <v>0</v>
      </c>
      <c r="K13416">
        <f t="shared" si="84"/>
        <v>7</v>
      </c>
      <c r="L13416" s="15"/>
      <c r="M13416" s="1">
        <f t="shared" si="85"/>
        <v>193910.79917136699</v>
      </c>
      <c r="T13416"/>
    </row>
    <row r="13417" spans="1:20" x14ac:dyDescent="0.25">
      <c r="A13417">
        <v>1997</v>
      </c>
      <c r="B13417">
        <v>9</v>
      </c>
      <c r="C13417">
        <v>23</v>
      </c>
      <c r="D13417">
        <v>64</v>
      </c>
      <c r="E13417">
        <v>56</v>
      </c>
      <c r="F13417">
        <v>1</v>
      </c>
      <c r="H13417">
        <f t="shared" si="86"/>
        <v>60</v>
      </c>
      <c r="I13417">
        <f t="shared" si="87"/>
        <v>5</v>
      </c>
      <c r="J13417">
        <f t="shared" si="83"/>
        <v>0</v>
      </c>
      <c r="K13417">
        <f t="shared" si="84"/>
        <v>5</v>
      </c>
      <c r="L13417" s="15"/>
      <c r="M13417" s="1">
        <f t="shared" si="85"/>
        <v>139587.90996391681</v>
      </c>
      <c r="T13417"/>
    </row>
    <row r="13418" spans="1:20" x14ac:dyDescent="0.25">
      <c r="A13418">
        <v>1997</v>
      </c>
      <c r="B13418">
        <v>9</v>
      </c>
      <c r="C13418">
        <v>24</v>
      </c>
      <c r="D13418">
        <v>60</v>
      </c>
      <c r="E13418">
        <v>50</v>
      </c>
      <c r="F13418">
        <v>0</v>
      </c>
      <c r="H13418">
        <f t="shared" si="86"/>
        <v>55</v>
      </c>
      <c r="I13418">
        <f t="shared" si="87"/>
        <v>10</v>
      </c>
      <c r="J13418">
        <f t="shared" si="83"/>
        <v>0</v>
      </c>
      <c r="K13418">
        <f t="shared" si="84"/>
        <v>10</v>
      </c>
      <c r="L13418" s="15"/>
      <c r="M13418" s="1">
        <f t="shared" si="85"/>
        <v>275395.13298254227</v>
      </c>
      <c r="T13418"/>
    </row>
    <row r="13419" spans="1:20" x14ac:dyDescent="0.25">
      <c r="A13419">
        <v>1997</v>
      </c>
      <c r="B13419">
        <v>9</v>
      </c>
      <c r="C13419">
        <v>25</v>
      </c>
      <c r="D13419">
        <v>67</v>
      </c>
      <c r="E13419">
        <v>48</v>
      </c>
      <c r="F13419">
        <v>0</v>
      </c>
      <c r="H13419">
        <f t="shared" si="86"/>
        <v>57.5</v>
      </c>
      <c r="I13419">
        <f t="shared" si="87"/>
        <v>7.5</v>
      </c>
      <c r="J13419">
        <f t="shared" si="83"/>
        <v>0</v>
      </c>
      <c r="K13419">
        <f t="shared" si="84"/>
        <v>7.5</v>
      </c>
      <c r="L13419" s="15"/>
      <c r="M13419" s="1">
        <f t="shared" si="85"/>
        <v>207491.52147322954</v>
      </c>
      <c r="T13419"/>
    </row>
    <row r="13420" spans="1:20" x14ac:dyDescent="0.25">
      <c r="A13420">
        <v>1997</v>
      </c>
      <c r="B13420">
        <v>9</v>
      </c>
      <c r="C13420">
        <v>26</v>
      </c>
      <c r="D13420">
        <v>74</v>
      </c>
      <c r="E13420">
        <v>56</v>
      </c>
      <c r="F13420">
        <v>0</v>
      </c>
      <c r="H13420">
        <f t="shared" si="86"/>
        <v>65</v>
      </c>
      <c r="I13420">
        <f t="shared" si="87"/>
        <v>0</v>
      </c>
      <c r="J13420">
        <f t="shared" si="83"/>
        <v>0</v>
      </c>
      <c r="K13420">
        <f t="shared" si="84"/>
        <v>0</v>
      </c>
      <c r="L13420" s="15"/>
      <c r="M13420" s="1">
        <f t="shared" si="85"/>
        <v>3780.6869452913475</v>
      </c>
      <c r="T13420"/>
    </row>
    <row r="13421" spans="1:20" x14ac:dyDescent="0.25">
      <c r="A13421">
        <v>1997</v>
      </c>
      <c r="B13421">
        <v>9</v>
      </c>
      <c r="C13421">
        <v>27</v>
      </c>
      <c r="D13421">
        <v>66</v>
      </c>
      <c r="E13421">
        <v>49</v>
      </c>
      <c r="F13421">
        <v>0</v>
      </c>
      <c r="H13421">
        <f t="shared" si="86"/>
        <v>57.5</v>
      </c>
      <c r="I13421">
        <f t="shared" si="87"/>
        <v>7.5</v>
      </c>
      <c r="J13421">
        <f t="shared" si="83"/>
        <v>0</v>
      </c>
      <c r="K13421">
        <f t="shared" si="84"/>
        <v>7.5</v>
      </c>
      <c r="L13421" s="15"/>
      <c r="M13421" s="1">
        <f t="shared" si="85"/>
        <v>207491.52147322954</v>
      </c>
      <c r="T13421"/>
    </row>
    <row r="13422" spans="1:20" x14ac:dyDescent="0.25">
      <c r="A13422">
        <v>1997</v>
      </c>
      <c r="B13422">
        <v>9</v>
      </c>
      <c r="C13422">
        <v>28</v>
      </c>
      <c r="D13422">
        <v>70</v>
      </c>
      <c r="E13422">
        <v>56</v>
      </c>
      <c r="F13422">
        <v>70</v>
      </c>
      <c r="H13422">
        <f t="shared" si="86"/>
        <v>63</v>
      </c>
      <c r="I13422">
        <f t="shared" si="87"/>
        <v>2</v>
      </c>
      <c r="J13422">
        <f t="shared" si="83"/>
        <v>0</v>
      </c>
      <c r="K13422">
        <f t="shared" si="84"/>
        <v>2</v>
      </c>
      <c r="L13422" s="15"/>
      <c r="M13422" s="1">
        <f t="shared" si="85"/>
        <v>58103.576152741531</v>
      </c>
      <c r="T13422"/>
    </row>
    <row r="13423" spans="1:20" x14ac:dyDescent="0.25">
      <c r="A13423">
        <v>1997</v>
      </c>
      <c r="B13423">
        <v>9</v>
      </c>
      <c r="C13423">
        <v>29</v>
      </c>
      <c r="D13423">
        <v>72</v>
      </c>
      <c r="E13423">
        <v>62</v>
      </c>
      <c r="F13423">
        <v>51</v>
      </c>
      <c r="H13423">
        <f t="shared" si="86"/>
        <v>67</v>
      </c>
      <c r="I13423">
        <f t="shared" si="87"/>
        <v>0</v>
      </c>
      <c r="J13423">
        <f t="shared" si="83"/>
        <v>2</v>
      </c>
      <c r="K13423">
        <f t="shared" si="84"/>
        <v>2</v>
      </c>
      <c r="L13423" s="15"/>
      <c r="M13423" s="1">
        <f t="shared" si="85"/>
        <v>58103.576152741531</v>
      </c>
      <c r="T13423"/>
    </row>
    <row r="13424" spans="1:20" x14ac:dyDescent="0.25">
      <c r="A13424">
        <v>1997</v>
      </c>
      <c r="B13424">
        <v>9</v>
      </c>
      <c r="C13424">
        <v>30</v>
      </c>
      <c r="D13424">
        <v>73</v>
      </c>
      <c r="E13424">
        <v>59</v>
      </c>
      <c r="F13424">
        <v>0</v>
      </c>
      <c r="H13424">
        <f t="shared" si="86"/>
        <v>66</v>
      </c>
      <c r="I13424">
        <f t="shared" si="87"/>
        <v>0</v>
      </c>
      <c r="J13424">
        <f t="shared" si="83"/>
        <v>1</v>
      </c>
      <c r="K13424">
        <f t="shared" si="84"/>
        <v>1</v>
      </c>
      <c r="L13424" s="15"/>
      <c r="M13424" s="1">
        <f t="shared" si="85"/>
        <v>30942.131549016442</v>
      </c>
      <c r="T13424"/>
    </row>
    <row r="13425" spans="1:20" x14ac:dyDescent="0.25">
      <c r="A13425">
        <v>1997</v>
      </c>
      <c r="B13425">
        <v>10</v>
      </c>
      <c r="C13425">
        <v>1</v>
      </c>
      <c r="D13425">
        <v>61</v>
      </c>
      <c r="E13425">
        <v>45</v>
      </c>
      <c r="F13425">
        <v>0</v>
      </c>
      <c r="H13425">
        <f t="shared" si="86"/>
        <v>53</v>
      </c>
      <c r="I13425">
        <f t="shared" si="87"/>
        <v>12</v>
      </c>
      <c r="J13425">
        <f t="shared" si="83"/>
        <v>0</v>
      </c>
      <c r="K13425">
        <f t="shared" si="84"/>
        <v>12</v>
      </c>
      <c r="L13425" s="15"/>
      <c r="M13425" s="1">
        <f t="shared" si="85"/>
        <v>329718.02218999248</v>
      </c>
      <c r="T13425"/>
    </row>
    <row r="13426" spans="1:20" x14ac:dyDescent="0.25">
      <c r="A13426">
        <v>1997</v>
      </c>
      <c r="B13426">
        <v>10</v>
      </c>
      <c r="C13426">
        <v>2</v>
      </c>
      <c r="D13426">
        <v>60</v>
      </c>
      <c r="E13426">
        <v>42</v>
      </c>
      <c r="F13426">
        <v>0</v>
      </c>
      <c r="H13426">
        <f t="shared" si="86"/>
        <v>51</v>
      </c>
      <c r="I13426">
        <f t="shared" si="87"/>
        <v>14</v>
      </c>
      <c r="J13426">
        <f t="shared" si="83"/>
        <v>0</v>
      </c>
      <c r="K13426">
        <f t="shared" si="84"/>
        <v>14</v>
      </c>
      <c r="L13426" s="15"/>
      <c r="M13426" s="1">
        <f t="shared" si="85"/>
        <v>384040.91139744263</v>
      </c>
      <c r="T13426"/>
    </row>
    <row r="13427" spans="1:20" x14ac:dyDescent="0.25">
      <c r="A13427">
        <v>1997</v>
      </c>
      <c r="B13427">
        <v>10</v>
      </c>
      <c r="C13427">
        <v>3</v>
      </c>
      <c r="D13427">
        <v>64</v>
      </c>
      <c r="E13427">
        <v>53</v>
      </c>
      <c r="F13427">
        <v>0</v>
      </c>
      <c r="H13427">
        <f t="shared" si="86"/>
        <v>58.5</v>
      </c>
      <c r="I13427">
        <f t="shared" si="87"/>
        <v>6.5</v>
      </c>
      <c r="J13427">
        <f t="shared" si="83"/>
        <v>0</v>
      </c>
      <c r="K13427">
        <f t="shared" si="84"/>
        <v>6.5</v>
      </c>
      <c r="L13427" s="15"/>
      <c r="M13427" s="1">
        <f t="shared" si="85"/>
        <v>180330.07686950447</v>
      </c>
      <c r="T13427"/>
    </row>
    <row r="13428" spans="1:20" x14ac:dyDescent="0.25">
      <c r="A13428">
        <v>1997</v>
      </c>
      <c r="B13428">
        <v>10</v>
      </c>
      <c r="C13428">
        <v>4</v>
      </c>
      <c r="D13428">
        <v>70</v>
      </c>
      <c r="E13428">
        <v>59</v>
      </c>
      <c r="F13428">
        <v>0</v>
      </c>
      <c r="H13428">
        <f t="shared" si="86"/>
        <v>64.5</v>
      </c>
      <c r="I13428">
        <f t="shared" si="87"/>
        <v>0.5</v>
      </c>
      <c r="J13428">
        <f t="shared" si="83"/>
        <v>0</v>
      </c>
      <c r="K13428">
        <f t="shared" si="84"/>
        <v>0.5</v>
      </c>
      <c r="L13428" s="15"/>
      <c r="M13428" s="1">
        <f t="shared" si="85"/>
        <v>17361.409247153893</v>
      </c>
      <c r="T13428"/>
    </row>
    <row r="13429" spans="1:20" x14ac:dyDescent="0.25">
      <c r="A13429">
        <v>1997</v>
      </c>
      <c r="B13429">
        <v>10</v>
      </c>
      <c r="C13429">
        <v>5</v>
      </c>
      <c r="D13429">
        <v>79</v>
      </c>
      <c r="E13429">
        <v>61</v>
      </c>
      <c r="F13429">
        <v>0</v>
      </c>
      <c r="H13429">
        <f t="shared" si="86"/>
        <v>70</v>
      </c>
      <c r="I13429">
        <f t="shared" si="87"/>
        <v>0</v>
      </c>
      <c r="J13429">
        <f t="shared" si="83"/>
        <v>5</v>
      </c>
      <c r="K13429">
        <f t="shared" si="84"/>
        <v>5</v>
      </c>
      <c r="L13429" s="15"/>
      <c r="M13429" s="1">
        <f t="shared" si="85"/>
        <v>139587.90996391681</v>
      </c>
      <c r="T13429"/>
    </row>
    <row r="13430" spans="1:20" x14ac:dyDescent="0.25">
      <c r="A13430">
        <v>1997</v>
      </c>
      <c r="B13430">
        <v>10</v>
      </c>
      <c r="C13430">
        <v>6</v>
      </c>
      <c r="D13430">
        <v>85</v>
      </c>
      <c r="E13430">
        <v>63</v>
      </c>
      <c r="F13430">
        <v>0</v>
      </c>
      <c r="H13430">
        <f t="shared" si="86"/>
        <v>74</v>
      </c>
      <c r="I13430">
        <f t="shared" si="87"/>
        <v>0</v>
      </c>
      <c r="J13430">
        <f t="shared" si="83"/>
        <v>9</v>
      </c>
      <c r="K13430">
        <f t="shared" si="84"/>
        <v>9</v>
      </c>
      <c r="L13430" s="15"/>
      <c r="M13430" s="1">
        <f t="shared" si="85"/>
        <v>248233.6883788172</v>
      </c>
      <c r="T13430"/>
    </row>
    <row r="13431" spans="1:20" x14ac:dyDescent="0.25">
      <c r="A13431">
        <v>1997</v>
      </c>
      <c r="B13431">
        <v>10</v>
      </c>
      <c r="C13431">
        <v>7</v>
      </c>
      <c r="D13431">
        <v>79</v>
      </c>
      <c r="E13431">
        <v>60</v>
      </c>
      <c r="F13431">
        <v>0</v>
      </c>
      <c r="H13431">
        <f t="shared" si="86"/>
        <v>69.5</v>
      </c>
      <c r="I13431">
        <f t="shared" si="87"/>
        <v>0</v>
      </c>
      <c r="J13431">
        <f t="shared" si="83"/>
        <v>4.5</v>
      </c>
      <c r="K13431">
        <f t="shared" si="84"/>
        <v>4.5</v>
      </c>
      <c r="L13431" s="15"/>
      <c r="M13431" s="1">
        <f t="shared" si="85"/>
        <v>126007.18766205428</v>
      </c>
      <c r="T13431"/>
    </row>
    <row r="13432" spans="1:20" x14ac:dyDescent="0.25">
      <c r="A13432">
        <v>1997</v>
      </c>
      <c r="B13432">
        <v>10</v>
      </c>
      <c r="C13432">
        <v>8</v>
      </c>
      <c r="D13432">
        <v>72</v>
      </c>
      <c r="E13432">
        <v>62</v>
      </c>
      <c r="F13432">
        <v>0</v>
      </c>
      <c r="H13432">
        <f t="shared" si="86"/>
        <v>67</v>
      </c>
      <c r="I13432">
        <f t="shared" si="87"/>
        <v>0</v>
      </c>
      <c r="J13432">
        <f t="shared" si="83"/>
        <v>2</v>
      </c>
      <c r="K13432">
        <f t="shared" si="84"/>
        <v>2</v>
      </c>
      <c r="L13432" s="15"/>
      <c r="M13432" s="1">
        <f t="shared" si="85"/>
        <v>58103.576152741531</v>
      </c>
      <c r="T13432"/>
    </row>
    <row r="13433" spans="1:20" x14ac:dyDescent="0.25">
      <c r="A13433">
        <v>1997</v>
      </c>
      <c r="B13433">
        <v>10</v>
      </c>
      <c r="C13433">
        <v>9</v>
      </c>
      <c r="D13433">
        <v>78</v>
      </c>
      <c r="E13433">
        <v>60</v>
      </c>
      <c r="F13433">
        <v>0</v>
      </c>
      <c r="H13433">
        <f t="shared" si="86"/>
        <v>69</v>
      </c>
      <c r="I13433">
        <f t="shared" si="87"/>
        <v>0</v>
      </c>
      <c r="J13433">
        <f t="shared" si="83"/>
        <v>4</v>
      </c>
      <c r="K13433">
        <f t="shared" si="84"/>
        <v>4</v>
      </c>
      <c r="L13433" s="15"/>
      <c r="M13433" s="1">
        <f t="shared" si="85"/>
        <v>112426.46536019172</v>
      </c>
      <c r="T13433"/>
    </row>
    <row r="13434" spans="1:20" x14ac:dyDescent="0.25">
      <c r="A13434">
        <v>1997</v>
      </c>
      <c r="B13434">
        <v>10</v>
      </c>
      <c r="C13434">
        <v>10</v>
      </c>
      <c r="D13434">
        <v>82</v>
      </c>
      <c r="E13434">
        <v>61</v>
      </c>
      <c r="F13434">
        <v>0</v>
      </c>
      <c r="H13434">
        <f t="shared" si="86"/>
        <v>71.5</v>
      </c>
      <c r="I13434">
        <f t="shared" si="87"/>
        <v>0</v>
      </c>
      <c r="J13434">
        <f t="shared" si="83"/>
        <v>6.5</v>
      </c>
      <c r="K13434">
        <f t="shared" si="84"/>
        <v>6.5</v>
      </c>
      <c r="L13434" s="15"/>
      <c r="M13434" s="1">
        <f t="shared" si="85"/>
        <v>180330.07686950447</v>
      </c>
      <c r="T13434"/>
    </row>
    <row r="13435" spans="1:20" x14ac:dyDescent="0.25">
      <c r="A13435">
        <v>1997</v>
      </c>
      <c r="B13435">
        <v>10</v>
      </c>
      <c r="C13435">
        <v>11</v>
      </c>
      <c r="D13435">
        <v>66</v>
      </c>
      <c r="E13435">
        <v>52</v>
      </c>
      <c r="F13435">
        <v>0</v>
      </c>
      <c r="H13435">
        <f t="shared" si="86"/>
        <v>59</v>
      </c>
      <c r="I13435">
        <f t="shared" si="87"/>
        <v>6</v>
      </c>
      <c r="J13435">
        <f t="shared" si="83"/>
        <v>0</v>
      </c>
      <c r="K13435">
        <f t="shared" si="84"/>
        <v>6</v>
      </c>
      <c r="L13435" s="15"/>
      <c r="M13435" s="1">
        <f t="shared" si="85"/>
        <v>166749.35456764192</v>
      </c>
      <c r="T13435"/>
    </row>
    <row r="13436" spans="1:20" x14ac:dyDescent="0.25">
      <c r="A13436">
        <v>1997</v>
      </c>
      <c r="B13436">
        <v>10</v>
      </c>
      <c r="C13436">
        <v>12</v>
      </c>
      <c r="D13436">
        <v>69</v>
      </c>
      <c r="E13436">
        <v>49</v>
      </c>
      <c r="F13436">
        <v>0</v>
      </c>
      <c r="H13436">
        <f t="shared" si="86"/>
        <v>59</v>
      </c>
      <c r="I13436">
        <f t="shared" si="87"/>
        <v>6</v>
      </c>
      <c r="J13436">
        <f t="shared" si="83"/>
        <v>0</v>
      </c>
      <c r="K13436">
        <f t="shared" si="84"/>
        <v>6</v>
      </c>
      <c r="L13436" s="15"/>
      <c r="M13436" s="1">
        <f t="shared" si="85"/>
        <v>166749.35456764192</v>
      </c>
      <c r="T13436"/>
    </row>
    <row r="13437" spans="1:20" x14ac:dyDescent="0.25">
      <c r="A13437">
        <v>1997</v>
      </c>
      <c r="B13437">
        <v>10</v>
      </c>
      <c r="C13437">
        <v>13</v>
      </c>
      <c r="D13437">
        <v>68</v>
      </c>
      <c r="E13437">
        <v>54</v>
      </c>
      <c r="F13437">
        <v>0</v>
      </c>
      <c r="H13437">
        <f t="shared" si="86"/>
        <v>61</v>
      </c>
      <c r="I13437">
        <f t="shared" si="87"/>
        <v>4</v>
      </c>
      <c r="J13437">
        <f t="shared" si="83"/>
        <v>0</v>
      </c>
      <c r="K13437">
        <f t="shared" si="84"/>
        <v>4</v>
      </c>
      <c r="L13437" s="15"/>
      <c r="M13437" s="1">
        <f t="shared" si="85"/>
        <v>112426.46536019172</v>
      </c>
      <c r="T13437"/>
    </row>
    <row r="13438" spans="1:20" x14ac:dyDescent="0.25">
      <c r="A13438">
        <v>1997</v>
      </c>
      <c r="B13438">
        <v>10</v>
      </c>
      <c r="C13438">
        <v>14</v>
      </c>
      <c r="D13438">
        <v>69</v>
      </c>
      <c r="E13438">
        <v>58</v>
      </c>
      <c r="F13438">
        <v>2</v>
      </c>
      <c r="H13438">
        <f t="shared" si="86"/>
        <v>63.5</v>
      </c>
      <c r="I13438">
        <f t="shared" si="87"/>
        <v>1.5</v>
      </c>
      <c r="J13438">
        <f t="shared" si="83"/>
        <v>0</v>
      </c>
      <c r="K13438">
        <f t="shared" si="84"/>
        <v>1.5</v>
      </c>
      <c r="L13438" s="15"/>
      <c r="M13438" s="1">
        <f t="shared" si="85"/>
        <v>44522.853850878986</v>
      </c>
      <c r="T13438"/>
    </row>
    <row r="13439" spans="1:20" x14ac:dyDescent="0.25">
      <c r="A13439">
        <v>1997</v>
      </c>
      <c r="B13439">
        <v>10</v>
      </c>
      <c r="C13439">
        <v>15</v>
      </c>
      <c r="D13439">
        <v>64</v>
      </c>
      <c r="E13439">
        <v>53</v>
      </c>
      <c r="F13439">
        <v>37</v>
      </c>
      <c r="H13439">
        <f t="shared" si="86"/>
        <v>58.5</v>
      </c>
      <c r="I13439">
        <f t="shared" si="87"/>
        <v>6.5</v>
      </c>
      <c r="J13439">
        <f t="shared" si="83"/>
        <v>0</v>
      </c>
      <c r="K13439">
        <f t="shared" si="84"/>
        <v>6.5</v>
      </c>
      <c r="L13439" s="15"/>
      <c r="M13439" s="1">
        <f t="shared" si="85"/>
        <v>180330.07686950447</v>
      </c>
      <c r="T13439"/>
    </row>
    <row r="13440" spans="1:20" x14ac:dyDescent="0.25">
      <c r="A13440">
        <v>1997</v>
      </c>
      <c r="B13440">
        <v>10</v>
      </c>
      <c r="C13440">
        <v>16</v>
      </c>
      <c r="D13440">
        <v>55</v>
      </c>
      <c r="E13440">
        <v>51</v>
      </c>
      <c r="F13440">
        <v>13</v>
      </c>
      <c r="H13440">
        <f t="shared" si="86"/>
        <v>53</v>
      </c>
      <c r="I13440">
        <f t="shared" si="87"/>
        <v>12</v>
      </c>
      <c r="J13440">
        <f t="shared" si="83"/>
        <v>0</v>
      </c>
      <c r="K13440">
        <f t="shared" si="84"/>
        <v>12</v>
      </c>
      <c r="L13440" s="15"/>
      <c r="M13440" s="1">
        <f t="shared" si="85"/>
        <v>329718.02218999248</v>
      </c>
      <c r="T13440"/>
    </row>
    <row r="13441" spans="1:20" x14ac:dyDescent="0.25">
      <c r="A13441">
        <v>1997</v>
      </c>
      <c r="B13441">
        <v>10</v>
      </c>
      <c r="C13441">
        <v>17</v>
      </c>
      <c r="D13441">
        <v>59</v>
      </c>
      <c r="E13441">
        <v>46</v>
      </c>
      <c r="F13441">
        <v>0</v>
      </c>
      <c r="H13441">
        <f t="shared" si="86"/>
        <v>52.5</v>
      </c>
      <c r="I13441">
        <f t="shared" si="87"/>
        <v>12.5</v>
      </c>
      <c r="J13441">
        <f t="shared" si="83"/>
        <v>0</v>
      </c>
      <c r="K13441">
        <f t="shared" si="84"/>
        <v>12.5</v>
      </c>
      <c r="L13441" s="15"/>
      <c r="M13441" s="1">
        <f t="shared" si="85"/>
        <v>343298.74449185503</v>
      </c>
      <c r="T13441"/>
    </row>
    <row r="13442" spans="1:20" x14ac:dyDescent="0.25">
      <c r="A13442">
        <v>1997</v>
      </c>
      <c r="B13442">
        <v>10</v>
      </c>
      <c r="C13442">
        <v>18</v>
      </c>
      <c r="D13442">
        <v>59</v>
      </c>
      <c r="E13442">
        <v>49</v>
      </c>
      <c r="F13442">
        <v>0</v>
      </c>
      <c r="H13442">
        <f t="shared" si="86"/>
        <v>54</v>
      </c>
      <c r="I13442">
        <f t="shared" si="87"/>
        <v>11</v>
      </c>
      <c r="J13442">
        <f t="shared" si="83"/>
        <v>0</v>
      </c>
      <c r="K13442">
        <f t="shared" si="84"/>
        <v>11</v>
      </c>
      <c r="L13442" s="15"/>
      <c r="M13442" s="1">
        <f t="shared" si="85"/>
        <v>302556.57758626738</v>
      </c>
      <c r="T13442"/>
    </row>
    <row r="13443" spans="1:20" x14ac:dyDescent="0.25">
      <c r="A13443">
        <v>1997</v>
      </c>
      <c r="B13443">
        <v>10</v>
      </c>
      <c r="C13443">
        <v>19</v>
      </c>
      <c r="D13443">
        <v>55</v>
      </c>
      <c r="E13443">
        <v>50</v>
      </c>
      <c r="F13443">
        <v>0</v>
      </c>
      <c r="H13443">
        <f t="shared" si="86"/>
        <v>52.5</v>
      </c>
      <c r="I13443">
        <f t="shared" si="87"/>
        <v>12.5</v>
      </c>
      <c r="J13443">
        <f t="shared" si="83"/>
        <v>0</v>
      </c>
      <c r="K13443">
        <f t="shared" si="84"/>
        <v>12.5</v>
      </c>
      <c r="L13443" s="15"/>
      <c r="M13443" s="1">
        <f t="shared" si="85"/>
        <v>343298.74449185503</v>
      </c>
      <c r="T13443"/>
    </row>
    <row r="13444" spans="1:20" x14ac:dyDescent="0.25">
      <c r="A13444">
        <v>1997</v>
      </c>
      <c r="B13444">
        <v>10</v>
      </c>
      <c r="C13444">
        <v>20</v>
      </c>
      <c r="D13444">
        <v>64</v>
      </c>
      <c r="E13444">
        <v>46</v>
      </c>
      <c r="F13444">
        <v>0</v>
      </c>
      <c r="H13444">
        <f t="shared" si="86"/>
        <v>55</v>
      </c>
      <c r="I13444">
        <f t="shared" si="87"/>
        <v>10</v>
      </c>
      <c r="J13444">
        <f t="shared" si="83"/>
        <v>0</v>
      </c>
      <c r="K13444">
        <f t="shared" si="84"/>
        <v>10</v>
      </c>
      <c r="L13444" s="15"/>
      <c r="M13444" s="1">
        <f t="shared" si="85"/>
        <v>275395.13298254227</v>
      </c>
      <c r="T13444"/>
    </row>
    <row r="13445" spans="1:20" x14ac:dyDescent="0.25">
      <c r="A13445">
        <v>1997</v>
      </c>
      <c r="B13445">
        <v>10</v>
      </c>
      <c r="C13445">
        <v>21</v>
      </c>
      <c r="D13445">
        <v>57</v>
      </c>
      <c r="E13445">
        <v>45</v>
      </c>
      <c r="F13445">
        <v>0</v>
      </c>
      <c r="H13445">
        <f t="shared" si="86"/>
        <v>51</v>
      </c>
      <c r="I13445">
        <f t="shared" si="87"/>
        <v>14</v>
      </c>
      <c r="J13445">
        <f t="shared" si="83"/>
        <v>0</v>
      </c>
      <c r="K13445">
        <f t="shared" si="84"/>
        <v>14</v>
      </c>
      <c r="L13445" s="15"/>
      <c r="M13445" s="1">
        <f t="shared" si="85"/>
        <v>384040.91139744263</v>
      </c>
      <c r="T13445"/>
    </row>
    <row r="13446" spans="1:20" x14ac:dyDescent="0.25">
      <c r="A13446">
        <v>1997</v>
      </c>
      <c r="B13446">
        <v>10</v>
      </c>
      <c r="C13446">
        <v>22</v>
      </c>
      <c r="D13446">
        <v>54</v>
      </c>
      <c r="E13446">
        <v>40</v>
      </c>
      <c r="F13446">
        <v>0</v>
      </c>
      <c r="H13446">
        <f t="shared" si="86"/>
        <v>47</v>
      </c>
      <c r="I13446">
        <f t="shared" si="87"/>
        <v>18</v>
      </c>
      <c r="J13446">
        <f t="shared" ref="J13446:J13509" si="88">+IF(H13446&gt;$L$12418,H13446-$L$12418,0)</f>
        <v>0</v>
      </c>
      <c r="K13446">
        <f t="shared" ref="K13446:K13509" si="89">+I13446+J13446</f>
        <v>18</v>
      </c>
      <c r="L13446" s="15"/>
      <c r="M13446" s="1">
        <f t="shared" ref="M13446:M13509" si="90">+(L$12416/30.25)+($L$12417*K13446)</f>
        <v>492686.68981234304</v>
      </c>
      <c r="T13446"/>
    </row>
    <row r="13447" spans="1:20" x14ac:dyDescent="0.25">
      <c r="A13447">
        <v>1997</v>
      </c>
      <c r="B13447">
        <v>10</v>
      </c>
      <c r="C13447">
        <v>23</v>
      </c>
      <c r="D13447">
        <v>49</v>
      </c>
      <c r="E13447">
        <v>37</v>
      </c>
      <c r="F13447">
        <v>0</v>
      </c>
      <c r="H13447">
        <f t="shared" si="86"/>
        <v>43</v>
      </c>
      <c r="I13447">
        <f t="shared" si="87"/>
        <v>22</v>
      </c>
      <c r="J13447">
        <f t="shared" si="88"/>
        <v>0</v>
      </c>
      <c r="K13447">
        <f t="shared" si="89"/>
        <v>22</v>
      </c>
      <c r="L13447" s="15"/>
      <c r="M13447" s="1">
        <f t="shared" si="90"/>
        <v>601332.4682272434</v>
      </c>
      <c r="T13447"/>
    </row>
    <row r="13448" spans="1:20" x14ac:dyDescent="0.25">
      <c r="A13448">
        <v>1997</v>
      </c>
      <c r="B13448">
        <v>10</v>
      </c>
      <c r="C13448">
        <v>24</v>
      </c>
      <c r="D13448">
        <v>58</v>
      </c>
      <c r="E13448">
        <v>44</v>
      </c>
      <c r="F13448">
        <v>3</v>
      </c>
      <c r="H13448">
        <f t="shared" si="86"/>
        <v>51</v>
      </c>
      <c r="I13448">
        <f t="shared" si="87"/>
        <v>14</v>
      </c>
      <c r="J13448">
        <f t="shared" si="88"/>
        <v>0</v>
      </c>
      <c r="K13448">
        <f t="shared" si="89"/>
        <v>14</v>
      </c>
      <c r="L13448" s="15"/>
      <c r="M13448" s="1">
        <f t="shared" si="90"/>
        <v>384040.91139744263</v>
      </c>
      <c r="T13448"/>
    </row>
    <row r="13449" spans="1:20" x14ac:dyDescent="0.25">
      <c r="A13449">
        <v>1997</v>
      </c>
      <c r="B13449">
        <v>10</v>
      </c>
      <c r="C13449">
        <v>25</v>
      </c>
      <c r="D13449">
        <v>51</v>
      </c>
      <c r="E13449">
        <v>45</v>
      </c>
      <c r="F13449">
        <v>83</v>
      </c>
      <c r="H13449">
        <f t="shared" si="86"/>
        <v>48</v>
      </c>
      <c r="I13449">
        <f t="shared" si="87"/>
        <v>17</v>
      </c>
      <c r="J13449">
        <f t="shared" si="88"/>
        <v>0</v>
      </c>
      <c r="K13449">
        <f t="shared" si="89"/>
        <v>17</v>
      </c>
      <c r="L13449" s="15"/>
      <c r="M13449" s="1">
        <f t="shared" si="90"/>
        <v>465525.24520861794</v>
      </c>
      <c r="T13449"/>
    </row>
    <row r="13450" spans="1:20" x14ac:dyDescent="0.25">
      <c r="A13450">
        <v>1997</v>
      </c>
      <c r="B13450">
        <v>10</v>
      </c>
      <c r="C13450">
        <v>26</v>
      </c>
      <c r="D13450">
        <v>50</v>
      </c>
      <c r="E13450">
        <v>38</v>
      </c>
      <c r="F13450">
        <v>36</v>
      </c>
      <c r="H13450">
        <f t="shared" si="86"/>
        <v>44</v>
      </c>
      <c r="I13450">
        <f t="shared" si="87"/>
        <v>21</v>
      </c>
      <c r="J13450">
        <f t="shared" si="88"/>
        <v>0</v>
      </c>
      <c r="K13450">
        <f t="shared" si="89"/>
        <v>21</v>
      </c>
      <c r="L13450" s="15"/>
      <c r="M13450" s="1">
        <f t="shared" si="90"/>
        <v>574171.0236235183</v>
      </c>
      <c r="T13450"/>
    </row>
    <row r="13451" spans="1:20" x14ac:dyDescent="0.25">
      <c r="A13451">
        <v>1997</v>
      </c>
      <c r="B13451">
        <v>10</v>
      </c>
      <c r="C13451">
        <v>27</v>
      </c>
      <c r="D13451">
        <v>62</v>
      </c>
      <c r="E13451">
        <v>46</v>
      </c>
      <c r="F13451">
        <v>36</v>
      </c>
      <c r="H13451">
        <f t="shared" si="86"/>
        <v>54</v>
      </c>
      <c r="I13451">
        <f t="shared" si="87"/>
        <v>11</v>
      </c>
      <c r="J13451">
        <f t="shared" si="88"/>
        <v>0</v>
      </c>
      <c r="K13451">
        <f t="shared" si="89"/>
        <v>11</v>
      </c>
      <c r="L13451" s="15"/>
      <c r="M13451" s="1">
        <f t="shared" si="90"/>
        <v>302556.57758626738</v>
      </c>
      <c r="T13451"/>
    </row>
    <row r="13452" spans="1:20" x14ac:dyDescent="0.25">
      <c r="A13452">
        <v>1997</v>
      </c>
      <c r="B13452">
        <v>10</v>
      </c>
      <c r="C13452">
        <v>28</v>
      </c>
      <c r="D13452">
        <v>50</v>
      </c>
      <c r="E13452">
        <v>42</v>
      </c>
      <c r="F13452">
        <v>0</v>
      </c>
      <c r="H13452">
        <f t="shared" si="86"/>
        <v>46</v>
      </c>
      <c r="I13452">
        <f t="shared" si="87"/>
        <v>19</v>
      </c>
      <c r="J13452">
        <f t="shared" si="88"/>
        <v>0</v>
      </c>
      <c r="K13452">
        <f t="shared" si="89"/>
        <v>19</v>
      </c>
      <c r="L13452" s="15"/>
      <c r="M13452" s="1">
        <f t="shared" si="90"/>
        <v>519848.13441606809</v>
      </c>
      <c r="T13452"/>
    </row>
    <row r="13453" spans="1:20" x14ac:dyDescent="0.25">
      <c r="A13453">
        <v>1997</v>
      </c>
      <c r="B13453">
        <v>10</v>
      </c>
      <c r="C13453">
        <v>29</v>
      </c>
      <c r="D13453">
        <v>56</v>
      </c>
      <c r="E13453">
        <v>39</v>
      </c>
      <c r="F13453">
        <v>0</v>
      </c>
      <c r="H13453">
        <f t="shared" si="86"/>
        <v>47.5</v>
      </c>
      <c r="I13453">
        <f t="shared" si="87"/>
        <v>17.5</v>
      </c>
      <c r="J13453">
        <f t="shared" si="88"/>
        <v>0</v>
      </c>
      <c r="K13453">
        <f t="shared" si="89"/>
        <v>17.5</v>
      </c>
      <c r="L13453" s="15"/>
      <c r="M13453" s="1">
        <f t="shared" si="90"/>
        <v>479105.96751048049</v>
      </c>
      <c r="T13453"/>
    </row>
    <row r="13454" spans="1:20" x14ac:dyDescent="0.25">
      <c r="A13454">
        <v>1997</v>
      </c>
      <c r="B13454">
        <v>10</v>
      </c>
      <c r="C13454">
        <v>30</v>
      </c>
      <c r="D13454">
        <v>63</v>
      </c>
      <c r="E13454">
        <v>47</v>
      </c>
      <c r="F13454">
        <v>0</v>
      </c>
      <c r="H13454">
        <f t="shared" si="86"/>
        <v>55</v>
      </c>
      <c r="I13454">
        <f t="shared" si="87"/>
        <v>10</v>
      </c>
      <c r="J13454">
        <f t="shared" si="88"/>
        <v>0</v>
      </c>
      <c r="K13454">
        <f t="shared" si="89"/>
        <v>10</v>
      </c>
      <c r="L13454" s="15"/>
      <c r="M13454" s="1">
        <f t="shared" si="90"/>
        <v>275395.13298254227</v>
      </c>
      <c r="T13454"/>
    </row>
    <row r="13455" spans="1:20" x14ac:dyDescent="0.25">
      <c r="A13455">
        <v>1997</v>
      </c>
      <c r="B13455">
        <v>10</v>
      </c>
      <c r="C13455">
        <v>31</v>
      </c>
      <c r="D13455">
        <v>64</v>
      </c>
      <c r="E13455">
        <v>48</v>
      </c>
      <c r="F13455">
        <v>0</v>
      </c>
      <c r="H13455">
        <f t="shared" si="86"/>
        <v>56</v>
      </c>
      <c r="I13455">
        <f t="shared" si="87"/>
        <v>9</v>
      </c>
      <c r="J13455">
        <f t="shared" si="88"/>
        <v>0</v>
      </c>
      <c r="K13455">
        <f t="shared" si="89"/>
        <v>9</v>
      </c>
      <c r="L13455" s="15"/>
      <c r="M13455" s="1">
        <f t="shared" si="90"/>
        <v>248233.6883788172</v>
      </c>
      <c r="T13455"/>
    </row>
    <row r="13456" spans="1:20" x14ac:dyDescent="0.25">
      <c r="A13456">
        <v>1997</v>
      </c>
      <c r="B13456">
        <v>11</v>
      </c>
      <c r="C13456">
        <v>1</v>
      </c>
      <c r="D13456">
        <v>62</v>
      </c>
      <c r="E13456">
        <v>59</v>
      </c>
      <c r="F13456">
        <v>93</v>
      </c>
      <c r="H13456">
        <f t="shared" si="86"/>
        <v>60.5</v>
      </c>
      <c r="I13456">
        <f t="shared" si="87"/>
        <v>4.5</v>
      </c>
      <c r="J13456">
        <f t="shared" si="88"/>
        <v>0</v>
      </c>
      <c r="K13456">
        <f t="shared" si="89"/>
        <v>4.5</v>
      </c>
      <c r="L13456" s="15"/>
      <c r="M13456" s="1">
        <f t="shared" si="90"/>
        <v>126007.18766205428</v>
      </c>
      <c r="T13456"/>
    </row>
    <row r="13457" spans="1:20" x14ac:dyDescent="0.25">
      <c r="A13457">
        <v>1997</v>
      </c>
      <c r="B13457">
        <v>11</v>
      </c>
      <c r="C13457">
        <v>2</v>
      </c>
      <c r="D13457">
        <v>61</v>
      </c>
      <c r="E13457">
        <v>47</v>
      </c>
      <c r="F13457">
        <v>59</v>
      </c>
      <c r="H13457">
        <f t="shared" si="86"/>
        <v>54</v>
      </c>
      <c r="I13457">
        <f t="shared" si="87"/>
        <v>11</v>
      </c>
      <c r="J13457">
        <f t="shared" si="88"/>
        <v>0</v>
      </c>
      <c r="K13457">
        <f t="shared" si="89"/>
        <v>11</v>
      </c>
      <c r="L13457" s="15"/>
      <c r="M13457" s="1">
        <f t="shared" si="90"/>
        <v>302556.57758626738</v>
      </c>
      <c r="T13457"/>
    </row>
    <row r="13458" spans="1:20" x14ac:dyDescent="0.25">
      <c r="A13458">
        <v>1997</v>
      </c>
      <c r="B13458">
        <v>11</v>
      </c>
      <c r="C13458">
        <v>3</v>
      </c>
      <c r="D13458">
        <v>65</v>
      </c>
      <c r="E13458">
        <v>46</v>
      </c>
      <c r="F13458">
        <v>0</v>
      </c>
      <c r="H13458">
        <f t="shared" si="86"/>
        <v>55.5</v>
      </c>
      <c r="I13458">
        <f t="shared" si="87"/>
        <v>9.5</v>
      </c>
      <c r="J13458">
        <f t="shared" si="88"/>
        <v>0</v>
      </c>
      <c r="K13458">
        <f t="shared" si="89"/>
        <v>9.5</v>
      </c>
      <c r="L13458" s="15"/>
      <c r="M13458" s="1">
        <f t="shared" si="90"/>
        <v>261814.41068067972</v>
      </c>
      <c r="T13458"/>
    </row>
    <row r="13459" spans="1:20" x14ac:dyDescent="0.25">
      <c r="A13459">
        <v>1997</v>
      </c>
      <c r="B13459">
        <v>11</v>
      </c>
      <c r="C13459">
        <v>4</v>
      </c>
      <c r="D13459">
        <v>63</v>
      </c>
      <c r="E13459">
        <v>43</v>
      </c>
      <c r="F13459">
        <v>0</v>
      </c>
      <c r="H13459">
        <f t="shared" si="86"/>
        <v>53</v>
      </c>
      <c r="I13459">
        <f t="shared" si="87"/>
        <v>12</v>
      </c>
      <c r="J13459">
        <f t="shared" si="88"/>
        <v>0</v>
      </c>
      <c r="K13459">
        <f t="shared" si="89"/>
        <v>12</v>
      </c>
      <c r="L13459" s="15"/>
      <c r="M13459" s="1">
        <f t="shared" si="90"/>
        <v>329718.02218999248</v>
      </c>
      <c r="T13459"/>
    </row>
    <row r="13460" spans="1:20" x14ac:dyDescent="0.25">
      <c r="A13460">
        <v>1997</v>
      </c>
      <c r="B13460">
        <v>11</v>
      </c>
      <c r="C13460">
        <v>5</v>
      </c>
      <c r="D13460">
        <v>56</v>
      </c>
      <c r="E13460">
        <v>40</v>
      </c>
      <c r="F13460">
        <v>0</v>
      </c>
      <c r="H13460">
        <f t="shared" si="86"/>
        <v>48</v>
      </c>
      <c r="I13460">
        <f t="shared" si="87"/>
        <v>17</v>
      </c>
      <c r="J13460">
        <f t="shared" si="88"/>
        <v>0</v>
      </c>
      <c r="K13460">
        <f t="shared" si="89"/>
        <v>17</v>
      </c>
      <c r="L13460" s="15"/>
      <c r="M13460" s="1">
        <f t="shared" si="90"/>
        <v>465525.24520861794</v>
      </c>
      <c r="T13460"/>
    </row>
    <row r="13461" spans="1:20" x14ac:dyDescent="0.25">
      <c r="A13461">
        <v>1997</v>
      </c>
      <c r="B13461">
        <v>11</v>
      </c>
      <c r="C13461">
        <v>6</v>
      </c>
      <c r="D13461">
        <v>55</v>
      </c>
      <c r="E13461">
        <v>44</v>
      </c>
      <c r="F13461">
        <v>0</v>
      </c>
      <c r="H13461">
        <f t="shared" si="86"/>
        <v>49.5</v>
      </c>
      <c r="I13461">
        <f t="shared" si="87"/>
        <v>15.5</v>
      </c>
      <c r="J13461">
        <f t="shared" si="88"/>
        <v>0</v>
      </c>
      <c r="K13461">
        <f t="shared" si="89"/>
        <v>15.5</v>
      </c>
      <c r="L13461" s="15"/>
      <c r="M13461" s="1">
        <f t="shared" si="90"/>
        <v>424783.07830303028</v>
      </c>
      <c r="T13461"/>
    </row>
    <row r="13462" spans="1:20" x14ac:dyDescent="0.25">
      <c r="A13462">
        <v>1997</v>
      </c>
      <c r="B13462">
        <v>11</v>
      </c>
      <c r="C13462">
        <v>7</v>
      </c>
      <c r="D13462">
        <v>55</v>
      </c>
      <c r="E13462">
        <v>47</v>
      </c>
      <c r="F13462">
        <v>1</v>
      </c>
      <c r="H13462">
        <f t="shared" si="86"/>
        <v>51</v>
      </c>
      <c r="I13462">
        <f t="shared" si="87"/>
        <v>14</v>
      </c>
      <c r="J13462">
        <f t="shared" si="88"/>
        <v>0</v>
      </c>
      <c r="K13462">
        <f t="shared" si="89"/>
        <v>14</v>
      </c>
      <c r="L13462" s="15"/>
      <c r="M13462" s="1">
        <f t="shared" si="90"/>
        <v>384040.91139744263</v>
      </c>
      <c r="T13462"/>
    </row>
    <row r="13463" spans="1:20" x14ac:dyDescent="0.25">
      <c r="A13463">
        <v>1997</v>
      </c>
      <c r="B13463">
        <v>11</v>
      </c>
      <c r="C13463">
        <v>8</v>
      </c>
      <c r="D13463">
        <v>49</v>
      </c>
      <c r="E13463">
        <v>46</v>
      </c>
      <c r="F13463">
        <v>82</v>
      </c>
      <c r="H13463">
        <f t="shared" si="86"/>
        <v>47.5</v>
      </c>
      <c r="I13463">
        <f t="shared" si="87"/>
        <v>17.5</v>
      </c>
      <c r="J13463">
        <f t="shared" si="88"/>
        <v>0</v>
      </c>
      <c r="K13463">
        <f t="shared" si="89"/>
        <v>17.5</v>
      </c>
      <c r="L13463" s="15"/>
      <c r="M13463" s="1">
        <f t="shared" si="90"/>
        <v>479105.96751048049</v>
      </c>
      <c r="T13463"/>
    </row>
    <row r="13464" spans="1:20" x14ac:dyDescent="0.25">
      <c r="A13464">
        <v>1997</v>
      </c>
      <c r="B13464">
        <v>11</v>
      </c>
      <c r="C13464">
        <v>9</v>
      </c>
      <c r="D13464">
        <v>49</v>
      </c>
      <c r="E13464">
        <v>45</v>
      </c>
      <c r="F13464">
        <v>77</v>
      </c>
      <c r="H13464">
        <f t="shared" si="86"/>
        <v>47</v>
      </c>
      <c r="I13464">
        <f t="shared" si="87"/>
        <v>18</v>
      </c>
      <c r="J13464">
        <f t="shared" si="88"/>
        <v>0</v>
      </c>
      <c r="K13464">
        <f t="shared" si="89"/>
        <v>18</v>
      </c>
      <c r="L13464" s="15"/>
      <c r="M13464" s="1">
        <f t="shared" si="90"/>
        <v>492686.68981234304</v>
      </c>
      <c r="T13464"/>
    </row>
    <row r="13465" spans="1:20" x14ac:dyDescent="0.25">
      <c r="A13465">
        <v>1997</v>
      </c>
      <c r="B13465">
        <v>11</v>
      </c>
      <c r="C13465">
        <v>10</v>
      </c>
      <c r="D13465">
        <v>53</v>
      </c>
      <c r="E13465">
        <v>43</v>
      </c>
      <c r="F13465">
        <v>0</v>
      </c>
      <c r="H13465">
        <f t="shared" si="86"/>
        <v>48</v>
      </c>
      <c r="I13465">
        <f t="shared" si="87"/>
        <v>17</v>
      </c>
      <c r="J13465">
        <f t="shared" si="88"/>
        <v>0</v>
      </c>
      <c r="K13465">
        <f t="shared" si="89"/>
        <v>17</v>
      </c>
      <c r="L13465" s="15"/>
      <c r="M13465" s="1">
        <f t="shared" si="90"/>
        <v>465525.24520861794</v>
      </c>
      <c r="T13465"/>
    </row>
    <row r="13466" spans="1:20" x14ac:dyDescent="0.25">
      <c r="A13466">
        <v>1997</v>
      </c>
      <c r="B13466">
        <v>11</v>
      </c>
      <c r="C13466">
        <v>11</v>
      </c>
      <c r="D13466">
        <v>53</v>
      </c>
      <c r="E13466">
        <v>39</v>
      </c>
      <c r="F13466">
        <v>0</v>
      </c>
      <c r="H13466">
        <f t="shared" si="86"/>
        <v>46</v>
      </c>
      <c r="I13466">
        <f t="shared" si="87"/>
        <v>19</v>
      </c>
      <c r="J13466">
        <f t="shared" si="88"/>
        <v>0</v>
      </c>
      <c r="K13466">
        <f t="shared" si="89"/>
        <v>19</v>
      </c>
      <c r="L13466" s="15"/>
      <c r="M13466" s="1">
        <f t="shared" si="90"/>
        <v>519848.13441606809</v>
      </c>
      <c r="T13466"/>
    </row>
    <row r="13467" spans="1:20" x14ac:dyDescent="0.25">
      <c r="A13467">
        <v>1997</v>
      </c>
      <c r="B13467">
        <v>11</v>
      </c>
      <c r="C13467">
        <v>12</v>
      </c>
      <c r="D13467">
        <v>49</v>
      </c>
      <c r="E13467">
        <v>37</v>
      </c>
      <c r="F13467">
        <v>0</v>
      </c>
      <c r="H13467">
        <f t="shared" si="86"/>
        <v>43</v>
      </c>
      <c r="I13467">
        <f t="shared" si="87"/>
        <v>22</v>
      </c>
      <c r="J13467">
        <f t="shared" si="88"/>
        <v>0</v>
      </c>
      <c r="K13467">
        <f t="shared" si="89"/>
        <v>22</v>
      </c>
      <c r="L13467" s="15"/>
      <c r="M13467" s="1">
        <f t="shared" si="90"/>
        <v>601332.4682272434</v>
      </c>
      <c r="T13467"/>
    </row>
    <row r="13468" spans="1:20" x14ac:dyDescent="0.25">
      <c r="A13468">
        <v>1997</v>
      </c>
      <c r="B13468">
        <v>11</v>
      </c>
      <c r="C13468">
        <v>13</v>
      </c>
      <c r="D13468">
        <v>42</v>
      </c>
      <c r="E13468">
        <v>32</v>
      </c>
      <c r="F13468">
        <v>5</v>
      </c>
      <c r="H13468">
        <f t="shared" si="86"/>
        <v>37</v>
      </c>
      <c r="I13468">
        <f t="shared" si="87"/>
        <v>28</v>
      </c>
      <c r="J13468">
        <f t="shared" si="88"/>
        <v>0</v>
      </c>
      <c r="K13468">
        <f t="shared" si="89"/>
        <v>28</v>
      </c>
      <c r="L13468" s="15"/>
      <c r="M13468" s="1">
        <f t="shared" si="90"/>
        <v>764301.13584959391</v>
      </c>
      <c r="T13468"/>
    </row>
    <row r="13469" spans="1:20" x14ac:dyDescent="0.25">
      <c r="A13469">
        <v>1997</v>
      </c>
      <c r="B13469">
        <v>11</v>
      </c>
      <c r="C13469">
        <v>14</v>
      </c>
      <c r="D13469">
        <v>38</v>
      </c>
      <c r="E13469">
        <v>32</v>
      </c>
      <c r="F13469">
        <v>66</v>
      </c>
      <c r="H13469">
        <f t="shared" si="86"/>
        <v>35</v>
      </c>
      <c r="I13469">
        <f t="shared" si="87"/>
        <v>30</v>
      </c>
      <c r="J13469">
        <f t="shared" si="88"/>
        <v>0</v>
      </c>
      <c r="K13469">
        <f t="shared" si="89"/>
        <v>30</v>
      </c>
      <c r="L13469" s="15"/>
      <c r="M13469" s="1">
        <f t="shared" si="90"/>
        <v>818624.02505704411</v>
      </c>
      <c r="T13469"/>
    </row>
    <row r="13470" spans="1:20" x14ac:dyDescent="0.25">
      <c r="A13470">
        <v>1997</v>
      </c>
      <c r="B13470">
        <v>11</v>
      </c>
      <c r="C13470">
        <v>15</v>
      </c>
      <c r="D13470">
        <v>37</v>
      </c>
      <c r="E13470">
        <v>32</v>
      </c>
      <c r="F13470">
        <v>1</v>
      </c>
      <c r="H13470">
        <f t="shared" ref="H13470:H13533" si="91">+(D13470+E13470)/2</f>
        <v>34.5</v>
      </c>
      <c r="I13470">
        <f t="shared" ref="I13470:I13533" si="92">+IF(H13470&lt;65,65-H13470,0)</f>
        <v>30.5</v>
      </c>
      <c r="J13470">
        <f t="shared" si="88"/>
        <v>0</v>
      </c>
      <c r="K13470">
        <f t="shared" si="89"/>
        <v>30.5</v>
      </c>
      <c r="L13470" s="15"/>
      <c r="M13470" s="1">
        <f t="shared" si="90"/>
        <v>832204.74735890666</v>
      </c>
      <c r="T13470"/>
    </row>
    <row r="13471" spans="1:20" x14ac:dyDescent="0.25">
      <c r="A13471">
        <v>1997</v>
      </c>
      <c r="B13471">
        <v>11</v>
      </c>
      <c r="C13471">
        <v>16</v>
      </c>
      <c r="D13471">
        <v>39</v>
      </c>
      <c r="E13471">
        <v>31</v>
      </c>
      <c r="F13471">
        <v>1</v>
      </c>
      <c r="H13471">
        <f t="shared" si="91"/>
        <v>35</v>
      </c>
      <c r="I13471">
        <f t="shared" si="92"/>
        <v>30</v>
      </c>
      <c r="J13471">
        <f t="shared" si="88"/>
        <v>0</v>
      </c>
      <c r="K13471">
        <f t="shared" si="89"/>
        <v>30</v>
      </c>
      <c r="L13471" s="15"/>
      <c r="M13471" s="1">
        <f t="shared" si="90"/>
        <v>818624.02505704411</v>
      </c>
      <c r="T13471"/>
    </row>
    <row r="13472" spans="1:20" x14ac:dyDescent="0.25">
      <c r="A13472">
        <v>1997</v>
      </c>
      <c r="B13472">
        <v>11</v>
      </c>
      <c r="C13472">
        <v>17</v>
      </c>
      <c r="D13472">
        <v>41</v>
      </c>
      <c r="E13472">
        <v>30</v>
      </c>
      <c r="F13472">
        <v>0</v>
      </c>
      <c r="H13472">
        <f t="shared" si="91"/>
        <v>35.5</v>
      </c>
      <c r="I13472">
        <f t="shared" si="92"/>
        <v>29.5</v>
      </c>
      <c r="J13472">
        <f t="shared" si="88"/>
        <v>0</v>
      </c>
      <c r="K13472">
        <f t="shared" si="89"/>
        <v>29.5</v>
      </c>
      <c r="L13472" s="15"/>
      <c r="M13472" s="1">
        <f t="shared" si="90"/>
        <v>805043.30275518156</v>
      </c>
      <c r="T13472"/>
    </row>
    <row r="13473" spans="1:20" x14ac:dyDescent="0.25">
      <c r="A13473">
        <v>1997</v>
      </c>
      <c r="B13473">
        <v>11</v>
      </c>
      <c r="C13473">
        <v>18</v>
      </c>
      <c r="D13473">
        <v>43</v>
      </c>
      <c r="E13473">
        <v>31</v>
      </c>
      <c r="F13473">
        <v>0</v>
      </c>
      <c r="H13473">
        <f t="shared" si="91"/>
        <v>37</v>
      </c>
      <c r="I13473">
        <f t="shared" si="92"/>
        <v>28</v>
      </c>
      <c r="J13473">
        <f t="shared" si="88"/>
        <v>0</v>
      </c>
      <c r="K13473">
        <f t="shared" si="89"/>
        <v>28</v>
      </c>
      <c r="L13473" s="15"/>
      <c r="M13473" s="1">
        <f t="shared" si="90"/>
        <v>764301.13584959391</v>
      </c>
      <c r="T13473"/>
    </row>
    <row r="13474" spans="1:20" x14ac:dyDescent="0.25">
      <c r="A13474">
        <v>1997</v>
      </c>
      <c r="B13474">
        <v>11</v>
      </c>
      <c r="C13474">
        <v>19</v>
      </c>
      <c r="D13474">
        <v>48</v>
      </c>
      <c r="E13474">
        <v>34</v>
      </c>
      <c r="F13474">
        <v>0</v>
      </c>
      <c r="H13474">
        <f t="shared" si="91"/>
        <v>41</v>
      </c>
      <c r="I13474">
        <f t="shared" si="92"/>
        <v>24</v>
      </c>
      <c r="J13474">
        <f t="shared" si="88"/>
        <v>0</v>
      </c>
      <c r="K13474">
        <f t="shared" si="89"/>
        <v>24</v>
      </c>
      <c r="L13474" s="15"/>
      <c r="M13474" s="1">
        <f t="shared" si="90"/>
        <v>655655.35743469361</v>
      </c>
      <c r="T13474"/>
    </row>
    <row r="13475" spans="1:20" x14ac:dyDescent="0.25">
      <c r="A13475">
        <v>1997</v>
      </c>
      <c r="B13475">
        <v>11</v>
      </c>
      <c r="C13475">
        <v>20</v>
      </c>
      <c r="D13475">
        <v>51</v>
      </c>
      <c r="E13475">
        <v>39</v>
      </c>
      <c r="F13475">
        <v>0</v>
      </c>
      <c r="H13475">
        <f t="shared" si="91"/>
        <v>45</v>
      </c>
      <c r="I13475">
        <f t="shared" si="92"/>
        <v>20</v>
      </c>
      <c r="J13475">
        <f t="shared" si="88"/>
        <v>0</v>
      </c>
      <c r="K13475">
        <f t="shared" si="89"/>
        <v>20</v>
      </c>
      <c r="L13475" s="15"/>
      <c r="M13475" s="1">
        <f t="shared" si="90"/>
        <v>547009.57901979319</v>
      </c>
      <c r="T13475"/>
    </row>
    <row r="13476" spans="1:20" x14ac:dyDescent="0.25">
      <c r="A13476">
        <v>1997</v>
      </c>
      <c r="B13476">
        <v>11</v>
      </c>
      <c r="C13476">
        <v>21</v>
      </c>
      <c r="D13476">
        <v>59</v>
      </c>
      <c r="E13476">
        <v>41</v>
      </c>
      <c r="F13476">
        <v>17</v>
      </c>
      <c r="H13476">
        <f t="shared" si="91"/>
        <v>50</v>
      </c>
      <c r="I13476">
        <f t="shared" si="92"/>
        <v>15</v>
      </c>
      <c r="J13476">
        <f t="shared" si="88"/>
        <v>0</v>
      </c>
      <c r="K13476">
        <f t="shared" si="89"/>
        <v>15</v>
      </c>
      <c r="L13476" s="15"/>
      <c r="M13476" s="1">
        <f t="shared" si="90"/>
        <v>411202.35600116773</v>
      </c>
      <c r="T13476"/>
    </row>
    <row r="13477" spans="1:20" x14ac:dyDescent="0.25">
      <c r="A13477">
        <v>1997</v>
      </c>
      <c r="B13477">
        <v>11</v>
      </c>
      <c r="C13477">
        <v>22</v>
      </c>
      <c r="D13477">
        <v>47</v>
      </c>
      <c r="E13477">
        <v>39</v>
      </c>
      <c r="F13477">
        <v>53</v>
      </c>
      <c r="H13477">
        <f t="shared" si="91"/>
        <v>43</v>
      </c>
      <c r="I13477">
        <f t="shared" si="92"/>
        <v>22</v>
      </c>
      <c r="J13477">
        <f t="shared" si="88"/>
        <v>0</v>
      </c>
      <c r="K13477">
        <f t="shared" si="89"/>
        <v>22</v>
      </c>
      <c r="L13477" s="15"/>
      <c r="M13477" s="1">
        <f t="shared" si="90"/>
        <v>601332.4682272434</v>
      </c>
      <c r="T13477"/>
    </row>
    <row r="13478" spans="1:20" x14ac:dyDescent="0.25">
      <c r="A13478">
        <v>1997</v>
      </c>
      <c r="B13478">
        <v>11</v>
      </c>
      <c r="C13478">
        <v>23</v>
      </c>
      <c r="D13478">
        <v>43</v>
      </c>
      <c r="E13478">
        <v>38</v>
      </c>
      <c r="F13478">
        <v>0</v>
      </c>
      <c r="H13478">
        <f t="shared" si="91"/>
        <v>40.5</v>
      </c>
      <c r="I13478">
        <f t="shared" si="92"/>
        <v>24.5</v>
      </c>
      <c r="J13478">
        <f t="shared" si="88"/>
        <v>0</v>
      </c>
      <c r="K13478">
        <f t="shared" si="89"/>
        <v>24.5</v>
      </c>
      <c r="L13478" s="15"/>
      <c r="M13478" s="1">
        <f t="shared" si="90"/>
        <v>669236.07973655616</v>
      </c>
      <c r="T13478"/>
    </row>
    <row r="13479" spans="1:20" x14ac:dyDescent="0.25">
      <c r="A13479">
        <v>1997</v>
      </c>
      <c r="B13479">
        <v>11</v>
      </c>
      <c r="C13479">
        <v>24</v>
      </c>
      <c r="D13479">
        <v>42</v>
      </c>
      <c r="E13479">
        <v>30</v>
      </c>
      <c r="F13479">
        <v>0</v>
      </c>
      <c r="H13479">
        <f t="shared" si="91"/>
        <v>36</v>
      </c>
      <c r="I13479">
        <f t="shared" si="92"/>
        <v>29</v>
      </c>
      <c r="J13479">
        <f t="shared" si="88"/>
        <v>0</v>
      </c>
      <c r="K13479">
        <f t="shared" si="89"/>
        <v>29</v>
      </c>
      <c r="L13479" s="15"/>
      <c r="M13479" s="1">
        <f t="shared" si="90"/>
        <v>791462.58045331901</v>
      </c>
      <c r="T13479"/>
    </row>
    <row r="13480" spans="1:20" x14ac:dyDescent="0.25">
      <c r="A13480">
        <v>1997</v>
      </c>
      <c r="B13480">
        <v>11</v>
      </c>
      <c r="C13480">
        <v>25</v>
      </c>
      <c r="D13480">
        <v>41</v>
      </c>
      <c r="E13480">
        <v>27</v>
      </c>
      <c r="F13480">
        <v>0</v>
      </c>
      <c r="H13480">
        <f t="shared" si="91"/>
        <v>34</v>
      </c>
      <c r="I13480">
        <f t="shared" si="92"/>
        <v>31</v>
      </c>
      <c r="J13480">
        <f t="shared" si="88"/>
        <v>0</v>
      </c>
      <c r="K13480">
        <f t="shared" si="89"/>
        <v>31</v>
      </c>
      <c r="L13480" s="15"/>
      <c r="M13480" s="1">
        <f t="shared" si="90"/>
        <v>845785.46966076922</v>
      </c>
      <c r="T13480"/>
    </row>
    <row r="13481" spans="1:20" x14ac:dyDescent="0.25">
      <c r="A13481">
        <v>1997</v>
      </c>
      <c r="B13481">
        <v>11</v>
      </c>
      <c r="C13481">
        <v>26</v>
      </c>
      <c r="D13481">
        <v>54</v>
      </c>
      <c r="E13481">
        <v>40</v>
      </c>
      <c r="F13481">
        <v>2</v>
      </c>
      <c r="H13481">
        <f t="shared" si="91"/>
        <v>47</v>
      </c>
      <c r="I13481">
        <f t="shared" si="92"/>
        <v>18</v>
      </c>
      <c r="J13481">
        <f t="shared" si="88"/>
        <v>0</v>
      </c>
      <c r="K13481">
        <f t="shared" si="89"/>
        <v>18</v>
      </c>
      <c r="L13481" s="15"/>
      <c r="M13481" s="1">
        <f t="shared" si="90"/>
        <v>492686.68981234304</v>
      </c>
      <c r="T13481"/>
    </row>
    <row r="13482" spans="1:20" x14ac:dyDescent="0.25">
      <c r="A13482">
        <v>1997</v>
      </c>
      <c r="B13482">
        <v>11</v>
      </c>
      <c r="C13482">
        <v>27</v>
      </c>
      <c r="D13482">
        <v>49</v>
      </c>
      <c r="E13482">
        <v>39</v>
      </c>
      <c r="F13482">
        <v>0</v>
      </c>
      <c r="H13482">
        <f t="shared" si="91"/>
        <v>44</v>
      </c>
      <c r="I13482">
        <f t="shared" si="92"/>
        <v>21</v>
      </c>
      <c r="J13482">
        <f t="shared" si="88"/>
        <v>0</v>
      </c>
      <c r="K13482">
        <f t="shared" si="89"/>
        <v>21</v>
      </c>
      <c r="L13482" s="15"/>
      <c r="M13482" s="1">
        <f t="shared" si="90"/>
        <v>574171.0236235183</v>
      </c>
      <c r="T13482"/>
    </row>
    <row r="13483" spans="1:20" x14ac:dyDescent="0.25">
      <c r="A13483">
        <v>1997</v>
      </c>
      <c r="B13483">
        <v>11</v>
      </c>
      <c r="C13483">
        <v>28</v>
      </c>
      <c r="D13483">
        <v>48</v>
      </c>
      <c r="E13483">
        <v>39</v>
      </c>
      <c r="F13483">
        <v>3</v>
      </c>
      <c r="H13483">
        <f t="shared" si="91"/>
        <v>43.5</v>
      </c>
      <c r="I13483">
        <f t="shared" si="92"/>
        <v>21.5</v>
      </c>
      <c r="J13483">
        <f t="shared" si="88"/>
        <v>0</v>
      </c>
      <c r="K13483">
        <f t="shared" si="89"/>
        <v>21.5</v>
      </c>
      <c r="L13483" s="15"/>
      <c r="M13483" s="1">
        <f t="shared" si="90"/>
        <v>587751.74592538085</v>
      </c>
      <c r="T13483"/>
    </row>
    <row r="13484" spans="1:20" x14ac:dyDescent="0.25">
      <c r="A13484">
        <v>1997</v>
      </c>
      <c r="B13484">
        <v>11</v>
      </c>
      <c r="C13484">
        <v>29</v>
      </c>
      <c r="D13484">
        <v>52</v>
      </c>
      <c r="E13484">
        <v>43</v>
      </c>
      <c r="F13484">
        <v>0</v>
      </c>
      <c r="H13484">
        <f t="shared" si="91"/>
        <v>47.5</v>
      </c>
      <c r="I13484">
        <f t="shared" si="92"/>
        <v>17.5</v>
      </c>
      <c r="J13484">
        <f t="shared" si="88"/>
        <v>0</v>
      </c>
      <c r="K13484">
        <f t="shared" si="89"/>
        <v>17.5</v>
      </c>
      <c r="L13484" s="15"/>
      <c r="M13484" s="1">
        <f t="shared" si="90"/>
        <v>479105.96751048049</v>
      </c>
      <c r="T13484"/>
    </row>
    <row r="13485" spans="1:20" x14ac:dyDescent="0.25">
      <c r="A13485">
        <v>1997</v>
      </c>
      <c r="B13485">
        <v>11</v>
      </c>
      <c r="C13485">
        <v>30</v>
      </c>
      <c r="D13485">
        <v>49</v>
      </c>
      <c r="E13485">
        <v>43</v>
      </c>
      <c r="F13485">
        <v>8</v>
      </c>
      <c r="H13485">
        <f t="shared" si="91"/>
        <v>46</v>
      </c>
      <c r="I13485">
        <f t="shared" si="92"/>
        <v>19</v>
      </c>
      <c r="J13485">
        <f t="shared" si="88"/>
        <v>0</v>
      </c>
      <c r="K13485">
        <f t="shared" si="89"/>
        <v>19</v>
      </c>
      <c r="L13485" s="15"/>
      <c r="M13485" s="1">
        <f t="shared" si="90"/>
        <v>519848.13441606809</v>
      </c>
      <c r="T13485"/>
    </row>
    <row r="13486" spans="1:20" x14ac:dyDescent="0.25">
      <c r="A13486">
        <v>1997</v>
      </c>
      <c r="B13486">
        <v>12</v>
      </c>
      <c r="C13486">
        <v>1</v>
      </c>
      <c r="D13486">
        <v>45</v>
      </c>
      <c r="E13486">
        <v>34</v>
      </c>
      <c r="F13486">
        <v>2</v>
      </c>
      <c r="H13486">
        <f t="shared" si="91"/>
        <v>39.5</v>
      </c>
      <c r="I13486">
        <f t="shared" si="92"/>
        <v>25.5</v>
      </c>
      <c r="J13486">
        <f t="shared" si="88"/>
        <v>0</v>
      </c>
      <c r="K13486">
        <f t="shared" si="89"/>
        <v>25.5</v>
      </c>
      <c r="L13486" s="15"/>
      <c r="M13486" s="1">
        <f t="shared" si="90"/>
        <v>696397.52434028126</v>
      </c>
      <c r="T13486"/>
    </row>
    <row r="13487" spans="1:20" x14ac:dyDescent="0.25">
      <c r="A13487">
        <v>1997</v>
      </c>
      <c r="B13487">
        <v>12</v>
      </c>
      <c r="C13487">
        <v>2</v>
      </c>
      <c r="D13487">
        <v>43</v>
      </c>
      <c r="E13487">
        <v>33</v>
      </c>
      <c r="F13487">
        <v>0</v>
      </c>
      <c r="H13487">
        <f t="shared" si="91"/>
        <v>38</v>
      </c>
      <c r="I13487">
        <f t="shared" si="92"/>
        <v>27</v>
      </c>
      <c r="J13487">
        <f t="shared" si="88"/>
        <v>0</v>
      </c>
      <c r="K13487">
        <f t="shared" si="89"/>
        <v>27</v>
      </c>
      <c r="L13487" s="15"/>
      <c r="M13487" s="1">
        <f t="shared" si="90"/>
        <v>737139.6912458688</v>
      </c>
      <c r="T13487"/>
    </row>
    <row r="13488" spans="1:20" x14ac:dyDescent="0.25">
      <c r="A13488">
        <v>1997</v>
      </c>
      <c r="B13488">
        <v>12</v>
      </c>
      <c r="C13488">
        <v>3</v>
      </c>
      <c r="D13488">
        <v>51</v>
      </c>
      <c r="E13488">
        <v>33</v>
      </c>
      <c r="F13488">
        <v>0</v>
      </c>
      <c r="H13488">
        <f t="shared" si="91"/>
        <v>42</v>
      </c>
      <c r="I13488">
        <f t="shared" si="92"/>
        <v>23</v>
      </c>
      <c r="J13488">
        <f t="shared" si="88"/>
        <v>0</v>
      </c>
      <c r="K13488">
        <f t="shared" si="89"/>
        <v>23</v>
      </c>
      <c r="L13488" s="15"/>
      <c r="M13488" s="1">
        <f t="shared" si="90"/>
        <v>628493.9128309685</v>
      </c>
      <c r="T13488"/>
    </row>
    <row r="13489" spans="1:20" x14ac:dyDescent="0.25">
      <c r="A13489">
        <v>1997</v>
      </c>
      <c r="B13489">
        <v>12</v>
      </c>
      <c r="C13489">
        <v>4</v>
      </c>
      <c r="D13489">
        <v>53</v>
      </c>
      <c r="E13489">
        <v>40</v>
      </c>
      <c r="F13489">
        <v>14</v>
      </c>
      <c r="H13489">
        <f t="shared" si="91"/>
        <v>46.5</v>
      </c>
      <c r="I13489">
        <f t="shared" si="92"/>
        <v>18.5</v>
      </c>
      <c r="J13489">
        <f t="shared" si="88"/>
        <v>0</v>
      </c>
      <c r="K13489">
        <f t="shared" si="89"/>
        <v>18.5</v>
      </c>
      <c r="L13489" s="15"/>
      <c r="M13489" s="1">
        <f t="shared" si="90"/>
        <v>506267.4121142056</v>
      </c>
      <c r="T13489"/>
    </row>
    <row r="13490" spans="1:20" x14ac:dyDescent="0.25">
      <c r="A13490">
        <v>1997</v>
      </c>
      <c r="B13490">
        <v>12</v>
      </c>
      <c r="C13490">
        <v>5</v>
      </c>
      <c r="D13490">
        <v>49</v>
      </c>
      <c r="E13490">
        <v>35</v>
      </c>
      <c r="F13490">
        <v>9</v>
      </c>
      <c r="H13490">
        <f t="shared" si="91"/>
        <v>42</v>
      </c>
      <c r="I13490">
        <f t="shared" si="92"/>
        <v>23</v>
      </c>
      <c r="J13490">
        <f t="shared" si="88"/>
        <v>0</v>
      </c>
      <c r="K13490">
        <f t="shared" si="89"/>
        <v>23</v>
      </c>
      <c r="L13490" s="15"/>
      <c r="M13490" s="1">
        <f t="shared" si="90"/>
        <v>628493.9128309685</v>
      </c>
      <c r="T13490"/>
    </row>
    <row r="13491" spans="1:20" x14ac:dyDescent="0.25">
      <c r="A13491">
        <v>1997</v>
      </c>
      <c r="B13491">
        <v>12</v>
      </c>
      <c r="C13491">
        <v>6</v>
      </c>
      <c r="D13491">
        <v>39</v>
      </c>
      <c r="E13491">
        <v>30</v>
      </c>
      <c r="F13491">
        <v>0</v>
      </c>
      <c r="H13491">
        <f t="shared" si="91"/>
        <v>34.5</v>
      </c>
      <c r="I13491">
        <f t="shared" si="92"/>
        <v>30.5</v>
      </c>
      <c r="J13491">
        <f t="shared" si="88"/>
        <v>0</v>
      </c>
      <c r="K13491">
        <f t="shared" si="89"/>
        <v>30.5</v>
      </c>
      <c r="L13491" s="15"/>
      <c r="M13491" s="1">
        <f t="shared" si="90"/>
        <v>832204.74735890666</v>
      </c>
      <c r="T13491"/>
    </row>
    <row r="13492" spans="1:20" x14ac:dyDescent="0.25">
      <c r="A13492">
        <v>1997</v>
      </c>
      <c r="B13492">
        <v>12</v>
      </c>
      <c r="C13492">
        <v>7</v>
      </c>
      <c r="D13492">
        <v>41</v>
      </c>
      <c r="E13492">
        <v>30</v>
      </c>
      <c r="F13492">
        <v>0</v>
      </c>
      <c r="H13492">
        <f t="shared" si="91"/>
        <v>35.5</v>
      </c>
      <c r="I13492">
        <f t="shared" si="92"/>
        <v>29.5</v>
      </c>
      <c r="J13492">
        <f t="shared" si="88"/>
        <v>0</v>
      </c>
      <c r="K13492">
        <f t="shared" si="89"/>
        <v>29.5</v>
      </c>
      <c r="L13492" s="15"/>
      <c r="M13492" s="1">
        <f t="shared" si="90"/>
        <v>805043.30275518156</v>
      </c>
      <c r="T13492"/>
    </row>
    <row r="13493" spans="1:20" x14ac:dyDescent="0.25">
      <c r="A13493">
        <v>1997</v>
      </c>
      <c r="B13493">
        <v>12</v>
      </c>
      <c r="C13493">
        <v>8</v>
      </c>
      <c r="D13493">
        <v>44</v>
      </c>
      <c r="E13493">
        <v>34</v>
      </c>
      <c r="F13493">
        <v>0</v>
      </c>
      <c r="H13493">
        <f t="shared" si="91"/>
        <v>39</v>
      </c>
      <c r="I13493">
        <f t="shared" si="92"/>
        <v>26</v>
      </c>
      <c r="J13493">
        <f t="shared" si="88"/>
        <v>0</v>
      </c>
      <c r="K13493">
        <f t="shared" si="89"/>
        <v>26</v>
      </c>
      <c r="L13493" s="15"/>
      <c r="M13493" s="1">
        <f t="shared" si="90"/>
        <v>709978.24664214381</v>
      </c>
      <c r="T13493"/>
    </row>
    <row r="13494" spans="1:20" x14ac:dyDescent="0.25">
      <c r="A13494">
        <v>1997</v>
      </c>
      <c r="B13494">
        <v>12</v>
      </c>
      <c r="C13494">
        <v>9</v>
      </c>
      <c r="D13494">
        <v>41</v>
      </c>
      <c r="E13494">
        <v>31</v>
      </c>
      <c r="F13494">
        <v>0</v>
      </c>
      <c r="H13494">
        <f t="shared" si="91"/>
        <v>36</v>
      </c>
      <c r="I13494">
        <f t="shared" si="92"/>
        <v>29</v>
      </c>
      <c r="J13494">
        <f t="shared" si="88"/>
        <v>0</v>
      </c>
      <c r="K13494">
        <f t="shared" si="89"/>
        <v>29</v>
      </c>
      <c r="L13494" s="15"/>
      <c r="M13494" s="1">
        <f t="shared" si="90"/>
        <v>791462.58045331901</v>
      </c>
      <c r="T13494"/>
    </row>
    <row r="13495" spans="1:20" x14ac:dyDescent="0.25">
      <c r="A13495">
        <v>1997</v>
      </c>
      <c r="B13495">
        <v>12</v>
      </c>
      <c r="C13495">
        <v>10</v>
      </c>
      <c r="D13495">
        <v>42</v>
      </c>
      <c r="E13495">
        <v>33</v>
      </c>
      <c r="F13495">
        <v>65</v>
      </c>
      <c r="H13495">
        <f t="shared" si="91"/>
        <v>37.5</v>
      </c>
      <c r="I13495">
        <f t="shared" si="92"/>
        <v>27.5</v>
      </c>
      <c r="J13495">
        <f t="shared" si="88"/>
        <v>0</v>
      </c>
      <c r="K13495">
        <f t="shared" si="89"/>
        <v>27.5</v>
      </c>
      <c r="L13495" s="15"/>
      <c r="M13495" s="1">
        <f t="shared" si="90"/>
        <v>750720.41354773135</v>
      </c>
      <c r="T13495"/>
    </row>
    <row r="13496" spans="1:20" x14ac:dyDescent="0.25">
      <c r="A13496">
        <v>1997</v>
      </c>
      <c r="B13496">
        <v>12</v>
      </c>
      <c r="C13496">
        <v>11</v>
      </c>
      <c r="D13496">
        <v>35</v>
      </c>
      <c r="E13496">
        <v>33</v>
      </c>
      <c r="F13496">
        <v>5</v>
      </c>
      <c r="H13496">
        <f t="shared" si="91"/>
        <v>34</v>
      </c>
      <c r="I13496">
        <f t="shared" si="92"/>
        <v>31</v>
      </c>
      <c r="J13496">
        <f t="shared" si="88"/>
        <v>0</v>
      </c>
      <c r="K13496">
        <f t="shared" si="89"/>
        <v>31</v>
      </c>
      <c r="L13496" s="15"/>
      <c r="M13496" s="1">
        <f t="shared" si="90"/>
        <v>845785.46966076922</v>
      </c>
      <c r="T13496"/>
    </row>
    <row r="13497" spans="1:20" x14ac:dyDescent="0.25">
      <c r="A13497">
        <v>1997</v>
      </c>
      <c r="B13497">
        <v>12</v>
      </c>
      <c r="C13497">
        <v>12</v>
      </c>
      <c r="D13497">
        <v>39</v>
      </c>
      <c r="E13497">
        <v>33</v>
      </c>
      <c r="F13497">
        <v>13</v>
      </c>
      <c r="H13497">
        <f t="shared" si="91"/>
        <v>36</v>
      </c>
      <c r="I13497">
        <f t="shared" si="92"/>
        <v>29</v>
      </c>
      <c r="J13497">
        <f t="shared" si="88"/>
        <v>0</v>
      </c>
      <c r="K13497">
        <f t="shared" si="89"/>
        <v>29</v>
      </c>
      <c r="L13497" s="15"/>
      <c r="M13497" s="1">
        <f t="shared" si="90"/>
        <v>791462.58045331901</v>
      </c>
      <c r="T13497"/>
    </row>
    <row r="13498" spans="1:20" x14ac:dyDescent="0.25">
      <c r="A13498">
        <v>1997</v>
      </c>
      <c r="B13498">
        <v>12</v>
      </c>
      <c r="C13498">
        <v>13</v>
      </c>
      <c r="D13498">
        <v>38</v>
      </c>
      <c r="E13498">
        <v>33</v>
      </c>
      <c r="F13498">
        <v>0</v>
      </c>
      <c r="H13498">
        <f t="shared" si="91"/>
        <v>35.5</v>
      </c>
      <c r="I13498">
        <f t="shared" si="92"/>
        <v>29.5</v>
      </c>
      <c r="J13498">
        <f t="shared" si="88"/>
        <v>0</v>
      </c>
      <c r="K13498">
        <f t="shared" si="89"/>
        <v>29.5</v>
      </c>
      <c r="L13498" s="15"/>
      <c r="M13498" s="1">
        <f t="shared" si="90"/>
        <v>805043.30275518156</v>
      </c>
      <c r="T13498"/>
    </row>
    <row r="13499" spans="1:20" x14ac:dyDescent="0.25">
      <c r="A13499">
        <v>1997</v>
      </c>
      <c r="B13499">
        <v>12</v>
      </c>
      <c r="C13499">
        <v>14</v>
      </c>
      <c r="D13499">
        <v>43</v>
      </c>
      <c r="E13499">
        <v>28</v>
      </c>
      <c r="F13499">
        <v>0</v>
      </c>
      <c r="H13499">
        <f t="shared" si="91"/>
        <v>35.5</v>
      </c>
      <c r="I13499">
        <f t="shared" si="92"/>
        <v>29.5</v>
      </c>
      <c r="J13499">
        <f t="shared" si="88"/>
        <v>0</v>
      </c>
      <c r="K13499">
        <f t="shared" si="89"/>
        <v>29.5</v>
      </c>
      <c r="L13499" s="15"/>
      <c r="M13499" s="1">
        <f t="shared" si="90"/>
        <v>805043.30275518156</v>
      </c>
      <c r="T13499"/>
    </row>
    <row r="13500" spans="1:20" x14ac:dyDescent="0.25">
      <c r="A13500">
        <v>1997</v>
      </c>
      <c r="B13500">
        <v>12</v>
      </c>
      <c r="C13500">
        <v>15</v>
      </c>
      <c r="D13500">
        <v>42</v>
      </c>
      <c r="E13500">
        <v>26</v>
      </c>
      <c r="F13500">
        <v>0</v>
      </c>
      <c r="H13500">
        <f t="shared" si="91"/>
        <v>34</v>
      </c>
      <c r="I13500">
        <f t="shared" si="92"/>
        <v>31</v>
      </c>
      <c r="J13500">
        <f t="shared" si="88"/>
        <v>0</v>
      </c>
      <c r="K13500">
        <f t="shared" si="89"/>
        <v>31</v>
      </c>
      <c r="L13500" s="15"/>
      <c r="M13500" s="1">
        <f t="shared" si="90"/>
        <v>845785.46966076922</v>
      </c>
      <c r="T13500"/>
    </row>
    <row r="13501" spans="1:20" x14ac:dyDescent="0.25">
      <c r="A13501">
        <v>1997</v>
      </c>
      <c r="B13501">
        <v>12</v>
      </c>
      <c r="C13501">
        <v>16</v>
      </c>
      <c r="D13501">
        <v>54</v>
      </c>
      <c r="E13501">
        <v>36</v>
      </c>
      <c r="F13501">
        <v>0</v>
      </c>
      <c r="H13501">
        <f t="shared" si="91"/>
        <v>45</v>
      </c>
      <c r="I13501">
        <f t="shared" si="92"/>
        <v>20</v>
      </c>
      <c r="J13501">
        <f t="shared" si="88"/>
        <v>0</v>
      </c>
      <c r="K13501">
        <f t="shared" si="89"/>
        <v>20</v>
      </c>
      <c r="L13501" s="15"/>
      <c r="M13501" s="1">
        <f t="shared" si="90"/>
        <v>547009.57901979319</v>
      </c>
      <c r="T13501"/>
    </row>
    <row r="13502" spans="1:20" x14ac:dyDescent="0.25">
      <c r="A13502">
        <v>1997</v>
      </c>
      <c r="B13502">
        <v>12</v>
      </c>
      <c r="C13502">
        <v>17</v>
      </c>
      <c r="D13502">
        <v>53</v>
      </c>
      <c r="E13502">
        <v>38</v>
      </c>
      <c r="F13502">
        <v>0</v>
      </c>
      <c r="H13502">
        <f t="shared" si="91"/>
        <v>45.5</v>
      </c>
      <c r="I13502">
        <f t="shared" si="92"/>
        <v>19.5</v>
      </c>
      <c r="J13502">
        <f t="shared" si="88"/>
        <v>0</v>
      </c>
      <c r="K13502">
        <f t="shared" si="89"/>
        <v>19.5</v>
      </c>
      <c r="L13502" s="15"/>
      <c r="M13502" s="1">
        <f t="shared" si="90"/>
        <v>533428.85671793064</v>
      </c>
      <c r="T13502"/>
    </row>
    <row r="13503" spans="1:20" x14ac:dyDescent="0.25">
      <c r="A13503">
        <v>1997</v>
      </c>
      <c r="B13503">
        <v>12</v>
      </c>
      <c r="C13503">
        <v>18</v>
      </c>
      <c r="D13503">
        <v>45</v>
      </c>
      <c r="E13503">
        <v>34</v>
      </c>
      <c r="F13503">
        <v>0</v>
      </c>
      <c r="H13503">
        <f t="shared" si="91"/>
        <v>39.5</v>
      </c>
      <c r="I13503">
        <f t="shared" si="92"/>
        <v>25.5</v>
      </c>
      <c r="J13503">
        <f t="shared" si="88"/>
        <v>0</v>
      </c>
      <c r="K13503">
        <f t="shared" si="89"/>
        <v>25.5</v>
      </c>
      <c r="L13503" s="15"/>
      <c r="M13503" s="1">
        <f t="shared" si="90"/>
        <v>696397.52434028126</v>
      </c>
      <c r="T13503"/>
    </row>
    <row r="13504" spans="1:20" x14ac:dyDescent="0.25">
      <c r="A13504">
        <v>1997</v>
      </c>
      <c r="B13504">
        <v>12</v>
      </c>
      <c r="C13504">
        <v>19</v>
      </c>
      <c r="D13504">
        <v>50</v>
      </c>
      <c r="E13504">
        <v>39</v>
      </c>
      <c r="F13504">
        <v>0</v>
      </c>
      <c r="H13504">
        <f t="shared" si="91"/>
        <v>44.5</v>
      </c>
      <c r="I13504">
        <f t="shared" si="92"/>
        <v>20.5</v>
      </c>
      <c r="J13504">
        <f t="shared" si="88"/>
        <v>0</v>
      </c>
      <c r="K13504">
        <f t="shared" si="89"/>
        <v>20.5</v>
      </c>
      <c r="L13504" s="15"/>
      <c r="M13504" s="1">
        <f t="shared" si="90"/>
        <v>560590.30132165574</v>
      </c>
      <c r="T13504"/>
    </row>
    <row r="13505" spans="1:20" x14ac:dyDescent="0.25">
      <c r="A13505">
        <v>1997</v>
      </c>
      <c r="B13505">
        <v>12</v>
      </c>
      <c r="C13505">
        <v>20</v>
      </c>
      <c r="D13505">
        <v>50</v>
      </c>
      <c r="E13505">
        <v>39</v>
      </c>
      <c r="F13505">
        <v>0</v>
      </c>
      <c r="H13505">
        <f t="shared" si="91"/>
        <v>44.5</v>
      </c>
      <c r="I13505">
        <f t="shared" si="92"/>
        <v>20.5</v>
      </c>
      <c r="J13505">
        <f t="shared" si="88"/>
        <v>0</v>
      </c>
      <c r="K13505">
        <f t="shared" si="89"/>
        <v>20.5</v>
      </c>
      <c r="L13505" s="15"/>
      <c r="M13505" s="1">
        <f t="shared" si="90"/>
        <v>560590.30132165574</v>
      </c>
      <c r="T13505"/>
    </row>
    <row r="13506" spans="1:20" x14ac:dyDescent="0.25">
      <c r="A13506">
        <v>1997</v>
      </c>
      <c r="B13506">
        <v>12</v>
      </c>
      <c r="C13506">
        <v>21</v>
      </c>
      <c r="D13506">
        <v>39</v>
      </c>
      <c r="E13506">
        <v>29</v>
      </c>
      <c r="F13506">
        <v>0</v>
      </c>
      <c r="H13506">
        <f t="shared" si="91"/>
        <v>34</v>
      </c>
      <c r="I13506">
        <f t="shared" si="92"/>
        <v>31</v>
      </c>
      <c r="J13506">
        <f t="shared" si="88"/>
        <v>0</v>
      </c>
      <c r="K13506">
        <f t="shared" si="89"/>
        <v>31</v>
      </c>
      <c r="L13506" s="15"/>
      <c r="M13506" s="1">
        <f t="shared" si="90"/>
        <v>845785.46966076922</v>
      </c>
      <c r="T13506"/>
    </row>
    <row r="13507" spans="1:20" x14ac:dyDescent="0.25">
      <c r="A13507">
        <v>1997</v>
      </c>
      <c r="B13507">
        <v>12</v>
      </c>
      <c r="C13507">
        <v>22</v>
      </c>
      <c r="D13507">
        <v>36</v>
      </c>
      <c r="E13507">
        <v>25</v>
      </c>
      <c r="F13507">
        <v>14</v>
      </c>
      <c r="H13507">
        <f t="shared" si="91"/>
        <v>30.5</v>
      </c>
      <c r="I13507">
        <f t="shared" si="92"/>
        <v>34.5</v>
      </c>
      <c r="J13507">
        <f t="shared" si="88"/>
        <v>0</v>
      </c>
      <c r="K13507">
        <f t="shared" si="89"/>
        <v>34.5</v>
      </c>
      <c r="L13507" s="15"/>
      <c r="M13507" s="1">
        <f t="shared" si="90"/>
        <v>940850.52577380708</v>
      </c>
      <c r="T13507"/>
    </row>
    <row r="13508" spans="1:20" x14ac:dyDescent="0.25">
      <c r="A13508">
        <v>1997</v>
      </c>
      <c r="B13508">
        <v>12</v>
      </c>
      <c r="C13508">
        <v>23</v>
      </c>
      <c r="D13508">
        <v>41</v>
      </c>
      <c r="E13508">
        <v>35</v>
      </c>
      <c r="F13508">
        <v>63</v>
      </c>
      <c r="H13508">
        <f t="shared" si="91"/>
        <v>38</v>
      </c>
      <c r="I13508">
        <f t="shared" si="92"/>
        <v>27</v>
      </c>
      <c r="J13508">
        <f t="shared" si="88"/>
        <v>0</v>
      </c>
      <c r="K13508">
        <f t="shared" si="89"/>
        <v>27</v>
      </c>
      <c r="L13508" s="15"/>
      <c r="M13508" s="1">
        <f t="shared" si="90"/>
        <v>737139.6912458688</v>
      </c>
      <c r="T13508"/>
    </row>
    <row r="13509" spans="1:20" x14ac:dyDescent="0.25">
      <c r="A13509">
        <v>1997</v>
      </c>
      <c r="B13509">
        <v>12</v>
      </c>
      <c r="C13509">
        <v>24</v>
      </c>
      <c r="D13509">
        <v>41</v>
      </c>
      <c r="E13509">
        <v>38</v>
      </c>
      <c r="F13509">
        <v>8</v>
      </c>
      <c r="H13509">
        <f t="shared" si="91"/>
        <v>39.5</v>
      </c>
      <c r="I13509">
        <f t="shared" si="92"/>
        <v>25.5</v>
      </c>
      <c r="J13509">
        <f t="shared" si="88"/>
        <v>0</v>
      </c>
      <c r="K13509">
        <f t="shared" si="89"/>
        <v>25.5</v>
      </c>
      <c r="L13509" s="15"/>
      <c r="M13509" s="1">
        <f t="shared" si="90"/>
        <v>696397.52434028126</v>
      </c>
      <c r="T13509"/>
    </row>
    <row r="13510" spans="1:20" x14ac:dyDescent="0.25">
      <c r="A13510">
        <v>1997</v>
      </c>
      <c r="B13510">
        <v>12</v>
      </c>
      <c r="C13510">
        <v>25</v>
      </c>
      <c r="D13510">
        <v>50</v>
      </c>
      <c r="E13510">
        <v>37</v>
      </c>
      <c r="F13510">
        <v>83</v>
      </c>
      <c r="H13510">
        <f t="shared" si="91"/>
        <v>43.5</v>
      </c>
      <c r="I13510">
        <f t="shared" si="92"/>
        <v>21.5</v>
      </c>
      <c r="J13510">
        <f t="shared" ref="J13510:J13573" si="93">+IF(H13510&gt;$L$12418,H13510-$L$12418,0)</f>
        <v>0</v>
      </c>
      <c r="K13510">
        <f t="shared" ref="K13510:K13573" si="94">+I13510+J13510</f>
        <v>21.5</v>
      </c>
      <c r="L13510" s="15"/>
      <c r="M13510" s="1">
        <f t="shared" ref="M13510:M13573" si="95">+(L$12416/30.25)+($L$12417*K13510)</f>
        <v>587751.74592538085</v>
      </c>
      <c r="T13510"/>
    </row>
    <row r="13511" spans="1:20" x14ac:dyDescent="0.25">
      <c r="A13511">
        <v>1997</v>
      </c>
      <c r="B13511">
        <v>12</v>
      </c>
      <c r="C13511">
        <v>26</v>
      </c>
      <c r="D13511">
        <v>49</v>
      </c>
      <c r="E13511">
        <v>40</v>
      </c>
      <c r="F13511">
        <v>0</v>
      </c>
      <c r="H13511">
        <f t="shared" si="91"/>
        <v>44.5</v>
      </c>
      <c r="I13511">
        <f t="shared" si="92"/>
        <v>20.5</v>
      </c>
      <c r="J13511">
        <f t="shared" si="93"/>
        <v>0</v>
      </c>
      <c r="K13511">
        <f t="shared" si="94"/>
        <v>20.5</v>
      </c>
      <c r="L13511" s="15"/>
      <c r="M13511" s="1">
        <f t="shared" si="95"/>
        <v>560590.30132165574</v>
      </c>
      <c r="T13511"/>
    </row>
    <row r="13512" spans="1:20" x14ac:dyDescent="0.25">
      <c r="A13512">
        <v>1997</v>
      </c>
      <c r="B13512">
        <v>12</v>
      </c>
      <c r="C13512">
        <v>27</v>
      </c>
      <c r="D13512">
        <v>41</v>
      </c>
      <c r="E13512">
        <v>33</v>
      </c>
      <c r="F13512">
        <v>22</v>
      </c>
      <c r="H13512">
        <f t="shared" si="91"/>
        <v>37</v>
      </c>
      <c r="I13512">
        <f t="shared" si="92"/>
        <v>28</v>
      </c>
      <c r="J13512">
        <f t="shared" si="93"/>
        <v>0</v>
      </c>
      <c r="K13512">
        <f t="shared" si="94"/>
        <v>28</v>
      </c>
      <c r="L13512" s="15"/>
      <c r="M13512" s="1">
        <f t="shared" si="95"/>
        <v>764301.13584959391</v>
      </c>
      <c r="T13512"/>
    </row>
    <row r="13513" spans="1:20" x14ac:dyDescent="0.25">
      <c r="A13513">
        <v>1997</v>
      </c>
      <c r="B13513">
        <v>12</v>
      </c>
      <c r="C13513">
        <v>28</v>
      </c>
      <c r="D13513">
        <v>38</v>
      </c>
      <c r="E13513">
        <v>32</v>
      </c>
      <c r="F13513">
        <v>0</v>
      </c>
      <c r="H13513">
        <f t="shared" si="91"/>
        <v>35</v>
      </c>
      <c r="I13513">
        <f t="shared" si="92"/>
        <v>30</v>
      </c>
      <c r="J13513">
        <f t="shared" si="93"/>
        <v>0</v>
      </c>
      <c r="K13513">
        <f t="shared" si="94"/>
        <v>30</v>
      </c>
      <c r="L13513" s="15"/>
      <c r="M13513" s="1">
        <f t="shared" si="95"/>
        <v>818624.02505704411</v>
      </c>
      <c r="T13513"/>
    </row>
    <row r="13514" spans="1:20" x14ac:dyDescent="0.25">
      <c r="A13514">
        <v>1997</v>
      </c>
      <c r="B13514">
        <v>12</v>
      </c>
      <c r="C13514">
        <v>29</v>
      </c>
      <c r="D13514">
        <v>41</v>
      </c>
      <c r="E13514">
        <v>31</v>
      </c>
      <c r="F13514">
        <v>125</v>
      </c>
      <c r="H13514">
        <f t="shared" si="91"/>
        <v>36</v>
      </c>
      <c r="I13514">
        <f t="shared" si="92"/>
        <v>29</v>
      </c>
      <c r="J13514">
        <f t="shared" si="93"/>
        <v>0</v>
      </c>
      <c r="K13514">
        <f t="shared" si="94"/>
        <v>29</v>
      </c>
      <c r="L13514" s="15"/>
      <c r="M13514" s="1">
        <f t="shared" si="95"/>
        <v>791462.58045331901</v>
      </c>
      <c r="T13514"/>
    </row>
    <row r="13515" spans="1:20" x14ac:dyDescent="0.25">
      <c r="A13515">
        <v>1997</v>
      </c>
      <c r="B13515">
        <v>12</v>
      </c>
      <c r="C13515">
        <v>30</v>
      </c>
      <c r="D13515">
        <v>39</v>
      </c>
      <c r="E13515">
        <v>34</v>
      </c>
      <c r="F13515">
        <v>4</v>
      </c>
      <c r="H13515">
        <f t="shared" si="91"/>
        <v>36.5</v>
      </c>
      <c r="I13515">
        <f t="shared" si="92"/>
        <v>28.5</v>
      </c>
      <c r="J13515">
        <f t="shared" si="93"/>
        <v>0</v>
      </c>
      <c r="K13515">
        <f t="shared" si="94"/>
        <v>28.5</v>
      </c>
      <c r="L13515" s="15"/>
      <c r="M13515" s="1">
        <f t="shared" si="95"/>
        <v>777881.85815145646</v>
      </c>
      <c r="T13515"/>
    </row>
    <row r="13516" spans="1:20" x14ac:dyDescent="0.25">
      <c r="A13516">
        <v>1997</v>
      </c>
      <c r="B13516">
        <v>12</v>
      </c>
      <c r="C13516">
        <v>31</v>
      </c>
      <c r="D13516">
        <v>35</v>
      </c>
      <c r="E13516">
        <v>17</v>
      </c>
      <c r="F13516">
        <v>0</v>
      </c>
      <c r="H13516">
        <f t="shared" si="91"/>
        <v>26</v>
      </c>
      <c r="I13516">
        <f t="shared" si="92"/>
        <v>39</v>
      </c>
      <c r="J13516">
        <f t="shared" si="93"/>
        <v>0</v>
      </c>
      <c r="K13516">
        <f t="shared" si="94"/>
        <v>39</v>
      </c>
      <c r="L13516" s="15"/>
      <c r="M13516" s="1">
        <f t="shared" si="95"/>
        <v>1063077.0264905698</v>
      </c>
      <c r="T13516"/>
    </row>
    <row r="13517" spans="1:20" x14ac:dyDescent="0.25">
      <c r="A13517">
        <v>1998</v>
      </c>
      <c r="B13517">
        <v>1</v>
      </c>
      <c r="C13517">
        <v>1</v>
      </c>
      <c r="D13517">
        <v>29</v>
      </c>
      <c r="E13517">
        <v>14</v>
      </c>
      <c r="F13517">
        <v>0</v>
      </c>
      <c r="H13517">
        <f t="shared" si="91"/>
        <v>21.5</v>
      </c>
      <c r="I13517">
        <f t="shared" si="92"/>
        <v>43.5</v>
      </c>
      <c r="J13517">
        <f t="shared" si="93"/>
        <v>0</v>
      </c>
      <c r="K13517">
        <f t="shared" si="94"/>
        <v>43.5</v>
      </c>
      <c r="L13517" s="15"/>
      <c r="M13517" s="1">
        <f t="shared" si="95"/>
        <v>1185303.5272073327</v>
      </c>
      <c r="T13517"/>
    </row>
    <row r="13518" spans="1:20" x14ac:dyDescent="0.25">
      <c r="A13518">
        <v>1998</v>
      </c>
      <c r="B13518">
        <v>1</v>
      </c>
      <c r="C13518">
        <v>2</v>
      </c>
      <c r="D13518">
        <v>51</v>
      </c>
      <c r="E13518">
        <v>29</v>
      </c>
      <c r="F13518">
        <v>0</v>
      </c>
      <c r="H13518">
        <f t="shared" si="91"/>
        <v>40</v>
      </c>
      <c r="I13518">
        <f t="shared" si="92"/>
        <v>25</v>
      </c>
      <c r="J13518">
        <f t="shared" si="93"/>
        <v>0</v>
      </c>
      <c r="K13518">
        <f t="shared" si="94"/>
        <v>25</v>
      </c>
      <c r="L13518" s="15"/>
      <c r="M13518" s="1">
        <f t="shared" si="95"/>
        <v>682816.80203841871</v>
      </c>
      <c r="T13518"/>
    </row>
    <row r="13519" spans="1:20" x14ac:dyDescent="0.25">
      <c r="A13519">
        <v>1998</v>
      </c>
      <c r="B13519">
        <v>1</v>
      </c>
      <c r="C13519">
        <v>3</v>
      </c>
      <c r="D13519">
        <v>60</v>
      </c>
      <c r="E13519">
        <v>46</v>
      </c>
      <c r="F13519">
        <v>0</v>
      </c>
      <c r="H13519">
        <f t="shared" si="91"/>
        <v>53</v>
      </c>
      <c r="I13519">
        <f t="shared" si="92"/>
        <v>12</v>
      </c>
      <c r="J13519">
        <f t="shared" si="93"/>
        <v>0</v>
      </c>
      <c r="K13519">
        <f t="shared" si="94"/>
        <v>12</v>
      </c>
      <c r="L13519" s="15"/>
      <c r="M13519" s="1">
        <f t="shared" si="95"/>
        <v>329718.02218999248</v>
      </c>
      <c r="T13519"/>
    </row>
    <row r="13520" spans="1:20" x14ac:dyDescent="0.25">
      <c r="A13520">
        <v>1998</v>
      </c>
      <c r="B13520">
        <v>1</v>
      </c>
      <c r="C13520">
        <v>4</v>
      </c>
      <c r="D13520">
        <v>62</v>
      </c>
      <c r="E13520">
        <v>44</v>
      </c>
      <c r="F13520">
        <v>0</v>
      </c>
      <c r="H13520">
        <f t="shared" si="91"/>
        <v>53</v>
      </c>
      <c r="I13520">
        <f t="shared" si="92"/>
        <v>12</v>
      </c>
      <c r="J13520">
        <f t="shared" si="93"/>
        <v>0</v>
      </c>
      <c r="K13520">
        <f t="shared" si="94"/>
        <v>12</v>
      </c>
      <c r="L13520" s="15"/>
      <c r="M13520" s="1">
        <f t="shared" si="95"/>
        <v>329718.02218999248</v>
      </c>
      <c r="T13520"/>
    </row>
    <row r="13521" spans="1:20" x14ac:dyDescent="0.25">
      <c r="A13521">
        <v>1998</v>
      </c>
      <c r="B13521">
        <v>1</v>
      </c>
      <c r="C13521">
        <v>5</v>
      </c>
      <c r="D13521">
        <v>50</v>
      </c>
      <c r="E13521">
        <v>42</v>
      </c>
      <c r="F13521">
        <v>0</v>
      </c>
      <c r="H13521">
        <f t="shared" si="91"/>
        <v>46</v>
      </c>
      <c r="I13521">
        <f t="shared" si="92"/>
        <v>19</v>
      </c>
      <c r="J13521">
        <f t="shared" si="93"/>
        <v>0</v>
      </c>
      <c r="K13521">
        <f t="shared" si="94"/>
        <v>19</v>
      </c>
      <c r="L13521" s="15"/>
      <c r="M13521" s="1">
        <f t="shared" si="95"/>
        <v>519848.13441606809</v>
      </c>
      <c r="T13521"/>
    </row>
    <row r="13522" spans="1:20" x14ac:dyDescent="0.25">
      <c r="A13522">
        <v>1998</v>
      </c>
      <c r="B13522">
        <v>1</v>
      </c>
      <c r="C13522">
        <v>6</v>
      </c>
      <c r="D13522">
        <v>59</v>
      </c>
      <c r="E13522">
        <v>43</v>
      </c>
      <c r="F13522">
        <v>5</v>
      </c>
      <c r="H13522">
        <f t="shared" si="91"/>
        <v>51</v>
      </c>
      <c r="I13522">
        <f t="shared" si="92"/>
        <v>14</v>
      </c>
      <c r="J13522">
        <f t="shared" si="93"/>
        <v>0</v>
      </c>
      <c r="K13522">
        <f t="shared" si="94"/>
        <v>14</v>
      </c>
      <c r="L13522" s="15"/>
      <c r="M13522" s="1">
        <f t="shared" si="95"/>
        <v>384040.91139744263</v>
      </c>
      <c r="T13522"/>
    </row>
    <row r="13523" spans="1:20" x14ac:dyDescent="0.25">
      <c r="A13523">
        <v>1998</v>
      </c>
      <c r="B13523">
        <v>1</v>
      </c>
      <c r="C13523">
        <v>7</v>
      </c>
      <c r="D13523">
        <v>59</v>
      </c>
      <c r="E13523">
        <v>41</v>
      </c>
      <c r="F13523">
        <v>136</v>
      </c>
      <c r="H13523">
        <f t="shared" si="91"/>
        <v>50</v>
      </c>
      <c r="I13523">
        <f t="shared" si="92"/>
        <v>15</v>
      </c>
      <c r="J13523">
        <f t="shared" si="93"/>
        <v>0</v>
      </c>
      <c r="K13523">
        <f t="shared" si="94"/>
        <v>15</v>
      </c>
      <c r="L13523" s="15"/>
      <c r="M13523" s="1">
        <f t="shared" si="95"/>
        <v>411202.35600116773</v>
      </c>
      <c r="T13523"/>
    </row>
    <row r="13524" spans="1:20" x14ac:dyDescent="0.25">
      <c r="A13524">
        <v>1998</v>
      </c>
      <c r="B13524">
        <v>1</v>
      </c>
      <c r="C13524">
        <v>8</v>
      </c>
      <c r="D13524">
        <v>65</v>
      </c>
      <c r="E13524">
        <v>42</v>
      </c>
      <c r="F13524">
        <v>4</v>
      </c>
      <c r="H13524">
        <f t="shared" si="91"/>
        <v>53.5</v>
      </c>
      <c r="I13524">
        <f t="shared" si="92"/>
        <v>11.5</v>
      </c>
      <c r="J13524">
        <f t="shared" si="93"/>
        <v>0</v>
      </c>
      <c r="K13524">
        <f t="shared" si="94"/>
        <v>11.5</v>
      </c>
      <c r="L13524" s="15"/>
      <c r="M13524" s="1">
        <f t="shared" si="95"/>
        <v>316137.29988812993</v>
      </c>
      <c r="T13524"/>
    </row>
    <row r="13525" spans="1:20" x14ac:dyDescent="0.25">
      <c r="A13525">
        <v>1998</v>
      </c>
      <c r="B13525">
        <v>1</v>
      </c>
      <c r="C13525">
        <v>9</v>
      </c>
      <c r="D13525">
        <v>63</v>
      </c>
      <c r="E13525">
        <v>47</v>
      </c>
      <c r="F13525">
        <v>1</v>
      </c>
      <c r="H13525">
        <f t="shared" si="91"/>
        <v>55</v>
      </c>
      <c r="I13525">
        <f t="shared" si="92"/>
        <v>10</v>
      </c>
      <c r="J13525">
        <f t="shared" si="93"/>
        <v>0</v>
      </c>
      <c r="K13525">
        <f t="shared" si="94"/>
        <v>10</v>
      </c>
      <c r="L13525" s="15"/>
      <c r="M13525" s="1">
        <f t="shared" si="95"/>
        <v>275395.13298254227</v>
      </c>
      <c r="T13525"/>
    </row>
    <row r="13526" spans="1:20" x14ac:dyDescent="0.25">
      <c r="A13526">
        <v>1998</v>
      </c>
      <c r="B13526">
        <v>1</v>
      </c>
      <c r="C13526">
        <v>10</v>
      </c>
      <c r="D13526">
        <v>49</v>
      </c>
      <c r="E13526">
        <v>40</v>
      </c>
      <c r="F13526">
        <v>0</v>
      </c>
      <c r="H13526">
        <f t="shared" si="91"/>
        <v>44.5</v>
      </c>
      <c r="I13526">
        <f t="shared" si="92"/>
        <v>20.5</v>
      </c>
      <c r="J13526">
        <f t="shared" si="93"/>
        <v>0</v>
      </c>
      <c r="K13526">
        <f t="shared" si="94"/>
        <v>20.5</v>
      </c>
      <c r="L13526" s="15"/>
      <c r="M13526" s="1">
        <f t="shared" si="95"/>
        <v>560590.30132165574</v>
      </c>
      <c r="T13526"/>
    </row>
    <row r="13527" spans="1:20" x14ac:dyDescent="0.25">
      <c r="A13527">
        <v>1998</v>
      </c>
      <c r="B13527">
        <v>1</v>
      </c>
      <c r="C13527">
        <v>11</v>
      </c>
      <c r="D13527">
        <v>50</v>
      </c>
      <c r="E13527">
        <v>39</v>
      </c>
      <c r="F13527">
        <v>0</v>
      </c>
      <c r="H13527">
        <f t="shared" si="91"/>
        <v>44.5</v>
      </c>
      <c r="I13527">
        <f t="shared" si="92"/>
        <v>20.5</v>
      </c>
      <c r="J13527">
        <f t="shared" si="93"/>
        <v>0</v>
      </c>
      <c r="K13527">
        <f t="shared" si="94"/>
        <v>20.5</v>
      </c>
      <c r="L13527" s="15"/>
      <c r="M13527" s="1">
        <f t="shared" si="95"/>
        <v>560590.30132165574</v>
      </c>
      <c r="T13527"/>
    </row>
    <row r="13528" spans="1:20" x14ac:dyDescent="0.25">
      <c r="A13528">
        <v>1998</v>
      </c>
      <c r="B13528">
        <v>1</v>
      </c>
      <c r="C13528">
        <v>12</v>
      </c>
      <c r="D13528">
        <v>41</v>
      </c>
      <c r="E13528">
        <v>30</v>
      </c>
      <c r="F13528">
        <v>0</v>
      </c>
      <c r="H13528">
        <f t="shared" si="91"/>
        <v>35.5</v>
      </c>
      <c r="I13528">
        <f t="shared" si="92"/>
        <v>29.5</v>
      </c>
      <c r="J13528">
        <f t="shared" si="93"/>
        <v>0</v>
      </c>
      <c r="K13528">
        <f t="shared" si="94"/>
        <v>29.5</v>
      </c>
      <c r="L13528" s="15"/>
      <c r="M13528" s="1">
        <f t="shared" si="95"/>
        <v>805043.30275518156</v>
      </c>
      <c r="T13528"/>
    </row>
    <row r="13529" spans="1:20" x14ac:dyDescent="0.25">
      <c r="A13529">
        <v>1998</v>
      </c>
      <c r="B13529">
        <v>1</v>
      </c>
      <c r="C13529">
        <v>13</v>
      </c>
      <c r="D13529">
        <v>50</v>
      </c>
      <c r="E13529">
        <v>32</v>
      </c>
      <c r="F13529">
        <v>4</v>
      </c>
      <c r="H13529">
        <f t="shared" si="91"/>
        <v>41</v>
      </c>
      <c r="I13529">
        <f t="shared" si="92"/>
        <v>24</v>
      </c>
      <c r="J13529">
        <f t="shared" si="93"/>
        <v>0</v>
      </c>
      <c r="K13529">
        <f t="shared" si="94"/>
        <v>24</v>
      </c>
      <c r="L13529" s="15"/>
      <c r="M13529" s="1">
        <f t="shared" si="95"/>
        <v>655655.35743469361</v>
      </c>
      <c r="T13529"/>
    </row>
    <row r="13530" spans="1:20" x14ac:dyDescent="0.25">
      <c r="A13530">
        <v>1998</v>
      </c>
      <c r="B13530">
        <v>1</v>
      </c>
      <c r="C13530">
        <v>14</v>
      </c>
      <c r="D13530">
        <v>33</v>
      </c>
      <c r="E13530">
        <v>23</v>
      </c>
      <c r="F13530">
        <v>0</v>
      </c>
      <c r="H13530">
        <f t="shared" si="91"/>
        <v>28</v>
      </c>
      <c r="I13530">
        <f t="shared" si="92"/>
        <v>37</v>
      </c>
      <c r="J13530">
        <f t="shared" si="93"/>
        <v>0</v>
      </c>
      <c r="K13530">
        <f t="shared" si="94"/>
        <v>37</v>
      </c>
      <c r="L13530" s="15"/>
      <c r="M13530" s="1">
        <f t="shared" si="95"/>
        <v>1008754.1372831198</v>
      </c>
      <c r="T13530"/>
    </row>
    <row r="13531" spans="1:20" x14ac:dyDescent="0.25">
      <c r="A13531">
        <v>1998</v>
      </c>
      <c r="B13531">
        <v>1</v>
      </c>
      <c r="C13531">
        <v>15</v>
      </c>
      <c r="D13531">
        <v>38</v>
      </c>
      <c r="E13531">
        <v>28</v>
      </c>
      <c r="F13531">
        <v>56</v>
      </c>
      <c r="H13531">
        <f t="shared" si="91"/>
        <v>33</v>
      </c>
      <c r="I13531">
        <f t="shared" si="92"/>
        <v>32</v>
      </c>
      <c r="J13531">
        <f t="shared" si="93"/>
        <v>0</v>
      </c>
      <c r="K13531">
        <f t="shared" si="94"/>
        <v>32</v>
      </c>
      <c r="L13531" s="15"/>
      <c r="M13531" s="1">
        <f t="shared" si="95"/>
        <v>872946.91426449432</v>
      </c>
      <c r="T13531"/>
    </row>
    <row r="13532" spans="1:20" x14ac:dyDescent="0.25">
      <c r="A13532">
        <v>1998</v>
      </c>
      <c r="B13532">
        <v>1</v>
      </c>
      <c r="C13532">
        <v>16</v>
      </c>
      <c r="D13532">
        <v>39</v>
      </c>
      <c r="E13532">
        <v>33</v>
      </c>
      <c r="F13532">
        <v>28</v>
      </c>
      <c r="H13532">
        <f t="shared" si="91"/>
        <v>36</v>
      </c>
      <c r="I13532">
        <f t="shared" si="92"/>
        <v>29</v>
      </c>
      <c r="J13532">
        <f t="shared" si="93"/>
        <v>0</v>
      </c>
      <c r="K13532">
        <f t="shared" si="94"/>
        <v>29</v>
      </c>
      <c r="L13532" s="15"/>
      <c r="M13532" s="1">
        <f t="shared" si="95"/>
        <v>791462.58045331901</v>
      </c>
      <c r="T13532"/>
    </row>
    <row r="13533" spans="1:20" x14ac:dyDescent="0.25">
      <c r="A13533">
        <v>1998</v>
      </c>
      <c r="B13533">
        <v>1</v>
      </c>
      <c r="C13533">
        <v>17</v>
      </c>
      <c r="D13533">
        <v>39</v>
      </c>
      <c r="E13533">
        <v>32</v>
      </c>
      <c r="F13533">
        <v>0</v>
      </c>
      <c r="H13533">
        <f t="shared" si="91"/>
        <v>35.5</v>
      </c>
      <c r="I13533">
        <f t="shared" si="92"/>
        <v>29.5</v>
      </c>
      <c r="J13533">
        <f t="shared" si="93"/>
        <v>0</v>
      </c>
      <c r="K13533">
        <f t="shared" si="94"/>
        <v>29.5</v>
      </c>
      <c r="L13533" s="15"/>
      <c r="M13533" s="1">
        <f t="shared" si="95"/>
        <v>805043.30275518156</v>
      </c>
      <c r="T13533"/>
    </row>
    <row r="13534" spans="1:20" x14ac:dyDescent="0.25">
      <c r="A13534">
        <v>1998</v>
      </c>
      <c r="B13534">
        <v>1</v>
      </c>
      <c r="C13534">
        <v>18</v>
      </c>
      <c r="D13534">
        <v>37</v>
      </c>
      <c r="E13534">
        <v>31</v>
      </c>
      <c r="F13534">
        <v>6</v>
      </c>
      <c r="H13534">
        <f t="shared" ref="H13534:H13597" si="96">+(D13534+E13534)/2</f>
        <v>34</v>
      </c>
      <c r="I13534">
        <f t="shared" ref="I13534:I13597" si="97">+IF(H13534&lt;65,65-H13534,0)</f>
        <v>31</v>
      </c>
      <c r="J13534">
        <f t="shared" si="93"/>
        <v>0</v>
      </c>
      <c r="K13534">
        <f t="shared" si="94"/>
        <v>31</v>
      </c>
      <c r="L13534" s="15"/>
      <c r="M13534" s="1">
        <f t="shared" si="95"/>
        <v>845785.46966076922</v>
      </c>
      <c r="T13534"/>
    </row>
    <row r="13535" spans="1:20" x14ac:dyDescent="0.25">
      <c r="A13535">
        <v>1998</v>
      </c>
      <c r="B13535">
        <v>1</v>
      </c>
      <c r="C13535">
        <v>19</v>
      </c>
      <c r="D13535">
        <v>38</v>
      </c>
      <c r="E13535">
        <v>33</v>
      </c>
      <c r="F13535">
        <v>0</v>
      </c>
      <c r="H13535">
        <f t="shared" si="96"/>
        <v>35.5</v>
      </c>
      <c r="I13535">
        <f t="shared" si="97"/>
        <v>29.5</v>
      </c>
      <c r="J13535">
        <f t="shared" si="93"/>
        <v>0</v>
      </c>
      <c r="K13535">
        <f t="shared" si="94"/>
        <v>29.5</v>
      </c>
      <c r="L13535" s="15"/>
      <c r="M13535" s="1">
        <f t="shared" si="95"/>
        <v>805043.30275518156</v>
      </c>
      <c r="T13535"/>
    </row>
    <row r="13536" spans="1:20" x14ac:dyDescent="0.25">
      <c r="A13536">
        <v>1998</v>
      </c>
      <c r="B13536">
        <v>1</v>
      </c>
      <c r="C13536">
        <v>20</v>
      </c>
      <c r="D13536">
        <v>38</v>
      </c>
      <c r="E13536">
        <v>31</v>
      </c>
      <c r="F13536">
        <v>0</v>
      </c>
      <c r="H13536">
        <f t="shared" si="96"/>
        <v>34.5</v>
      </c>
      <c r="I13536">
        <f t="shared" si="97"/>
        <v>30.5</v>
      </c>
      <c r="J13536">
        <f t="shared" si="93"/>
        <v>0</v>
      </c>
      <c r="K13536">
        <f t="shared" si="94"/>
        <v>30.5</v>
      </c>
      <c r="L13536" s="15"/>
      <c r="M13536" s="1">
        <f t="shared" si="95"/>
        <v>832204.74735890666</v>
      </c>
      <c r="T13536"/>
    </row>
    <row r="13537" spans="1:20" x14ac:dyDescent="0.25">
      <c r="A13537">
        <v>1998</v>
      </c>
      <c r="B13537">
        <v>1</v>
      </c>
      <c r="C13537">
        <v>21</v>
      </c>
      <c r="D13537">
        <v>39</v>
      </c>
      <c r="E13537">
        <v>28</v>
      </c>
      <c r="F13537">
        <v>0</v>
      </c>
      <c r="H13537">
        <f t="shared" si="96"/>
        <v>33.5</v>
      </c>
      <c r="I13537">
        <f t="shared" si="97"/>
        <v>31.5</v>
      </c>
      <c r="J13537">
        <f t="shared" si="93"/>
        <v>0</v>
      </c>
      <c r="K13537">
        <f t="shared" si="94"/>
        <v>31.5</v>
      </c>
      <c r="L13537" s="15"/>
      <c r="M13537" s="1">
        <f t="shared" si="95"/>
        <v>859366.19196263177</v>
      </c>
      <c r="T13537"/>
    </row>
    <row r="13538" spans="1:20" x14ac:dyDescent="0.25">
      <c r="A13538">
        <v>1998</v>
      </c>
      <c r="B13538">
        <v>1</v>
      </c>
      <c r="C13538">
        <v>22</v>
      </c>
      <c r="D13538">
        <v>36</v>
      </c>
      <c r="E13538">
        <v>29</v>
      </c>
      <c r="F13538">
        <v>0</v>
      </c>
      <c r="H13538">
        <f t="shared" si="96"/>
        <v>32.5</v>
      </c>
      <c r="I13538">
        <f t="shared" si="97"/>
        <v>32.5</v>
      </c>
      <c r="J13538">
        <f t="shared" si="93"/>
        <v>0</v>
      </c>
      <c r="K13538">
        <f t="shared" si="94"/>
        <v>32.5</v>
      </c>
      <c r="L13538" s="15"/>
      <c r="M13538" s="1">
        <f t="shared" si="95"/>
        <v>886527.63656635687</v>
      </c>
      <c r="T13538"/>
    </row>
    <row r="13539" spans="1:20" x14ac:dyDescent="0.25">
      <c r="A13539">
        <v>1998</v>
      </c>
      <c r="B13539">
        <v>1</v>
      </c>
      <c r="C13539">
        <v>23</v>
      </c>
      <c r="D13539">
        <v>47</v>
      </c>
      <c r="E13539">
        <v>33</v>
      </c>
      <c r="F13539">
        <v>255</v>
      </c>
      <c r="H13539">
        <f t="shared" si="96"/>
        <v>40</v>
      </c>
      <c r="I13539">
        <f t="shared" si="97"/>
        <v>25</v>
      </c>
      <c r="J13539">
        <f t="shared" si="93"/>
        <v>0</v>
      </c>
      <c r="K13539">
        <f t="shared" si="94"/>
        <v>25</v>
      </c>
      <c r="L13539" s="15"/>
      <c r="M13539" s="1">
        <f t="shared" si="95"/>
        <v>682816.80203841871</v>
      </c>
      <c r="T13539"/>
    </row>
    <row r="13540" spans="1:20" x14ac:dyDescent="0.25">
      <c r="A13540">
        <v>1998</v>
      </c>
      <c r="B13540">
        <v>1</v>
      </c>
      <c r="C13540">
        <v>24</v>
      </c>
      <c r="D13540">
        <v>48</v>
      </c>
      <c r="E13540">
        <v>34</v>
      </c>
      <c r="F13540">
        <v>18</v>
      </c>
      <c r="H13540">
        <f t="shared" si="96"/>
        <v>41</v>
      </c>
      <c r="I13540">
        <f t="shared" si="97"/>
        <v>24</v>
      </c>
      <c r="J13540">
        <f t="shared" si="93"/>
        <v>0</v>
      </c>
      <c r="K13540">
        <f t="shared" si="94"/>
        <v>24</v>
      </c>
      <c r="L13540" s="15"/>
      <c r="M13540" s="1">
        <f t="shared" si="95"/>
        <v>655655.35743469361</v>
      </c>
      <c r="T13540"/>
    </row>
    <row r="13541" spans="1:20" x14ac:dyDescent="0.25">
      <c r="A13541">
        <v>1998</v>
      </c>
      <c r="B13541">
        <v>1</v>
      </c>
      <c r="C13541">
        <v>25</v>
      </c>
      <c r="D13541">
        <v>39</v>
      </c>
      <c r="E13541">
        <v>33</v>
      </c>
      <c r="F13541">
        <v>6</v>
      </c>
      <c r="H13541">
        <f t="shared" si="96"/>
        <v>36</v>
      </c>
      <c r="I13541">
        <f t="shared" si="97"/>
        <v>29</v>
      </c>
      <c r="J13541">
        <f t="shared" si="93"/>
        <v>0</v>
      </c>
      <c r="K13541">
        <f t="shared" si="94"/>
        <v>29</v>
      </c>
      <c r="L13541" s="15"/>
      <c r="M13541" s="1">
        <f t="shared" si="95"/>
        <v>791462.58045331901</v>
      </c>
      <c r="T13541"/>
    </row>
    <row r="13542" spans="1:20" x14ac:dyDescent="0.25">
      <c r="A13542">
        <v>1998</v>
      </c>
      <c r="B13542">
        <v>1</v>
      </c>
      <c r="C13542">
        <v>26</v>
      </c>
      <c r="D13542">
        <v>42</v>
      </c>
      <c r="E13542">
        <v>31</v>
      </c>
      <c r="F13542">
        <v>0</v>
      </c>
      <c r="H13542">
        <f t="shared" si="96"/>
        <v>36.5</v>
      </c>
      <c r="I13542">
        <f t="shared" si="97"/>
        <v>28.5</v>
      </c>
      <c r="J13542">
        <f t="shared" si="93"/>
        <v>0</v>
      </c>
      <c r="K13542">
        <f t="shared" si="94"/>
        <v>28.5</v>
      </c>
      <c r="L13542" s="15"/>
      <c r="M13542" s="1">
        <f t="shared" si="95"/>
        <v>777881.85815145646</v>
      </c>
      <c r="T13542"/>
    </row>
    <row r="13543" spans="1:20" x14ac:dyDescent="0.25">
      <c r="A13543">
        <v>1998</v>
      </c>
      <c r="B13543">
        <v>1</v>
      </c>
      <c r="C13543">
        <v>27</v>
      </c>
      <c r="D13543">
        <v>39</v>
      </c>
      <c r="E13543">
        <v>32</v>
      </c>
      <c r="F13543">
        <v>0</v>
      </c>
      <c r="H13543">
        <f t="shared" si="96"/>
        <v>35.5</v>
      </c>
      <c r="I13543">
        <f t="shared" si="97"/>
        <v>29.5</v>
      </c>
      <c r="J13543">
        <f t="shared" si="93"/>
        <v>0</v>
      </c>
      <c r="K13543">
        <f t="shared" si="94"/>
        <v>29.5</v>
      </c>
      <c r="L13543" s="15"/>
      <c r="M13543" s="1">
        <f t="shared" si="95"/>
        <v>805043.30275518156</v>
      </c>
      <c r="T13543"/>
    </row>
    <row r="13544" spans="1:20" x14ac:dyDescent="0.25">
      <c r="A13544">
        <v>1998</v>
      </c>
      <c r="B13544">
        <v>1</v>
      </c>
      <c r="C13544">
        <v>28</v>
      </c>
      <c r="D13544">
        <v>38</v>
      </c>
      <c r="E13544">
        <v>33</v>
      </c>
      <c r="F13544">
        <v>1</v>
      </c>
      <c r="H13544">
        <f t="shared" si="96"/>
        <v>35.5</v>
      </c>
      <c r="I13544">
        <f t="shared" si="97"/>
        <v>29.5</v>
      </c>
      <c r="J13544">
        <f t="shared" si="93"/>
        <v>0</v>
      </c>
      <c r="K13544">
        <f t="shared" si="94"/>
        <v>29.5</v>
      </c>
      <c r="L13544" s="15"/>
      <c r="M13544" s="1">
        <f t="shared" si="95"/>
        <v>805043.30275518156</v>
      </c>
      <c r="T13544"/>
    </row>
    <row r="13545" spans="1:20" x14ac:dyDescent="0.25">
      <c r="A13545">
        <v>1998</v>
      </c>
      <c r="B13545">
        <v>1</v>
      </c>
      <c r="C13545">
        <v>29</v>
      </c>
      <c r="D13545">
        <v>50</v>
      </c>
      <c r="E13545">
        <v>35</v>
      </c>
      <c r="F13545">
        <v>0</v>
      </c>
      <c r="H13545">
        <f t="shared" si="96"/>
        <v>42.5</v>
      </c>
      <c r="I13545">
        <f t="shared" si="97"/>
        <v>22.5</v>
      </c>
      <c r="J13545">
        <f t="shared" si="93"/>
        <v>0</v>
      </c>
      <c r="K13545">
        <f t="shared" si="94"/>
        <v>22.5</v>
      </c>
      <c r="L13545" s="15"/>
      <c r="M13545" s="1">
        <f t="shared" si="95"/>
        <v>614913.19052910595</v>
      </c>
      <c r="T13545"/>
    </row>
    <row r="13546" spans="1:20" x14ac:dyDescent="0.25">
      <c r="A13546">
        <v>1998</v>
      </c>
      <c r="B13546">
        <v>1</v>
      </c>
      <c r="C13546">
        <v>30</v>
      </c>
      <c r="D13546">
        <v>47</v>
      </c>
      <c r="E13546">
        <v>37</v>
      </c>
      <c r="F13546">
        <v>0</v>
      </c>
      <c r="H13546">
        <f t="shared" si="96"/>
        <v>42</v>
      </c>
      <c r="I13546">
        <f t="shared" si="97"/>
        <v>23</v>
      </c>
      <c r="J13546">
        <f t="shared" si="93"/>
        <v>0</v>
      </c>
      <c r="K13546">
        <f t="shared" si="94"/>
        <v>23</v>
      </c>
      <c r="L13546" s="15"/>
      <c r="M13546" s="1">
        <f t="shared" si="95"/>
        <v>628493.9128309685</v>
      </c>
      <c r="T13546"/>
    </row>
    <row r="13547" spans="1:20" x14ac:dyDescent="0.25">
      <c r="A13547">
        <v>1998</v>
      </c>
      <c r="B13547">
        <v>1</v>
      </c>
      <c r="C13547">
        <v>31</v>
      </c>
      <c r="D13547">
        <v>45</v>
      </c>
      <c r="E13547">
        <v>34</v>
      </c>
      <c r="F13547">
        <v>0</v>
      </c>
      <c r="H13547">
        <f t="shared" si="96"/>
        <v>39.5</v>
      </c>
      <c r="I13547">
        <f t="shared" si="97"/>
        <v>25.5</v>
      </c>
      <c r="J13547">
        <f t="shared" si="93"/>
        <v>0</v>
      </c>
      <c r="K13547">
        <f t="shared" si="94"/>
        <v>25.5</v>
      </c>
      <c r="L13547" s="15"/>
      <c r="M13547" s="1">
        <f t="shared" si="95"/>
        <v>696397.52434028126</v>
      </c>
      <c r="T13547"/>
    </row>
    <row r="13548" spans="1:20" x14ac:dyDescent="0.25">
      <c r="A13548">
        <v>1998</v>
      </c>
      <c r="B13548">
        <v>2</v>
      </c>
      <c r="C13548">
        <v>1</v>
      </c>
      <c r="D13548">
        <v>46</v>
      </c>
      <c r="E13548">
        <v>31</v>
      </c>
      <c r="F13548">
        <v>0</v>
      </c>
      <c r="H13548">
        <f t="shared" si="96"/>
        <v>38.5</v>
      </c>
      <c r="I13548">
        <f t="shared" si="97"/>
        <v>26.5</v>
      </c>
      <c r="J13548">
        <f t="shared" si="93"/>
        <v>0</v>
      </c>
      <c r="K13548">
        <f t="shared" si="94"/>
        <v>26.5</v>
      </c>
      <c r="L13548" s="15"/>
      <c r="M13548" s="1">
        <f t="shared" si="95"/>
        <v>723558.96894400637</v>
      </c>
      <c r="T13548"/>
    </row>
    <row r="13549" spans="1:20" x14ac:dyDescent="0.25">
      <c r="A13549">
        <v>1998</v>
      </c>
      <c r="B13549">
        <v>2</v>
      </c>
      <c r="C13549">
        <v>2</v>
      </c>
      <c r="D13549">
        <v>49</v>
      </c>
      <c r="E13549">
        <v>35</v>
      </c>
      <c r="F13549">
        <v>0</v>
      </c>
      <c r="H13549">
        <f t="shared" si="96"/>
        <v>42</v>
      </c>
      <c r="I13549">
        <f t="shared" si="97"/>
        <v>23</v>
      </c>
      <c r="J13549">
        <f t="shared" si="93"/>
        <v>0</v>
      </c>
      <c r="K13549">
        <f t="shared" si="94"/>
        <v>23</v>
      </c>
      <c r="L13549" s="15"/>
      <c r="M13549" s="1">
        <f t="shared" si="95"/>
        <v>628493.9128309685</v>
      </c>
      <c r="T13549"/>
    </row>
    <row r="13550" spans="1:20" x14ac:dyDescent="0.25">
      <c r="A13550">
        <v>1998</v>
      </c>
      <c r="B13550">
        <v>2</v>
      </c>
      <c r="C13550">
        <v>3</v>
      </c>
      <c r="D13550">
        <v>49</v>
      </c>
      <c r="E13550">
        <v>39</v>
      </c>
      <c r="F13550">
        <v>0</v>
      </c>
      <c r="H13550">
        <f t="shared" si="96"/>
        <v>44</v>
      </c>
      <c r="I13550">
        <f t="shared" si="97"/>
        <v>21</v>
      </c>
      <c r="J13550">
        <f t="shared" si="93"/>
        <v>0</v>
      </c>
      <c r="K13550">
        <f t="shared" si="94"/>
        <v>21</v>
      </c>
      <c r="L13550" s="15"/>
      <c r="M13550" s="1">
        <f t="shared" si="95"/>
        <v>574171.0236235183</v>
      </c>
      <c r="T13550"/>
    </row>
    <row r="13551" spans="1:20" x14ac:dyDescent="0.25">
      <c r="A13551">
        <v>1998</v>
      </c>
      <c r="B13551">
        <v>2</v>
      </c>
      <c r="C13551">
        <v>4</v>
      </c>
      <c r="D13551">
        <v>42</v>
      </c>
      <c r="E13551">
        <v>35</v>
      </c>
      <c r="F13551">
        <v>29</v>
      </c>
      <c r="H13551">
        <f t="shared" si="96"/>
        <v>38.5</v>
      </c>
      <c r="I13551">
        <f t="shared" si="97"/>
        <v>26.5</v>
      </c>
      <c r="J13551">
        <f t="shared" si="93"/>
        <v>0</v>
      </c>
      <c r="K13551">
        <f t="shared" si="94"/>
        <v>26.5</v>
      </c>
      <c r="L13551" s="15"/>
      <c r="M13551" s="1">
        <f t="shared" si="95"/>
        <v>723558.96894400637</v>
      </c>
      <c r="T13551"/>
    </row>
    <row r="13552" spans="1:20" x14ac:dyDescent="0.25">
      <c r="A13552">
        <v>1998</v>
      </c>
      <c r="B13552">
        <v>2</v>
      </c>
      <c r="C13552">
        <v>5</v>
      </c>
      <c r="D13552">
        <v>36</v>
      </c>
      <c r="E13552">
        <v>34</v>
      </c>
      <c r="F13552">
        <v>107</v>
      </c>
      <c r="H13552">
        <f t="shared" si="96"/>
        <v>35</v>
      </c>
      <c r="I13552">
        <f t="shared" si="97"/>
        <v>30</v>
      </c>
      <c r="J13552">
        <f t="shared" si="93"/>
        <v>0</v>
      </c>
      <c r="K13552">
        <f t="shared" si="94"/>
        <v>30</v>
      </c>
      <c r="L13552" s="15"/>
      <c r="M13552" s="1">
        <f t="shared" si="95"/>
        <v>818624.02505704411</v>
      </c>
      <c r="T13552"/>
    </row>
    <row r="13553" spans="1:20" x14ac:dyDescent="0.25">
      <c r="A13553">
        <v>1998</v>
      </c>
      <c r="B13553">
        <v>2</v>
      </c>
      <c r="C13553">
        <v>6</v>
      </c>
      <c r="D13553">
        <v>44</v>
      </c>
      <c r="E13553">
        <v>31</v>
      </c>
      <c r="F13553">
        <v>0</v>
      </c>
      <c r="H13553">
        <f t="shared" si="96"/>
        <v>37.5</v>
      </c>
      <c r="I13553">
        <f t="shared" si="97"/>
        <v>27.5</v>
      </c>
      <c r="J13553">
        <f t="shared" si="93"/>
        <v>0</v>
      </c>
      <c r="K13553">
        <f t="shared" si="94"/>
        <v>27.5</v>
      </c>
      <c r="L13553" s="15"/>
      <c r="M13553" s="1">
        <f t="shared" si="95"/>
        <v>750720.41354773135</v>
      </c>
      <c r="T13553"/>
    </row>
    <row r="13554" spans="1:20" x14ac:dyDescent="0.25">
      <c r="A13554">
        <v>1998</v>
      </c>
      <c r="B13554">
        <v>2</v>
      </c>
      <c r="C13554">
        <v>7</v>
      </c>
      <c r="D13554">
        <v>42</v>
      </c>
      <c r="E13554">
        <v>31</v>
      </c>
      <c r="F13554">
        <v>0</v>
      </c>
      <c r="H13554">
        <f t="shared" si="96"/>
        <v>36.5</v>
      </c>
      <c r="I13554">
        <f t="shared" si="97"/>
        <v>28.5</v>
      </c>
      <c r="J13554">
        <f t="shared" si="93"/>
        <v>0</v>
      </c>
      <c r="K13554">
        <f t="shared" si="94"/>
        <v>28.5</v>
      </c>
      <c r="L13554" s="15"/>
      <c r="M13554" s="1">
        <f t="shared" si="95"/>
        <v>777881.85815145646</v>
      </c>
      <c r="T13554"/>
    </row>
    <row r="13555" spans="1:20" x14ac:dyDescent="0.25">
      <c r="A13555">
        <v>1998</v>
      </c>
      <c r="B13555">
        <v>2</v>
      </c>
      <c r="C13555">
        <v>8</v>
      </c>
      <c r="D13555">
        <v>41</v>
      </c>
      <c r="E13555">
        <v>29</v>
      </c>
      <c r="F13555">
        <v>0</v>
      </c>
      <c r="H13555">
        <f t="shared" si="96"/>
        <v>35</v>
      </c>
      <c r="I13555">
        <f t="shared" si="97"/>
        <v>30</v>
      </c>
      <c r="J13555">
        <f t="shared" si="93"/>
        <v>0</v>
      </c>
      <c r="K13555">
        <f t="shared" si="94"/>
        <v>30</v>
      </c>
      <c r="L13555" s="15"/>
      <c r="M13555" s="1">
        <f t="shared" si="95"/>
        <v>818624.02505704411</v>
      </c>
      <c r="T13555"/>
    </row>
    <row r="13556" spans="1:20" x14ac:dyDescent="0.25">
      <c r="A13556">
        <v>1998</v>
      </c>
      <c r="B13556">
        <v>2</v>
      </c>
      <c r="C13556">
        <v>9</v>
      </c>
      <c r="D13556">
        <v>48</v>
      </c>
      <c r="E13556">
        <v>30</v>
      </c>
      <c r="F13556">
        <v>0</v>
      </c>
      <c r="H13556">
        <f t="shared" si="96"/>
        <v>39</v>
      </c>
      <c r="I13556">
        <f t="shared" si="97"/>
        <v>26</v>
      </c>
      <c r="J13556">
        <f t="shared" si="93"/>
        <v>0</v>
      </c>
      <c r="K13556">
        <f t="shared" si="94"/>
        <v>26</v>
      </c>
      <c r="L13556" s="15"/>
      <c r="M13556" s="1">
        <f t="shared" si="95"/>
        <v>709978.24664214381</v>
      </c>
      <c r="T13556"/>
    </row>
    <row r="13557" spans="1:20" x14ac:dyDescent="0.25">
      <c r="A13557">
        <v>1998</v>
      </c>
      <c r="B13557">
        <v>2</v>
      </c>
      <c r="C13557">
        <v>10</v>
      </c>
      <c r="D13557">
        <v>50</v>
      </c>
      <c r="E13557">
        <v>35</v>
      </c>
      <c r="F13557">
        <v>0</v>
      </c>
      <c r="H13557">
        <f t="shared" si="96"/>
        <v>42.5</v>
      </c>
      <c r="I13557">
        <f t="shared" si="97"/>
        <v>22.5</v>
      </c>
      <c r="J13557">
        <f t="shared" si="93"/>
        <v>0</v>
      </c>
      <c r="K13557">
        <f t="shared" si="94"/>
        <v>22.5</v>
      </c>
      <c r="L13557" s="15"/>
      <c r="M13557" s="1">
        <f t="shared" si="95"/>
        <v>614913.19052910595</v>
      </c>
      <c r="T13557"/>
    </row>
    <row r="13558" spans="1:20" x14ac:dyDescent="0.25">
      <c r="A13558">
        <v>1998</v>
      </c>
      <c r="B13558">
        <v>2</v>
      </c>
      <c r="C13558">
        <v>11</v>
      </c>
      <c r="D13558">
        <v>50</v>
      </c>
      <c r="E13558">
        <v>37</v>
      </c>
      <c r="F13558">
        <v>64</v>
      </c>
      <c r="H13558">
        <f t="shared" si="96"/>
        <v>43.5</v>
      </c>
      <c r="I13558">
        <f t="shared" si="97"/>
        <v>21.5</v>
      </c>
      <c r="J13558">
        <f t="shared" si="93"/>
        <v>0</v>
      </c>
      <c r="K13558">
        <f t="shared" si="94"/>
        <v>21.5</v>
      </c>
      <c r="L13558" s="15"/>
      <c r="M13558" s="1">
        <f t="shared" si="95"/>
        <v>587751.74592538085</v>
      </c>
      <c r="T13558"/>
    </row>
    <row r="13559" spans="1:20" x14ac:dyDescent="0.25">
      <c r="A13559">
        <v>1998</v>
      </c>
      <c r="B13559">
        <v>2</v>
      </c>
      <c r="C13559">
        <v>12</v>
      </c>
      <c r="D13559">
        <v>54</v>
      </c>
      <c r="E13559">
        <v>44</v>
      </c>
      <c r="F13559">
        <v>36</v>
      </c>
      <c r="H13559">
        <f t="shared" si="96"/>
        <v>49</v>
      </c>
      <c r="I13559">
        <f t="shared" si="97"/>
        <v>16</v>
      </c>
      <c r="J13559">
        <f t="shared" si="93"/>
        <v>0</v>
      </c>
      <c r="K13559">
        <f t="shared" si="94"/>
        <v>16</v>
      </c>
      <c r="L13559" s="15"/>
      <c r="M13559" s="1">
        <f t="shared" si="95"/>
        <v>438363.80060489284</v>
      </c>
      <c r="T13559"/>
    </row>
    <row r="13560" spans="1:20" x14ac:dyDescent="0.25">
      <c r="A13560">
        <v>1998</v>
      </c>
      <c r="B13560">
        <v>2</v>
      </c>
      <c r="C13560">
        <v>13</v>
      </c>
      <c r="D13560">
        <v>45</v>
      </c>
      <c r="E13560">
        <v>32</v>
      </c>
      <c r="F13560">
        <v>0</v>
      </c>
      <c r="H13560">
        <f t="shared" si="96"/>
        <v>38.5</v>
      </c>
      <c r="I13560">
        <f t="shared" si="97"/>
        <v>26.5</v>
      </c>
      <c r="J13560">
        <f t="shared" si="93"/>
        <v>0</v>
      </c>
      <c r="K13560">
        <f t="shared" si="94"/>
        <v>26.5</v>
      </c>
      <c r="L13560" s="15"/>
      <c r="M13560" s="1">
        <f t="shared" si="95"/>
        <v>723558.96894400637</v>
      </c>
      <c r="T13560"/>
    </row>
    <row r="13561" spans="1:20" x14ac:dyDescent="0.25">
      <c r="A13561">
        <v>1998</v>
      </c>
      <c r="B13561">
        <v>2</v>
      </c>
      <c r="C13561">
        <v>14</v>
      </c>
      <c r="D13561">
        <v>37</v>
      </c>
      <c r="E13561">
        <v>24</v>
      </c>
      <c r="F13561">
        <v>0</v>
      </c>
      <c r="H13561">
        <f t="shared" si="96"/>
        <v>30.5</v>
      </c>
      <c r="I13561">
        <f t="shared" si="97"/>
        <v>34.5</v>
      </c>
      <c r="J13561">
        <f t="shared" si="93"/>
        <v>0</v>
      </c>
      <c r="K13561">
        <f t="shared" si="94"/>
        <v>34.5</v>
      </c>
      <c r="L13561" s="15"/>
      <c r="M13561" s="1">
        <f t="shared" si="95"/>
        <v>940850.52577380708</v>
      </c>
      <c r="T13561"/>
    </row>
    <row r="13562" spans="1:20" x14ac:dyDescent="0.25">
      <c r="A13562">
        <v>1998</v>
      </c>
      <c r="B13562">
        <v>2</v>
      </c>
      <c r="C13562">
        <v>15</v>
      </c>
      <c r="D13562">
        <v>33</v>
      </c>
      <c r="E13562">
        <v>17</v>
      </c>
      <c r="F13562">
        <v>0</v>
      </c>
      <c r="H13562">
        <f t="shared" si="96"/>
        <v>25</v>
      </c>
      <c r="I13562">
        <f t="shared" si="97"/>
        <v>40</v>
      </c>
      <c r="J13562">
        <f t="shared" si="93"/>
        <v>0</v>
      </c>
      <c r="K13562">
        <f t="shared" si="94"/>
        <v>40</v>
      </c>
      <c r="L13562" s="15"/>
      <c r="M13562" s="1">
        <f t="shared" si="95"/>
        <v>1090238.4710942949</v>
      </c>
      <c r="T13562"/>
    </row>
    <row r="13563" spans="1:20" x14ac:dyDescent="0.25">
      <c r="A13563">
        <v>1998</v>
      </c>
      <c r="B13563">
        <v>2</v>
      </c>
      <c r="C13563">
        <v>16</v>
      </c>
      <c r="D13563">
        <v>41</v>
      </c>
      <c r="E13563">
        <v>27</v>
      </c>
      <c r="F13563">
        <v>0</v>
      </c>
      <c r="H13563">
        <f t="shared" si="96"/>
        <v>34</v>
      </c>
      <c r="I13563">
        <f t="shared" si="97"/>
        <v>31</v>
      </c>
      <c r="J13563">
        <f t="shared" si="93"/>
        <v>0</v>
      </c>
      <c r="K13563">
        <f t="shared" si="94"/>
        <v>31</v>
      </c>
      <c r="L13563" s="15"/>
      <c r="M13563" s="1">
        <f t="shared" si="95"/>
        <v>845785.46966076922</v>
      </c>
      <c r="T13563"/>
    </row>
    <row r="13564" spans="1:20" x14ac:dyDescent="0.25">
      <c r="A13564">
        <v>1998</v>
      </c>
      <c r="B13564">
        <v>2</v>
      </c>
      <c r="C13564">
        <v>17</v>
      </c>
      <c r="D13564">
        <v>41</v>
      </c>
      <c r="E13564">
        <v>36</v>
      </c>
      <c r="F13564">
        <v>127</v>
      </c>
      <c r="H13564">
        <f t="shared" si="96"/>
        <v>38.5</v>
      </c>
      <c r="I13564">
        <f t="shared" si="97"/>
        <v>26.5</v>
      </c>
      <c r="J13564">
        <f t="shared" si="93"/>
        <v>0</v>
      </c>
      <c r="K13564">
        <f t="shared" si="94"/>
        <v>26.5</v>
      </c>
      <c r="L13564" s="15"/>
      <c r="M13564" s="1">
        <f t="shared" si="95"/>
        <v>723558.96894400637</v>
      </c>
      <c r="T13564"/>
    </row>
    <row r="13565" spans="1:20" x14ac:dyDescent="0.25">
      <c r="A13565">
        <v>1998</v>
      </c>
      <c r="B13565">
        <v>2</v>
      </c>
      <c r="C13565">
        <v>18</v>
      </c>
      <c r="D13565">
        <v>46</v>
      </c>
      <c r="E13565">
        <v>40</v>
      </c>
      <c r="F13565">
        <v>65</v>
      </c>
      <c r="H13565">
        <f t="shared" si="96"/>
        <v>43</v>
      </c>
      <c r="I13565">
        <f t="shared" si="97"/>
        <v>22</v>
      </c>
      <c r="J13565">
        <f t="shared" si="93"/>
        <v>0</v>
      </c>
      <c r="K13565">
        <f t="shared" si="94"/>
        <v>22</v>
      </c>
      <c r="L13565" s="15"/>
      <c r="M13565" s="1">
        <f t="shared" si="95"/>
        <v>601332.4682272434</v>
      </c>
      <c r="T13565"/>
    </row>
    <row r="13566" spans="1:20" x14ac:dyDescent="0.25">
      <c r="A13566">
        <v>1998</v>
      </c>
      <c r="B13566">
        <v>2</v>
      </c>
      <c r="C13566">
        <v>19</v>
      </c>
      <c r="D13566">
        <v>51</v>
      </c>
      <c r="E13566">
        <v>39</v>
      </c>
      <c r="F13566">
        <v>15</v>
      </c>
      <c r="H13566">
        <f t="shared" si="96"/>
        <v>45</v>
      </c>
      <c r="I13566">
        <f t="shared" si="97"/>
        <v>20</v>
      </c>
      <c r="J13566">
        <f t="shared" si="93"/>
        <v>0</v>
      </c>
      <c r="K13566">
        <f t="shared" si="94"/>
        <v>20</v>
      </c>
      <c r="L13566" s="15"/>
      <c r="M13566" s="1">
        <f t="shared" si="95"/>
        <v>547009.57901979319</v>
      </c>
      <c r="T13566"/>
    </row>
    <row r="13567" spans="1:20" x14ac:dyDescent="0.25">
      <c r="A13567">
        <v>1998</v>
      </c>
      <c r="B13567">
        <v>2</v>
      </c>
      <c r="C13567">
        <v>20</v>
      </c>
      <c r="D13567">
        <v>50</v>
      </c>
      <c r="E13567">
        <v>43</v>
      </c>
      <c r="F13567">
        <v>10</v>
      </c>
      <c r="H13567">
        <f t="shared" si="96"/>
        <v>46.5</v>
      </c>
      <c r="I13567">
        <f t="shared" si="97"/>
        <v>18.5</v>
      </c>
      <c r="J13567">
        <f t="shared" si="93"/>
        <v>0</v>
      </c>
      <c r="K13567">
        <f t="shared" si="94"/>
        <v>18.5</v>
      </c>
      <c r="L13567" s="15"/>
      <c r="M13567" s="1">
        <f t="shared" si="95"/>
        <v>506267.4121142056</v>
      </c>
      <c r="T13567"/>
    </row>
    <row r="13568" spans="1:20" x14ac:dyDescent="0.25">
      <c r="A13568">
        <v>1998</v>
      </c>
      <c r="B13568">
        <v>2</v>
      </c>
      <c r="C13568">
        <v>21</v>
      </c>
      <c r="D13568">
        <v>47</v>
      </c>
      <c r="E13568">
        <v>41</v>
      </c>
      <c r="F13568">
        <v>0</v>
      </c>
      <c r="H13568">
        <f t="shared" si="96"/>
        <v>44</v>
      </c>
      <c r="I13568">
        <f t="shared" si="97"/>
        <v>21</v>
      </c>
      <c r="J13568">
        <f t="shared" si="93"/>
        <v>0</v>
      </c>
      <c r="K13568">
        <f t="shared" si="94"/>
        <v>21</v>
      </c>
      <c r="L13568" s="15"/>
      <c r="M13568" s="1">
        <f t="shared" si="95"/>
        <v>574171.0236235183</v>
      </c>
      <c r="T13568"/>
    </row>
    <row r="13569" spans="1:20" x14ac:dyDescent="0.25">
      <c r="A13569">
        <v>1998</v>
      </c>
      <c r="B13569">
        <v>2</v>
      </c>
      <c r="C13569">
        <v>22</v>
      </c>
      <c r="D13569">
        <v>51</v>
      </c>
      <c r="E13569">
        <v>40</v>
      </c>
      <c r="F13569">
        <v>0</v>
      </c>
      <c r="H13569">
        <f t="shared" si="96"/>
        <v>45.5</v>
      </c>
      <c r="I13569">
        <f t="shared" si="97"/>
        <v>19.5</v>
      </c>
      <c r="J13569">
        <f t="shared" si="93"/>
        <v>0</v>
      </c>
      <c r="K13569">
        <f t="shared" si="94"/>
        <v>19.5</v>
      </c>
      <c r="L13569" s="15"/>
      <c r="M13569" s="1">
        <f t="shared" si="95"/>
        <v>533428.85671793064</v>
      </c>
      <c r="T13569"/>
    </row>
    <row r="13570" spans="1:20" x14ac:dyDescent="0.25">
      <c r="A13570">
        <v>1998</v>
      </c>
      <c r="B13570">
        <v>2</v>
      </c>
      <c r="C13570">
        <v>23</v>
      </c>
      <c r="D13570">
        <v>43</v>
      </c>
      <c r="E13570">
        <v>39</v>
      </c>
      <c r="F13570">
        <v>41</v>
      </c>
      <c r="H13570">
        <f t="shared" si="96"/>
        <v>41</v>
      </c>
      <c r="I13570">
        <f t="shared" si="97"/>
        <v>24</v>
      </c>
      <c r="J13570">
        <f t="shared" si="93"/>
        <v>0</v>
      </c>
      <c r="K13570">
        <f t="shared" si="94"/>
        <v>24</v>
      </c>
      <c r="L13570" s="15"/>
      <c r="M13570" s="1">
        <f t="shared" si="95"/>
        <v>655655.35743469361</v>
      </c>
      <c r="T13570"/>
    </row>
    <row r="13571" spans="1:20" x14ac:dyDescent="0.25">
      <c r="A13571">
        <v>1998</v>
      </c>
      <c r="B13571">
        <v>2</v>
      </c>
      <c r="C13571">
        <v>24</v>
      </c>
      <c r="D13571">
        <v>41</v>
      </c>
      <c r="E13571">
        <v>35</v>
      </c>
      <c r="F13571">
        <v>78</v>
      </c>
      <c r="H13571">
        <f t="shared" si="96"/>
        <v>38</v>
      </c>
      <c r="I13571">
        <f t="shared" si="97"/>
        <v>27</v>
      </c>
      <c r="J13571">
        <f t="shared" si="93"/>
        <v>0</v>
      </c>
      <c r="K13571">
        <f t="shared" si="94"/>
        <v>27</v>
      </c>
      <c r="L13571" s="15"/>
      <c r="M13571" s="1">
        <f t="shared" si="95"/>
        <v>737139.6912458688</v>
      </c>
      <c r="T13571"/>
    </row>
    <row r="13572" spans="1:20" x14ac:dyDescent="0.25">
      <c r="A13572">
        <v>1998</v>
      </c>
      <c r="B13572">
        <v>2</v>
      </c>
      <c r="C13572">
        <v>25</v>
      </c>
      <c r="D13572">
        <v>48</v>
      </c>
      <c r="E13572">
        <v>37</v>
      </c>
      <c r="F13572">
        <v>0</v>
      </c>
      <c r="H13572">
        <f t="shared" si="96"/>
        <v>42.5</v>
      </c>
      <c r="I13572">
        <f t="shared" si="97"/>
        <v>22.5</v>
      </c>
      <c r="J13572">
        <f t="shared" si="93"/>
        <v>0</v>
      </c>
      <c r="K13572">
        <f t="shared" si="94"/>
        <v>22.5</v>
      </c>
      <c r="L13572" s="15"/>
      <c r="M13572" s="1">
        <f t="shared" si="95"/>
        <v>614913.19052910595</v>
      </c>
      <c r="T13572"/>
    </row>
    <row r="13573" spans="1:20" x14ac:dyDescent="0.25">
      <c r="A13573">
        <v>1998</v>
      </c>
      <c r="B13573">
        <v>2</v>
      </c>
      <c r="C13573">
        <v>26</v>
      </c>
      <c r="D13573">
        <v>58</v>
      </c>
      <c r="E13573">
        <v>42</v>
      </c>
      <c r="F13573">
        <v>0</v>
      </c>
      <c r="H13573">
        <f t="shared" si="96"/>
        <v>50</v>
      </c>
      <c r="I13573">
        <f t="shared" si="97"/>
        <v>15</v>
      </c>
      <c r="J13573">
        <f t="shared" si="93"/>
        <v>0</v>
      </c>
      <c r="K13573">
        <f t="shared" si="94"/>
        <v>15</v>
      </c>
      <c r="L13573" s="15"/>
      <c r="M13573" s="1">
        <f t="shared" si="95"/>
        <v>411202.35600116773</v>
      </c>
      <c r="T13573"/>
    </row>
    <row r="13574" spans="1:20" x14ac:dyDescent="0.25">
      <c r="A13574">
        <v>1998</v>
      </c>
      <c r="B13574">
        <v>2</v>
      </c>
      <c r="C13574">
        <v>27</v>
      </c>
      <c r="D13574">
        <v>58</v>
      </c>
      <c r="E13574">
        <v>36</v>
      </c>
      <c r="F13574">
        <v>0</v>
      </c>
      <c r="H13574">
        <f t="shared" si="96"/>
        <v>47</v>
      </c>
      <c r="I13574">
        <f t="shared" si="97"/>
        <v>18</v>
      </c>
      <c r="J13574">
        <f t="shared" ref="J13574:J13637" si="98">+IF(H13574&gt;$L$12418,H13574-$L$12418,0)</f>
        <v>0</v>
      </c>
      <c r="K13574">
        <f t="shared" ref="K13574:K13637" si="99">+I13574+J13574</f>
        <v>18</v>
      </c>
      <c r="L13574" s="15"/>
      <c r="M13574" s="1">
        <f t="shared" ref="M13574:M13637" si="100">+(L$12416/30.25)+($L$12417*K13574)</f>
        <v>492686.68981234304</v>
      </c>
      <c r="T13574"/>
    </row>
    <row r="13575" spans="1:20" x14ac:dyDescent="0.25">
      <c r="A13575">
        <v>1998</v>
      </c>
      <c r="B13575">
        <v>2</v>
      </c>
      <c r="C13575">
        <v>28</v>
      </c>
      <c r="D13575">
        <v>53</v>
      </c>
      <c r="E13575">
        <v>42</v>
      </c>
      <c r="F13575">
        <v>9</v>
      </c>
      <c r="H13575">
        <f t="shared" si="96"/>
        <v>47.5</v>
      </c>
      <c r="I13575">
        <f t="shared" si="97"/>
        <v>17.5</v>
      </c>
      <c r="J13575">
        <f t="shared" si="98"/>
        <v>0</v>
      </c>
      <c r="K13575">
        <f t="shared" si="99"/>
        <v>17.5</v>
      </c>
      <c r="L13575" s="15"/>
      <c r="M13575" s="1">
        <f t="shared" si="100"/>
        <v>479105.96751048049</v>
      </c>
      <c r="T13575"/>
    </row>
    <row r="13576" spans="1:20" x14ac:dyDescent="0.25">
      <c r="A13576">
        <v>1998</v>
      </c>
      <c r="B13576">
        <v>3</v>
      </c>
      <c r="C13576">
        <v>1</v>
      </c>
      <c r="D13576">
        <v>50</v>
      </c>
      <c r="E13576">
        <v>40</v>
      </c>
      <c r="F13576">
        <v>0</v>
      </c>
      <c r="H13576">
        <f t="shared" si="96"/>
        <v>45</v>
      </c>
      <c r="I13576">
        <f t="shared" si="97"/>
        <v>20</v>
      </c>
      <c r="J13576">
        <f t="shared" si="98"/>
        <v>0</v>
      </c>
      <c r="K13576">
        <f t="shared" si="99"/>
        <v>20</v>
      </c>
      <c r="L13576" s="15"/>
      <c r="M13576" s="1">
        <f t="shared" si="100"/>
        <v>547009.57901979319</v>
      </c>
      <c r="T13576"/>
    </row>
    <row r="13577" spans="1:20" x14ac:dyDescent="0.25">
      <c r="A13577">
        <v>1998</v>
      </c>
      <c r="B13577">
        <v>3</v>
      </c>
      <c r="C13577">
        <v>2</v>
      </c>
      <c r="D13577">
        <v>54</v>
      </c>
      <c r="E13577">
        <v>45</v>
      </c>
      <c r="F13577">
        <v>0</v>
      </c>
      <c r="H13577">
        <f t="shared" si="96"/>
        <v>49.5</v>
      </c>
      <c r="I13577">
        <f t="shared" si="97"/>
        <v>15.5</v>
      </c>
      <c r="J13577">
        <f t="shared" si="98"/>
        <v>0</v>
      </c>
      <c r="K13577">
        <f t="shared" si="99"/>
        <v>15.5</v>
      </c>
      <c r="L13577" s="15"/>
      <c r="M13577" s="1">
        <f t="shared" si="100"/>
        <v>424783.07830303028</v>
      </c>
      <c r="T13577"/>
    </row>
    <row r="13578" spans="1:20" x14ac:dyDescent="0.25">
      <c r="A13578">
        <v>1998</v>
      </c>
      <c r="B13578">
        <v>3</v>
      </c>
      <c r="C13578">
        <v>3</v>
      </c>
      <c r="D13578">
        <v>51</v>
      </c>
      <c r="E13578">
        <v>43</v>
      </c>
      <c r="F13578">
        <v>1</v>
      </c>
      <c r="H13578">
        <f t="shared" si="96"/>
        <v>47</v>
      </c>
      <c r="I13578">
        <f t="shared" si="97"/>
        <v>18</v>
      </c>
      <c r="J13578">
        <f t="shared" si="98"/>
        <v>0</v>
      </c>
      <c r="K13578">
        <f t="shared" si="99"/>
        <v>18</v>
      </c>
      <c r="L13578" s="15"/>
      <c r="M13578" s="1">
        <f t="shared" si="100"/>
        <v>492686.68981234304</v>
      </c>
      <c r="T13578"/>
    </row>
    <row r="13579" spans="1:20" x14ac:dyDescent="0.25">
      <c r="A13579">
        <v>1998</v>
      </c>
      <c r="B13579">
        <v>3</v>
      </c>
      <c r="C13579">
        <v>4</v>
      </c>
      <c r="D13579">
        <v>51</v>
      </c>
      <c r="E13579">
        <v>40</v>
      </c>
      <c r="F13579">
        <v>0</v>
      </c>
      <c r="H13579">
        <f t="shared" si="96"/>
        <v>45.5</v>
      </c>
      <c r="I13579">
        <f t="shared" si="97"/>
        <v>19.5</v>
      </c>
      <c r="J13579">
        <f t="shared" si="98"/>
        <v>0</v>
      </c>
      <c r="K13579">
        <f t="shared" si="99"/>
        <v>19.5</v>
      </c>
      <c r="L13579" s="15"/>
      <c r="M13579" s="1">
        <f t="shared" si="100"/>
        <v>533428.85671793064</v>
      </c>
      <c r="T13579"/>
    </row>
    <row r="13580" spans="1:20" x14ac:dyDescent="0.25">
      <c r="A13580">
        <v>1998</v>
      </c>
      <c r="B13580">
        <v>3</v>
      </c>
      <c r="C13580">
        <v>5</v>
      </c>
      <c r="D13580">
        <v>46</v>
      </c>
      <c r="E13580">
        <v>38</v>
      </c>
      <c r="F13580">
        <v>0</v>
      </c>
      <c r="H13580">
        <f t="shared" si="96"/>
        <v>42</v>
      </c>
      <c r="I13580">
        <f t="shared" si="97"/>
        <v>23</v>
      </c>
      <c r="J13580">
        <f t="shared" si="98"/>
        <v>0</v>
      </c>
      <c r="K13580">
        <f t="shared" si="99"/>
        <v>23</v>
      </c>
      <c r="L13580" s="15"/>
      <c r="M13580" s="1">
        <f t="shared" si="100"/>
        <v>628493.9128309685</v>
      </c>
      <c r="T13580"/>
    </row>
    <row r="13581" spans="1:20" x14ac:dyDescent="0.25">
      <c r="A13581">
        <v>1998</v>
      </c>
      <c r="B13581">
        <v>3</v>
      </c>
      <c r="C13581">
        <v>6</v>
      </c>
      <c r="D13581">
        <v>46</v>
      </c>
      <c r="E13581">
        <v>34</v>
      </c>
      <c r="F13581">
        <v>0</v>
      </c>
      <c r="H13581">
        <f t="shared" si="96"/>
        <v>40</v>
      </c>
      <c r="I13581">
        <f t="shared" si="97"/>
        <v>25</v>
      </c>
      <c r="J13581">
        <f t="shared" si="98"/>
        <v>0</v>
      </c>
      <c r="K13581">
        <f t="shared" si="99"/>
        <v>25</v>
      </c>
      <c r="L13581" s="15"/>
      <c r="M13581" s="1">
        <f t="shared" si="100"/>
        <v>682816.80203841871</v>
      </c>
      <c r="T13581"/>
    </row>
    <row r="13582" spans="1:20" x14ac:dyDescent="0.25">
      <c r="A13582">
        <v>1998</v>
      </c>
      <c r="B13582">
        <v>3</v>
      </c>
      <c r="C13582">
        <v>7</v>
      </c>
      <c r="D13582">
        <v>50</v>
      </c>
      <c r="E13582">
        <v>41</v>
      </c>
      <c r="F13582">
        <v>0</v>
      </c>
      <c r="H13582">
        <f t="shared" si="96"/>
        <v>45.5</v>
      </c>
      <c r="I13582">
        <f t="shared" si="97"/>
        <v>19.5</v>
      </c>
      <c r="J13582">
        <f t="shared" si="98"/>
        <v>0</v>
      </c>
      <c r="K13582">
        <f t="shared" si="99"/>
        <v>19.5</v>
      </c>
      <c r="L13582" s="15"/>
      <c r="M13582" s="1">
        <f t="shared" si="100"/>
        <v>533428.85671793064</v>
      </c>
      <c r="T13582"/>
    </row>
    <row r="13583" spans="1:20" x14ac:dyDescent="0.25">
      <c r="A13583">
        <v>1998</v>
      </c>
      <c r="B13583">
        <v>3</v>
      </c>
      <c r="C13583">
        <v>8</v>
      </c>
      <c r="D13583">
        <v>46</v>
      </c>
      <c r="E13583">
        <v>39</v>
      </c>
      <c r="F13583">
        <v>50</v>
      </c>
      <c r="H13583">
        <f t="shared" si="96"/>
        <v>42.5</v>
      </c>
      <c r="I13583">
        <f t="shared" si="97"/>
        <v>22.5</v>
      </c>
      <c r="J13583">
        <f t="shared" si="98"/>
        <v>0</v>
      </c>
      <c r="K13583">
        <f t="shared" si="99"/>
        <v>22.5</v>
      </c>
      <c r="L13583" s="15"/>
      <c r="M13583" s="1">
        <f t="shared" si="100"/>
        <v>614913.19052910595</v>
      </c>
      <c r="T13583"/>
    </row>
    <row r="13584" spans="1:20" x14ac:dyDescent="0.25">
      <c r="A13584">
        <v>1998</v>
      </c>
      <c r="B13584">
        <v>3</v>
      </c>
      <c r="C13584">
        <v>9</v>
      </c>
      <c r="D13584">
        <v>57</v>
      </c>
      <c r="E13584">
        <v>40</v>
      </c>
      <c r="F13584">
        <v>182</v>
      </c>
      <c r="H13584">
        <f t="shared" si="96"/>
        <v>48.5</v>
      </c>
      <c r="I13584">
        <f t="shared" si="97"/>
        <v>16.5</v>
      </c>
      <c r="J13584">
        <f t="shared" si="98"/>
        <v>0</v>
      </c>
      <c r="K13584">
        <f t="shared" si="99"/>
        <v>16.5</v>
      </c>
      <c r="L13584" s="15"/>
      <c r="M13584" s="1">
        <f t="shared" si="100"/>
        <v>451944.52290675539</v>
      </c>
      <c r="T13584"/>
    </row>
    <row r="13585" spans="1:20" x14ac:dyDescent="0.25">
      <c r="A13585">
        <v>1998</v>
      </c>
      <c r="B13585">
        <v>3</v>
      </c>
      <c r="C13585">
        <v>10</v>
      </c>
      <c r="D13585">
        <v>57</v>
      </c>
      <c r="E13585">
        <v>28</v>
      </c>
      <c r="F13585">
        <v>0</v>
      </c>
      <c r="H13585">
        <f t="shared" si="96"/>
        <v>42.5</v>
      </c>
      <c r="I13585">
        <f t="shared" si="97"/>
        <v>22.5</v>
      </c>
      <c r="J13585">
        <f t="shared" si="98"/>
        <v>0</v>
      </c>
      <c r="K13585">
        <f t="shared" si="99"/>
        <v>22.5</v>
      </c>
      <c r="L13585" s="15"/>
      <c r="M13585" s="1">
        <f t="shared" si="100"/>
        <v>614913.19052910595</v>
      </c>
      <c r="T13585"/>
    </row>
    <row r="13586" spans="1:20" x14ac:dyDescent="0.25">
      <c r="A13586">
        <v>1998</v>
      </c>
      <c r="B13586">
        <v>3</v>
      </c>
      <c r="C13586">
        <v>11</v>
      </c>
      <c r="D13586">
        <v>32</v>
      </c>
      <c r="E13586">
        <v>21</v>
      </c>
      <c r="F13586">
        <v>0</v>
      </c>
      <c r="H13586">
        <f t="shared" si="96"/>
        <v>26.5</v>
      </c>
      <c r="I13586">
        <f t="shared" si="97"/>
        <v>38.5</v>
      </c>
      <c r="J13586">
        <f t="shared" si="98"/>
        <v>0</v>
      </c>
      <c r="K13586">
        <f t="shared" si="99"/>
        <v>38.5</v>
      </c>
      <c r="L13586" s="15"/>
      <c r="M13586" s="1">
        <f t="shared" si="100"/>
        <v>1049496.3041887074</v>
      </c>
      <c r="T13586"/>
    </row>
    <row r="13587" spans="1:20" x14ac:dyDescent="0.25">
      <c r="A13587">
        <v>1998</v>
      </c>
      <c r="B13587">
        <v>3</v>
      </c>
      <c r="C13587">
        <v>12</v>
      </c>
      <c r="D13587">
        <v>31</v>
      </c>
      <c r="E13587">
        <v>19</v>
      </c>
      <c r="F13587">
        <v>0</v>
      </c>
      <c r="H13587">
        <f t="shared" si="96"/>
        <v>25</v>
      </c>
      <c r="I13587">
        <f t="shared" si="97"/>
        <v>40</v>
      </c>
      <c r="J13587">
        <f t="shared" si="98"/>
        <v>0</v>
      </c>
      <c r="K13587">
        <f t="shared" si="99"/>
        <v>40</v>
      </c>
      <c r="L13587" s="15"/>
      <c r="M13587" s="1">
        <f t="shared" si="100"/>
        <v>1090238.4710942949</v>
      </c>
      <c r="T13587"/>
    </row>
    <row r="13588" spans="1:20" x14ac:dyDescent="0.25">
      <c r="A13588">
        <v>1998</v>
      </c>
      <c r="B13588">
        <v>3</v>
      </c>
      <c r="C13588">
        <v>13</v>
      </c>
      <c r="D13588">
        <v>37</v>
      </c>
      <c r="E13588">
        <v>23</v>
      </c>
      <c r="F13588">
        <v>0</v>
      </c>
      <c r="H13588">
        <f t="shared" si="96"/>
        <v>30</v>
      </c>
      <c r="I13588">
        <f t="shared" si="97"/>
        <v>35</v>
      </c>
      <c r="J13588">
        <f t="shared" si="98"/>
        <v>0</v>
      </c>
      <c r="K13588">
        <f t="shared" si="99"/>
        <v>35</v>
      </c>
      <c r="L13588" s="15"/>
      <c r="M13588" s="1">
        <f t="shared" si="100"/>
        <v>954431.24807566963</v>
      </c>
      <c r="T13588"/>
    </row>
    <row r="13589" spans="1:20" x14ac:dyDescent="0.25">
      <c r="A13589">
        <v>1998</v>
      </c>
      <c r="B13589">
        <v>3</v>
      </c>
      <c r="C13589">
        <v>14</v>
      </c>
      <c r="D13589">
        <v>44</v>
      </c>
      <c r="E13589">
        <v>34</v>
      </c>
      <c r="F13589">
        <v>21</v>
      </c>
      <c r="H13589">
        <f t="shared" si="96"/>
        <v>39</v>
      </c>
      <c r="I13589">
        <f t="shared" si="97"/>
        <v>26</v>
      </c>
      <c r="J13589">
        <f t="shared" si="98"/>
        <v>0</v>
      </c>
      <c r="K13589">
        <f t="shared" si="99"/>
        <v>26</v>
      </c>
      <c r="L13589" s="15"/>
      <c r="M13589" s="1">
        <f t="shared" si="100"/>
        <v>709978.24664214381</v>
      </c>
      <c r="T13589"/>
    </row>
    <row r="13590" spans="1:20" x14ac:dyDescent="0.25">
      <c r="A13590">
        <v>1998</v>
      </c>
      <c r="B13590">
        <v>3</v>
      </c>
      <c r="C13590">
        <v>15</v>
      </c>
      <c r="D13590">
        <v>42</v>
      </c>
      <c r="E13590">
        <v>32</v>
      </c>
      <c r="F13590">
        <v>0</v>
      </c>
      <c r="H13590">
        <f t="shared" si="96"/>
        <v>37</v>
      </c>
      <c r="I13590">
        <f t="shared" si="97"/>
        <v>28</v>
      </c>
      <c r="J13590">
        <f t="shared" si="98"/>
        <v>0</v>
      </c>
      <c r="K13590">
        <f t="shared" si="99"/>
        <v>28</v>
      </c>
      <c r="L13590" s="15"/>
      <c r="M13590" s="1">
        <f t="shared" si="100"/>
        <v>764301.13584959391</v>
      </c>
      <c r="T13590"/>
    </row>
    <row r="13591" spans="1:20" x14ac:dyDescent="0.25">
      <c r="A13591">
        <v>1998</v>
      </c>
      <c r="B13591">
        <v>3</v>
      </c>
      <c r="C13591">
        <v>16</v>
      </c>
      <c r="D13591">
        <v>43</v>
      </c>
      <c r="E13591">
        <v>28</v>
      </c>
      <c r="F13591">
        <v>0</v>
      </c>
      <c r="H13591">
        <f t="shared" si="96"/>
        <v>35.5</v>
      </c>
      <c r="I13591">
        <f t="shared" si="97"/>
        <v>29.5</v>
      </c>
      <c r="J13591">
        <f t="shared" si="98"/>
        <v>0</v>
      </c>
      <c r="K13591">
        <f t="shared" si="99"/>
        <v>29.5</v>
      </c>
      <c r="L13591" s="15"/>
      <c r="M13591" s="1">
        <f t="shared" si="100"/>
        <v>805043.30275518156</v>
      </c>
      <c r="T13591"/>
    </row>
    <row r="13592" spans="1:20" x14ac:dyDescent="0.25">
      <c r="A13592">
        <v>1998</v>
      </c>
      <c r="B13592">
        <v>3</v>
      </c>
      <c r="C13592">
        <v>17</v>
      </c>
      <c r="D13592">
        <v>45</v>
      </c>
      <c r="E13592">
        <v>32</v>
      </c>
      <c r="F13592">
        <v>0</v>
      </c>
      <c r="H13592">
        <f t="shared" si="96"/>
        <v>38.5</v>
      </c>
      <c r="I13592">
        <f t="shared" si="97"/>
        <v>26.5</v>
      </c>
      <c r="J13592">
        <f t="shared" si="98"/>
        <v>0</v>
      </c>
      <c r="K13592">
        <f t="shared" si="99"/>
        <v>26.5</v>
      </c>
      <c r="L13592" s="15"/>
      <c r="M13592" s="1">
        <f t="shared" si="100"/>
        <v>723558.96894400637</v>
      </c>
      <c r="T13592"/>
    </row>
    <row r="13593" spans="1:20" x14ac:dyDescent="0.25">
      <c r="A13593">
        <v>1998</v>
      </c>
      <c r="B13593">
        <v>3</v>
      </c>
      <c r="C13593">
        <v>18</v>
      </c>
      <c r="D13593">
        <v>39</v>
      </c>
      <c r="E13593">
        <v>35</v>
      </c>
      <c r="F13593">
        <v>25</v>
      </c>
      <c r="H13593">
        <f t="shared" si="96"/>
        <v>37</v>
      </c>
      <c r="I13593">
        <f t="shared" si="97"/>
        <v>28</v>
      </c>
      <c r="J13593">
        <f t="shared" si="98"/>
        <v>0</v>
      </c>
      <c r="K13593">
        <f t="shared" si="99"/>
        <v>28</v>
      </c>
      <c r="L13593" s="15"/>
      <c r="M13593" s="1">
        <f t="shared" si="100"/>
        <v>764301.13584959391</v>
      </c>
      <c r="T13593"/>
    </row>
    <row r="13594" spans="1:20" x14ac:dyDescent="0.25">
      <c r="A13594">
        <v>1998</v>
      </c>
      <c r="B13594">
        <v>3</v>
      </c>
      <c r="C13594">
        <v>19</v>
      </c>
      <c r="D13594">
        <v>43</v>
      </c>
      <c r="E13594">
        <v>38</v>
      </c>
      <c r="F13594">
        <v>138</v>
      </c>
      <c r="H13594">
        <f t="shared" si="96"/>
        <v>40.5</v>
      </c>
      <c r="I13594">
        <f t="shared" si="97"/>
        <v>24.5</v>
      </c>
      <c r="J13594">
        <f t="shared" si="98"/>
        <v>0</v>
      </c>
      <c r="K13594">
        <f t="shared" si="99"/>
        <v>24.5</v>
      </c>
      <c r="L13594" s="15"/>
      <c r="M13594" s="1">
        <f t="shared" si="100"/>
        <v>669236.07973655616</v>
      </c>
      <c r="T13594"/>
    </row>
    <row r="13595" spans="1:20" x14ac:dyDescent="0.25">
      <c r="A13595">
        <v>1998</v>
      </c>
      <c r="B13595">
        <v>3</v>
      </c>
      <c r="C13595">
        <v>20</v>
      </c>
      <c r="D13595">
        <v>49</v>
      </c>
      <c r="E13595">
        <v>38</v>
      </c>
      <c r="F13595">
        <v>0</v>
      </c>
      <c r="H13595">
        <f t="shared" si="96"/>
        <v>43.5</v>
      </c>
      <c r="I13595">
        <f t="shared" si="97"/>
        <v>21.5</v>
      </c>
      <c r="J13595">
        <f t="shared" si="98"/>
        <v>0</v>
      </c>
      <c r="K13595">
        <f t="shared" si="99"/>
        <v>21.5</v>
      </c>
      <c r="L13595" s="15"/>
      <c r="M13595" s="1">
        <f t="shared" si="100"/>
        <v>587751.74592538085</v>
      </c>
      <c r="T13595"/>
    </row>
    <row r="13596" spans="1:20" x14ac:dyDescent="0.25">
      <c r="A13596">
        <v>1998</v>
      </c>
      <c r="B13596">
        <v>3</v>
      </c>
      <c r="C13596">
        <v>21</v>
      </c>
      <c r="D13596">
        <v>42</v>
      </c>
      <c r="E13596">
        <v>33</v>
      </c>
      <c r="F13596">
        <v>38</v>
      </c>
      <c r="H13596">
        <f t="shared" si="96"/>
        <v>37.5</v>
      </c>
      <c r="I13596">
        <f t="shared" si="97"/>
        <v>27.5</v>
      </c>
      <c r="J13596">
        <f t="shared" si="98"/>
        <v>0</v>
      </c>
      <c r="K13596">
        <f t="shared" si="99"/>
        <v>27.5</v>
      </c>
      <c r="L13596" s="15"/>
      <c r="M13596" s="1">
        <f t="shared" si="100"/>
        <v>750720.41354773135</v>
      </c>
      <c r="T13596"/>
    </row>
    <row r="13597" spans="1:20" x14ac:dyDescent="0.25">
      <c r="A13597">
        <v>1998</v>
      </c>
      <c r="B13597">
        <v>3</v>
      </c>
      <c r="C13597">
        <v>22</v>
      </c>
      <c r="D13597">
        <v>36</v>
      </c>
      <c r="E13597">
        <v>30</v>
      </c>
      <c r="F13597">
        <v>53</v>
      </c>
      <c r="H13597">
        <f t="shared" si="96"/>
        <v>33</v>
      </c>
      <c r="I13597">
        <f t="shared" si="97"/>
        <v>32</v>
      </c>
      <c r="J13597">
        <f t="shared" si="98"/>
        <v>0</v>
      </c>
      <c r="K13597">
        <f t="shared" si="99"/>
        <v>32</v>
      </c>
      <c r="L13597" s="15"/>
      <c r="M13597" s="1">
        <f t="shared" si="100"/>
        <v>872946.91426449432</v>
      </c>
      <c r="T13597"/>
    </row>
    <row r="13598" spans="1:20" x14ac:dyDescent="0.25">
      <c r="A13598">
        <v>1998</v>
      </c>
      <c r="B13598">
        <v>3</v>
      </c>
      <c r="C13598">
        <v>23</v>
      </c>
      <c r="D13598">
        <v>47</v>
      </c>
      <c r="E13598">
        <v>32</v>
      </c>
      <c r="F13598">
        <v>0</v>
      </c>
      <c r="H13598">
        <f t="shared" ref="H13598:H13661" si="101">+(D13598+E13598)/2</f>
        <v>39.5</v>
      </c>
      <c r="I13598">
        <f t="shared" ref="I13598:I13661" si="102">+IF(H13598&lt;65,65-H13598,0)</f>
        <v>25.5</v>
      </c>
      <c r="J13598">
        <f t="shared" si="98"/>
        <v>0</v>
      </c>
      <c r="K13598">
        <f t="shared" si="99"/>
        <v>25.5</v>
      </c>
      <c r="L13598" s="15"/>
      <c r="M13598" s="1">
        <f t="shared" si="100"/>
        <v>696397.52434028126</v>
      </c>
      <c r="T13598"/>
    </row>
    <row r="13599" spans="1:20" x14ac:dyDescent="0.25">
      <c r="A13599">
        <v>1998</v>
      </c>
      <c r="B13599">
        <v>3</v>
      </c>
      <c r="C13599">
        <v>24</v>
      </c>
      <c r="D13599">
        <v>49</v>
      </c>
      <c r="E13599">
        <v>34</v>
      </c>
      <c r="F13599">
        <v>0</v>
      </c>
      <c r="H13599">
        <f t="shared" si="101"/>
        <v>41.5</v>
      </c>
      <c r="I13599">
        <f t="shared" si="102"/>
        <v>23.5</v>
      </c>
      <c r="J13599">
        <f t="shared" si="98"/>
        <v>0</v>
      </c>
      <c r="K13599">
        <f t="shared" si="99"/>
        <v>23.5</v>
      </c>
      <c r="L13599" s="15"/>
      <c r="M13599" s="1">
        <f t="shared" si="100"/>
        <v>642074.63513283106</v>
      </c>
      <c r="T13599"/>
    </row>
    <row r="13600" spans="1:20" x14ac:dyDescent="0.25">
      <c r="A13600">
        <v>1998</v>
      </c>
      <c r="B13600">
        <v>3</v>
      </c>
      <c r="C13600">
        <v>25</v>
      </c>
      <c r="D13600">
        <v>50</v>
      </c>
      <c r="E13600">
        <v>34</v>
      </c>
      <c r="F13600">
        <v>0</v>
      </c>
      <c r="H13600">
        <f t="shared" si="101"/>
        <v>42</v>
      </c>
      <c r="I13600">
        <f t="shared" si="102"/>
        <v>23</v>
      </c>
      <c r="J13600">
        <f t="shared" si="98"/>
        <v>0</v>
      </c>
      <c r="K13600">
        <f t="shared" si="99"/>
        <v>23</v>
      </c>
      <c r="L13600" s="15"/>
      <c r="M13600" s="1">
        <f t="shared" si="100"/>
        <v>628493.9128309685</v>
      </c>
      <c r="T13600"/>
    </row>
    <row r="13601" spans="1:20" x14ac:dyDescent="0.25">
      <c r="A13601">
        <v>1998</v>
      </c>
      <c r="B13601">
        <v>3</v>
      </c>
      <c r="C13601">
        <v>26</v>
      </c>
      <c r="D13601">
        <v>67</v>
      </c>
      <c r="E13601">
        <v>40</v>
      </c>
      <c r="F13601">
        <v>0</v>
      </c>
      <c r="H13601">
        <f t="shared" si="101"/>
        <v>53.5</v>
      </c>
      <c r="I13601">
        <f t="shared" si="102"/>
        <v>11.5</v>
      </c>
      <c r="J13601">
        <f t="shared" si="98"/>
        <v>0</v>
      </c>
      <c r="K13601">
        <f t="shared" si="99"/>
        <v>11.5</v>
      </c>
      <c r="L13601" s="15"/>
      <c r="M13601" s="1">
        <f t="shared" si="100"/>
        <v>316137.29988812993</v>
      </c>
      <c r="T13601"/>
    </row>
    <row r="13602" spans="1:20" x14ac:dyDescent="0.25">
      <c r="A13602">
        <v>1998</v>
      </c>
      <c r="B13602">
        <v>3</v>
      </c>
      <c r="C13602">
        <v>27</v>
      </c>
      <c r="D13602">
        <v>83</v>
      </c>
      <c r="E13602">
        <v>56</v>
      </c>
      <c r="F13602">
        <v>0</v>
      </c>
      <c r="H13602">
        <f t="shared" si="101"/>
        <v>69.5</v>
      </c>
      <c r="I13602">
        <f t="shared" si="102"/>
        <v>0</v>
      </c>
      <c r="J13602">
        <f t="shared" si="98"/>
        <v>4.5</v>
      </c>
      <c r="K13602">
        <f t="shared" si="99"/>
        <v>4.5</v>
      </c>
      <c r="L13602" s="15"/>
      <c r="M13602" s="1">
        <f t="shared" si="100"/>
        <v>126007.18766205428</v>
      </c>
      <c r="T13602"/>
    </row>
    <row r="13603" spans="1:20" x14ac:dyDescent="0.25">
      <c r="A13603">
        <v>1998</v>
      </c>
      <c r="B13603">
        <v>3</v>
      </c>
      <c r="C13603">
        <v>28</v>
      </c>
      <c r="D13603">
        <v>80</v>
      </c>
      <c r="E13603">
        <v>63</v>
      </c>
      <c r="F13603">
        <v>0</v>
      </c>
      <c r="H13603">
        <f t="shared" si="101"/>
        <v>71.5</v>
      </c>
      <c r="I13603">
        <f t="shared" si="102"/>
        <v>0</v>
      </c>
      <c r="J13603">
        <f t="shared" si="98"/>
        <v>6.5</v>
      </c>
      <c r="K13603">
        <f t="shared" si="99"/>
        <v>6.5</v>
      </c>
      <c r="L13603" s="15"/>
      <c r="M13603" s="1">
        <f t="shared" si="100"/>
        <v>180330.07686950447</v>
      </c>
      <c r="T13603"/>
    </row>
    <row r="13604" spans="1:20" x14ac:dyDescent="0.25">
      <c r="A13604">
        <v>1998</v>
      </c>
      <c r="B13604">
        <v>3</v>
      </c>
      <c r="C13604">
        <v>29</v>
      </c>
      <c r="D13604">
        <v>81</v>
      </c>
      <c r="E13604">
        <v>62</v>
      </c>
      <c r="F13604">
        <v>0</v>
      </c>
      <c r="H13604">
        <f t="shared" si="101"/>
        <v>71.5</v>
      </c>
      <c r="I13604">
        <f t="shared" si="102"/>
        <v>0</v>
      </c>
      <c r="J13604">
        <f t="shared" si="98"/>
        <v>6.5</v>
      </c>
      <c r="K13604">
        <f t="shared" si="99"/>
        <v>6.5</v>
      </c>
      <c r="L13604" s="15"/>
      <c r="M13604" s="1">
        <f t="shared" si="100"/>
        <v>180330.07686950447</v>
      </c>
      <c r="T13604"/>
    </row>
    <row r="13605" spans="1:20" x14ac:dyDescent="0.25">
      <c r="A13605">
        <v>1998</v>
      </c>
      <c r="B13605">
        <v>3</v>
      </c>
      <c r="C13605">
        <v>30</v>
      </c>
      <c r="D13605">
        <v>82</v>
      </c>
      <c r="E13605">
        <v>59</v>
      </c>
      <c r="F13605">
        <v>0</v>
      </c>
      <c r="H13605">
        <f t="shared" si="101"/>
        <v>70.5</v>
      </c>
      <c r="I13605">
        <f t="shared" si="102"/>
        <v>0</v>
      </c>
      <c r="J13605">
        <f t="shared" si="98"/>
        <v>5.5</v>
      </c>
      <c r="K13605">
        <f t="shared" si="99"/>
        <v>5.5</v>
      </c>
      <c r="L13605" s="15"/>
      <c r="M13605" s="1">
        <f t="shared" si="100"/>
        <v>153168.63226577936</v>
      </c>
      <c r="T13605"/>
    </row>
    <row r="13606" spans="1:20" x14ac:dyDescent="0.25">
      <c r="A13606">
        <v>1998</v>
      </c>
      <c r="B13606">
        <v>3</v>
      </c>
      <c r="C13606">
        <v>31</v>
      </c>
      <c r="D13606">
        <v>86</v>
      </c>
      <c r="E13606">
        <v>66</v>
      </c>
      <c r="F13606">
        <v>0</v>
      </c>
      <c r="H13606">
        <f t="shared" si="101"/>
        <v>76</v>
      </c>
      <c r="I13606">
        <f t="shared" si="102"/>
        <v>0</v>
      </c>
      <c r="J13606">
        <f t="shared" si="98"/>
        <v>11</v>
      </c>
      <c r="K13606">
        <f t="shared" si="99"/>
        <v>11</v>
      </c>
      <c r="L13606" s="15"/>
      <c r="M13606" s="1">
        <f t="shared" si="100"/>
        <v>302556.57758626738</v>
      </c>
      <c r="T13606"/>
    </row>
    <row r="13607" spans="1:20" x14ac:dyDescent="0.25">
      <c r="A13607">
        <v>1998</v>
      </c>
      <c r="B13607">
        <v>4</v>
      </c>
      <c r="C13607">
        <v>1</v>
      </c>
      <c r="D13607">
        <v>70</v>
      </c>
      <c r="E13607">
        <v>50</v>
      </c>
      <c r="F13607">
        <v>178</v>
      </c>
      <c r="H13607">
        <f t="shared" si="101"/>
        <v>60</v>
      </c>
      <c r="I13607">
        <f t="shared" si="102"/>
        <v>5</v>
      </c>
      <c r="J13607">
        <f t="shared" si="98"/>
        <v>0</v>
      </c>
      <c r="K13607">
        <f t="shared" si="99"/>
        <v>5</v>
      </c>
      <c r="L13607" s="15"/>
      <c r="M13607" s="1">
        <f t="shared" si="100"/>
        <v>139587.90996391681</v>
      </c>
      <c r="T13607"/>
    </row>
    <row r="13608" spans="1:20" x14ac:dyDescent="0.25">
      <c r="A13608">
        <v>1998</v>
      </c>
      <c r="B13608">
        <v>4</v>
      </c>
      <c r="C13608">
        <v>2</v>
      </c>
      <c r="D13608">
        <v>66</v>
      </c>
      <c r="E13608">
        <v>49</v>
      </c>
      <c r="F13608">
        <v>1</v>
      </c>
      <c r="H13608">
        <f t="shared" si="101"/>
        <v>57.5</v>
      </c>
      <c r="I13608">
        <f t="shared" si="102"/>
        <v>7.5</v>
      </c>
      <c r="J13608">
        <f t="shared" si="98"/>
        <v>0</v>
      </c>
      <c r="K13608">
        <f t="shared" si="99"/>
        <v>7.5</v>
      </c>
      <c r="L13608" s="15"/>
      <c r="M13608" s="1">
        <f t="shared" si="100"/>
        <v>207491.52147322954</v>
      </c>
      <c r="T13608"/>
    </row>
    <row r="13609" spans="1:20" x14ac:dyDescent="0.25">
      <c r="A13609">
        <v>1998</v>
      </c>
      <c r="B13609">
        <v>4</v>
      </c>
      <c r="C13609">
        <v>3</v>
      </c>
      <c r="D13609">
        <v>60</v>
      </c>
      <c r="E13609">
        <v>47</v>
      </c>
      <c r="F13609">
        <v>0</v>
      </c>
      <c r="H13609">
        <f t="shared" si="101"/>
        <v>53.5</v>
      </c>
      <c r="I13609">
        <f t="shared" si="102"/>
        <v>11.5</v>
      </c>
      <c r="J13609">
        <f t="shared" si="98"/>
        <v>0</v>
      </c>
      <c r="K13609">
        <f t="shared" si="99"/>
        <v>11.5</v>
      </c>
      <c r="L13609" s="15"/>
      <c r="M13609" s="1">
        <f t="shared" si="100"/>
        <v>316137.29988812993</v>
      </c>
      <c r="T13609"/>
    </row>
    <row r="13610" spans="1:20" x14ac:dyDescent="0.25">
      <c r="A13610">
        <v>1998</v>
      </c>
      <c r="B13610">
        <v>4</v>
      </c>
      <c r="C13610">
        <v>4</v>
      </c>
      <c r="D13610">
        <v>48</v>
      </c>
      <c r="E13610">
        <v>38</v>
      </c>
      <c r="F13610">
        <v>0</v>
      </c>
      <c r="H13610">
        <f t="shared" si="101"/>
        <v>43</v>
      </c>
      <c r="I13610">
        <f t="shared" si="102"/>
        <v>22</v>
      </c>
      <c r="J13610">
        <f t="shared" si="98"/>
        <v>0</v>
      </c>
      <c r="K13610">
        <f t="shared" si="99"/>
        <v>22</v>
      </c>
      <c r="L13610" s="15"/>
      <c r="M13610" s="1">
        <f t="shared" si="100"/>
        <v>601332.4682272434</v>
      </c>
      <c r="T13610"/>
    </row>
    <row r="13611" spans="1:20" x14ac:dyDescent="0.25">
      <c r="A13611">
        <v>1998</v>
      </c>
      <c r="B13611">
        <v>4</v>
      </c>
      <c r="C13611">
        <v>5</v>
      </c>
      <c r="D13611">
        <v>51</v>
      </c>
      <c r="E13611">
        <v>37</v>
      </c>
      <c r="F13611">
        <v>0</v>
      </c>
      <c r="H13611">
        <f t="shared" si="101"/>
        <v>44</v>
      </c>
      <c r="I13611">
        <f t="shared" si="102"/>
        <v>21</v>
      </c>
      <c r="J13611">
        <f t="shared" si="98"/>
        <v>0</v>
      </c>
      <c r="K13611">
        <f t="shared" si="99"/>
        <v>21</v>
      </c>
      <c r="L13611" s="15"/>
      <c r="M13611" s="1">
        <f t="shared" si="100"/>
        <v>574171.0236235183</v>
      </c>
      <c r="T13611"/>
    </row>
    <row r="13612" spans="1:20" x14ac:dyDescent="0.25">
      <c r="A13612">
        <v>1998</v>
      </c>
      <c r="B13612">
        <v>4</v>
      </c>
      <c r="C13612">
        <v>6</v>
      </c>
      <c r="D13612">
        <v>58</v>
      </c>
      <c r="E13612">
        <v>42</v>
      </c>
      <c r="F13612">
        <v>0</v>
      </c>
      <c r="H13612">
        <f t="shared" si="101"/>
        <v>50</v>
      </c>
      <c r="I13612">
        <f t="shared" si="102"/>
        <v>15</v>
      </c>
      <c r="J13612">
        <f t="shared" si="98"/>
        <v>0</v>
      </c>
      <c r="K13612">
        <f t="shared" si="99"/>
        <v>15</v>
      </c>
      <c r="L13612" s="15"/>
      <c r="M13612" s="1">
        <f t="shared" si="100"/>
        <v>411202.35600116773</v>
      </c>
      <c r="T13612"/>
    </row>
    <row r="13613" spans="1:20" x14ac:dyDescent="0.25">
      <c r="A13613">
        <v>1998</v>
      </c>
      <c r="B13613">
        <v>4</v>
      </c>
      <c r="C13613">
        <v>7</v>
      </c>
      <c r="D13613">
        <v>67</v>
      </c>
      <c r="E13613">
        <v>43</v>
      </c>
      <c r="F13613">
        <v>0</v>
      </c>
      <c r="H13613">
        <f t="shared" si="101"/>
        <v>55</v>
      </c>
      <c r="I13613">
        <f t="shared" si="102"/>
        <v>10</v>
      </c>
      <c r="J13613">
        <f t="shared" si="98"/>
        <v>0</v>
      </c>
      <c r="K13613">
        <f t="shared" si="99"/>
        <v>10</v>
      </c>
      <c r="L13613" s="15"/>
      <c r="M13613" s="1">
        <f t="shared" si="100"/>
        <v>275395.13298254227</v>
      </c>
      <c r="T13613"/>
    </row>
    <row r="13614" spans="1:20" x14ac:dyDescent="0.25">
      <c r="A13614">
        <v>1998</v>
      </c>
      <c r="B13614">
        <v>4</v>
      </c>
      <c r="C13614">
        <v>8</v>
      </c>
      <c r="D13614">
        <v>61</v>
      </c>
      <c r="E13614">
        <v>48</v>
      </c>
      <c r="F13614">
        <v>2</v>
      </c>
      <c r="H13614">
        <f t="shared" si="101"/>
        <v>54.5</v>
      </c>
      <c r="I13614">
        <f t="shared" si="102"/>
        <v>10.5</v>
      </c>
      <c r="J13614">
        <f t="shared" si="98"/>
        <v>0</v>
      </c>
      <c r="K13614">
        <f t="shared" si="99"/>
        <v>10.5</v>
      </c>
      <c r="L13614" s="15"/>
      <c r="M13614" s="1">
        <f t="shared" si="100"/>
        <v>288975.85528440482</v>
      </c>
      <c r="T13614"/>
    </row>
    <row r="13615" spans="1:20" x14ac:dyDescent="0.25">
      <c r="A13615">
        <v>1998</v>
      </c>
      <c r="B13615">
        <v>4</v>
      </c>
      <c r="C13615">
        <v>9</v>
      </c>
      <c r="D13615">
        <v>50</v>
      </c>
      <c r="E13615">
        <v>37</v>
      </c>
      <c r="F13615">
        <v>186</v>
      </c>
      <c r="H13615">
        <f t="shared" si="101"/>
        <v>43.5</v>
      </c>
      <c r="I13615">
        <f t="shared" si="102"/>
        <v>21.5</v>
      </c>
      <c r="J13615">
        <f t="shared" si="98"/>
        <v>0</v>
      </c>
      <c r="K13615">
        <f t="shared" si="99"/>
        <v>21.5</v>
      </c>
      <c r="L13615" s="15"/>
      <c r="M13615" s="1">
        <f t="shared" si="100"/>
        <v>587751.74592538085</v>
      </c>
      <c r="T13615"/>
    </row>
    <row r="13616" spans="1:20" x14ac:dyDescent="0.25">
      <c r="A13616">
        <v>1998</v>
      </c>
      <c r="B13616">
        <v>4</v>
      </c>
      <c r="C13616">
        <v>10</v>
      </c>
      <c r="D13616">
        <v>57</v>
      </c>
      <c r="E13616">
        <v>36</v>
      </c>
      <c r="F13616">
        <v>29</v>
      </c>
      <c r="H13616">
        <f t="shared" si="101"/>
        <v>46.5</v>
      </c>
      <c r="I13616">
        <f t="shared" si="102"/>
        <v>18.5</v>
      </c>
      <c r="J13616">
        <f t="shared" si="98"/>
        <v>0</v>
      </c>
      <c r="K13616">
        <f t="shared" si="99"/>
        <v>18.5</v>
      </c>
      <c r="L13616" s="15"/>
      <c r="M13616" s="1">
        <f t="shared" si="100"/>
        <v>506267.4121142056</v>
      </c>
      <c r="T13616"/>
    </row>
    <row r="13617" spans="1:20" x14ac:dyDescent="0.25">
      <c r="A13617">
        <v>1998</v>
      </c>
      <c r="B13617">
        <v>4</v>
      </c>
      <c r="C13617">
        <v>11</v>
      </c>
      <c r="D13617">
        <v>62</v>
      </c>
      <c r="E13617">
        <v>41</v>
      </c>
      <c r="F13617">
        <v>0</v>
      </c>
      <c r="H13617">
        <f t="shared" si="101"/>
        <v>51.5</v>
      </c>
      <c r="I13617">
        <f t="shared" si="102"/>
        <v>13.5</v>
      </c>
      <c r="J13617">
        <f t="shared" si="98"/>
        <v>0</v>
      </c>
      <c r="K13617">
        <f t="shared" si="99"/>
        <v>13.5</v>
      </c>
      <c r="L13617" s="15"/>
      <c r="M13617" s="1">
        <f t="shared" si="100"/>
        <v>370460.18909558008</v>
      </c>
      <c r="T13617"/>
    </row>
    <row r="13618" spans="1:20" x14ac:dyDescent="0.25">
      <c r="A13618">
        <v>1998</v>
      </c>
      <c r="B13618">
        <v>4</v>
      </c>
      <c r="C13618">
        <v>12</v>
      </c>
      <c r="D13618">
        <v>61</v>
      </c>
      <c r="E13618">
        <v>44</v>
      </c>
      <c r="F13618">
        <v>0</v>
      </c>
      <c r="H13618">
        <f t="shared" si="101"/>
        <v>52.5</v>
      </c>
      <c r="I13618">
        <f t="shared" si="102"/>
        <v>12.5</v>
      </c>
      <c r="J13618">
        <f t="shared" si="98"/>
        <v>0</v>
      </c>
      <c r="K13618">
        <f t="shared" si="99"/>
        <v>12.5</v>
      </c>
      <c r="L13618" s="15"/>
      <c r="M13618" s="1">
        <f t="shared" si="100"/>
        <v>343298.74449185503</v>
      </c>
      <c r="T13618"/>
    </row>
    <row r="13619" spans="1:20" x14ac:dyDescent="0.25">
      <c r="A13619">
        <v>1998</v>
      </c>
      <c r="B13619">
        <v>4</v>
      </c>
      <c r="C13619">
        <v>13</v>
      </c>
      <c r="D13619">
        <v>70</v>
      </c>
      <c r="E13619">
        <v>45</v>
      </c>
      <c r="F13619">
        <v>0</v>
      </c>
      <c r="H13619">
        <f t="shared" si="101"/>
        <v>57.5</v>
      </c>
      <c r="I13619">
        <f t="shared" si="102"/>
        <v>7.5</v>
      </c>
      <c r="J13619">
        <f t="shared" si="98"/>
        <v>0</v>
      </c>
      <c r="K13619">
        <f t="shared" si="99"/>
        <v>7.5</v>
      </c>
      <c r="L13619" s="15"/>
      <c r="M13619" s="1">
        <f t="shared" si="100"/>
        <v>207491.52147322954</v>
      </c>
      <c r="T13619"/>
    </row>
    <row r="13620" spans="1:20" x14ac:dyDescent="0.25">
      <c r="A13620">
        <v>1998</v>
      </c>
      <c r="B13620">
        <v>4</v>
      </c>
      <c r="C13620">
        <v>14</v>
      </c>
      <c r="D13620">
        <v>64</v>
      </c>
      <c r="E13620">
        <v>49</v>
      </c>
      <c r="F13620">
        <v>0</v>
      </c>
      <c r="H13620">
        <f t="shared" si="101"/>
        <v>56.5</v>
      </c>
      <c r="I13620">
        <f t="shared" si="102"/>
        <v>8.5</v>
      </c>
      <c r="J13620">
        <f t="shared" si="98"/>
        <v>0</v>
      </c>
      <c r="K13620">
        <f t="shared" si="99"/>
        <v>8.5</v>
      </c>
      <c r="L13620" s="15"/>
      <c r="M13620" s="1">
        <f t="shared" si="100"/>
        <v>234652.96607695465</v>
      </c>
      <c r="T13620"/>
    </row>
    <row r="13621" spans="1:20" x14ac:dyDescent="0.25">
      <c r="A13621">
        <v>1998</v>
      </c>
      <c r="B13621">
        <v>4</v>
      </c>
      <c r="C13621">
        <v>15</v>
      </c>
      <c r="D13621">
        <v>62</v>
      </c>
      <c r="E13621">
        <v>48</v>
      </c>
      <c r="F13621">
        <v>9</v>
      </c>
      <c r="H13621">
        <f t="shared" si="101"/>
        <v>55</v>
      </c>
      <c r="I13621">
        <f t="shared" si="102"/>
        <v>10</v>
      </c>
      <c r="J13621">
        <f t="shared" si="98"/>
        <v>0</v>
      </c>
      <c r="K13621">
        <f t="shared" si="99"/>
        <v>10</v>
      </c>
      <c r="L13621" s="15"/>
      <c r="M13621" s="1">
        <f t="shared" si="100"/>
        <v>275395.13298254227</v>
      </c>
      <c r="T13621"/>
    </row>
    <row r="13622" spans="1:20" x14ac:dyDescent="0.25">
      <c r="A13622">
        <v>1998</v>
      </c>
      <c r="B13622">
        <v>4</v>
      </c>
      <c r="C13622">
        <v>16</v>
      </c>
      <c r="D13622">
        <v>58</v>
      </c>
      <c r="E13622">
        <v>49</v>
      </c>
      <c r="F13622">
        <v>0</v>
      </c>
      <c r="H13622">
        <f t="shared" si="101"/>
        <v>53.5</v>
      </c>
      <c r="I13622">
        <f t="shared" si="102"/>
        <v>11.5</v>
      </c>
      <c r="J13622">
        <f t="shared" si="98"/>
        <v>0</v>
      </c>
      <c r="K13622">
        <f t="shared" si="99"/>
        <v>11.5</v>
      </c>
      <c r="L13622" s="15"/>
      <c r="M13622" s="1">
        <f t="shared" si="100"/>
        <v>316137.29988812993</v>
      </c>
      <c r="T13622"/>
    </row>
    <row r="13623" spans="1:20" x14ac:dyDescent="0.25">
      <c r="A13623">
        <v>1998</v>
      </c>
      <c r="B13623">
        <v>4</v>
      </c>
      <c r="C13623">
        <v>17</v>
      </c>
      <c r="D13623">
        <v>71</v>
      </c>
      <c r="E13623">
        <v>54</v>
      </c>
      <c r="F13623">
        <v>77</v>
      </c>
      <c r="H13623">
        <f t="shared" si="101"/>
        <v>62.5</v>
      </c>
      <c r="I13623">
        <f t="shared" si="102"/>
        <v>2.5</v>
      </c>
      <c r="J13623">
        <f t="shared" si="98"/>
        <v>0</v>
      </c>
      <c r="K13623">
        <f t="shared" si="99"/>
        <v>2.5</v>
      </c>
      <c r="L13623" s="15"/>
      <c r="M13623" s="1">
        <f t="shared" si="100"/>
        <v>71684.298454604083</v>
      </c>
      <c r="T13623"/>
    </row>
    <row r="13624" spans="1:20" x14ac:dyDescent="0.25">
      <c r="A13624">
        <v>1998</v>
      </c>
      <c r="B13624">
        <v>4</v>
      </c>
      <c r="C13624">
        <v>18</v>
      </c>
      <c r="D13624">
        <v>68</v>
      </c>
      <c r="E13624">
        <v>45</v>
      </c>
      <c r="F13624">
        <v>0</v>
      </c>
      <c r="H13624">
        <f t="shared" si="101"/>
        <v>56.5</v>
      </c>
      <c r="I13624">
        <f t="shared" si="102"/>
        <v>8.5</v>
      </c>
      <c r="J13624">
        <f t="shared" si="98"/>
        <v>0</v>
      </c>
      <c r="K13624">
        <f t="shared" si="99"/>
        <v>8.5</v>
      </c>
      <c r="L13624" s="15"/>
      <c r="M13624" s="1">
        <f t="shared" si="100"/>
        <v>234652.96607695465</v>
      </c>
      <c r="T13624"/>
    </row>
    <row r="13625" spans="1:20" x14ac:dyDescent="0.25">
      <c r="A13625">
        <v>1998</v>
      </c>
      <c r="B13625">
        <v>4</v>
      </c>
      <c r="C13625">
        <v>19</v>
      </c>
      <c r="D13625">
        <v>58</v>
      </c>
      <c r="E13625">
        <v>47</v>
      </c>
      <c r="F13625">
        <v>82</v>
      </c>
      <c r="H13625">
        <f t="shared" si="101"/>
        <v>52.5</v>
      </c>
      <c r="I13625">
        <f t="shared" si="102"/>
        <v>12.5</v>
      </c>
      <c r="J13625">
        <f t="shared" si="98"/>
        <v>0</v>
      </c>
      <c r="K13625">
        <f t="shared" si="99"/>
        <v>12.5</v>
      </c>
      <c r="L13625" s="15"/>
      <c r="M13625" s="1">
        <f t="shared" si="100"/>
        <v>343298.74449185503</v>
      </c>
      <c r="T13625"/>
    </row>
    <row r="13626" spans="1:20" x14ac:dyDescent="0.25">
      <c r="A13626">
        <v>1998</v>
      </c>
      <c r="B13626">
        <v>4</v>
      </c>
      <c r="C13626">
        <v>20</v>
      </c>
      <c r="D13626">
        <v>58</v>
      </c>
      <c r="E13626">
        <v>47</v>
      </c>
      <c r="F13626">
        <v>3</v>
      </c>
      <c r="H13626">
        <f t="shared" si="101"/>
        <v>52.5</v>
      </c>
      <c r="I13626">
        <f t="shared" si="102"/>
        <v>12.5</v>
      </c>
      <c r="J13626">
        <f t="shared" si="98"/>
        <v>0</v>
      </c>
      <c r="K13626">
        <f t="shared" si="99"/>
        <v>12.5</v>
      </c>
      <c r="L13626" s="15"/>
      <c r="M13626" s="1">
        <f t="shared" si="100"/>
        <v>343298.74449185503</v>
      </c>
      <c r="T13626"/>
    </row>
    <row r="13627" spans="1:20" x14ac:dyDescent="0.25">
      <c r="A13627">
        <v>1998</v>
      </c>
      <c r="B13627">
        <v>4</v>
      </c>
      <c r="C13627">
        <v>21</v>
      </c>
      <c r="D13627">
        <v>70</v>
      </c>
      <c r="E13627">
        <v>48</v>
      </c>
      <c r="F13627">
        <v>0</v>
      </c>
      <c r="H13627">
        <f t="shared" si="101"/>
        <v>59</v>
      </c>
      <c r="I13627">
        <f t="shared" si="102"/>
        <v>6</v>
      </c>
      <c r="J13627">
        <f t="shared" si="98"/>
        <v>0</v>
      </c>
      <c r="K13627">
        <f t="shared" si="99"/>
        <v>6</v>
      </c>
      <c r="L13627" s="15"/>
      <c r="M13627" s="1">
        <f t="shared" si="100"/>
        <v>166749.35456764192</v>
      </c>
      <c r="T13627"/>
    </row>
    <row r="13628" spans="1:20" x14ac:dyDescent="0.25">
      <c r="A13628">
        <v>1998</v>
      </c>
      <c r="B13628">
        <v>4</v>
      </c>
      <c r="C13628">
        <v>22</v>
      </c>
      <c r="D13628">
        <v>69</v>
      </c>
      <c r="E13628">
        <v>50</v>
      </c>
      <c r="F13628">
        <v>0</v>
      </c>
      <c r="H13628">
        <f t="shared" si="101"/>
        <v>59.5</v>
      </c>
      <c r="I13628">
        <f t="shared" si="102"/>
        <v>5.5</v>
      </c>
      <c r="J13628">
        <f t="shared" si="98"/>
        <v>0</v>
      </c>
      <c r="K13628">
        <f t="shared" si="99"/>
        <v>5.5</v>
      </c>
      <c r="L13628" s="15"/>
      <c r="M13628" s="1">
        <f t="shared" si="100"/>
        <v>153168.63226577936</v>
      </c>
      <c r="T13628"/>
    </row>
    <row r="13629" spans="1:20" x14ac:dyDescent="0.25">
      <c r="A13629">
        <v>1998</v>
      </c>
      <c r="B13629">
        <v>4</v>
      </c>
      <c r="C13629">
        <v>23</v>
      </c>
      <c r="D13629">
        <v>54</v>
      </c>
      <c r="E13629">
        <v>45</v>
      </c>
      <c r="F13629">
        <v>82</v>
      </c>
      <c r="H13629">
        <f t="shared" si="101"/>
        <v>49.5</v>
      </c>
      <c r="I13629">
        <f t="shared" si="102"/>
        <v>15.5</v>
      </c>
      <c r="J13629">
        <f t="shared" si="98"/>
        <v>0</v>
      </c>
      <c r="K13629">
        <f t="shared" si="99"/>
        <v>15.5</v>
      </c>
      <c r="L13629" s="15"/>
      <c r="M13629" s="1">
        <f t="shared" si="100"/>
        <v>424783.07830303028</v>
      </c>
      <c r="T13629"/>
    </row>
    <row r="13630" spans="1:20" x14ac:dyDescent="0.25">
      <c r="A13630">
        <v>1998</v>
      </c>
      <c r="B13630">
        <v>4</v>
      </c>
      <c r="C13630">
        <v>24</v>
      </c>
      <c r="D13630">
        <v>73</v>
      </c>
      <c r="E13630">
        <v>46</v>
      </c>
      <c r="F13630">
        <v>3</v>
      </c>
      <c r="H13630">
        <f t="shared" si="101"/>
        <v>59.5</v>
      </c>
      <c r="I13630">
        <f t="shared" si="102"/>
        <v>5.5</v>
      </c>
      <c r="J13630">
        <f t="shared" si="98"/>
        <v>0</v>
      </c>
      <c r="K13630">
        <f t="shared" si="99"/>
        <v>5.5</v>
      </c>
      <c r="L13630" s="15"/>
      <c r="M13630" s="1">
        <f t="shared" si="100"/>
        <v>153168.63226577936</v>
      </c>
      <c r="T13630"/>
    </row>
    <row r="13631" spans="1:20" x14ac:dyDescent="0.25">
      <c r="A13631">
        <v>1998</v>
      </c>
      <c r="B13631">
        <v>4</v>
      </c>
      <c r="C13631">
        <v>25</v>
      </c>
      <c r="D13631">
        <v>66</v>
      </c>
      <c r="E13631">
        <v>54</v>
      </c>
      <c r="F13631">
        <v>0</v>
      </c>
      <c r="H13631">
        <f t="shared" si="101"/>
        <v>60</v>
      </c>
      <c r="I13631">
        <f t="shared" si="102"/>
        <v>5</v>
      </c>
      <c r="J13631">
        <f t="shared" si="98"/>
        <v>0</v>
      </c>
      <c r="K13631">
        <f t="shared" si="99"/>
        <v>5</v>
      </c>
      <c r="L13631" s="15"/>
      <c r="M13631" s="1">
        <f t="shared" si="100"/>
        <v>139587.90996391681</v>
      </c>
      <c r="T13631"/>
    </row>
    <row r="13632" spans="1:20" x14ac:dyDescent="0.25">
      <c r="A13632">
        <v>1998</v>
      </c>
      <c r="B13632">
        <v>4</v>
      </c>
      <c r="C13632">
        <v>26</v>
      </c>
      <c r="D13632">
        <v>54</v>
      </c>
      <c r="E13632">
        <v>42</v>
      </c>
      <c r="F13632">
        <v>53</v>
      </c>
      <c r="H13632">
        <f t="shared" si="101"/>
        <v>48</v>
      </c>
      <c r="I13632">
        <f t="shared" si="102"/>
        <v>17</v>
      </c>
      <c r="J13632">
        <f t="shared" si="98"/>
        <v>0</v>
      </c>
      <c r="K13632">
        <f t="shared" si="99"/>
        <v>17</v>
      </c>
      <c r="L13632" s="15"/>
      <c r="M13632" s="1">
        <f t="shared" si="100"/>
        <v>465525.24520861794</v>
      </c>
      <c r="T13632"/>
    </row>
    <row r="13633" spans="1:20" x14ac:dyDescent="0.25">
      <c r="A13633">
        <v>1998</v>
      </c>
      <c r="B13633">
        <v>4</v>
      </c>
      <c r="C13633">
        <v>27</v>
      </c>
      <c r="D13633">
        <v>57</v>
      </c>
      <c r="E13633">
        <v>41</v>
      </c>
      <c r="F13633">
        <v>0</v>
      </c>
      <c r="H13633">
        <f t="shared" si="101"/>
        <v>49</v>
      </c>
      <c r="I13633">
        <f t="shared" si="102"/>
        <v>16</v>
      </c>
      <c r="J13633">
        <f t="shared" si="98"/>
        <v>0</v>
      </c>
      <c r="K13633">
        <f t="shared" si="99"/>
        <v>16</v>
      </c>
      <c r="L13633" s="15"/>
      <c r="M13633" s="1">
        <f t="shared" si="100"/>
        <v>438363.80060489284</v>
      </c>
      <c r="T13633"/>
    </row>
    <row r="13634" spans="1:20" x14ac:dyDescent="0.25">
      <c r="A13634">
        <v>1998</v>
      </c>
      <c r="B13634">
        <v>4</v>
      </c>
      <c r="C13634">
        <v>28</v>
      </c>
      <c r="D13634">
        <v>63</v>
      </c>
      <c r="E13634">
        <v>41</v>
      </c>
      <c r="F13634">
        <v>0</v>
      </c>
      <c r="H13634">
        <f t="shared" si="101"/>
        <v>52</v>
      </c>
      <c r="I13634">
        <f t="shared" si="102"/>
        <v>13</v>
      </c>
      <c r="J13634">
        <f t="shared" si="98"/>
        <v>0</v>
      </c>
      <c r="K13634">
        <f t="shared" si="99"/>
        <v>13</v>
      </c>
      <c r="L13634" s="15"/>
      <c r="M13634" s="1">
        <f t="shared" si="100"/>
        <v>356879.46679371758</v>
      </c>
      <c r="T13634"/>
    </row>
    <row r="13635" spans="1:20" x14ac:dyDescent="0.25">
      <c r="A13635">
        <v>1998</v>
      </c>
      <c r="B13635">
        <v>4</v>
      </c>
      <c r="C13635">
        <v>29</v>
      </c>
      <c r="D13635">
        <v>73</v>
      </c>
      <c r="E13635">
        <v>47</v>
      </c>
      <c r="F13635">
        <v>0</v>
      </c>
      <c r="H13635">
        <f t="shared" si="101"/>
        <v>60</v>
      </c>
      <c r="I13635">
        <f t="shared" si="102"/>
        <v>5</v>
      </c>
      <c r="J13635">
        <f t="shared" si="98"/>
        <v>0</v>
      </c>
      <c r="K13635">
        <f t="shared" si="99"/>
        <v>5</v>
      </c>
      <c r="L13635" s="15"/>
      <c r="M13635" s="1">
        <f t="shared" si="100"/>
        <v>139587.90996391681</v>
      </c>
      <c r="T13635"/>
    </row>
    <row r="13636" spans="1:20" x14ac:dyDescent="0.25">
      <c r="A13636">
        <v>1998</v>
      </c>
      <c r="B13636">
        <v>4</v>
      </c>
      <c r="C13636">
        <v>30</v>
      </c>
      <c r="D13636">
        <v>71</v>
      </c>
      <c r="E13636">
        <v>58</v>
      </c>
      <c r="F13636">
        <v>0</v>
      </c>
      <c r="H13636">
        <f t="shared" si="101"/>
        <v>64.5</v>
      </c>
      <c r="I13636">
        <f t="shared" si="102"/>
        <v>0.5</v>
      </c>
      <c r="J13636">
        <f t="shared" si="98"/>
        <v>0</v>
      </c>
      <c r="K13636">
        <f t="shared" si="99"/>
        <v>0.5</v>
      </c>
      <c r="L13636" s="15"/>
      <c r="M13636" s="1">
        <f t="shared" si="100"/>
        <v>17361.409247153893</v>
      </c>
      <c r="T13636"/>
    </row>
    <row r="13637" spans="1:20" x14ac:dyDescent="0.25">
      <c r="A13637">
        <v>1998</v>
      </c>
      <c r="B13637">
        <v>5</v>
      </c>
      <c r="C13637">
        <v>1</v>
      </c>
      <c r="D13637">
        <v>66</v>
      </c>
      <c r="E13637">
        <v>55</v>
      </c>
      <c r="F13637">
        <v>58</v>
      </c>
      <c r="H13637">
        <f t="shared" si="101"/>
        <v>60.5</v>
      </c>
      <c r="I13637">
        <f t="shared" si="102"/>
        <v>4.5</v>
      </c>
      <c r="J13637">
        <f t="shared" si="98"/>
        <v>0</v>
      </c>
      <c r="K13637">
        <f t="shared" si="99"/>
        <v>4.5</v>
      </c>
      <c r="L13637" s="15"/>
      <c r="M13637" s="1">
        <f t="shared" si="100"/>
        <v>126007.18766205428</v>
      </c>
      <c r="T13637"/>
    </row>
    <row r="13638" spans="1:20" x14ac:dyDescent="0.25">
      <c r="A13638">
        <v>1998</v>
      </c>
      <c r="B13638">
        <v>5</v>
      </c>
      <c r="C13638">
        <v>2</v>
      </c>
      <c r="D13638">
        <v>71</v>
      </c>
      <c r="E13638">
        <v>54</v>
      </c>
      <c r="F13638">
        <v>25</v>
      </c>
      <c r="H13638">
        <f t="shared" si="101"/>
        <v>62.5</v>
      </c>
      <c r="I13638">
        <f t="shared" si="102"/>
        <v>2.5</v>
      </c>
      <c r="J13638">
        <f t="shared" ref="J13638:J13701" si="103">+IF(H13638&gt;$L$12418,H13638-$L$12418,0)</f>
        <v>0</v>
      </c>
      <c r="K13638">
        <f t="shared" ref="K13638:K13701" si="104">+I13638+J13638</f>
        <v>2.5</v>
      </c>
      <c r="L13638" s="15"/>
      <c r="M13638" s="1">
        <f t="shared" ref="M13638:M13701" si="105">+(L$12416/30.25)+($L$12417*K13638)</f>
        <v>71684.298454604083</v>
      </c>
      <c r="T13638"/>
    </row>
    <row r="13639" spans="1:20" x14ac:dyDescent="0.25">
      <c r="A13639">
        <v>1998</v>
      </c>
      <c r="B13639">
        <v>5</v>
      </c>
      <c r="C13639">
        <v>3</v>
      </c>
      <c r="D13639">
        <v>67</v>
      </c>
      <c r="E13639">
        <v>53</v>
      </c>
      <c r="F13639">
        <v>10</v>
      </c>
      <c r="H13639">
        <f t="shared" si="101"/>
        <v>60</v>
      </c>
      <c r="I13639">
        <f t="shared" si="102"/>
        <v>5</v>
      </c>
      <c r="J13639">
        <f t="shared" si="103"/>
        <v>0</v>
      </c>
      <c r="K13639">
        <f t="shared" si="104"/>
        <v>5</v>
      </c>
      <c r="L13639" s="15"/>
      <c r="M13639" s="1">
        <f t="shared" si="105"/>
        <v>139587.90996391681</v>
      </c>
      <c r="T13639"/>
    </row>
    <row r="13640" spans="1:20" x14ac:dyDescent="0.25">
      <c r="A13640">
        <v>1998</v>
      </c>
      <c r="B13640">
        <v>5</v>
      </c>
      <c r="C13640">
        <v>4</v>
      </c>
      <c r="D13640">
        <v>62</v>
      </c>
      <c r="E13640">
        <v>55</v>
      </c>
      <c r="F13640">
        <v>0</v>
      </c>
      <c r="H13640">
        <f t="shared" si="101"/>
        <v>58.5</v>
      </c>
      <c r="I13640">
        <f t="shared" si="102"/>
        <v>6.5</v>
      </c>
      <c r="J13640">
        <f t="shared" si="103"/>
        <v>0</v>
      </c>
      <c r="K13640">
        <f t="shared" si="104"/>
        <v>6.5</v>
      </c>
      <c r="L13640" s="15"/>
      <c r="M13640" s="1">
        <f t="shared" si="105"/>
        <v>180330.07686950447</v>
      </c>
      <c r="T13640"/>
    </row>
    <row r="13641" spans="1:20" x14ac:dyDescent="0.25">
      <c r="A13641">
        <v>1998</v>
      </c>
      <c r="B13641">
        <v>5</v>
      </c>
      <c r="C13641">
        <v>5</v>
      </c>
      <c r="D13641">
        <v>62</v>
      </c>
      <c r="E13641">
        <v>55</v>
      </c>
      <c r="F13641">
        <v>57</v>
      </c>
      <c r="H13641">
        <f t="shared" si="101"/>
        <v>58.5</v>
      </c>
      <c r="I13641">
        <f t="shared" si="102"/>
        <v>6.5</v>
      </c>
      <c r="J13641">
        <f t="shared" si="103"/>
        <v>0</v>
      </c>
      <c r="K13641">
        <f t="shared" si="104"/>
        <v>6.5</v>
      </c>
      <c r="L13641" s="15"/>
      <c r="M13641" s="1">
        <f t="shared" si="105"/>
        <v>180330.07686950447</v>
      </c>
      <c r="T13641"/>
    </row>
    <row r="13642" spans="1:20" x14ac:dyDescent="0.25">
      <c r="A13642">
        <v>1998</v>
      </c>
      <c r="B13642">
        <v>5</v>
      </c>
      <c r="C13642">
        <v>6</v>
      </c>
      <c r="D13642">
        <v>66</v>
      </c>
      <c r="E13642">
        <v>55</v>
      </c>
      <c r="F13642">
        <v>0</v>
      </c>
      <c r="H13642">
        <f t="shared" si="101"/>
        <v>60.5</v>
      </c>
      <c r="I13642">
        <f t="shared" si="102"/>
        <v>4.5</v>
      </c>
      <c r="J13642">
        <f t="shared" si="103"/>
        <v>0</v>
      </c>
      <c r="K13642">
        <f t="shared" si="104"/>
        <v>4.5</v>
      </c>
      <c r="L13642" s="15"/>
      <c r="M13642" s="1">
        <f t="shared" si="105"/>
        <v>126007.18766205428</v>
      </c>
      <c r="T13642"/>
    </row>
    <row r="13643" spans="1:20" x14ac:dyDescent="0.25">
      <c r="A13643">
        <v>1998</v>
      </c>
      <c r="B13643">
        <v>5</v>
      </c>
      <c r="C13643">
        <v>7</v>
      </c>
      <c r="D13643">
        <v>67</v>
      </c>
      <c r="E13643">
        <v>56</v>
      </c>
      <c r="F13643">
        <v>0</v>
      </c>
      <c r="H13643">
        <f t="shared" si="101"/>
        <v>61.5</v>
      </c>
      <c r="I13643">
        <f t="shared" si="102"/>
        <v>3.5</v>
      </c>
      <c r="J13643">
        <f t="shared" si="103"/>
        <v>0</v>
      </c>
      <c r="K13643">
        <f t="shared" si="104"/>
        <v>3.5</v>
      </c>
      <c r="L13643" s="15"/>
      <c r="M13643" s="1">
        <f t="shared" si="105"/>
        <v>98845.743058329172</v>
      </c>
      <c r="T13643"/>
    </row>
    <row r="13644" spans="1:20" x14ac:dyDescent="0.25">
      <c r="A13644">
        <v>1998</v>
      </c>
      <c r="B13644">
        <v>5</v>
      </c>
      <c r="C13644">
        <v>8</v>
      </c>
      <c r="D13644">
        <v>57</v>
      </c>
      <c r="E13644">
        <v>54</v>
      </c>
      <c r="F13644">
        <v>28</v>
      </c>
      <c r="H13644">
        <f t="shared" si="101"/>
        <v>55.5</v>
      </c>
      <c r="I13644">
        <f t="shared" si="102"/>
        <v>9.5</v>
      </c>
      <c r="J13644">
        <f t="shared" si="103"/>
        <v>0</v>
      </c>
      <c r="K13644">
        <f t="shared" si="104"/>
        <v>9.5</v>
      </c>
      <c r="L13644" s="15"/>
      <c r="M13644" s="1">
        <f t="shared" si="105"/>
        <v>261814.41068067972</v>
      </c>
      <c r="T13644"/>
    </row>
    <row r="13645" spans="1:20" x14ac:dyDescent="0.25">
      <c r="A13645">
        <v>1998</v>
      </c>
      <c r="B13645">
        <v>5</v>
      </c>
      <c r="C13645">
        <v>9</v>
      </c>
      <c r="D13645">
        <v>59</v>
      </c>
      <c r="E13645">
        <v>55</v>
      </c>
      <c r="F13645">
        <v>142</v>
      </c>
      <c r="H13645">
        <f t="shared" si="101"/>
        <v>57</v>
      </c>
      <c r="I13645">
        <f t="shared" si="102"/>
        <v>8</v>
      </c>
      <c r="J13645">
        <f t="shared" si="103"/>
        <v>0</v>
      </c>
      <c r="K13645">
        <f t="shared" si="104"/>
        <v>8</v>
      </c>
      <c r="L13645" s="15"/>
      <c r="M13645" s="1">
        <f t="shared" si="105"/>
        <v>221072.24377509209</v>
      </c>
      <c r="T13645"/>
    </row>
    <row r="13646" spans="1:20" x14ac:dyDescent="0.25">
      <c r="A13646">
        <v>1998</v>
      </c>
      <c r="B13646">
        <v>5</v>
      </c>
      <c r="C13646">
        <v>10</v>
      </c>
      <c r="D13646">
        <v>58</v>
      </c>
      <c r="E13646">
        <v>53</v>
      </c>
      <c r="F13646">
        <v>194</v>
      </c>
      <c r="H13646">
        <f t="shared" si="101"/>
        <v>55.5</v>
      </c>
      <c r="I13646">
        <f t="shared" si="102"/>
        <v>9.5</v>
      </c>
      <c r="J13646">
        <f t="shared" si="103"/>
        <v>0</v>
      </c>
      <c r="K13646">
        <f t="shared" si="104"/>
        <v>9.5</v>
      </c>
      <c r="L13646" s="15"/>
      <c r="M13646" s="1">
        <f t="shared" si="105"/>
        <v>261814.41068067972</v>
      </c>
      <c r="T13646"/>
    </row>
    <row r="13647" spans="1:20" x14ac:dyDescent="0.25">
      <c r="A13647">
        <v>1998</v>
      </c>
      <c r="B13647">
        <v>5</v>
      </c>
      <c r="C13647">
        <v>11</v>
      </c>
      <c r="D13647">
        <v>57</v>
      </c>
      <c r="E13647">
        <v>50</v>
      </c>
      <c r="F13647">
        <v>68</v>
      </c>
      <c r="H13647">
        <f t="shared" si="101"/>
        <v>53.5</v>
      </c>
      <c r="I13647">
        <f t="shared" si="102"/>
        <v>11.5</v>
      </c>
      <c r="J13647">
        <f t="shared" si="103"/>
        <v>0</v>
      </c>
      <c r="K13647">
        <f t="shared" si="104"/>
        <v>11.5</v>
      </c>
      <c r="L13647" s="15"/>
      <c r="M13647" s="1">
        <f t="shared" si="105"/>
        <v>316137.29988812993</v>
      </c>
      <c r="T13647"/>
    </row>
    <row r="13648" spans="1:20" x14ac:dyDescent="0.25">
      <c r="A13648">
        <v>1998</v>
      </c>
      <c r="B13648">
        <v>5</v>
      </c>
      <c r="C13648">
        <v>12</v>
      </c>
      <c r="D13648">
        <v>63</v>
      </c>
      <c r="E13648">
        <v>50</v>
      </c>
      <c r="F13648">
        <v>0</v>
      </c>
      <c r="H13648">
        <f t="shared" si="101"/>
        <v>56.5</v>
      </c>
      <c r="I13648">
        <f t="shared" si="102"/>
        <v>8.5</v>
      </c>
      <c r="J13648">
        <f t="shared" si="103"/>
        <v>0</v>
      </c>
      <c r="K13648">
        <f t="shared" si="104"/>
        <v>8.5</v>
      </c>
      <c r="L13648" s="15"/>
      <c r="M13648" s="1">
        <f t="shared" si="105"/>
        <v>234652.96607695465</v>
      </c>
      <c r="T13648"/>
    </row>
    <row r="13649" spans="1:20" x14ac:dyDescent="0.25">
      <c r="A13649">
        <v>1998</v>
      </c>
      <c r="B13649">
        <v>5</v>
      </c>
      <c r="C13649">
        <v>13</v>
      </c>
      <c r="D13649">
        <v>64</v>
      </c>
      <c r="E13649">
        <v>44</v>
      </c>
      <c r="F13649">
        <v>0</v>
      </c>
      <c r="H13649">
        <f t="shared" si="101"/>
        <v>54</v>
      </c>
      <c r="I13649">
        <f t="shared" si="102"/>
        <v>11</v>
      </c>
      <c r="J13649">
        <f t="shared" si="103"/>
        <v>0</v>
      </c>
      <c r="K13649">
        <f t="shared" si="104"/>
        <v>11</v>
      </c>
      <c r="L13649" s="15"/>
      <c r="M13649" s="1">
        <f t="shared" si="105"/>
        <v>302556.57758626738</v>
      </c>
      <c r="T13649"/>
    </row>
    <row r="13650" spans="1:20" x14ac:dyDescent="0.25">
      <c r="A13650">
        <v>1998</v>
      </c>
      <c r="B13650">
        <v>5</v>
      </c>
      <c r="C13650">
        <v>14</v>
      </c>
      <c r="D13650">
        <v>72</v>
      </c>
      <c r="E13650">
        <v>45</v>
      </c>
      <c r="F13650">
        <v>0</v>
      </c>
      <c r="H13650">
        <f t="shared" si="101"/>
        <v>58.5</v>
      </c>
      <c r="I13650">
        <f t="shared" si="102"/>
        <v>6.5</v>
      </c>
      <c r="J13650">
        <f t="shared" si="103"/>
        <v>0</v>
      </c>
      <c r="K13650">
        <f t="shared" si="104"/>
        <v>6.5</v>
      </c>
      <c r="L13650" s="15"/>
      <c r="M13650" s="1">
        <f t="shared" si="105"/>
        <v>180330.07686950447</v>
      </c>
      <c r="T13650"/>
    </row>
    <row r="13651" spans="1:20" x14ac:dyDescent="0.25">
      <c r="A13651">
        <v>1998</v>
      </c>
      <c r="B13651">
        <v>5</v>
      </c>
      <c r="C13651">
        <v>15</v>
      </c>
      <c r="D13651">
        <v>85</v>
      </c>
      <c r="E13651">
        <v>53</v>
      </c>
      <c r="F13651">
        <v>0</v>
      </c>
      <c r="H13651">
        <f t="shared" si="101"/>
        <v>69</v>
      </c>
      <c r="I13651">
        <f t="shared" si="102"/>
        <v>0</v>
      </c>
      <c r="J13651">
        <f t="shared" si="103"/>
        <v>4</v>
      </c>
      <c r="K13651">
        <f t="shared" si="104"/>
        <v>4</v>
      </c>
      <c r="L13651" s="15"/>
      <c r="M13651" s="1">
        <f t="shared" si="105"/>
        <v>112426.46536019172</v>
      </c>
      <c r="T13651"/>
    </row>
    <row r="13652" spans="1:20" x14ac:dyDescent="0.25">
      <c r="A13652">
        <v>1998</v>
      </c>
      <c r="B13652">
        <v>5</v>
      </c>
      <c r="C13652">
        <v>16</v>
      </c>
      <c r="D13652">
        <v>85</v>
      </c>
      <c r="E13652">
        <v>62</v>
      </c>
      <c r="F13652">
        <v>0</v>
      </c>
      <c r="H13652">
        <f t="shared" si="101"/>
        <v>73.5</v>
      </c>
      <c r="I13652">
        <f t="shared" si="102"/>
        <v>0</v>
      </c>
      <c r="J13652">
        <f t="shared" si="103"/>
        <v>8.5</v>
      </c>
      <c r="K13652">
        <f t="shared" si="104"/>
        <v>8.5</v>
      </c>
      <c r="L13652" s="15"/>
      <c r="M13652" s="1">
        <f t="shared" si="105"/>
        <v>234652.96607695465</v>
      </c>
      <c r="T13652"/>
    </row>
    <row r="13653" spans="1:20" x14ac:dyDescent="0.25">
      <c r="A13653">
        <v>1998</v>
      </c>
      <c r="B13653">
        <v>5</v>
      </c>
      <c r="C13653">
        <v>17</v>
      </c>
      <c r="D13653">
        <v>67</v>
      </c>
      <c r="E13653">
        <v>58</v>
      </c>
      <c r="F13653">
        <v>0</v>
      </c>
      <c r="H13653">
        <f t="shared" si="101"/>
        <v>62.5</v>
      </c>
      <c r="I13653">
        <f t="shared" si="102"/>
        <v>2.5</v>
      </c>
      <c r="J13653">
        <f t="shared" si="103"/>
        <v>0</v>
      </c>
      <c r="K13653">
        <f t="shared" si="104"/>
        <v>2.5</v>
      </c>
      <c r="L13653" s="15"/>
      <c r="M13653" s="1">
        <f t="shared" si="105"/>
        <v>71684.298454604083</v>
      </c>
      <c r="T13653"/>
    </row>
    <row r="13654" spans="1:20" x14ac:dyDescent="0.25">
      <c r="A13654">
        <v>1998</v>
      </c>
      <c r="B13654">
        <v>5</v>
      </c>
      <c r="C13654">
        <v>18</v>
      </c>
      <c r="D13654">
        <v>84</v>
      </c>
      <c r="E13654">
        <v>55</v>
      </c>
      <c r="F13654">
        <v>0</v>
      </c>
      <c r="H13654">
        <f t="shared" si="101"/>
        <v>69.5</v>
      </c>
      <c r="I13654">
        <f t="shared" si="102"/>
        <v>0</v>
      </c>
      <c r="J13654">
        <f t="shared" si="103"/>
        <v>4.5</v>
      </c>
      <c r="K13654">
        <f t="shared" si="104"/>
        <v>4.5</v>
      </c>
      <c r="L13654" s="15"/>
      <c r="M13654" s="1">
        <f t="shared" si="105"/>
        <v>126007.18766205428</v>
      </c>
      <c r="T13654"/>
    </row>
    <row r="13655" spans="1:20" x14ac:dyDescent="0.25">
      <c r="A13655">
        <v>1998</v>
      </c>
      <c r="B13655">
        <v>5</v>
      </c>
      <c r="C13655">
        <v>19</v>
      </c>
      <c r="D13655">
        <v>87</v>
      </c>
      <c r="E13655">
        <v>60</v>
      </c>
      <c r="F13655">
        <v>0</v>
      </c>
      <c r="H13655">
        <f t="shared" si="101"/>
        <v>73.5</v>
      </c>
      <c r="I13655">
        <f t="shared" si="102"/>
        <v>0</v>
      </c>
      <c r="J13655">
        <f t="shared" si="103"/>
        <v>8.5</v>
      </c>
      <c r="K13655">
        <f t="shared" si="104"/>
        <v>8.5</v>
      </c>
      <c r="L13655" s="15"/>
      <c r="M13655" s="1">
        <f t="shared" si="105"/>
        <v>234652.96607695465</v>
      </c>
      <c r="T13655"/>
    </row>
    <row r="13656" spans="1:20" x14ac:dyDescent="0.25">
      <c r="A13656">
        <v>1998</v>
      </c>
      <c r="B13656">
        <v>5</v>
      </c>
      <c r="C13656">
        <v>20</v>
      </c>
      <c r="D13656">
        <v>78</v>
      </c>
      <c r="E13656">
        <v>59</v>
      </c>
      <c r="F13656">
        <v>7</v>
      </c>
      <c r="H13656">
        <f t="shared" si="101"/>
        <v>68.5</v>
      </c>
      <c r="I13656">
        <f t="shared" si="102"/>
        <v>0</v>
      </c>
      <c r="J13656">
        <f t="shared" si="103"/>
        <v>3.5</v>
      </c>
      <c r="K13656">
        <f t="shared" si="104"/>
        <v>3.5</v>
      </c>
      <c r="L13656" s="15"/>
      <c r="M13656" s="1">
        <f t="shared" si="105"/>
        <v>98845.743058329172</v>
      </c>
      <c r="T13656"/>
    </row>
    <row r="13657" spans="1:20" x14ac:dyDescent="0.25">
      <c r="A13657">
        <v>1998</v>
      </c>
      <c r="B13657">
        <v>5</v>
      </c>
      <c r="C13657">
        <v>21</v>
      </c>
      <c r="D13657">
        <v>81</v>
      </c>
      <c r="E13657">
        <v>58</v>
      </c>
      <c r="F13657">
        <v>0</v>
      </c>
      <c r="H13657">
        <f t="shared" si="101"/>
        <v>69.5</v>
      </c>
      <c r="I13657">
        <f t="shared" si="102"/>
        <v>0</v>
      </c>
      <c r="J13657">
        <f t="shared" si="103"/>
        <v>4.5</v>
      </c>
      <c r="K13657">
        <f t="shared" si="104"/>
        <v>4.5</v>
      </c>
      <c r="L13657" s="15"/>
      <c r="M13657" s="1">
        <f t="shared" si="105"/>
        <v>126007.18766205428</v>
      </c>
      <c r="T13657"/>
    </row>
    <row r="13658" spans="1:20" x14ac:dyDescent="0.25">
      <c r="A13658">
        <v>1998</v>
      </c>
      <c r="B13658">
        <v>5</v>
      </c>
      <c r="C13658">
        <v>22</v>
      </c>
      <c r="D13658">
        <v>70</v>
      </c>
      <c r="E13658">
        <v>53</v>
      </c>
      <c r="F13658">
        <v>0</v>
      </c>
      <c r="H13658">
        <f t="shared" si="101"/>
        <v>61.5</v>
      </c>
      <c r="I13658">
        <f t="shared" si="102"/>
        <v>3.5</v>
      </c>
      <c r="J13658">
        <f t="shared" si="103"/>
        <v>0</v>
      </c>
      <c r="K13658">
        <f t="shared" si="104"/>
        <v>3.5</v>
      </c>
      <c r="L13658" s="15"/>
      <c r="M13658" s="1">
        <f t="shared" si="105"/>
        <v>98845.743058329172</v>
      </c>
      <c r="T13658"/>
    </row>
    <row r="13659" spans="1:20" x14ac:dyDescent="0.25">
      <c r="A13659">
        <v>1998</v>
      </c>
      <c r="B13659">
        <v>5</v>
      </c>
      <c r="C13659">
        <v>23</v>
      </c>
      <c r="D13659">
        <v>75</v>
      </c>
      <c r="E13659">
        <v>52</v>
      </c>
      <c r="F13659">
        <v>0</v>
      </c>
      <c r="H13659">
        <f t="shared" si="101"/>
        <v>63.5</v>
      </c>
      <c r="I13659">
        <f t="shared" si="102"/>
        <v>1.5</v>
      </c>
      <c r="J13659">
        <f t="shared" si="103"/>
        <v>0</v>
      </c>
      <c r="K13659">
        <f t="shared" si="104"/>
        <v>1.5</v>
      </c>
      <c r="L13659" s="15"/>
      <c r="M13659" s="1">
        <f t="shared" si="105"/>
        <v>44522.853850878986</v>
      </c>
      <c r="T13659"/>
    </row>
    <row r="13660" spans="1:20" x14ac:dyDescent="0.25">
      <c r="A13660">
        <v>1998</v>
      </c>
      <c r="B13660">
        <v>5</v>
      </c>
      <c r="C13660">
        <v>24</v>
      </c>
      <c r="D13660">
        <v>80</v>
      </c>
      <c r="E13660">
        <v>58</v>
      </c>
      <c r="F13660">
        <v>0</v>
      </c>
      <c r="H13660">
        <f t="shared" si="101"/>
        <v>69</v>
      </c>
      <c r="I13660">
        <f t="shared" si="102"/>
        <v>0</v>
      </c>
      <c r="J13660">
        <f t="shared" si="103"/>
        <v>4</v>
      </c>
      <c r="K13660">
        <f t="shared" si="104"/>
        <v>4</v>
      </c>
      <c r="L13660" s="15"/>
      <c r="M13660" s="1">
        <f t="shared" si="105"/>
        <v>112426.46536019172</v>
      </c>
      <c r="T13660"/>
    </row>
    <row r="13661" spans="1:20" x14ac:dyDescent="0.25">
      <c r="A13661">
        <v>1998</v>
      </c>
      <c r="B13661">
        <v>5</v>
      </c>
      <c r="C13661">
        <v>25</v>
      </c>
      <c r="D13661">
        <v>69</v>
      </c>
      <c r="E13661">
        <v>59</v>
      </c>
      <c r="F13661">
        <v>42</v>
      </c>
      <c r="H13661">
        <f t="shared" si="101"/>
        <v>64</v>
      </c>
      <c r="I13661">
        <f t="shared" si="102"/>
        <v>1</v>
      </c>
      <c r="J13661">
        <f t="shared" si="103"/>
        <v>0</v>
      </c>
      <c r="K13661">
        <f t="shared" si="104"/>
        <v>1</v>
      </c>
      <c r="L13661" s="15"/>
      <c r="M13661" s="1">
        <f t="shared" si="105"/>
        <v>30942.131549016442</v>
      </c>
      <c r="T13661"/>
    </row>
    <row r="13662" spans="1:20" x14ac:dyDescent="0.25">
      <c r="A13662">
        <v>1998</v>
      </c>
      <c r="B13662">
        <v>5</v>
      </c>
      <c r="C13662">
        <v>26</v>
      </c>
      <c r="D13662">
        <v>79</v>
      </c>
      <c r="E13662">
        <v>59</v>
      </c>
      <c r="F13662">
        <v>0</v>
      </c>
      <c r="H13662">
        <f t="shared" ref="H13662:H13725" si="106">+(D13662+E13662)/2</f>
        <v>69</v>
      </c>
      <c r="I13662">
        <f t="shared" ref="I13662:I13725" si="107">+IF(H13662&lt;65,65-H13662,0)</f>
        <v>0</v>
      </c>
      <c r="J13662">
        <f t="shared" si="103"/>
        <v>4</v>
      </c>
      <c r="K13662">
        <f t="shared" si="104"/>
        <v>4</v>
      </c>
      <c r="L13662" s="15"/>
      <c r="M13662" s="1">
        <f t="shared" si="105"/>
        <v>112426.46536019172</v>
      </c>
      <c r="T13662"/>
    </row>
    <row r="13663" spans="1:20" x14ac:dyDescent="0.25">
      <c r="A13663">
        <v>1998</v>
      </c>
      <c r="B13663">
        <v>5</v>
      </c>
      <c r="C13663">
        <v>27</v>
      </c>
      <c r="D13663">
        <v>76</v>
      </c>
      <c r="E13663">
        <v>63</v>
      </c>
      <c r="F13663">
        <v>0</v>
      </c>
      <c r="H13663">
        <f t="shared" si="106"/>
        <v>69.5</v>
      </c>
      <c r="I13663">
        <f t="shared" si="107"/>
        <v>0</v>
      </c>
      <c r="J13663">
        <f t="shared" si="103"/>
        <v>4.5</v>
      </c>
      <c r="K13663">
        <f t="shared" si="104"/>
        <v>4.5</v>
      </c>
      <c r="L13663" s="15"/>
      <c r="M13663" s="1">
        <f t="shared" si="105"/>
        <v>126007.18766205428</v>
      </c>
      <c r="T13663"/>
    </row>
    <row r="13664" spans="1:20" x14ac:dyDescent="0.25">
      <c r="A13664">
        <v>1998</v>
      </c>
      <c r="B13664">
        <v>5</v>
      </c>
      <c r="C13664">
        <v>28</v>
      </c>
      <c r="D13664">
        <v>85</v>
      </c>
      <c r="E13664">
        <v>65</v>
      </c>
      <c r="F13664">
        <v>0</v>
      </c>
      <c r="H13664">
        <f t="shared" si="106"/>
        <v>75</v>
      </c>
      <c r="I13664">
        <f t="shared" si="107"/>
        <v>0</v>
      </c>
      <c r="J13664">
        <f t="shared" si="103"/>
        <v>10</v>
      </c>
      <c r="K13664">
        <f t="shared" si="104"/>
        <v>10</v>
      </c>
      <c r="L13664" s="15"/>
      <c r="M13664" s="1">
        <f t="shared" si="105"/>
        <v>275395.13298254227</v>
      </c>
      <c r="T13664"/>
    </row>
    <row r="13665" spans="1:20" x14ac:dyDescent="0.25">
      <c r="A13665">
        <v>1998</v>
      </c>
      <c r="B13665">
        <v>5</v>
      </c>
      <c r="C13665">
        <v>29</v>
      </c>
      <c r="D13665">
        <v>84</v>
      </c>
      <c r="E13665">
        <v>65</v>
      </c>
      <c r="F13665">
        <v>17</v>
      </c>
      <c r="H13665">
        <f t="shared" si="106"/>
        <v>74.5</v>
      </c>
      <c r="I13665">
        <f t="shared" si="107"/>
        <v>0</v>
      </c>
      <c r="J13665">
        <f t="shared" si="103"/>
        <v>9.5</v>
      </c>
      <c r="K13665">
        <f t="shared" si="104"/>
        <v>9.5</v>
      </c>
      <c r="L13665" s="15"/>
      <c r="M13665" s="1">
        <f t="shared" si="105"/>
        <v>261814.41068067972</v>
      </c>
      <c r="T13665"/>
    </row>
    <row r="13666" spans="1:20" x14ac:dyDescent="0.25">
      <c r="A13666">
        <v>1998</v>
      </c>
      <c r="B13666">
        <v>5</v>
      </c>
      <c r="C13666">
        <v>30</v>
      </c>
      <c r="D13666">
        <v>85</v>
      </c>
      <c r="E13666">
        <v>66</v>
      </c>
      <c r="F13666">
        <v>0</v>
      </c>
      <c r="H13666">
        <f t="shared" si="106"/>
        <v>75.5</v>
      </c>
      <c r="I13666">
        <f t="shared" si="107"/>
        <v>0</v>
      </c>
      <c r="J13666">
        <f t="shared" si="103"/>
        <v>10.5</v>
      </c>
      <c r="K13666">
        <f t="shared" si="104"/>
        <v>10.5</v>
      </c>
      <c r="L13666" s="15"/>
      <c r="M13666" s="1">
        <f t="shared" si="105"/>
        <v>288975.85528440482</v>
      </c>
      <c r="T13666"/>
    </row>
    <row r="13667" spans="1:20" x14ac:dyDescent="0.25">
      <c r="A13667">
        <v>1998</v>
      </c>
      <c r="B13667">
        <v>5</v>
      </c>
      <c r="C13667">
        <v>31</v>
      </c>
      <c r="D13667">
        <v>85</v>
      </c>
      <c r="E13667">
        <v>66</v>
      </c>
      <c r="F13667">
        <v>46</v>
      </c>
      <c r="H13667">
        <f t="shared" si="106"/>
        <v>75.5</v>
      </c>
      <c r="I13667">
        <f t="shared" si="107"/>
        <v>0</v>
      </c>
      <c r="J13667">
        <f t="shared" si="103"/>
        <v>10.5</v>
      </c>
      <c r="K13667">
        <f t="shared" si="104"/>
        <v>10.5</v>
      </c>
      <c r="L13667" s="15"/>
      <c r="M13667" s="1">
        <f t="shared" si="105"/>
        <v>288975.85528440482</v>
      </c>
      <c r="T13667"/>
    </row>
    <row r="13668" spans="1:20" x14ac:dyDescent="0.25">
      <c r="A13668">
        <v>1998</v>
      </c>
      <c r="B13668">
        <v>6</v>
      </c>
      <c r="C13668">
        <v>1</v>
      </c>
      <c r="D13668">
        <v>73</v>
      </c>
      <c r="E13668">
        <v>59</v>
      </c>
      <c r="F13668">
        <v>69</v>
      </c>
      <c r="H13668">
        <f t="shared" si="106"/>
        <v>66</v>
      </c>
      <c r="I13668">
        <f t="shared" si="107"/>
        <v>0</v>
      </c>
      <c r="J13668">
        <f t="shared" si="103"/>
        <v>1</v>
      </c>
      <c r="K13668">
        <f t="shared" si="104"/>
        <v>1</v>
      </c>
      <c r="L13668" s="15"/>
      <c r="M13668" s="1">
        <f t="shared" si="105"/>
        <v>30942.131549016442</v>
      </c>
      <c r="T13668"/>
    </row>
    <row r="13669" spans="1:20" x14ac:dyDescent="0.25">
      <c r="A13669">
        <v>1998</v>
      </c>
      <c r="B13669">
        <v>6</v>
      </c>
      <c r="C13669">
        <v>2</v>
      </c>
      <c r="D13669">
        <v>71</v>
      </c>
      <c r="E13669">
        <v>55</v>
      </c>
      <c r="F13669">
        <v>0</v>
      </c>
      <c r="H13669">
        <f t="shared" si="106"/>
        <v>63</v>
      </c>
      <c r="I13669">
        <f t="shared" si="107"/>
        <v>2</v>
      </c>
      <c r="J13669">
        <f t="shared" si="103"/>
        <v>0</v>
      </c>
      <c r="K13669">
        <f t="shared" si="104"/>
        <v>2</v>
      </c>
      <c r="L13669" s="15"/>
      <c r="M13669" s="1">
        <f t="shared" si="105"/>
        <v>58103.576152741531</v>
      </c>
      <c r="T13669"/>
    </row>
    <row r="13670" spans="1:20" x14ac:dyDescent="0.25">
      <c r="A13670">
        <v>1998</v>
      </c>
      <c r="B13670">
        <v>6</v>
      </c>
      <c r="C13670">
        <v>3</v>
      </c>
      <c r="D13670">
        <v>67</v>
      </c>
      <c r="E13670">
        <v>57</v>
      </c>
      <c r="F13670">
        <v>0</v>
      </c>
      <c r="H13670">
        <f t="shared" si="106"/>
        <v>62</v>
      </c>
      <c r="I13670">
        <f t="shared" si="107"/>
        <v>3</v>
      </c>
      <c r="J13670">
        <f t="shared" si="103"/>
        <v>0</v>
      </c>
      <c r="K13670">
        <f t="shared" si="104"/>
        <v>3</v>
      </c>
      <c r="L13670" s="15"/>
      <c r="M13670" s="1">
        <f t="shared" si="105"/>
        <v>85265.020756466634</v>
      </c>
      <c r="T13670"/>
    </row>
    <row r="13671" spans="1:20" x14ac:dyDescent="0.25">
      <c r="A13671">
        <v>1998</v>
      </c>
      <c r="B13671">
        <v>6</v>
      </c>
      <c r="C13671">
        <v>4</v>
      </c>
      <c r="D13671">
        <v>69</v>
      </c>
      <c r="E13671">
        <v>53</v>
      </c>
      <c r="F13671">
        <v>0</v>
      </c>
      <c r="H13671">
        <f t="shared" si="106"/>
        <v>61</v>
      </c>
      <c r="I13671">
        <f t="shared" si="107"/>
        <v>4</v>
      </c>
      <c r="J13671">
        <f t="shared" si="103"/>
        <v>0</v>
      </c>
      <c r="K13671">
        <f t="shared" si="104"/>
        <v>4</v>
      </c>
      <c r="L13671" s="15"/>
      <c r="M13671" s="1">
        <f t="shared" si="105"/>
        <v>112426.46536019172</v>
      </c>
      <c r="T13671"/>
    </row>
    <row r="13672" spans="1:20" x14ac:dyDescent="0.25">
      <c r="A13672">
        <v>1998</v>
      </c>
      <c r="B13672">
        <v>6</v>
      </c>
      <c r="C13672">
        <v>5</v>
      </c>
      <c r="D13672">
        <v>69</v>
      </c>
      <c r="E13672">
        <v>54</v>
      </c>
      <c r="F13672">
        <v>0</v>
      </c>
      <c r="H13672">
        <f t="shared" si="106"/>
        <v>61.5</v>
      </c>
      <c r="I13672">
        <f t="shared" si="107"/>
        <v>3.5</v>
      </c>
      <c r="J13672">
        <f t="shared" si="103"/>
        <v>0</v>
      </c>
      <c r="K13672">
        <f t="shared" si="104"/>
        <v>3.5</v>
      </c>
      <c r="L13672" s="15"/>
      <c r="M13672" s="1">
        <f t="shared" si="105"/>
        <v>98845.743058329172</v>
      </c>
      <c r="T13672"/>
    </row>
    <row r="13673" spans="1:20" x14ac:dyDescent="0.25">
      <c r="A13673">
        <v>1998</v>
      </c>
      <c r="B13673">
        <v>6</v>
      </c>
      <c r="C13673">
        <v>6</v>
      </c>
      <c r="D13673">
        <v>71</v>
      </c>
      <c r="E13673">
        <v>54</v>
      </c>
      <c r="F13673">
        <v>0</v>
      </c>
      <c r="H13673">
        <f t="shared" si="106"/>
        <v>62.5</v>
      </c>
      <c r="I13673">
        <f t="shared" si="107"/>
        <v>2.5</v>
      </c>
      <c r="J13673">
        <f t="shared" si="103"/>
        <v>0</v>
      </c>
      <c r="K13673">
        <f t="shared" si="104"/>
        <v>2.5</v>
      </c>
      <c r="L13673" s="15"/>
      <c r="M13673" s="1">
        <f t="shared" si="105"/>
        <v>71684.298454604083</v>
      </c>
      <c r="T13673"/>
    </row>
    <row r="13674" spans="1:20" x14ac:dyDescent="0.25">
      <c r="A13674">
        <v>1998</v>
      </c>
      <c r="B13674">
        <v>6</v>
      </c>
      <c r="C13674">
        <v>7</v>
      </c>
      <c r="D13674">
        <v>67</v>
      </c>
      <c r="E13674">
        <v>54</v>
      </c>
      <c r="F13674">
        <v>0</v>
      </c>
      <c r="H13674">
        <f t="shared" si="106"/>
        <v>60.5</v>
      </c>
      <c r="I13674">
        <f t="shared" si="107"/>
        <v>4.5</v>
      </c>
      <c r="J13674">
        <f t="shared" si="103"/>
        <v>0</v>
      </c>
      <c r="K13674">
        <f t="shared" si="104"/>
        <v>4.5</v>
      </c>
      <c r="L13674" s="15"/>
      <c r="M13674" s="1">
        <f t="shared" si="105"/>
        <v>126007.18766205428</v>
      </c>
      <c r="T13674"/>
    </row>
    <row r="13675" spans="1:20" x14ac:dyDescent="0.25">
      <c r="A13675">
        <v>1998</v>
      </c>
      <c r="B13675">
        <v>6</v>
      </c>
      <c r="C13675">
        <v>8</v>
      </c>
      <c r="D13675">
        <v>66</v>
      </c>
      <c r="E13675">
        <v>52</v>
      </c>
      <c r="F13675">
        <v>0</v>
      </c>
      <c r="H13675">
        <f t="shared" si="106"/>
        <v>59</v>
      </c>
      <c r="I13675">
        <f t="shared" si="107"/>
        <v>6</v>
      </c>
      <c r="J13675">
        <f t="shared" si="103"/>
        <v>0</v>
      </c>
      <c r="K13675">
        <f t="shared" si="104"/>
        <v>6</v>
      </c>
      <c r="L13675" s="15"/>
      <c r="M13675" s="1">
        <f t="shared" si="105"/>
        <v>166749.35456764192</v>
      </c>
      <c r="T13675"/>
    </row>
    <row r="13676" spans="1:20" x14ac:dyDescent="0.25">
      <c r="A13676">
        <v>1998</v>
      </c>
      <c r="B13676">
        <v>6</v>
      </c>
      <c r="C13676">
        <v>9</v>
      </c>
      <c r="D13676">
        <v>71</v>
      </c>
      <c r="E13676">
        <v>54</v>
      </c>
      <c r="F13676">
        <v>0</v>
      </c>
      <c r="H13676">
        <f t="shared" si="106"/>
        <v>62.5</v>
      </c>
      <c r="I13676">
        <f t="shared" si="107"/>
        <v>2.5</v>
      </c>
      <c r="J13676">
        <f t="shared" si="103"/>
        <v>0</v>
      </c>
      <c r="K13676">
        <f t="shared" si="104"/>
        <v>2.5</v>
      </c>
      <c r="L13676" s="15"/>
      <c r="M13676" s="1">
        <f t="shared" si="105"/>
        <v>71684.298454604083</v>
      </c>
      <c r="T13676"/>
    </row>
    <row r="13677" spans="1:20" x14ac:dyDescent="0.25">
      <c r="A13677">
        <v>1998</v>
      </c>
      <c r="B13677">
        <v>6</v>
      </c>
      <c r="C13677">
        <v>10</v>
      </c>
      <c r="D13677">
        <v>72</v>
      </c>
      <c r="E13677">
        <v>56</v>
      </c>
      <c r="F13677">
        <v>0</v>
      </c>
      <c r="H13677">
        <f t="shared" si="106"/>
        <v>64</v>
      </c>
      <c r="I13677">
        <f t="shared" si="107"/>
        <v>1</v>
      </c>
      <c r="J13677">
        <f t="shared" si="103"/>
        <v>0</v>
      </c>
      <c r="K13677">
        <f t="shared" si="104"/>
        <v>1</v>
      </c>
      <c r="L13677" s="15"/>
      <c r="M13677" s="1">
        <f t="shared" si="105"/>
        <v>30942.131549016442</v>
      </c>
      <c r="T13677"/>
    </row>
    <row r="13678" spans="1:20" x14ac:dyDescent="0.25">
      <c r="A13678">
        <v>1998</v>
      </c>
      <c r="B13678">
        <v>6</v>
      </c>
      <c r="C13678">
        <v>11</v>
      </c>
      <c r="D13678">
        <v>70</v>
      </c>
      <c r="E13678">
        <v>61</v>
      </c>
      <c r="F13678">
        <v>0</v>
      </c>
      <c r="H13678">
        <f t="shared" si="106"/>
        <v>65.5</v>
      </c>
      <c r="I13678">
        <f t="shared" si="107"/>
        <v>0</v>
      </c>
      <c r="J13678">
        <f t="shared" si="103"/>
        <v>0.5</v>
      </c>
      <c r="K13678">
        <f t="shared" si="104"/>
        <v>0.5</v>
      </c>
      <c r="L13678" s="15"/>
      <c r="M13678" s="1">
        <f t="shared" si="105"/>
        <v>17361.409247153893</v>
      </c>
      <c r="T13678"/>
    </row>
    <row r="13679" spans="1:20" x14ac:dyDescent="0.25">
      <c r="A13679">
        <v>1998</v>
      </c>
      <c r="B13679">
        <v>6</v>
      </c>
      <c r="C13679">
        <v>12</v>
      </c>
      <c r="D13679">
        <v>65</v>
      </c>
      <c r="E13679">
        <v>61</v>
      </c>
      <c r="F13679">
        <v>129</v>
      </c>
      <c r="H13679">
        <f t="shared" si="106"/>
        <v>63</v>
      </c>
      <c r="I13679">
        <f t="shared" si="107"/>
        <v>2</v>
      </c>
      <c r="J13679">
        <f t="shared" si="103"/>
        <v>0</v>
      </c>
      <c r="K13679">
        <f t="shared" si="104"/>
        <v>2</v>
      </c>
      <c r="L13679" s="15"/>
      <c r="M13679" s="1">
        <f t="shared" si="105"/>
        <v>58103.576152741531</v>
      </c>
      <c r="T13679"/>
    </row>
    <row r="13680" spans="1:20" x14ac:dyDescent="0.25">
      <c r="A13680">
        <v>1998</v>
      </c>
      <c r="B13680">
        <v>6</v>
      </c>
      <c r="C13680">
        <v>13</v>
      </c>
      <c r="D13680">
        <v>70</v>
      </c>
      <c r="E13680">
        <v>63</v>
      </c>
      <c r="F13680">
        <v>157</v>
      </c>
      <c r="H13680">
        <f t="shared" si="106"/>
        <v>66.5</v>
      </c>
      <c r="I13680">
        <f t="shared" si="107"/>
        <v>0</v>
      </c>
      <c r="J13680">
        <f t="shared" si="103"/>
        <v>1.5</v>
      </c>
      <c r="K13680">
        <f t="shared" si="104"/>
        <v>1.5</v>
      </c>
      <c r="L13680" s="15"/>
      <c r="M13680" s="1">
        <f t="shared" si="105"/>
        <v>44522.853850878986</v>
      </c>
      <c r="T13680"/>
    </row>
    <row r="13681" spans="1:20" x14ac:dyDescent="0.25">
      <c r="A13681">
        <v>1998</v>
      </c>
      <c r="B13681">
        <v>6</v>
      </c>
      <c r="C13681">
        <v>14</v>
      </c>
      <c r="D13681">
        <v>70</v>
      </c>
      <c r="E13681">
        <v>62</v>
      </c>
      <c r="F13681">
        <v>34</v>
      </c>
      <c r="H13681">
        <f t="shared" si="106"/>
        <v>66</v>
      </c>
      <c r="I13681">
        <f t="shared" si="107"/>
        <v>0</v>
      </c>
      <c r="J13681">
        <f t="shared" si="103"/>
        <v>1</v>
      </c>
      <c r="K13681">
        <f t="shared" si="104"/>
        <v>1</v>
      </c>
      <c r="L13681" s="15"/>
      <c r="M13681" s="1">
        <f t="shared" si="105"/>
        <v>30942.131549016442</v>
      </c>
      <c r="T13681"/>
    </row>
    <row r="13682" spans="1:20" x14ac:dyDescent="0.25">
      <c r="A13682">
        <v>1998</v>
      </c>
      <c r="B13682">
        <v>6</v>
      </c>
      <c r="C13682">
        <v>15</v>
      </c>
      <c r="D13682">
        <v>71</v>
      </c>
      <c r="E13682">
        <v>64</v>
      </c>
      <c r="F13682">
        <v>9</v>
      </c>
      <c r="H13682">
        <f t="shared" si="106"/>
        <v>67.5</v>
      </c>
      <c r="I13682">
        <f t="shared" si="107"/>
        <v>0</v>
      </c>
      <c r="J13682">
        <f t="shared" si="103"/>
        <v>2.5</v>
      </c>
      <c r="K13682">
        <f t="shared" si="104"/>
        <v>2.5</v>
      </c>
      <c r="L13682" s="15"/>
      <c r="M13682" s="1">
        <f t="shared" si="105"/>
        <v>71684.298454604083</v>
      </c>
      <c r="T13682"/>
    </row>
    <row r="13683" spans="1:20" x14ac:dyDescent="0.25">
      <c r="A13683">
        <v>1998</v>
      </c>
      <c r="B13683">
        <v>6</v>
      </c>
      <c r="C13683">
        <v>16</v>
      </c>
      <c r="D13683">
        <v>83</v>
      </c>
      <c r="E13683">
        <v>66</v>
      </c>
      <c r="F13683">
        <v>4</v>
      </c>
      <c r="H13683">
        <f t="shared" si="106"/>
        <v>74.5</v>
      </c>
      <c r="I13683">
        <f t="shared" si="107"/>
        <v>0</v>
      </c>
      <c r="J13683">
        <f t="shared" si="103"/>
        <v>9.5</v>
      </c>
      <c r="K13683">
        <f t="shared" si="104"/>
        <v>9.5</v>
      </c>
      <c r="L13683" s="15"/>
      <c r="M13683" s="1">
        <f t="shared" si="105"/>
        <v>261814.41068067972</v>
      </c>
      <c r="T13683"/>
    </row>
    <row r="13684" spans="1:20" x14ac:dyDescent="0.25">
      <c r="A13684">
        <v>1998</v>
      </c>
      <c r="B13684">
        <v>6</v>
      </c>
      <c r="C13684">
        <v>17</v>
      </c>
      <c r="D13684">
        <v>80</v>
      </c>
      <c r="E13684">
        <v>66</v>
      </c>
      <c r="F13684">
        <v>30</v>
      </c>
      <c r="H13684">
        <f t="shared" si="106"/>
        <v>73</v>
      </c>
      <c r="I13684">
        <f t="shared" si="107"/>
        <v>0</v>
      </c>
      <c r="J13684">
        <f t="shared" si="103"/>
        <v>8</v>
      </c>
      <c r="K13684">
        <f t="shared" si="104"/>
        <v>8</v>
      </c>
      <c r="L13684" s="15"/>
      <c r="M13684" s="1">
        <f t="shared" si="105"/>
        <v>221072.24377509209</v>
      </c>
      <c r="T13684"/>
    </row>
    <row r="13685" spans="1:20" x14ac:dyDescent="0.25">
      <c r="A13685">
        <v>1998</v>
      </c>
      <c r="B13685">
        <v>6</v>
      </c>
      <c r="C13685">
        <v>18</v>
      </c>
      <c r="D13685">
        <v>82</v>
      </c>
      <c r="E13685">
        <v>66</v>
      </c>
      <c r="F13685">
        <v>35</v>
      </c>
      <c r="H13685">
        <f t="shared" si="106"/>
        <v>74</v>
      </c>
      <c r="I13685">
        <f t="shared" si="107"/>
        <v>0</v>
      </c>
      <c r="J13685">
        <f t="shared" si="103"/>
        <v>9</v>
      </c>
      <c r="K13685">
        <f t="shared" si="104"/>
        <v>9</v>
      </c>
      <c r="L13685" s="15"/>
      <c r="M13685" s="1">
        <f t="shared" si="105"/>
        <v>248233.6883788172</v>
      </c>
      <c r="T13685"/>
    </row>
    <row r="13686" spans="1:20" x14ac:dyDescent="0.25">
      <c r="A13686">
        <v>1998</v>
      </c>
      <c r="B13686">
        <v>6</v>
      </c>
      <c r="C13686">
        <v>19</v>
      </c>
      <c r="D13686">
        <v>84</v>
      </c>
      <c r="E13686">
        <v>67</v>
      </c>
      <c r="F13686">
        <v>0</v>
      </c>
      <c r="H13686">
        <f t="shared" si="106"/>
        <v>75.5</v>
      </c>
      <c r="I13686">
        <f t="shared" si="107"/>
        <v>0</v>
      </c>
      <c r="J13686">
        <f t="shared" si="103"/>
        <v>10.5</v>
      </c>
      <c r="K13686">
        <f t="shared" si="104"/>
        <v>10.5</v>
      </c>
      <c r="L13686" s="15"/>
      <c r="M13686" s="1">
        <f t="shared" si="105"/>
        <v>288975.85528440482</v>
      </c>
      <c r="T13686"/>
    </row>
    <row r="13687" spans="1:20" x14ac:dyDescent="0.25">
      <c r="A13687">
        <v>1998</v>
      </c>
      <c r="B13687">
        <v>6</v>
      </c>
      <c r="C13687">
        <v>20</v>
      </c>
      <c r="D13687">
        <v>87</v>
      </c>
      <c r="E13687">
        <v>70</v>
      </c>
      <c r="F13687">
        <v>10</v>
      </c>
      <c r="H13687">
        <f t="shared" si="106"/>
        <v>78.5</v>
      </c>
      <c r="I13687">
        <f t="shared" si="107"/>
        <v>0</v>
      </c>
      <c r="J13687">
        <f t="shared" si="103"/>
        <v>13.5</v>
      </c>
      <c r="K13687">
        <f t="shared" si="104"/>
        <v>13.5</v>
      </c>
      <c r="L13687" s="15"/>
      <c r="M13687" s="1">
        <f t="shared" si="105"/>
        <v>370460.18909558008</v>
      </c>
      <c r="T13687"/>
    </row>
    <row r="13688" spans="1:20" x14ac:dyDescent="0.25">
      <c r="A13688">
        <v>1998</v>
      </c>
      <c r="B13688">
        <v>6</v>
      </c>
      <c r="C13688">
        <v>21</v>
      </c>
      <c r="D13688">
        <v>83</v>
      </c>
      <c r="E13688">
        <v>68</v>
      </c>
      <c r="F13688">
        <v>0</v>
      </c>
      <c r="H13688">
        <f t="shared" si="106"/>
        <v>75.5</v>
      </c>
      <c r="I13688">
        <f t="shared" si="107"/>
        <v>0</v>
      </c>
      <c r="J13688">
        <f t="shared" si="103"/>
        <v>10.5</v>
      </c>
      <c r="K13688">
        <f t="shared" si="104"/>
        <v>10.5</v>
      </c>
      <c r="L13688" s="15"/>
      <c r="M13688" s="1">
        <f t="shared" si="105"/>
        <v>288975.85528440482</v>
      </c>
      <c r="T13688"/>
    </row>
    <row r="13689" spans="1:20" x14ac:dyDescent="0.25">
      <c r="A13689">
        <v>1998</v>
      </c>
      <c r="B13689">
        <v>6</v>
      </c>
      <c r="C13689">
        <v>22</v>
      </c>
      <c r="D13689">
        <v>73</v>
      </c>
      <c r="E13689">
        <v>67</v>
      </c>
      <c r="F13689">
        <v>0</v>
      </c>
      <c r="H13689">
        <f t="shared" si="106"/>
        <v>70</v>
      </c>
      <c r="I13689">
        <f t="shared" si="107"/>
        <v>0</v>
      </c>
      <c r="J13689">
        <f t="shared" si="103"/>
        <v>5</v>
      </c>
      <c r="K13689">
        <f t="shared" si="104"/>
        <v>5</v>
      </c>
      <c r="L13689" s="15"/>
      <c r="M13689" s="1">
        <f t="shared" si="105"/>
        <v>139587.90996391681</v>
      </c>
      <c r="T13689"/>
    </row>
    <row r="13690" spans="1:20" x14ac:dyDescent="0.25">
      <c r="A13690">
        <v>1998</v>
      </c>
      <c r="B13690">
        <v>6</v>
      </c>
      <c r="C13690">
        <v>23</v>
      </c>
      <c r="D13690">
        <v>73</v>
      </c>
      <c r="E13690">
        <v>68</v>
      </c>
      <c r="F13690">
        <v>0</v>
      </c>
      <c r="H13690">
        <f t="shared" si="106"/>
        <v>70.5</v>
      </c>
      <c r="I13690">
        <f t="shared" si="107"/>
        <v>0</v>
      </c>
      <c r="J13690">
        <f t="shared" si="103"/>
        <v>5.5</v>
      </c>
      <c r="K13690">
        <f t="shared" si="104"/>
        <v>5.5</v>
      </c>
      <c r="L13690" s="15"/>
      <c r="M13690" s="1">
        <f t="shared" si="105"/>
        <v>153168.63226577936</v>
      </c>
      <c r="T13690"/>
    </row>
    <row r="13691" spans="1:20" x14ac:dyDescent="0.25">
      <c r="A13691">
        <v>1998</v>
      </c>
      <c r="B13691">
        <v>6</v>
      </c>
      <c r="C13691">
        <v>24</v>
      </c>
      <c r="D13691">
        <v>84</v>
      </c>
      <c r="E13691">
        <v>70</v>
      </c>
      <c r="F13691">
        <v>33</v>
      </c>
      <c r="H13691">
        <f t="shared" si="106"/>
        <v>77</v>
      </c>
      <c r="I13691">
        <f t="shared" si="107"/>
        <v>0</v>
      </c>
      <c r="J13691">
        <f t="shared" si="103"/>
        <v>12</v>
      </c>
      <c r="K13691">
        <f t="shared" si="104"/>
        <v>12</v>
      </c>
      <c r="L13691" s="15"/>
      <c r="M13691" s="1">
        <f t="shared" si="105"/>
        <v>329718.02218999248</v>
      </c>
      <c r="T13691"/>
    </row>
    <row r="13692" spans="1:20" x14ac:dyDescent="0.25">
      <c r="A13692">
        <v>1998</v>
      </c>
      <c r="B13692">
        <v>6</v>
      </c>
      <c r="C13692">
        <v>25</v>
      </c>
      <c r="D13692">
        <v>90</v>
      </c>
      <c r="E13692">
        <v>72</v>
      </c>
      <c r="F13692">
        <v>0</v>
      </c>
      <c r="H13692">
        <f t="shared" si="106"/>
        <v>81</v>
      </c>
      <c r="I13692">
        <f t="shared" si="107"/>
        <v>0</v>
      </c>
      <c r="J13692">
        <f t="shared" si="103"/>
        <v>16</v>
      </c>
      <c r="K13692">
        <f t="shared" si="104"/>
        <v>16</v>
      </c>
      <c r="L13692" s="15"/>
      <c r="M13692" s="1">
        <f t="shared" si="105"/>
        <v>438363.80060489284</v>
      </c>
      <c r="T13692"/>
    </row>
    <row r="13693" spans="1:20" x14ac:dyDescent="0.25">
      <c r="A13693">
        <v>1998</v>
      </c>
      <c r="B13693">
        <v>6</v>
      </c>
      <c r="C13693">
        <v>26</v>
      </c>
      <c r="D13693">
        <v>92</v>
      </c>
      <c r="E13693">
        <v>75</v>
      </c>
      <c r="F13693">
        <v>2</v>
      </c>
      <c r="H13693">
        <f t="shared" si="106"/>
        <v>83.5</v>
      </c>
      <c r="I13693">
        <f t="shared" si="107"/>
        <v>0</v>
      </c>
      <c r="J13693">
        <f t="shared" si="103"/>
        <v>18.5</v>
      </c>
      <c r="K13693">
        <f t="shared" si="104"/>
        <v>18.5</v>
      </c>
      <c r="L13693" s="15"/>
      <c r="M13693" s="1">
        <f t="shared" si="105"/>
        <v>506267.4121142056</v>
      </c>
      <c r="T13693"/>
    </row>
    <row r="13694" spans="1:20" x14ac:dyDescent="0.25">
      <c r="A13694">
        <v>1998</v>
      </c>
      <c r="B13694">
        <v>6</v>
      </c>
      <c r="C13694">
        <v>27</v>
      </c>
      <c r="D13694">
        <v>84</v>
      </c>
      <c r="E13694">
        <v>69</v>
      </c>
      <c r="F13694">
        <v>3</v>
      </c>
      <c r="H13694">
        <f t="shared" si="106"/>
        <v>76.5</v>
      </c>
      <c r="I13694">
        <f t="shared" si="107"/>
        <v>0</v>
      </c>
      <c r="J13694">
        <f t="shared" si="103"/>
        <v>11.5</v>
      </c>
      <c r="K13694">
        <f t="shared" si="104"/>
        <v>11.5</v>
      </c>
      <c r="L13694" s="15"/>
      <c r="M13694" s="1">
        <f t="shared" si="105"/>
        <v>316137.29988812993</v>
      </c>
      <c r="T13694"/>
    </row>
    <row r="13695" spans="1:20" x14ac:dyDescent="0.25">
      <c r="A13695">
        <v>1998</v>
      </c>
      <c r="B13695">
        <v>6</v>
      </c>
      <c r="C13695">
        <v>28</v>
      </c>
      <c r="D13695">
        <v>78</v>
      </c>
      <c r="E13695">
        <v>63</v>
      </c>
      <c r="F13695">
        <v>0</v>
      </c>
      <c r="H13695">
        <f t="shared" si="106"/>
        <v>70.5</v>
      </c>
      <c r="I13695">
        <f t="shared" si="107"/>
        <v>0</v>
      </c>
      <c r="J13695">
        <f t="shared" si="103"/>
        <v>5.5</v>
      </c>
      <c r="K13695">
        <f t="shared" si="104"/>
        <v>5.5</v>
      </c>
      <c r="L13695" s="15"/>
      <c r="M13695" s="1">
        <f t="shared" si="105"/>
        <v>153168.63226577936</v>
      </c>
      <c r="T13695"/>
    </row>
    <row r="13696" spans="1:20" x14ac:dyDescent="0.25">
      <c r="A13696">
        <v>1998</v>
      </c>
      <c r="B13696">
        <v>6</v>
      </c>
      <c r="C13696">
        <v>29</v>
      </c>
      <c r="D13696">
        <v>76</v>
      </c>
      <c r="E13696">
        <v>65</v>
      </c>
      <c r="F13696">
        <v>0</v>
      </c>
      <c r="H13696">
        <f t="shared" si="106"/>
        <v>70.5</v>
      </c>
      <c r="I13696">
        <f t="shared" si="107"/>
        <v>0</v>
      </c>
      <c r="J13696">
        <f t="shared" si="103"/>
        <v>5.5</v>
      </c>
      <c r="K13696">
        <f t="shared" si="104"/>
        <v>5.5</v>
      </c>
      <c r="L13696" s="15"/>
      <c r="M13696" s="1">
        <f t="shared" si="105"/>
        <v>153168.63226577936</v>
      </c>
      <c r="T13696"/>
    </row>
    <row r="13697" spans="1:20" x14ac:dyDescent="0.25">
      <c r="A13697">
        <v>1998</v>
      </c>
      <c r="B13697">
        <v>6</v>
      </c>
      <c r="C13697">
        <v>30</v>
      </c>
      <c r="D13697">
        <v>82</v>
      </c>
      <c r="E13697">
        <v>65</v>
      </c>
      <c r="F13697">
        <v>79</v>
      </c>
      <c r="H13697">
        <f t="shared" si="106"/>
        <v>73.5</v>
      </c>
      <c r="I13697">
        <f t="shared" si="107"/>
        <v>0</v>
      </c>
      <c r="J13697">
        <f t="shared" si="103"/>
        <v>8.5</v>
      </c>
      <c r="K13697">
        <f t="shared" si="104"/>
        <v>8.5</v>
      </c>
      <c r="L13697" s="15"/>
      <c r="M13697" s="1">
        <f t="shared" si="105"/>
        <v>234652.96607695465</v>
      </c>
      <c r="T13697"/>
    </row>
    <row r="13698" spans="1:20" x14ac:dyDescent="0.25">
      <c r="A13698">
        <v>1998</v>
      </c>
      <c r="B13698">
        <v>7</v>
      </c>
      <c r="C13698">
        <v>1</v>
      </c>
      <c r="D13698">
        <v>76</v>
      </c>
      <c r="E13698">
        <v>64</v>
      </c>
      <c r="F13698">
        <v>0</v>
      </c>
      <c r="H13698">
        <f t="shared" si="106"/>
        <v>70</v>
      </c>
      <c r="I13698">
        <f t="shared" si="107"/>
        <v>0</v>
      </c>
      <c r="J13698">
        <f t="shared" si="103"/>
        <v>5</v>
      </c>
      <c r="K13698">
        <f t="shared" si="104"/>
        <v>5</v>
      </c>
      <c r="L13698" s="15"/>
      <c r="M13698" s="1">
        <f t="shared" si="105"/>
        <v>139587.90996391681</v>
      </c>
      <c r="T13698"/>
    </row>
    <row r="13699" spans="1:20" x14ac:dyDescent="0.25">
      <c r="A13699">
        <v>1998</v>
      </c>
      <c r="B13699">
        <v>7</v>
      </c>
      <c r="C13699">
        <v>2</v>
      </c>
      <c r="D13699">
        <v>81</v>
      </c>
      <c r="E13699">
        <v>64</v>
      </c>
      <c r="F13699">
        <v>0</v>
      </c>
      <c r="H13699">
        <f t="shared" si="106"/>
        <v>72.5</v>
      </c>
      <c r="I13699">
        <f t="shared" si="107"/>
        <v>0</v>
      </c>
      <c r="J13699">
        <f t="shared" si="103"/>
        <v>7.5</v>
      </c>
      <c r="K13699">
        <f t="shared" si="104"/>
        <v>7.5</v>
      </c>
      <c r="L13699" s="15"/>
      <c r="M13699" s="1">
        <f t="shared" si="105"/>
        <v>207491.52147322954</v>
      </c>
      <c r="T13699"/>
    </row>
    <row r="13700" spans="1:20" x14ac:dyDescent="0.25">
      <c r="A13700">
        <v>1998</v>
      </c>
      <c r="B13700">
        <v>7</v>
      </c>
      <c r="C13700">
        <v>3</v>
      </c>
      <c r="D13700">
        <v>85</v>
      </c>
      <c r="E13700">
        <v>68</v>
      </c>
      <c r="F13700">
        <v>0</v>
      </c>
      <c r="H13700">
        <f t="shared" si="106"/>
        <v>76.5</v>
      </c>
      <c r="I13700">
        <f t="shared" si="107"/>
        <v>0</v>
      </c>
      <c r="J13700">
        <f t="shared" si="103"/>
        <v>11.5</v>
      </c>
      <c r="K13700">
        <f t="shared" si="104"/>
        <v>11.5</v>
      </c>
      <c r="L13700" s="15"/>
      <c r="M13700" s="1">
        <f t="shared" si="105"/>
        <v>316137.29988812993</v>
      </c>
      <c r="T13700"/>
    </row>
    <row r="13701" spans="1:20" x14ac:dyDescent="0.25">
      <c r="A13701">
        <v>1998</v>
      </c>
      <c r="B13701">
        <v>7</v>
      </c>
      <c r="C13701">
        <v>4</v>
      </c>
      <c r="D13701">
        <v>84</v>
      </c>
      <c r="E13701">
        <v>68</v>
      </c>
      <c r="F13701">
        <v>5</v>
      </c>
      <c r="H13701">
        <f t="shared" si="106"/>
        <v>76</v>
      </c>
      <c r="I13701">
        <f t="shared" si="107"/>
        <v>0</v>
      </c>
      <c r="J13701">
        <f t="shared" si="103"/>
        <v>11</v>
      </c>
      <c r="K13701">
        <f t="shared" si="104"/>
        <v>11</v>
      </c>
      <c r="L13701" s="15"/>
      <c r="M13701" s="1">
        <f t="shared" si="105"/>
        <v>302556.57758626738</v>
      </c>
      <c r="T13701"/>
    </row>
    <row r="13702" spans="1:20" x14ac:dyDescent="0.25">
      <c r="A13702">
        <v>1998</v>
      </c>
      <c r="B13702">
        <v>7</v>
      </c>
      <c r="C13702">
        <v>5</v>
      </c>
      <c r="D13702">
        <v>81</v>
      </c>
      <c r="E13702">
        <v>66</v>
      </c>
      <c r="F13702">
        <v>32</v>
      </c>
      <c r="H13702">
        <f t="shared" si="106"/>
        <v>73.5</v>
      </c>
      <c r="I13702">
        <f t="shared" si="107"/>
        <v>0</v>
      </c>
      <c r="J13702">
        <f t="shared" ref="J13702:J13765" si="108">+IF(H13702&gt;$L$12418,H13702-$L$12418,0)</f>
        <v>8.5</v>
      </c>
      <c r="K13702">
        <f t="shared" ref="K13702:K13765" si="109">+I13702+J13702</f>
        <v>8.5</v>
      </c>
      <c r="L13702" s="15"/>
      <c r="M13702" s="1">
        <f t="shared" ref="M13702:M13765" si="110">+(L$12416/30.25)+($L$12417*K13702)</f>
        <v>234652.96607695465</v>
      </c>
      <c r="T13702"/>
    </row>
    <row r="13703" spans="1:20" x14ac:dyDescent="0.25">
      <c r="A13703">
        <v>1998</v>
      </c>
      <c r="B13703">
        <v>7</v>
      </c>
      <c r="C13703">
        <v>6</v>
      </c>
      <c r="D13703">
        <v>78</v>
      </c>
      <c r="E13703">
        <v>64</v>
      </c>
      <c r="F13703">
        <v>0</v>
      </c>
      <c r="H13703">
        <f t="shared" si="106"/>
        <v>71</v>
      </c>
      <c r="I13703">
        <f t="shared" si="107"/>
        <v>0</v>
      </c>
      <c r="J13703">
        <f t="shared" si="108"/>
        <v>6</v>
      </c>
      <c r="K13703">
        <f t="shared" si="109"/>
        <v>6</v>
      </c>
      <c r="L13703" s="15"/>
      <c r="M13703" s="1">
        <f t="shared" si="110"/>
        <v>166749.35456764192</v>
      </c>
      <c r="T13703"/>
    </row>
    <row r="13704" spans="1:20" x14ac:dyDescent="0.25">
      <c r="A13704">
        <v>1998</v>
      </c>
      <c r="B13704">
        <v>7</v>
      </c>
      <c r="C13704">
        <v>7</v>
      </c>
      <c r="D13704">
        <v>78</v>
      </c>
      <c r="E13704">
        <v>66</v>
      </c>
      <c r="F13704">
        <v>0</v>
      </c>
      <c r="H13704">
        <f t="shared" si="106"/>
        <v>72</v>
      </c>
      <c r="I13704">
        <f t="shared" si="107"/>
        <v>0</v>
      </c>
      <c r="J13704">
        <f t="shared" si="108"/>
        <v>7</v>
      </c>
      <c r="K13704">
        <f t="shared" si="109"/>
        <v>7</v>
      </c>
      <c r="L13704" s="15"/>
      <c r="M13704" s="1">
        <f t="shared" si="110"/>
        <v>193910.79917136699</v>
      </c>
      <c r="T13704"/>
    </row>
    <row r="13705" spans="1:20" x14ac:dyDescent="0.25">
      <c r="A13705">
        <v>1998</v>
      </c>
      <c r="B13705">
        <v>7</v>
      </c>
      <c r="C13705">
        <v>8</v>
      </c>
      <c r="D13705">
        <v>69</v>
      </c>
      <c r="E13705">
        <v>64</v>
      </c>
      <c r="F13705">
        <v>5</v>
      </c>
      <c r="H13705">
        <f t="shared" si="106"/>
        <v>66.5</v>
      </c>
      <c r="I13705">
        <f t="shared" si="107"/>
        <v>0</v>
      </c>
      <c r="J13705">
        <f t="shared" si="108"/>
        <v>1.5</v>
      </c>
      <c r="K13705">
        <f t="shared" si="109"/>
        <v>1.5</v>
      </c>
      <c r="L13705" s="15"/>
      <c r="M13705" s="1">
        <f t="shared" si="110"/>
        <v>44522.853850878986</v>
      </c>
      <c r="T13705"/>
    </row>
    <row r="13706" spans="1:20" x14ac:dyDescent="0.25">
      <c r="A13706">
        <v>1998</v>
      </c>
      <c r="B13706">
        <v>7</v>
      </c>
      <c r="C13706">
        <v>9</v>
      </c>
      <c r="D13706">
        <v>82</v>
      </c>
      <c r="E13706">
        <v>64</v>
      </c>
      <c r="F13706">
        <v>0</v>
      </c>
      <c r="H13706">
        <f t="shared" si="106"/>
        <v>73</v>
      </c>
      <c r="I13706">
        <f t="shared" si="107"/>
        <v>0</v>
      </c>
      <c r="J13706">
        <f t="shared" si="108"/>
        <v>8</v>
      </c>
      <c r="K13706">
        <f t="shared" si="109"/>
        <v>8</v>
      </c>
      <c r="L13706" s="15"/>
      <c r="M13706" s="1">
        <f t="shared" si="110"/>
        <v>221072.24377509209</v>
      </c>
      <c r="T13706"/>
    </row>
    <row r="13707" spans="1:20" x14ac:dyDescent="0.25">
      <c r="A13707">
        <v>1998</v>
      </c>
      <c r="B13707">
        <v>7</v>
      </c>
      <c r="C13707">
        <v>10</v>
      </c>
      <c r="D13707">
        <v>82</v>
      </c>
      <c r="E13707">
        <v>68</v>
      </c>
      <c r="F13707">
        <v>0</v>
      </c>
      <c r="H13707">
        <f t="shared" si="106"/>
        <v>75</v>
      </c>
      <c r="I13707">
        <f t="shared" si="107"/>
        <v>0</v>
      </c>
      <c r="J13707">
        <f t="shared" si="108"/>
        <v>10</v>
      </c>
      <c r="K13707">
        <f t="shared" si="109"/>
        <v>10</v>
      </c>
      <c r="L13707" s="15"/>
      <c r="M13707" s="1">
        <f t="shared" si="110"/>
        <v>275395.13298254227</v>
      </c>
      <c r="T13707"/>
    </row>
    <row r="13708" spans="1:20" x14ac:dyDescent="0.25">
      <c r="A13708">
        <v>1998</v>
      </c>
      <c r="B13708">
        <v>7</v>
      </c>
      <c r="C13708">
        <v>11</v>
      </c>
      <c r="D13708">
        <v>81</v>
      </c>
      <c r="E13708">
        <v>62</v>
      </c>
      <c r="F13708">
        <v>0</v>
      </c>
      <c r="H13708">
        <f t="shared" si="106"/>
        <v>71.5</v>
      </c>
      <c r="I13708">
        <f t="shared" si="107"/>
        <v>0</v>
      </c>
      <c r="J13708">
        <f t="shared" si="108"/>
        <v>6.5</v>
      </c>
      <c r="K13708">
        <f t="shared" si="109"/>
        <v>6.5</v>
      </c>
      <c r="L13708" s="15"/>
      <c r="M13708" s="1">
        <f t="shared" si="110"/>
        <v>180330.07686950447</v>
      </c>
      <c r="T13708"/>
    </row>
    <row r="13709" spans="1:20" x14ac:dyDescent="0.25">
      <c r="A13709">
        <v>1998</v>
      </c>
      <c r="B13709">
        <v>7</v>
      </c>
      <c r="C13709">
        <v>12</v>
      </c>
      <c r="D13709">
        <v>83</v>
      </c>
      <c r="E13709">
        <v>64</v>
      </c>
      <c r="F13709">
        <v>0</v>
      </c>
      <c r="H13709">
        <f t="shared" si="106"/>
        <v>73.5</v>
      </c>
      <c r="I13709">
        <f t="shared" si="107"/>
        <v>0</v>
      </c>
      <c r="J13709">
        <f t="shared" si="108"/>
        <v>8.5</v>
      </c>
      <c r="K13709">
        <f t="shared" si="109"/>
        <v>8.5</v>
      </c>
      <c r="L13709" s="15"/>
      <c r="M13709" s="1">
        <f t="shared" si="110"/>
        <v>234652.96607695465</v>
      </c>
      <c r="T13709"/>
    </row>
    <row r="13710" spans="1:20" x14ac:dyDescent="0.25">
      <c r="A13710">
        <v>1998</v>
      </c>
      <c r="B13710">
        <v>7</v>
      </c>
      <c r="C13710">
        <v>13</v>
      </c>
      <c r="D13710">
        <v>85</v>
      </c>
      <c r="E13710">
        <v>68</v>
      </c>
      <c r="F13710">
        <v>0</v>
      </c>
      <c r="H13710">
        <f t="shared" si="106"/>
        <v>76.5</v>
      </c>
      <c r="I13710">
        <f t="shared" si="107"/>
        <v>0</v>
      </c>
      <c r="J13710">
        <f t="shared" si="108"/>
        <v>11.5</v>
      </c>
      <c r="K13710">
        <f t="shared" si="109"/>
        <v>11.5</v>
      </c>
      <c r="L13710" s="15"/>
      <c r="M13710" s="1">
        <f t="shared" si="110"/>
        <v>316137.29988812993</v>
      </c>
      <c r="T13710"/>
    </row>
    <row r="13711" spans="1:20" x14ac:dyDescent="0.25">
      <c r="A13711">
        <v>1998</v>
      </c>
      <c r="B13711">
        <v>7</v>
      </c>
      <c r="C13711">
        <v>14</v>
      </c>
      <c r="D13711">
        <v>85</v>
      </c>
      <c r="E13711">
        <v>70</v>
      </c>
      <c r="F13711">
        <v>0</v>
      </c>
      <c r="H13711">
        <f t="shared" si="106"/>
        <v>77.5</v>
      </c>
      <c r="I13711">
        <f t="shared" si="107"/>
        <v>0</v>
      </c>
      <c r="J13711">
        <f t="shared" si="108"/>
        <v>12.5</v>
      </c>
      <c r="K13711">
        <f t="shared" si="109"/>
        <v>12.5</v>
      </c>
      <c r="L13711" s="15"/>
      <c r="M13711" s="1">
        <f t="shared" si="110"/>
        <v>343298.74449185503</v>
      </c>
      <c r="T13711"/>
    </row>
    <row r="13712" spans="1:20" x14ac:dyDescent="0.25">
      <c r="A13712">
        <v>1998</v>
      </c>
      <c r="B13712">
        <v>7</v>
      </c>
      <c r="C13712">
        <v>15</v>
      </c>
      <c r="D13712">
        <v>85</v>
      </c>
      <c r="E13712">
        <v>72</v>
      </c>
      <c r="F13712">
        <v>0</v>
      </c>
      <c r="H13712">
        <f t="shared" si="106"/>
        <v>78.5</v>
      </c>
      <c r="I13712">
        <f t="shared" si="107"/>
        <v>0</v>
      </c>
      <c r="J13712">
        <f t="shared" si="108"/>
        <v>13.5</v>
      </c>
      <c r="K13712">
        <f t="shared" si="109"/>
        <v>13.5</v>
      </c>
      <c r="L13712" s="15"/>
      <c r="M13712" s="1">
        <f t="shared" si="110"/>
        <v>370460.18909558008</v>
      </c>
      <c r="T13712"/>
    </row>
    <row r="13713" spans="1:20" x14ac:dyDescent="0.25">
      <c r="A13713">
        <v>1998</v>
      </c>
      <c r="B13713">
        <v>7</v>
      </c>
      <c r="C13713">
        <v>16</v>
      </c>
      <c r="D13713">
        <v>85</v>
      </c>
      <c r="E13713">
        <v>74</v>
      </c>
      <c r="F13713">
        <v>0</v>
      </c>
      <c r="H13713">
        <f t="shared" si="106"/>
        <v>79.5</v>
      </c>
      <c r="I13713">
        <f t="shared" si="107"/>
        <v>0</v>
      </c>
      <c r="J13713">
        <f t="shared" si="108"/>
        <v>14.5</v>
      </c>
      <c r="K13713">
        <f t="shared" si="109"/>
        <v>14.5</v>
      </c>
      <c r="L13713" s="15"/>
      <c r="M13713" s="1">
        <f t="shared" si="110"/>
        <v>397621.63369930518</v>
      </c>
      <c r="T13713"/>
    </row>
    <row r="13714" spans="1:20" x14ac:dyDescent="0.25">
      <c r="A13714">
        <v>1998</v>
      </c>
      <c r="B13714">
        <v>7</v>
      </c>
      <c r="C13714">
        <v>17</v>
      </c>
      <c r="D13714">
        <v>85</v>
      </c>
      <c r="E13714">
        <v>74</v>
      </c>
      <c r="F13714">
        <v>3</v>
      </c>
      <c r="H13714">
        <f t="shared" si="106"/>
        <v>79.5</v>
      </c>
      <c r="I13714">
        <f t="shared" si="107"/>
        <v>0</v>
      </c>
      <c r="J13714">
        <f t="shared" si="108"/>
        <v>14.5</v>
      </c>
      <c r="K13714">
        <f t="shared" si="109"/>
        <v>14.5</v>
      </c>
      <c r="L13714" s="15"/>
      <c r="M13714" s="1">
        <f t="shared" si="110"/>
        <v>397621.63369930518</v>
      </c>
      <c r="T13714"/>
    </row>
    <row r="13715" spans="1:20" x14ac:dyDescent="0.25">
      <c r="A13715">
        <v>1998</v>
      </c>
      <c r="B13715">
        <v>7</v>
      </c>
      <c r="C13715">
        <v>18</v>
      </c>
      <c r="D13715">
        <v>87</v>
      </c>
      <c r="E13715">
        <v>72</v>
      </c>
      <c r="F13715">
        <v>0</v>
      </c>
      <c r="H13715">
        <f t="shared" si="106"/>
        <v>79.5</v>
      </c>
      <c r="I13715">
        <f t="shared" si="107"/>
        <v>0</v>
      </c>
      <c r="J13715">
        <f t="shared" si="108"/>
        <v>14.5</v>
      </c>
      <c r="K13715">
        <f t="shared" si="109"/>
        <v>14.5</v>
      </c>
      <c r="L13715" s="15"/>
      <c r="M13715" s="1">
        <f t="shared" si="110"/>
        <v>397621.63369930518</v>
      </c>
      <c r="T13715"/>
    </row>
    <row r="13716" spans="1:20" x14ac:dyDescent="0.25">
      <c r="A13716">
        <v>1998</v>
      </c>
      <c r="B13716">
        <v>7</v>
      </c>
      <c r="C13716">
        <v>19</v>
      </c>
      <c r="D13716">
        <v>86</v>
      </c>
      <c r="E13716">
        <v>71</v>
      </c>
      <c r="F13716">
        <v>0</v>
      </c>
      <c r="H13716">
        <f t="shared" si="106"/>
        <v>78.5</v>
      </c>
      <c r="I13716">
        <f t="shared" si="107"/>
        <v>0</v>
      </c>
      <c r="J13716">
        <f t="shared" si="108"/>
        <v>13.5</v>
      </c>
      <c r="K13716">
        <f t="shared" si="109"/>
        <v>13.5</v>
      </c>
      <c r="L13716" s="15"/>
      <c r="M13716" s="1">
        <f t="shared" si="110"/>
        <v>370460.18909558008</v>
      </c>
      <c r="T13716"/>
    </row>
    <row r="13717" spans="1:20" x14ac:dyDescent="0.25">
      <c r="A13717">
        <v>1998</v>
      </c>
      <c r="B13717">
        <v>7</v>
      </c>
      <c r="C13717">
        <v>20</v>
      </c>
      <c r="D13717">
        <v>87</v>
      </c>
      <c r="E13717">
        <v>74</v>
      </c>
      <c r="F13717">
        <v>0</v>
      </c>
      <c r="H13717">
        <f t="shared" si="106"/>
        <v>80.5</v>
      </c>
      <c r="I13717">
        <f t="shared" si="107"/>
        <v>0</v>
      </c>
      <c r="J13717">
        <f t="shared" si="108"/>
        <v>15.5</v>
      </c>
      <c r="K13717">
        <f t="shared" si="109"/>
        <v>15.5</v>
      </c>
      <c r="L13717" s="15"/>
      <c r="M13717" s="1">
        <f t="shared" si="110"/>
        <v>424783.07830303028</v>
      </c>
      <c r="T13717"/>
    </row>
    <row r="13718" spans="1:20" x14ac:dyDescent="0.25">
      <c r="A13718">
        <v>1998</v>
      </c>
      <c r="B13718">
        <v>7</v>
      </c>
      <c r="C13718">
        <v>21</v>
      </c>
      <c r="D13718">
        <v>91</v>
      </c>
      <c r="E13718">
        <v>72</v>
      </c>
      <c r="F13718">
        <v>5</v>
      </c>
      <c r="H13718">
        <f t="shared" si="106"/>
        <v>81.5</v>
      </c>
      <c r="I13718">
        <f t="shared" si="107"/>
        <v>0</v>
      </c>
      <c r="J13718">
        <f t="shared" si="108"/>
        <v>16.5</v>
      </c>
      <c r="K13718">
        <f t="shared" si="109"/>
        <v>16.5</v>
      </c>
      <c r="L13718" s="15"/>
      <c r="M13718" s="1">
        <f t="shared" si="110"/>
        <v>451944.52290675539</v>
      </c>
      <c r="T13718"/>
    </row>
    <row r="13719" spans="1:20" x14ac:dyDescent="0.25">
      <c r="A13719">
        <v>1998</v>
      </c>
      <c r="B13719">
        <v>7</v>
      </c>
      <c r="C13719">
        <v>22</v>
      </c>
      <c r="D13719">
        <v>93</v>
      </c>
      <c r="E13719">
        <v>78</v>
      </c>
      <c r="F13719">
        <v>0</v>
      </c>
      <c r="H13719">
        <f t="shared" si="106"/>
        <v>85.5</v>
      </c>
      <c r="I13719">
        <f t="shared" si="107"/>
        <v>0</v>
      </c>
      <c r="J13719">
        <f t="shared" si="108"/>
        <v>20.5</v>
      </c>
      <c r="K13719">
        <f t="shared" si="109"/>
        <v>20.5</v>
      </c>
      <c r="L13719" s="15"/>
      <c r="M13719" s="1">
        <f t="shared" si="110"/>
        <v>560590.30132165574</v>
      </c>
      <c r="T13719"/>
    </row>
    <row r="13720" spans="1:20" x14ac:dyDescent="0.25">
      <c r="A13720">
        <v>1998</v>
      </c>
      <c r="B13720">
        <v>7</v>
      </c>
      <c r="C13720">
        <v>23</v>
      </c>
      <c r="D13720">
        <v>87</v>
      </c>
      <c r="E13720">
        <v>76</v>
      </c>
      <c r="F13720">
        <v>26</v>
      </c>
      <c r="H13720">
        <f t="shared" si="106"/>
        <v>81.5</v>
      </c>
      <c r="I13720">
        <f t="shared" si="107"/>
        <v>0</v>
      </c>
      <c r="J13720">
        <f t="shared" si="108"/>
        <v>16.5</v>
      </c>
      <c r="K13720">
        <f t="shared" si="109"/>
        <v>16.5</v>
      </c>
      <c r="L13720" s="15"/>
      <c r="M13720" s="1">
        <f t="shared" si="110"/>
        <v>451944.52290675539</v>
      </c>
      <c r="T13720"/>
    </row>
    <row r="13721" spans="1:20" x14ac:dyDescent="0.25">
      <c r="A13721">
        <v>1998</v>
      </c>
      <c r="B13721">
        <v>7</v>
      </c>
      <c r="C13721">
        <v>24</v>
      </c>
      <c r="D13721">
        <v>86</v>
      </c>
      <c r="E13721">
        <v>72</v>
      </c>
      <c r="F13721">
        <v>0</v>
      </c>
      <c r="H13721">
        <f t="shared" si="106"/>
        <v>79</v>
      </c>
      <c r="I13721">
        <f t="shared" si="107"/>
        <v>0</v>
      </c>
      <c r="J13721">
        <f t="shared" si="108"/>
        <v>14</v>
      </c>
      <c r="K13721">
        <f t="shared" si="109"/>
        <v>14</v>
      </c>
      <c r="L13721" s="15"/>
      <c r="M13721" s="1">
        <f t="shared" si="110"/>
        <v>384040.91139744263</v>
      </c>
      <c r="T13721"/>
    </row>
    <row r="13722" spans="1:20" x14ac:dyDescent="0.25">
      <c r="A13722">
        <v>1998</v>
      </c>
      <c r="B13722">
        <v>7</v>
      </c>
      <c r="C13722">
        <v>25</v>
      </c>
      <c r="D13722">
        <v>84</v>
      </c>
      <c r="E13722">
        <v>67</v>
      </c>
      <c r="F13722">
        <v>0</v>
      </c>
      <c r="H13722">
        <f t="shared" si="106"/>
        <v>75.5</v>
      </c>
      <c r="I13722">
        <f t="shared" si="107"/>
        <v>0</v>
      </c>
      <c r="J13722">
        <f t="shared" si="108"/>
        <v>10.5</v>
      </c>
      <c r="K13722">
        <f t="shared" si="109"/>
        <v>10.5</v>
      </c>
      <c r="L13722" s="15"/>
      <c r="M13722" s="1">
        <f t="shared" si="110"/>
        <v>288975.85528440482</v>
      </c>
      <c r="T13722"/>
    </row>
    <row r="13723" spans="1:20" x14ac:dyDescent="0.25">
      <c r="A13723">
        <v>1998</v>
      </c>
      <c r="B13723">
        <v>7</v>
      </c>
      <c r="C13723">
        <v>26</v>
      </c>
      <c r="D13723">
        <v>83</v>
      </c>
      <c r="E13723">
        <v>68</v>
      </c>
      <c r="F13723">
        <v>0</v>
      </c>
      <c r="H13723">
        <f t="shared" si="106"/>
        <v>75.5</v>
      </c>
      <c r="I13723">
        <f t="shared" si="107"/>
        <v>0</v>
      </c>
      <c r="J13723">
        <f t="shared" si="108"/>
        <v>10.5</v>
      </c>
      <c r="K13723">
        <f t="shared" si="109"/>
        <v>10.5</v>
      </c>
      <c r="L13723" s="15"/>
      <c r="M13723" s="1">
        <f t="shared" si="110"/>
        <v>288975.85528440482</v>
      </c>
      <c r="T13723"/>
    </row>
    <row r="13724" spans="1:20" x14ac:dyDescent="0.25">
      <c r="A13724">
        <v>1998</v>
      </c>
      <c r="B13724">
        <v>7</v>
      </c>
      <c r="C13724">
        <v>27</v>
      </c>
      <c r="D13724">
        <v>85</v>
      </c>
      <c r="E13724">
        <v>70</v>
      </c>
      <c r="F13724">
        <v>0</v>
      </c>
      <c r="H13724">
        <f t="shared" si="106"/>
        <v>77.5</v>
      </c>
      <c r="I13724">
        <f t="shared" si="107"/>
        <v>0</v>
      </c>
      <c r="J13724">
        <f t="shared" si="108"/>
        <v>12.5</v>
      </c>
      <c r="K13724">
        <f t="shared" si="109"/>
        <v>12.5</v>
      </c>
      <c r="L13724" s="15"/>
      <c r="M13724" s="1">
        <f t="shared" si="110"/>
        <v>343298.74449185503</v>
      </c>
      <c r="T13724"/>
    </row>
    <row r="13725" spans="1:20" x14ac:dyDescent="0.25">
      <c r="A13725">
        <v>1998</v>
      </c>
      <c r="B13725">
        <v>7</v>
      </c>
      <c r="C13725">
        <v>28</v>
      </c>
      <c r="D13725">
        <v>86</v>
      </c>
      <c r="E13725">
        <v>72</v>
      </c>
      <c r="F13725">
        <v>0</v>
      </c>
      <c r="H13725">
        <f t="shared" si="106"/>
        <v>79</v>
      </c>
      <c r="I13725">
        <f t="shared" si="107"/>
        <v>0</v>
      </c>
      <c r="J13725">
        <f t="shared" si="108"/>
        <v>14</v>
      </c>
      <c r="K13725">
        <f t="shared" si="109"/>
        <v>14</v>
      </c>
      <c r="L13725" s="15"/>
      <c r="M13725" s="1">
        <f t="shared" si="110"/>
        <v>384040.91139744263</v>
      </c>
      <c r="T13725"/>
    </row>
    <row r="13726" spans="1:20" x14ac:dyDescent="0.25">
      <c r="A13726">
        <v>1998</v>
      </c>
      <c r="B13726">
        <v>7</v>
      </c>
      <c r="C13726">
        <v>29</v>
      </c>
      <c r="D13726">
        <v>90</v>
      </c>
      <c r="E13726">
        <v>74</v>
      </c>
      <c r="F13726">
        <v>0</v>
      </c>
      <c r="H13726">
        <f t="shared" ref="H13726:H13789" si="111">+(D13726+E13726)/2</f>
        <v>82</v>
      </c>
      <c r="I13726">
        <f t="shared" ref="I13726:I13789" si="112">+IF(H13726&lt;65,65-H13726,0)</f>
        <v>0</v>
      </c>
      <c r="J13726">
        <f t="shared" si="108"/>
        <v>17</v>
      </c>
      <c r="K13726">
        <f t="shared" si="109"/>
        <v>17</v>
      </c>
      <c r="L13726" s="15"/>
      <c r="M13726" s="1">
        <f t="shared" si="110"/>
        <v>465525.24520861794</v>
      </c>
      <c r="T13726"/>
    </row>
    <row r="13727" spans="1:20" x14ac:dyDescent="0.25">
      <c r="A13727">
        <v>1998</v>
      </c>
      <c r="B13727">
        <v>7</v>
      </c>
      <c r="C13727">
        <v>30</v>
      </c>
      <c r="D13727">
        <v>87</v>
      </c>
      <c r="E13727">
        <v>72</v>
      </c>
      <c r="F13727">
        <v>0</v>
      </c>
      <c r="H13727">
        <f t="shared" si="111"/>
        <v>79.5</v>
      </c>
      <c r="I13727">
        <f t="shared" si="112"/>
        <v>0</v>
      </c>
      <c r="J13727">
        <f t="shared" si="108"/>
        <v>14.5</v>
      </c>
      <c r="K13727">
        <f t="shared" si="109"/>
        <v>14.5</v>
      </c>
      <c r="L13727" s="15"/>
      <c r="M13727" s="1">
        <f t="shared" si="110"/>
        <v>397621.63369930518</v>
      </c>
      <c r="T13727"/>
    </row>
    <row r="13728" spans="1:20" x14ac:dyDescent="0.25">
      <c r="A13728">
        <v>1998</v>
      </c>
      <c r="B13728">
        <v>7</v>
      </c>
      <c r="C13728">
        <v>31</v>
      </c>
      <c r="D13728">
        <v>87</v>
      </c>
      <c r="E13728">
        <v>72</v>
      </c>
      <c r="F13728">
        <v>33</v>
      </c>
      <c r="H13728">
        <f t="shared" si="111"/>
        <v>79.5</v>
      </c>
      <c r="I13728">
        <f t="shared" si="112"/>
        <v>0</v>
      </c>
      <c r="J13728">
        <f t="shared" si="108"/>
        <v>14.5</v>
      </c>
      <c r="K13728">
        <f t="shared" si="109"/>
        <v>14.5</v>
      </c>
      <c r="L13728" s="15"/>
      <c r="M13728" s="1">
        <f t="shared" si="110"/>
        <v>397621.63369930518</v>
      </c>
      <c r="T13728"/>
    </row>
    <row r="13729" spans="1:20" x14ac:dyDescent="0.25">
      <c r="A13729">
        <v>1998</v>
      </c>
      <c r="B13729">
        <v>8</v>
      </c>
      <c r="C13729">
        <v>1</v>
      </c>
      <c r="D13729">
        <v>81</v>
      </c>
      <c r="E13729">
        <v>64</v>
      </c>
      <c r="F13729">
        <v>0</v>
      </c>
      <c r="H13729">
        <f t="shared" si="111"/>
        <v>72.5</v>
      </c>
      <c r="I13729">
        <f t="shared" si="112"/>
        <v>0</v>
      </c>
      <c r="J13729">
        <f t="shared" si="108"/>
        <v>7.5</v>
      </c>
      <c r="K13729">
        <f t="shared" si="109"/>
        <v>7.5</v>
      </c>
      <c r="L13729" s="15"/>
      <c r="M13729" s="1">
        <f t="shared" si="110"/>
        <v>207491.52147322954</v>
      </c>
      <c r="T13729"/>
    </row>
    <row r="13730" spans="1:20" x14ac:dyDescent="0.25">
      <c r="A13730">
        <v>1998</v>
      </c>
      <c r="B13730">
        <v>8</v>
      </c>
      <c r="C13730">
        <v>2</v>
      </c>
      <c r="D13730">
        <v>83</v>
      </c>
      <c r="E13730">
        <v>64</v>
      </c>
      <c r="F13730">
        <v>0</v>
      </c>
      <c r="H13730">
        <f t="shared" si="111"/>
        <v>73.5</v>
      </c>
      <c r="I13730">
        <f t="shared" si="112"/>
        <v>0</v>
      </c>
      <c r="J13730">
        <f t="shared" si="108"/>
        <v>8.5</v>
      </c>
      <c r="K13730">
        <f t="shared" si="109"/>
        <v>8.5</v>
      </c>
      <c r="L13730" s="15"/>
      <c r="M13730" s="1">
        <f t="shared" si="110"/>
        <v>234652.96607695465</v>
      </c>
      <c r="T13730"/>
    </row>
    <row r="13731" spans="1:20" x14ac:dyDescent="0.25">
      <c r="A13731">
        <v>1998</v>
      </c>
      <c r="B13731">
        <v>8</v>
      </c>
      <c r="C13731">
        <v>3</v>
      </c>
      <c r="D13731">
        <v>87</v>
      </c>
      <c r="E13731">
        <v>67</v>
      </c>
      <c r="F13731">
        <v>0</v>
      </c>
      <c r="H13731">
        <f t="shared" si="111"/>
        <v>77</v>
      </c>
      <c r="I13731">
        <f t="shared" si="112"/>
        <v>0</v>
      </c>
      <c r="J13731">
        <f t="shared" si="108"/>
        <v>12</v>
      </c>
      <c r="K13731">
        <f t="shared" si="109"/>
        <v>12</v>
      </c>
      <c r="L13731" s="15"/>
      <c r="M13731" s="1">
        <f t="shared" si="110"/>
        <v>329718.02218999248</v>
      </c>
      <c r="T13731"/>
    </row>
    <row r="13732" spans="1:20" x14ac:dyDescent="0.25">
      <c r="A13732">
        <v>1998</v>
      </c>
      <c r="B13732">
        <v>8</v>
      </c>
      <c r="C13732">
        <v>4</v>
      </c>
      <c r="D13732">
        <v>87</v>
      </c>
      <c r="E13732">
        <v>70</v>
      </c>
      <c r="F13732">
        <v>0</v>
      </c>
      <c r="H13732">
        <f t="shared" si="111"/>
        <v>78.5</v>
      </c>
      <c r="I13732">
        <f t="shared" si="112"/>
        <v>0</v>
      </c>
      <c r="J13732">
        <f t="shared" si="108"/>
        <v>13.5</v>
      </c>
      <c r="K13732">
        <f t="shared" si="109"/>
        <v>13.5</v>
      </c>
      <c r="L13732" s="15"/>
      <c r="M13732" s="1">
        <f t="shared" si="110"/>
        <v>370460.18909558008</v>
      </c>
      <c r="T13732"/>
    </row>
    <row r="13733" spans="1:20" x14ac:dyDescent="0.25">
      <c r="A13733">
        <v>1998</v>
      </c>
      <c r="B13733">
        <v>8</v>
      </c>
      <c r="C13733">
        <v>5</v>
      </c>
      <c r="D13733">
        <v>86</v>
      </c>
      <c r="E13733">
        <v>70</v>
      </c>
      <c r="F13733">
        <v>0</v>
      </c>
      <c r="H13733">
        <f t="shared" si="111"/>
        <v>78</v>
      </c>
      <c r="I13733">
        <f t="shared" si="112"/>
        <v>0</v>
      </c>
      <c r="J13733">
        <f t="shared" si="108"/>
        <v>13</v>
      </c>
      <c r="K13733">
        <f t="shared" si="109"/>
        <v>13</v>
      </c>
      <c r="L13733" s="15"/>
      <c r="M13733" s="1">
        <f t="shared" si="110"/>
        <v>356879.46679371758</v>
      </c>
      <c r="T13733"/>
    </row>
    <row r="13734" spans="1:20" x14ac:dyDescent="0.25">
      <c r="A13734">
        <v>1998</v>
      </c>
      <c r="B13734">
        <v>8</v>
      </c>
      <c r="C13734">
        <v>6</v>
      </c>
      <c r="D13734">
        <v>87</v>
      </c>
      <c r="E13734">
        <v>70</v>
      </c>
      <c r="F13734">
        <v>0</v>
      </c>
      <c r="H13734">
        <f t="shared" si="111"/>
        <v>78.5</v>
      </c>
      <c r="I13734">
        <f t="shared" si="112"/>
        <v>0</v>
      </c>
      <c r="J13734">
        <f t="shared" si="108"/>
        <v>13.5</v>
      </c>
      <c r="K13734">
        <f t="shared" si="109"/>
        <v>13.5</v>
      </c>
      <c r="L13734" s="15"/>
      <c r="M13734" s="1">
        <f t="shared" si="110"/>
        <v>370460.18909558008</v>
      </c>
      <c r="T13734"/>
    </row>
    <row r="13735" spans="1:20" x14ac:dyDescent="0.25">
      <c r="A13735">
        <v>1998</v>
      </c>
      <c r="B13735">
        <v>8</v>
      </c>
      <c r="C13735">
        <v>7</v>
      </c>
      <c r="D13735">
        <v>84</v>
      </c>
      <c r="E13735">
        <v>68</v>
      </c>
      <c r="F13735">
        <v>0</v>
      </c>
      <c r="H13735">
        <f t="shared" si="111"/>
        <v>76</v>
      </c>
      <c r="I13735">
        <f t="shared" si="112"/>
        <v>0</v>
      </c>
      <c r="J13735">
        <f t="shared" si="108"/>
        <v>11</v>
      </c>
      <c r="K13735">
        <f t="shared" si="109"/>
        <v>11</v>
      </c>
      <c r="L13735" s="15"/>
      <c r="M13735" s="1">
        <f t="shared" si="110"/>
        <v>302556.57758626738</v>
      </c>
      <c r="T13735"/>
    </row>
    <row r="13736" spans="1:20" x14ac:dyDescent="0.25">
      <c r="A13736">
        <v>1998</v>
      </c>
      <c r="B13736">
        <v>8</v>
      </c>
      <c r="C13736">
        <v>8</v>
      </c>
      <c r="D13736">
        <v>85</v>
      </c>
      <c r="E13736">
        <v>67</v>
      </c>
      <c r="F13736">
        <v>0</v>
      </c>
      <c r="H13736">
        <f t="shared" si="111"/>
        <v>76</v>
      </c>
      <c r="I13736">
        <f t="shared" si="112"/>
        <v>0</v>
      </c>
      <c r="J13736">
        <f t="shared" si="108"/>
        <v>11</v>
      </c>
      <c r="K13736">
        <f t="shared" si="109"/>
        <v>11</v>
      </c>
      <c r="L13736" s="15"/>
      <c r="M13736" s="1">
        <f t="shared" si="110"/>
        <v>302556.57758626738</v>
      </c>
      <c r="T13736"/>
    </row>
    <row r="13737" spans="1:20" x14ac:dyDescent="0.25">
      <c r="A13737">
        <v>1998</v>
      </c>
      <c r="B13737">
        <v>8</v>
      </c>
      <c r="C13737">
        <v>9</v>
      </c>
      <c r="D13737">
        <v>86</v>
      </c>
      <c r="E13737">
        <v>72</v>
      </c>
      <c r="F13737">
        <v>0</v>
      </c>
      <c r="H13737">
        <f t="shared" si="111"/>
        <v>79</v>
      </c>
      <c r="I13737">
        <f t="shared" si="112"/>
        <v>0</v>
      </c>
      <c r="J13737">
        <f t="shared" si="108"/>
        <v>14</v>
      </c>
      <c r="K13737">
        <f t="shared" si="109"/>
        <v>14</v>
      </c>
      <c r="L13737" s="15"/>
      <c r="M13737" s="1">
        <f t="shared" si="110"/>
        <v>384040.91139744263</v>
      </c>
      <c r="T13737"/>
    </row>
    <row r="13738" spans="1:20" x14ac:dyDescent="0.25">
      <c r="A13738">
        <v>1998</v>
      </c>
      <c r="B13738">
        <v>8</v>
      </c>
      <c r="C13738">
        <v>10</v>
      </c>
      <c r="D13738">
        <v>85</v>
      </c>
      <c r="E13738">
        <v>73</v>
      </c>
      <c r="F13738">
        <v>6</v>
      </c>
      <c r="H13738">
        <f t="shared" si="111"/>
        <v>79</v>
      </c>
      <c r="I13738">
        <f t="shared" si="112"/>
        <v>0</v>
      </c>
      <c r="J13738">
        <f t="shared" si="108"/>
        <v>14</v>
      </c>
      <c r="K13738">
        <f t="shared" si="109"/>
        <v>14</v>
      </c>
      <c r="L13738" s="15"/>
      <c r="M13738" s="1">
        <f t="shared" si="110"/>
        <v>384040.91139744263</v>
      </c>
      <c r="T13738"/>
    </row>
    <row r="13739" spans="1:20" x14ac:dyDescent="0.25">
      <c r="A13739">
        <v>1998</v>
      </c>
      <c r="B13739">
        <v>8</v>
      </c>
      <c r="C13739">
        <v>11</v>
      </c>
      <c r="D13739">
        <v>88</v>
      </c>
      <c r="E13739">
        <v>71</v>
      </c>
      <c r="F13739">
        <v>9</v>
      </c>
      <c r="H13739">
        <f t="shared" si="111"/>
        <v>79.5</v>
      </c>
      <c r="I13739">
        <f t="shared" si="112"/>
        <v>0</v>
      </c>
      <c r="J13739">
        <f t="shared" si="108"/>
        <v>14.5</v>
      </c>
      <c r="K13739">
        <f t="shared" si="109"/>
        <v>14.5</v>
      </c>
      <c r="L13739" s="15"/>
      <c r="M13739" s="1">
        <f t="shared" si="110"/>
        <v>397621.63369930518</v>
      </c>
      <c r="T13739"/>
    </row>
    <row r="13740" spans="1:20" x14ac:dyDescent="0.25">
      <c r="A13740">
        <v>1998</v>
      </c>
      <c r="B13740">
        <v>8</v>
      </c>
      <c r="C13740">
        <v>12</v>
      </c>
      <c r="D13740">
        <v>86</v>
      </c>
      <c r="E13740">
        <v>68</v>
      </c>
      <c r="F13740">
        <v>0</v>
      </c>
      <c r="H13740">
        <f t="shared" si="111"/>
        <v>77</v>
      </c>
      <c r="I13740">
        <f t="shared" si="112"/>
        <v>0</v>
      </c>
      <c r="J13740">
        <f t="shared" si="108"/>
        <v>12</v>
      </c>
      <c r="K13740">
        <f t="shared" si="109"/>
        <v>12</v>
      </c>
      <c r="L13740" s="15"/>
      <c r="M13740" s="1">
        <f t="shared" si="110"/>
        <v>329718.02218999248</v>
      </c>
      <c r="T13740"/>
    </row>
    <row r="13741" spans="1:20" x14ac:dyDescent="0.25">
      <c r="A13741">
        <v>1998</v>
      </c>
      <c r="B13741">
        <v>8</v>
      </c>
      <c r="C13741">
        <v>13</v>
      </c>
      <c r="D13741">
        <v>77</v>
      </c>
      <c r="E13741">
        <v>68</v>
      </c>
      <c r="F13741">
        <v>0</v>
      </c>
      <c r="H13741">
        <f t="shared" si="111"/>
        <v>72.5</v>
      </c>
      <c r="I13741">
        <f t="shared" si="112"/>
        <v>0</v>
      </c>
      <c r="J13741">
        <f t="shared" si="108"/>
        <v>7.5</v>
      </c>
      <c r="K13741">
        <f t="shared" si="109"/>
        <v>7.5</v>
      </c>
      <c r="L13741" s="15"/>
      <c r="M13741" s="1">
        <f t="shared" si="110"/>
        <v>207491.52147322954</v>
      </c>
      <c r="T13741"/>
    </row>
    <row r="13742" spans="1:20" x14ac:dyDescent="0.25">
      <c r="A13742">
        <v>1998</v>
      </c>
      <c r="B13742">
        <v>8</v>
      </c>
      <c r="C13742">
        <v>14</v>
      </c>
      <c r="D13742">
        <v>76</v>
      </c>
      <c r="E13742">
        <v>69</v>
      </c>
      <c r="F13742">
        <v>0</v>
      </c>
      <c r="H13742">
        <f t="shared" si="111"/>
        <v>72.5</v>
      </c>
      <c r="I13742">
        <f t="shared" si="112"/>
        <v>0</v>
      </c>
      <c r="J13742">
        <f t="shared" si="108"/>
        <v>7.5</v>
      </c>
      <c r="K13742">
        <f t="shared" si="109"/>
        <v>7.5</v>
      </c>
      <c r="L13742" s="15"/>
      <c r="M13742" s="1">
        <f t="shared" si="110"/>
        <v>207491.52147322954</v>
      </c>
      <c r="T13742"/>
    </row>
    <row r="13743" spans="1:20" x14ac:dyDescent="0.25">
      <c r="A13743">
        <v>1998</v>
      </c>
      <c r="B13743">
        <v>8</v>
      </c>
      <c r="C13743">
        <v>15</v>
      </c>
      <c r="D13743">
        <v>84</v>
      </c>
      <c r="E13743">
        <v>70</v>
      </c>
      <c r="F13743">
        <v>0</v>
      </c>
      <c r="H13743">
        <f t="shared" si="111"/>
        <v>77</v>
      </c>
      <c r="I13743">
        <f t="shared" si="112"/>
        <v>0</v>
      </c>
      <c r="J13743">
        <f t="shared" si="108"/>
        <v>12</v>
      </c>
      <c r="K13743">
        <f t="shared" si="109"/>
        <v>12</v>
      </c>
      <c r="L13743" s="15"/>
      <c r="M13743" s="1">
        <f t="shared" si="110"/>
        <v>329718.02218999248</v>
      </c>
      <c r="T13743"/>
    </row>
    <row r="13744" spans="1:20" x14ac:dyDescent="0.25">
      <c r="A13744">
        <v>1998</v>
      </c>
      <c r="B13744">
        <v>8</v>
      </c>
      <c r="C13744">
        <v>16</v>
      </c>
      <c r="D13744">
        <v>87</v>
      </c>
      <c r="E13744">
        <v>71</v>
      </c>
      <c r="F13744">
        <v>0</v>
      </c>
      <c r="H13744">
        <f t="shared" si="111"/>
        <v>79</v>
      </c>
      <c r="I13744">
        <f t="shared" si="112"/>
        <v>0</v>
      </c>
      <c r="J13744">
        <f t="shared" si="108"/>
        <v>14</v>
      </c>
      <c r="K13744">
        <f t="shared" si="109"/>
        <v>14</v>
      </c>
      <c r="L13744" s="15"/>
      <c r="M13744" s="1">
        <f t="shared" si="110"/>
        <v>384040.91139744263</v>
      </c>
      <c r="T13744"/>
    </row>
    <row r="13745" spans="1:20" x14ac:dyDescent="0.25">
      <c r="A13745">
        <v>1998</v>
      </c>
      <c r="B13745">
        <v>8</v>
      </c>
      <c r="C13745">
        <v>17</v>
      </c>
      <c r="D13745">
        <v>79</v>
      </c>
      <c r="E13745">
        <v>73</v>
      </c>
      <c r="F13745">
        <v>238</v>
      </c>
      <c r="H13745">
        <f t="shared" si="111"/>
        <v>76</v>
      </c>
      <c r="I13745">
        <f t="shared" si="112"/>
        <v>0</v>
      </c>
      <c r="J13745">
        <f t="shared" si="108"/>
        <v>11</v>
      </c>
      <c r="K13745">
        <f t="shared" si="109"/>
        <v>11</v>
      </c>
      <c r="L13745" s="15"/>
      <c r="M13745" s="1">
        <f t="shared" si="110"/>
        <v>302556.57758626738</v>
      </c>
      <c r="T13745"/>
    </row>
    <row r="13746" spans="1:20" x14ac:dyDescent="0.25">
      <c r="A13746">
        <v>1998</v>
      </c>
      <c r="B13746">
        <v>8</v>
      </c>
      <c r="C13746">
        <v>18</v>
      </c>
      <c r="D13746">
        <v>87</v>
      </c>
      <c r="E13746">
        <v>65</v>
      </c>
      <c r="F13746">
        <v>5</v>
      </c>
      <c r="H13746">
        <f t="shared" si="111"/>
        <v>76</v>
      </c>
      <c r="I13746">
        <f t="shared" si="112"/>
        <v>0</v>
      </c>
      <c r="J13746">
        <f t="shared" si="108"/>
        <v>11</v>
      </c>
      <c r="K13746">
        <f t="shared" si="109"/>
        <v>11</v>
      </c>
      <c r="L13746" s="15"/>
      <c r="M13746" s="1">
        <f t="shared" si="110"/>
        <v>302556.57758626738</v>
      </c>
      <c r="T13746"/>
    </row>
    <row r="13747" spans="1:20" x14ac:dyDescent="0.25">
      <c r="A13747">
        <v>1998</v>
      </c>
      <c r="B13747">
        <v>8</v>
      </c>
      <c r="C13747">
        <v>19</v>
      </c>
      <c r="D13747">
        <v>73</v>
      </c>
      <c r="E13747">
        <v>59</v>
      </c>
      <c r="F13747">
        <v>0</v>
      </c>
      <c r="H13747">
        <f t="shared" si="111"/>
        <v>66</v>
      </c>
      <c r="I13747">
        <f t="shared" si="112"/>
        <v>0</v>
      </c>
      <c r="J13747">
        <f t="shared" si="108"/>
        <v>1</v>
      </c>
      <c r="K13747">
        <f t="shared" si="109"/>
        <v>1</v>
      </c>
      <c r="L13747" s="15"/>
      <c r="M13747" s="1">
        <f t="shared" si="110"/>
        <v>30942.131549016442</v>
      </c>
      <c r="T13747"/>
    </row>
    <row r="13748" spans="1:20" x14ac:dyDescent="0.25">
      <c r="A13748">
        <v>1998</v>
      </c>
      <c r="B13748">
        <v>8</v>
      </c>
      <c r="C13748">
        <v>20</v>
      </c>
      <c r="D13748">
        <v>79</v>
      </c>
      <c r="E13748">
        <v>58</v>
      </c>
      <c r="F13748">
        <v>0</v>
      </c>
      <c r="H13748">
        <f t="shared" si="111"/>
        <v>68.5</v>
      </c>
      <c r="I13748">
        <f t="shared" si="112"/>
        <v>0</v>
      </c>
      <c r="J13748">
        <f t="shared" si="108"/>
        <v>3.5</v>
      </c>
      <c r="K13748">
        <f t="shared" si="109"/>
        <v>3.5</v>
      </c>
      <c r="L13748" s="15"/>
      <c r="M13748" s="1">
        <f t="shared" si="110"/>
        <v>98845.743058329172</v>
      </c>
      <c r="T13748"/>
    </row>
    <row r="13749" spans="1:20" x14ac:dyDescent="0.25">
      <c r="A13749">
        <v>1998</v>
      </c>
      <c r="B13749">
        <v>8</v>
      </c>
      <c r="C13749">
        <v>21</v>
      </c>
      <c r="D13749">
        <v>84</v>
      </c>
      <c r="E13749">
        <v>64</v>
      </c>
      <c r="F13749">
        <v>0</v>
      </c>
      <c r="H13749">
        <f t="shared" si="111"/>
        <v>74</v>
      </c>
      <c r="I13749">
        <f t="shared" si="112"/>
        <v>0</v>
      </c>
      <c r="J13749">
        <f t="shared" si="108"/>
        <v>9</v>
      </c>
      <c r="K13749">
        <f t="shared" si="109"/>
        <v>9</v>
      </c>
      <c r="L13749" s="15"/>
      <c r="M13749" s="1">
        <f t="shared" si="110"/>
        <v>248233.6883788172</v>
      </c>
      <c r="T13749"/>
    </row>
    <row r="13750" spans="1:20" x14ac:dyDescent="0.25">
      <c r="A13750">
        <v>1998</v>
      </c>
      <c r="B13750">
        <v>8</v>
      </c>
      <c r="C13750">
        <v>22</v>
      </c>
      <c r="D13750">
        <v>84</v>
      </c>
      <c r="E13750">
        <v>67</v>
      </c>
      <c r="F13750">
        <v>0</v>
      </c>
      <c r="H13750">
        <f t="shared" si="111"/>
        <v>75.5</v>
      </c>
      <c r="I13750">
        <f t="shared" si="112"/>
        <v>0</v>
      </c>
      <c r="J13750">
        <f t="shared" si="108"/>
        <v>10.5</v>
      </c>
      <c r="K13750">
        <f t="shared" si="109"/>
        <v>10.5</v>
      </c>
      <c r="L13750" s="15"/>
      <c r="M13750" s="1">
        <f t="shared" si="110"/>
        <v>288975.85528440482</v>
      </c>
      <c r="T13750"/>
    </row>
    <row r="13751" spans="1:20" x14ac:dyDescent="0.25">
      <c r="A13751">
        <v>1998</v>
      </c>
      <c r="B13751">
        <v>8</v>
      </c>
      <c r="C13751">
        <v>23</v>
      </c>
      <c r="D13751">
        <v>85</v>
      </c>
      <c r="E13751">
        <v>71</v>
      </c>
      <c r="F13751">
        <v>0</v>
      </c>
      <c r="H13751">
        <f t="shared" si="111"/>
        <v>78</v>
      </c>
      <c r="I13751">
        <f t="shared" si="112"/>
        <v>0</v>
      </c>
      <c r="J13751">
        <f t="shared" si="108"/>
        <v>13</v>
      </c>
      <c r="K13751">
        <f t="shared" si="109"/>
        <v>13</v>
      </c>
      <c r="L13751" s="15"/>
      <c r="M13751" s="1">
        <f t="shared" si="110"/>
        <v>356879.46679371758</v>
      </c>
      <c r="T13751"/>
    </row>
    <row r="13752" spans="1:20" x14ac:dyDescent="0.25">
      <c r="A13752">
        <v>1998</v>
      </c>
      <c r="B13752">
        <v>8</v>
      </c>
      <c r="C13752">
        <v>24</v>
      </c>
      <c r="D13752">
        <v>90</v>
      </c>
      <c r="E13752">
        <v>75</v>
      </c>
      <c r="F13752">
        <v>0</v>
      </c>
      <c r="H13752">
        <f t="shared" si="111"/>
        <v>82.5</v>
      </c>
      <c r="I13752">
        <f t="shared" si="112"/>
        <v>0</v>
      </c>
      <c r="J13752">
        <f t="shared" si="108"/>
        <v>17.5</v>
      </c>
      <c r="K13752">
        <f t="shared" si="109"/>
        <v>17.5</v>
      </c>
      <c r="L13752" s="15"/>
      <c r="M13752" s="1">
        <f t="shared" si="110"/>
        <v>479105.96751048049</v>
      </c>
      <c r="T13752"/>
    </row>
    <row r="13753" spans="1:20" x14ac:dyDescent="0.25">
      <c r="A13753">
        <v>1998</v>
      </c>
      <c r="B13753">
        <v>8</v>
      </c>
      <c r="C13753">
        <v>25</v>
      </c>
      <c r="D13753">
        <v>91</v>
      </c>
      <c r="E13753">
        <v>76</v>
      </c>
      <c r="F13753">
        <v>0</v>
      </c>
      <c r="H13753">
        <f t="shared" si="111"/>
        <v>83.5</v>
      </c>
      <c r="I13753">
        <f t="shared" si="112"/>
        <v>0</v>
      </c>
      <c r="J13753">
        <f t="shared" si="108"/>
        <v>18.5</v>
      </c>
      <c r="K13753">
        <f t="shared" si="109"/>
        <v>18.5</v>
      </c>
      <c r="L13753" s="15"/>
      <c r="M13753" s="1">
        <f t="shared" si="110"/>
        <v>506267.4121142056</v>
      </c>
      <c r="T13753"/>
    </row>
    <row r="13754" spans="1:20" x14ac:dyDescent="0.25">
      <c r="A13754">
        <v>1998</v>
      </c>
      <c r="B13754">
        <v>8</v>
      </c>
      <c r="C13754">
        <v>26</v>
      </c>
      <c r="D13754">
        <v>88</v>
      </c>
      <c r="E13754">
        <v>70</v>
      </c>
      <c r="F13754">
        <v>20</v>
      </c>
      <c r="H13754">
        <f t="shared" si="111"/>
        <v>79</v>
      </c>
      <c r="I13754">
        <f t="shared" si="112"/>
        <v>0</v>
      </c>
      <c r="J13754">
        <f t="shared" si="108"/>
        <v>14</v>
      </c>
      <c r="K13754">
        <f t="shared" si="109"/>
        <v>14</v>
      </c>
      <c r="L13754" s="15"/>
      <c r="M13754" s="1">
        <f t="shared" si="110"/>
        <v>384040.91139744263</v>
      </c>
      <c r="T13754"/>
    </row>
    <row r="13755" spans="1:20" x14ac:dyDescent="0.25">
      <c r="A13755">
        <v>1998</v>
      </c>
      <c r="B13755">
        <v>8</v>
      </c>
      <c r="C13755">
        <v>27</v>
      </c>
      <c r="D13755">
        <v>85</v>
      </c>
      <c r="E13755">
        <v>72</v>
      </c>
      <c r="F13755">
        <v>0</v>
      </c>
      <c r="H13755">
        <f t="shared" si="111"/>
        <v>78.5</v>
      </c>
      <c r="I13755">
        <f t="shared" si="112"/>
        <v>0</v>
      </c>
      <c r="J13755">
        <f t="shared" si="108"/>
        <v>13.5</v>
      </c>
      <c r="K13755">
        <f t="shared" si="109"/>
        <v>13.5</v>
      </c>
      <c r="L13755" s="15"/>
      <c r="M13755" s="1">
        <f t="shared" si="110"/>
        <v>370460.18909558008</v>
      </c>
      <c r="T13755"/>
    </row>
    <row r="13756" spans="1:20" x14ac:dyDescent="0.25">
      <c r="A13756">
        <v>1998</v>
      </c>
      <c r="B13756">
        <v>8</v>
      </c>
      <c r="C13756">
        <v>28</v>
      </c>
      <c r="D13756">
        <v>82</v>
      </c>
      <c r="E13756">
        <v>73</v>
      </c>
      <c r="F13756">
        <v>0</v>
      </c>
      <c r="H13756">
        <f t="shared" si="111"/>
        <v>77.5</v>
      </c>
      <c r="I13756">
        <f t="shared" si="112"/>
        <v>0</v>
      </c>
      <c r="J13756">
        <f t="shared" si="108"/>
        <v>12.5</v>
      </c>
      <c r="K13756">
        <f t="shared" si="109"/>
        <v>12.5</v>
      </c>
      <c r="L13756" s="15"/>
      <c r="M13756" s="1">
        <f t="shared" si="110"/>
        <v>343298.74449185503</v>
      </c>
      <c r="T13756"/>
    </row>
    <row r="13757" spans="1:20" x14ac:dyDescent="0.25">
      <c r="A13757">
        <v>1998</v>
      </c>
      <c r="B13757">
        <v>8</v>
      </c>
      <c r="C13757">
        <v>29</v>
      </c>
      <c r="D13757">
        <v>87</v>
      </c>
      <c r="E13757">
        <v>71</v>
      </c>
      <c r="F13757">
        <v>0</v>
      </c>
      <c r="H13757">
        <f t="shared" si="111"/>
        <v>79</v>
      </c>
      <c r="I13757">
        <f t="shared" si="112"/>
        <v>0</v>
      </c>
      <c r="J13757">
        <f t="shared" si="108"/>
        <v>14</v>
      </c>
      <c r="K13757">
        <f t="shared" si="109"/>
        <v>14</v>
      </c>
      <c r="L13757" s="15"/>
      <c r="M13757" s="1">
        <f t="shared" si="110"/>
        <v>384040.91139744263</v>
      </c>
      <c r="T13757"/>
    </row>
    <row r="13758" spans="1:20" x14ac:dyDescent="0.25">
      <c r="A13758">
        <v>1998</v>
      </c>
      <c r="B13758">
        <v>8</v>
      </c>
      <c r="C13758">
        <v>30</v>
      </c>
      <c r="D13758">
        <v>88</v>
      </c>
      <c r="E13758">
        <v>71</v>
      </c>
      <c r="F13758">
        <v>0</v>
      </c>
      <c r="H13758">
        <f t="shared" si="111"/>
        <v>79.5</v>
      </c>
      <c r="I13758">
        <f t="shared" si="112"/>
        <v>0</v>
      </c>
      <c r="J13758">
        <f t="shared" si="108"/>
        <v>14.5</v>
      </c>
      <c r="K13758">
        <f t="shared" si="109"/>
        <v>14.5</v>
      </c>
      <c r="L13758" s="15"/>
      <c r="M13758" s="1">
        <f t="shared" si="110"/>
        <v>397621.63369930518</v>
      </c>
      <c r="T13758"/>
    </row>
    <row r="13759" spans="1:20" x14ac:dyDescent="0.25">
      <c r="A13759">
        <v>1998</v>
      </c>
      <c r="B13759">
        <v>8</v>
      </c>
      <c r="C13759">
        <v>31</v>
      </c>
      <c r="D13759">
        <v>84</v>
      </c>
      <c r="E13759">
        <v>70</v>
      </c>
      <c r="F13759">
        <v>0</v>
      </c>
      <c r="H13759">
        <f t="shared" si="111"/>
        <v>77</v>
      </c>
      <c r="I13759">
        <f t="shared" si="112"/>
        <v>0</v>
      </c>
      <c r="J13759">
        <f t="shared" si="108"/>
        <v>12</v>
      </c>
      <c r="K13759">
        <f t="shared" si="109"/>
        <v>12</v>
      </c>
      <c r="L13759" s="15"/>
      <c r="M13759" s="1">
        <f t="shared" si="110"/>
        <v>329718.02218999248</v>
      </c>
      <c r="T13759"/>
    </row>
    <row r="13760" spans="1:20" x14ac:dyDescent="0.25">
      <c r="A13760">
        <v>1998</v>
      </c>
      <c r="B13760">
        <v>9</v>
      </c>
      <c r="C13760">
        <v>1</v>
      </c>
      <c r="D13760">
        <v>82</v>
      </c>
      <c r="E13760">
        <v>66</v>
      </c>
      <c r="F13760">
        <v>0</v>
      </c>
      <c r="H13760">
        <f t="shared" si="111"/>
        <v>74</v>
      </c>
      <c r="I13760">
        <f t="shared" si="112"/>
        <v>0</v>
      </c>
      <c r="J13760">
        <f t="shared" si="108"/>
        <v>9</v>
      </c>
      <c r="K13760">
        <f t="shared" si="109"/>
        <v>9</v>
      </c>
      <c r="L13760" s="15"/>
      <c r="M13760" s="1">
        <f t="shared" si="110"/>
        <v>248233.6883788172</v>
      </c>
      <c r="T13760"/>
    </row>
    <row r="13761" spans="1:20" x14ac:dyDescent="0.25">
      <c r="A13761">
        <v>1998</v>
      </c>
      <c r="B13761">
        <v>9</v>
      </c>
      <c r="C13761">
        <v>2</v>
      </c>
      <c r="D13761">
        <v>82</v>
      </c>
      <c r="E13761">
        <v>66</v>
      </c>
      <c r="F13761">
        <v>69</v>
      </c>
      <c r="H13761">
        <f t="shared" si="111"/>
        <v>74</v>
      </c>
      <c r="I13761">
        <f t="shared" si="112"/>
        <v>0</v>
      </c>
      <c r="J13761">
        <f t="shared" si="108"/>
        <v>9</v>
      </c>
      <c r="K13761">
        <f t="shared" si="109"/>
        <v>9</v>
      </c>
      <c r="L13761" s="15"/>
      <c r="M13761" s="1">
        <f t="shared" si="110"/>
        <v>248233.6883788172</v>
      </c>
      <c r="T13761"/>
    </row>
    <row r="13762" spans="1:20" x14ac:dyDescent="0.25">
      <c r="A13762">
        <v>1998</v>
      </c>
      <c r="B13762">
        <v>9</v>
      </c>
      <c r="C13762">
        <v>3</v>
      </c>
      <c r="D13762">
        <v>78</v>
      </c>
      <c r="E13762">
        <v>60</v>
      </c>
      <c r="F13762">
        <v>0</v>
      </c>
      <c r="H13762">
        <f t="shared" si="111"/>
        <v>69</v>
      </c>
      <c r="I13762">
        <f t="shared" si="112"/>
        <v>0</v>
      </c>
      <c r="J13762">
        <f t="shared" si="108"/>
        <v>4</v>
      </c>
      <c r="K13762">
        <f t="shared" si="109"/>
        <v>4</v>
      </c>
      <c r="L13762" s="15"/>
      <c r="M13762" s="1">
        <f t="shared" si="110"/>
        <v>112426.46536019172</v>
      </c>
      <c r="T13762"/>
    </row>
    <row r="13763" spans="1:20" x14ac:dyDescent="0.25">
      <c r="A13763">
        <v>1998</v>
      </c>
      <c r="B13763">
        <v>9</v>
      </c>
      <c r="C13763">
        <v>4</v>
      </c>
      <c r="D13763">
        <v>80</v>
      </c>
      <c r="E13763">
        <v>68</v>
      </c>
      <c r="F13763">
        <v>0</v>
      </c>
      <c r="H13763">
        <f t="shared" si="111"/>
        <v>74</v>
      </c>
      <c r="I13763">
        <f t="shared" si="112"/>
        <v>0</v>
      </c>
      <c r="J13763">
        <f t="shared" si="108"/>
        <v>9</v>
      </c>
      <c r="K13763">
        <f t="shared" si="109"/>
        <v>9</v>
      </c>
      <c r="L13763" s="15"/>
      <c r="M13763" s="1">
        <f t="shared" si="110"/>
        <v>248233.6883788172</v>
      </c>
      <c r="T13763"/>
    </row>
    <row r="13764" spans="1:20" x14ac:dyDescent="0.25">
      <c r="A13764">
        <v>1998</v>
      </c>
      <c r="B13764">
        <v>9</v>
      </c>
      <c r="C13764">
        <v>5</v>
      </c>
      <c r="D13764">
        <v>80</v>
      </c>
      <c r="E13764">
        <v>63</v>
      </c>
      <c r="F13764">
        <v>0</v>
      </c>
      <c r="H13764">
        <f t="shared" si="111"/>
        <v>71.5</v>
      </c>
      <c r="I13764">
        <f t="shared" si="112"/>
        <v>0</v>
      </c>
      <c r="J13764">
        <f t="shared" si="108"/>
        <v>6.5</v>
      </c>
      <c r="K13764">
        <f t="shared" si="109"/>
        <v>6.5</v>
      </c>
      <c r="L13764" s="15"/>
      <c r="M13764" s="1">
        <f t="shared" si="110"/>
        <v>180330.07686950447</v>
      </c>
      <c r="T13764"/>
    </row>
    <row r="13765" spans="1:20" x14ac:dyDescent="0.25">
      <c r="A13765">
        <v>1998</v>
      </c>
      <c r="B13765">
        <v>9</v>
      </c>
      <c r="C13765">
        <v>6</v>
      </c>
      <c r="D13765">
        <v>90</v>
      </c>
      <c r="E13765">
        <v>67</v>
      </c>
      <c r="F13765">
        <v>0</v>
      </c>
      <c r="H13765">
        <f t="shared" si="111"/>
        <v>78.5</v>
      </c>
      <c r="I13765">
        <f t="shared" si="112"/>
        <v>0</v>
      </c>
      <c r="J13765">
        <f t="shared" si="108"/>
        <v>13.5</v>
      </c>
      <c r="K13765">
        <f t="shared" si="109"/>
        <v>13.5</v>
      </c>
      <c r="L13765" s="15"/>
      <c r="M13765" s="1">
        <f t="shared" si="110"/>
        <v>370460.18909558008</v>
      </c>
      <c r="T13765"/>
    </row>
    <row r="13766" spans="1:20" x14ac:dyDescent="0.25">
      <c r="A13766">
        <v>1998</v>
      </c>
      <c r="B13766">
        <v>9</v>
      </c>
      <c r="C13766">
        <v>7</v>
      </c>
      <c r="D13766">
        <v>89</v>
      </c>
      <c r="E13766">
        <v>65</v>
      </c>
      <c r="F13766">
        <v>207</v>
      </c>
      <c r="H13766">
        <f t="shared" si="111"/>
        <v>77</v>
      </c>
      <c r="I13766">
        <f t="shared" si="112"/>
        <v>0</v>
      </c>
      <c r="J13766">
        <f t="shared" ref="J13766:J13829" si="113">+IF(H13766&gt;$L$12418,H13766-$L$12418,0)</f>
        <v>12</v>
      </c>
      <c r="K13766">
        <f t="shared" ref="K13766:K13829" si="114">+I13766+J13766</f>
        <v>12</v>
      </c>
      <c r="L13766" s="15"/>
      <c r="M13766" s="1">
        <f t="shared" ref="M13766:M13829" si="115">+(L$12416/30.25)+($L$12417*K13766)</f>
        <v>329718.02218999248</v>
      </c>
      <c r="T13766"/>
    </row>
    <row r="13767" spans="1:20" x14ac:dyDescent="0.25">
      <c r="A13767">
        <v>1998</v>
      </c>
      <c r="B13767">
        <v>9</v>
      </c>
      <c r="C13767">
        <v>8</v>
      </c>
      <c r="D13767">
        <v>74</v>
      </c>
      <c r="E13767">
        <v>58</v>
      </c>
      <c r="F13767">
        <v>36</v>
      </c>
      <c r="H13767">
        <f t="shared" si="111"/>
        <v>66</v>
      </c>
      <c r="I13767">
        <f t="shared" si="112"/>
        <v>0</v>
      </c>
      <c r="J13767">
        <f t="shared" si="113"/>
        <v>1</v>
      </c>
      <c r="K13767">
        <f t="shared" si="114"/>
        <v>1</v>
      </c>
      <c r="L13767" s="15"/>
      <c r="M13767" s="1">
        <f t="shared" si="115"/>
        <v>30942.131549016442</v>
      </c>
      <c r="T13767"/>
    </row>
    <row r="13768" spans="1:20" x14ac:dyDescent="0.25">
      <c r="A13768">
        <v>1998</v>
      </c>
      <c r="B13768">
        <v>9</v>
      </c>
      <c r="C13768">
        <v>9</v>
      </c>
      <c r="D13768">
        <v>68</v>
      </c>
      <c r="E13768">
        <v>54</v>
      </c>
      <c r="F13768">
        <v>0</v>
      </c>
      <c r="H13768">
        <f t="shared" si="111"/>
        <v>61</v>
      </c>
      <c r="I13768">
        <f t="shared" si="112"/>
        <v>4</v>
      </c>
      <c r="J13768">
        <f t="shared" si="113"/>
        <v>0</v>
      </c>
      <c r="K13768">
        <f t="shared" si="114"/>
        <v>4</v>
      </c>
      <c r="L13768" s="15"/>
      <c r="M13768" s="1">
        <f t="shared" si="115"/>
        <v>112426.46536019172</v>
      </c>
      <c r="T13768"/>
    </row>
    <row r="13769" spans="1:20" x14ac:dyDescent="0.25">
      <c r="A13769">
        <v>1998</v>
      </c>
      <c r="B13769">
        <v>9</v>
      </c>
      <c r="C13769">
        <v>10</v>
      </c>
      <c r="D13769">
        <v>71</v>
      </c>
      <c r="E13769">
        <v>56</v>
      </c>
      <c r="F13769">
        <v>0</v>
      </c>
      <c r="H13769">
        <f t="shared" si="111"/>
        <v>63.5</v>
      </c>
      <c r="I13769">
        <f t="shared" si="112"/>
        <v>1.5</v>
      </c>
      <c r="J13769">
        <f t="shared" si="113"/>
        <v>0</v>
      </c>
      <c r="K13769">
        <f t="shared" si="114"/>
        <v>1.5</v>
      </c>
      <c r="L13769" s="15"/>
      <c r="M13769" s="1">
        <f t="shared" si="115"/>
        <v>44522.853850878986</v>
      </c>
      <c r="T13769"/>
    </row>
    <row r="13770" spans="1:20" x14ac:dyDescent="0.25">
      <c r="A13770">
        <v>1998</v>
      </c>
      <c r="B13770">
        <v>9</v>
      </c>
      <c r="C13770">
        <v>11</v>
      </c>
      <c r="D13770">
        <v>78</v>
      </c>
      <c r="E13770">
        <v>57</v>
      </c>
      <c r="F13770">
        <v>0</v>
      </c>
      <c r="H13770">
        <f t="shared" si="111"/>
        <v>67.5</v>
      </c>
      <c r="I13770">
        <f t="shared" si="112"/>
        <v>0</v>
      </c>
      <c r="J13770">
        <f t="shared" si="113"/>
        <v>2.5</v>
      </c>
      <c r="K13770">
        <f t="shared" si="114"/>
        <v>2.5</v>
      </c>
      <c r="L13770" s="15"/>
      <c r="M13770" s="1">
        <f t="shared" si="115"/>
        <v>71684.298454604083</v>
      </c>
      <c r="T13770"/>
    </row>
    <row r="13771" spans="1:20" x14ac:dyDescent="0.25">
      <c r="A13771">
        <v>1998</v>
      </c>
      <c r="B13771">
        <v>9</v>
      </c>
      <c r="C13771">
        <v>12</v>
      </c>
      <c r="D13771">
        <v>87</v>
      </c>
      <c r="E13771">
        <v>65</v>
      </c>
      <c r="F13771">
        <v>0</v>
      </c>
      <c r="H13771">
        <f t="shared" si="111"/>
        <v>76</v>
      </c>
      <c r="I13771">
        <f t="shared" si="112"/>
        <v>0</v>
      </c>
      <c r="J13771">
        <f t="shared" si="113"/>
        <v>11</v>
      </c>
      <c r="K13771">
        <f t="shared" si="114"/>
        <v>11</v>
      </c>
      <c r="L13771" s="15"/>
      <c r="M13771" s="1">
        <f t="shared" si="115"/>
        <v>302556.57758626738</v>
      </c>
      <c r="T13771"/>
    </row>
    <row r="13772" spans="1:20" x14ac:dyDescent="0.25">
      <c r="A13772">
        <v>1998</v>
      </c>
      <c r="B13772">
        <v>9</v>
      </c>
      <c r="C13772">
        <v>13</v>
      </c>
      <c r="D13772">
        <v>81</v>
      </c>
      <c r="E13772">
        <v>68</v>
      </c>
      <c r="F13772">
        <v>0</v>
      </c>
      <c r="H13772">
        <f t="shared" si="111"/>
        <v>74.5</v>
      </c>
      <c r="I13772">
        <f t="shared" si="112"/>
        <v>0</v>
      </c>
      <c r="J13772">
        <f t="shared" si="113"/>
        <v>9.5</v>
      </c>
      <c r="K13772">
        <f t="shared" si="114"/>
        <v>9.5</v>
      </c>
      <c r="L13772" s="15"/>
      <c r="M13772" s="1">
        <f t="shared" si="115"/>
        <v>261814.41068067972</v>
      </c>
      <c r="T13772"/>
    </row>
    <row r="13773" spans="1:20" x14ac:dyDescent="0.25">
      <c r="A13773">
        <v>1998</v>
      </c>
      <c r="B13773">
        <v>9</v>
      </c>
      <c r="C13773">
        <v>14</v>
      </c>
      <c r="D13773">
        <v>78</v>
      </c>
      <c r="E13773">
        <v>67</v>
      </c>
      <c r="F13773">
        <v>0</v>
      </c>
      <c r="H13773">
        <f t="shared" si="111"/>
        <v>72.5</v>
      </c>
      <c r="I13773">
        <f t="shared" si="112"/>
        <v>0</v>
      </c>
      <c r="J13773">
        <f t="shared" si="113"/>
        <v>7.5</v>
      </c>
      <c r="K13773">
        <f t="shared" si="114"/>
        <v>7.5</v>
      </c>
      <c r="L13773" s="15"/>
      <c r="M13773" s="1">
        <f t="shared" si="115"/>
        <v>207491.52147322954</v>
      </c>
      <c r="T13773"/>
    </row>
    <row r="13774" spans="1:20" x14ac:dyDescent="0.25">
      <c r="A13774">
        <v>1998</v>
      </c>
      <c r="B13774">
        <v>9</v>
      </c>
      <c r="C13774">
        <v>15</v>
      </c>
      <c r="D13774">
        <v>83</v>
      </c>
      <c r="E13774">
        <v>70</v>
      </c>
      <c r="F13774">
        <v>0</v>
      </c>
      <c r="H13774">
        <f t="shared" si="111"/>
        <v>76.5</v>
      </c>
      <c r="I13774">
        <f t="shared" si="112"/>
        <v>0</v>
      </c>
      <c r="J13774">
        <f t="shared" si="113"/>
        <v>11.5</v>
      </c>
      <c r="K13774">
        <f t="shared" si="114"/>
        <v>11.5</v>
      </c>
      <c r="L13774" s="15"/>
      <c r="M13774" s="1">
        <f t="shared" si="115"/>
        <v>316137.29988812993</v>
      </c>
      <c r="T13774"/>
    </row>
    <row r="13775" spans="1:20" x14ac:dyDescent="0.25">
      <c r="A13775">
        <v>1998</v>
      </c>
      <c r="B13775">
        <v>9</v>
      </c>
      <c r="C13775">
        <v>16</v>
      </c>
      <c r="D13775">
        <v>86</v>
      </c>
      <c r="E13775">
        <v>71</v>
      </c>
      <c r="F13775">
        <v>0</v>
      </c>
      <c r="H13775">
        <f t="shared" si="111"/>
        <v>78.5</v>
      </c>
      <c r="I13775">
        <f t="shared" si="112"/>
        <v>0</v>
      </c>
      <c r="J13775">
        <f t="shared" si="113"/>
        <v>13.5</v>
      </c>
      <c r="K13775">
        <f t="shared" si="114"/>
        <v>13.5</v>
      </c>
      <c r="L13775" s="15"/>
      <c r="M13775" s="1">
        <f t="shared" si="115"/>
        <v>370460.18909558008</v>
      </c>
      <c r="T13775"/>
    </row>
    <row r="13776" spans="1:20" x14ac:dyDescent="0.25">
      <c r="A13776">
        <v>1998</v>
      </c>
      <c r="B13776">
        <v>9</v>
      </c>
      <c r="C13776">
        <v>17</v>
      </c>
      <c r="D13776">
        <v>77</v>
      </c>
      <c r="E13776">
        <v>67</v>
      </c>
      <c r="F13776">
        <v>0</v>
      </c>
      <c r="H13776">
        <f t="shared" si="111"/>
        <v>72</v>
      </c>
      <c r="I13776">
        <f t="shared" si="112"/>
        <v>0</v>
      </c>
      <c r="J13776">
        <f t="shared" si="113"/>
        <v>7</v>
      </c>
      <c r="K13776">
        <f t="shared" si="114"/>
        <v>7</v>
      </c>
      <c r="L13776" s="15"/>
      <c r="M13776" s="1">
        <f t="shared" si="115"/>
        <v>193910.79917136699</v>
      </c>
      <c r="T13776"/>
    </row>
    <row r="13777" spans="1:20" x14ac:dyDescent="0.25">
      <c r="A13777">
        <v>1998</v>
      </c>
      <c r="B13777">
        <v>9</v>
      </c>
      <c r="C13777">
        <v>18</v>
      </c>
      <c r="D13777">
        <v>73</v>
      </c>
      <c r="E13777">
        <v>63</v>
      </c>
      <c r="F13777">
        <v>0</v>
      </c>
      <c r="H13777">
        <f t="shared" si="111"/>
        <v>68</v>
      </c>
      <c r="I13777">
        <f t="shared" si="112"/>
        <v>0</v>
      </c>
      <c r="J13777">
        <f t="shared" si="113"/>
        <v>3</v>
      </c>
      <c r="K13777">
        <f t="shared" si="114"/>
        <v>3</v>
      </c>
      <c r="L13777" s="15"/>
      <c r="M13777" s="1">
        <f t="shared" si="115"/>
        <v>85265.020756466634</v>
      </c>
      <c r="T13777"/>
    </row>
    <row r="13778" spans="1:20" x14ac:dyDescent="0.25">
      <c r="A13778">
        <v>1998</v>
      </c>
      <c r="B13778">
        <v>9</v>
      </c>
      <c r="C13778">
        <v>19</v>
      </c>
      <c r="D13778">
        <v>78</v>
      </c>
      <c r="E13778">
        <v>62</v>
      </c>
      <c r="F13778">
        <v>0</v>
      </c>
      <c r="H13778">
        <f t="shared" si="111"/>
        <v>70</v>
      </c>
      <c r="I13778">
        <f t="shared" si="112"/>
        <v>0</v>
      </c>
      <c r="J13778">
        <f t="shared" si="113"/>
        <v>5</v>
      </c>
      <c r="K13778">
        <f t="shared" si="114"/>
        <v>5</v>
      </c>
      <c r="L13778" s="15"/>
      <c r="M13778" s="1">
        <f t="shared" si="115"/>
        <v>139587.90996391681</v>
      </c>
      <c r="T13778"/>
    </row>
    <row r="13779" spans="1:20" x14ac:dyDescent="0.25">
      <c r="A13779">
        <v>1998</v>
      </c>
      <c r="B13779">
        <v>9</v>
      </c>
      <c r="C13779">
        <v>20</v>
      </c>
      <c r="D13779">
        <v>81</v>
      </c>
      <c r="E13779">
        <v>65</v>
      </c>
      <c r="F13779">
        <v>0</v>
      </c>
      <c r="H13779">
        <f t="shared" si="111"/>
        <v>73</v>
      </c>
      <c r="I13779">
        <f t="shared" si="112"/>
        <v>0</v>
      </c>
      <c r="J13779">
        <f t="shared" si="113"/>
        <v>8</v>
      </c>
      <c r="K13779">
        <f t="shared" si="114"/>
        <v>8</v>
      </c>
      <c r="L13779" s="15"/>
      <c r="M13779" s="1">
        <f t="shared" si="115"/>
        <v>221072.24377509209</v>
      </c>
      <c r="T13779"/>
    </row>
    <row r="13780" spans="1:20" x14ac:dyDescent="0.25">
      <c r="A13780">
        <v>1998</v>
      </c>
      <c r="B13780">
        <v>9</v>
      </c>
      <c r="C13780">
        <v>21</v>
      </c>
      <c r="D13780">
        <v>84</v>
      </c>
      <c r="E13780">
        <v>69</v>
      </c>
      <c r="F13780">
        <v>15</v>
      </c>
      <c r="H13780">
        <f t="shared" si="111"/>
        <v>76.5</v>
      </c>
      <c r="I13780">
        <f t="shared" si="112"/>
        <v>0</v>
      </c>
      <c r="J13780">
        <f t="shared" si="113"/>
        <v>11.5</v>
      </c>
      <c r="K13780">
        <f t="shared" si="114"/>
        <v>11.5</v>
      </c>
      <c r="L13780" s="15"/>
      <c r="M13780" s="1">
        <f t="shared" si="115"/>
        <v>316137.29988812993</v>
      </c>
      <c r="T13780"/>
    </row>
    <row r="13781" spans="1:20" x14ac:dyDescent="0.25">
      <c r="A13781">
        <v>1998</v>
      </c>
      <c r="B13781">
        <v>9</v>
      </c>
      <c r="C13781">
        <v>22</v>
      </c>
      <c r="D13781">
        <v>75</v>
      </c>
      <c r="E13781">
        <v>62</v>
      </c>
      <c r="F13781">
        <v>7</v>
      </c>
      <c r="H13781">
        <f t="shared" si="111"/>
        <v>68.5</v>
      </c>
      <c r="I13781">
        <f t="shared" si="112"/>
        <v>0</v>
      </c>
      <c r="J13781">
        <f t="shared" si="113"/>
        <v>3.5</v>
      </c>
      <c r="K13781">
        <f t="shared" si="114"/>
        <v>3.5</v>
      </c>
      <c r="L13781" s="15"/>
      <c r="M13781" s="1">
        <f t="shared" si="115"/>
        <v>98845.743058329172</v>
      </c>
      <c r="T13781"/>
    </row>
    <row r="13782" spans="1:20" x14ac:dyDescent="0.25">
      <c r="A13782">
        <v>1998</v>
      </c>
      <c r="B13782">
        <v>9</v>
      </c>
      <c r="C13782">
        <v>23</v>
      </c>
      <c r="D13782">
        <v>66</v>
      </c>
      <c r="E13782">
        <v>52</v>
      </c>
      <c r="F13782">
        <v>0</v>
      </c>
      <c r="H13782">
        <f t="shared" si="111"/>
        <v>59</v>
      </c>
      <c r="I13782">
        <f t="shared" si="112"/>
        <v>6</v>
      </c>
      <c r="J13782">
        <f t="shared" si="113"/>
        <v>0</v>
      </c>
      <c r="K13782">
        <f t="shared" si="114"/>
        <v>6</v>
      </c>
      <c r="L13782" s="15"/>
      <c r="M13782" s="1">
        <f t="shared" si="115"/>
        <v>166749.35456764192</v>
      </c>
      <c r="T13782"/>
    </row>
    <row r="13783" spans="1:20" x14ac:dyDescent="0.25">
      <c r="A13783">
        <v>1998</v>
      </c>
      <c r="B13783">
        <v>9</v>
      </c>
      <c r="C13783">
        <v>24</v>
      </c>
      <c r="D13783">
        <v>68</v>
      </c>
      <c r="E13783">
        <v>49</v>
      </c>
      <c r="F13783">
        <v>0</v>
      </c>
      <c r="H13783">
        <f t="shared" si="111"/>
        <v>58.5</v>
      </c>
      <c r="I13783">
        <f t="shared" si="112"/>
        <v>6.5</v>
      </c>
      <c r="J13783">
        <f t="shared" si="113"/>
        <v>0</v>
      </c>
      <c r="K13783">
        <f t="shared" si="114"/>
        <v>6.5</v>
      </c>
      <c r="L13783" s="15"/>
      <c r="M13783" s="1">
        <f t="shared" si="115"/>
        <v>180330.07686950447</v>
      </c>
      <c r="T13783"/>
    </row>
    <row r="13784" spans="1:20" x14ac:dyDescent="0.25">
      <c r="A13784">
        <v>1998</v>
      </c>
      <c r="B13784">
        <v>9</v>
      </c>
      <c r="C13784">
        <v>25</v>
      </c>
      <c r="D13784">
        <v>71</v>
      </c>
      <c r="E13784">
        <v>60</v>
      </c>
      <c r="F13784">
        <v>5</v>
      </c>
      <c r="H13784">
        <f t="shared" si="111"/>
        <v>65.5</v>
      </c>
      <c r="I13784">
        <f t="shared" si="112"/>
        <v>0</v>
      </c>
      <c r="J13784">
        <f t="shared" si="113"/>
        <v>0.5</v>
      </c>
      <c r="K13784">
        <f t="shared" si="114"/>
        <v>0.5</v>
      </c>
      <c r="L13784" s="15"/>
      <c r="M13784" s="1">
        <f t="shared" si="115"/>
        <v>17361.409247153893</v>
      </c>
      <c r="T13784"/>
    </row>
    <row r="13785" spans="1:20" x14ac:dyDescent="0.25">
      <c r="A13785">
        <v>1998</v>
      </c>
      <c r="B13785">
        <v>9</v>
      </c>
      <c r="C13785">
        <v>26</v>
      </c>
      <c r="D13785">
        <v>79</v>
      </c>
      <c r="E13785">
        <v>62</v>
      </c>
      <c r="F13785">
        <v>0</v>
      </c>
      <c r="H13785">
        <f t="shared" si="111"/>
        <v>70.5</v>
      </c>
      <c r="I13785">
        <f t="shared" si="112"/>
        <v>0</v>
      </c>
      <c r="J13785">
        <f t="shared" si="113"/>
        <v>5.5</v>
      </c>
      <c r="K13785">
        <f t="shared" si="114"/>
        <v>5.5</v>
      </c>
      <c r="L13785" s="15"/>
      <c r="M13785" s="1">
        <f t="shared" si="115"/>
        <v>153168.63226577936</v>
      </c>
      <c r="T13785"/>
    </row>
    <row r="13786" spans="1:20" x14ac:dyDescent="0.25">
      <c r="A13786">
        <v>1998</v>
      </c>
      <c r="B13786">
        <v>9</v>
      </c>
      <c r="C13786">
        <v>27</v>
      </c>
      <c r="D13786">
        <v>89</v>
      </c>
      <c r="E13786">
        <v>69</v>
      </c>
      <c r="F13786">
        <v>4</v>
      </c>
      <c r="H13786">
        <f t="shared" si="111"/>
        <v>79</v>
      </c>
      <c r="I13786">
        <f t="shared" si="112"/>
        <v>0</v>
      </c>
      <c r="J13786">
        <f t="shared" si="113"/>
        <v>14</v>
      </c>
      <c r="K13786">
        <f t="shared" si="114"/>
        <v>14</v>
      </c>
      <c r="L13786" s="15"/>
      <c r="M13786" s="1">
        <f t="shared" si="115"/>
        <v>384040.91139744263</v>
      </c>
      <c r="T13786"/>
    </row>
    <row r="13787" spans="1:20" x14ac:dyDescent="0.25">
      <c r="A13787">
        <v>1998</v>
      </c>
      <c r="B13787">
        <v>9</v>
      </c>
      <c r="C13787">
        <v>28</v>
      </c>
      <c r="D13787">
        <v>75</v>
      </c>
      <c r="E13787">
        <v>59</v>
      </c>
      <c r="F13787">
        <v>0</v>
      </c>
      <c r="H13787">
        <f t="shared" si="111"/>
        <v>67</v>
      </c>
      <c r="I13787">
        <f t="shared" si="112"/>
        <v>0</v>
      </c>
      <c r="J13787">
        <f t="shared" si="113"/>
        <v>2</v>
      </c>
      <c r="K13787">
        <f t="shared" si="114"/>
        <v>2</v>
      </c>
      <c r="L13787" s="15"/>
      <c r="M13787" s="1">
        <f t="shared" si="115"/>
        <v>58103.576152741531</v>
      </c>
      <c r="T13787"/>
    </row>
    <row r="13788" spans="1:20" x14ac:dyDescent="0.25">
      <c r="A13788">
        <v>1998</v>
      </c>
      <c r="B13788">
        <v>9</v>
      </c>
      <c r="C13788">
        <v>29</v>
      </c>
      <c r="D13788">
        <v>71</v>
      </c>
      <c r="E13788">
        <v>53</v>
      </c>
      <c r="F13788">
        <v>0</v>
      </c>
      <c r="H13788">
        <f t="shared" si="111"/>
        <v>62</v>
      </c>
      <c r="I13788">
        <f t="shared" si="112"/>
        <v>3</v>
      </c>
      <c r="J13788">
        <f t="shared" si="113"/>
        <v>0</v>
      </c>
      <c r="K13788">
        <f t="shared" si="114"/>
        <v>3</v>
      </c>
      <c r="L13788" s="15"/>
      <c r="M13788" s="1">
        <f t="shared" si="115"/>
        <v>85265.020756466634</v>
      </c>
      <c r="T13788"/>
    </row>
    <row r="13789" spans="1:20" x14ac:dyDescent="0.25">
      <c r="A13789">
        <v>1998</v>
      </c>
      <c r="B13789">
        <v>9</v>
      </c>
      <c r="C13789">
        <v>30</v>
      </c>
      <c r="D13789">
        <v>73</v>
      </c>
      <c r="E13789">
        <v>60</v>
      </c>
      <c r="F13789">
        <v>1</v>
      </c>
      <c r="H13789">
        <f t="shared" si="111"/>
        <v>66.5</v>
      </c>
      <c r="I13789">
        <f t="shared" si="112"/>
        <v>0</v>
      </c>
      <c r="J13789">
        <f t="shared" si="113"/>
        <v>1.5</v>
      </c>
      <c r="K13789">
        <f t="shared" si="114"/>
        <v>1.5</v>
      </c>
      <c r="L13789" s="15"/>
      <c r="M13789" s="1">
        <f t="shared" si="115"/>
        <v>44522.853850878986</v>
      </c>
      <c r="T13789"/>
    </row>
    <row r="13790" spans="1:20" x14ac:dyDescent="0.25">
      <c r="A13790">
        <v>1998</v>
      </c>
      <c r="B13790">
        <v>10</v>
      </c>
      <c r="C13790">
        <v>1</v>
      </c>
      <c r="D13790">
        <v>74</v>
      </c>
      <c r="E13790">
        <v>53</v>
      </c>
      <c r="F13790">
        <v>97</v>
      </c>
      <c r="H13790">
        <f t="shared" ref="H13790:H13853" si="116">+(D13790+E13790)/2</f>
        <v>63.5</v>
      </c>
      <c r="I13790">
        <f t="shared" ref="I13790:I13853" si="117">+IF(H13790&lt;65,65-H13790,0)</f>
        <v>1.5</v>
      </c>
      <c r="J13790">
        <f t="shared" si="113"/>
        <v>0</v>
      </c>
      <c r="K13790">
        <f t="shared" si="114"/>
        <v>1.5</v>
      </c>
      <c r="L13790" s="15"/>
      <c r="M13790" s="1">
        <f t="shared" si="115"/>
        <v>44522.853850878986</v>
      </c>
      <c r="T13790"/>
    </row>
    <row r="13791" spans="1:20" x14ac:dyDescent="0.25">
      <c r="A13791">
        <v>1998</v>
      </c>
      <c r="B13791">
        <v>10</v>
      </c>
      <c r="C13791">
        <v>2</v>
      </c>
      <c r="D13791">
        <v>66</v>
      </c>
      <c r="E13791">
        <v>48</v>
      </c>
      <c r="F13791">
        <v>0</v>
      </c>
      <c r="H13791">
        <f t="shared" si="116"/>
        <v>57</v>
      </c>
      <c r="I13791">
        <f t="shared" si="117"/>
        <v>8</v>
      </c>
      <c r="J13791">
        <f t="shared" si="113"/>
        <v>0</v>
      </c>
      <c r="K13791">
        <f t="shared" si="114"/>
        <v>8</v>
      </c>
      <c r="L13791" s="15"/>
      <c r="M13791" s="1">
        <f t="shared" si="115"/>
        <v>221072.24377509209</v>
      </c>
      <c r="T13791"/>
    </row>
    <row r="13792" spans="1:20" x14ac:dyDescent="0.25">
      <c r="A13792">
        <v>1998</v>
      </c>
      <c r="B13792">
        <v>10</v>
      </c>
      <c r="C13792">
        <v>3</v>
      </c>
      <c r="D13792">
        <v>60</v>
      </c>
      <c r="E13792">
        <v>50</v>
      </c>
      <c r="F13792">
        <v>12</v>
      </c>
      <c r="H13792">
        <f t="shared" si="116"/>
        <v>55</v>
      </c>
      <c r="I13792">
        <f t="shared" si="117"/>
        <v>10</v>
      </c>
      <c r="J13792">
        <f t="shared" si="113"/>
        <v>0</v>
      </c>
      <c r="K13792">
        <f t="shared" si="114"/>
        <v>10</v>
      </c>
      <c r="L13792" s="15"/>
      <c r="M13792" s="1">
        <f t="shared" si="115"/>
        <v>275395.13298254227</v>
      </c>
      <c r="T13792"/>
    </row>
    <row r="13793" spans="1:20" x14ac:dyDescent="0.25">
      <c r="A13793">
        <v>1998</v>
      </c>
      <c r="B13793">
        <v>10</v>
      </c>
      <c r="C13793">
        <v>4</v>
      </c>
      <c r="D13793">
        <v>57</v>
      </c>
      <c r="E13793">
        <v>48</v>
      </c>
      <c r="F13793">
        <v>2</v>
      </c>
      <c r="H13793">
        <f t="shared" si="116"/>
        <v>52.5</v>
      </c>
      <c r="I13793">
        <f t="shared" si="117"/>
        <v>12.5</v>
      </c>
      <c r="J13793">
        <f t="shared" si="113"/>
        <v>0</v>
      </c>
      <c r="K13793">
        <f t="shared" si="114"/>
        <v>12.5</v>
      </c>
      <c r="L13793" s="15"/>
      <c r="M13793" s="1">
        <f t="shared" si="115"/>
        <v>343298.74449185503</v>
      </c>
      <c r="T13793"/>
    </row>
    <row r="13794" spans="1:20" x14ac:dyDescent="0.25">
      <c r="A13794">
        <v>1998</v>
      </c>
      <c r="B13794">
        <v>10</v>
      </c>
      <c r="C13794">
        <v>5</v>
      </c>
      <c r="D13794">
        <v>68</v>
      </c>
      <c r="E13794">
        <v>55</v>
      </c>
      <c r="F13794">
        <v>0</v>
      </c>
      <c r="H13794">
        <f t="shared" si="116"/>
        <v>61.5</v>
      </c>
      <c r="I13794">
        <f t="shared" si="117"/>
        <v>3.5</v>
      </c>
      <c r="J13794">
        <f t="shared" si="113"/>
        <v>0</v>
      </c>
      <c r="K13794">
        <f t="shared" si="114"/>
        <v>3.5</v>
      </c>
      <c r="L13794" s="15"/>
      <c r="M13794" s="1">
        <f t="shared" si="115"/>
        <v>98845.743058329172</v>
      </c>
      <c r="T13794"/>
    </row>
    <row r="13795" spans="1:20" x14ac:dyDescent="0.25">
      <c r="A13795">
        <v>1998</v>
      </c>
      <c r="B13795">
        <v>10</v>
      </c>
      <c r="C13795">
        <v>6</v>
      </c>
      <c r="D13795">
        <v>58</v>
      </c>
      <c r="E13795">
        <v>48</v>
      </c>
      <c r="F13795">
        <v>0</v>
      </c>
      <c r="H13795">
        <f t="shared" si="116"/>
        <v>53</v>
      </c>
      <c r="I13795">
        <f t="shared" si="117"/>
        <v>12</v>
      </c>
      <c r="J13795">
        <f t="shared" si="113"/>
        <v>0</v>
      </c>
      <c r="K13795">
        <f t="shared" si="114"/>
        <v>12</v>
      </c>
      <c r="L13795" s="15"/>
      <c r="M13795" s="1">
        <f t="shared" si="115"/>
        <v>329718.02218999248</v>
      </c>
      <c r="T13795"/>
    </row>
    <row r="13796" spans="1:20" x14ac:dyDescent="0.25">
      <c r="A13796">
        <v>1998</v>
      </c>
      <c r="B13796">
        <v>10</v>
      </c>
      <c r="C13796">
        <v>7</v>
      </c>
      <c r="D13796">
        <v>62</v>
      </c>
      <c r="E13796">
        <v>50</v>
      </c>
      <c r="F13796">
        <v>39.5</v>
      </c>
      <c r="H13796">
        <f t="shared" si="116"/>
        <v>56</v>
      </c>
      <c r="I13796">
        <f t="shared" si="117"/>
        <v>9</v>
      </c>
      <c r="J13796">
        <f t="shared" si="113"/>
        <v>0</v>
      </c>
      <c r="K13796">
        <f t="shared" si="114"/>
        <v>9</v>
      </c>
      <c r="L13796" s="15"/>
      <c r="M13796" s="1">
        <f t="shared" si="115"/>
        <v>248233.6883788172</v>
      </c>
      <c r="T13796"/>
    </row>
    <row r="13797" spans="1:20" x14ac:dyDescent="0.25">
      <c r="A13797">
        <v>1998</v>
      </c>
      <c r="B13797">
        <v>10</v>
      </c>
      <c r="C13797">
        <v>8</v>
      </c>
      <c r="D13797">
        <v>70</v>
      </c>
      <c r="E13797">
        <v>61</v>
      </c>
      <c r="F13797">
        <v>79</v>
      </c>
      <c r="H13797">
        <f t="shared" si="116"/>
        <v>65.5</v>
      </c>
      <c r="I13797">
        <f t="shared" si="117"/>
        <v>0</v>
      </c>
      <c r="J13797">
        <f t="shared" si="113"/>
        <v>0.5</v>
      </c>
      <c r="K13797">
        <f t="shared" si="114"/>
        <v>0.5</v>
      </c>
      <c r="L13797" s="15"/>
      <c r="M13797" s="1">
        <f t="shared" si="115"/>
        <v>17361.409247153893</v>
      </c>
      <c r="T13797"/>
    </row>
    <row r="13798" spans="1:20" x14ac:dyDescent="0.25">
      <c r="A13798">
        <v>1998</v>
      </c>
      <c r="B13798">
        <v>10</v>
      </c>
      <c r="C13798">
        <v>9</v>
      </c>
      <c r="D13798">
        <v>64</v>
      </c>
      <c r="E13798">
        <v>57</v>
      </c>
      <c r="F13798">
        <v>21</v>
      </c>
      <c r="H13798">
        <f t="shared" si="116"/>
        <v>60.5</v>
      </c>
      <c r="I13798">
        <f t="shared" si="117"/>
        <v>4.5</v>
      </c>
      <c r="J13798">
        <f t="shared" si="113"/>
        <v>0</v>
      </c>
      <c r="K13798">
        <f t="shared" si="114"/>
        <v>4.5</v>
      </c>
      <c r="L13798" s="15"/>
      <c r="M13798" s="1">
        <f t="shared" si="115"/>
        <v>126007.18766205428</v>
      </c>
      <c r="T13798"/>
    </row>
    <row r="13799" spans="1:20" x14ac:dyDescent="0.25">
      <c r="A13799">
        <v>1998</v>
      </c>
      <c r="B13799">
        <v>10</v>
      </c>
      <c r="C13799">
        <v>10</v>
      </c>
      <c r="D13799">
        <v>63</v>
      </c>
      <c r="E13799">
        <v>57</v>
      </c>
      <c r="F13799">
        <v>11</v>
      </c>
      <c r="H13799">
        <f t="shared" si="116"/>
        <v>60</v>
      </c>
      <c r="I13799">
        <f t="shared" si="117"/>
        <v>5</v>
      </c>
      <c r="J13799">
        <f t="shared" si="113"/>
        <v>0</v>
      </c>
      <c r="K13799">
        <f t="shared" si="114"/>
        <v>5</v>
      </c>
      <c r="L13799" s="15"/>
      <c r="M13799" s="1">
        <f t="shared" si="115"/>
        <v>139587.90996391681</v>
      </c>
      <c r="T13799"/>
    </row>
    <row r="13800" spans="1:20" x14ac:dyDescent="0.25">
      <c r="A13800">
        <v>1998</v>
      </c>
      <c r="B13800">
        <v>10</v>
      </c>
      <c r="C13800">
        <v>11</v>
      </c>
      <c r="D13800">
        <v>72</v>
      </c>
      <c r="E13800">
        <v>58</v>
      </c>
      <c r="F13800">
        <v>0</v>
      </c>
      <c r="H13800">
        <f t="shared" si="116"/>
        <v>65</v>
      </c>
      <c r="I13800">
        <f t="shared" si="117"/>
        <v>0</v>
      </c>
      <c r="J13800">
        <f t="shared" si="113"/>
        <v>0</v>
      </c>
      <c r="K13800">
        <f t="shared" si="114"/>
        <v>0</v>
      </c>
      <c r="L13800" s="15"/>
      <c r="M13800" s="1">
        <f t="shared" si="115"/>
        <v>3780.6869452913475</v>
      </c>
      <c r="T13800"/>
    </row>
    <row r="13801" spans="1:20" x14ac:dyDescent="0.25">
      <c r="A13801">
        <v>1998</v>
      </c>
      <c r="B13801">
        <v>10</v>
      </c>
      <c r="C13801">
        <v>12</v>
      </c>
      <c r="D13801">
        <v>64</v>
      </c>
      <c r="E13801">
        <v>56</v>
      </c>
      <c r="F13801">
        <v>0</v>
      </c>
      <c r="H13801">
        <f t="shared" si="116"/>
        <v>60</v>
      </c>
      <c r="I13801">
        <f t="shared" si="117"/>
        <v>5</v>
      </c>
      <c r="J13801">
        <f t="shared" si="113"/>
        <v>0</v>
      </c>
      <c r="K13801">
        <f t="shared" si="114"/>
        <v>5</v>
      </c>
      <c r="L13801" s="15"/>
      <c r="M13801" s="1">
        <f t="shared" si="115"/>
        <v>139587.90996391681</v>
      </c>
      <c r="T13801"/>
    </row>
    <row r="13802" spans="1:20" x14ac:dyDescent="0.25">
      <c r="A13802">
        <v>1998</v>
      </c>
      <c r="B13802">
        <v>10</v>
      </c>
      <c r="C13802">
        <v>13</v>
      </c>
      <c r="D13802">
        <v>61</v>
      </c>
      <c r="E13802">
        <v>56</v>
      </c>
      <c r="F13802">
        <v>6</v>
      </c>
      <c r="H13802">
        <f t="shared" si="116"/>
        <v>58.5</v>
      </c>
      <c r="I13802">
        <f t="shared" si="117"/>
        <v>6.5</v>
      </c>
      <c r="J13802">
        <f t="shared" si="113"/>
        <v>0</v>
      </c>
      <c r="K13802">
        <f t="shared" si="114"/>
        <v>6.5</v>
      </c>
      <c r="L13802" s="15"/>
      <c r="M13802" s="1">
        <f t="shared" si="115"/>
        <v>180330.07686950447</v>
      </c>
      <c r="T13802"/>
    </row>
    <row r="13803" spans="1:20" x14ac:dyDescent="0.25">
      <c r="A13803">
        <v>1998</v>
      </c>
      <c r="B13803">
        <v>10</v>
      </c>
      <c r="C13803">
        <v>14</v>
      </c>
      <c r="D13803">
        <v>66</v>
      </c>
      <c r="E13803">
        <v>53</v>
      </c>
      <c r="F13803">
        <v>33</v>
      </c>
      <c r="H13803">
        <f t="shared" si="116"/>
        <v>59.5</v>
      </c>
      <c r="I13803">
        <f t="shared" si="117"/>
        <v>5.5</v>
      </c>
      <c r="J13803">
        <f t="shared" si="113"/>
        <v>0</v>
      </c>
      <c r="K13803">
        <f t="shared" si="114"/>
        <v>5.5</v>
      </c>
      <c r="L13803" s="15"/>
      <c r="M13803" s="1">
        <f t="shared" si="115"/>
        <v>153168.63226577936</v>
      </c>
      <c r="T13803"/>
    </row>
    <row r="13804" spans="1:20" x14ac:dyDescent="0.25">
      <c r="A13804">
        <v>1998</v>
      </c>
      <c r="B13804">
        <v>10</v>
      </c>
      <c r="C13804">
        <v>15</v>
      </c>
      <c r="D13804">
        <v>62</v>
      </c>
      <c r="E13804">
        <v>50</v>
      </c>
      <c r="F13804">
        <v>0</v>
      </c>
      <c r="H13804">
        <f t="shared" si="116"/>
        <v>56</v>
      </c>
      <c r="I13804">
        <f t="shared" si="117"/>
        <v>9</v>
      </c>
      <c r="J13804">
        <f t="shared" si="113"/>
        <v>0</v>
      </c>
      <c r="K13804">
        <f t="shared" si="114"/>
        <v>9</v>
      </c>
      <c r="L13804" s="15"/>
      <c r="M13804" s="1">
        <f t="shared" si="115"/>
        <v>248233.6883788172</v>
      </c>
      <c r="T13804"/>
    </row>
    <row r="13805" spans="1:20" x14ac:dyDescent="0.25">
      <c r="A13805">
        <v>1998</v>
      </c>
      <c r="B13805">
        <v>10</v>
      </c>
      <c r="C13805">
        <v>16</v>
      </c>
      <c r="D13805">
        <v>64</v>
      </c>
      <c r="E13805">
        <v>49</v>
      </c>
      <c r="F13805">
        <v>0</v>
      </c>
      <c r="H13805">
        <f t="shared" si="116"/>
        <v>56.5</v>
      </c>
      <c r="I13805">
        <f t="shared" si="117"/>
        <v>8.5</v>
      </c>
      <c r="J13805">
        <f t="shared" si="113"/>
        <v>0</v>
      </c>
      <c r="K13805">
        <f t="shared" si="114"/>
        <v>8.5</v>
      </c>
      <c r="L13805" s="15"/>
      <c r="M13805" s="1">
        <f t="shared" si="115"/>
        <v>234652.96607695465</v>
      </c>
      <c r="T13805"/>
    </row>
    <row r="13806" spans="1:20" x14ac:dyDescent="0.25">
      <c r="A13806">
        <v>1998</v>
      </c>
      <c r="B13806">
        <v>10</v>
      </c>
      <c r="C13806">
        <v>17</v>
      </c>
      <c r="D13806">
        <v>65</v>
      </c>
      <c r="E13806">
        <v>50</v>
      </c>
      <c r="F13806">
        <v>0</v>
      </c>
      <c r="H13806">
        <f t="shared" si="116"/>
        <v>57.5</v>
      </c>
      <c r="I13806">
        <f t="shared" si="117"/>
        <v>7.5</v>
      </c>
      <c r="J13806">
        <f t="shared" si="113"/>
        <v>0</v>
      </c>
      <c r="K13806">
        <f t="shared" si="114"/>
        <v>7.5</v>
      </c>
      <c r="L13806" s="15"/>
      <c r="M13806" s="1">
        <f t="shared" si="115"/>
        <v>207491.52147322954</v>
      </c>
      <c r="T13806"/>
    </row>
    <row r="13807" spans="1:20" x14ac:dyDescent="0.25">
      <c r="A13807">
        <v>1998</v>
      </c>
      <c r="B13807">
        <v>10</v>
      </c>
      <c r="C13807">
        <v>18</v>
      </c>
      <c r="D13807">
        <v>74</v>
      </c>
      <c r="E13807">
        <v>55</v>
      </c>
      <c r="F13807">
        <v>0</v>
      </c>
      <c r="H13807">
        <f t="shared" si="116"/>
        <v>64.5</v>
      </c>
      <c r="I13807">
        <f t="shared" si="117"/>
        <v>0.5</v>
      </c>
      <c r="J13807">
        <f t="shared" si="113"/>
        <v>0</v>
      </c>
      <c r="K13807">
        <f t="shared" si="114"/>
        <v>0.5</v>
      </c>
      <c r="L13807" s="15"/>
      <c r="M13807" s="1">
        <f t="shared" si="115"/>
        <v>17361.409247153893</v>
      </c>
      <c r="T13807"/>
    </row>
    <row r="13808" spans="1:20" x14ac:dyDescent="0.25">
      <c r="A13808">
        <v>1998</v>
      </c>
      <c r="B13808">
        <v>10</v>
      </c>
      <c r="C13808">
        <v>19</v>
      </c>
      <c r="D13808">
        <v>73</v>
      </c>
      <c r="E13808">
        <v>56</v>
      </c>
      <c r="F13808">
        <v>0</v>
      </c>
      <c r="H13808">
        <f t="shared" si="116"/>
        <v>64.5</v>
      </c>
      <c r="I13808">
        <f t="shared" si="117"/>
        <v>0.5</v>
      </c>
      <c r="J13808">
        <f t="shared" si="113"/>
        <v>0</v>
      </c>
      <c r="K13808">
        <f t="shared" si="114"/>
        <v>0.5</v>
      </c>
      <c r="L13808" s="15"/>
      <c r="M13808" s="1">
        <f t="shared" si="115"/>
        <v>17361.409247153893</v>
      </c>
      <c r="T13808"/>
    </row>
    <row r="13809" spans="1:20" x14ac:dyDescent="0.25">
      <c r="A13809">
        <v>1998</v>
      </c>
      <c r="B13809">
        <v>10</v>
      </c>
      <c r="C13809">
        <v>20</v>
      </c>
      <c r="D13809">
        <v>66</v>
      </c>
      <c r="E13809">
        <v>52</v>
      </c>
      <c r="F13809">
        <v>0</v>
      </c>
      <c r="H13809">
        <f t="shared" si="116"/>
        <v>59</v>
      </c>
      <c r="I13809">
        <f t="shared" si="117"/>
        <v>6</v>
      </c>
      <c r="J13809">
        <f t="shared" si="113"/>
        <v>0</v>
      </c>
      <c r="K13809">
        <f t="shared" si="114"/>
        <v>6</v>
      </c>
      <c r="L13809" s="15"/>
      <c r="M13809" s="1">
        <f t="shared" si="115"/>
        <v>166749.35456764192</v>
      </c>
      <c r="T13809"/>
    </row>
    <row r="13810" spans="1:20" x14ac:dyDescent="0.25">
      <c r="A13810">
        <v>1998</v>
      </c>
      <c r="B13810">
        <v>10</v>
      </c>
      <c r="C13810">
        <v>21</v>
      </c>
      <c r="D13810">
        <v>57</v>
      </c>
      <c r="E13810">
        <v>46</v>
      </c>
      <c r="F13810">
        <v>0</v>
      </c>
      <c r="H13810">
        <f t="shared" si="116"/>
        <v>51.5</v>
      </c>
      <c r="I13810">
        <f t="shared" si="117"/>
        <v>13.5</v>
      </c>
      <c r="J13810">
        <f t="shared" si="113"/>
        <v>0</v>
      </c>
      <c r="K13810">
        <f t="shared" si="114"/>
        <v>13.5</v>
      </c>
      <c r="L13810" s="15"/>
      <c r="M13810" s="1">
        <f t="shared" si="115"/>
        <v>370460.18909558008</v>
      </c>
      <c r="T13810"/>
    </row>
    <row r="13811" spans="1:20" x14ac:dyDescent="0.25">
      <c r="A13811">
        <v>1998</v>
      </c>
      <c r="B13811">
        <v>10</v>
      </c>
      <c r="C13811">
        <v>22</v>
      </c>
      <c r="D13811">
        <v>54</v>
      </c>
      <c r="E13811">
        <v>42</v>
      </c>
      <c r="F13811">
        <v>0</v>
      </c>
      <c r="H13811">
        <f t="shared" si="116"/>
        <v>48</v>
      </c>
      <c r="I13811">
        <f t="shared" si="117"/>
        <v>17</v>
      </c>
      <c r="J13811">
        <f t="shared" si="113"/>
        <v>0</v>
      </c>
      <c r="K13811">
        <f t="shared" si="114"/>
        <v>17</v>
      </c>
      <c r="L13811" s="15"/>
      <c r="M13811" s="1">
        <f t="shared" si="115"/>
        <v>465525.24520861794</v>
      </c>
      <c r="T13811"/>
    </row>
    <row r="13812" spans="1:20" x14ac:dyDescent="0.25">
      <c r="A13812">
        <v>1998</v>
      </c>
      <c r="B13812">
        <v>10</v>
      </c>
      <c r="C13812">
        <v>23</v>
      </c>
      <c r="D13812">
        <v>62</v>
      </c>
      <c r="E13812">
        <v>43</v>
      </c>
      <c r="F13812">
        <v>0</v>
      </c>
      <c r="H13812">
        <f t="shared" si="116"/>
        <v>52.5</v>
      </c>
      <c r="I13812">
        <f t="shared" si="117"/>
        <v>12.5</v>
      </c>
      <c r="J13812">
        <f t="shared" si="113"/>
        <v>0</v>
      </c>
      <c r="K13812">
        <f t="shared" si="114"/>
        <v>12.5</v>
      </c>
      <c r="L13812" s="15"/>
      <c r="M13812" s="1">
        <f t="shared" si="115"/>
        <v>343298.74449185503</v>
      </c>
      <c r="T13812"/>
    </row>
    <row r="13813" spans="1:20" x14ac:dyDescent="0.25">
      <c r="A13813">
        <v>1998</v>
      </c>
      <c r="B13813">
        <v>10</v>
      </c>
      <c r="C13813">
        <v>24</v>
      </c>
      <c r="D13813">
        <v>72</v>
      </c>
      <c r="E13813">
        <v>51</v>
      </c>
      <c r="F13813">
        <v>0</v>
      </c>
      <c r="H13813">
        <f t="shared" si="116"/>
        <v>61.5</v>
      </c>
      <c r="I13813">
        <f t="shared" si="117"/>
        <v>3.5</v>
      </c>
      <c r="J13813">
        <f t="shared" si="113"/>
        <v>0</v>
      </c>
      <c r="K13813">
        <f t="shared" si="114"/>
        <v>3.5</v>
      </c>
      <c r="L13813" s="15"/>
      <c r="M13813" s="1">
        <f t="shared" si="115"/>
        <v>98845.743058329172</v>
      </c>
      <c r="T13813"/>
    </row>
    <row r="13814" spans="1:20" x14ac:dyDescent="0.25">
      <c r="A13814">
        <v>1998</v>
      </c>
      <c r="B13814">
        <v>10</v>
      </c>
      <c r="C13814">
        <v>25</v>
      </c>
      <c r="D13814">
        <v>72</v>
      </c>
      <c r="E13814">
        <v>55</v>
      </c>
      <c r="F13814">
        <v>0</v>
      </c>
      <c r="H13814">
        <f t="shared" si="116"/>
        <v>63.5</v>
      </c>
      <c r="I13814">
        <f t="shared" si="117"/>
        <v>1.5</v>
      </c>
      <c r="J13814">
        <f t="shared" si="113"/>
        <v>0</v>
      </c>
      <c r="K13814">
        <f t="shared" si="114"/>
        <v>1.5</v>
      </c>
      <c r="L13814" s="15"/>
      <c r="M13814" s="1">
        <f t="shared" si="115"/>
        <v>44522.853850878986</v>
      </c>
      <c r="T13814"/>
    </row>
    <row r="13815" spans="1:20" x14ac:dyDescent="0.25">
      <c r="A13815">
        <v>1998</v>
      </c>
      <c r="B13815">
        <v>10</v>
      </c>
      <c r="C13815">
        <v>26</v>
      </c>
      <c r="D13815">
        <v>61</v>
      </c>
      <c r="E13815">
        <v>54</v>
      </c>
      <c r="F13815">
        <v>0</v>
      </c>
      <c r="H13815">
        <f t="shared" si="116"/>
        <v>57.5</v>
      </c>
      <c r="I13815">
        <f t="shared" si="117"/>
        <v>7.5</v>
      </c>
      <c r="J13815">
        <f t="shared" si="113"/>
        <v>0</v>
      </c>
      <c r="K13815">
        <f t="shared" si="114"/>
        <v>7.5</v>
      </c>
      <c r="L13815" s="15"/>
      <c r="M13815" s="1">
        <f t="shared" si="115"/>
        <v>207491.52147322954</v>
      </c>
      <c r="T13815"/>
    </row>
    <row r="13816" spans="1:20" x14ac:dyDescent="0.25">
      <c r="A13816">
        <v>1998</v>
      </c>
      <c r="B13816">
        <v>10</v>
      </c>
      <c r="C13816">
        <v>27</v>
      </c>
      <c r="D13816">
        <v>59</v>
      </c>
      <c r="E13816">
        <v>50</v>
      </c>
      <c r="F13816">
        <v>0</v>
      </c>
      <c r="H13816">
        <f t="shared" si="116"/>
        <v>54.5</v>
      </c>
      <c r="I13816">
        <f t="shared" si="117"/>
        <v>10.5</v>
      </c>
      <c r="J13816">
        <f t="shared" si="113"/>
        <v>0</v>
      </c>
      <c r="K13816">
        <f t="shared" si="114"/>
        <v>10.5</v>
      </c>
      <c r="L13816" s="15"/>
      <c r="M13816" s="1">
        <f t="shared" si="115"/>
        <v>288975.85528440482</v>
      </c>
      <c r="T13816"/>
    </row>
    <row r="13817" spans="1:20" x14ac:dyDescent="0.25">
      <c r="A13817">
        <v>1998</v>
      </c>
      <c r="B13817">
        <v>10</v>
      </c>
      <c r="C13817">
        <v>28</v>
      </c>
      <c r="D13817">
        <v>63</v>
      </c>
      <c r="E13817">
        <v>50</v>
      </c>
      <c r="F13817">
        <v>15</v>
      </c>
      <c r="H13817">
        <f t="shared" si="116"/>
        <v>56.5</v>
      </c>
      <c r="I13817">
        <f t="shared" si="117"/>
        <v>8.5</v>
      </c>
      <c r="J13817">
        <f t="shared" si="113"/>
        <v>0</v>
      </c>
      <c r="K13817">
        <f t="shared" si="114"/>
        <v>8.5</v>
      </c>
      <c r="L13817" s="15"/>
      <c r="M13817" s="1">
        <f t="shared" si="115"/>
        <v>234652.96607695465</v>
      </c>
      <c r="T13817"/>
    </row>
    <row r="13818" spans="1:20" x14ac:dyDescent="0.25">
      <c r="A13818">
        <v>1998</v>
      </c>
      <c r="B13818">
        <v>10</v>
      </c>
      <c r="C13818">
        <v>29</v>
      </c>
      <c r="D13818">
        <v>56</v>
      </c>
      <c r="E13818">
        <v>47</v>
      </c>
      <c r="F13818">
        <v>0</v>
      </c>
      <c r="H13818">
        <f t="shared" si="116"/>
        <v>51.5</v>
      </c>
      <c r="I13818">
        <f t="shared" si="117"/>
        <v>13.5</v>
      </c>
      <c r="J13818">
        <f t="shared" si="113"/>
        <v>0</v>
      </c>
      <c r="K13818">
        <f t="shared" si="114"/>
        <v>13.5</v>
      </c>
      <c r="L13818" s="15"/>
      <c r="M13818" s="1">
        <f t="shared" si="115"/>
        <v>370460.18909558008</v>
      </c>
      <c r="T13818"/>
    </row>
    <row r="13819" spans="1:20" x14ac:dyDescent="0.25">
      <c r="A13819">
        <v>1998</v>
      </c>
      <c r="B13819">
        <v>10</v>
      </c>
      <c r="C13819">
        <v>30</v>
      </c>
      <c r="D13819">
        <v>57</v>
      </c>
      <c r="E13819">
        <v>44</v>
      </c>
      <c r="F13819">
        <v>0</v>
      </c>
      <c r="H13819">
        <f t="shared" si="116"/>
        <v>50.5</v>
      </c>
      <c r="I13819">
        <f t="shared" si="117"/>
        <v>14.5</v>
      </c>
      <c r="J13819">
        <f t="shared" si="113"/>
        <v>0</v>
      </c>
      <c r="K13819">
        <f t="shared" si="114"/>
        <v>14.5</v>
      </c>
      <c r="L13819" s="15"/>
      <c r="M13819" s="1">
        <f t="shared" si="115"/>
        <v>397621.63369930518</v>
      </c>
      <c r="T13819"/>
    </row>
    <row r="13820" spans="1:20" x14ac:dyDescent="0.25">
      <c r="A13820">
        <v>1998</v>
      </c>
      <c r="B13820">
        <v>10</v>
      </c>
      <c r="C13820">
        <v>31</v>
      </c>
      <c r="D13820">
        <v>58</v>
      </c>
      <c r="E13820">
        <v>43</v>
      </c>
      <c r="F13820">
        <v>0</v>
      </c>
      <c r="H13820">
        <f t="shared" si="116"/>
        <v>50.5</v>
      </c>
      <c r="I13820">
        <f t="shared" si="117"/>
        <v>14.5</v>
      </c>
      <c r="J13820">
        <f t="shared" si="113"/>
        <v>0</v>
      </c>
      <c r="K13820">
        <f t="shared" si="114"/>
        <v>14.5</v>
      </c>
      <c r="L13820" s="15"/>
      <c r="M13820" s="1">
        <f t="shared" si="115"/>
        <v>397621.63369930518</v>
      </c>
      <c r="T13820"/>
    </row>
    <row r="13821" spans="1:20" x14ac:dyDescent="0.25">
      <c r="A13821">
        <v>1998</v>
      </c>
      <c r="B13821">
        <v>11</v>
      </c>
      <c r="C13821">
        <v>1</v>
      </c>
      <c r="D13821">
        <v>56</v>
      </c>
      <c r="E13821">
        <v>43</v>
      </c>
      <c r="F13821">
        <v>0</v>
      </c>
      <c r="H13821">
        <f t="shared" si="116"/>
        <v>49.5</v>
      </c>
      <c r="I13821">
        <f t="shared" si="117"/>
        <v>15.5</v>
      </c>
      <c r="J13821">
        <f t="shared" si="113"/>
        <v>0</v>
      </c>
      <c r="K13821">
        <f t="shared" si="114"/>
        <v>15.5</v>
      </c>
      <c r="L13821" s="15"/>
      <c r="M13821" s="1">
        <f t="shared" si="115"/>
        <v>424783.07830303028</v>
      </c>
      <c r="T13821"/>
    </row>
    <row r="13822" spans="1:20" x14ac:dyDescent="0.25">
      <c r="A13822">
        <v>1998</v>
      </c>
      <c r="B13822">
        <v>11</v>
      </c>
      <c r="C13822">
        <v>2</v>
      </c>
      <c r="D13822">
        <v>55</v>
      </c>
      <c r="E13822">
        <v>43</v>
      </c>
      <c r="F13822">
        <v>0</v>
      </c>
      <c r="H13822">
        <f t="shared" si="116"/>
        <v>49</v>
      </c>
      <c r="I13822">
        <f t="shared" si="117"/>
        <v>16</v>
      </c>
      <c r="J13822">
        <f t="shared" si="113"/>
        <v>0</v>
      </c>
      <c r="K13822">
        <f t="shared" si="114"/>
        <v>16</v>
      </c>
      <c r="L13822" s="15"/>
      <c r="M13822" s="1">
        <f t="shared" si="115"/>
        <v>438363.80060489284</v>
      </c>
      <c r="T13822"/>
    </row>
    <row r="13823" spans="1:20" x14ac:dyDescent="0.25">
      <c r="A13823">
        <v>1998</v>
      </c>
      <c r="B13823">
        <v>11</v>
      </c>
      <c r="C13823">
        <v>3</v>
      </c>
      <c r="D13823">
        <v>51</v>
      </c>
      <c r="E13823">
        <v>38</v>
      </c>
      <c r="F13823">
        <v>0</v>
      </c>
      <c r="H13823">
        <f t="shared" si="116"/>
        <v>44.5</v>
      </c>
      <c r="I13823">
        <f t="shared" si="117"/>
        <v>20.5</v>
      </c>
      <c r="J13823">
        <f t="shared" si="113"/>
        <v>0</v>
      </c>
      <c r="K13823">
        <f t="shared" si="114"/>
        <v>20.5</v>
      </c>
      <c r="L13823" s="15"/>
      <c r="M13823" s="1">
        <f t="shared" si="115"/>
        <v>560590.30132165574</v>
      </c>
      <c r="T13823"/>
    </row>
    <row r="13824" spans="1:20" x14ac:dyDescent="0.25">
      <c r="A13824">
        <v>1998</v>
      </c>
      <c r="B13824">
        <v>11</v>
      </c>
      <c r="C13824">
        <v>4</v>
      </c>
      <c r="D13824">
        <v>49</v>
      </c>
      <c r="E13824">
        <v>38</v>
      </c>
      <c r="F13824">
        <v>0</v>
      </c>
      <c r="H13824">
        <f t="shared" si="116"/>
        <v>43.5</v>
      </c>
      <c r="I13824">
        <f t="shared" si="117"/>
        <v>21.5</v>
      </c>
      <c r="J13824">
        <f t="shared" si="113"/>
        <v>0</v>
      </c>
      <c r="K13824">
        <f t="shared" si="114"/>
        <v>21.5</v>
      </c>
      <c r="L13824" s="15"/>
      <c r="M13824" s="1">
        <f t="shared" si="115"/>
        <v>587751.74592538085</v>
      </c>
      <c r="T13824"/>
    </row>
    <row r="13825" spans="1:20" x14ac:dyDescent="0.25">
      <c r="A13825">
        <v>1998</v>
      </c>
      <c r="B13825">
        <v>11</v>
      </c>
      <c r="C13825">
        <v>5</v>
      </c>
      <c r="D13825">
        <v>50</v>
      </c>
      <c r="E13825">
        <v>36</v>
      </c>
      <c r="F13825">
        <v>0</v>
      </c>
      <c r="H13825">
        <f t="shared" si="116"/>
        <v>43</v>
      </c>
      <c r="I13825">
        <f t="shared" si="117"/>
        <v>22</v>
      </c>
      <c r="J13825">
        <f t="shared" si="113"/>
        <v>0</v>
      </c>
      <c r="K13825">
        <f t="shared" si="114"/>
        <v>22</v>
      </c>
      <c r="L13825" s="15"/>
      <c r="M13825" s="1">
        <f t="shared" si="115"/>
        <v>601332.4682272434</v>
      </c>
      <c r="T13825"/>
    </row>
    <row r="13826" spans="1:20" x14ac:dyDescent="0.25">
      <c r="A13826">
        <v>1998</v>
      </c>
      <c r="B13826">
        <v>11</v>
      </c>
      <c r="C13826">
        <v>6</v>
      </c>
      <c r="D13826">
        <v>47</v>
      </c>
      <c r="E13826">
        <v>36</v>
      </c>
      <c r="F13826">
        <v>0</v>
      </c>
      <c r="H13826">
        <f t="shared" si="116"/>
        <v>41.5</v>
      </c>
      <c r="I13826">
        <f t="shared" si="117"/>
        <v>23.5</v>
      </c>
      <c r="J13826">
        <f t="shared" si="113"/>
        <v>0</v>
      </c>
      <c r="K13826">
        <f t="shared" si="114"/>
        <v>23.5</v>
      </c>
      <c r="L13826" s="15"/>
      <c r="M13826" s="1">
        <f t="shared" si="115"/>
        <v>642074.63513283106</v>
      </c>
      <c r="T13826"/>
    </row>
    <row r="13827" spans="1:20" x14ac:dyDescent="0.25">
      <c r="A13827">
        <v>1998</v>
      </c>
      <c r="B13827">
        <v>11</v>
      </c>
      <c r="C13827">
        <v>7</v>
      </c>
      <c r="D13827">
        <v>52</v>
      </c>
      <c r="E13827">
        <v>37</v>
      </c>
      <c r="F13827">
        <v>0</v>
      </c>
      <c r="H13827">
        <f t="shared" si="116"/>
        <v>44.5</v>
      </c>
      <c r="I13827">
        <f t="shared" si="117"/>
        <v>20.5</v>
      </c>
      <c r="J13827">
        <f t="shared" si="113"/>
        <v>0</v>
      </c>
      <c r="K13827">
        <f t="shared" si="114"/>
        <v>20.5</v>
      </c>
      <c r="L13827" s="15"/>
      <c r="M13827" s="1">
        <f t="shared" si="115"/>
        <v>560590.30132165574</v>
      </c>
      <c r="T13827"/>
    </row>
    <row r="13828" spans="1:20" x14ac:dyDescent="0.25">
      <c r="A13828">
        <v>1998</v>
      </c>
      <c r="B13828">
        <v>11</v>
      </c>
      <c r="C13828">
        <v>8</v>
      </c>
      <c r="D13828">
        <v>49</v>
      </c>
      <c r="E13828">
        <v>43</v>
      </c>
      <c r="F13828">
        <v>0</v>
      </c>
      <c r="H13828">
        <f t="shared" si="116"/>
        <v>46</v>
      </c>
      <c r="I13828">
        <f t="shared" si="117"/>
        <v>19</v>
      </c>
      <c r="J13828">
        <f t="shared" si="113"/>
        <v>0</v>
      </c>
      <c r="K13828">
        <f t="shared" si="114"/>
        <v>19</v>
      </c>
      <c r="L13828" s="15"/>
      <c r="M13828" s="1">
        <f t="shared" si="115"/>
        <v>519848.13441606809</v>
      </c>
      <c r="T13828"/>
    </row>
    <row r="13829" spans="1:20" x14ac:dyDescent="0.25">
      <c r="A13829">
        <v>1998</v>
      </c>
      <c r="B13829">
        <v>11</v>
      </c>
      <c r="C13829">
        <v>9</v>
      </c>
      <c r="D13829">
        <v>54</v>
      </c>
      <c r="E13829">
        <v>44</v>
      </c>
      <c r="F13829">
        <v>0</v>
      </c>
      <c r="H13829">
        <f t="shared" si="116"/>
        <v>49</v>
      </c>
      <c r="I13829">
        <f t="shared" si="117"/>
        <v>16</v>
      </c>
      <c r="J13829">
        <f t="shared" si="113"/>
        <v>0</v>
      </c>
      <c r="K13829">
        <f t="shared" si="114"/>
        <v>16</v>
      </c>
      <c r="L13829" s="15"/>
      <c r="M13829" s="1">
        <f t="shared" si="115"/>
        <v>438363.80060489284</v>
      </c>
      <c r="T13829"/>
    </row>
    <row r="13830" spans="1:20" x14ac:dyDescent="0.25">
      <c r="A13830">
        <v>1998</v>
      </c>
      <c r="B13830">
        <v>11</v>
      </c>
      <c r="C13830">
        <v>10</v>
      </c>
      <c r="D13830">
        <v>57</v>
      </c>
      <c r="E13830">
        <v>40</v>
      </c>
      <c r="F13830">
        <v>4</v>
      </c>
      <c r="H13830">
        <f t="shared" si="116"/>
        <v>48.5</v>
      </c>
      <c r="I13830">
        <f t="shared" si="117"/>
        <v>16.5</v>
      </c>
      <c r="J13830">
        <f t="shared" ref="J13830:J13893" si="118">+IF(H13830&gt;$L$12418,H13830-$L$12418,0)</f>
        <v>0</v>
      </c>
      <c r="K13830">
        <f t="shared" ref="K13830:K13893" si="119">+I13830+J13830</f>
        <v>16.5</v>
      </c>
      <c r="L13830" s="15"/>
      <c r="M13830" s="1">
        <f t="shared" ref="M13830:M13893" si="120">+(L$12416/30.25)+($L$12417*K13830)</f>
        <v>451944.52290675539</v>
      </c>
      <c r="T13830"/>
    </row>
    <row r="13831" spans="1:20" x14ac:dyDescent="0.25">
      <c r="A13831">
        <v>1998</v>
      </c>
      <c r="B13831">
        <v>11</v>
      </c>
      <c r="C13831">
        <v>11</v>
      </c>
      <c r="D13831">
        <v>63</v>
      </c>
      <c r="E13831">
        <v>48</v>
      </c>
      <c r="F13831">
        <v>30</v>
      </c>
      <c r="H13831">
        <f t="shared" si="116"/>
        <v>55.5</v>
      </c>
      <c r="I13831">
        <f t="shared" si="117"/>
        <v>9.5</v>
      </c>
      <c r="J13831">
        <f t="shared" si="118"/>
        <v>0</v>
      </c>
      <c r="K13831">
        <f t="shared" si="119"/>
        <v>9.5</v>
      </c>
      <c r="L13831" s="15"/>
      <c r="M13831" s="1">
        <f t="shared" si="120"/>
        <v>261814.41068067972</v>
      </c>
      <c r="T13831"/>
    </row>
    <row r="13832" spans="1:20" x14ac:dyDescent="0.25">
      <c r="A13832">
        <v>1998</v>
      </c>
      <c r="B13832">
        <v>11</v>
      </c>
      <c r="C13832">
        <v>12</v>
      </c>
      <c r="D13832">
        <v>55</v>
      </c>
      <c r="E13832">
        <v>43</v>
      </c>
      <c r="F13832">
        <v>0</v>
      </c>
      <c r="H13832">
        <f t="shared" si="116"/>
        <v>49</v>
      </c>
      <c r="I13832">
        <f t="shared" si="117"/>
        <v>16</v>
      </c>
      <c r="J13832">
        <f t="shared" si="118"/>
        <v>0</v>
      </c>
      <c r="K13832">
        <f t="shared" si="119"/>
        <v>16</v>
      </c>
      <c r="L13832" s="15"/>
      <c r="M13832" s="1">
        <f t="shared" si="120"/>
        <v>438363.80060489284</v>
      </c>
      <c r="T13832"/>
    </row>
    <row r="13833" spans="1:20" x14ac:dyDescent="0.25">
      <c r="A13833">
        <v>1998</v>
      </c>
      <c r="B13833">
        <v>11</v>
      </c>
      <c r="C13833">
        <v>13</v>
      </c>
      <c r="D13833">
        <v>55</v>
      </c>
      <c r="E13833">
        <v>43</v>
      </c>
      <c r="F13833">
        <v>0</v>
      </c>
      <c r="H13833">
        <f t="shared" si="116"/>
        <v>49</v>
      </c>
      <c r="I13833">
        <f t="shared" si="117"/>
        <v>16</v>
      </c>
      <c r="J13833">
        <f t="shared" si="118"/>
        <v>0</v>
      </c>
      <c r="K13833">
        <f t="shared" si="119"/>
        <v>16</v>
      </c>
      <c r="L13833" s="15"/>
      <c r="M13833" s="1">
        <f t="shared" si="120"/>
        <v>438363.80060489284</v>
      </c>
      <c r="T13833"/>
    </row>
    <row r="13834" spans="1:20" x14ac:dyDescent="0.25">
      <c r="A13834">
        <v>1998</v>
      </c>
      <c r="B13834">
        <v>11</v>
      </c>
      <c r="C13834">
        <v>14</v>
      </c>
      <c r="D13834">
        <v>58</v>
      </c>
      <c r="E13834">
        <v>45</v>
      </c>
      <c r="F13834">
        <v>0</v>
      </c>
      <c r="H13834">
        <f t="shared" si="116"/>
        <v>51.5</v>
      </c>
      <c r="I13834">
        <f t="shared" si="117"/>
        <v>13.5</v>
      </c>
      <c r="J13834">
        <f t="shared" si="118"/>
        <v>0</v>
      </c>
      <c r="K13834">
        <f t="shared" si="119"/>
        <v>13.5</v>
      </c>
      <c r="L13834" s="15"/>
      <c r="M13834" s="1">
        <f t="shared" si="120"/>
        <v>370460.18909558008</v>
      </c>
      <c r="T13834"/>
    </row>
    <row r="13835" spans="1:20" x14ac:dyDescent="0.25">
      <c r="A13835">
        <v>1998</v>
      </c>
      <c r="B13835">
        <v>11</v>
      </c>
      <c r="C13835">
        <v>15</v>
      </c>
      <c r="D13835">
        <v>61</v>
      </c>
      <c r="E13835">
        <v>46</v>
      </c>
      <c r="F13835">
        <v>0</v>
      </c>
      <c r="H13835">
        <f t="shared" si="116"/>
        <v>53.5</v>
      </c>
      <c r="I13835">
        <f t="shared" si="117"/>
        <v>11.5</v>
      </c>
      <c r="J13835">
        <f t="shared" si="118"/>
        <v>0</v>
      </c>
      <c r="K13835">
        <f t="shared" si="119"/>
        <v>11.5</v>
      </c>
      <c r="L13835" s="15"/>
      <c r="M13835" s="1">
        <f t="shared" si="120"/>
        <v>316137.29988812993</v>
      </c>
      <c r="T13835"/>
    </row>
    <row r="13836" spans="1:20" x14ac:dyDescent="0.25">
      <c r="A13836">
        <v>1998</v>
      </c>
      <c r="B13836">
        <v>11</v>
      </c>
      <c r="C13836">
        <v>16</v>
      </c>
      <c r="D13836">
        <v>53</v>
      </c>
      <c r="E13836">
        <v>42</v>
      </c>
      <c r="F13836">
        <v>0</v>
      </c>
      <c r="H13836">
        <f t="shared" si="116"/>
        <v>47.5</v>
      </c>
      <c r="I13836">
        <f t="shared" si="117"/>
        <v>17.5</v>
      </c>
      <c r="J13836">
        <f t="shared" si="118"/>
        <v>0</v>
      </c>
      <c r="K13836">
        <f t="shared" si="119"/>
        <v>17.5</v>
      </c>
      <c r="L13836" s="15"/>
      <c r="M13836" s="1">
        <f t="shared" si="120"/>
        <v>479105.96751048049</v>
      </c>
      <c r="T13836"/>
    </row>
    <row r="13837" spans="1:20" x14ac:dyDescent="0.25">
      <c r="A13837">
        <v>1998</v>
      </c>
      <c r="B13837">
        <v>11</v>
      </c>
      <c r="C13837">
        <v>17</v>
      </c>
      <c r="D13837">
        <v>51</v>
      </c>
      <c r="E13837">
        <v>44</v>
      </c>
      <c r="F13837">
        <v>7</v>
      </c>
      <c r="H13837">
        <f t="shared" si="116"/>
        <v>47.5</v>
      </c>
      <c r="I13837">
        <f t="shared" si="117"/>
        <v>17.5</v>
      </c>
      <c r="J13837">
        <f t="shared" si="118"/>
        <v>0</v>
      </c>
      <c r="K13837">
        <f t="shared" si="119"/>
        <v>17.5</v>
      </c>
      <c r="L13837" s="15"/>
      <c r="M13837" s="1">
        <f t="shared" si="120"/>
        <v>479105.96751048049</v>
      </c>
      <c r="T13837"/>
    </row>
    <row r="13838" spans="1:20" x14ac:dyDescent="0.25">
      <c r="A13838">
        <v>1998</v>
      </c>
      <c r="B13838">
        <v>11</v>
      </c>
      <c r="C13838">
        <v>18</v>
      </c>
      <c r="D13838">
        <v>49</v>
      </c>
      <c r="E13838">
        <v>40</v>
      </c>
      <c r="F13838">
        <v>0</v>
      </c>
      <c r="H13838">
        <f t="shared" si="116"/>
        <v>44.5</v>
      </c>
      <c r="I13838">
        <f t="shared" si="117"/>
        <v>20.5</v>
      </c>
      <c r="J13838">
        <f t="shared" si="118"/>
        <v>0</v>
      </c>
      <c r="K13838">
        <f t="shared" si="119"/>
        <v>20.5</v>
      </c>
      <c r="L13838" s="15"/>
      <c r="M13838" s="1">
        <f t="shared" si="120"/>
        <v>560590.30132165574</v>
      </c>
      <c r="T13838"/>
    </row>
    <row r="13839" spans="1:20" x14ac:dyDescent="0.25">
      <c r="A13839">
        <v>1998</v>
      </c>
      <c r="B13839">
        <v>11</v>
      </c>
      <c r="C13839">
        <v>19</v>
      </c>
      <c r="D13839">
        <v>53</v>
      </c>
      <c r="E13839">
        <v>37</v>
      </c>
      <c r="F13839">
        <v>0</v>
      </c>
      <c r="H13839">
        <f t="shared" si="116"/>
        <v>45</v>
      </c>
      <c r="I13839">
        <f t="shared" si="117"/>
        <v>20</v>
      </c>
      <c r="J13839">
        <f t="shared" si="118"/>
        <v>0</v>
      </c>
      <c r="K13839">
        <f t="shared" si="119"/>
        <v>20</v>
      </c>
      <c r="L13839" s="15"/>
      <c r="M13839" s="1">
        <f t="shared" si="120"/>
        <v>547009.57901979319</v>
      </c>
      <c r="T13839"/>
    </row>
    <row r="13840" spans="1:20" x14ac:dyDescent="0.25">
      <c r="A13840">
        <v>1998</v>
      </c>
      <c r="B13840">
        <v>11</v>
      </c>
      <c r="C13840">
        <v>20</v>
      </c>
      <c r="D13840">
        <v>60</v>
      </c>
      <c r="E13840">
        <v>48</v>
      </c>
      <c r="F13840">
        <v>10</v>
      </c>
      <c r="H13840">
        <f t="shared" si="116"/>
        <v>54</v>
      </c>
      <c r="I13840">
        <f t="shared" si="117"/>
        <v>11</v>
      </c>
      <c r="J13840">
        <f t="shared" si="118"/>
        <v>0</v>
      </c>
      <c r="K13840">
        <f t="shared" si="119"/>
        <v>11</v>
      </c>
      <c r="L13840" s="15"/>
      <c r="M13840" s="1">
        <f t="shared" si="120"/>
        <v>302556.57758626738</v>
      </c>
      <c r="T13840"/>
    </row>
    <row r="13841" spans="1:20" x14ac:dyDescent="0.25">
      <c r="A13841">
        <v>1998</v>
      </c>
      <c r="B13841">
        <v>11</v>
      </c>
      <c r="C13841">
        <v>21</v>
      </c>
      <c r="D13841">
        <v>50</v>
      </c>
      <c r="E13841">
        <v>40</v>
      </c>
      <c r="F13841">
        <v>0</v>
      </c>
      <c r="H13841">
        <f t="shared" si="116"/>
        <v>45</v>
      </c>
      <c r="I13841">
        <f t="shared" si="117"/>
        <v>20</v>
      </c>
      <c r="J13841">
        <f t="shared" si="118"/>
        <v>0</v>
      </c>
      <c r="K13841">
        <f t="shared" si="119"/>
        <v>20</v>
      </c>
      <c r="L13841" s="15"/>
      <c r="M13841" s="1">
        <f t="shared" si="120"/>
        <v>547009.57901979319</v>
      </c>
      <c r="T13841"/>
    </row>
    <row r="13842" spans="1:20" x14ac:dyDescent="0.25">
      <c r="A13842">
        <v>1998</v>
      </c>
      <c r="B13842">
        <v>11</v>
      </c>
      <c r="C13842">
        <v>22</v>
      </c>
      <c r="D13842">
        <v>48</v>
      </c>
      <c r="E13842">
        <v>37</v>
      </c>
      <c r="F13842">
        <v>0</v>
      </c>
      <c r="H13842">
        <f t="shared" si="116"/>
        <v>42.5</v>
      </c>
      <c r="I13842">
        <f t="shared" si="117"/>
        <v>22.5</v>
      </c>
      <c r="J13842">
        <f t="shared" si="118"/>
        <v>0</v>
      </c>
      <c r="K13842">
        <f t="shared" si="119"/>
        <v>22.5</v>
      </c>
      <c r="L13842" s="15"/>
      <c r="M13842" s="1">
        <f t="shared" si="120"/>
        <v>614913.19052910595</v>
      </c>
      <c r="T13842"/>
    </row>
    <row r="13843" spans="1:20" x14ac:dyDescent="0.25">
      <c r="A13843">
        <v>1998</v>
      </c>
      <c r="B13843">
        <v>11</v>
      </c>
      <c r="C13843">
        <v>23</v>
      </c>
      <c r="D13843">
        <v>58</v>
      </c>
      <c r="E13843">
        <v>40</v>
      </c>
      <c r="F13843">
        <v>0</v>
      </c>
      <c r="H13843">
        <f t="shared" si="116"/>
        <v>49</v>
      </c>
      <c r="I13843">
        <f t="shared" si="117"/>
        <v>16</v>
      </c>
      <c r="J13843">
        <f t="shared" si="118"/>
        <v>0</v>
      </c>
      <c r="K13843">
        <f t="shared" si="119"/>
        <v>16</v>
      </c>
      <c r="L13843" s="15"/>
      <c r="M13843" s="1">
        <f t="shared" si="120"/>
        <v>438363.80060489284</v>
      </c>
      <c r="T13843"/>
    </row>
    <row r="13844" spans="1:20" x14ac:dyDescent="0.25">
      <c r="A13844">
        <v>1998</v>
      </c>
      <c r="B13844">
        <v>11</v>
      </c>
      <c r="C13844">
        <v>24</v>
      </c>
      <c r="D13844">
        <v>58</v>
      </c>
      <c r="E13844">
        <v>44</v>
      </c>
      <c r="F13844">
        <v>0</v>
      </c>
      <c r="H13844">
        <f t="shared" si="116"/>
        <v>51</v>
      </c>
      <c r="I13844">
        <f t="shared" si="117"/>
        <v>14</v>
      </c>
      <c r="J13844">
        <f t="shared" si="118"/>
        <v>0</v>
      </c>
      <c r="K13844">
        <f t="shared" si="119"/>
        <v>14</v>
      </c>
      <c r="L13844" s="15"/>
      <c r="M13844" s="1">
        <f t="shared" si="120"/>
        <v>384040.91139744263</v>
      </c>
      <c r="T13844"/>
    </row>
    <row r="13845" spans="1:20" x14ac:dyDescent="0.25">
      <c r="A13845">
        <v>1998</v>
      </c>
      <c r="B13845">
        <v>11</v>
      </c>
      <c r="C13845">
        <v>25</v>
      </c>
      <c r="D13845">
        <v>50</v>
      </c>
      <c r="E13845">
        <v>39</v>
      </c>
      <c r="F13845">
        <v>0</v>
      </c>
      <c r="H13845">
        <f t="shared" si="116"/>
        <v>44.5</v>
      </c>
      <c r="I13845">
        <f t="shared" si="117"/>
        <v>20.5</v>
      </c>
      <c r="J13845">
        <f t="shared" si="118"/>
        <v>0</v>
      </c>
      <c r="K13845">
        <f t="shared" si="119"/>
        <v>20.5</v>
      </c>
      <c r="L13845" s="15"/>
      <c r="M13845" s="1">
        <f t="shared" si="120"/>
        <v>560590.30132165574</v>
      </c>
      <c r="T13845"/>
    </row>
    <row r="13846" spans="1:20" x14ac:dyDescent="0.25">
      <c r="A13846">
        <v>1998</v>
      </c>
      <c r="B13846">
        <v>11</v>
      </c>
      <c r="C13846">
        <v>26</v>
      </c>
      <c r="D13846">
        <v>53</v>
      </c>
      <c r="E13846">
        <v>45</v>
      </c>
      <c r="F13846">
        <v>97</v>
      </c>
      <c r="H13846">
        <f t="shared" si="116"/>
        <v>49</v>
      </c>
      <c r="I13846">
        <f t="shared" si="117"/>
        <v>16</v>
      </c>
      <c r="J13846">
        <f t="shared" si="118"/>
        <v>0</v>
      </c>
      <c r="K13846">
        <f t="shared" si="119"/>
        <v>16</v>
      </c>
      <c r="L13846" s="15"/>
      <c r="M13846" s="1">
        <f t="shared" si="120"/>
        <v>438363.80060489284</v>
      </c>
      <c r="T13846"/>
    </row>
    <row r="13847" spans="1:20" x14ac:dyDescent="0.25">
      <c r="A13847">
        <v>1998</v>
      </c>
      <c r="B13847">
        <v>11</v>
      </c>
      <c r="C13847">
        <v>27</v>
      </c>
      <c r="D13847">
        <v>49</v>
      </c>
      <c r="E13847">
        <v>41</v>
      </c>
      <c r="F13847">
        <v>0</v>
      </c>
      <c r="H13847">
        <f t="shared" si="116"/>
        <v>45</v>
      </c>
      <c r="I13847">
        <f t="shared" si="117"/>
        <v>20</v>
      </c>
      <c r="J13847">
        <f t="shared" si="118"/>
        <v>0</v>
      </c>
      <c r="K13847">
        <f t="shared" si="119"/>
        <v>20</v>
      </c>
      <c r="L13847" s="15"/>
      <c r="M13847" s="1">
        <f t="shared" si="120"/>
        <v>547009.57901979319</v>
      </c>
      <c r="T13847"/>
    </row>
    <row r="13848" spans="1:20" x14ac:dyDescent="0.25">
      <c r="A13848">
        <v>1998</v>
      </c>
      <c r="B13848">
        <v>11</v>
      </c>
      <c r="C13848">
        <v>28</v>
      </c>
      <c r="D13848">
        <v>63</v>
      </c>
      <c r="E13848">
        <v>40</v>
      </c>
      <c r="F13848">
        <v>0</v>
      </c>
      <c r="H13848">
        <f t="shared" si="116"/>
        <v>51.5</v>
      </c>
      <c r="I13848">
        <f t="shared" si="117"/>
        <v>13.5</v>
      </c>
      <c r="J13848">
        <f t="shared" si="118"/>
        <v>0</v>
      </c>
      <c r="K13848">
        <f t="shared" si="119"/>
        <v>13.5</v>
      </c>
      <c r="L13848" s="15"/>
      <c r="M13848" s="1">
        <f t="shared" si="120"/>
        <v>370460.18909558008</v>
      </c>
      <c r="T13848"/>
    </row>
    <row r="13849" spans="1:20" x14ac:dyDescent="0.25">
      <c r="A13849">
        <v>1998</v>
      </c>
      <c r="B13849">
        <v>11</v>
      </c>
      <c r="C13849">
        <v>29</v>
      </c>
      <c r="D13849">
        <v>60</v>
      </c>
      <c r="E13849">
        <v>49</v>
      </c>
      <c r="F13849">
        <v>0</v>
      </c>
      <c r="H13849">
        <f t="shared" si="116"/>
        <v>54.5</v>
      </c>
      <c r="I13849">
        <f t="shared" si="117"/>
        <v>10.5</v>
      </c>
      <c r="J13849">
        <f t="shared" si="118"/>
        <v>0</v>
      </c>
      <c r="K13849">
        <f t="shared" si="119"/>
        <v>10.5</v>
      </c>
      <c r="L13849" s="15"/>
      <c r="M13849" s="1">
        <f t="shared" si="120"/>
        <v>288975.85528440482</v>
      </c>
      <c r="T13849"/>
    </row>
    <row r="13850" spans="1:20" x14ac:dyDescent="0.25">
      <c r="A13850">
        <v>1998</v>
      </c>
      <c r="B13850">
        <v>11</v>
      </c>
      <c r="C13850">
        <v>30</v>
      </c>
      <c r="D13850">
        <v>60</v>
      </c>
      <c r="E13850">
        <v>50</v>
      </c>
      <c r="F13850">
        <v>0</v>
      </c>
      <c r="H13850">
        <f t="shared" si="116"/>
        <v>55</v>
      </c>
      <c r="I13850">
        <f t="shared" si="117"/>
        <v>10</v>
      </c>
      <c r="J13850">
        <f t="shared" si="118"/>
        <v>0</v>
      </c>
      <c r="K13850">
        <f t="shared" si="119"/>
        <v>10</v>
      </c>
      <c r="L13850" s="15"/>
      <c r="M13850" s="1">
        <f t="shared" si="120"/>
        <v>275395.13298254227</v>
      </c>
      <c r="T13850"/>
    </row>
    <row r="13851" spans="1:20" x14ac:dyDescent="0.25">
      <c r="A13851">
        <v>1998</v>
      </c>
      <c r="B13851">
        <v>12</v>
      </c>
      <c r="C13851">
        <v>1</v>
      </c>
      <c r="D13851">
        <v>60</v>
      </c>
      <c r="E13851">
        <v>49</v>
      </c>
      <c r="F13851">
        <v>0</v>
      </c>
      <c r="H13851">
        <f t="shared" si="116"/>
        <v>54.5</v>
      </c>
      <c r="I13851">
        <f t="shared" si="117"/>
        <v>10.5</v>
      </c>
      <c r="J13851">
        <f t="shared" si="118"/>
        <v>0</v>
      </c>
      <c r="K13851">
        <f t="shared" si="119"/>
        <v>10.5</v>
      </c>
      <c r="L13851" s="15"/>
      <c r="M13851" s="1">
        <f t="shared" si="120"/>
        <v>288975.85528440482</v>
      </c>
      <c r="T13851"/>
    </row>
    <row r="13852" spans="1:20" x14ac:dyDescent="0.25">
      <c r="A13852">
        <v>1998</v>
      </c>
      <c r="B13852">
        <v>12</v>
      </c>
      <c r="C13852">
        <v>2</v>
      </c>
      <c r="D13852">
        <v>64</v>
      </c>
      <c r="E13852">
        <v>45</v>
      </c>
      <c r="F13852">
        <v>0</v>
      </c>
      <c r="H13852">
        <f t="shared" si="116"/>
        <v>54.5</v>
      </c>
      <c r="I13852">
        <f t="shared" si="117"/>
        <v>10.5</v>
      </c>
      <c r="J13852">
        <f t="shared" si="118"/>
        <v>0</v>
      </c>
      <c r="K13852">
        <f t="shared" si="119"/>
        <v>10.5</v>
      </c>
      <c r="L13852" s="15"/>
      <c r="M13852" s="1">
        <f t="shared" si="120"/>
        <v>288975.85528440482</v>
      </c>
      <c r="T13852"/>
    </row>
    <row r="13853" spans="1:20" x14ac:dyDescent="0.25">
      <c r="A13853">
        <v>1998</v>
      </c>
      <c r="B13853">
        <v>12</v>
      </c>
      <c r="C13853">
        <v>3</v>
      </c>
      <c r="D13853">
        <v>69</v>
      </c>
      <c r="E13853">
        <v>53</v>
      </c>
      <c r="F13853">
        <v>0</v>
      </c>
      <c r="H13853">
        <f t="shared" si="116"/>
        <v>61</v>
      </c>
      <c r="I13853">
        <f t="shared" si="117"/>
        <v>4</v>
      </c>
      <c r="J13853">
        <f t="shared" si="118"/>
        <v>0</v>
      </c>
      <c r="K13853">
        <f t="shared" si="119"/>
        <v>4</v>
      </c>
      <c r="L13853" s="15"/>
      <c r="M13853" s="1">
        <f t="shared" si="120"/>
        <v>112426.46536019172</v>
      </c>
      <c r="T13853"/>
    </row>
    <row r="13854" spans="1:20" x14ac:dyDescent="0.25">
      <c r="A13854">
        <v>1998</v>
      </c>
      <c r="B13854">
        <v>12</v>
      </c>
      <c r="C13854">
        <v>4</v>
      </c>
      <c r="D13854">
        <v>74</v>
      </c>
      <c r="E13854">
        <v>59</v>
      </c>
      <c r="F13854">
        <v>0</v>
      </c>
      <c r="H13854">
        <f t="shared" ref="H13854:H13917" si="121">+(D13854+E13854)/2</f>
        <v>66.5</v>
      </c>
      <c r="I13854">
        <f t="shared" ref="I13854:I13917" si="122">+IF(H13854&lt;65,65-H13854,0)</f>
        <v>0</v>
      </c>
      <c r="J13854">
        <f t="shared" si="118"/>
        <v>1.5</v>
      </c>
      <c r="K13854">
        <f t="shared" si="119"/>
        <v>1.5</v>
      </c>
      <c r="L13854" s="15"/>
      <c r="M13854" s="1">
        <f t="shared" si="120"/>
        <v>44522.853850878986</v>
      </c>
      <c r="T13854"/>
    </row>
    <row r="13855" spans="1:20" x14ac:dyDescent="0.25">
      <c r="A13855">
        <v>1998</v>
      </c>
      <c r="B13855">
        <v>12</v>
      </c>
      <c r="C13855">
        <v>5</v>
      </c>
      <c r="D13855">
        <v>63</v>
      </c>
      <c r="E13855">
        <v>52</v>
      </c>
      <c r="F13855">
        <v>1</v>
      </c>
      <c r="H13855">
        <f t="shared" si="121"/>
        <v>57.5</v>
      </c>
      <c r="I13855">
        <f t="shared" si="122"/>
        <v>7.5</v>
      </c>
      <c r="J13855">
        <f t="shared" si="118"/>
        <v>0</v>
      </c>
      <c r="K13855">
        <f t="shared" si="119"/>
        <v>7.5</v>
      </c>
      <c r="L13855" s="15"/>
      <c r="M13855" s="1">
        <f t="shared" si="120"/>
        <v>207491.52147322954</v>
      </c>
      <c r="T13855"/>
    </row>
    <row r="13856" spans="1:20" x14ac:dyDescent="0.25">
      <c r="A13856">
        <v>1998</v>
      </c>
      <c r="B13856">
        <v>12</v>
      </c>
      <c r="C13856">
        <v>6</v>
      </c>
      <c r="D13856">
        <v>66</v>
      </c>
      <c r="E13856">
        <v>50</v>
      </c>
      <c r="F13856">
        <v>0</v>
      </c>
      <c r="H13856">
        <f t="shared" si="121"/>
        <v>58</v>
      </c>
      <c r="I13856">
        <f t="shared" si="122"/>
        <v>7</v>
      </c>
      <c r="J13856">
        <f t="shared" si="118"/>
        <v>0</v>
      </c>
      <c r="K13856">
        <f t="shared" si="119"/>
        <v>7</v>
      </c>
      <c r="L13856" s="15"/>
      <c r="M13856" s="1">
        <f t="shared" si="120"/>
        <v>193910.79917136699</v>
      </c>
      <c r="T13856"/>
    </row>
    <row r="13857" spans="1:20" x14ac:dyDescent="0.25">
      <c r="A13857">
        <v>1998</v>
      </c>
      <c r="B13857">
        <v>12</v>
      </c>
      <c r="C13857">
        <v>7</v>
      </c>
      <c r="D13857">
        <v>75</v>
      </c>
      <c r="E13857">
        <v>50</v>
      </c>
      <c r="F13857">
        <v>1</v>
      </c>
      <c r="H13857">
        <f t="shared" si="121"/>
        <v>62.5</v>
      </c>
      <c r="I13857">
        <f t="shared" si="122"/>
        <v>2.5</v>
      </c>
      <c r="J13857">
        <f t="shared" si="118"/>
        <v>0</v>
      </c>
      <c r="K13857">
        <f t="shared" si="119"/>
        <v>2.5</v>
      </c>
      <c r="L13857" s="15"/>
      <c r="M13857" s="1">
        <f t="shared" si="120"/>
        <v>71684.298454604083</v>
      </c>
      <c r="T13857"/>
    </row>
    <row r="13858" spans="1:20" x14ac:dyDescent="0.25">
      <c r="A13858">
        <v>1998</v>
      </c>
      <c r="B13858">
        <v>12</v>
      </c>
      <c r="C13858">
        <v>8</v>
      </c>
      <c r="D13858">
        <v>50</v>
      </c>
      <c r="E13858">
        <v>45</v>
      </c>
      <c r="F13858">
        <v>17</v>
      </c>
      <c r="H13858">
        <f t="shared" si="121"/>
        <v>47.5</v>
      </c>
      <c r="I13858">
        <f t="shared" si="122"/>
        <v>17.5</v>
      </c>
      <c r="J13858">
        <f t="shared" si="118"/>
        <v>0</v>
      </c>
      <c r="K13858">
        <f t="shared" si="119"/>
        <v>17.5</v>
      </c>
      <c r="L13858" s="15"/>
      <c r="M13858" s="1">
        <f t="shared" si="120"/>
        <v>479105.96751048049</v>
      </c>
      <c r="T13858"/>
    </row>
    <row r="13859" spans="1:20" x14ac:dyDescent="0.25">
      <c r="A13859">
        <v>1998</v>
      </c>
      <c r="B13859">
        <v>12</v>
      </c>
      <c r="C13859">
        <v>9</v>
      </c>
      <c r="D13859">
        <v>48</v>
      </c>
      <c r="E13859">
        <v>39</v>
      </c>
      <c r="F13859">
        <v>0</v>
      </c>
      <c r="H13859">
        <f t="shared" si="121"/>
        <v>43.5</v>
      </c>
      <c r="I13859">
        <f t="shared" si="122"/>
        <v>21.5</v>
      </c>
      <c r="J13859">
        <f t="shared" si="118"/>
        <v>0</v>
      </c>
      <c r="K13859">
        <f t="shared" si="119"/>
        <v>21.5</v>
      </c>
      <c r="L13859" s="15"/>
      <c r="M13859" s="1">
        <f t="shared" si="120"/>
        <v>587751.74592538085</v>
      </c>
      <c r="T13859"/>
    </row>
    <row r="13860" spans="1:20" x14ac:dyDescent="0.25">
      <c r="A13860">
        <v>1998</v>
      </c>
      <c r="B13860">
        <v>12</v>
      </c>
      <c r="C13860">
        <v>10</v>
      </c>
      <c r="D13860">
        <v>49</v>
      </c>
      <c r="E13860">
        <v>40</v>
      </c>
      <c r="F13860">
        <v>0</v>
      </c>
      <c r="H13860">
        <f t="shared" si="121"/>
        <v>44.5</v>
      </c>
      <c r="I13860">
        <f t="shared" si="122"/>
        <v>20.5</v>
      </c>
      <c r="J13860">
        <f t="shared" si="118"/>
        <v>0</v>
      </c>
      <c r="K13860">
        <f t="shared" si="119"/>
        <v>20.5</v>
      </c>
      <c r="L13860" s="15"/>
      <c r="M13860" s="1">
        <f t="shared" si="120"/>
        <v>560590.30132165574</v>
      </c>
      <c r="T13860"/>
    </row>
    <row r="13861" spans="1:20" x14ac:dyDescent="0.25">
      <c r="A13861">
        <v>1998</v>
      </c>
      <c r="B13861">
        <v>12</v>
      </c>
      <c r="C13861">
        <v>11</v>
      </c>
      <c r="D13861">
        <v>47</v>
      </c>
      <c r="E13861">
        <v>38</v>
      </c>
      <c r="F13861">
        <v>0</v>
      </c>
      <c r="H13861">
        <f t="shared" si="121"/>
        <v>42.5</v>
      </c>
      <c r="I13861">
        <f t="shared" si="122"/>
        <v>22.5</v>
      </c>
      <c r="J13861">
        <f t="shared" si="118"/>
        <v>0</v>
      </c>
      <c r="K13861">
        <f t="shared" si="119"/>
        <v>22.5</v>
      </c>
      <c r="L13861" s="15"/>
      <c r="M13861" s="1">
        <f t="shared" si="120"/>
        <v>614913.19052910595</v>
      </c>
      <c r="T13861"/>
    </row>
    <row r="13862" spans="1:20" x14ac:dyDescent="0.25">
      <c r="A13862">
        <v>1998</v>
      </c>
      <c r="B13862">
        <v>12</v>
      </c>
      <c r="C13862">
        <v>12</v>
      </c>
      <c r="D13862">
        <v>47</v>
      </c>
      <c r="E13862">
        <v>37</v>
      </c>
      <c r="F13862">
        <v>0</v>
      </c>
      <c r="H13862">
        <f t="shared" si="121"/>
        <v>42</v>
      </c>
      <c r="I13862">
        <f t="shared" si="122"/>
        <v>23</v>
      </c>
      <c r="J13862">
        <f t="shared" si="118"/>
        <v>0</v>
      </c>
      <c r="K13862">
        <f t="shared" si="119"/>
        <v>23</v>
      </c>
      <c r="L13862" s="15"/>
      <c r="M13862" s="1">
        <f t="shared" si="120"/>
        <v>628493.9128309685</v>
      </c>
      <c r="T13862"/>
    </row>
    <row r="13863" spans="1:20" x14ac:dyDescent="0.25">
      <c r="A13863">
        <v>1998</v>
      </c>
      <c r="B13863">
        <v>12</v>
      </c>
      <c r="C13863">
        <v>13</v>
      </c>
      <c r="D13863">
        <v>46</v>
      </c>
      <c r="E13863">
        <v>41</v>
      </c>
      <c r="F13863">
        <v>0</v>
      </c>
      <c r="H13863">
        <f t="shared" si="121"/>
        <v>43.5</v>
      </c>
      <c r="I13863">
        <f t="shared" si="122"/>
        <v>21.5</v>
      </c>
      <c r="J13863">
        <f t="shared" si="118"/>
        <v>0</v>
      </c>
      <c r="K13863">
        <f t="shared" si="119"/>
        <v>21.5</v>
      </c>
      <c r="L13863" s="15"/>
      <c r="M13863" s="1">
        <f t="shared" si="120"/>
        <v>587751.74592538085</v>
      </c>
      <c r="T13863"/>
    </row>
    <row r="13864" spans="1:20" x14ac:dyDescent="0.25">
      <c r="A13864">
        <v>1998</v>
      </c>
      <c r="B13864">
        <v>12</v>
      </c>
      <c r="C13864">
        <v>14</v>
      </c>
      <c r="D13864">
        <v>43</v>
      </c>
      <c r="E13864">
        <v>35</v>
      </c>
      <c r="F13864">
        <v>0</v>
      </c>
      <c r="H13864">
        <f t="shared" si="121"/>
        <v>39</v>
      </c>
      <c r="I13864">
        <f t="shared" si="122"/>
        <v>26</v>
      </c>
      <c r="J13864">
        <f t="shared" si="118"/>
        <v>0</v>
      </c>
      <c r="K13864">
        <f t="shared" si="119"/>
        <v>26</v>
      </c>
      <c r="L13864" s="15"/>
      <c r="M13864" s="1">
        <f t="shared" si="120"/>
        <v>709978.24664214381</v>
      </c>
      <c r="T13864"/>
    </row>
    <row r="13865" spans="1:20" x14ac:dyDescent="0.25">
      <c r="A13865">
        <v>1998</v>
      </c>
      <c r="B13865">
        <v>12</v>
      </c>
      <c r="C13865">
        <v>15</v>
      </c>
      <c r="D13865">
        <v>50</v>
      </c>
      <c r="E13865">
        <v>34</v>
      </c>
      <c r="F13865">
        <v>0</v>
      </c>
      <c r="H13865">
        <f t="shared" si="121"/>
        <v>42</v>
      </c>
      <c r="I13865">
        <f t="shared" si="122"/>
        <v>23</v>
      </c>
      <c r="J13865">
        <f t="shared" si="118"/>
        <v>0</v>
      </c>
      <c r="K13865">
        <f t="shared" si="119"/>
        <v>23</v>
      </c>
      <c r="L13865" s="15"/>
      <c r="M13865" s="1">
        <f t="shared" si="120"/>
        <v>628493.9128309685</v>
      </c>
      <c r="T13865"/>
    </row>
    <row r="13866" spans="1:20" x14ac:dyDescent="0.25">
      <c r="A13866">
        <v>1998</v>
      </c>
      <c r="B13866">
        <v>12</v>
      </c>
      <c r="C13866">
        <v>16</v>
      </c>
      <c r="D13866">
        <v>49</v>
      </c>
      <c r="E13866">
        <v>42</v>
      </c>
      <c r="F13866">
        <v>0</v>
      </c>
      <c r="H13866">
        <f t="shared" si="121"/>
        <v>45.5</v>
      </c>
      <c r="I13866">
        <f t="shared" si="122"/>
        <v>19.5</v>
      </c>
      <c r="J13866">
        <f t="shared" si="118"/>
        <v>0</v>
      </c>
      <c r="K13866">
        <f t="shared" si="119"/>
        <v>19.5</v>
      </c>
      <c r="L13866" s="15"/>
      <c r="M13866" s="1">
        <f t="shared" si="120"/>
        <v>533428.85671793064</v>
      </c>
      <c r="T13866"/>
    </row>
    <row r="13867" spans="1:20" x14ac:dyDescent="0.25">
      <c r="A13867">
        <v>1998</v>
      </c>
      <c r="B13867">
        <v>12</v>
      </c>
      <c r="C13867">
        <v>17</v>
      </c>
      <c r="D13867">
        <v>45</v>
      </c>
      <c r="E13867">
        <v>38</v>
      </c>
      <c r="F13867">
        <v>3</v>
      </c>
      <c r="H13867">
        <f t="shared" si="121"/>
        <v>41.5</v>
      </c>
      <c r="I13867">
        <f t="shared" si="122"/>
        <v>23.5</v>
      </c>
      <c r="J13867">
        <f t="shared" si="118"/>
        <v>0</v>
      </c>
      <c r="K13867">
        <f t="shared" si="119"/>
        <v>23.5</v>
      </c>
      <c r="L13867" s="15"/>
      <c r="M13867" s="1">
        <f t="shared" si="120"/>
        <v>642074.63513283106</v>
      </c>
      <c r="T13867"/>
    </row>
    <row r="13868" spans="1:20" x14ac:dyDescent="0.25">
      <c r="A13868">
        <v>1998</v>
      </c>
      <c r="B13868">
        <v>12</v>
      </c>
      <c r="C13868">
        <v>18</v>
      </c>
      <c r="D13868">
        <v>39</v>
      </c>
      <c r="E13868">
        <v>33</v>
      </c>
      <c r="F13868">
        <v>0</v>
      </c>
      <c r="H13868">
        <f t="shared" si="121"/>
        <v>36</v>
      </c>
      <c r="I13868">
        <f t="shared" si="122"/>
        <v>29</v>
      </c>
      <c r="J13868">
        <f t="shared" si="118"/>
        <v>0</v>
      </c>
      <c r="K13868">
        <f t="shared" si="119"/>
        <v>29</v>
      </c>
      <c r="L13868" s="15"/>
      <c r="M13868" s="1">
        <f t="shared" si="120"/>
        <v>791462.58045331901</v>
      </c>
      <c r="T13868"/>
    </row>
    <row r="13869" spans="1:20" x14ac:dyDescent="0.25">
      <c r="A13869">
        <v>1998</v>
      </c>
      <c r="B13869">
        <v>12</v>
      </c>
      <c r="C13869">
        <v>19</v>
      </c>
      <c r="D13869">
        <v>51</v>
      </c>
      <c r="E13869">
        <v>37</v>
      </c>
      <c r="F13869">
        <v>0</v>
      </c>
      <c r="H13869">
        <f t="shared" si="121"/>
        <v>44</v>
      </c>
      <c r="I13869">
        <f t="shared" si="122"/>
        <v>21</v>
      </c>
      <c r="J13869">
        <f t="shared" si="118"/>
        <v>0</v>
      </c>
      <c r="K13869">
        <f t="shared" si="119"/>
        <v>21</v>
      </c>
      <c r="L13869" s="15"/>
      <c r="M13869" s="1">
        <f t="shared" si="120"/>
        <v>574171.0236235183</v>
      </c>
      <c r="T13869"/>
    </row>
    <row r="13870" spans="1:20" x14ac:dyDescent="0.25">
      <c r="A13870">
        <v>1998</v>
      </c>
      <c r="B13870">
        <v>12</v>
      </c>
      <c r="C13870">
        <v>20</v>
      </c>
      <c r="D13870">
        <v>50</v>
      </c>
      <c r="E13870">
        <v>46</v>
      </c>
      <c r="F13870">
        <v>0</v>
      </c>
      <c r="H13870">
        <f t="shared" si="121"/>
        <v>48</v>
      </c>
      <c r="I13870">
        <f t="shared" si="122"/>
        <v>17</v>
      </c>
      <c r="J13870">
        <f t="shared" si="118"/>
        <v>0</v>
      </c>
      <c r="K13870">
        <f t="shared" si="119"/>
        <v>17</v>
      </c>
      <c r="L13870" s="15"/>
      <c r="M13870" s="1">
        <f t="shared" si="120"/>
        <v>465525.24520861794</v>
      </c>
      <c r="T13870"/>
    </row>
    <row r="13871" spans="1:20" x14ac:dyDescent="0.25">
      <c r="A13871">
        <v>1998</v>
      </c>
      <c r="B13871">
        <v>12</v>
      </c>
      <c r="C13871">
        <v>21</v>
      </c>
      <c r="D13871">
        <v>52</v>
      </c>
      <c r="E13871">
        <v>46</v>
      </c>
      <c r="F13871">
        <v>0</v>
      </c>
      <c r="H13871">
        <f t="shared" si="121"/>
        <v>49</v>
      </c>
      <c r="I13871">
        <f t="shared" si="122"/>
        <v>16</v>
      </c>
      <c r="J13871">
        <f t="shared" si="118"/>
        <v>0</v>
      </c>
      <c r="K13871">
        <f t="shared" si="119"/>
        <v>16</v>
      </c>
      <c r="L13871" s="15"/>
      <c r="M13871" s="1">
        <f t="shared" si="120"/>
        <v>438363.80060489284</v>
      </c>
      <c r="T13871"/>
    </row>
    <row r="13872" spans="1:20" x14ac:dyDescent="0.25">
      <c r="A13872">
        <v>1998</v>
      </c>
      <c r="B13872">
        <v>12</v>
      </c>
      <c r="C13872">
        <v>22</v>
      </c>
      <c r="D13872">
        <v>63</v>
      </c>
      <c r="E13872">
        <v>22</v>
      </c>
      <c r="F13872">
        <v>5</v>
      </c>
      <c r="H13872">
        <f t="shared" si="121"/>
        <v>42.5</v>
      </c>
      <c r="I13872">
        <f t="shared" si="122"/>
        <v>22.5</v>
      </c>
      <c r="J13872">
        <f t="shared" si="118"/>
        <v>0</v>
      </c>
      <c r="K13872">
        <f t="shared" si="119"/>
        <v>22.5</v>
      </c>
      <c r="L13872" s="15"/>
      <c r="M13872" s="1">
        <f t="shared" si="120"/>
        <v>614913.19052910595</v>
      </c>
      <c r="T13872"/>
    </row>
    <row r="13873" spans="1:20" x14ac:dyDescent="0.25">
      <c r="A13873">
        <v>1998</v>
      </c>
      <c r="B13873">
        <v>12</v>
      </c>
      <c r="C13873">
        <v>23</v>
      </c>
      <c r="D13873">
        <v>29</v>
      </c>
      <c r="E13873">
        <v>18</v>
      </c>
      <c r="F13873">
        <v>3</v>
      </c>
      <c r="H13873">
        <f t="shared" si="121"/>
        <v>23.5</v>
      </c>
      <c r="I13873">
        <f t="shared" si="122"/>
        <v>41.5</v>
      </c>
      <c r="J13873">
        <f t="shared" si="118"/>
        <v>0</v>
      </c>
      <c r="K13873">
        <f t="shared" si="119"/>
        <v>41.5</v>
      </c>
      <c r="L13873" s="15"/>
      <c r="M13873" s="1">
        <f t="shared" si="120"/>
        <v>1130980.6379998827</v>
      </c>
      <c r="T13873"/>
    </row>
    <row r="13874" spans="1:20" x14ac:dyDescent="0.25">
      <c r="A13874">
        <v>1998</v>
      </c>
      <c r="B13874">
        <v>12</v>
      </c>
      <c r="C13874">
        <v>24</v>
      </c>
      <c r="D13874">
        <v>32</v>
      </c>
      <c r="E13874">
        <v>23</v>
      </c>
      <c r="F13874">
        <v>11</v>
      </c>
      <c r="H13874">
        <f t="shared" si="121"/>
        <v>27.5</v>
      </c>
      <c r="I13874">
        <f t="shared" si="122"/>
        <v>37.5</v>
      </c>
      <c r="J13874">
        <f t="shared" si="118"/>
        <v>0</v>
      </c>
      <c r="K13874">
        <f t="shared" si="119"/>
        <v>37.5</v>
      </c>
      <c r="L13874" s="15"/>
      <c r="M13874" s="1">
        <f t="shared" si="120"/>
        <v>1022334.8595849823</v>
      </c>
      <c r="T13874"/>
    </row>
    <row r="13875" spans="1:20" x14ac:dyDescent="0.25">
      <c r="A13875">
        <v>1998</v>
      </c>
      <c r="B13875">
        <v>12</v>
      </c>
      <c r="C13875">
        <v>25</v>
      </c>
      <c r="D13875">
        <v>33</v>
      </c>
      <c r="E13875">
        <v>24</v>
      </c>
      <c r="F13875">
        <v>0</v>
      </c>
      <c r="H13875">
        <f t="shared" si="121"/>
        <v>28.5</v>
      </c>
      <c r="I13875">
        <f t="shared" si="122"/>
        <v>36.5</v>
      </c>
      <c r="J13875">
        <f t="shared" si="118"/>
        <v>0</v>
      </c>
      <c r="K13875">
        <f t="shared" si="119"/>
        <v>36.5</v>
      </c>
      <c r="L13875" s="15"/>
      <c r="M13875" s="1">
        <f t="shared" si="120"/>
        <v>995173.41498125729</v>
      </c>
      <c r="T13875"/>
    </row>
    <row r="13876" spans="1:20" x14ac:dyDescent="0.25">
      <c r="A13876">
        <v>1998</v>
      </c>
      <c r="B13876">
        <v>12</v>
      </c>
      <c r="C13876">
        <v>26</v>
      </c>
      <c r="D13876">
        <v>33</v>
      </c>
      <c r="E13876">
        <v>26</v>
      </c>
      <c r="F13876">
        <v>0</v>
      </c>
      <c r="H13876">
        <f t="shared" si="121"/>
        <v>29.5</v>
      </c>
      <c r="I13876">
        <f t="shared" si="122"/>
        <v>35.5</v>
      </c>
      <c r="J13876">
        <f t="shared" si="118"/>
        <v>0</v>
      </c>
      <c r="K13876">
        <f t="shared" si="119"/>
        <v>35.5</v>
      </c>
      <c r="L13876" s="15"/>
      <c r="M13876" s="1">
        <f t="shared" si="120"/>
        <v>968011.97037753218</v>
      </c>
      <c r="T13876"/>
    </row>
    <row r="13877" spans="1:20" x14ac:dyDescent="0.25">
      <c r="A13877">
        <v>1998</v>
      </c>
      <c r="B13877">
        <v>12</v>
      </c>
      <c r="C13877">
        <v>27</v>
      </c>
      <c r="D13877">
        <v>40</v>
      </c>
      <c r="E13877">
        <v>28</v>
      </c>
      <c r="F13877">
        <v>0</v>
      </c>
      <c r="H13877">
        <f t="shared" si="121"/>
        <v>34</v>
      </c>
      <c r="I13877">
        <f t="shared" si="122"/>
        <v>31</v>
      </c>
      <c r="J13877">
        <f t="shared" si="118"/>
        <v>0</v>
      </c>
      <c r="K13877">
        <f t="shared" si="119"/>
        <v>31</v>
      </c>
      <c r="L13877" s="15"/>
      <c r="M13877" s="1">
        <f t="shared" si="120"/>
        <v>845785.46966076922</v>
      </c>
      <c r="T13877"/>
    </row>
    <row r="13878" spans="1:20" x14ac:dyDescent="0.25">
      <c r="A13878">
        <v>1998</v>
      </c>
      <c r="B13878">
        <v>12</v>
      </c>
      <c r="C13878">
        <v>28</v>
      </c>
      <c r="D13878">
        <v>45</v>
      </c>
      <c r="E13878">
        <v>38</v>
      </c>
      <c r="F13878">
        <v>35.5</v>
      </c>
      <c r="H13878">
        <f t="shared" si="121"/>
        <v>41.5</v>
      </c>
      <c r="I13878">
        <f t="shared" si="122"/>
        <v>23.5</v>
      </c>
      <c r="J13878">
        <f t="shared" si="118"/>
        <v>0</v>
      </c>
      <c r="K13878">
        <f t="shared" si="119"/>
        <v>23.5</v>
      </c>
      <c r="L13878" s="15"/>
      <c r="M13878" s="1">
        <f t="shared" si="120"/>
        <v>642074.63513283106</v>
      </c>
      <c r="T13878"/>
    </row>
    <row r="13879" spans="1:20" x14ac:dyDescent="0.25">
      <c r="A13879">
        <v>1998</v>
      </c>
      <c r="B13879">
        <v>12</v>
      </c>
      <c r="C13879">
        <v>29</v>
      </c>
      <c r="D13879">
        <v>40</v>
      </c>
      <c r="E13879">
        <v>37</v>
      </c>
      <c r="F13879">
        <v>71</v>
      </c>
      <c r="H13879">
        <f t="shared" si="121"/>
        <v>38.5</v>
      </c>
      <c r="I13879">
        <f t="shared" si="122"/>
        <v>26.5</v>
      </c>
      <c r="J13879">
        <f t="shared" si="118"/>
        <v>0</v>
      </c>
      <c r="K13879">
        <f t="shared" si="119"/>
        <v>26.5</v>
      </c>
      <c r="L13879" s="15"/>
      <c r="M13879" s="1">
        <f t="shared" si="120"/>
        <v>723558.96894400637</v>
      </c>
      <c r="T13879"/>
    </row>
    <row r="13880" spans="1:20" x14ac:dyDescent="0.25">
      <c r="A13880">
        <v>1998</v>
      </c>
      <c r="B13880">
        <v>12</v>
      </c>
      <c r="C13880">
        <v>30</v>
      </c>
      <c r="D13880">
        <v>39</v>
      </c>
      <c r="E13880">
        <v>17</v>
      </c>
      <c r="F13880">
        <v>0</v>
      </c>
      <c r="H13880">
        <f t="shared" si="121"/>
        <v>28</v>
      </c>
      <c r="I13880">
        <f t="shared" si="122"/>
        <v>37</v>
      </c>
      <c r="J13880">
        <f t="shared" si="118"/>
        <v>0</v>
      </c>
      <c r="K13880">
        <f t="shared" si="119"/>
        <v>37</v>
      </c>
      <c r="L13880" s="15"/>
      <c r="M13880" s="1">
        <f t="shared" si="120"/>
        <v>1008754.1372831198</v>
      </c>
      <c r="T13880"/>
    </row>
    <row r="13881" spans="1:20" x14ac:dyDescent="0.25">
      <c r="A13881">
        <v>1998</v>
      </c>
      <c r="B13881">
        <v>12</v>
      </c>
      <c r="C13881">
        <v>31</v>
      </c>
      <c r="D13881">
        <v>25</v>
      </c>
      <c r="E13881">
        <v>17</v>
      </c>
      <c r="F13881">
        <v>0</v>
      </c>
      <c r="H13881">
        <f t="shared" si="121"/>
        <v>21</v>
      </c>
      <c r="I13881">
        <f t="shared" si="122"/>
        <v>44</v>
      </c>
      <c r="J13881">
        <f t="shared" si="118"/>
        <v>0</v>
      </c>
      <c r="K13881">
        <f t="shared" si="119"/>
        <v>44</v>
      </c>
      <c r="L13881" s="15"/>
      <c r="M13881" s="1">
        <f t="shared" si="120"/>
        <v>1198884.2495091953</v>
      </c>
      <c r="T13881"/>
    </row>
    <row r="13882" spans="1:20" x14ac:dyDescent="0.25">
      <c r="A13882">
        <v>1999</v>
      </c>
      <c r="B13882">
        <v>1</v>
      </c>
      <c r="C13882">
        <v>1</v>
      </c>
      <c r="D13882">
        <v>28</v>
      </c>
      <c r="E13882">
        <v>11</v>
      </c>
      <c r="F13882">
        <v>0</v>
      </c>
      <c r="H13882">
        <f t="shared" si="121"/>
        <v>19.5</v>
      </c>
      <c r="I13882">
        <f t="shared" si="122"/>
        <v>45.5</v>
      </c>
      <c r="J13882">
        <f t="shared" si="118"/>
        <v>0</v>
      </c>
      <c r="K13882">
        <f t="shared" si="119"/>
        <v>45.5</v>
      </c>
      <c r="L13882" s="15"/>
      <c r="M13882" s="1">
        <f t="shared" si="120"/>
        <v>1239626.4164147829</v>
      </c>
      <c r="T13882"/>
    </row>
    <row r="13883" spans="1:20" x14ac:dyDescent="0.25">
      <c r="A13883">
        <v>1999</v>
      </c>
      <c r="B13883">
        <v>1</v>
      </c>
      <c r="C13883">
        <v>2</v>
      </c>
      <c r="D13883">
        <v>25</v>
      </c>
      <c r="E13883">
        <v>9</v>
      </c>
      <c r="F13883">
        <v>0</v>
      </c>
      <c r="H13883">
        <f t="shared" si="121"/>
        <v>17</v>
      </c>
      <c r="I13883">
        <f t="shared" si="122"/>
        <v>48</v>
      </c>
      <c r="J13883">
        <f t="shared" si="118"/>
        <v>0</v>
      </c>
      <c r="K13883">
        <f t="shared" si="119"/>
        <v>48</v>
      </c>
      <c r="L13883" s="15"/>
      <c r="M13883" s="1">
        <f t="shared" si="120"/>
        <v>1307530.0279240957</v>
      </c>
      <c r="T13883"/>
    </row>
    <row r="13884" spans="1:20" x14ac:dyDescent="0.25">
      <c r="A13884">
        <v>1999</v>
      </c>
      <c r="B13884">
        <v>1</v>
      </c>
      <c r="C13884">
        <v>3</v>
      </c>
      <c r="D13884">
        <v>51</v>
      </c>
      <c r="E13884">
        <v>24</v>
      </c>
      <c r="F13884">
        <v>242</v>
      </c>
      <c r="H13884">
        <f t="shared" si="121"/>
        <v>37.5</v>
      </c>
      <c r="I13884">
        <f t="shared" si="122"/>
        <v>27.5</v>
      </c>
      <c r="J13884">
        <f t="shared" si="118"/>
        <v>0</v>
      </c>
      <c r="K13884">
        <f t="shared" si="119"/>
        <v>27.5</v>
      </c>
      <c r="L13884" s="15"/>
      <c r="M13884" s="1">
        <f t="shared" si="120"/>
        <v>750720.41354773135</v>
      </c>
      <c r="T13884"/>
    </row>
    <row r="13885" spans="1:20" x14ac:dyDescent="0.25">
      <c r="A13885">
        <v>1999</v>
      </c>
      <c r="B13885">
        <v>1</v>
      </c>
      <c r="C13885">
        <v>4</v>
      </c>
      <c r="D13885">
        <v>32</v>
      </c>
      <c r="E13885">
        <v>20</v>
      </c>
      <c r="F13885">
        <v>0</v>
      </c>
      <c r="H13885">
        <f t="shared" si="121"/>
        <v>26</v>
      </c>
      <c r="I13885">
        <f t="shared" si="122"/>
        <v>39</v>
      </c>
      <c r="J13885">
        <f t="shared" si="118"/>
        <v>0</v>
      </c>
      <c r="K13885">
        <f t="shared" si="119"/>
        <v>39</v>
      </c>
      <c r="L13885" s="15"/>
      <c r="M13885" s="1">
        <f t="shared" si="120"/>
        <v>1063077.0264905698</v>
      </c>
      <c r="T13885"/>
    </row>
    <row r="13886" spans="1:20" x14ac:dyDescent="0.25">
      <c r="A13886">
        <v>1999</v>
      </c>
      <c r="B13886">
        <v>1</v>
      </c>
      <c r="C13886">
        <v>5</v>
      </c>
      <c r="D13886">
        <v>28</v>
      </c>
      <c r="E13886">
        <v>17</v>
      </c>
      <c r="F13886">
        <v>0</v>
      </c>
      <c r="H13886">
        <f t="shared" si="121"/>
        <v>22.5</v>
      </c>
      <c r="I13886">
        <f t="shared" si="122"/>
        <v>42.5</v>
      </c>
      <c r="J13886">
        <f t="shared" si="118"/>
        <v>0</v>
      </c>
      <c r="K13886">
        <f t="shared" si="119"/>
        <v>42.5</v>
      </c>
      <c r="L13886" s="15"/>
      <c r="M13886" s="1">
        <f t="shared" si="120"/>
        <v>1158142.0826036078</v>
      </c>
      <c r="T13886"/>
    </row>
    <row r="13887" spans="1:20" x14ac:dyDescent="0.25">
      <c r="A13887">
        <v>1999</v>
      </c>
      <c r="B13887">
        <v>1</v>
      </c>
      <c r="C13887">
        <v>6</v>
      </c>
      <c r="D13887">
        <v>32</v>
      </c>
      <c r="E13887">
        <v>19</v>
      </c>
      <c r="F13887">
        <v>0</v>
      </c>
      <c r="H13887">
        <f t="shared" si="121"/>
        <v>25.5</v>
      </c>
      <c r="I13887">
        <f t="shared" si="122"/>
        <v>39.5</v>
      </c>
      <c r="J13887">
        <f t="shared" si="118"/>
        <v>0</v>
      </c>
      <c r="K13887">
        <f t="shared" si="119"/>
        <v>39.5</v>
      </c>
      <c r="L13887" s="15"/>
      <c r="M13887" s="1">
        <f t="shared" si="120"/>
        <v>1076657.7487924325</v>
      </c>
      <c r="T13887"/>
    </row>
    <row r="13888" spans="1:20" x14ac:dyDescent="0.25">
      <c r="A13888">
        <v>1999</v>
      </c>
      <c r="B13888">
        <v>1</v>
      </c>
      <c r="C13888">
        <v>7</v>
      </c>
      <c r="D13888">
        <v>34</v>
      </c>
      <c r="E13888">
        <v>23</v>
      </c>
      <c r="F13888">
        <v>0</v>
      </c>
      <c r="H13888">
        <f t="shared" si="121"/>
        <v>28.5</v>
      </c>
      <c r="I13888">
        <f t="shared" si="122"/>
        <v>36.5</v>
      </c>
      <c r="J13888">
        <f t="shared" si="118"/>
        <v>0</v>
      </c>
      <c r="K13888">
        <f t="shared" si="119"/>
        <v>36.5</v>
      </c>
      <c r="L13888" s="15"/>
      <c r="M13888" s="1">
        <f t="shared" si="120"/>
        <v>995173.41498125729</v>
      </c>
      <c r="T13888"/>
    </row>
    <row r="13889" spans="1:20" x14ac:dyDescent="0.25">
      <c r="A13889">
        <v>1999</v>
      </c>
      <c r="B13889">
        <v>1</v>
      </c>
      <c r="C13889">
        <v>8</v>
      </c>
      <c r="D13889">
        <v>38</v>
      </c>
      <c r="E13889">
        <v>21</v>
      </c>
      <c r="F13889">
        <v>39</v>
      </c>
      <c r="H13889">
        <f t="shared" si="121"/>
        <v>29.5</v>
      </c>
      <c r="I13889">
        <f t="shared" si="122"/>
        <v>35.5</v>
      </c>
      <c r="J13889">
        <f t="shared" si="118"/>
        <v>0</v>
      </c>
      <c r="K13889">
        <f t="shared" si="119"/>
        <v>35.5</v>
      </c>
      <c r="L13889" s="15"/>
      <c r="M13889" s="1">
        <f t="shared" si="120"/>
        <v>968011.97037753218</v>
      </c>
      <c r="T13889"/>
    </row>
    <row r="13890" spans="1:20" x14ac:dyDescent="0.25">
      <c r="A13890">
        <v>1999</v>
      </c>
      <c r="B13890">
        <v>1</v>
      </c>
      <c r="C13890">
        <v>9</v>
      </c>
      <c r="D13890">
        <v>44</v>
      </c>
      <c r="E13890">
        <v>28</v>
      </c>
      <c r="F13890">
        <v>56</v>
      </c>
      <c r="H13890">
        <f t="shared" si="121"/>
        <v>36</v>
      </c>
      <c r="I13890">
        <f t="shared" si="122"/>
        <v>29</v>
      </c>
      <c r="J13890">
        <f t="shared" si="118"/>
        <v>0</v>
      </c>
      <c r="K13890">
        <f t="shared" si="119"/>
        <v>29</v>
      </c>
      <c r="L13890" s="15"/>
      <c r="M13890" s="1">
        <f t="shared" si="120"/>
        <v>791462.58045331901</v>
      </c>
      <c r="T13890"/>
    </row>
    <row r="13891" spans="1:20" x14ac:dyDescent="0.25">
      <c r="A13891">
        <v>1999</v>
      </c>
      <c r="B13891">
        <v>1</v>
      </c>
      <c r="C13891">
        <v>10</v>
      </c>
      <c r="D13891">
        <v>29</v>
      </c>
      <c r="E13891">
        <v>23</v>
      </c>
      <c r="F13891">
        <v>0</v>
      </c>
      <c r="H13891">
        <f t="shared" si="121"/>
        <v>26</v>
      </c>
      <c r="I13891">
        <f t="shared" si="122"/>
        <v>39</v>
      </c>
      <c r="J13891">
        <f t="shared" si="118"/>
        <v>0</v>
      </c>
      <c r="K13891">
        <f t="shared" si="119"/>
        <v>39</v>
      </c>
      <c r="L13891" s="15"/>
      <c r="M13891" s="1">
        <f t="shared" si="120"/>
        <v>1063077.0264905698</v>
      </c>
      <c r="T13891"/>
    </row>
    <row r="13892" spans="1:20" x14ac:dyDescent="0.25">
      <c r="A13892">
        <v>1999</v>
      </c>
      <c r="B13892">
        <v>1</v>
      </c>
      <c r="C13892">
        <v>11</v>
      </c>
      <c r="D13892">
        <v>25</v>
      </c>
      <c r="E13892">
        <v>20</v>
      </c>
      <c r="F13892">
        <v>0</v>
      </c>
      <c r="H13892">
        <f t="shared" si="121"/>
        <v>22.5</v>
      </c>
      <c r="I13892">
        <f t="shared" si="122"/>
        <v>42.5</v>
      </c>
      <c r="J13892">
        <f t="shared" si="118"/>
        <v>0</v>
      </c>
      <c r="K13892">
        <f t="shared" si="119"/>
        <v>42.5</v>
      </c>
      <c r="L13892" s="15"/>
      <c r="M13892" s="1">
        <f t="shared" si="120"/>
        <v>1158142.0826036078</v>
      </c>
      <c r="T13892"/>
    </row>
    <row r="13893" spans="1:20" x14ac:dyDescent="0.25">
      <c r="A13893">
        <v>1999</v>
      </c>
      <c r="B13893">
        <v>1</v>
      </c>
      <c r="C13893">
        <v>12</v>
      </c>
      <c r="D13893">
        <v>50</v>
      </c>
      <c r="E13893">
        <v>25</v>
      </c>
      <c r="F13893">
        <v>0</v>
      </c>
      <c r="H13893">
        <f t="shared" si="121"/>
        <v>37.5</v>
      </c>
      <c r="I13893">
        <f t="shared" si="122"/>
        <v>27.5</v>
      </c>
      <c r="J13893">
        <f t="shared" si="118"/>
        <v>0</v>
      </c>
      <c r="K13893">
        <f t="shared" si="119"/>
        <v>27.5</v>
      </c>
      <c r="L13893" s="15"/>
      <c r="M13893" s="1">
        <f t="shared" si="120"/>
        <v>750720.41354773135</v>
      </c>
      <c r="T13893"/>
    </row>
    <row r="13894" spans="1:20" x14ac:dyDescent="0.25">
      <c r="A13894">
        <v>1999</v>
      </c>
      <c r="B13894">
        <v>1</v>
      </c>
      <c r="C13894">
        <v>13</v>
      </c>
      <c r="D13894">
        <v>51</v>
      </c>
      <c r="E13894">
        <v>21</v>
      </c>
      <c r="F13894">
        <v>5</v>
      </c>
      <c r="H13894">
        <f t="shared" si="121"/>
        <v>36</v>
      </c>
      <c r="I13894">
        <f t="shared" si="122"/>
        <v>29</v>
      </c>
      <c r="J13894">
        <f t="shared" ref="J13894:J13957" si="123">+IF(H13894&gt;$L$12418,H13894-$L$12418,0)</f>
        <v>0</v>
      </c>
      <c r="K13894">
        <f t="shared" ref="K13894:K13957" si="124">+I13894+J13894</f>
        <v>29</v>
      </c>
      <c r="L13894" s="15"/>
      <c r="M13894" s="1">
        <f t="shared" ref="M13894:M13957" si="125">+(L$12416/30.25)+($L$12417*K13894)</f>
        <v>791462.58045331901</v>
      </c>
      <c r="T13894"/>
    </row>
    <row r="13895" spans="1:20" x14ac:dyDescent="0.25">
      <c r="A13895">
        <v>1999</v>
      </c>
      <c r="B13895">
        <v>1</v>
      </c>
      <c r="C13895">
        <v>14</v>
      </c>
      <c r="D13895">
        <v>22</v>
      </c>
      <c r="E13895">
        <v>15</v>
      </c>
      <c r="F13895">
        <v>20</v>
      </c>
      <c r="H13895">
        <f t="shared" si="121"/>
        <v>18.5</v>
      </c>
      <c r="I13895">
        <f t="shared" si="122"/>
        <v>46.5</v>
      </c>
      <c r="J13895">
        <f t="shared" si="123"/>
        <v>0</v>
      </c>
      <c r="K13895">
        <f t="shared" si="124"/>
        <v>46.5</v>
      </c>
      <c r="L13895" s="15"/>
      <c r="M13895" s="1">
        <f t="shared" si="125"/>
        <v>1266787.861018508</v>
      </c>
      <c r="T13895"/>
    </row>
    <row r="13896" spans="1:20" x14ac:dyDescent="0.25">
      <c r="A13896">
        <v>1999</v>
      </c>
      <c r="B13896">
        <v>1</v>
      </c>
      <c r="C13896">
        <v>15</v>
      </c>
      <c r="D13896">
        <v>37</v>
      </c>
      <c r="E13896">
        <v>22</v>
      </c>
      <c r="F13896">
        <v>96</v>
      </c>
      <c r="H13896">
        <f t="shared" si="121"/>
        <v>29.5</v>
      </c>
      <c r="I13896">
        <f t="shared" si="122"/>
        <v>35.5</v>
      </c>
      <c r="J13896">
        <f t="shared" si="123"/>
        <v>0</v>
      </c>
      <c r="K13896">
        <f t="shared" si="124"/>
        <v>35.5</v>
      </c>
      <c r="L13896" s="15"/>
      <c r="M13896" s="1">
        <f t="shared" si="125"/>
        <v>968011.97037753218</v>
      </c>
      <c r="T13896"/>
    </row>
    <row r="13897" spans="1:20" x14ac:dyDescent="0.25">
      <c r="A13897">
        <v>1999</v>
      </c>
      <c r="B13897">
        <v>1</v>
      </c>
      <c r="C13897">
        <v>16</v>
      </c>
      <c r="D13897">
        <v>45</v>
      </c>
      <c r="E13897">
        <v>22</v>
      </c>
      <c r="F13897">
        <v>0</v>
      </c>
      <c r="H13897">
        <f t="shared" si="121"/>
        <v>33.5</v>
      </c>
      <c r="I13897">
        <f t="shared" si="122"/>
        <v>31.5</v>
      </c>
      <c r="J13897">
        <f t="shared" si="123"/>
        <v>0</v>
      </c>
      <c r="K13897">
        <f t="shared" si="124"/>
        <v>31.5</v>
      </c>
      <c r="L13897" s="15"/>
      <c r="M13897" s="1">
        <f t="shared" si="125"/>
        <v>859366.19196263177</v>
      </c>
      <c r="T13897"/>
    </row>
    <row r="13898" spans="1:20" x14ac:dyDescent="0.25">
      <c r="A13898">
        <v>1999</v>
      </c>
      <c r="B13898">
        <v>1</v>
      </c>
      <c r="C13898">
        <v>17</v>
      </c>
      <c r="D13898">
        <v>53</v>
      </c>
      <c r="E13898">
        <v>39</v>
      </c>
      <c r="F13898">
        <v>0</v>
      </c>
      <c r="H13898">
        <f t="shared" si="121"/>
        <v>46</v>
      </c>
      <c r="I13898">
        <f t="shared" si="122"/>
        <v>19</v>
      </c>
      <c r="J13898">
        <f t="shared" si="123"/>
        <v>0</v>
      </c>
      <c r="K13898">
        <f t="shared" si="124"/>
        <v>19</v>
      </c>
      <c r="L13898" s="15"/>
      <c r="M13898" s="1">
        <f t="shared" si="125"/>
        <v>519848.13441606809</v>
      </c>
      <c r="T13898"/>
    </row>
    <row r="13899" spans="1:20" x14ac:dyDescent="0.25">
      <c r="A13899">
        <v>1999</v>
      </c>
      <c r="B13899">
        <v>1</v>
      </c>
      <c r="C13899">
        <v>18</v>
      </c>
      <c r="D13899">
        <v>55</v>
      </c>
      <c r="E13899">
        <v>38</v>
      </c>
      <c r="F13899">
        <v>97</v>
      </c>
      <c r="H13899">
        <f t="shared" si="121"/>
        <v>46.5</v>
      </c>
      <c r="I13899">
        <f t="shared" si="122"/>
        <v>18.5</v>
      </c>
      <c r="J13899">
        <f t="shared" si="123"/>
        <v>0</v>
      </c>
      <c r="K13899">
        <f t="shared" si="124"/>
        <v>18.5</v>
      </c>
      <c r="L13899" s="15"/>
      <c r="M13899" s="1">
        <f t="shared" si="125"/>
        <v>506267.4121142056</v>
      </c>
      <c r="T13899"/>
    </row>
    <row r="13900" spans="1:20" x14ac:dyDescent="0.25">
      <c r="A13900">
        <v>1999</v>
      </c>
      <c r="B13900">
        <v>1</v>
      </c>
      <c r="C13900">
        <v>19</v>
      </c>
      <c r="D13900">
        <v>49</v>
      </c>
      <c r="E13900">
        <v>39</v>
      </c>
      <c r="F13900">
        <v>0</v>
      </c>
      <c r="H13900">
        <f t="shared" si="121"/>
        <v>44</v>
      </c>
      <c r="I13900">
        <f t="shared" si="122"/>
        <v>21</v>
      </c>
      <c r="J13900">
        <f t="shared" si="123"/>
        <v>0</v>
      </c>
      <c r="K13900">
        <f t="shared" si="124"/>
        <v>21</v>
      </c>
      <c r="L13900" s="15"/>
      <c r="M13900" s="1">
        <f t="shared" si="125"/>
        <v>574171.0236235183</v>
      </c>
      <c r="T13900"/>
    </row>
    <row r="13901" spans="1:20" x14ac:dyDescent="0.25">
      <c r="A13901">
        <v>1999</v>
      </c>
      <c r="B13901">
        <v>1</v>
      </c>
      <c r="C13901">
        <v>20</v>
      </c>
      <c r="D13901">
        <v>47</v>
      </c>
      <c r="E13901">
        <v>37</v>
      </c>
      <c r="F13901">
        <v>0</v>
      </c>
      <c r="H13901">
        <f t="shared" si="121"/>
        <v>42</v>
      </c>
      <c r="I13901">
        <f t="shared" si="122"/>
        <v>23</v>
      </c>
      <c r="J13901">
        <f t="shared" si="123"/>
        <v>0</v>
      </c>
      <c r="K13901">
        <f t="shared" si="124"/>
        <v>23</v>
      </c>
      <c r="L13901" s="15"/>
      <c r="M13901" s="1">
        <f t="shared" si="125"/>
        <v>628493.9128309685</v>
      </c>
      <c r="T13901"/>
    </row>
    <row r="13902" spans="1:20" x14ac:dyDescent="0.25">
      <c r="A13902">
        <v>1999</v>
      </c>
      <c r="B13902">
        <v>1</v>
      </c>
      <c r="C13902">
        <v>21</v>
      </c>
      <c r="D13902">
        <v>47</v>
      </c>
      <c r="E13902">
        <v>35</v>
      </c>
      <c r="F13902">
        <v>13</v>
      </c>
      <c r="H13902">
        <f t="shared" si="121"/>
        <v>41</v>
      </c>
      <c r="I13902">
        <f t="shared" si="122"/>
        <v>24</v>
      </c>
      <c r="J13902">
        <f t="shared" si="123"/>
        <v>0</v>
      </c>
      <c r="K13902">
        <f t="shared" si="124"/>
        <v>24</v>
      </c>
      <c r="L13902" s="15"/>
      <c r="M13902" s="1">
        <f t="shared" si="125"/>
        <v>655655.35743469361</v>
      </c>
      <c r="T13902"/>
    </row>
    <row r="13903" spans="1:20" x14ac:dyDescent="0.25">
      <c r="A13903">
        <v>1999</v>
      </c>
      <c r="B13903">
        <v>1</v>
      </c>
      <c r="C13903">
        <v>22</v>
      </c>
      <c r="D13903">
        <v>42</v>
      </c>
      <c r="E13903">
        <v>39</v>
      </c>
      <c r="F13903">
        <v>4</v>
      </c>
      <c r="H13903">
        <f t="shared" si="121"/>
        <v>40.5</v>
      </c>
      <c r="I13903">
        <f t="shared" si="122"/>
        <v>24.5</v>
      </c>
      <c r="J13903">
        <f t="shared" si="123"/>
        <v>0</v>
      </c>
      <c r="K13903">
        <f t="shared" si="124"/>
        <v>24.5</v>
      </c>
      <c r="L13903" s="15"/>
      <c r="M13903" s="1">
        <f t="shared" si="125"/>
        <v>669236.07973655616</v>
      </c>
      <c r="T13903"/>
    </row>
    <row r="13904" spans="1:20" x14ac:dyDescent="0.25">
      <c r="A13904">
        <v>1999</v>
      </c>
      <c r="B13904">
        <v>1</v>
      </c>
      <c r="C13904">
        <v>23</v>
      </c>
      <c r="D13904">
        <v>56</v>
      </c>
      <c r="E13904">
        <v>39</v>
      </c>
      <c r="F13904">
        <v>10</v>
      </c>
      <c r="H13904">
        <f t="shared" si="121"/>
        <v>47.5</v>
      </c>
      <c r="I13904">
        <f t="shared" si="122"/>
        <v>17.5</v>
      </c>
      <c r="J13904">
        <f t="shared" si="123"/>
        <v>0</v>
      </c>
      <c r="K13904">
        <f t="shared" si="124"/>
        <v>17.5</v>
      </c>
      <c r="L13904" s="15"/>
      <c r="M13904" s="1">
        <f t="shared" si="125"/>
        <v>479105.96751048049</v>
      </c>
      <c r="T13904"/>
    </row>
    <row r="13905" spans="1:20" x14ac:dyDescent="0.25">
      <c r="A13905">
        <v>1999</v>
      </c>
      <c r="B13905">
        <v>1</v>
      </c>
      <c r="C13905">
        <v>24</v>
      </c>
      <c r="D13905">
        <v>60</v>
      </c>
      <c r="E13905">
        <v>41</v>
      </c>
      <c r="F13905">
        <v>103</v>
      </c>
      <c r="H13905">
        <f t="shared" si="121"/>
        <v>50.5</v>
      </c>
      <c r="I13905">
        <f t="shared" si="122"/>
        <v>14.5</v>
      </c>
      <c r="J13905">
        <f t="shared" si="123"/>
        <v>0</v>
      </c>
      <c r="K13905">
        <f t="shared" si="124"/>
        <v>14.5</v>
      </c>
      <c r="L13905" s="15"/>
      <c r="M13905" s="1">
        <f t="shared" si="125"/>
        <v>397621.63369930518</v>
      </c>
      <c r="T13905"/>
    </row>
    <row r="13906" spans="1:20" x14ac:dyDescent="0.25">
      <c r="A13906">
        <v>1999</v>
      </c>
      <c r="B13906">
        <v>1</v>
      </c>
      <c r="C13906">
        <v>25</v>
      </c>
      <c r="D13906">
        <v>41</v>
      </c>
      <c r="E13906">
        <v>34</v>
      </c>
      <c r="F13906">
        <v>14</v>
      </c>
      <c r="H13906">
        <f t="shared" si="121"/>
        <v>37.5</v>
      </c>
      <c r="I13906">
        <f t="shared" si="122"/>
        <v>27.5</v>
      </c>
      <c r="J13906">
        <f t="shared" si="123"/>
        <v>0</v>
      </c>
      <c r="K13906">
        <f t="shared" si="124"/>
        <v>27.5</v>
      </c>
      <c r="L13906" s="15"/>
      <c r="M13906" s="1">
        <f t="shared" si="125"/>
        <v>750720.41354773135</v>
      </c>
      <c r="T13906"/>
    </row>
    <row r="13907" spans="1:20" x14ac:dyDescent="0.25">
      <c r="A13907">
        <v>1999</v>
      </c>
      <c r="B13907">
        <v>1</v>
      </c>
      <c r="C13907">
        <v>26</v>
      </c>
      <c r="D13907">
        <v>42</v>
      </c>
      <c r="E13907">
        <v>31</v>
      </c>
      <c r="F13907">
        <v>0</v>
      </c>
      <c r="H13907">
        <f t="shared" si="121"/>
        <v>36.5</v>
      </c>
      <c r="I13907">
        <f t="shared" si="122"/>
        <v>28.5</v>
      </c>
      <c r="J13907">
        <f t="shared" si="123"/>
        <v>0</v>
      </c>
      <c r="K13907">
        <f t="shared" si="124"/>
        <v>28.5</v>
      </c>
      <c r="L13907" s="15"/>
      <c r="M13907" s="1">
        <f t="shared" si="125"/>
        <v>777881.85815145646</v>
      </c>
      <c r="T13907"/>
    </row>
    <row r="13908" spans="1:20" x14ac:dyDescent="0.25">
      <c r="A13908">
        <v>1999</v>
      </c>
      <c r="B13908">
        <v>1</v>
      </c>
      <c r="C13908">
        <v>27</v>
      </c>
      <c r="D13908">
        <v>49</v>
      </c>
      <c r="E13908">
        <v>35</v>
      </c>
      <c r="F13908">
        <v>2</v>
      </c>
      <c r="H13908">
        <f t="shared" si="121"/>
        <v>42</v>
      </c>
      <c r="I13908">
        <f t="shared" si="122"/>
        <v>23</v>
      </c>
      <c r="J13908">
        <f t="shared" si="123"/>
        <v>0</v>
      </c>
      <c r="K13908">
        <f t="shared" si="124"/>
        <v>23</v>
      </c>
      <c r="L13908" s="15"/>
      <c r="M13908" s="1">
        <f t="shared" si="125"/>
        <v>628493.9128309685</v>
      </c>
      <c r="T13908"/>
    </row>
    <row r="13909" spans="1:20" x14ac:dyDescent="0.25">
      <c r="A13909">
        <v>1999</v>
      </c>
      <c r="B13909">
        <v>1</v>
      </c>
      <c r="C13909">
        <v>28</v>
      </c>
      <c r="D13909">
        <v>42</v>
      </c>
      <c r="E13909">
        <v>37</v>
      </c>
      <c r="F13909">
        <v>1.5</v>
      </c>
      <c r="H13909">
        <f t="shared" si="121"/>
        <v>39.5</v>
      </c>
      <c r="I13909">
        <f t="shared" si="122"/>
        <v>25.5</v>
      </c>
      <c r="J13909">
        <f t="shared" si="123"/>
        <v>0</v>
      </c>
      <c r="K13909">
        <f t="shared" si="124"/>
        <v>25.5</v>
      </c>
      <c r="L13909" s="15"/>
      <c r="M13909" s="1">
        <f t="shared" si="125"/>
        <v>696397.52434028126</v>
      </c>
      <c r="T13909"/>
    </row>
    <row r="13910" spans="1:20" x14ac:dyDescent="0.25">
      <c r="A13910">
        <v>1999</v>
      </c>
      <c r="B13910">
        <v>1</v>
      </c>
      <c r="C13910">
        <v>29</v>
      </c>
      <c r="D13910">
        <v>40</v>
      </c>
      <c r="E13910">
        <v>30</v>
      </c>
      <c r="F13910">
        <v>1</v>
      </c>
      <c r="H13910">
        <f t="shared" si="121"/>
        <v>35</v>
      </c>
      <c r="I13910">
        <f t="shared" si="122"/>
        <v>30</v>
      </c>
      <c r="J13910">
        <f t="shared" si="123"/>
        <v>0</v>
      </c>
      <c r="K13910">
        <f t="shared" si="124"/>
        <v>30</v>
      </c>
      <c r="L13910" s="15"/>
      <c r="M13910" s="1">
        <f t="shared" si="125"/>
        <v>818624.02505704411</v>
      </c>
      <c r="T13910"/>
    </row>
    <row r="13911" spans="1:20" x14ac:dyDescent="0.25">
      <c r="A13911">
        <v>1999</v>
      </c>
      <c r="B13911">
        <v>1</v>
      </c>
      <c r="C13911">
        <v>30</v>
      </c>
      <c r="D13911">
        <v>39</v>
      </c>
      <c r="E13911">
        <v>25</v>
      </c>
      <c r="F13911">
        <v>0</v>
      </c>
      <c r="H13911">
        <f t="shared" si="121"/>
        <v>32</v>
      </c>
      <c r="I13911">
        <f t="shared" si="122"/>
        <v>33</v>
      </c>
      <c r="J13911">
        <f t="shared" si="123"/>
        <v>0</v>
      </c>
      <c r="K13911">
        <f t="shared" si="124"/>
        <v>33</v>
      </c>
      <c r="L13911" s="15"/>
      <c r="M13911" s="1">
        <f t="shared" si="125"/>
        <v>900108.35886821942</v>
      </c>
      <c r="T13911"/>
    </row>
    <row r="13912" spans="1:20" x14ac:dyDescent="0.25">
      <c r="A13912">
        <v>1999</v>
      </c>
      <c r="B13912">
        <v>1</v>
      </c>
      <c r="C13912">
        <v>31</v>
      </c>
      <c r="D13912">
        <v>32</v>
      </c>
      <c r="E13912">
        <v>18</v>
      </c>
      <c r="F13912">
        <v>0</v>
      </c>
      <c r="H13912">
        <f t="shared" si="121"/>
        <v>25</v>
      </c>
      <c r="I13912">
        <f t="shared" si="122"/>
        <v>40</v>
      </c>
      <c r="J13912">
        <f t="shared" si="123"/>
        <v>0</v>
      </c>
      <c r="K13912">
        <f t="shared" si="124"/>
        <v>40</v>
      </c>
      <c r="L13912" s="15"/>
      <c r="M13912" s="1">
        <f t="shared" si="125"/>
        <v>1090238.4710942949</v>
      </c>
      <c r="T13912"/>
    </row>
    <row r="13913" spans="1:20" x14ac:dyDescent="0.25">
      <c r="A13913">
        <v>1999</v>
      </c>
      <c r="B13913">
        <v>2</v>
      </c>
      <c r="C13913">
        <v>1</v>
      </c>
      <c r="D13913">
        <v>44</v>
      </c>
      <c r="E13913">
        <v>26</v>
      </c>
      <c r="F13913">
        <v>0</v>
      </c>
      <c r="H13913">
        <f t="shared" si="121"/>
        <v>35</v>
      </c>
      <c r="I13913">
        <f t="shared" si="122"/>
        <v>30</v>
      </c>
      <c r="J13913">
        <f t="shared" si="123"/>
        <v>0</v>
      </c>
      <c r="K13913">
        <f t="shared" si="124"/>
        <v>30</v>
      </c>
      <c r="L13913" s="15"/>
      <c r="M13913" s="1">
        <f t="shared" si="125"/>
        <v>818624.02505704411</v>
      </c>
      <c r="T13913"/>
    </row>
    <row r="13914" spans="1:20" x14ac:dyDescent="0.25">
      <c r="A13914">
        <v>1999</v>
      </c>
      <c r="B13914">
        <v>2</v>
      </c>
      <c r="C13914">
        <v>2</v>
      </c>
      <c r="D13914">
        <v>56</v>
      </c>
      <c r="E13914">
        <v>40</v>
      </c>
      <c r="F13914">
        <v>115</v>
      </c>
      <c r="H13914">
        <f t="shared" si="121"/>
        <v>48</v>
      </c>
      <c r="I13914">
        <f t="shared" si="122"/>
        <v>17</v>
      </c>
      <c r="J13914">
        <f t="shared" si="123"/>
        <v>0</v>
      </c>
      <c r="K13914">
        <f t="shared" si="124"/>
        <v>17</v>
      </c>
      <c r="L13914" s="15"/>
      <c r="M13914" s="1">
        <f t="shared" si="125"/>
        <v>465525.24520861794</v>
      </c>
      <c r="T13914"/>
    </row>
    <row r="13915" spans="1:20" x14ac:dyDescent="0.25">
      <c r="A13915">
        <v>1999</v>
      </c>
      <c r="B13915">
        <v>2</v>
      </c>
      <c r="C13915">
        <v>3</v>
      </c>
      <c r="D13915">
        <v>55</v>
      </c>
      <c r="E13915">
        <v>46</v>
      </c>
      <c r="F13915">
        <v>0</v>
      </c>
      <c r="H13915">
        <f t="shared" si="121"/>
        <v>50.5</v>
      </c>
      <c r="I13915">
        <f t="shared" si="122"/>
        <v>14.5</v>
      </c>
      <c r="J13915">
        <f t="shared" si="123"/>
        <v>0</v>
      </c>
      <c r="K13915">
        <f t="shared" si="124"/>
        <v>14.5</v>
      </c>
      <c r="L13915" s="15"/>
      <c r="M13915" s="1">
        <f t="shared" si="125"/>
        <v>397621.63369930518</v>
      </c>
      <c r="T13915"/>
    </row>
    <row r="13916" spans="1:20" x14ac:dyDescent="0.25">
      <c r="A13916">
        <v>1999</v>
      </c>
      <c r="B13916">
        <v>2</v>
      </c>
      <c r="C13916">
        <v>4</v>
      </c>
      <c r="D13916">
        <v>50</v>
      </c>
      <c r="E13916">
        <v>40</v>
      </c>
      <c r="F13916">
        <v>1</v>
      </c>
      <c r="H13916">
        <f t="shared" si="121"/>
        <v>45</v>
      </c>
      <c r="I13916">
        <f t="shared" si="122"/>
        <v>20</v>
      </c>
      <c r="J13916">
        <f t="shared" si="123"/>
        <v>0</v>
      </c>
      <c r="K13916">
        <f t="shared" si="124"/>
        <v>20</v>
      </c>
      <c r="L13916" s="15"/>
      <c r="M13916" s="1">
        <f t="shared" si="125"/>
        <v>547009.57901979319</v>
      </c>
      <c r="T13916"/>
    </row>
    <row r="13917" spans="1:20" x14ac:dyDescent="0.25">
      <c r="A13917">
        <v>1999</v>
      </c>
      <c r="B13917">
        <v>2</v>
      </c>
      <c r="C13917">
        <v>5</v>
      </c>
      <c r="D13917">
        <v>47</v>
      </c>
      <c r="E13917">
        <v>34</v>
      </c>
      <c r="F13917">
        <v>0</v>
      </c>
      <c r="H13917">
        <f t="shared" si="121"/>
        <v>40.5</v>
      </c>
      <c r="I13917">
        <f t="shared" si="122"/>
        <v>24.5</v>
      </c>
      <c r="J13917">
        <f t="shared" si="123"/>
        <v>0</v>
      </c>
      <c r="K13917">
        <f t="shared" si="124"/>
        <v>24.5</v>
      </c>
      <c r="L13917" s="15"/>
      <c r="M13917" s="1">
        <f t="shared" si="125"/>
        <v>669236.07973655616</v>
      </c>
      <c r="T13917"/>
    </row>
    <row r="13918" spans="1:20" x14ac:dyDescent="0.25">
      <c r="A13918">
        <v>1999</v>
      </c>
      <c r="B13918">
        <v>2</v>
      </c>
      <c r="C13918">
        <v>6</v>
      </c>
      <c r="D13918">
        <v>45</v>
      </c>
      <c r="E13918">
        <v>35</v>
      </c>
      <c r="F13918">
        <v>0</v>
      </c>
      <c r="H13918">
        <f t="shared" ref="H13918:H13981" si="126">+(D13918+E13918)/2</f>
        <v>40</v>
      </c>
      <c r="I13918">
        <f t="shared" ref="I13918:I13981" si="127">+IF(H13918&lt;65,65-H13918,0)</f>
        <v>25</v>
      </c>
      <c r="J13918">
        <f t="shared" si="123"/>
        <v>0</v>
      </c>
      <c r="K13918">
        <f t="shared" si="124"/>
        <v>25</v>
      </c>
      <c r="L13918" s="15"/>
      <c r="M13918" s="1">
        <f t="shared" si="125"/>
        <v>682816.80203841871</v>
      </c>
      <c r="T13918"/>
    </row>
    <row r="13919" spans="1:20" x14ac:dyDescent="0.25">
      <c r="A13919">
        <v>1999</v>
      </c>
      <c r="B13919">
        <v>2</v>
      </c>
      <c r="C13919">
        <v>7</v>
      </c>
      <c r="D13919">
        <v>45</v>
      </c>
      <c r="E13919">
        <v>35</v>
      </c>
      <c r="F13919">
        <v>16</v>
      </c>
      <c r="H13919">
        <f t="shared" si="126"/>
        <v>40</v>
      </c>
      <c r="I13919">
        <f t="shared" si="127"/>
        <v>25</v>
      </c>
      <c r="J13919">
        <f t="shared" si="123"/>
        <v>0</v>
      </c>
      <c r="K13919">
        <f t="shared" si="124"/>
        <v>25</v>
      </c>
      <c r="L13919" s="15"/>
      <c r="M13919" s="1">
        <f t="shared" si="125"/>
        <v>682816.80203841871</v>
      </c>
      <c r="T13919"/>
    </row>
    <row r="13920" spans="1:20" x14ac:dyDescent="0.25">
      <c r="A13920">
        <v>1999</v>
      </c>
      <c r="B13920">
        <v>2</v>
      </c>
      <c r="C13920">
        <v>8</v>
      </c>
      <c r="D13920">
        <v>39</v>
      </c>
      <c r="E13920">
        <v>32</v>
      </c>
      <c r="F13920">
        <v>15</v>
      </c>
      <c r="H13920">
        <f t="shared" si="126"/>
        <v>35.5</v>
      </c>
      <c r="I13920">
        <f t="shared" si="127"/>
        <v>29.5</v>
      </c>
      <c r="J13920">
        <f t="shared" si="123"/>
        <v>0</v>
      </c>
      <c r="K13920">
        <f t="shared" si="124"/>
        <v>29.5</v>
      </c>
      <c r="L13920" s="15"/>
      <c r="M13920" s="1">
        <f t="shared" si="125"/>
        <v>805043.30275518156</v>
      </c>
      <c r="T13920"/>
    </row>
    <row r="13921" spans="1:20" x14ac:dyDescent="0.25">
      <c r="A13921">
        <v>1999</v>
      </c>
      <c r="B13921">
        <v>2</v>
      </c>
      <c r="C13921">
        <v>9</v>
      </c>
      <c r="D13921">
        <v>46</v>
      </c>
      <c r="E13921">
        <v>32</v>
      </c>
      <c r="F13921">
        <v>0</v>
      </c>
      <c r="H13921">
        <f t="shared" si="126"/>
        <v>39</v>
      </c>
      <c r="I13921">
        <f t="shared" si="127"/>
        <v>26</v>
      </c>
      <c r="J13921">
        <f t="shared" si="123"/>
        <v>0</v>
      </c>
      <c r="K13921">
        <f t="shared" si="124"/>
        <v>26</v>
      </c>
      <c r="L13921" s="15"/>
      <c r="M13921" s="1">
        <f t="shared" si="125"/>
        <v>709978.24664214381</v>
      </c>
      <c r="T13921"/>
    </row>
    <row r="13922" spans="1:20" x14ac:dyDescent="0.25">
      <c r="A13922">
        <v>1999</v>
      </c>
      <c r="B13922">
        <v>2</v>
      </c>
      <c r="C13922">
        <v>10</v>
      </c>
      <c r="D13922">
        <v>52</v>
      </c>
      <c r="E13922">
        <v>43</v>
      </c>
      <c r="F13922">
        <v>0</v>
      </c>
      <c r="H13922">
        <f t="shared" si="126"/>
        <v>47.5</v>
      </c>
      <c r="I13922">
        <f t="shared" si="127"/>
        <v>17.5</v>
      </c>
      <c r="J13922">
        <f t="shared" si="123"/>
        <v>0</v>
      </c>
      <c r="K13922">
        <f t="shared" si="124"/>
        <v>17.5</v>
      </c>
      <c r="L13922" s="15"/>
      <c r="M13922" s="1">
        <f t="shared" si="125"/>
        <v>479105.96751048049</v>
      </c>
      <c r="T13922"/>
    </row>
    <row r="13923" spans="1:20" x14ac:dyDescent="0.25">
      <c r="A13923">
        <v>1999</v>
      </c>
      <c r="B13923">
        <v>2</v>
      </c>
      <c r="C13923">
        <v>11</v>
      </c>
      <c r="D13923">
        <v>53</v>
      </c>
      <c r="E13923">
        <v>38</v>
      </c>
      <c r="F13923">
        <v>0</v>
      </c>
      <c r="H13923">
        <f t="shared" si="126"/>
        <v>45.5</v>
      </c>
      <c r="I13923">
        <f t="shared" si="127"/>
        <v>19.5</v>
      </c>
      <c r="J13923">
        <f t="shared" si="123"/>
        <v>0</v>
      </c>
      <c r="K13923">
        <f t="shared" si="124"/>
        <v>19.5</v>
      </c>
      <c r="L13923" s="15"/>
      <c r="M13923" s="1">
        <f t="shared" si="125"/>
        <v>533428.85671793064</v>
      </c>
      <c r="T13923"/>
    </row>
    <row r="13924" spans="1:20" x14ac:dyDescent="0.25">
      <c r="A13924">
        <v>1999</v>
      </c>
      <c r="B13924">
        <v>2</v>
      </c>
      <c r="C13924">
        <v>12</v>
      </c>
      <c r="D13924">
        <v>62</v>
      </c>
      <c r="E13924">
        <v>39</v>
      </c>
      <c r="F13924">
        <v>8</v>
      </c>
      <c r="H13924">
        <f t="shared" si="126"/>
        <v>50.5</v>
      </c>
      <c r="I13924">
        <f t="shared" si="127"/>
        <v>14.5</v>
      </c>
      <c r="J13924">
        <f t="shared" si="123"/>
        <v>0</v>
      </c>
      <c r="K13924">
        <f t="shared" si="124"/>
        <v>14.5</v>
      </c>
      <c r="L13924" s="15"/>
      <c r="M13924" s="1">
        <f t="shared" si="125"/>
        <v>397621.63369930518</v>
      </c>
      <c r="T13924"/>
    </row>
    <row r="13925" spans="1:20" x14ac:dyDescent="0.25">
      <c r="A13925">
        <v>1999</v>
      </c>
      <c r="B13925">
        <v>2</v>
      </c>
      <c r="C13925">
        <v>13</v>
      </c>
      <c r="D13925">
        <v>44</v>
      </c>
      <c r="E13925">
        <v>30</v>
      </c>
      <c r="F13925">
        <v>4</v>
      </c>
      <c r="H13925">
        <f t="shared" si="126"/>
        <v>37</v>
      </c>
      <c r="I13925">
        <f t="shared" si="127"/>
        <v>28</v>
      </c>
      <c r="J13925">
        <f t="shared" si="123"/>
        <v>0</v>
      </c>
      <c r="K13925">
        <f t="shared" si="124"/>
        <v>28</v>
      </c>
      <c r="L13925" s="15"/>
      <c r="M13925" s="1">
        <f t="shared" si="125"/>
        <v>764301.13584959391</v>
      </c>
      <c r="T13925"/>
    </row>
    <row r="13926" spans="1:20" x14ac:dyDescent="0.25">
      <c r="A13926">
        <v>1999</v>
      </c>
      <c r="B13926">
        <v>2</v>
      </c>
      <c r="C13926">
        <v>14</v>
      </c>
      <c r="D13926">
        <v>45.5</v>
      </c>
      <c r="E13926">
        <v>27.5</v>
      </c>
      <c r="F13926">
        <v>0</v>
      </c>
      <c r="H13926">
        <f t="shared" si="126"/>
        <v>36.5</v>
      </c>
      <c r="I13926">
        <f t="shared" si="127"/>
        <v>28.5</v>
      </c>
      <c r="J13926">
        <f t="shared" si="123"/>
        <v>0</v>
      </c>
      <c r="K13926">
        <f t="shared" si="124"/>
        <v>28.5</v>
      </c>
      <c r="L13926" s="15"/>
      <c r="M13926" s="1">
        <f t="shared" si="125"/>
        <v>777881.85815145646</v>
      </c>
      <c r="T13926"/>
    </row>
    <row r="13927" spans="1:20" x14ac:dyDescent="0.25">
      <c r="A13927">
        <v>1999</v>
      </c>
      <c r="B13927">
        <v>2</v>
      </c>
      <c r="C13927">
        <v>15</v>
      </c>
      <c r="D13927">
        <v>47</v>
      </c>
      <c r="E13927">
        <v>25</v>
      </c>
      <c r="F13927">
        <v>0</v>
      </c>
      <c r="H13927">
        <f t="shared" si="126"/>
        <v>36</v>
      </c>
      <c r="I13927">
        <f t="shared" si="127"/>
        <v>29</v>
      </c>
      <c r="J13927">
        <f t="shared" si="123"/>
        <v>0</v>
      </c>
      <c r="K13927">
        <f t="shared" si="124"/>
        <v>29</v>
      </c>
      <c r="L13927" s="15"/>
      <c r="M13927" s="1">
        <f t="shared" si="125"/>
        <v>791462.58045331901</v>
      </c>
      <c r="T13927"/>
    </row>
    <row r="13928" spans="1:20" x14ac:dyDescent="0.25">
      <c r="A13928">
        <v>1999</v>
      </c>
      <c r="B13928">
        <v>2</v>
      </c>
      <c r="C13928">
        <v>16</v>
      </c>
      <c r="D13928">
        <v>46</v>
      </c>
      <c r="E13928">
        <v>29</v>
      </c>
      <c r="F13928">
        <v>0</v>
      </c>
      <c r="H13928">
        <f t="shared" si="126"/>
        <v>37.5</v>
      </c>
      <c r="I13928">
        <f t="shared" si="127"/>
        <v>27.5</v>
      </c>
      <c r="J13928">
        <f t="shared" si="123"/>
        <v>0</v>
      </c>
      <c r="K13928">
        <f t="shared" si="124"/>
        <v>27.5</v>
      </c>
      <c r="L13928" s="15"/>
      <c r="M13928" s="1">
        <f t="shared" si="125"/>
        <v>750720.41354773135</v>
      </c>
      <c r="T13928"/>
    </row>
    <row r="13929" spans="1:20" x14ac:dyDescent="0.25">
      <c r="A13929">
        <v>1999</v>
      </c>
      <c r="B13929">
        <v>2</v>
      </c>
      <c r="C13929">
        <v>17</v>
      </c>
      <c r="D13929">
        <v>45</v>
      </c>
      <c r="E13929">
        <v>33</v>
      </c>
      <c r="F13929">
        <v>0</v>
      </c>
      <c r="H13929">
        <f t="shared" si="126"/>
        <v>39</v>
      </c>
      <c r="I13929">
        <f t="shared" si="127"/>
        <v>26</v>
      </c>
      <c r="J13929">
        <f t="shared" si="123"/>
        <v>0</v>
      </c>
      <c r="K13929">
        <f t="shared" si="124"/>
        <v>26</v>
      </c>
      <c r="L13929" s="15"/>
      <c r="M13929" s="1">
        <f t="shared" si="125"/>
        <v>709978.24664214381</v>
      </c>
      <c r="T13929"/>
    </row>
    <row r="13930" spans="1:20" x14ac:dyDescent="0.25">
      <c r="A13930">
        <v>1999</v>
      </c>
      <c r="B13930">
        <v>2</v>
      </c>
      <c r="C13930">
        <v>18</v>
      </c>
      <c r="D13930">
        <v>44</v>
      </c>
      <c r="E13930">
        <v>37</v>
      </c>
      <c r="F13930">
        <v>102</v>
      </c>
      <c r="H13930">
        <f t="shared" si="126"/>
        <v>40.5</v>
      </c>
      <c r="I13930">
        <f t="shared" si="127"/>
        <v>24.5</v>
      </c>
      <c r="J13930">
        <f t="shared" si="123"/>
        <v>0</v>
      </c>
      <c r="K13930">
        <f t="shared" si="124"/>
        <v>24.5</v>
      </c>
      <c r="L13930" s="15"/>
      <c r="M13930" s="1">
        <f t="shared" si="125"/>
        <v>669236.07973655616</v>
      </c>
      <c r="T13930"/>
    </row>
    <row r="13931" spans="1:20" x14ac:dyDescent="0.25">
      <c r="A13931">
        <v>1999</v>
      </c>
      <c r="B13931">
        <v>2</v>
      </c>
      <c r="C13931">
        <v>19</v>
      </c>
      <c r="D13931">
        <v>43</v>
      </c>
      <c r="E13931">
        <v>33</v>
      </c>
      <c r="F13931">
        <v>0</v>
      </c>
      <c r="H13931">
        <f t="shared" si="126"/>
        <v>38</v>
      </c>
      <c r="I13931">
        <f t="shared" si="127"/>
        <v>27</v>
      </c>
      <c r="J13931">
        <f t="shared" si="123"/>
        <v>0</v>
      </c>
      <c r="K13931">
        <f t="shared" si="124"/>
        <v>27</v>
      </c>
      <c r="L13931" s="15"/>
      <c r="M13931" s="1">
        <f t="shared" si="125"/>
        <v>737139.6912458688</v>
      </c>
      <c r="T13931"/>
    </row>
    <row r="13932" spans="1:20" x14ac:dyDescent="0.25">
      <c r="A13932">
        <v>1999</v>
      </c>
      <c r="B13932">
        <v>2</v>
      </c>
      <c r="C13932">
        <v>20</v>
      </c>
      <c r="D13932">
        <v>41</v>
      </c>
      <c r="E13932">
        <v>31</v>
      </c>
      <c r="F13932">
        <v>0</v>
      </c>
      <c r="H13932">
        <f t="shared" si="126"/>
        <v>36</v>
      </c>
      <c r="I13932">
        <f t="shared" si="127"/>
        <v>29</v>
      </c>
      <c r="J13932">
        <f t="shared" si="123"/>
        <v>0</v>
      </c>
      <c r="K13932">
        <f t="shared" si="124"/>
        <v>29</v>
      </c>
      <c r="L13932" s="15"/>
      <c r="M13932" s="1">
        <f t="shared" si="125"/>
        <v>791462.58045331901</v>
      </c>
      <c r="T13932"/>
    </row>
    <row r="13933" spans="1:20" x14ac:dyDescent="0.25">
      <c r="A13933">
        <v>1999</v>
      </c>
      <c r="B13933">
        <v>2</v>
      </c>
      <c r="C13933">
        <v>21</v>
      </c>
      <c r="D13933">
        <v>36</v>
      </c>
      <c r="E13933">
        <v>25</v>
      </c>
      <c r="F13933">
        <v>1</v>
      </c>
      <c r="H13933">
        <f t="shared" si="126"/>
        <v>30.5</v>
      </c>
      <c r="I13933">
        <f t="shared" si="127"/>
        <v>34.5</v>
      </c>
      <c r="J13933">
        <f t="shared" si="123"/>
        <v>0</v>
      </c>
      <c r="K13933">
        <f t="shared" si="124"/>
        <v>34.5</v>
      </c>
      <c r="L13933" s="15"/>
      <c r="M13933" s="1">
        <f t="shared" si="125"/>
        <v>940850.52577380708</v>
      </c>
      <c r="T13933"/>
    </row>
    <row r="13934" spans="1:20" x14ac:dyDescent="0.25">
      <c r="A13934">
        <v>1999</v>
      </c>
      <c r="B13934">
        <v>2</v>
      </c>
      <c r="C13934">
        <v>22</v>
      </c>
      <c r="D13934">
        <v>27</v>
      </c>
      <c r="E13934">
        <v>16</v>
      </c>
      <c r="F13934">
        <v>0</v>
      </c>
      <c r="H13934">
        <f t="shared" si="126"/>
        <v>21.5</v>
      </c>
      <c r="I13934">
        <f t="shared" si="127"/>
        <v>43.5</v>
      </c>
      <c r="J13934">
        <f t="shared" si="123"/>
        <v>0</v>
      </c>
      <c r="K13934">
        <f t="shared" si="124"/>
        <v>43.5</v>
      </c>
      <c r="L13934" s="15"/>
      <c r="M13934" s="1">
        <f t="shared" si="125"/>
        <v>1185303.5272073327</v>
      </c>
      <c r="T13934"/>
    </row>
    <row r="13935" spans="1:20" x14ac:dyDescent="0.25">
      <c r="A13935">
        <v>1999</v>
      </c>
      <c r="B13935">
        <v>2</v>
      </c>
      <c r="C13935">
        <v>23</v>
      </c>
      <c r="D13935">
        <v>29</v>
      </c>
      <c r="E13935">
        <v>14</v>
      </c>
      <c r="F13935">
        <v>0</v>
      </c>
      <c r="H13935">
        <f t="shared" si="126"/>
        <v>21.5</v>
      </c>
      <c r="I13935">
        <f t="shared" si="127"/>
        <v>43.5</v>
      </c>
      <c r="J13935">
        <f t="shared" si="123"/>
        <v>0</v>
      </c>
      <c r="K13935">
        <f t="shared" si="124"/>
        <v>43.5</v>
      </c>
      <c r="L13935" s="15"/>
      <c r="M13935" s="1">
        <f t="shared" si="125"/>
        <v>1185303.5272073327</v>
      </c>
      <c r="T13935"/>
    </row>
    <row r="13936" spans="1:20" x14ac:dyDescent="0.25">
      <c r="A13936">
        <v>1999</v>
      </c>
      <c r="B13936">
        <v>2</v>
      </c>
      <c r="C13936">
        <v>24</v>
      </c>
      <c r="D13936">
        <v>35</v>
      </c>
      <c r="E13936">
        <v>26</v>
      </c>
      <c r="F13936">
        <v>0</v>
      </c>
      <c r="H13936">
        <f t="shared" si="126"/>
        <v>30.5</v>
      </c>
      <c r="I13936">
        <f t="shared" si="127"/>
        <v>34.5</v>
      </c>
      <c r="J13936">
        <f t="shared" si="123"/>
        <v>0</v>
      </c>
      <c r="K13936">
        <f t="shared" si="124"/>
        <v>34.5</v>
      </c>
      <c r="L13936" s="15"/>
      <c r="M13936" s="1">
        <f t="shared" si="125"/>
        <v>940850.52577380708</v>
      </c>
      <c r="T13936"/>
    </row>
    <row r="13937" spans="1:20" x14ac:dyDescent="0.25">
      <c r="A13937">
        <v>1999</v>
      </c>
      <c r="B13937">
        <v>2</v>
      </c>
      <c r="C13937">
        <v>25</v>
      </c>
      <c r="D13937">
        <v>40</v>
      </c>
      <c r="E13937">
        <v>27</v>
      </c>
      <c r="F13937">
        <v>5</v>
      </c>
      <c r="H13937">
        <f t="shared" si="126"/>
        <v>33.5</v>
      </c>
      <c r="I13937">
        <f t="shared" si="127"/>
        <v>31.5</v>
      </c>
      <c r="J13937">
        <f t="shared" si="123"/>
        <v>0</v>
      </c>
      <c r="K13937">
        <f t="shared" si="124"/>
        <v>31.5</v>
      </c>
      <c r="L13937" s="15"/>
      <c r="M13937" s="1">
        <f t="shared" si="125"/>
        <v>859366.19196263177</v>
      </c>
      <c r="T13937"/>
    </row>
    <row r="13938" spans="1:20" x14ac:dyDescent="0.25">
      <c r="A13938">
        <v>1999</v>
      </c>
      <c r="B13938">
        <v>2</v>
      </c>
      <c r="C13938">
        <v>26</v>
      </c>
      <c r="D13938">
        <v>47</v>
      </c>
      <c r="E13938">
        <v>30</v>
      </c>
      <c r="F13938">
        <v>4</v>
      </c>
      <c r="H13938">
        <f t="shared" si="126"/>
        <v>38.5</v>
      </c>
      <c r="I13938">
        <f t="shared" si="127"/>
        <v>26.5</v>
      </c>
      <c r="J13938">
        <f t="shared" si="123"/>
        <v>0</v>
      </c>
      <c r="K13938">
        <f t="shared" si="124"/>
        <v>26.5</v>
      </c>
      <c r="L13938" s="15"/>
      <c r="M13938" s="1">
        <f t="shared" si="125"/>
        <v>723558.96894400637</v>
      </c>
      <c r="T13938"/>
    </row>
    <row r="13939" spans="1:20" x14ac:dyDescent="0.25">
      <c r="A13939">
        <v>1999</v>
      </c>
      <c r="B13939">
        <v>2</v>
      </c>
      <c r="C13939">
        <v>27</v>
      </c>
      <c r="D13939">
        <v>50</v>
      </c>
      <c r="E13939">
        <v>33</v>
      </c>
      <c r="F13939">
        <v>0</v>
      </c>
      <c r="H13939">
        <f t="shared" si="126"/>
        <v>41.5</v>
      </c>
      <c r="I13939">
        <f t="shared" si="127"/>
        <v>23.5</v>
      </c>
      <c r="J13939">
        <f t="shared" si="123"/>
        <v>0</v>
      </c>
      <c r="K13939">
        <f t="shared" si="124"/>
        <v>23.5</v>
      </c>
      <c r="L13939" s="15"/>
      <c r="M13939" s="1">
        <f t="shared" si="125"/>
        <v>642074.63513283106</v>
      </c>
      <c r="T13939"/>
    </row>
    <row r="13940" spans="1:20" x14ac:dyDescent="0.25">
      <c r="A13940">
        <v>1999</v>
      </c>
      <c r="B13940">
        <v>2</v>
      </c>
      <c r="C13940">
        <v>28</v>
      </c>
      <c r="D13940">
        <v>50</v>
      </c>
      <c r="E13940">
        <v>41</v>
      </c>
      <c r="F13940">
        <v>82</v>
      </c>
      <c r="H13940">
        <f t="shared" si="126"/>
        <v>45.5</v>
      </c>
      <c r="I13940">
        <f t="shared" si="127"/>
        <v>19.5</v>
      </c>
      <c r="J13940">
        <f t="shared" si="123"/>
        <v>0</v>
      </c>
      <c r="K13940">
        <f t="shared" si="124"/>
        <v>19.5</v>
      </c>
      <c r="L13940" s="15"/>
      <c r="M13940" s="1">
        <f t="shared" si="125"/>
        <v>533428.85671793064</v>
      </c>
      <c r="T13940"/>
    </row>
    <row r="13941" spans="1:20" x14ac:dyDescent="0.25">
      <c r="A13941">
        <v>1999</v>
      </c>
      <c r="B13941">
        <v>3</v>
      </c>
      <c r="C13941">
        <v>1</v>
      </c>
      <c r="D13941">
        <v>46</v>
      </c>
      <c r="E13941">
        <v>37</v>
      </c>
      <c r="F13941">
        <v>12</v>
      </c>
      <c r="H13941">
        <f t="shared" si="126"/>
        <v>41.5</v>
      </c>
      <c r="I13941">
        <f t="shared" si="127"/>
        <v>23.5</v>
      </c>
      <c r="J13941">
        <f t="shared" si="123"/>
        <v>0</v>
      </c>
      <c r="K13941">
        <f t="shared" si="124"/>
        <v>23.5</v>
      </c>
      <c r="L13941" s="15"/>
      <c r="M13941" s="1">
        <f t="shared" si="125"/>
        <v>642074.63513283106</v>
      </c>
      <c r="T13941"/>
    </row>
    <row r="13942" spans="1:20" x14ac:dyDescent="0.25">
      <c r="A13942">
        <v>1999</v>
      </c>
      <c r="B13942">
        <v>3</v>
      </c>
      <c r="C13942">
        <v>2</v>
      </c>
      <c r="D13942">
        <v>49</v>
      </c>
      <c r="E13942">
        <v>34</v>
      </c>
      <c r="F13942">
        <v>0</v>
      </c>
      <c r="H13942">
        <f t="shared" si="126"/>
        <v>41.5</v>
      </c>
      <c r="I13942">
        <f t="shared" si="127"/>
        <v>23.5</v>
      </c>
      <c r="J13942">
        <f t="shared" si="123"/>
        <v>0</v>
      </c>
      <c r="K13942">
        <f t="shared" si="124"/>
        <v>23.5</v>
      </c>
      <c r="L13942" s="15"/>
      <c r="M13942" s="1">
        <f t="shared" si="125"/>
        <v>642074.63513283106</v>
      </c>
      <c r="T13942"/>
    </row>
    <row r="13943" spans="1:20" x14ac:dyDescent="0.25">
      <c r="A13943">
        <v>1999</v>
      </c>
      <c r="B13943">
        <v>3</v>
      </c>
      <c r="C13943">
        <v>3</v>
      </c>
      <c r="D13943">
        <v>56</v>
      </c>
      <c r="E13943">
        <v>42</v>
      </c>
      <c r="F13943">
        <v>38</v>
      </c>
      <c r="H13943">
        <f t="shared" si="126"/>
        <v>49</v>
      </c>
      <c r="I13943">
        <f t="shared" si="127"/>
        <v>16</v>
      </c>
      <c r="J13943">
        <f t="shared" si="123"/>
        <v>0</v>
      </c>
      <c r="K13943">
        <f t="shared" si="124"/>
        <v>16</v>
      </c>
      <c r="L13943" s="15"/>
      <c r="M13943" s="1">
        <f t="shared" si="125"/>
        <v>438363.80060489284</v>
      </c>
      <c r="T13943"/>
    </row>
    <row r="13944" spans="1:20" x14ac:dyDescent="0.25">
      <c r="A13944">
        <v>1999</v>
      </c>
      <c r="B13944">
        <v>3</v>
      </c>
      <c r="C13944">
        <v>4</v>
      </c>
      <c r="D13944">
        <v>53</v>
      </c>
      <c r="E13944">
        <v>33</v>
      </c>
      <c r="F13944">
        <v>15</v>
      </c>
      <c r="H13944">
        <f t="shared" si="126"/>
        <v>43</v>
      </c>
      <c r="I13944">
        <f t="shared" si="127"/>
        <v>22</v>
      </c>
      <c r="J13944">
        <f t="shared" si="123"/>
        <v>0</v>
      </c>
      <c r="K13944">
        <f t="shared" si="124"/>
        <v>22</v>
      </c>
      <c r="L13944" s="15"/>
      <c r="M13944" s="1">
        <f t="shared" si="125"/>
        <v>601332.4682272434</v>
      </c>
      <c r="T13944"/>
    </row>
    <row r="13945" spans="1:20" x14ac:dyDescent="0.25">
      <c r="A13945">
        <v>1999</v>
      </c>
      <c r="B13945">
        <v>3</v>
      </c>
      <c r="C13945">
        <v>5</v>
      </c>
      <c r="D13945">
        <v>43</v>
      </c>
      <c r="E13945">
        <v>29</v>
      </c>
      <c r="F13945">
        <v>0</v>
      </c>
      <c r="H13945">
        <f t="shared" si="126"/>
        <v>36</v>
      </c>
      <c r="I13945">
        <f t="shared" si="127"/>
        <v>29</v>
      </c>
      <c r="J13945">
        <f t="shared" si="123"/>
        <v>0</v>
      </c>
      <c r="K13945">
        <f t="shared" si="124"/>
        <v>29</v>
      </c>
      <c r="L13945" s="15"/>
      <c r="M13945" s="1">
        <f t="shared" si="125"/>
        <v>791462.58045331901</v>
      </c>
      <c r="T13945"/>
    </row>
    <row r="13946" spans="1:20" x14ac:dyDescent="0.25">
      <c r="A13946">
        <v>1999</v>
      </c>
      <c r="B13946">
        <v>3</v>
      </c>
      <c r="C13946">
        <v>6</v>
      </c>
      <c r="D13946">
        <v>48</v>
      </c>
      <c r="E13946">
        <v>35</v>
      </c>
      <c r="F13946">
        <v>32</v>
      </c>
      <c r="H13946">
        <f t="shared" si="126"/>
        <v>41.5</v>
      </c>
      <c r="I13946">
        <f t="shared" si="127"/>
        <v>23.5</v>
      </c>
      <c r="J13946">
        <f t="shared" si="123"/>
        <v>0</v>
      </c>
      <c r="K13946">
        <f t="shared" si="124"/>
        <v>23.5</v>
      </c>
      <c r="L13946" s="15"/>
      <c r="M13946" s="1">
        <f t="shared" si="125"/>
        <v>642074.63513283106</v>
      </c>
      <c r="T13946"/>
    </row>
    <row r="13947" spans="1:20" x14ac:dyDescent="0.25">
      <c r="A13947">
        <v>1999</v>
      </c>
      <c r="B13947">
        <v>3</v>
      </c>
      <c r="C13947">
        <v>7</v>
      </c>
      <c r="D13947">
        <v>40</v>
      </c>
      <c r="E13947">
        <v>19</v>
      </c>
      <c r="F13947">
        <v>9</v>
      </c>
      <c r="H13947">
        <f t="shared" si="126"/>
        <v>29.5</v>
      </c>
      <c r="I13947">
        <f t="shared" si="127"/>
        <v>35.5</v>
      </c>
      <c r="J13947">
        <f t="shared" si="123"/>
        <v>0</v>
      </c>
      <c r="K13947">
        <f t="shared" si="124"/>
        <v>35.5</v>
      </c>
      <c r="L13947" s="15"/>
      <c r="M13947" s="1">
        <f t="shared" si="125"/>
        <v>968011.97037753218</v>
      </c>
      <c r="T13947"/>
    </row>
    <row r="13948" spans="1:20" x14ac:dyDescent="0.25">
      <c r="A13948">
        <v>1999</v>
      </c>
      <c r="B13948">
        <v>3</v>
      </c>
      <c r="C13948">
        <v>8</v>
      </c>
      <c r="D13948">
        <v>35</v>
      </c>
      <c r="E13948">
        <v>17</v>
      </c>
      <c r="F13948">
        <v>0</v>
      </c>
      <c r="H13948">
        <f t="shared" si="126"/>
        <v>26</v>
      </c>
      <c r="I13948">
        <f t="shared" si="127"/>
        <v>39</v>
      </c>
      <c r="J13948">
        <f t="shared" si="123"/>
        <v>0</v>
      </c>
      <c r="K13948">
        <f t="shared" si="124"/>
        <v>39</v>
      </c>
      <c r="L13948" s="15"/>
      <c r="M13948" s="1">
        <f t="shared" si="125"/>
        <v>1063077.0264905698</v>
      </c>
      <c r="T13948"/>
    </row>
    <row r="13949" spans="1:20" x14ac:dyDescent="0.25">
      <c r="A13949">
        <v>1999</v>
      </c>
      <c r="B13949">
        <v>3</v>
      </c>
      <c r="C13949">
        <v>9</v>
      </c>
      <c r="D13949">
        <v>35</v>
      </c>
      <c r="E13949">
        <v>20</v>
      </c>
      <c r="F13949">
        <v>0</v>
      </c>
      <c r="H13949">
        <f t="shared" si="126"/>
        <v>27.5</v>
      </c>
      <c r="I13949">
        <f t="shared" si="127"/>
        <v>37.5</v>
      </c>
      <c r="J13949">
        <f t="shared" si="123"/>
        <v>0</v>
      </c>
      <c r="K13949">
        <f t="shared" si="124"/>
        <v>37.5</v>
      </c>
      <c r="L13949" s="15"/>
      <c r="M13949" s="1">
        <f t="shared" si="125"/>
        <v>1022334.8595849823</v>
      </c>
      <c r="T13949"/>
    </row>
    <row r="13950" spans="1:20" x14ac:dyDescent="0.25">
      <c r="A13950">
        <v>1999</v>
      </c>
      <c r="B13950">
        <v>3</v>
      </c>
      <c r="C13950">
        <v>10</v>
      </c>
      <c r="D13950">
        <v>42</v>
      </c>
      <c r="E13950">
        <v>27</v>
      </c>
      <c r="F13950">
        <v>0</v>
      </c>
      <c r="H13950">
        <f t="shared" si="126"/>
        <v>34.5</v>
      </c>
      <c r="I13950">
        <f t="shared" si="127"/>
        <v>30.5</v>
      </c>
      <c r="J13950">
        <f t="shared" si="123"/>
        <v>0</v>
      </c>
      <c r="K13950">
        <f t="shared" si="124"/>
        <v>30.5</v>
      </c>
      <c r="L13950" s="15"/>
      <c r="M13950" s="1">
        <f t="shared" si="125"/>
        <v>832204.74735890666</v>
      </c>
      <c r="T13950"/>
    </row>
    <row r="13951" spans="1:20" x14ac:dyDescent="0.25">
      <c r="A13951">
        <v>1999</v>
      </c>
      <c r="B13951">
        <v>3</v>
      </c>
      <c r="C13951">
        <v>11</v>
      </c>
      <c r="D13951">
        <v>40</v>
      </c>
      <c r="E13951">
        <v>26</v>
      </c>
      <c r="F13951">
        <v>0</v>
      </c>
      <c r="H13951">
        <f t="shared" si="126"/>
        <v>33</v>
      </c>
      <c r="I13951">
        <f t="shared" si="127"/>
        <v>32</v>
      </c>
      <c r="J13951">
        <f t="shared" si="123"/>
        <v>0</v>
      </c>
      <c r="K13951">
        <f t="shared" si="124"/>
        <v>32</v>
      </c>
      <c r="L13951" s="15"/>
      <c r="M13951" s="1">
        <f t="shared" si="125"/>
        <v>872946.91426449432</v>
      </c>
      <c r="T13951"/>
    </row>
    <row r="13952" spans="1:20" x14ac:dyDescent="0.25">
      <c r="A13952">
        <v>1999</v>
      </c>
      <c r="B13952">
        <v>3</v>
      </c>
      <c r="C13952">
        <v>12</v>
      </c>
      <c r="D13952">
        <v>39</v>
      </c>
      <c r="E13952">
        <v>24</v>
      </c>
      <c r="F13952">
        <v>0</v>
      </c>
      <c r="H13952">
        <f t="shared" si="126"/>
        <v>31.5</v>
      </c>
      <c r="I13952">
        <f t="shared" si="127"/>
        <v>33.5</v>
      </c>
      <c r="J13952">
        <f t="shared" si="123"/>
        <v>0</v>
      </c>
      <c r="K13952">
        <f t="shared" si="124"/>
        <v>33.5</v>
      </c>
      <c r="L13952" s="15"/>
      <c r="M13952" s="1">
        <f t="shared" si="125"/>
        <v>913689.08117008198</v>
      </c>
      <c r="T13952"/>
    </row>
    <row r="13953" spans="1:20" x14ac:dyDescent="0.25">
      <c r="A13953">
        <v>1999</v>
      </c>
      <c r="B13953">
        <v>3</v>
      </c>
      <c r="C13953">
        <v>13</v>
      </c>
      <c r="D13953">
        <v>50</v>
      </c>
      <c r="E13953">
        <v>27</v>
      </c>
      <c r="F13953">
        <v>0</v>
      </c>
      <c r="H13953">
        <f t="shared" si="126"/>
        <v>38.5</v>
      </c>
      <c r="I13953">
        <f t="shared" si="127"/>
        <v>26.5</v>
      </c>
      <c r="J13953">
        <f t="shared" si="123"/>
        <v>0</v>
      </c>
      <c r="K13953">
        <f t="shared" si="124"/>
        <v>26.5</v>
      </c>
      <c r="L13953" s="15"/>
      <c r="M13953" s="1">
        <f t="shared" si="125"/>
        <v>723558.96894400637</v>
      </c>
      <c r="T13953"/>
    </row>
    <row r="13954" spans="1:20" x14ac:dyDescent="0.25">
      <c r="A13954">
        <v>1999</v>
      </c>
      <c r="B13954">
        <v>3</v>
      </c>
      <c r="C13954">
        <v>14</v>
      </c>
      <c r="D13954">
        <v>44</v>
      </c>
      <c r="E13954">
        <v>32</v>
      </c>
      <c r="F13954">
        <v>72</v>
      </c>
      <c r="H13954">
        <f t="shared" si="126"/>
        <v>38</v>
      </c>
      <c r="I13954">
        <f t="shared" si="127"/>
        <v>27</v>
      </c>
      <c r="J13954">
        <f t="shared" si="123"/>
        <v>0</v>
      </c>
      <c r="K13954">
        <f t="shared" si="124"/>
        <v>27</v>
      </c>
      <c r="L13954" s="15"/>
      <c r="M13954" s="1">
        <f t="shared" si="125"/>
        <v>737139.6912458688</v>
      </c>
      <c r="T13954"/>
    </row>
    <row r="13955" spans="1:20" x14ac:dyDescent="0.25">
      <c r="A13955">
        <v>1999</v>
      </c>
      <c r="B13955">
        <v>3</v>
      </c>
      <c r="C13955">
        <v>15</v>
      </c>
      <c r="D13955">
        <v>41</v>
      </c>
      <c r="E13955">
        <v>32</v>
      </c>
      <c r="F13955">
        <v>37</v>
      </c>
      <c r="H13955">
        <f t="shared" si="126"/>
        <v>36.5</v>
      </c>
      <c r="I13955">
        <f t="shared" si="127"/>
        <v>28.5</v>
      </c>
      <c r="J13955">
        <f t="shared" si="123"/>
        <v>0</v>
      </c>
      <c r="K13955">
        <f t="shared" si="124"/>
        <v>28.5</v>
      </c>
      <c r="L13955" s="15"/>
      <c r="M13955" s="1">
        <f t="shared" si="125"/>
        <v>777881.85815145646</v>
      </c>
      <c r="T13955"/>
    </row>
    <row r="13956" spans="1:20" x14ac:dyDescent="0.25">
      <c r="A13956">
        <v>1999</v>
      </c>
      <c r="B13956">
        <v>3</v>
      </c>
      <c r="C13956">
        <v>16</v>
      </c>
      <c r="D13956">
        <v>50</v>
      </c>
      <c r="E13956">
        <v>32</v>
      </c>
      <c r="F13956">
        <v>0</v>
      </c>
      <c r="H13956">
        <f t="shared" si="126"/>
        <v>41</v>
      </c>
      <c r="I13956">
        <f t="shared" si="127"/>
        <v>24</v>
      </c>
      <c r="J13956">
        <f t="shared" si="123"/>
        <v>0</v>
      </c>
      <c r="K13956">
        <f t="shared" si="124"/>
        <v>24</v>
      </c>
      <c r="L13956" s="15"/>
      <c r="M13956" s="1">
        <f t="shared" si="125"/>
        <v>655655.35743469361</v>
      </c>
      <c r="T13956"/>
    </row>
    <row r="13957" spans="1:20" x14ac:dyDescent="0.25">
      <c r="A13957">
        <v>1999</v>
      </c>
      <c r="B13957">
        <v>3</v>
      </c>
      <c r="C13957">
        <v>17</v>
      </c>
      <c r="D13957">
        <v>65</v>
      </c>
      <c r="E13957">
        <v>42</v>
      </c>
      <c r="F13957">
        <v>0</v>
      </c>
      <c r="H13957">
        <f t="shared" si="126"/>
        <v>53.5</v>
      </c>
      <c r="I13957">
        <f t="shared" si="127"/>
        <v>11.5</v>
      </c>
      <c r="J13957">
        <f t="shared" si="123"/>
        <v>0</v>
      </c>
      <c r="K13957">
        <f t="shared" si="124"/>
        <v>11.5</v>
      </c>
      <c r="L13957" s="15"/>
      <c r="M13957" s="1">
        <f t="shared" si="125"/>
        <v>316137.29988812993</v>
      </c>
      <c r="T13957"/>
    </row>
    <row r="13958" spans="1:20" x14ac:dyDescent="0.25">
      <c r="A13958">
        <v>1999</v>
      </c>
      <c r="B13958">
        <v>3</v>
      </c>
      <c r="C13958">
        <v>18</v>
      </c>
      <c r="D13958">
        <v>70</v>
      </c>
      <c r="E13958">
        <v>44</v>
      </c>
      <c r="F13958">
        <v>0</v>
      </c>
      <c r="H13958">
        <f t="shared" si="126"/>
        <v>57</v>
      </c>
      <c r="I13958">
        <f t="shared" si="127"/>
        <v>8</v>
      </c>
      <c r="J13958">
        <f t="shared" ref="J13958:J14021" si="128">+IF(H13958&gt;$L$12418,H13958-$L$12418,0)</f>
        <v>0</v>
      </c>
      <c r="K13958">
        <f t="shared" ref="K13958:K14021" si="129">+I13958+J13958</f>
        <v>8</v>
      </c>
      <c r="L13958" s="15"/>
      <c r="M13958" s="1">
        <f t="shared" ref="M13958:M14021" si="130">+(L$12416/30.25)+($L$12417*K13958)</f>
        <v>221072.24377509209</v>
      </c>
      <c r="T13958"/>
    </row>
    <row r="13959" spans="1:20" x14ac:dyDescent="0.25">
      <c r="A13959">
        <v>1999</v>
      </c>
      <c r="B13959">
        <v>3</v>
      </c>
      <c r="C13959">
        <v>19</v>
      </c>
      <c r="D13959">
        <v>47</v>
      </c>
      <c r="E13959">
        <v>38</v>
      </c>
      <c r="F13959">
        <v>0</v>
      </c>
      <c r="H13959">
        <f t="shared" si="126"/>
        <v>42.5</v>
      </c>
      <c r="I13959">
        <f t="shared" si="127"/>
        <v>22.5</v>
      </c>
      <c r="J13959">
        <f t="shared" si="128"/>
        <v>0</v>
      </c>
      <c r="K13959">
        <f t="shared" si="129"/>
        <v>22.5</v>
      </c>
      <c r="L13959" s="15"/>
      <c r="M13959" s="1">
        <f t="shared" si="130"/>
        <v>614913.19052910595</v>
      </c>
      <c r="T13959"/>
    </row>
    <row r="13960" spans="1:20" x14ac:dyDescent="0.25">
      <c r="A13960">
        <v>1999</v>
      </c>
      <c r="B13960">
        <v>3</v>
      </c>
      <c r="C13960">
        <v>20</v>
      </c>
      <c r="D13960">
        <v>52</v>
      </c>
      <c r="E13960">
        <v>34</v>
      </c>
      <c r="F13960">
        <v>0</v>
      </c>
      <c r="H13960">
        <f t="shared" si="126"/>
        <v>43</v>
      </c>
      <c r="I13960">
        <f t="shared" si="127"/>
        <v>22</v>
      </c>
      <c r="J13960">
        <f t="shared" si="128"/>
        <v>0</v>
      </c>
      <c r="K13960">
        <f t="shared" si="129"/>
        <v>22</v>
      </c>
      <c r="L13960" s="15"/>
      <c r="M13960" s="1">
        <f t="shared" si="130"/>
        <v>601332.4682272434</v>
      </c>
      <c r="T13960"/>
    </row>
    <row r="13961" spans="1:20" x14ac:dyDescent="0.25">
      <c r="A13961">
        <v>1999</v>
      </c>
      <c r="B13961">
        <v>3</v>
      </c>
      <c r="C13961">
        <v>21</v>
      </c>
      <c r="D13961">
        <v>50</v>
      </c>
      <c r="E13961">
        <v>36</v>
      </c>
      <c r="F13961">
        <v>72</v>
      </c>
      <c r="H13961">
        <f t="shared" si="126"/>
        <v>43</v>
      </c>
      <c r="I13961">
        <f t="shared" si="127"/>
        <v>22</v>
      </c>
      <c r="J13961">
        <f t="shared" si="128"/>
        <v>0</v>
      </c>
      <c r="K13961">
        <f t="shared" si="129"/>
        <v>22</v>
      </c>
      <c r="L13961" s="15"/>
      <c r="M13961" s="1">
        <f t="shared" si="130"/>
        <v>601332.4682272434</v>
      </c>
      <c r="T13961"/>
    </row>
    <row r="13962" spans="1:20" x14ac:dyDescent="0.25">
      <c r="A13962">
        <v>1999</v>
      </c>
      <c r="B13962">
        <v>3</v>
      </c>
      <c r="C13962">
        <v>22</v>
      </c>
      <c r="D13962">
        <v>52</v>
      </c>
      <c r="E13962">
        <v>37</v>
      </c>
      <c r="F13962">
        <v>68</v>
      </c>
      <c r="H13962">
        <f t="shared" si="126"/>
        <v>44.5</v>
      </c>
      <c r="I13962">
        <f t="shared" si="127"/>
        <v>20.5</v>
      </c>
      <c r="J13962">
        <f t="shared" si="128"/>
        <v>0</v>
      </c>
      <c r="K13962">
        <f t="shared" si="129"/>
        <v>20.5</v>
      </c>
      <c r="L13962" s="15"/>
      <c r="M13962" s="1">
        <f t="shared" si="130"/>
        <v>560590.30132165574</v>
      </c>
      <c r="T13962"/>
    </row>
    <row r="13963" spans="1:20" x14ac:dyDescent="0.25">
      <c r="A13963">
        <v>1999</v>
      </c>
      <c r="B13963">
        <v>3</v>
      </c>
      <c r="C13963">
        <v>23</v>
      </c>
      <c r="D13963">
        <v>52</v>
      </c>
      <c r="E13963">
        <v>36</v>
      </c>
      <c r="F13963">
        <v>0</v>
      </c>
      <c r="H13963">
        <f t="shared" si="126"/>
        <v>44</v>
      </c>
      <c r="I13963">
        <f t="shared" si="127"/>
        <v>21</v>
      </c>
      <c r="J13963">
        <f t="shared" si="128"/>
        <v>0</v>
      </c>
      <c r="K13963">
        <f t="shared" si="129"/>
        <v>21</v>
      </c>
      <c r="L13963" s="15"/>
      <c r="M13963" s="1">
        <f t="shared" si="130"/>
        <v>574171.0236235183</v>
      </c>
      <c r="T13963"/>
    </row>
    <row r="13964" spans="1:20" x14ac:dyDescent="0.25">
      <c r="A13964">
        <v>1999</v>
      </c>
      <c r="B13964">
        <v>3</v>
      </c>
      <c r="C13964">
        <v>24</v>
      </c>
      <c r="D13964">
        <v>58</v>
      </c>
      <c r="E13964">
        <v>45</v>
      </c>
      <c r="F13964">
        <v>7</v>
      </c>
      <c r="H13964">
        <f t="shared" si="126"/>
        <v>51.5</v>
      </c>
      <c r="I13964">
        <f t="shared" si="127"/>
        <v>13.5</v>
      </c>
      <c r="J13964">
        <f t="shared" si="128"/>
        <v>0</v>
      </c>
      <c r="K13964">
        <f t="shared" si="129"/>
        <v>13.5</v>
      </c>
      <c r="L13964" s="15"/>
      <c r="M13964" s="1">
        <f t="shared" si="130"/>
        <v>370460.18909558008</v>
      </c>
      <c r="T13964"/>
    </row>
    <row r="13965" spans="1:20" x14ac:dyDescent="0.25">
      <c r="A13965">
        <v>1999</v>
      </c>
      <c r="B13965">
        <v>3</v>
      </c>
      <c r="C13965">
        <v>25</v>
      </c>
      <c r="D13965">
        <v>52</v>
      </c>
      <c r="E13965">
        <v>37</v>
      </c>
      <c r="F13965">
        <v>0</v>
      </c>
      <c r="H13965">
        <f t="shared" si="126"/>
        <v>44.5</v>
      </c>
      <c r="I13965">
        <f t="shared" si="127"/>
        <v>20.5</v>
      </c>
      <c r="J13965">
        <f t="shared" si="128"/>
        <v>0</v>
      </c>
      <c r="K13965">
        <f t="shared" si="129"/>
        <v>20.5</v>
      </c>
      <c r="L13965" s="15"/>
      <c r="M13965" s="1">
        <f t="shared" si="130"/>
        <v>560590.30132165574</v>
      </c>
      <c r="T13965"/>
    </row>
    <row r="13966" spans="1:20" x14ac:dyDescent="0.25">
      <c r="A13966">
        <v>1999</v>
      </c>
      <c r="B13966">
        <v>3</v>
      </c>
      <c r="C13966">
        <v>26</v>
      </c>
      <c r="D13966">
        <v>52</v>
      </c>
      <c r="E13966">
        <v>33</v>
      </c>
      <c r="F13966">
        <v>0</v>
      </c>
      <c r="H13966">
        <f t="shared" si="126"/>
        <v>42.5</v>
      </c>
      <c r="I13966">
        <f t="shared" si="127"/>
        <v>22.5</v>
      </c>
      <c r="J13966">
        <f t="shared" si="128"/>
        <v>0</v>
      </c>
      <c r="K13966">
        <f t="shared" si="129"/>
        <v>22.5</v>
      </c>
      <c r="L13966" s="15"/>
      <c r="M13966" s="1">
        <f t="shared" si="130"/>
        <v>614913.19052910595</v>
      </c>
      <c r="T13966"/>
    </row>
    <row r="13967" spans="1:20" x14ac:dyDescent="0.25">
      <c r="A13967">
        <v>1999</v>
      </c>
      <c r="B13967">
        <v>3</v>
      </c>
      <c r="C13967">
        <v>27</v>
      </c>
      <c r="D13967">
        <v>54</v>
      </c>
      <c r="E13967">
        <v>37</v>
      </c>
      <c r="F13967">
        <v>14</v>
      </c>
      <c r="H13967">
        <f t="shared" si="126"/>
        <v>45.5</v>
      </c>
      <c r="I13967">
        <f t="shared" si="127"/>
        <v>19.5</v>
      </c>
      <c r="J13967">
        <f t="shared" si="128"/>
        <v>0</v>
      </c>
      <c r="K13967">
        <f t="shared" si="129"/>
        <v>19.5</v>
      </c>
      <c r="L13967" s="15"/>
      <c r="M13967" s="1">
        <f t="shared" si="130"/>
        <v>533428.85671793064</v>
      </c>
      <c r="T13967"/>
    </row>
    <row r="13968" spans="1:20" x14ac:dyDescent="0.25">
      <c r="A13968">
        <v>1999</v>
      </c>
      <c r="B13968">
        <v>3</v>
      </c>
      <c r="C13968">
        <v>28</v>
      </c>
      <c r="D13968">
        <v>52</v>
      </c>
      <c r="E13968">
        <v>39</v>
      </c>
      <c r="F13968">
        <v>25</v>
      </c>
      <c r="H13968">
        <f t="shared" si="126"/>
        <v>45.5</v>
      </c>
      <c r="I13968">
        <f t="shared" si="127"/>
        <v>19.5</v>
      </c>
      <c r="J13968">
        <f t="shared" si="128"/>
        <v>0</v>
      </c>
      <c r="K13968">
        <f t="shared" si="129"/>
        <v>19.5</v>
      </c>
      <c r="L13968" s="15"/>
      <c r="M13968" s="1">
        <f t="shared" si="130"/>
        <v>533428.85671793064</v>
      </c>
      <c r="T13968"/>
    </row>
    <row r="13969" spans="1:20" x14ac:dyDescent="0.25">
      <c r="A13969">
        <v>1999</v>
      </c>
      <c r="B13969">
        <v>3</v>
      </c>
      <c r="C13969">
        <v>29</v>
      </c>
      <c r="D13969">
        <v>68</v>
      </c>
      <c r="E13969">
        <v>45</v>
      </c>
      <c r="F13969">
        <v>0</v>
      </c>
      <c r="H13969">
        <f t="shared" si="126"/>
        <v>56.5</v>
      </c>
      <c r="I13969">
        <f t="shared" si="127"/>
        <v>8.5</v>
      </c>
      <c r="J13969">
        <f t="shared" si="128"/>
        <v>0</v>
      </c>
      <c r="K13969">
        <f t="shared" si="129"/>
        <v>8.5</v>
      </c>
      <c r="L13969" s="15"/>
      <c r="M13969" s="1">
        <f t="shared" si="130"/>
        <v>234652.96607695465</v>
      </c>
      <c r="T13969"/>
    </row>
    <row r="13970" spans="1:20" x14ac:dyDescent="0.25">
      <c r="A13970">
        <v>1999</v>
      </c>
      <c r="B13970">
        <v>3</v>
      </c>
      <c r="C13970">
        <v>30</v>
      </c>
      <c r="D13970">
        <v>61</v>
      </c>
      <c r="E13970">
        <v>48</v>
      </c>
      <c r="F13970">
        <v>0</v>
      </c>
      <c r="H13970">
        <f t="shared" si="126"/>
        <v>54.5</v>
      </c>
      <c r="I13970">
        <f t="shared" si="127"/>
        <v>10.5</v>
      </c>
      <c r="J13970">
        <f t="shared" si="128"/>
        <v>0</v>
      </c>
      <c r="K13970">
        <f t="shared" si="129"/>
        <v>10.5</v>
      </c>
      <c r="L13970" s="15"/>
      <c r="M13970" s="1">
        <f t="shared" si="130"/>
        <v>288975.85528440482</v>
      </c>
      <c r="T13970"/>
    </row>
    <row r="13971" spans="1:20" x14ac:dyDescent="0.25">
      <c r="A13971">
        <v>1999</v>
      </c>
      <c r="B13971">
        <v>3</v>
      </c>
      <c r="C13971">
        <v>31</v>
      </c>
      <c r="D13971">
        <v>74</v>
      </c>
      <c r="E13971">
        <v>49</v>
      </c>
      <c r="F13971">
        <v>0</v>
      </c>
      <c r="H13971">
        <f t="shared" si="126"/>
        <v>61.5</v>
      </c>
      <c r="I13971">
        <f t="shared" si="127"/>
        <v>3.5</v>
      </c>
      <c r="J13971">
        <f t="shared" si="128"/>
        <v>0</v>
      </c>
      <c r="K13971">
        <f t="shared" si="129"/>
        <v>3.5</v>
      </c>
      <c r="L13971" s="15"/>
      <c r="M13971" s="1">
        <f t="shared" si="130"/>
        <v>98845.743058329172</v>
      </c>
      <c r="T13971"/>
    </row>
    <row r="13972" spans="1:20" x14ac:dyDescent="0.25">
      <c r="A13972">
        <v>1999</v>
      </c>
      <c r="B13972">
        <v>4</v>
      </c>
      <c r="C13972">
        <v>1</v>
      </c>
      <c r="D13972">
        <v>64</v>
      </c>
      <c r="E13972">
        <v>52</v>
      </c>
      <c r="F13972">
        <v>5</v>
      </c>
      <c r="H13972">
        <f t="shared" si="126"/>
        <v>58</v>
      </c>
      <c r="I13972">
        <f t="shared" si="127"/>
        <v>7</v>
      </c>
      <c r="J13972">
        <f t="shared" si="128"/>
        <v>0</v>
      </c>
      <c r="K13972">
        <f t="shared" si="129"/>
        <v>7</v>
      </c>
      <c r="L13972" s="15"/>
      <c r="M13972" s="1">
        <f t="shared" si="130"/>
        <v>193910.79917136699</v>
      </c>
      <c r="T13972"/>
    </row>
    <row r="13973" spans="1:20" x14ac:dyDescent="0.25">
      <c r="A13973">
        <v>1999</v>
      </c>
      <c r="B13973">
        <v>4</v>
      </c>
      <c r="C13973">
        <v>2</v>
      </c>
      <c r="D13973">
        <v>64</v>
      </c>
      <c r="E13973">
        <v>49</v>
      </c>
      <c r="F13973">
        <v>2.5</v>
      </c>
      <c r="H13973">
        <f t="shared" si="126"/>
        <v>56.5</v>
      </c>
      <c r="I13973">
        <f t="shared" si="127"/>
        <v>8.5</v>
      </c>
      <c r="J13973">
        <f t="shared" si="128"/>
        <v>0</v>
      </c>
      <c r="K13973">
        <f t="shared" si="129"/>
        <v>8.5</v>
      </c>
      <c r="L13973" s="15"/>
      <c r="M13973" s="1">
        <f t="shared" si="130"/>
        <v>234652.96607695465</v>
      </c>
      <c r="T13973"/>
    </row>
    <row r="13974" spans="1:20" x14ac:dyDescent="0.25">
      <c r="A13974">
        <v>1999</v>
      </c>
      <c r="B13974">
        <v>4</v>
      </c>
      <c r="C13974">
        <v>3</v>
      </c>
      <c r="D13974">
        <v>54</v>
      </c>
      <c r="E13974">
        <v>47</v>
      </c>
      <c r="F13974">
        <v>0</v>
      </c>
      <c r="H13974">
        <f t="shared" si="126"/>
        <v>50.5</v>
      </c>
      <c r="I13974">
        <f t="shared" si="127"/>
        <v>14.5</v>
      </c>
      <c r="J13974">
        <f t="shared" si="128"/>
        <v>0</v>
      </c>
      <c r="K13974">
        <f t="shared" si="129"/>
        <v>14.5</v>
      </c>
      <c r="L13974" s="15"/>
      <c r="M13974" s="1">
        <f t="shared" si="130"/>
        <v>397621.63369930518</v>
      </c>
      <c r="T13974"/>
    </row>
    <row r="13975" spans="1:20" x14ac:dyDescent="0.25">
      <c r="A13975">
        <v>1999</v>
      </c>
      <c r="B13975">
        <v>4</v>
      </c>
      <c r="C13975">
        <v>4</v>
      </c>
      <c r="D13975">
        <v>64</v>
      </c>
      <c r="E13975">
        <v>43</v>
      </c>
      <c r="F13975">
        <v>15</v>
      </c>
      <c r="H13975">
        <f t="shared" si="126"/>
        <v>53.5</v>
      </c>
      <c r="I13975">
        <f t="shared" si="127"/>
        <v>11.5</v>
      </c>
      <c r="J13975">
        <f t="shared" si="128"/>
        <v>0</v>
      </c>
      <c r="K13975">
        <f t="shared" si="129"/>
        <v>11.5</v>
      </c>
      <c r="L13975" s="15"/>
      <c r="M13975" s="1">
        <f t="shared" si="130"/>
        <v>316137.29988812993</v>
      </c>
      <c r="T13975"/>
    </row>
    <row r="13976" spans="1:20" x14ac:dyDescent="0.25">
      <c r="A13976">
        <v>1999</v>
      </c>
      <c r="B13976">
        <v>4</v>
      </c>
      <c r="C13976">
        <v>5</v>
      </c>
      <c r="D13976">
        <v>58</v>
      </c>
      <c r="E13976">
        <v>35</v>
      </c>
      <c r="F13976">
        <v>0</v>
      </c>
      <c r="H13976">
        <f t="shared" si="126"/>
        <v>46.5</v>
      </c>
      <c r="I13976">
        <f t="shared" si="127"/>
        <v>18.5</v>
      </c>
      <c r="J13976">
        <f t="shared" si="128"/>
        <v>0</v>
      </c>
      <c r="K13976">
        <f t="shared" si="129"/>
        <v>18.5</v>
      </c>
      <c r="L13976" s="15"/>
      <c r="M13976" s="1">
        <f t="shared" si="130"/>
        <v>506267.4121142056</v>
      </c>
      <c r="T13976"/>
    </row>
    <row r="13977" spans="1:20" x14ac:dyDescent="0.25">
      <c r="A13977">
        <v>1999</v>
      </c>
      <c r="B13977">
        <v>4</v>
      </c>
      <c r="C13977">
        <v>6</v>
      </c>
      <c r="D13977">
        <v>63</v>
      </c>
      <c r="E13977">
        <v>44</v>
      </c>
      <c r="F13977">
        <v>3</v>
      </c>
      <c r="H13977">
        <f t="shared" si="126"/>
        <v>53.5</v>
      </c>
      <c r="I13977">
        <f t="shared" si="127"/>
        <v>11.5</v>
      </c>
      <c r="J13977">
        <f t="shared" si="128"/>
        <v>0</v>
      </c>
      <c r="K13977">
        <f t="shared" si="129"/>
        <v>11.5</v>
      </c>
      <c r="L13977" s="15"/>
      <c r="M13977" s="1">
        <f t="shared" si="130"/>
        <v>316137.29988812993</v>
      </c>
      <c r="T13977"/>
    </row>
    <row r="13978" spans="1:20" x14ac:dyDescent="0.25">
      <c r="A13978">
        <v>1999</v>
      </c>
      <c r="B13978">
        <v>4</v>
      </c>
      <c r="C13978">
        <v>7</v>
      </c>
      <c r="D13978">
        <v>73</v>
      </c>
      <c r="E13978">
        <v>48</v>
      </c>
      <c r="F13978">
        <v>0</v>
      </c>
      <c r="H13978">
        <f t="shared" si="126"/>
        <v>60.5</v>
      </c>
      <c r="I13978">
        <f t="shared" si="127"/>
        <v>4.5</v>
      </c>
      <c r="J13978">
        <f t="shared" si="128"/>
        <v>0</v>
      </c>
      <c r="K13978">
        <f t="shared" si="129"/>
        <v>4.5</v>
      </c>
      <c r="L13978" s="15"/>
      <c r="M13978" s="1">
        <f t="shared" si="130"/>
        <v>126007.18766205428</v>
      </c>
      <c r="T13978"/>
    </row>
    <row r="13979" spans="1:20" x14ac:dyDescent="0.25">
      <c r="A13979">
        <v>1999</v>
      </c>
      <c r="B13979">
        <v>4</v>
      </c>
      <c r="C13979">
        <v>8</v>
      </c>
      <c r="D13979">
        <v>80</v>
      </c>
      <c r="E13979">
        <v>56</v>
      </c>
      <c r="F13979">
        <v>0</v>
      </c>
      <c r="H13979">
        <f t="shared" si="126"/>
        <v>68</v>
      </c>
      <c r="I13979">
        <f t="shared" si="127"/>
        <v>0</v>
      </c>
      <c r="J13979">
        <f t="shared" si="128"/>
        <v>3</v>
      </c>
      <c r="K13979">
        <f t="shared" si="129"/>
        <v>3</v>
      </c>
      <c r="L13979" s="15"/>
      <c r="M13979" s="1">
        <f t="shared" si="130"/>
        <v>85265.020756466634</v>
      </c>
      <c r="T13979"/>
    </row>
    <row r="13980" spans="1:20" x14ac:dyDescent="0.25">
      <c r="A13980">
        <v>1999</v>
      </c>
      <c r="B13980">
        <v>4</v>
      </c>
      <c r="C13980">
        <v>9</v>
      </c>
      <c r="D13980">
        <v>64</v>
      </c>
      <c r="E13980">
        <v>42</v>
      </c>
      <c r="F13980">
        <v>38</v>
      </c>
      <c r="H13980">
        <f t="shared" si="126"/>
        <v>53</v>
      </c>
      <c r="I13980">
        <f t="shared" si="127"/>
        <v>12</v>
      </c>
      <c r="J13980">
        <f t="shared" si="128"/>
        <v>0</v>
      </c>
      <c r="K13980">
        <f t="shared" si="129"/>
        <v>12</v>
      </c>
      <c r="L13980" s="15"/>
      <c r="M13980" s="1">
        <f t="shared" si="130"/>
        <v>329718.02218999248</v>
      </c>
      <c r="T13980"/>
    </row>
    <row r="13981" spans="1:20" x14ac:dyDescent="0.25">
      <c r="A13981">
        <v>1999</v>
      </c>
      <c r="B13981">
        <v>4</v>
      </c>
      <c r="C13981">
        <v>10</v>
      </c>
      <c r="D13981">
        <v>60</v>
      </c>
      <c r="E13981">
        <v>42</v>
      </c>
      <c r="F13981">
        <v>5</v>
      </c>
      <c r="H13981">
        <f t="shared" si="126"/>
        <v>51</v>
      </c>
      <c r="I13981">
        <f t="shared" si="127"/>
        <v>14</v>
      </c>
      <c r="J13981">
        <f t="shared" si="128"/>
        <v>0</v>
      </c>
      <c r="K13981">
        <f t="shared" si="129"/>
        <v>14</v>
      </c>
      <c r="L13981" s="15"/>
      <c r="M13981" s="1">
        <f t="shared" si="130"/>
        <v>384040.91139744263</v>
      </c>
      <c r="T13981"/>
    </row>
    <row r="13982" spans="1:20" x14ac:dyDescent="0.25">
      <c r="A13982">
        <v>1999</v>
      </c>
      <c r="B13982">
        <v>4</v>
      </c>
      <c r="C13982">
        <v>11</v>
      </c>
      <c r="D13982">
        <v>46</v>
      </c>
      <c r="E13982">
        <v>38</v>
      </c>
      <c r="F13982">
        <v>22</v>
      </c>
      <c r="H13982">
        <f t="shared" ref="H13982:H14045" si="131">+(D13982+E13982)/2</f>
        <v>42</v>
      </c>
      <c r="I13982">
        <f t="shared" ref="I13982:I14045" si="132">+IF(H13982&lt;65,65-H13982,0)</f>
        <v>23</v>
      </c>
      <c r="J13982">
        <f t="shared" si="128"/>
        <v>0</v>
      </c>
      <c r="K13982">
        <f t="shared" si="129"/>
        <v>23</v>
      </c>
      <c r="L13982" s="15"/>
      <c r="M13982" s="1">
        <f t="shared" si="130"/>
        <v>628493.9128309685</v>
      </c>
      <c r="T13982"/>
    </row>
    <row r="13983" spans="1:20" x14ac:dyDescent="0.25">
      <c r="A13983">
        <v>1999</v>
      </c>
      <c r="B13983">
        <v>4</v>
      </c>
      <c r="C13983">
        <v>12</v>
      </c>
      <c r="D13983">
        <v>56</v>
      </c>
      <c r="E13983">
        <v>37</v>
      </c>
      <c r="F13983">
        <v>11</v>
      </c>
      <c r="H13983">
        <f t="shared" si="131"/>
        <v>46.5</v>
      </c>
      <c r="I13983">
        <f t="shared" si="132"/>
        <v>18.5</v>
      </c>
      <c r="J13983">
        <f t="shared" si="128"/>
        <v>0</v>
      </c>
      <c r="K13983">
        <f t="shared" si="129"/>
        <v>18.5</v>
      </c>
      <c r="L13983" s="15"/>
      <c r="M13983" s="1">
        <f t="shared" si="130"/>
        <v>506267.4121142056</v>
      </c>
      <c r="T13983"/>
    </row>
    <row r="13984" spans="1:20" x14ac:dyDescent="0.25">
      <c r="A13984">
        <v>1999</v>
      </c>
      <c r="B13984">
        <v>4</v>
      </c>
      <c r="C13984">
        <v>13</v>
      </c>
      <c r="D13984">
        <v>60</v>
      </c>
      <c r="E13984">
        <v>41</v>
      </c>
      <c r="F13984">
        <v>0</v>
      </c>
      <c r="H13984">
        <f t="shared" si="131"/>
        <v>50.5</v>
      </c>
      <c r="I13984">
        <f t="shared" si="132"/>
        <v>14.5</v>
      </c>
      <c r="J13984">
        <f t="shared" si="128"/>
        <v>0</v>
      </c>
      <c r="K13984">
        <f t="shared" si="129"/>
        <v>14.5</v>
      </c>
      <c r="L13984" s="15"/>
      <c r="M13984" s="1">
        <f t="shared" si="130"/>
        <v>397621.63369930518</v>
      </c>
      <c r="T13984"/>
    </row>
    <row r="13985" spans="1:20" x14ac:dyDescent="0.25">
      <c r="A13985">
        <v>1999</v>
      </c>
      <c r="B13985">
        <v>4</v>
      </c>
      <c r="C13985">
        <v>14</v>
      </c>
      <c r="D13985">
        <v>65</v>
      </c>
      <c r="E13985">
        <v>45</v>
      </c>
      <c r="F13985">
        <v>0</v>
      </c>
      <c r="H13985">
        <f t="shared" si="131"/>
        <v>55</v>
      </c>
      <c r="I13985">
        <f t="shared" si="132"/>
        <v>10</v>
      </c>
      <c r="J13985">
        <f t="shared" si="128"/>
        <v>0</v>
      </c>
      <c r="K13985">
        <f t="shared" si="129"/>
        <v>10</v>
      </c>
      <c r="L13985" s="15"/>
      <c r="M13985" s="1">
        <f t="shared" si="130"/>
        <v>275395.13298254227</v>
      </c>
      <c r="T13985"/>
    </row>
    <row r="13986" spans="1:20" x14ac:dyDescent="0.25">
      <c r="A13986">
        <v>1999</v>
      </c>
      <c r="B13986">
        <v>4</v>
      </c>
      <c r="C13986">
        <v>15</v>
      </c>
      <c r="D13986">
        <v>68</v>
      </c>
      <c r="E13986">
        <v>48</v>
      </c>
      <c r="F13986">
        <v>0</v>
      </c>
      <c r="H13986">
        <f t="shared" si="131"/>
        <v>58</v>
      </c>
      <c r="I13986">
        <f t="shared" si="132"/>
        <v>7</v>
      </c>
      <c r="J13986">
        <f t="shared" si="128"/>
        <v>0</v>
      </c>
      <c r="K13986">
        <f t="shared" si="129"/>
        <v>7</v>
      </c>
      <c r="L13986" s="15"/>
      <c r="M13986" s="1">
        <f t="shared" si="130"/>
        <v>193910.79917136699</v>
      </c>
      <c r="T13986"/>
    </row>
    <row r="13987" spans="1:20" x14ac:dyDescent="0.25">
      <c r="A13987">
        <v>1999</v>
      </c>
      <c r="B13987">
        <v>4</v>
      </c>
      <c r="C13987">
        <v>16</v>
      </c>
      <c r="D13987">
        <v>55</v>
      </c>
      <c r="E13987">
        <v>45</v>
      </c>
      <c r="F13987">
        <v>36</v>
      </c>
      <c r="H13987">
        <f t="shared" si="131"/>
        <v>50</v>
      </c>
      <c r="I13987">
        <f t="shared" si="132"/>
        <v>15</v>
      </c>
      <c r="J13987">
        <f t="shared" si="128"/>
        <v>0</v>
      </c>
      <c r="K13987">
        <f t="shared" si="129"/>
        <v>15</v>
      </c>
      <c r="L13987" s="15"/>
      <c r="M13987" s="1">
        <f t="shared" si="130"/>
        <v>411202.35600116773</v>
      </c>
      <c r="T13987"/>
    </row>
    <row r="13988" spans="1:20" x14ac:dyDescent="0.25">
      <c r="A13988">
        <v>1999</v>
      </c>
      <c r="B13988">
        <v>4</v>
      </c>
      <c r="C13988">
        <v>17</v>
      </c>
      <c r="D13988">
        <v>58</v>
      </c>
      <c r="E13988">
        <v>44</v>
      </c>
      <c r="F13988">
        <v>18</v>
      </c>
      <c r="H13988">
        <f t="shared" si="131"/>
        <v>51</v>
      </c>
      <c r="I13988">
        <f t="shared" si="132"/>
        <v>14</v>
      </c>
      <c r="J13988">
        <f t="shared" si="128"/>
        <v>0</v>
      </c>
      <c r="K13988">
        <f t="shared" si="129"/>
        <v>14</v>
      </c>
      <c r="L13988" s="15"/>
      <c r="M13988" s="1">
        <f t="shared" si="130"/>
        <v>384040.91139744263</v>
      </c>
      <c r="T13988"/>
    </row>
    <row r="13989" spans="1:20" x14ac:dyDescent="0.25">
      <c r="A13989">
        <v>1999</v>
      </c>
      <c r="B13989">
        <v>4</v>
      </c>
      <c r="C13989">
        <v>18</v>
      </c>
      <c r="D13989">
        <v>57.5</v>
      </c>
      <c r="E13989">
        <v>44.5</v>
      </c>
      <c r="F13989">
        <v>0</v>
      </c>
      <c r="H13989">
        <f t="shared" si="131"/>
        <v>51</v>
      </c>
      <c r="I13989">
        <f t="shared" si="132"/>
        <v>14</v>
      </c>
      <c r="J13989">
        <f t="shared" si="128"/>
        <v>0</v>
      </c>
      <c r="K13989">
        <f t="shared" si="129"/>
        <v>14</v>
      </c>
      <c r="L13989" s="15"/>
      <c r="M13989" s="1">
        <f t="shared" si="130"/>
        <v>384040.91139744263</v>
      </c>
      <c r="T13989"/>
    </row>
    <row r="13990" spans="1:20" x14ac:dyDescent="0.25">
      <c r="A13990">
        <v>1999</v>
      </c>
      <c r="B13990">
        <v>4</v>
      </c>
      <c r="C13990">
        <v>19</v>
      </c>
      <c r="D13990">
        <v>57</v>
      </c>
      <c r="E13990">
        <v>45</v>
      </c>
      <c r="F13990">
        <v>1</v>
      </c>
      <c r="H13990">
        <f t="shared" si="131"/>
        <v>51</v>
      </c>
      <c r="I13990">
        <f t="shared" si="132"/>
        <v>14</v>
      </c>
      <c r="J13990">
        <f t="shared" si="128"/>
        <v>0</v>
      </c>
      <c r="K13990">
        <f t="shared" si="129"/>
        <v>14</v>
      </c>
      <c r="L13990" s="15"/>
      <c r="M13990" s="1">
        <f t="shared" si="130"/>
        <v>384040.91139744263</v>
      </c>
      <c r="T13990"/>
    </row>
    <row r="13991" spans="1:20" x14ac:dyDescent="0.25">
      <c r="A13991">
        <v>1999</v>
      </c>
      <c r="B13991">
        <v>4</v>
      </c>
      <c r="C13991">
        <v>20</v>
      </c>
      <c r="D13991">
        <v>51</v>
      </c>
      <c r="E13991">
        <v>44</v>
      </c>
      <c r="F13991">
        <v>26</v>
      </c>
      <c r="H13991">
        <f t="shared" si="131"/>
        <v>47.5</v>
      </c>
      <c r="I13991">
        <f t="shared" si="132"/>
        <v>17.5</v>
      </c>
      <c r="J13991">
        <f t="shared" si="128"/>
        <v>0</v>
      </c>
      <c r="K13991">
        <f t="shared" si="129"/>
        <v>17.5</v>
      </c>
      <c r="L13991" s="15"/>
      <c r="M13991" s="1">
        <f t="shared" si="130"/>
        <v>479105.96751048049</v>
      </c>
      <c r="T13991"/>
    </row>
    <row r="13992" spans="1:20" x14ac:dyDescent="0.25">
      <c r="A13992">
        <v>1999</v>
      </c>
      <c r="B13992">
        <v>4</v>
      </c>
      <c r="C13992">
        <v>21</v>
      </c>
      <c r="D13992">
        <v>56</v>
      </c>
      <c r="E13992">
        <v>46</v>
      </c>
      <c r="F13992">
        <v>0</v>
      </c>
      <c r="H13992">
        <f t="shared" si="131"/>
        <v>51</v>
      </c>
      <c r="I13992">
        <f t="shared" si="132"/>
        <v>14</v>
      </c>
      <c r="J13992">
        <f t="shared" si="128"/>
        <v>0</v>
      </c>
      <c r="K13992">
        <f t="shared" si="129"/>
        <v>14</v>
      </c>
      <c r="L13992" s="15"/>
      <c r="M13992" s="1">
        <f t="shared" si="130"/>
        <v>384040.91139744263</v>
      </c>
      <c r="T13992"/>
    </row>
    <row r="13993" spans="1:20" x14ac:dyDescent="0.25">
      <c r="A13993">
        <v>1999</v>
      </c>
      <c r="B13993">
        <v>4</v>
      </c>
      <c r="C13993">
        <v>22</v>
      </c>
      <c r="D13993">
        <v>61</v>
      </c>
      <c r="E13993">
        <v>48</v>
      </c>
      <c r="F13993">
        <v>5</v>
      </c>
      <c r="H13993">
        <f t="shared" si="131"/>
        <v>54.5</v>
      </c>
      <c r="I13993">
        <f t="shared" si="132"/>
        <v>10.5</v>
      </c>
      <c r="J13993">
        <f t="shared" si="128"/>
        <v>0</v>
      </c>
      <c r="K13993">
        <f t="shared" si="129"/>
        <v>10.5</v>
      </c>
      <c r="L13993" s="15"/>
      <c r="M13993" s="1">
        <f t="shared" si="130"/>
        <v>288975.85528440482</v>
      </c>
      <c r="T13993"/>
    </row>
    <row r="13994" spans="1:20" x14ac:dyDescent="0.25">
      <c r="A13994">
        <v>1999</v>
      </c>
      <c r="B13994">
        <v>4</v>
      </c>
      <c r="C13994">
        <v>23</v>
      </c>
      <c r="D13994">
        <v>56</v>
      </c>
      <c r="E13994">
        <v>44</v>
      </c>
      <c r="F13994">
        <v>26</v>
      </c>
      <c r="H13994">
        <f t="shared" si="131"/>
        <v>50</v>
      </c>
      <c r="I13994">
        <f t="shared" si="132"/>
        <v>15</v>
      </c>
      <c r="J13994">
        <f t="shared" si="128"/>
        <v>0</v>
      </c>
      <c r="K13994">
        <f t="shared" si="129"/>
        <v>15</v>
      </c>
      <c r="L13994" s="15"/>
      <c r="M13994" s="1">
        <f t="shared" si="130"/>
        <v>411202.35600116773</v>
      </c>
      <c r="T13994"/>
    </row>
    <row r="13995" spans="1:20" x14ac:dyDescent="0.25">
      <c r="A13995">
        <v>1999</v>
      </c>
      <c r="B13995">
        <v>4</v>
      </c>
      <c r="C13995">
        <v>24</v>
      </c>
      <c r="D13995">
        <v>61</v>
      </c>
      <c r="E13995">
        <v>39</v>
      </c>
      <c r="F13995">
        <v>0</v>
      </c>
      <c r="H13995">
        <f t="shared" si="131"/>
        <v>50</v>
      </c>
      <c r="I13995">
        <f t="shared" si="132"/>
        <v>15</v>
      </c>
      <c r="J13995">
        <f t="shared" si="128"/>
        <v>0</v>
      </c>
      <c r="K13995">
        <f t="shared" si="129"/>
        <v>15</v>
      </c>
      <c r="L13995" s="15"/>
      <c r="M13995" s="1">
        <f t="shared" si="130"/>
        <v>411202.35600116773</v>
      </c>
      <c r="T13995"/>
    </row>
    <row r="13996" spans="1:20" x14ac:dyDescent="0.25">
      <c r="A13996">
        <v>1999</v>
      </c>
      <c r="B13996">
        <v>4</v>
      </c>
      <c r="C13996">
        <v>25</v>
      </c>
      <c r="D13996">
        <v>64</v>
      </c>
      <c r="E13996">
        <v>41</v>
      </c>
      <c r="F13996">
        <v>0</v>
      </c>
      <c r="H13996">
        <f t="shared" si="131"/>
        <v>52.5</v>
      </c>
      <c r="I13996">
        <f t="shared" si="132"/>
        <v>12.5</v>
      </c>
      <c r="J13996">
        <f t="shared" si="128"/>
        <v>0</v>
      </c>
      <c r="K13996">
        <f t="shared" si="129"/>
        <v>12.5</v>
      </c>
      <c r="L13996" s="15"/>
      <c r="M13996" s="1">
        <f t="shared" si="130"/>
        <v>343298.74449185503</v>
      </c>
      <c r="T13996"/>
    </row>
    <row r="13997" spans="1:20" x14ac:dyDescent="0.25">
      <c r="A13997">
        <v>1999</v>
      </c>
      <c r="B13997">
        <v>4</v>
      </c>
      <c r="C13997">
        <v>26</v>
      </c>
      <c r="D13997">
        <v>76</v>
      </c>
      <c r="E13997">
        <v>49</v>
      </c>
      <c r="F13997">
        <v>0</v>
      </c>
      <c r="H13997">
        <f t="shared" si="131"/>
        <v>62.5</v>
      </c>
      <c r="I13997">
        <f t="shared" si="132"/>
        <v>2.5</v>
      </c>
      <c r="J13997">
        <f t="shared" si="128"/>
        <v>0</v>
      </c>
      <c r="K13997">
        <f t="shared" si="129"/>
        <v>2.5</v>
      </c>
      <c r="L13997" s="15"/>
      <c r="M13997" s="1">
        <f t="shared" si="130"/>
        <v>71684.298454604083</v>
      </c>
      <c r="T13997"/>
    </row>
    <row r="13998" spans="1:20" x14ac:dyDescent="0.25">
      <c r="A13998">
        <v>1999</v>
      </c>
      <c r="B13998">
        <v>4</v>
      </c>
      <c r="C13998">
        <v>27</v>
      </c>
      <c r="D13998">
        <v>65</v>
      </c>
      <c r="E13998">
        <v>45</v>
      </c>
      <c r="F13998">
        <v>0</v>
      </c>
      <c r="H13998">
        <f t="shared" si="131"/>
        <v>55</v>
      </c>
      <c r="I13998">
        <f t="shared" si="132"/>
        <v>10</v>
      </c>
      <c r="J13998">
        <f t="shared" si="128"/>
        <v>0</v>
      </c>
      <c r="K13998">
        <f t="shared" si="129"/>
        <v>10</v>
      </c>
      <c r="L13998" s="15"/>
      <c r="M13998" s="1">
        <f t="shared" si="130"/>
        <v>275395.13298254227</v>
      </c>
      <c r="T13998"/>
    </row>
    <row r="13999" spans="1:20" x14ac:dyDescent="0.25">
      <c r="A13999">
        <v>1999</v>
      </c>
      <c r="B13999">
        <v>4</v>
      </c>
      <c r="C13999">
        <v>28</v>
      </c>
      <c r="D13999">
        <v>66</v>
      </c>
      <c r="E13999">
        <v>47</v>
      </c>
      <c r="F13999">
        <v>0</v>
      </c>
      <c r="H13999">
        <f t="shared" si="131"/>
        <v>56.5</v>
      </c>
      <c r="I13999">
        <f t="shared" si="132"/>
        <v>8.5</v>
      </c>
      <c r="J13999">
        <f t="shared" si="128"/>
        <v>0</v>
      </c>
      <c r="K13999">
        <f t="shared" si="129"/>
        <v>8.5</v>
      </c>
      <c r="L13999" s="15"/>
      <c r="M13999" s="1">
        <f t="shared" si="130"/>
        <v>234652.96607695465</v>
      </c>
      <c r="T13999"/>
    </row>
    <row r="14000" spans="1:20" x14ac:dyDescent="0.25">
      <c r="A14000">
        <v>1999</v>
      </c>
      <c r="B14000">
        <v>4</v>
      </c>
      <c r="C14000">
        <v>29</v>
      </c>
      <c r="D14000">
        <v>70</v>
      </c>
      <c r="E14000">
        <v>47</v>
      </c>
      <c r="F14000">
        <v>0</v>
      </c>
      <c r="H14000">
        <f t="shared" si="131"/>
        <v>58.5</v>
      </c>
      <c r="I14000">
        <f t="shared" si="132"/>
        <v>6.5</v>
      </c>
      <c r="J14000">
        <f t="shared" si="128"/>
        <v>0</v>
      </c>
      <c r="K14000">
        <f t="shared" si="129"/>
        <v>6.5</v>
      </c>
      <c r="L14000" s="15"/>
      <c r="M14000" s="1">
        <f t="shared" si="130"/>
        <v>180330.07686950447</v>
      </c>
      <c r="T14000"/>
    </row>
    <row r="14001" spans="1:20" x14ac:dyDescent="0.25">
      <c r="A14001">
        <v>1999</v>
      </c>
      <c r="B14001">
        <v>4</v>
      </c>
      <c r="C14001">
        <v>30</v>
      </c>
      <c r="D14001">
        <v>65</v>
      </c>
      <c r="E14001">
        <v>45</v>
      </c>
      <c r="F14001">
        <v>0</v>
      </c>
      <c r="H14001">
        <f t="shared" si="131"/>
        <v>55</v>
      </c>
      <c r="I14001">
        <f t="shared" si="132"/>
        <v>10</v>
      </c>
      <c r="J14001">
        <f t="shared" si="128"/>
        <v>0</v>
      </c>
      <c r="K14001">
        <f t="shared" si="129"/>
        <v>10</v>
      </c>
      <c r="L14001" s="15"/>
      <c r="M14001" s="1">
        <f t="shared" si="130"/>
        <v>275395.13298254227</v>
      </c>
      <c r="T14001"/>
    </row>
    <row r="14002" spans="1:20" x14ac:dyDescent="0.25">
      <c r="A14002">
        <v>1999</v>
      </c>
      <c r="B14002">
        <v>5</v>
      </c>
      <c r="C14002">
        <v>1</v>
      </c>
      <c r="D14002">
        <v>67</v>
      </c>
      <c r="E14002">
        <v>46</v>
      </c>
      <c r="F14002">
        <v>0</v>
      </c>
      <c r="H14002">
        <f t="shared" si="131"/>
        <v>56.5</v>
      </c>
      <c r="I14002">
        <f t="shared" si="132"/>
        <v>8.5</v>
      </c>
      <c r="J14002">
        <f t="shared" si="128"/>
        <v>0</v>
      </c>
      <c r="K14002">
        <f t="shared" si="129"/>
        <v>8.5</v>
      </c>
      <c r="L14002" s="15"/>
      <c r="M14002" s="1">
        <f t="shared" si="130"/>
        <v>234652.96607695465</v>
      </c>
      <c r="T14002"/>
    </row>
    <row r="14003" spans="1:20" x14ac:dyDescent="0.25">
      <c r="A14003">
        <v>1999</v>
      </c>
      <c r="B14003">
        <v>5</v>
      </c>
      <c r="C14003">
        <v>2</v>
      </c>
      <c r="D14003">
        <v>68</v>
      </c>
      <c r="E14003">
        <v>49</v>
      </c>
      <c r="F14003">
        <v>0</v>
      </c>
      <c r="H14003">
        <f t="shared" si="131"/>
        <v>58.5</v>
      </c>
      <c r="I14003">
        <f t="shared" si="132"/>
        <v>6.5</v>
      </c>
      <c r="J14003">
        <f t="shared" si="128"/>
        <v>0</v>
      </c>
      <c r="K14003">
        <f t="shared" si="129"/>
        <v>6.5</v>
      </c>
      <c r="L14003" s="15"/>
      <c r="M14003" s="1">
        <f t="shared" si="130"/>
        <v>180330.07686950447</v>
      </c>
      <c r="T14003"/>
    </row>
    <row r="14004" spans="1:20" x14ac:dyDescent="0.25">
      <c r="A14004">
        <v>1999</v>
      </c>
      <c r="B14004">
        <v>5</v>
      </c>
      <c r="C14004">
        <v>3</v>
      </c>
      <c r="D14004">
        <v>60</v>
      </c>
      <c r="E14004">
        <v>53</v>
      </c>
      <c r="F14004">
        <v>0</v>
      </c>
      <c r="H14004">
        <f t="shared" si="131"/>
        <v>56.5</v>
      </c>
      <c r="I14004">
        <f t="shared" si="132"/>
        <v>8.5</v>
      </c>
      <c r="J14004">
        <f t="shared" si="128"/>
        <v>0</v>
      </c>
      <c r="K14004">
        <f t="shared" si="129"/>
        <v>8.5</v>
      </c>
      <c r="L14004" s="15"/>
      <c r="M14004" s="1">
        <f t="shared" si="130"/>
        <v>234652.96607695465</v>
      </c>
      <c r="T14004"/>
    </row>
    <row r="14005" spans="1:20" x14ac:dyDescent="0.25">
      <c r="A14005">
        <v>1999</v>
      </c>
      <c r="B14005">
        <v>5</v>
      </c>
      <c r="C14005">
        <v>4</v>
      </c>
      <c r="D14005">
        <v>62</v>
      </c>
      <c r="E14005">
        <v>51</v>
      </c>
      <c r="F14005">
        <v>58</v>
      </c>
      <c r="H14005">
        <f t="shared" si="131"/>
        <v>56.5</v>
      </c>
      <c r="I14005">
        <f t="shared" si="132"/>
        <v>8.5</v>
      </c>
      <c r="J14005">
        <f t="shared" si="128"/>
        <v>0</v>
      </c>
      <c r="K14005">
        <f t="shared" si="129"/>
        <v>8.5</v>
      </c>
      <c r="L14005" s="15"/>
      <c r="M14005" s="1">
        <f t="shared" si="130"/>
        <v>234652.96607695465</v>
      </c>
      <c r="T14005"/>
    </row>
    <row r="14006" spans="1:20" x14ac:dyDescent="0.25">
      <c r="A14006">
        <v>1999</v>
      </c>
      <c r="B14006">
        <v>5</v>
      </c>
      <c r="C14006">
        <v>5</v>
      </c>
      <c r="D14006">
        <v>72</v>
      </c>
      <c r="E14006">
        <v>56</v>
      </c>
      <c r="F14006">
        <v>0</v>
      </c>
      <c r="H14006">
        <f t="shared" si="131"/>
        <v>64</v>
      </c>
      <c r="I14006">
        <f t="shared" si="132"/>
        <v>1</v>
      </c>
      <c r="J14006">
        <f t="shared" si="128"/>
        <v>0</v>
      </c>
      <c r="K14006">
        <f t="shared" si="129"/>
        <v>1</v>
      </c>
      <c r="L14006" s="15"/>
      <c r="M14006" s="1">
        <f t="shared" si="130"/>
        <v>30942.131549016442</v>
      </c>
      <c r="T14006"/>
    </row>
    <row r="14007" spans="1:20" x14ac:dyDescent="0.25">
      <c r="A14007">
        <v>1999</v>
      </c>
      <c r="B14007">
        <v>5</v>
      </c>
      <c r="C14007">
        <v>6</v>
      </c>
      <c r="D14007">
        <v>66</v>
      </c>
      <c r="E14007">
        <v>56</v>
      </c>
      <c r="F14007">
        <v>0</v>
      </c>
      <c r="H14007">
        <f t="shared" si="131"/>
        <v>61</v>
      </c>
      <c r="I14007">
        <f t="shared" si="132"/>
        <v>4</v>
      </c>
      <c r="J14007">
        <f t="shared" si="128"/>
        <v>0</v>
      </c>
      <c r="K14007">
        <f t="shared" si="129"/>
        <v>4</v>
      </c>
      <c r="L14007" s="15"/>
      <c r="M14007" s="1">
        <f t="shared" si="130"/>
        <v>112426.46536019172</v>
      </c>
      <c r="T14007"/>
    </row>
    <row r="14008" spans="1:20" x14ac:dyDescent="0.25">
      <c r="A14008">
        <v>1999</v>
      </c>
      <c r="B14008">
        <v>5</v>
      </c>
      <c r="C14008">
        <v>7</v>
      </c>
      <c r="D14008">
        <v>58</v>
      </c>
      <c r="E14008">
        <v>55</v>
      </c>
      <c r="F14008">
        <v>18</v>
      </c>
      <c r="H14008">
        <f t="shared" si="131"/>
        <v>56.5</v>
      </c>
      <c r="I14008">
        <f t="shared" si="132"/>
        <v>8.5</v>
      </c>
      <c r="J14008">
        <f t="shared" si="128"/>
        <v>0</v>
      </c>
      <c r="K14008">
        <f t="shared" si="129"/>
        <v>8.5</v>
      </c>
      <c r="L14008" s="15"/>
      <c r="M14008" s="1">
        <f t="shared" si="130"/>
        <v>234652.96607695465</v>
      </c>
      <c r="T14008"/>
    </row>
    <row r="14009" spans="1:20" x14ac:dyDescent="0.25">
      <c r="A14009">
        <v>1999</v>
      </c>
      <c r="B14009">
        <v>5</v>
      </c>
      <c r="C14009">
        <v>8</v>
      </c>
      <c r="D14009">
        <v>63</v>
      </c>
      <c r="E14009">
        <v>54</v>
      </c>
      <c r="F14009">
        <v>8</v>
      </c>
      <c r="H14009">
        <f t="shared" si="131"/>
        <v>58.5</v>
      </c>
      <c r="I14009">
        <f t="shared" si="132"/>
        <v>6.5</v>
      </c>
      <c r="J14009">
        <f t="shared" si="128"/>
        <v>0</v>
      </c>
      <c r="K14009">
        <f t="shared" si="129"/>
        <v>6.5</v>
      </c>
      <c r="L14009" s="15"/>
      <c r="M14009" s="1">
        <f t="shared" si="130"/>
        <v>180330.07686950447</v>
      </c>
      <c r="T14009"/>
    </row>
    <row r="14010" spans="1:20" x14ac:dyDescent="0.25">
      <c r="A14010">
        <v>1999</v>
      </c>
      <c r="B14010">
        <v>5</v>
      </c>
      <c r="C14010">
        <v>9</v>
      </c>
      <c r="D14010">
        <v>73</v>
      </c>
      <c r="E14010">
        <v>56</v>
      </c>
      <c r="F14010">
        <v>0</v>
      </c>
      <c r="H14010">
        <f t="shared" si="131"/>
        <v>64.5</v>
      </c>
      <c r="I14010">
        <f t="shared" si="132"/>
        <v>0.5</v>
      </c>
      <c r="J14010">
        <f t="shared" si="128"/>
        <v>0</v>
      </c>
      <c r="K14010">
        <f t="shared" si="129"/>
        <v>0.5</v>
      </c>
      <c r="L14010" s="15"/>
      <c r="M14010" s="1">
        <f t="shared" si="130"/>
        <v>17361.409247153893</v>
      </c>
      <c r="T14010"/>
    </row>
    <row r="14011" spans="1:20" x14ac:dyDescent="0.25">
      <c r="A14011">
        <v>1999</v>
      </c>
      <c r="B14011">
        <v>5</v>
      </c>
      <c r="C14011">
        <v>10</v>
      </c>
      <c r="D14011">
        <v>73</v>
      </c>
      <c r="E14011">
        <v>54</v>
      </c>
      <c r="F14011">
        <v>0</v>
      </c>
      <c r="H14011">
        <f t="shared" si="131"/>
        <v>63.5</v>
      </c>
      <c r="I14011">
        <f t="shared" si="132"/>
        <v>1.5</v>
      </c>
      <c r="J14011">
        <f t="shared" si="128"/>
        <v>0</v>
      </c>
      <c r="K14011">
        <f t="shared" si="129"/>
        <v>1.5</v>
      </c>
      <c r="L14011" s="15"/>
      <c r="M14011" s="1">
        <f t="shared" si="130"/>
        <v>44522.853850878986</v>
      </c>
      <c r="T14011"/>
    </row>
    <row r="14012" spans="1:20" x14ac:dyDescent="0.25">
      <c r="A14012">
        <v>1999</v>
      </c>
      <c r="B14012">
        <v>5</v>
      </c>
      <c r="C14012">
        <v>11</v>
      </c>
      <c r="D14012">
        <v>69</v>
      </c>
      <c r="E14012">
        <v>54</v>
      </c>
      <c r="F14012">
        <v>0</v>
      </c>
      <c r="H14012">
        <f t="shared" si="131"/>
        <v>61.5</v>
      </c>
      <c r="I14012">
        <f t="shared" si="132"/>
        <v>3.5</v>
      </c>
      <c r="J14012">
        <f t="shared" si="128"/>
        <v>0</v>
      </c>
      <c r="K14012">
        <f t="shared" si="129"/>
        <v>3.5</v>
      </c>
      <c r="L14012" s="15"/>
      <c r="M14012" s="1">
        <f t="shared" si="130"/>
        <v>98845.743058329172</v>
      </c>
      <c r="T14012"/>
    </row>
    <row r="14013" spans="1:20" x14ac:dyDescent="0.25">
      <c r="A14013">
        <v>1999</v>
      </c>
      <c r="B14013">
        <v>5</v>
      </c>
      <c r="C14013">
        <v>12</v>
      </c>
      <c r="D14013">
        <v>75</v>
      </c>
      <c r="E14013">
        <v>52</v>
      </c>
      <c r="F14013">
        <v>0</v>
      </c>
      <c r="H14013">
        <f t="shared" si="131"/>
        <v>63.5</v>
      </c>
      <c r="I14013">
        <f t="shared" si="132"/>
        <v>1.5</v>
      </c>
      <c r="J14013">
        <f t="shared" si="128"/>
        <v>0</v>
      </c>
      <c r="K14013">
        <f t="shared" si="129"/>
        <v>1.5</v>
      </c>
      <c r="L14013" s="15"/>
      <c r="M14013" s="1">
        <f t="shared" si="130"/>
        <v>44522.853850878986</v>
      </c>
      <c r="T14013"/>
    </row>
    <row r="14014" spans="1:20" x14ac:dyDescent="0.25">
      <c r="A14014">
        <v>1999</v>
      </c>
      <c r="B14014">
        <v>5</v>
      </c>
      <c r="C14014">
        <v>13</v>
      </c>
      <c r="D14014">
        <v>71</v>
      </c>
      <c r="E14014">
        <v>51</v>
      </c>
      <c r="F14014">
        <v>0</v>
      </c>
      <c r="H14014">
        <f t="shared" si="131"/>
        <v>61</v>
      </c>
      <c r="I14014">
        <f t="shared" si="132"/>
        <v>4</v>
      </c>
      <c r="J14014">
        <f t="shared" si="128"/>
        <v>0</v>
      </c>
      <c r="K14014">
        <f t="shared" si="129"/>
        <v>4</v>
      </c>
      <c r="L14014" s="15"/>
      <c r="M14014" s="1">
        <f t="shared" si="130"/>
        <v>112426.46536019172</v>
      </c>
      <c r="T14014"/>
    </row>
    <row r="14015" spans="1:20" x14ac:dyDescent="0.25">
      <c r="A14015">
        <v>1999</v>
      </c>
      <c r="B14015">
        <v>5</v>
      </c>
      <c r="C14015">
        <v>14</v>
      </c>
      <c r="D14015">
        <v>66</v>
      </c>
      <c r="E14015">
        <v>50</v>
      </c>
      <c r="F14015">
        <v>0</v>
      </c>
      <c r="H14015">
        <f t="shared" si="131"/>
        <v>58</v>
      </c>
      <c r="I14015">
        <f t="shared" si="132"/>
        <v>7</v>
      </c>
      <c r="J14015">
        <f t="shared" si="128"/>
        <v>0</v>
      </c>
      <c r="K14015">
        <f t="shared" si="129"/>
        <v>7</v>
      </c>
      <c r="L14015" s="15"/>
      <c r="M14015" s="1">
        <f t="shared" si="130"/>
        <v>193910.79917136699</v>
      </c>
      <c r="T14015"/>
    </row>
    <row r="14016" spans="1:20" x14ac:dyDescent="0.25">
      <c r="A14016">
        <v>1999</v>
      </c>
      <c r="B14016">
        <v>5</v>
      </c>
      <c r="C14016">
        <v>15</v>
      </c>
      <c r="D14016">
        <v>70</v>
      </c>
      <c r="E14016">
        <v>50</v>
      </c>
      <c r="F14016">
        <v>0</v>
      </c>
      <c r="H14016">
        <f t="shared" si="131"/>
        <v>60</v>
      </c>
      <c r="I14016">
        <f t="shared" si="132"/>
        <v>5</v>
      </c>
      <c r="J14016">
        <f t="shared" si="128"/>
        <v>0</v>
      </c>
      <c r="K14016">
        <f t="shared" si="129"/>
        <v>5</v>
      </c>
      <c r="L14016" s="15"/>
      <c r="M14016" s="1">
        <f t="shared" si="130"/>
        <v>139587.90996391681</v>
      </c>
      <c r="T14016"/>
    </row>
    <row r="14017" spans="1:20" x14ac:dyDescent="0.25">
      <c r="A14017">
        <v>1999</v>
      </c>
      <c r="B14017">
        <v>5</v>
      </c>
      <c r="C14017">
        <v>16</v>
      </c>
      <c r="D14017">
        <v>68</v>
      </c>
      <c r="E14017">
        <v>49</v>
      </c>
      <c r="F14017">
        <v>0</v>
      </c>
      <c r="H14017">
        <f t="shared" si="131"/>
        <v>58.5</v>
      </c>
      <c r="I14017">
        <f t="shared" si="132"/>
        <v>6.5</v>
      </c>
      <c r="J14017">
        <f t="shared" si="128"/>
        <v>0</v>
      </c>
      <c r="K14017">
        <f t="shared" si="129"/>
        <v>6.5</v>
      </c>
      <c r="L14017" s="15"/>
      <c r="M14017" s="1">
        <f t="shared" si="130"/>
        <v>180330.07686950447</v>
      </c>
      <c r="T14017"/>
    </row>
    <row r="14018" spans="1:20" x14ac:dyDescent="0.25">
      <c r="A14018">
        <v>1999</v>
      </c>
      <c r="B14018">
        <v>5</v>
      </c>
      <c r="C14018">
        <v>17</v>
      </c>
      <c r="D14018">
        <v>72</v>
      </c>
      <c r="E14018">
        <v>50</v>
      </c>
      <c r="F14018">
        <v>0</v>
      </c>
      <c r="H14018">
        <f t="shared" si="131"/>
        <v>61</v>
      </c>
      <c r="I14018">
        <f t="shared" si="132"/>
        <v>4</v>
      </c>
      <c r="J14018">
        <f t="shared" si="128"/>
        <v>0</v>
      </c>
      <c r="K14018">
        <f t="shared" si="129"/>
        <v>4</v>
      </c>
      <c r="L14018" s="15"/>
      <c r="M14018" s="1">
        <f t="shared" si="130"/>
        <v>112426.46536019172</v>
      </c>
      <c r="T14018"/>
    </row>
    <row r="14019" spans="1:20" x14ac:dyDescent="0.25">
      <c r="A14019">
        <v>1999</v>
      </c>
      <c r="B14019">
        <v>5</v>
      </c>
      <c r="C14019">
        <v>18</v>
      </c>
      <c r="D14019">
        <v>66</v>
      </c>
      <c r="E14019">
        <v>54</v>
      </c>
      <c r="F14019">
        <v>3</v>
      </c>
      <c r="H14019">
        <f t="shared" si="131"/>
        <v>60</v>
      </c>
      <c r="I14019">
        <f t="shared" si="132"/>
        <v>5</v>
      </c>
      <c r="J14019">
        <f t="shared" si="128"/>
        <v>0</v>
      </c>
      <c r="K14019">
        <f t="shared" si="129"/>
        <v>5</v>
      </c>
      <c r="L14019" s="15"/>
      <c r="M14019" s="1">
        <f t="shared" si="130"/>
        <v>139587.90996391681</v>
      </c>
      <c r="T14019"/>
    </row>
    <row r="14020" spans="1:20" x14ac:dyDescent="0.25">
      <c r="A14020">
        <v>1999</v>
      </c>
      <c r="B14020">
        <v>5</v>
      </c>
      <c r="C14020">
        <v>19</v>
      </c>
      <c r="D14020">
        <v>65</v>
      </c>
      <c r="E14020">
        <v>60</v>
      </c>
      <c r="F14020">
        <v>134</v>
      </c>
      <c r="H14020">
        <f t="shared" si="131"/>
        <v>62.5</v>
      </c>
      <c r="I14020">
        <f t="shared" si="132"/>
        <v>2.5</v>
      </c>
      <c r="J14020">
        <f t="shared" si="128"/>
        <v>0</v>
      </c>
      <c r="K14020">
        <f t="shared" si="129"/>
        <v>2.5</v>
      </c>
      <c r="L14020" s="15"/>
      <c r="M14020" s="1">
        <f t="shared" si="130"/>
        <v>71684.298454604083</v>
      </c>
      <c r="T14020"/>
    </row>
    <row r="14021" spans="1:20" x14ac:dyDescent="0.25">
      <c r="A14021">
        <v>1999</v>
      </c>
      <c r="B14021">
        <v>5</v>
      </c>
      <c r="C14021">
        <v>20</v>
      </c>
      <c r="D14021">
        <v>74</v>
      </c>
      <c r="E14021">
        <v>55</v>
      </c>
      <c r="F14021">
        <v>0</v>
      </c>
      <c r="H14021">
        <f t="shared" si="131"/>
        <v>64.5</v>
      </c>
      <c r="I14021">
        <f t="shared" si="132"/>
        <v>0.5</v>
      </c>
      <c r="J14021">
        <f t="shared" si="128"/>
        <v>0</v>
      </c>
      <c r="K14021">
        <f t="shared" si="129"/>
        <v>0.5</v>
      </c>
      <c r="L14021" s="15"/>
      <c r="M14021" s="1">
        <f t="shared" si="130"/>
        <v>17361.409247153893</v>
      </c>
      <c r="T14021"/>
    </row>
    <row r="14022" spans="1:20" x14ac:dyDescent="0.25">
      <c r="A14022">
        <v>1999</v>
      </c>
      <c r="B14022">
        <v>5</v>
      </c>
      <c r="C14022">
        <v>21</v>
      </c>
      <c r="D14022">
        <v>78</v>
      </c>
      <c r="E14022">
        <v>52</v>
      </c>
      <c r="F14022">
        <v>0</v>
      </c>
      <c r="H14022">
        <f t="shared" si="131"/>
        <v>65</v>
      </c>
      <c r="I14022">
        <f t="shared" si="132"/>
        <v>0</v>
      </c>
      <c r="J14022">
        <f t="shared" ref="J14022:J14085" si="133">+IF(H14022&gt;$L$12418,H14022-$L$12418,0)</f>
        <v>0</v>
      </c>
      <c r="K14022">
        <f t="shared" ref="K14022:K14085" si="134">+I14022+J14022</f>
        <v>0</v>
      </c>
      <c r="L14022" s="15"/>
      <c r="M14022" s="1">
        <f t="shared" ref="M14022:M14085" si="135">+(L$12416/30.25)+($L$12417*K14022)</f>
        <v>3780.6869452913475</v>
      </c>
      <c r="T14022"/>
    </row>
    <row r="14023" spans="1:20" x14ac:dyDescent="0.25">
      <c r="A14023">
        <v>1999</v>
      </c>
      <c r="B14023">
        <v>5</v>
      </c>
      <c r="C14023">
        <v>22</v>
      </c>
      <c r="D14023">
        <v>78</v>
      </c>
      <c r="E14023">
        <v>59</v>
      </c>
      <c r="F14023">
        <v>0</v>
      </c>
      <c r="H14023">
        <f t="shared" si="131"/>
        <v>68.5</v>
      </c>
      <c r="I14023">
        <f t="shared" si="132"/>
        <v>0</v>
      </c>
      <c r="J14023">
        <f t="shared" si="133"/>
        <v>3.5</v>
      </c>
      <c r="K14023">
        <f t="shared" si="134"/>
        <v>3.5</v>
      </c>
      <c r="L14023" s="15"/>
      <c r="M14023" s="1">
        <f t="shared" si="135"/>
        <v>98845.743058329172</v>
      </c>
      <c r="T14023"/>
    </row>
    <row r="14024" spans="1:20" x14ac:dyDescent="0.25">
      <c r="A14024">
        <v>1999</v>
      </c>
      <c r="B14024">
        <v>5</v>
      </c>
      <c r="C14024">
        <v>23</v>
      </c>
      <c r="D14024">
        <v>64</v>
      </c>
      <c r="E14024">
        <v>60</v>
      </c>
      <c r="F14024">
        <v>30</v>
      </c>
      <c r="H14024">
        <f t="shared" si="131"/>
        <v>62</v>
      </c>
      <c r="I14024">
        <f t="shared" si="132"/>
        <v>3</v>
      </c>
      <c r="J14024">
        <f t="shared" si="133"/>
        <v>0</v>
      </c>
      <c r="K14024">
        <f t="shared" si="134"/>
        <v>3</v>
      </c>
      <c r="L14024" s="15"/>
      <c r="M14024" s="1">
        <f t="shared" si="135"/>
        <v>85265.020756466634</v>
      </c>
      <c r="T14024"/>
    </row>
    <row r="14025" spans="1:20" x14ac:dyDescent="0.25">
      <c r="A14025">
        <v>1999</v>
      </c>
      <c r="B14025">
        <v>5</v>
      </c>
      <c r="C14025">
        <v>24</v>
      </c>
      <c r="D14025">
        <v>64</v>
      </c>
      <c r="E14025">
        <v>57</v>
      </c>
      <c r="F14025">
        <v>153</v>
      </c>
      <c r="H14025">
        <f t="shared" si="131"/>
        <v>60.5</v>
      </c>
      <c r="I14025">
        <f t="shared" si="132"/>
        <v>4.5</v>
      </c>
      <c r="J14025">
        <f t="shared" si="133"/>
        <v>0</v>
      </c>
      <c r="K14025">
        <f t="shared" si="134"/>
        <v>4.5</v>
      </c>
      <c r="L14025" s="15"/>
      <c r="M14025" s="1">
        <f t="shared" si="135"/>
        <v>126007.18766205428</v>
      </c>
      <c r="T14025"/>
    </row>
    <row r="14026" spans="1:20" x14ac:dyDescent="0.25">
      <c r="A14026">
        <v>1999</v>
      </c>
      <c r="B14026">
        <v>5</v>
      </c>
      <c r="C14026">
        <v>25</v>
      </c>
      <c r="D14026">
        <v>70</v>
      </c>
      <c r="E14026">
        <v>53</v>
      </c>
      <c r="F14026">
        <v>0</v>
      </c>
      <c r="H14026">
        <f t="shared" si="131"/>
        <v>61.5</v>
      </c>
      <c r="I14026">
        <f t="shared" si="132"/>
        <v>3.5</v>
      </c>
      <c r="J14026">
        <f t="shared" si="133"/>
        <v>0</v>
      </c>
      <c r="K14026">
        <f t="shared" si="134"/>
        <v>3.5</v>
      </c>
      <c r="L14026" s="15"/>
      <c r="M14026" s="1">
        <f t="shared" si="135"/>
        <v>98845.743058329172</v>
      </c>
      <c r="T14026"/>
    </row>
    <row r="14027" spans="1:20" x14ac:dyDescent="0.25">
      <c r="A14027">
        <v>1999</v>
      </c>
      <c r="B14027">
        <v>5</v>
      </c>
      <c r="C14027">
        <v>26</v>
      </c>
      <c r="D14027">
        <v>73</v>
      </c>
      <c r="E14027">
        <v>58</v>
      </c>
      <c r="F14027">
        <v>0</v>
      </c>
      <c r="H14027">
        <f t="shared" si="131"/>
        <v>65.5</v>
      </c>
      <c r="I14027">
        <f t="shared" si="132"/>
        <v>0</v>
      </c>
      <c r="J14027">
        <f t="shared" si="133"/>
        <v>0.5</v>
      </c>
      <c r="K14027">
        <f t="shared" si="134"/>
        <v>0.5</v>
      </c>
      <c r="L14027" s="15"/>
      <c r="M14027" s="1">
        <f t="shared" si="135"/>
        <v>17361.409247153893</v>
      </c>
      <c r="T14027"/>
    </row>
    <row r="14028" spans="1:20" x14ac:dyDescent="0.25">
      <c r="A14028">
        <v>1999</v>
      </c>
      <c r="B14028">
        <v>5</v>
      </c>
      <c r="C14028">
        <v>27</v>
      </c>
      <c r="D14028">
        <v>73</v>
      </c>
      <c r="E14028">
        <v>55</v>
      </c>
      <c r="F14028">
        <v>0</v>
      </c>
      <c r="H14028">
        <f t="shared" si="131"/>
        <v>64</v>
      </c>
      <c r="I14028">
        <f t="shared" si="132"/>
        <v>1</v>
      </c>
      <c r="J14028">
        <f t="shared" si="133"/>
        <v>0</v>
      </c>
      <c r="K14028">
        <f t="shared" si="134"/>
        <v>1</v>
      </c>
      <c r="L14028" s="15"/>
      <c r="M14028" s="1">
        <f t="shared" si="135"/>
        <v>30942.131549016442</v>
      </c>
      <c r="T14028"/>
    </row>
    <row r="14029" spans="1:20" x14ac:dyDescent="0.25">
      <c r="A14029">
        <v>1999</v>
      </c>
      <c r="B14029">
        <v>5</v>
      </c>
      <c r="C14029">
        <v>28</v>
      </c>
      <c r="D14029">
        <v>81</v>
      </c>
      <c r="E14029">
        <v>57</v>
      </c>
      <c r="F14029">
        <v>0</v>
      </c>
      <c r="H14029">
        <f t="shared" si="131"/>
        <v>69</v>
      </c>
      <c r="I14029">
        <f t="shared" si="132"/>
        <v>0</v>
      </c>
      <c r="J14029">
        <f t="shared" si="133"/>
        <v>4</v>
      </c>
      <c r="K14029">
        <f t="shared" si="134"/>
        <v>4</v>
      </c>
      <c r="L14029" s="15"/>
      <c r="M14029" s="1">
        <f t="shared" si="135"/>
        <v>112426.46536019172</v>
      </c>
      <c r="T14029"/>
    </row>
    <row r="14030" spans="1:20" x14ac:dyDescent="0.25">
      <c r="A14030">
        <v>1999</v>
      </c>
      <c r="B14030">
        <v>5</v>
      </c>
      <c r="C14030">
        <v>29</v>
      </c>
      <c r="D14030">
        <v>87</v>
      </c>
      <c r="E14030">
        <v>65</v>
      </c>
      <c r="F14030">
        <v>0</v>
      </c>
      <c r="H14030">
        <f t="shared" si="131"/>
        <v>76</v>
      </c>
      <c r="I14030">
        <f t="shared" si="132"/>
        <v>0</v>
      </c>
      <c r="J14030">
        <f t="shared" si="133"/>
        <v>11</v>
      </c>
      <c r="K14030">
        <f t="shared" si="134"/>
        <v>11</v>
      </c>
      <c r="L14030" s="15"/>
      <c r="M14030" s="1">
        <f t="shared" si="135"/>
        <v>302556.57758626738</v>
      </c>
      <c r="T14030"/>
    </row>
    <row r="14031" spans="1:20" x14ac:dyDescent="0.25">
      <c r="A14031">
        <v>1999</v>
      </c>
      <c r="B14031">
        <v>5</v>
      </c>
      <c r="C14031">
        <v>30</v>
      </c>
      <c r="D14031">
        <v>88</v>
      </c>
      <c r="E14031">
        <v>66</v>
      </c>
      <c r="F14031">
        <v>0</v>
      </c>
      <c r="H14031">
        <f t="shared" si="131"/>
        <v>77</v>
      </c>
      <c r="I14031">
        <f t="shared" si="132"/>
        <v>0</v>
      </c>
      <c r="J14031">
        <f t="shared" si="133"/>
        <v>12</v>
      </c>
      <c r="K14031">
        <f t="shared" si="134"/>
        <v>12</v>
      </c>
      <c r="L14031" s="15"/>
      <c r="M14031" s="1">
        <f t="shared" si="135"/>
        <v>329718.02218999248</v>
      </c>
      <c r="T14031"/>
    </row>
    <row r="14032" spans="1:20" x14ac:dyDescent="0.25">
      <c r="A14032">
        <v>1999</v>
      </c>
      <c r="B14032">
        <v>5</v>
      </c>
      <c r="C14032">
        <v>31</v>
      </c>
      <c r="D14032">
        <v>89</v>
      </c>
      <c r="E14032">
        <v>68</v>
      </c>
      <c r="F14032">
        <v>0</v>
      </c>
      <c r="H14032">
        <f t="shared" si="131"/>
        <v>78.5</v>
      </c>
      <c r="I14032">
        <f t="shared" si="132"/>
        <v>0</v>
      </c>
      <c r="J14032">
        <f t="shared" si="133"/>
        <v>13.5</v>
      </c>
      <c r="K14032">
        <f t="shared" si="134"/>
        <v>13.5</v>
      </c>
      <c r="L14032" s="15"/>
      <c r="M14032" s="1">
        <f t="shared" si="135"/>
        <v>370460.18909558008</v>
      </c>
      <c r="T14032"/>
    </row>
    <row r="14033" spans="1:20" x14ac:dyDescent="0.25">
      <c r="A14033">
        <v>1999</v>
      </c>
      <c r="B14033">
        <v>6</v>
      </c>
      <c r="C14033">
        <v>1</v>
      </c>
      <c r="D14033">
        <v>86</v>
      </c>
      <c r="E14033">
        <v>67</v>
      </c>
      <c r="F14033">
        <v>0</v>
      </c>
      <c r="H14033">
        <f t="shared" si="131"/>
        <v>76.5</v>
      </c>
      <c r="I14033">
        <f t="shared" si="132"/>
        <v>0</v>
      </c>
      <c r="J14033">
        <f t="shared" si="133"/>
        <v>11.5</v>
      </c>
      <c r="K14033">
        <f t="shared" si="134"/>
        <v>11.5</v>
      </c>
      <c r="L14033" s="15"/>
      <c r="M14033" s="1">
        <f t="shared" si="135"/>
        <v>316137.29988812993</v>
      </c>
      <c r="T14033"/>
    </row>
    <row r="14034" spans="1:20" x14ac:dyDescent="0.25">
      <c r="A14034">
        <v>1999</v>
      </c>
      <c r="B14034">
        <v>6</v>
      </c>
      <c r="C14034">
        <v>2</v>
      </c>
      <c r="D14034">
        <v>85</v>
      </c>
      <c r="E14034">
        <v>74</v>
      </c>
      <c r="F14034">
        <v>0</v>
      </c>
      <c r="H14034">
        <f t="shared" si="131"/>
        <v>79.5</v>
      </c>
      <c r="I14034">
        <f t="shared" si="132"/>
        <v>0</v>
      </c>
      <c r="J14034">
        <f t="shared" si="133"/>
        <v>14.5</v>
      </c>
      <c r="K14034">
        <f t="shared" si="134"/>
        <v>14.5</v>
      </c>
      <c r="L14034" s="15"/>
      <c r="M14034" s="1">
        <f t="shared" si="135"/>
        <v>397621.63369930518</v>
      </c>
      <c r="T14034"/>
    </row>
    <row r="14035" spans="1:20" x14ac:dyDescent="0.25">
      <c r="A14035">
        <v>1999</v>
      </c>
      <c r="B14035">
        <v>6</v>
      </c>
      <c r="C14035">
        <v>3</v>
      </c>
      <c r="D14035">
        <v>83</v>
      </c>
      <c r="E14035">
        <v>67</v>
      </c>
      <c r="F14035">
        <v>0</v>
      </c>
      <c r="H14035">
        <f t="shared" si="131"/>
        <v>75</v>
      </c>
      <c r="I14035">
        <f t="shared" si="132"/>
        <v>0</v>
      </c>
      <c r="J14035">
        <f t="shared" si="133"/>
        <v>10</v>
      </c>
      <c r="K14035">
        <f t="shared" si="134"/>
        <v>10</v>
      </c>
      <c r="L14035" s="15"/>
      <c r="M14035" s="1">
        <f t="shared" si="135"/>
        <v>275395.13298254227</v>
      </c>
      <c r="T14035"/>
    </row>
    <row r="14036" spans="1:20" x14ac:dyDescent="0.25">
      <c r="A14036">
        <v>1999</v>
      </c>
      <c r="B14036">
        <v>6</v>
      </c>
      <c r="C14036">
        <v>4</v>
      </c>
      <c r="D14036">
        <v>78</v>
      </c>
      <c r="E14036">
        <v>61</v>
      </c>
      <c r="F14036">
        <v>0</v>
      </c>
      <c r="H14036">
        <f t="shared" si="131"/>
        <v>69.5</v>
      </c>
      <c r="I14036">
        <f t="shared" si="132"/>
        <v>0</v>
      </c>
      <c r="J14036">
        <f t="shared" si="133"/>
        <v>4.5</v>
      </c>
      <c r="K14036">
        <f t="shared" si="134"/>
        <v>4.5</v>
      </c>
      <c r="L14036" s="15"/>
      <c r="M14036" s="1">
        <f t="shared" si="135"/>
        <v>126007.18766205428</v>
      </c>
      <c r="T14036"/>
    </row>
    <row r="14037" spans="1:20" x14ac:dyDescent="0.25">
      <c r="A14037">
        <v>1999</v>
      </c>
      <c r="B14037">
        <v>6</v>
      </c>
      <c r="C14037">
        <v>5</v>
      </c>
      <c r="D14037">
        <v>78</v>
      </c>
      <c r="E14037">
        <v>60</v>
      </c>
      <c r="F14037">
        <v>0</v>
      </c>
      <c r="H14037">
        <f t="shared" si="131"/>
        <v>69</v>
      </c>
      <c r="I14037">
        <f t="shared" si="132"/>
        <v>0</v>
      </c>
      <c r="J14037">
        <f t="shared" si="133"/>
        <v>4</v>
      </c>
      <c r="K14037">
        <f t="shared" si="134"/>
        <v>4</v>
      </c>
      <c r="L14037" s="15"/>
      <c r="M14037" s="1">
        <f t="shared" si="135"/>
        <v>112426.46536019172</v>
      </c>
      <c r="T14037"/>
    </row>
    <row r="14038" spans="1:20" x14ac:dyDescent="0.25">
      <c r="A14038">
        <v>1999</v>
      </c>
      <c r="B14038">
        <v>6</v>
      </c>
      <c r="C14038">
        <v>6</v>
      </c>
      <c r="D14038">
        <v>78</v>
      </c>
      <c r="E14038">
        <v>60</v>
      </c>
      <c r="F14038">
        <v>0</v>
      </c>
      <c r="H14038">
        <f t="shared" si="131"/>
        <v>69</v>
      </c>
      <c r="I14038">
        <f t="shared" si="132"/>
        <v>0</v>
      </c>
      <c r="J14038">
        <f t="shared" si="133"/>
        <v>4</v>
      </c>
      <c r="K14038">
        <f t="shared" si="134"/>
        <v>4</v>
      </c>
      <c r="L14038" s="15"/>
      <c r="M14038" s="1">
        <f t="shared" si="135"/>
        <v>112426.46536019172</v>
      </c>
      <c r="T14038"/>
    </row>
    <row r="14039" spans="1:20" x14ac:dyDescent="0.25">
      <c r="A14039">
        <v>1999</v>
      </c>
      <c r="B14039">
        <v>6</v>
      </c>
      <c r="C14039">
        <v>7</v>
      </c>
      <c r="D14039">
        <v>94</v>
      </c>
      <c r="E14039">
        <v>70</v>
      </c>
      <c r="F14039">
        <v>0</v>
      </c>
      <c r="H14039">
        <f t="shared" si="131"/>
        <v>82</v>
      </c>
      <c r="I14039">
        <f t="shared" si="132"/>
        <v>0</v>
      </c>
      <c r="J14039">
        <f t="shared" si="133"/>
        <v>17</v>
      </c>
      <c r="K14039">
        <f t="shared" si="134"/>
        <v>17</v>
      </c>
      <c r="L14039" s="15"/>
      <c r="M14039" s="1">
        <f t="shared" si="135"/>
        <v>465525.24520861794</v>
      </c>
      <c r="T14039"/>
    </row>
    <row r="14040" spans="1:20" x14ac:dyDescent="0.25">
      <c r="A14040">
        <v>1999</v>
      </c>
      <c r="B14040">
        <v>6</v>
      </c>
      <c r="C14040">
        <v>8</v>
      </c>
      <c r="D14040">
        <v>93</v>
      </c>
      <c r="E14040">
        <v>76</v>
      </c>
      <c r="F14040">
        <v>0</v>
      </c>
      <c r="H14040">
        <f t="shared" si="131"/>
        <v>84.5</v>
      </c>
      <c r="I14040">
        <f t="shared" si="132"/>
        <v>0</v>
      </c>
      <c r="J14040">
        <f t="shared" si="133"/>
        <v>19.5</v>
      </c>
      <c r="K14040">
        <f t="shared" si="134"/>
        <v>19.5</v>
      </c>
      <c r="L14040" s="15"/>
      <c r="M14040" s="1">
        <f t="shared" si="135"/>
        <v>533428.85671793064</v>
      </c>
      <c r="T14040"/>
    </row>
    <row r="14041" spans="1:20" x14ac:dyDescent="0.25">
      <c r="A14041">
        <v>1999</v>
      </c>
      <c r="B14041">
        <v>6</v>
      </c>
      <c r="C14041">
        <v>9</v>
      </c>
      <c r="D14041">
        <v>87</v>
      </c>
      <c r="E14041">
        <v>64</v>
      </c>
      <c r="F14041">
        <v>0</v>
      </c>
      <c r="H14041">
        <f t="shared" si="131"/>
        <v>75.5</v>
      </c>
      <c r="I14041">
        <f t="shared" si="132"/>
        <v>0</v>
      </c>
      <c r="J14041">
        <f t="shared" si="133"/>
        <v>10.5</v>
      </c>
      <c r="K14041">
        <f t="shared" si="134"/>
        <v>10.5</v>
      </c>
      <c r="L14041" s="15"/>
      <c r="M14041" s="1">
        <f t="shared" si="135"/>
        <v>288975.85528440482</v>
      </c>
      <c r="T14041"/>
    </row>
    <row r="14042" spans="1:20" x14ac:dyDescent="0.25">
      <c r="A14042">
        <v>1999</v>
      </c>
      <c r="B14042">
        <v>6</v>
      </c>
      <c r="C14042">
        <v>10</v>
      </c>
      <c r="D14042">
        <v>73</v>
      </c>
      <c r="E14042">
        <v>60</v>
      </c>
      <c r="F14042">
        <v>0</v>
      </c>
      <c r="H14042">
        <f t="shared" si="131"/>
        <v>66.5</v>
      </c>
      <c r="I14042">
        <f t="shared" si="132"/>
        <v>0</v>
      </c>
      <c r="J14042">
        <f t="shared" si="133"/>
        <v>1.5</v>
      </c>
      <c r="K14042">
        <f t="shared" si="134"/>
        <v>1.5</v>
      </c>
      <c r="L14042" s="15"/>
      <c r="M14042" s="1">
        <f t="shared" si="135"/>
        <v>44522.853850878986</v>
      </c>
      <c r="T14042"/>
    </row>
    <row r="14043" spans="1:20" x14ac:dyDescent="0.25">
      <c r="A14043">
        <v>1999</v>
      </c>
      <c r="B14043">
        <v>6</v>
      </c>
      <c r="C14043">
        <v>11</v>
      </c>
      <c r="D14043">
        <v>74</v>
      </c>
      <c r="E14043">
        <v>57</v>
      </c>
      <c r="F14043">
        <v>0</v>
      </c>
      <c r="H14043">
        <f t="shared" si="131"/>
        <v>65.5</v>
      </c>
      <c r="I14043">
        <f t="shared" si="132"/>
        <v>0</v>
      </c>
      <c r="J14043">
        <f t="shared" si="133"/>
        <v>0.5</v>
      </c>
      <c r="K14043">
        <f t="shared" si="134"/>
        <v>0.5</v>
      </c>
      <c r="L14043" s="15"/>
      <c r="M14043" s="1">
        <f t="shared" si="135"/>
        <v>17361.409247153893</v>
      </c>
      <c r="T14043"/>
    </row>
    <row r="14044" spans="1:20" x14ac:dyDescent="0.25">
      <c r="A14044">
        <v>1999</v>
      </c>
      <c r="B14044">
        <v>6</v>
      </c>
      <c r="C14044">
        <v>12</v>
      </c>
      <c r="D14044">
        <v>75</v>
      </c>
      <c r="E14044">
        <v>59</v>
      </c>
      <c r="F14044">
        <v>0</v>
      </c>
      <c r="H14044">
        <f t="shared" si="131"/>
        <v>67</v>
      </c>
      <c r="I14044">
        <f t="shared" si="132"/>
        <v>0</v>
      </c>
      <c r="J14044">
        <f t="shared" si="133"/>
        <v>2</v>
      </c>
      <c r="K14044">
        <f t="shared" si="134"/>
        <v>2</v>
      </c>
      <c r="L14044" s="15"/>
      <c r="M14044" s="1">
        <f t="shared" si="135"/>
        <v>58103.576152741531</v>
      </c>
      <c r="T14044"/>
    </row>
    <row r="14045" spans="1:20" x14ac:dyDescent="0.25">
      <c r="A14045">
        <v>1999</v>
      </c>
      <c r="B14045">
        <v>6</v>
      </c>
      <c r="C14045">
        <v>13</v>
      </c>
      <c r="D14045">
        <v>78</v>
      </c>
      <c r="E14045">
        <v>65</v>
      </c>
      <c r="F14045">
        <v>0</v>
      </c>
      <c r="H14045">
        <f t="shared" si="131"/>
        <v>71.5</v>
      </c>
      <c r="I14045">
        <f t="shared" si="132"/>
        <v>0</v>
      </c>
      <c r="J14045">
        <f t="shared" si="133"/>
        <v>6.5</v>
      </c>
      <c r="K14045">
        <f t="shared" si="134"/>
        <v>6.5</v>
      </c>
      <c r="L14045" s="15"/>
      <c r="M14045" s="1">
        <f t="shared" si="135"/>
        <v>180330.07686950447</v>
      </c>
      <c r="T14045"/>
    </row>
    <row r="14046" spans="1:20" x14ac:dyDescent="0.25">
      <c r="A14046">
        <v>1999</v>
      </c>
      <c r="B14046">
        <v>6</v>
      </c>
      <c r="C14046">
        <v>14</v>
      </c>
      <c r="D14046">
        <v>79</v>
      </c>
      <c r="E14046">
        <v>67</v>
      </c>
      <c r="F14046">
        <v>8</v>
      </c>
      <c r="H14046">
        <f t="shared" ref="H14046:H14109" si="136">+(D14046+E14046)/2</f>
        <v>73</v>
      </c>
      <c r="I14046">
        <f t="shared" ref="I14046:I14109" si="137">+IF(H14046&lt;65,65-H14046,0)</f>
        <v>0</v>
      </c>
      <c r="J14046">
        <f t="shared" si="133"/>
        <v>8</v>
      </c>
      <c r="K14046">
        <f t="shared" si="134"/>
        <v>8</v>
      </c>
      <c r="L14046" s="15"/>
      <c r="M14046" s="1">
        <f t="shared" si="135"/>
        <v>221072.24377509209</v>
      </c>
      <c r="T14046"/>
    </row>
    <row r="14047" spans="1:20" x14ac:dyDescent="0.25">
      <c r="A14047">
        <v>1999</v>
      </c>
      <c r="B14047">
        <v>6</v>
      </c>
      <c r="C14047">
        <v>15</v>
      </c>
      <c r="D14047">
        <v>82</v>
      </c>
      <c r="E14047">
        <v>65</v>
      </c>
      <c r="F14047">
        <v>0</v>
      </c>
      <c r="H14047">
        <f t="shared" si="136"/>
        <v>73.5</v>
      </c>
      <c r="I14047">
        <f t="shared" si="137"/>
        <v>0</v>
      </c>
      <c r="J14047">
        <f t="shared" si="133"/>
        <v>8.5</v>
      </c>
      <c r="K14047">
        <f t="shared" si="134"/>
        <v>8.5</v>
      </c>
      <c r="L14047" s="15"/>
      <c r="M14047" s="1">
        <f t="shared" si="135"/>
        <v>234652.96607695465</v>
      </c>
      <c r="T14047"/>
    </row>
    <row r="14048" spans="1:20" x14ac:dyDescent="0.25">
      <c r="A14048">
        <v>1999</v>
      </c>
      <c r="B14048">
        <v>6</v>
      </c>
      <c r="C14048">
        <v>16</v>
      </c>
      <c r="D14048">
        <v>73</v>
      </c>
      <c r="E14048">
        <v>58</v>
      </c>
      <c r="F14048">
        <v>0</v>
      </c>
      <c r="H14048">
        <f t="shared" si="136"/>
        <v>65.5</v>
      </c>
      <c r="I14048">
        <f t="shared" si="137"/>
        <v>0</v>
      </c>
      <c r="J14048">
        <f t="shared" si="133"/>
        <v>0.5</v>
      </c>
      <c r="K14048">
        <f t="shared" si="134"/>
        <v>0.5</v>
      </c>
      <c r="L14048" s="15"/>
      <c r="M14048" s="1">
        <f t="shared" si="135"/>
        <v>17361.409247153893</v>
      </c>
      <c r="T14048"/>
    </row>
    <row r="14049" spans="1:20" x14ac:dyDescent="0.25">
      <c r="A14049">
        <v>1999</v>
      </c>
      <c r="B14049">
        <v>6</v>
      </c>
      <c r="C14049">
        <v>17</v>
      </c>
      <c r="D14049">
        <v>66</v>
      </c>
      <c r="E14049">
        <v>58</v>
      </c>
      <c r="F14049">
        <v>11</v>
      </c>
      <c r="H14049">
        <f t="shared" si="136"/>
        <v>62</v>
      </c>
      <c r="I14049">
        <f t="shared" si="137"/>
        <v>3</v>
      </c>
      <c r="J14049">
        <f t="shared" si="133"/>
        <v>0</v>
      </c>
      <c r="K14049">
        <f t="shared" si="134"/>
        <v>3</v>
      </c>
      <c r="L14049" s="15"/>
      <c r="M14049" s="1">
        <f t="shared" si="135"/>
        <v>85265.020756466634</v>
      </c>
      <c r="T14049"/>
    </row>
    <row r="14050" spans="1:20" x14ac:dyDescent="0.25">
      <c r="A14050">
        <v>1999</v>
      </c>
      <c r="B14050">
        <v>6</v>
      </c>
      <c r="C14050">
        <v>18</v>
      </c>
      <c r="D14050">
        <v>73</v>
      </c>
      <c r="E14050">
        <v>58</v>
      </c>
      <c r="F14050">
        <v>0</v>
      </c>
      <c r="H14050">
        <f t="shared" si="136"/>
        <v>65.5</v>
      </c>
      <c r="I14050">
        <f t="shared" si="137"/>
        <v>0</v>
      </c>
      <c r="J14050">
        <f t="shared" si="133"/>
        <v>0.5</v>
      </c>
      <c r="K14050">
        <f t="shared" si="134"/>
        <v>0.5</v>
      </c>
      <c r="L14050" s="15"/>
      <c r="M14050" s="1">
        <f t="shared" si="135"/>
        <v>17361.409247153893</v>
      </c>
      <c r="T14050"/>
    </row>
    <row r="14051" spans="1:20" x14ac:dyDescent="0.25">
      <c r="A14051">
        <v>1999</v>
      </c>
      <c r="B14051">
        <v>6</v>
      </c>
      <c r="C14051">
        <v>19</v>
      </c>
      <c r="D14051">
        <v>79</v>
      </c>
      <c r="E14051">
        <v>59</v>
      </c>
      <c r="F14051">
        <v>0</v>
      </c>
      <c r="H14051">
        <f t="shared" si="136"/>
        <v>69</v>
      </c>
      <c r="I14051">
        <f t="shared" si="137"/>
        <v>0</v>
      </c>
      <c r="J14051">
        <f t="shared" si="133"/>
        <v>4</v>
      </c>
      <c r="K14051">
        <f t="shared" si="134"/>
        <v>4</v>
      </c>
      <c r="L14051" s="15"/>
      <c r="M14051" s="1">
        <f t="shared" si="135"/>
        <v>112426.46536019172</v>
      </c>
      <c r="T14051"/>
    </row>
    <row r="14052" spans="1:20" x14ac:dyDescent="0.25">
      <c r="A14052">
        <v>1999</v>
      </c>
      <c r="B14052">
        <v>6</v>
      </c>
      <c r="C14052">
        <v>20</v>
      </c>
      <c r="D14052">
        <v>74</v>
      </c>
      <c r="E14052">
        <v>60</v>
      </c>
      <c r="F14052">
        <v>3</v>
      </c>
      <c r="H14052">
        <f t="shared" si="136"/>
        <v>67</v>
      </c>
      <c r="I14052">
        <f t="shared" si="137"/>
        <v>0</v>
      </c>
      <c r="J14052">
        <f t="shared" si="133"/>
        <v>2</v>
      </c>
      <c r="K14052">
        <f t="shared" si="134"/>
        <v>2</v>
      </c>
      <c r="L14052" s="15"/>
      <c r="M14052" s="1">
        <f t="shared" si="135"/>
        <v>58103.576152741531</v>
      </c>
      <c r="T14052"/>
    </row>
    <row r="14053" spans="1:20" x14ac:dyDescent="0.25">
      <c r="A14053">
        <v>1999</v>
      </c>
      <c r="B14053">
        <v>6</v>
      </c>
      <c r="C14053">
        <v>21</v>
      </c>
      <c r="D14053">
        <v>68</v>
      </c>
      <c r="E14053">
        <v>59</v>
      </c>
      <c r="F14053">
        <v>18</v>
      </c>
      <c r="H14053">
        <f t="shared" si="136"/>
        <v>63.5</v>
      </c>
      <c r="I14053">
        <f t="shared" si="137"/>
        <v>1.5</v>
      </c>
      <c r="J14053">
        <f t="shared" si="133"/>
        <v>0</v>
      </c>
      <c r="K14053">
        <f t="shared" si="134"/>
        <v>1.5</v>
      </c>
      <c r="L14053" s="15"/>
      <c r="M14053" s="1">
        <f t="shared" si="135"/>
        <v>44522.853850878986</v>
      </c>
      <c r="T14053"/>
    </row>
    <row r="14054" spans="1:20" x14ac:dyDescent="0.25">
      <c r="A14054">
        <v>1999</v>
      </c>
      <c r="B14054">
        <v>6</v>
      </c>
      <c r="C14054">
        <v>22</v>
      </c>
      <c r="D14054">
        <v>83</v>
      </c>
      <c r="E14054">
        <v>58</v>
      </c>
      <c r="F14054">
        <v>0</v>
      </c>
      <c r="H14054">
        <f t="shared" si="136"/>
        <v>70.5</v>
      </c>
      <c r="I14054">
        <f t="shared" si="137"/>
        <v>0</v>
      </c>
      <c r="J14054">
        <f t="shared" si="133"/>
        <v>5.5</v>
      </c>
      <c r="K14054">
        <f t="shared" si="134"/>
        <v>5.5</v>
      </c>
      <c r="L14054" s="15"/>
      <c r="M14054" s="1">
        <f t="shared" si="135"/>
        <v>153168.63226577936</v>
      </c>
      <c r="T14054"/>
    </row>
    <row r="14055" spans="1:20" x14ac:dyDescent="0.25">
      <c r="A14055">
        <v>1999</v>
      </c>
      <c r="B14055">
        <v>6</v>
      </c>
      <c r="C14055">
        <v>23</v>
      </c>
      <c r="D14055">
        <v>88</v>
      </c>
      <c r="E14055">
        <v>67</v>
      </c>
      <c r="F14055">
        <v>0</v>
      </c>
      <c r="H14055">
        <f t="shared" si="136"/>
        <v>77.5</v>
      </c>
      <c r="I14055">
        <f t="shared" si="137"/>
        <v>0</v>
      </c>
      <c r="J14055">
        <f t="shared" si="133"/>
        <v>12.5</v>
      </c>
      <c r="K14055">
        <f t="shared" si="134"/>
        <v>12.5</v>
      </c>
      <c r="L14055" s="15"/>
      <c r="M14055" s="1">
        <f t="shared" si="135"/>
        <v>343298.74449185503</v>
      </c>
      <c r="T14055"/>
    </row>
    <row r="14056" spans="1:20" x14ac:dyDescent="0.25">
      <c r="A14056">
        <v>1999</v>
      </c>
      <c r="B14056">
        <v>6</v>
      </c>
      <c r="C14056">
        <v>24</v>
      </c>
      <c r="D14056">
        <v>86</v>
      </c>
      <c r="E14056">
        <v>69</v>
      </c>
      <c r="F14056">
        <v>0</v>
      </c>
      <c r="H14056">
        <f t="shared" si="136"/>
        <v>77.5</v>
      </c>
      <c r="I14056">
        <f t="shared" si="137"/>
        <v>0</v>
      </c>
      <c r="J14056">
        <f t="shared" si="133"/>
        <v>12.5</v>
      </c>
      <c r="K14056">
        <f t="shared" si="134"/>
        <v>12.5</v>
      </c>
      <c r="L14056" s="15"/>
      <c r="M14056" s="1">
        <f t="shared" si="135"/>
        <v>343298.74449185503</v>
      </c>
      <c r="T14056"/>
    </row>
    <row r="14057" spans="1:20" x14ac:dyDescent="0.25">
      <c r="A14057">
        <v>1999</v>
      </c>
      <c r="B14057">
        <v>6</v>
      </c>
      <c r="C14057">
        <v>25</v>
      </c>
      <c r="D14057">
        <v>83</v>
      </c>
      <c r="E14057">
        <v>66</v>
      </c>
      <c r="F14057">
        <v>0</v>
      </c>
      <c r="H14057">
        <f t="shared" si="136"/>
        <v>74.5</v>
      </c>
      <c r="I14057">
        <f t="shared" si="137"/>
        <v>0</v>
      </c>
      <c r="J14057">
        <f t="shared" si="133"/>
        <v>9.5</v>
      </c>
      <c r="K14057">
        <f t="shared" si="134"/>
        <v>9.5</v>
      </c>
      <c r="L14057" s="15"/>
      <c r="M14057" s="1">
        <f t="shared" si="135"/>
        <v>261814.41068067972</v>
      </c>
      <c r="T14057"/>
    </row>
    <row r="14058" spans="1:20" x14ac:dyDescent="0.25">
      <c r="A14058">
        <v>1999</v>
      </c>
      <c r="B14058">
        <v>6</v>
      </c>
      <c r="C14058">
        <v>26</v>
      </c>
      <c r="D14058">
        <v>91</v>
      </c>
      <c r="E14058">
        <v>73</v>
      </c>
      <c r="F14058">
        <v>0</v>
      </c>
      <c r="H14058">
        <f t="shared" si="136"/>
        <v>82</v>
      </c>
      <c r="I14058">
        <f t="shared" si="137"/>
        <v>0</v>
      </c>
      <c r="J14058">
        <f t="shared" si="133"/>
        <v>17</v>
      </c>
      <c r="K14058">
        <f t="shared" si="134"/>
        <v>17</v>
      </c>
      <c r="L14058" s="15"/>
      <c r="M14058" s="1">
        <f t="shared" si="135"/>
        <v>465525.24520861794</v>
      </c>
      <c r="T14058"/>
    </row>
    <row r="14059" spans="1:20" x14ac:dyDescent="0.25">
      <c r="A14059">
        <v>1999</v>
      </c>
      <c r="B14059">
        <v>6</v>
      </c>
      <c r="C14059">
        <v>27</v>
      </c>
      <c r="D14059">
        <v>90</v>
      </c>
      <c r="E14059">
        <v>75</v>
      </c>
      <c r="F14059">
        <v>0</v>
      </c>
      <c r="H14059">
        <f t="shared" si="136"/>
        <v>82.5</v>
      </c>
      <c r="I14059">
        <f t="shared" si="137"/>
        <v>0</v>
      </c>
      <c r="J14059">
        <f t="shared" si="133"/>
        <v>17.5</v>
      </c>
      <c r="K14059">
        <f t="shared" si="134"/>
        <v>17.5</v>
      </c>
      <c r="L14059" s="15"/>
      <c r="M14059" s="1">
        <f t="shared" si="135"/>
        <v>479105.96751048049</v>
      </c>
      <c r="T14059"/>
    </row>
    <row r="14060" spans="1:20" x14ac:dyDescent="0.25">
      <c r="A14060">
        <v>1999</v>
      </c>
      <c r="B14060">
        <v>6</v>
      </c>
      <c r="C14060">
        <v>28</v>
      </c>
      <c r="D14060">
        <v>91</v>
      </c>
      <c r="E14060">
        <v>75</v>
      </c>
      <c r="F14060">
        <v>9.5</v>
      </c>
      <c r="H14060">
        <f t="shared" si="136"/>
        <v>83</v>
      </c>
      <c r="I14060">
        <f t="shared" si="137"/>
        <v>0</v>
      </c>
      <c r="J14060">
        <f t="shared" si="133"/>
        <v>18</v>
      </c>
      <c r="K14060">
        <f t="shared" si="134"/>
        <v>18</v>
      </c>
      <c r="L14060" s="15"/>
      <c r="M14060" s="1">
        <f t="shared" si="135"/>
        <v>492686.68981234304</v>
      </c>
      <c r="T14060"/>
    </row>
    <row r="14061" spans="1:20" x14ac:dyDescent="0.25">
      <c r="A14061">
        <v>1999</v>
      </c>
      <c r="B14061">
        <v>6</v>
      </c>
      <c r="C14061">
        <v>29</v>
      </c>
      <c r="D14061">
        <v>90</v>
      </c>
      <c r="E14061">
        <v>76</v>
      </c>
      <c r="F14061">
        <v>19</v>
      </c>
      <c r="H14061">
        <f t="shared" si="136"/>
        <v>83</v>
      </c>
      <c r="I14061">
        <f t="shared" si="137"/>
        <v>0</v>
      </c>
      <c r="J14061">
        <f t="shared" si="133"/>
        <v>18</v>
      </c>
      <c r="K14061">
        <f t="shared" si="134"/>
        <v>18</v>
      </c>
      <c r="L14061" s="15"/>
      <c r="M14061" s="1">
        <f t="shared" si="135"/>
        <v>492686.68981234304</v>
      </c>
      <c r="T14061"/>
    </row>
    <row r="14062" spans="1:20" x14ac:dyDescent="0.25">
      <c r="A14062">
        <v>1999</v>
      </c>
      <c r="B14062">
        <v>6</v>
      </c>
      <c r="C14062">
        <v>30</v>
      </c>
      <c r="D14062">
        <v>80</v>
      </c>
      <c r="E14062">
        <v>69</v>
      </c>
      <c r="F14062">
        <v>21.5</v>
      </c>
      <c r="H14062">
        <f t="shared" si="136"/>
        <v>74.5</v>
      </c>
      <c r="I14062">
        <f t="shared" si="137"/>
        <v>0</v>
      </c>
      <c r="J14062">
        <f t="shared" si="133"/>
        <v>9.5</v>
      </c>
      <c r="K14062">
        <f t="shared" si="134"/>
        <v>9.5</v>
      </c>
      <c r="L14062" s="15"/>
      <c r="M14062" s="1">
        <f t="shared" si="135"/>
        <v>261814.41068067972</v>
      </c>
      <c r="T14062"/>
    </row>
    <row r="14063" spans="1:20" x14ac:dyDescent="0.25">
      <c r="A14063">
        <v>1999</v>
      </c>
      <c r="B14063">
        <v>7</v>
      </c>
      <c r="C14063">
        <v>1</v>
      </c>
      <c r="D14063">
        <v>76</v>
      </c>
      <c r="E14063">
        <v>71</v>
      </c>
      <c r="F14063">
        <v>24</v>
      </c>
      <c r="H14063">
        <f t="shared" si="136"/>
        <v>73.5</v>
      </c>
      <c r="I14063">
        <f t="shared" si="137"/>
        <v>0</v>
      </c>
      <c r="J14063">
        <f t="shared" si="133"/>
        <v>8.5</v>
      </c>
      <c r="K14063">
        <f t="shared" si="134"/>
        <v>8.5</v>
      </c>
      <c r="L14063" s="15"/>
      <c r="M14063" s="1">
        <f t="shared" si="135"/>
        <v>234652.96607695465</v>
      </c>
      <c r="T14063"/>
    </row>
    <row r="14064" spans="1:20" x14ac:dyDescent="0.25">
      <c r="A14064">
        <v>1999</v>
      </c>
      <c r="B14064">
        <v>7</v>
      </c>
      <c r="C14064">
        <v>2</v>
      </c>
      <c r="D14064">
        <v>86</v>
      </c>
      <c r="E14064">
        <v>75</v>
      </c>
      <c r="F14064">
        <v>4</v>
      </c>
      <c r="H14064">
        <f t="shared" si="136"/>
        <v>80.5</v>
      </c>
      <c r="I14064">
        <f t="shared" si="137"/>
        <v>0</v>
      </c>
      <c r="J14064">
        <f t="shared" si="133"/>
        <v>15.5</v>
      </c>
      <c r="K14064">
        <f t="shared" si="134"/>
        <v>15.5</v>
      </c>
      <c r="L14064" s="15"/>
      <c r="M14064" s="1">
        <f t="shared" si="135"/>
        <v>424783.07830303028</v>
      </c>
      <c r="T14064"/>
    </row>
    <row r="14065" spans="1:20" x14ac:dyDescent="0.25">
      <c r="A14065">
        <v>1999</v>
      </c>
      <c r="B14065">
        <v>7</v>
      </c>
      <c r="C14065">
        <v>3</v>
      </c>
      <c r="D14065">
        <v>87</v>
      </c>
      <c r="E14065">
        <v>74</v>
      </c>
      <c r="F14065">
        <v>0</v>
      </c>
      <c r="H14065">
        <f t="shared" si="136"/>
        <v>80.5</v>
      </c>
      <c r="I14065">
        <f t="shared" si="137"/>
        <v>0</v>
      </c>
      <c r="J14065">
        <f t="shared" si="133"/>
        <v>15.5</v>
      </c>
      <c r="K14065">
        <f t="shared" si="134"/>
        <v>15.5</v>
      </c>
      <c r="L14065" s="15"/>
      <c r="M14065" s="1">
        <f t="shared" si="135"/>
        <v>424783.07830303028</v>
      </c>
      <c r="T14065"/>
    </row>
    <row r="14066" spans="1:20" x14ac:dyDescent="0.25">
      <c r="A14066">
        <v>1999</v>
      </c>
      <c r="B14066">
        <v>7</v>
      </c>
      <c r="C14066">
        <v>4</v>
      </c>
      <c r="D14066">
        <v>96</v>
      </c>
      <c r="E14066">
        <v>79</v>
      </c>
      <c r="F14066">
        <v>0</v>
      </c>
      <c r="H14066">
        <f t="shared" si="136"/>
        <v>87.5</v>
      </c>
      <c r="I14066">
        <f t="shared" si="137"/>
        <v>0</v>
      </c>
      <c r="J14066">
        <f t="shared" si="133"/>
        <v>22.5</v>
      </c>
      <c r="K14066">
        <f t="shared" si="134"/>
        <v>22.5</v>
      </c>
      <c r="L14066" s="15"/>
      <c r="M14066" s="1">
        <f t="shared" si="135"/>
        <v>614913.19052910595</v>
      </c>
      <c r="T14066"/>
    </row>
    <row r="14067" spans="1:20" x14ac:dyDescent="0.25">
      <c r="A14067">
        <v>1999</v>
      </c>
      <c r="B14067">
        <v>7</v>
      </c>
      <c r="C14067">
        <v>5</v>
      </c>
      <c r="D14067">
        <v>101</v>
      </c>
      <c r="E14067">
        <v>82</v>
      </c>
      <c r="F14067">
        <v>0</v>
      </c>
      <c r="H14067">
        <f t="shared" si="136"/>
        <v>91.5</v>
      </c>
      <c r="I14067">
        <f t="shared" si="137"/>
        <v>0</v>
      </c>
      <c r="J14067">
        <f t="shared" si="133"/>
        <v>26.5</v>
      </c>
      <c r="K14067">
        <f t="shared" si="134"/>
        <v>26.5</v>
      </c>
      <c r="L14067" s="15"/>
      <c r="M14067" s="1">
        <f t="shared" si="135"/>
        <v>723558.96894400637</v>
      </c>
      <c r="T14067"/>
    </row>
    <row r="14068" spans="1:20" x14ac:dyDescent="0.25">
      <c r="A14068">
        <v>1999</v>
      </c>
      <c r="B14068">
        <v>7</v>
      </c>
      <c r="C14068">
        <v>6</v>
      </c>
      <c r="D14068">
        <v>101</v>
      </c>
      <c r="E14068">
        <v>83</v>
      </c>
      <c r="F14068">
        <v>0</v>
      </c>
      <c r="H14068">
        <f t="shared" si="136"/>
        <v>92</v>
      </c>
      <c r="I14068">
        <f t="shared" si="137"/>
        <v>0</v>
      </c>
      <c r="J14068">
        <f t="shared" si="133"/>
        <v>27</v>
      </c>
      <c r="K14068">
        <f t="shared" si="134"/>
        <v>27</v>
      </c>
      <c r="L14068" s="15"/>
      <c r="M14068" s="1">
        <f t="shared" si="135"/>
        <v>737139.6912458688</v>
      </c>
      <c r="T14068"/>
    </row>
    <row r="14069" spans="1:20" x14ac:dyDescent="0.25">
      <c r="A14069">
        <v>1999</v>
      </c>
      <c r="B14069">
        <v>7</v>
      </c>
      <c r="C14069">
        <v>7</v>
      </c>
      <c r="D14069">
        <v>93</v>
      </c>
      <c r="E14069">
        <v>77</v>
      </c>
      <c r="F14069">
        <v>0</v>
      </c>
      <c r="H14069">
        <f t="shared" si="136"/>
        <v>85</v>
      </c>
      <c r="I14069">
        <f t="shared" si="137"/>
        <v>0</v>
      </c>
      <c r="J14069">
        <f t="shared" si="133"/>
        <v>20</v>
      </c>
      <c r="K14069">
        <f t="shared" si="134"/>
        <v>20</v>
      </c>
      <c r="L14069" s="15"/>
      <c r="M14069" s="1">
        <f t="shared" si="135"/>
        <v>547009.57901979319</v>
      </c>
      <c r="T14069"/>
    </row>
    <row r="14070" spans="1:20" x14ac:dyDescent="0.25">
      <c r="A14070">
        <v>1999</v>
      </c>
      <c r="B14070">
        <v>7</v>
      </c>
      <c r="C14070">
        <v>8</v>
      </c>
      <c r="D14070">
        <v>87</v>
      </c>
      <c r="E14070">
        <v>72</v>
      </c>
      <c r="F14070">
        <v>0</v>
      </c>
      <c r="H14070">
        <f t="shared" si="136"/>
        <v>79.5</v>
      </c>
      <c r="I14070">
        <f t="shared" si="137"/>
        <v>0</v>
      </c>
      <c r="J14070">
        <f t="shared" si="133"/>
        <v>14.5</v>
      </c>
      <c r="K14070">
        <f t="shared" si="134"/>
        <v>14.5</v>
      </c>
      <c r="L14070" s="15"/>
      <c r="M14070" s="1">
        <f t="shared" si="135"/>
        <v>397621.63369930518</v>
      </c>
      <c r="T14070"/>
    </row>
    <row r="14071" spans="1:20" x14ac:dyDescent="0.25">
      <c r="A14071">
        <v>1999</v>
      </c>
      <c r="B14071">
        <v>7</v>
      </c>
      <c r="C14071">
        <v>9</v>
      </c>
      <c r="D14071">
        <v>84</v>
      </c>
      <c r="E14071">
        <v>71</v>
      </c>
      <c r="F14071">
        <v>0</v>
      </c>
      <c r="H14071">
        <f t="shared" si="136"/>
        <v>77.5</v>
      </c>
      <c r="I14071">
        <f t="shared" si="137"/>
        <v>0</v>
      </c>
      <c r="J14071">
        <f t="shared" si="133"/>
        <v>12.5</v>
      </c>
      <c r="K14071">
        <f t="shared" si="134"/>
        <v>12.5</v>
      </c>
      <c r="L14071" s="15"/>
      <c r="M14071" s="1">
        <f t="shared" si="135"/>
        <v>343298.74449185503</v>
      </c>
      <c r="T14071"/>
    </row>
    <row r="14072" spans="1:20" x14ac:dyDescent="0.25">
      <c r="A14072">
        <v>1999</v>
      </c>
      <c r="B14072">
        <v>7</v>
      </c>
      <c r="C14072">
        <v>10</v>
      </c>
      <c r="D14072">
        <v>86</v>
      </c>
      <c r="E14072">
        <v>66</v>
      </c>
      <c r="F14072">
        <v>0</v>
      </c>
      <c r="H14072">
        <f t="shared" si="136"/>
        <v>76</v>
      </c>
      <c r="I14072">
        <f t="shared" si="137"/>
        <v>0</v>
      </c>
      <c r="J14072">
        <f t="shared" si="133"/>
        <v>11</v>
      </c>
      <c r="K14072">
        <f t="shared" si="134"/>
        <v>11</v>
      </c>
      <c r="L14072" s="15"/>
      <c r="M14072" s="1">
        <f t="shared" si="135"/>
        <v>302556.57758626738</v>
      </c>
      <c r="T14072"/>
    </row>
    <row r="14073" spans="1:20" x14ac:dyDescent="0.25">
      <c r="A14073">
        <v>1999</v>
      </c>
      <c r="B14073">
        <v>7</v>
      </c>
      <c r="C14073">
        <v>11</v>
      </c>
      <c r="D14073">
        <v>83</v>
      </c>
      <c r="E14073">
        <v>61</v>
      </c>
      <c r="F14073">
        <v>0</v>
      </c>
      <c r="H14073">
        <f t="shared" si="136"/>
        <v>72</v>
      </c>
      <c r="I14073">
        <f t="shared" si="137"/>
        <v>0</v>
      </c>
      <c r="J14073">
        <f t="shared" si="133"/>
        <v>7</v>
      </c>
      <c r="K14073">
        <f t="shared" si="134"/>
        <v>7</v>
      </c>
      <c r="L14073" s="15"/>
      <c r="M14073" s="1">
        <f t="shared" si="135"/>
        <v>193910.79917136699</v>
      </c>
      <c r="T14073"/>
    </row>
    <row r="14074" spans="1:20" x14ac:dyDescent="0.25">
      <c r="A14074">
        <v>1999</v>
      </c>
      <c r="B14074">
        <v>7</v>
      </c>
      <c r="C14074">
        <v>12</v>
      </c>
      <c r="D14074">
        <v>80</v>
      </c>
      <c r="E14074">
        <v>62</v>
      </c>
      <c r="F14074">
        <v>4</v>
      </c>
      <c r="H14074">
        <f t="shared" si="136"/>
        <v>71</v>
      </c>
      <c r="I14074">
        <f t="shared" si="137"/>
        <v>0</v>
      </c>
      <c r="J14074">
        <f t="shared" si="133"/>
        <v>6</v>
      </c>
      <c r="K14074">
        <f t="shared" si="134"/>
        <v>6</v>
      </c>
      <c r="L14074" s="15"/>
      <c r="M14074" s="1">
        <f t="shared" si="135"/>
        <v>166749.35456764192</v>
      </c>
      <c r="T14074"/>
    </row>
    <row r="14075" spans="1:20" x14ac:dyDescent="0.25">
      <c r="A14075">
        <v>1999</v>
      </c>
      <c r="B14075">
        <v>7</v>
      </c>
      <c r="C14075">
        <v>13</v>
      </c>
      <c r="D14075">
        <v>78</v>
      </c>
      <c r="E14075">
        <v>63</v>
      </c>
      <c r="F14075">
        <v>1</v>
      </c>
      <c r="H14075">
        <f t="shared" si="136"/>
        <v>70.5</v>
      </c>
      <c r="I14075">
        <f t="shared" si="137"/>
        <v>0</v>
      </c>
      <c r="J14075">
        <f t="shared" si="133"/>
        <v>5.5</v>
      </c>
      <c r="K14075">
        <f t="shared" si="134"/>
        <v>5.5</v>
      </c>
      <c r="L14075" s="15"/>
      <c r="M14075" s="1">
        <f t="shared" si="135"/>
        <v>153168.63226577936</v>
      </c>
      <c r="T14075"/>
    </row>
    <row r="14076" spans="1:20" x14ac:dyDescent="0.25">
      <c r="A14076">
        <v>1999</v>
      </c>
      <c r="B14076">
        <v>7</v>
      </c>
      <c r="C14076">
        <v>14</v>
      </c>
      <c r="D14076">
        <v>76</v>
      </c>
      <c r="E14076">
        <v>64</v>
      </c>
      <c r="F14076">
        <v>0</v>
      </c>
      <c r="H14076">
        <f t="shared" si="136"/>
        <v>70</v>
      </c>
      <c r="I14076">
        <f t="shared" si="137"/>
        <v>0</v>
      </c>
      <c r="J14076">
        <f t="shared" si="133"/>
        <v>5</v>
      </c>
      <c r="K14076">
        <f t="shared" si="134"/>
        <v>5</v>
      </c>
      <c r="L14076" s="15"/>
      <c r="M14076" s="1">
        <f t="shared" si="135"/>
        <v>139587.90996391681</v>
      </c>
      <c r="T14076"/>
    </row>
    <row r="14077" spans="1:20" x14ac:dyDescent="0.25">
      <c r="A14077">
        <v>1999</v>
      </c>
      <c r="B14077">
        <v>7</v>
      </c>
      <c r="C14077">
        <v>15</v>
      </c>
      <c r="D14077">
        <v>90</v>
      </c>
      <c r="E14077">
        <v>63</v>
      </c>
      <c r="F14077">
        <v>0</v>
      </c>
      <c r="H14077">
        <f t="shared" si="136"/>
        <v>76.5</v>
      </c>
      <c r="I14077">
        <f t="shared" si="137"/>
        <v>0</v>
      </c>
      <c r="J14077">
        <f t="shared" si="133"/>
        <v>11.5</v>
      </c>
      <c r="K14077">
        <f t="shared" si="134"/>
        <v>11.5</v>
      </c>
      <c r="L14077" s="15"/>
      <c r="M14077" s="1">
        <f t="shared" si="135"/>
        <v>316137.29988812993</v>
      </c>
      <c r="T14077"/>
    </row>
    <row r="14078" spans="1:20" x14ac:dyDescent="0.25">
      <c r="A14078">
        <v>1999</v>
      </c>
      <c r="B14078">
        <v>7</v>
      </c>
      <c r="C14078">
        <v>16</v>
      </c>
      <c r="D14078">
        <v>97</v>
      </c>
      <c r="E14078">
        <v>73</v>
      </c>
      <c r="F14078">
        <v>0</v>
      </c>
      <c r="H14078">
        <f t="shared" si="136"/>
        <v>85</v>
      </c>
      <c r="I14078">
        <f t="shared" si="137"/>
        <v>0</v>
      </c>
      <c r="J14078">
        <f t="shared" si="133"/>
        <v>20</v>
      </c>
      <c r="K14078">
        <f t="shared" si="134"/>
        <v>20</v>
      </c>
      <c r="L14078" s="15"/>
      <c r="M14078" s="1">
        <f t="shared" si="135"/>
        <v>547009.57901979319</v>
      </c>
      <c r="T14078"/>
    </row>
    <row r="14079" spans="1:20" x14ac:dyDescent="0.25">
      <c r="A14079">
        <v>1999</v>
      </c>
      <c r="B14079">
        <v>7</v>
      </c>
      <c r="C14079">
        <v>17</v>
      </c>
      <c r="D14079">
        <v>98</v>
      </c>
      <c r="E14079">
        <v>77</v>
      </c>
      <c r="F14079">
        <v>0</v>
      </c>
      <c r="H14079">
        <f t="shared" si="136"/>
        <v>87.5</v>
      </c>
      <c r="I14079">
        <f t="shared" si="137"/>
        <v>0</v>
      </c>
      <c r="J14079">
        <f t="shared" si="133"/>
        <v>22.5</v>
      </c>
      <c r="K14079">
        <f t="shared" si="134"/>
        <v>22.5</v>
      </c>
      <c r="L14079" s="15"/>
      <c r="M14079" s="1">
        <f t="shared" si="135"/>
        <v>614913.19052910595</v>
      </c>
      <c r="T14079"/>
    </row>
    <row r="14080" spans="1:20" x14ac:dyDescent="0.25">
      <c r="A14080">
        <v>1999</v>
      </c>
      <c r="B14080">
        <v>7</v>
      </c>
      <c r="C14080">
        <v>18</v>
      </c>
      <c r="D14080">
        <v>98</v>
      </c>
      <c r="E14080">
        <v>79</v>
      </c>
      <c r="F14080">
        <v>0</v>
      </c>
      <c r="H14080">
        <f t="shared" si="136"/>
        <v>88.5</v>
      </c>
      <c r="I14080">
        <f t="shared" si="137"/>
        <v>0</v>
      </c>
      <c r="J14080">
        <f t="shared" si="133"/>
        <v>23.5</v>
      </c>
      <c r="K14080">
        <f t="shared" si="134"/>
        <v>23.5</v>
      </c>
      <c r="L14080" s="15"/>
      <c r="M14080" s="1">
        <f t="shared" si="135"/>
        <v>642074.63513283106</v>
      </c>
      <c r="T14080"/>
    </row>
    <row r="14081" spans="1:20" x14ac:dyDescent="0.25">
      <c r="A14081">
        <v>1999</v>
      </c>
      <c r="B14081">
        <v>7</v>
      </c>
      <c r="C14081">
        <v>19</v>
      </c>
      <c r="D14081">
        <v>101</v>
      </c>
      <c r="E14081">
        <v>77</v>
      </c>
      <c r="F14081">
        <v>3</v>
      </c>
      <c r="H14081">
        <f t="shared" si="136"/>
        <v>89</v>
      </c>
      <c r="I14081">
        <f t="shared" si="137"/>
        <v>0</v>
      </c>
      <c r="J14081">
        <f t="shared" si="133"/>
        <v>24</v>
      </c>
      <c r="K14081">
        <f t="shared" si="134"/>
        <v>24</v>
      </c>
      <c r="L14081" s="15"/>
      <c r="M14081" s="1">
        <f t="shared" si="135"/>
        <v>655655.35743469361</v>
      </c>
      <c r="T14081"/>
    </row>
    <row r="14082" spans="1:20" x14ac:dyDescent="0.25">
      <c r="A14082">
        <v>1999</v>
      </c>
      <c r="B14082">
        <v>7</v>
      </c>
      <c r="C14082">
        <v>20</v>
      </c>
      <c r="D14082">
        <v>87</v>
      </c>
      <c r="E14082">
        <v>68</v>
      </c>
      <c r="F14082">
        <v>6</v>
      </c>
      <c r="H14082">
        <f t="shared" si="136"/>
        <v>77.5</v>
      </c>
      <c r="I14082">
        <f t="shared" si="137"/>
        <v>0</v>
      </c>
      <c r="J14082">
        <f t="shared" si="133"/>
        <v>12.5</v>
      </c>
      <c r="K14082">
        <f t="shared" si="134"/>
        <v>12.5</v>
      </c>
      <c r="L14082" s="15"/>
      <c r="M14082" s="1">
        <f t="shared" si="135"/>
        <v>343298.74449185503</v>
      </c>
      <c r="T14082"/>
    </row>
    <row r="14083" spans="1:20" x14ac:dyDescent="0.25">
      <c r="A14083">
        <v>1999</v>
      </c>
      <c r="B14083">
        <v>7</v>
      </c>
      <c r="C14083">
        <v>21</v>
      </c>
      <c r="D14083">
        <v>82</v>
      </c>
      <c r="E14083">
        <v>71</v>
      </c>
      <c r="F14083">
        <v>4</v>
      </c>
      <c r="H14083">
        <f t="shared" si="136"/>
        <v>76.5</v>
      </c>
      <c r="I14083">
        <f t="shared" si="137"/>
        <v>0</v>
      </c>
      <c r="J14083">
        <f t="shared" si="133"/>
        <v>11.5</v>
      </c>
      <c r="K14083">
        <f t="shared" si="134"/>
        <v>11.5</v>
      </c>
      <c r="L14083" s="15"/>
      <c r="M14083" s="1">
        <f t="shared" si="135"/>
        <v>316137.29988812993</v>
      </c>
      <c r="T14083"/>
    </row>
    <row r="14084" spans="1:20" x14ac:dyDescent="0.25">
      <c r="A14084">
        <v>1999</v>
      </c>
      <c r="B14084">
        <v>7</v>
      </c>
      <c r="C14084">
        <v>22</v>
      </c>
      <c r="D14084">
        <v>83</v>
      </c>
      <c r="E14084">
        <v>73</v>
      </c>
      <c r="F14084">
        <v>2</v>
      </c>
      <c r="H14084">
        <f t="shared" si="136"/>
        <v>78</v>
      </c>
      <c r="I14084">
        <f t="shared" si="137"/>
        <v>0</v>
      </c>
      <c r="J14084">
        <f t="shared" si="133"/>
        <v>13</v>
      </c>
      <c r="K14084">
        <f t="shared" si="134"/>
        <v>13</v>
      </c>
      <c r="L14084" s="15"/>
      <c r="M14084" s="1">
        <f t="shared" si="135"/>
        <v>356879.46679371758</v>
      </c>
      <c r="T14084"/>
    </row>
    <row r="14085" spans="1:20" x14ac:dyDescent="0.25">
      <c r="A14085">
        <v>1999</v>
      </c>
      <c r="B14085">
        <v>7</v>
      </c>
      <c r="C14085">
        <v>23</v>
      </c>
      <c r="D14085">
        <v>92</v>
      </c>
      <c r="E14085">
        <v>72</v>
      </c>
      <c r="F14085">
        <v>0</v>
      </c>
      <c r="H14085">
        <f t="shared" si="136"/>
        <v>82</v>
      </c>
      <c r="I14085">
        <f t="shared" si="137"/>
        <v>0</v>
      </c>
      <c r="J14085">
        <f t="shared" si="133"/>
        <v>17</v>
      </c>
      <c r="K14085">
        <f t="shared" si="134"/>
        <v>17</v>
      </c>
      <c r="L14085" s="15"/>
      <c r="M14085" s="1">
        <f t="shared" si="135"/>
        <v>465525.24520861794</v>
      </c>
      <c r="T14085"/>
    </row>
    <row r="14086" spans="1:20" x14ac:dyDescent="0.25">
      <c r="A14086">
        <v>1999</v>
      </c>
      <c r="B14086">
        <v>7</v>
      </c>
      <c r="C14086">
        <v>24</v>
      </c>
      <c r="D14086">
        <v>97</v>
      </c>
      <c r="E14086">
        <v>79</v>
      </c>
      <c r="F14086">
        <v>0</v>
      </c>
      <c r="H14086">
        <f t="shared" si="136"/>
        <v>88</v>
      </c>
      <c r="I14086">
        <f t="shared" si="137"/>
        <v>0</v>
      </c>
      <c r="J14086">
        <f t="shared" ref="J14086:J14149" si="138">+IF(H14086&gt;$L$12418,H14086-$L$12418,0)</f>
        <v>23</v>
      </c>
      <c r="K14086">
        <f t="shared" ref="K14086:K14149" si="139">+I14086+J14086</f>
        <v>23</v>
      </c>
      <c r="L14086" s="15"/>
      <c r="M14086" s="1">
        <f t="shared" ref="M14086:M14149" si="140">+(L$12416/30.25)+($L$12417*K14086)</f>
        <v>628493.9128309685</v>
      </c>
      <c r="T14086"/>
    </row>
    <row r="14087" spans="1:20" x14ac:dyDescent="0.25">
      <c r="A14087">
        <v>1999</v>
      </c>
      <c r="B14087">
        <v>7</v>
      </c>
      <c r="C14087">
        <v>25</v>
      </c>
      <c r="D14087">
        <v>97</v>
      </c>
      <c r="E14087">
        <v>77</v>
      </c>
      <c r="F14087">
        <v>0</v>
      </c>
      <c r="H14087">
        <f t="shared" si="136"/>
        <v>87</v>
      </c>
      <c r="I14087">
        <f t="shared" si="137"/>
        <v>0</v>
      </c>
      <c r="J14087">
        <f t="shared" si="138"/>
        <v>22</v>
      </c>
      <c r="K14087">
        <f t="shared" si="139"/>
        <v>22</v>
      </c>
      <c r="L14087" s="15"/>
      <c r="M14087" s="1">
        <f t="shared" si="140"/>
        <v>601332.4682272434</v>
      </c>
      <c r="T14087"/>
    </row>
    <row r="14088" spans="1:20" x14ac:dyDescent="0.25">
      <c r="A14088">
        <v>1999</v>
      </c>
      <c r="B14088">
        <v>7</v>
      </c>
      <c r="C14088">
        <v>26</v>
      </c>
      <c r="D14088">
        <v>93</v>
      </c>
      <c r="E14088">
        <v>75</v>
      </c>
      <c r="F14088">
        <v>0</v>
      </c>
      <c r="H14088">
        <f t="shared" si="136"/>
        <v>84</v>
      </c>
      <c r="I14088">
        <f t="shared" si="137"/>
        <v>0</v>
      </c>
      <c r="J14088">
        <f t="shared" si="138"/>
        <v>19</v>
      </c>
      <c r="K14088">
        <f t="shared" si="139"/>
        <v>19</v>
      </c>
      <c r="L14088" s="15"/>
      <c r="M14088" s="1">
        <f t="shared" si="140"/>
        <v>519848.13441606809</v>
      </c>
      <c r="T14088"/>
    </row>
    <row r="14089" spans="1:20" x14ac:dyDescent="0.25">
      <c r="A14089">
        <v>1999</v>
      </c>
      <c r="B14089">
        <v>7</v>
      </c>
      <c r="C14089">
        <v>27</v>
      </c>
      <c r="D14089">
        <v>96</v>
      </c>
      <c r="E14089">
        <v>74</v>
      </c>
      <c r="F14089">
        <v>0</v>
      </c>
      <c r="H14089">
        <f t="shared" si="136"/>
        <v>85</v>
      </c>
      <c r="I14089">
        <f t="shared" si="137"/>
        <v>0</v>
      </c>
      <c r="J14089">
        <f t="shared" si="138"/>
        <v>20</v>
      </c>
      <c r="K14089">
        <f t="shared" si="139"/>
        <v>20</v>
      </c>
      <c r="L14089" s="15"/>
      <c r="M14089" s="1">
        <f t="shared" si="140"/>
        <v>547009.57901979319</v>
      </c>
      <c r="T14089"/>
    </row>
    <row r="14090" spans="1:20" x14ac:dyDescent="0.25">
      <c r="A14090">
        <v>1999</v>
      </c>
      <c r="B14090">
        <v>7</v>
      </c>
      <c r="C14090">
        <v>28</v>
      </c>
      <c r="D14090">
        <v>97</v>
      </c>
      <c r="E14090">
        <v>71</v>
      </c>
      <c r="F14090">
        <v>3</v>
      </c>
      <c r="H14090">
        <f t="shared" si="136"/>
        <v>84</v>
      </c>
      <c r="I14090">
        <f t="shared" si="137"/>
        <v>0</v>
      </c>
      <c r="J14090">
        <f t="shared" si="138"/>
        <v>19</v>
      </c>
      <c r="K14090">
        <f t="shared" si="139"/>
        <v>19</v>
      </c>
      <c r="L14090" s="15"/>
      <c r="M14090" s="1">
        <f t="shared" si="140"/>
        <v>519848.13441606809</v>
      </c>
      <c r="T14090"/>
    </row>
    <row r="14091" spans="1:20" x14ac:dyDescent="0.25">
      <c r="A14091">
        <v>1999</v>
      </c>
      <c r="B14091">
        <v>7</v>
      </c>
      <c r="C14091">
        <v>29</v>
      </c>
      <c r="D14091">
        <v>93</v>
      </c>
      <c r="E14091">
        <v>74</v>
      </c>
      <c r="F14091">
        <v>0</v>
      </c>
      <c r="H14091">
        <f t="shared" si="136"/>
        <v>83.5</v>
      </c>
      <c r="I14091">
        <f t="shared" si="137"/>
        <v>0</v>
      </c>
      <c r="J14091">
        <f t="shared" si="138"/>
        <v>18.5</v>
      </c>
      <c r="K14091">
        <f t="shared" si="139"/>
        <v>18.5</v>
      </c>
      <c r="L14091" s="15"/>
      <c r="M14091" s="1">
        <f t="shared" si="140"/>
        <v>506267.4121142056</v>
      </c>
      <c r="T14091"/>
    </row>
    <row r="14092" spans="1:20" x14ac:dyDescent="0.25">
      <c r="A14092">
        <v>1999</v>
      </c>
      <c r="B14092">
        <v>7</v>
      </c>
      <c r="C14092">
        <v>30</v>
      </c>
      <c r="D14092">
        <v>92</v>
      </c>
      <c r="E14092">
        <v>73</v>
      </c>
      <c r="F14092">
        <v>0</v>
      </c>
      <c r="H14092">
        <f t="shared" si="136"/>
        <v>82.5</v>
      </c>
      <c r="I14092">
        <f t="shared" si="137"/>
        <v>0</v>
      </c>
      <c r="J14092">
        <f t="shared" si="138"/>
        <v>17.5</v>
      </c>
      <c r="K14092">
        <f t="shared" si="139"/>
        <v>17.5</v>
      </c>
      <c r="L14092" s="15"/>
      <c r="M14092" s="1">
        <f t="shared" si="140"/>
        <v>479105.96751048049</v>
      </c>
      <c r="T14092"/>
    </row>
    <row r="14093" spans="1:20" x14ac:dyDescent="0.25">
      <c r="A14093">
        <v>1999</v>
      </c>
      <c r="B14093">
        <v>7</v>
      </c>
      <c r="C14093">
        <v>31</v>
      </c>
      <c r="D14093">
        <v>90</v>
      </c>
      <c r="E14093">
        <v>75</v>
      </c>
      <c r="F14093">
        <v>0</v>
      </c>
      <c r="H14093">
        <f t="shared" si="136"/>
        <v>82.5</v>
      </c>
      <c r="I14093">
        <f t="shared" si="137"/>
        <v>0</v>
      </c>
      <c r="J14093">
        <f t="shared" si="138"/>
        <v>17.5</v>
      </c>
      <c r="K14093">
        <f t="shared" si="139"/>
        <v>17.5</v>
      </c>
      <c r="L14093" s="15"/>
      <c r="M14093" s="1">
        <f t="shared" si="140"/>
        <v>479105.96751048049</v>
      </c>
      <c r="T14093"/>
    </row>
    <row r="14094" spans="1:20" x14ac:dyDescent="0.25">
      <c r="A14094">
        <v>1999</v>
      </c>
      <c r="B14094">
        <v>8</v>
      </c>
      <c r="C14094">
        <v>1</v>
      </c>
      <c r="D14094">
        <v>98</v>
      </c>
      <c r="E14094">
        <v>79</v>
      </c>
      <c r="F14094">
        <v>0</v>
      </c>
      <c r="H14094">
        <f t="shared" si="136"/>
        <v>88.5</v>
      </c>
      <c r="I14094">
        <f t="shared" si="137"/>
        <v>0</v>
      </c>
      <c r="J14094">
        <f t="shared" si="138"/>
        <v>23.5</v>
      </c>
      <c r="K14094">
        <f t="shared" si="139"/>
        <v>23.5</v>
      </c>
      <c r="L14094" s="15"/>
      <c r="M14094" s="1">
        <f t="shared" si="140"/>
        <v>642074.63513283106</v>
      </c>
      <c r="T14094"/>
    </row>
    <row r="14095" spans="1:20" x14ac:dyDescent="0.25">
      <c r="A14095">
        <v>1999</v>
      </c>
      <c r="B14095">
        <v>8</v>
      </c>
      <c r="C14095">
        <v>2</v>
      </c>
      <c r="D14095">
        <v>90</v>
      </c>
      <c r="E14095">
        <v>71</v>
      </c>
      <c r="F14095">
        <v>0</v>
      </c>
      <c r="H14095">
        <f t="shared" si="136"/>
        <v>80.5</v>
      </c>
      <c r="I14095">
        <f t="shared" si="137"/>
        <v>0</v>
      </c>
      <c r="J14095">
        <f t="shared" si="138"/>
        <v>15.5</v>
      </c>
      <c r="K14095">
        <f t="shared" si="139"/>
        <v>15.5</v>
      </c>
      <c r="L14095" s="15"/>
      <c r="M14095" s="1">
        <f t="shared" si="140"/>
        <v>424783.07830303028</v>
      </c>
      <c r="T14095"/>
    </row>
    <row r="14096" spans="1:20" x14ac:dyDescent="0.25">
      <c r="A14096">
        <v>1999</v>
      </c>
      <c r="B14096">
        <v>8</v>
      </c>
      <c r="C14096">
        <v>3</v>
      </c>
      <c r="D14096">
        <v>87</v>
      </c>
      <c r="E14096">
        <v>69</v>
      </c>
      <c r="F14096">
        <v>0</v>
      </c>
      <c r="H14096">
        <f t="shared" si="136"/>
        <v>78</v>
      </c>
      <c r="I14096">
        <f t="shared" si="137"/>
        <v>0</v>
      </c>
      <c r="J14096">
        <f t="shared" si="138"/>
        <v>13</v>
      </c>
      <c r="K14096">
        <f t="shared" si="139"/>
        <v>13</v>
      </c>
      <c r="L14096" s="15"/>
      <c r="M14096" s="1">
        <f t="shared" si="140"/>
        <v>356879.46679371758</v>
      </c>
      <c r="T14096"/>
    </row>
    <row r="14097" spans="1:20" x14ac:dyDescent="0.25">
      <c r="A14097">
        <v>1999</v>
      </c>
      <c r="B14097">
        <v>8</v>
      </c>
      <c r="C14097">
        <v>4</v>
      </c>
      <c r="D14097">
        <v>88</v>
      </c>
      <c r="E14097">
        <v>70</v>
      </c>
      <c r="F14097">
        <v>0</v>
      </c>
      <c r="H14097">
        <f t="shared" si="136"/>
        <v>79</v>
      </c>
      <c r="I14097">
        <f t="shared" si="137"/>
        <v>0</v>
      </c>
      <c r="J14097">
        <f t="shared" si="138"/>
        <v>14</v>
      </c>
      <c r="K14097">
        <f t="shared" si="139"/>
        <v>14</v>
      </c>
      <c r="L14097" s="15"/>
      <c r="M14097" s="1">
        <f t="shared" si="140"/>
        <v>384040.91139744263</v>
      </c>
      <c r="T14097"/>
    </row>
    <row r="14098" spans="1:20" x14ac:dyDescent="0.25">
      <c r="A14098">
        <v>1999</v>
      </c>
      <c r="B14098">
        <v>8</v>
      </c>
      <c r="C14098">
        <v>5</v>
      </c>
      <c r="D14098">
        <v>90</v>
      </c>
      <c r="E14098">
        <v>68</v>
      </c>
      <c r="F14098">
        <v>12</v>
      </c>
      <c r="H14098">
        <f t="shared" si="136"/>
        <v>79</v>
      </c>
      <c r="I14098">
        <f t="shared" si="137"/>
        <v>0</v>
      </c>
      <c r="J14098">
        <f t="shared" si="138"/>
        <v>14</v>
      </c>
      <c r="K14098">
        <f t="shared" si="139"/>
        <v>14</v>
      </c>
      <c r="L14098" s="15"/>
      <c r="M14098" s="1">
        <f t="shared" si="140"/>
        <v>384040.91139744263</v>
      </c>
      <c r="T14098"/>
    </row>
    <row r="14099" spans="1:20" x14ac:dyDescent="0.25">
      <c r="A14099">
        <v>1999</v>
      </c>
      <c r="B14099">
        <v>8</v>
      </c>
      <c r="C14099">
        <v>6</v>
      </c>
      <c r="D14099">
        <v>88</v>
      </c>
      <c r="E14099">
        <v>68</v>
      </c>
      <c r="F14099">
        <v>0</v>
      </c>
      <c r="H14099">
        <f t="shared" si="136"/>
        <v>78</v>
      </c>
      <c r="I14099">
        <f t="shared" si="137"/>
        <v>0</v>
      </c>
      <c r="J14099">
        <f t="shared" si="138"/>
        <v>13</v>
      </c>
      <c r="K14099">
        <f t="shared" si="139"/>
        <v>13</v>
      </c>
      <c r="L14099" s="15"/>
      <c r="M14099" s="1">
        <f t="shared" si="140"/>
        <v>356879.46679371758</v>
      </c>
      <c r="T14099"/>
    </row>
    <row r="14100" spans="1:20" x14ac:dyDescent="0.25">
      <c r="A14100">
        <v>1999</v>
      </c>
      <c r="B14100">
        <v>8</v>
      </c>
      <c r="C14100">
        <v>7</v>
      </c>
      <c r="D14100">
        <v>88</v>
      </c>
      <c r="E14100">
        <v>68</v>
      </c>
      <c r="F14100">
        <v>0</v>
      </c>
      <c r="H14100">
        <f t="shared" si="136"/>
        <v>78</v>
      </c>
      <c r="I14100">
        <f t="shared" si="137"/>
        <v>0</v>
      </c>
      <c r="J14100">
        <f t="shared" si="138"/>
        <v>13</v>
      </c>
      <c r="K14100">
        <f t="shared" si="139"/>
        <v>13</v>
      </c>
      <c r="L14100" s="15"/>
      <c r="M14100" s="1">
        <f t="shared" si="140"/>
        <v>356879.46679371758</v>
      </c>
      <c r="T14100"/>
    </row>
    <row r="14101" spans="1:20" x14ac:dyDescent="0.25">
      <c r="A14101">
        <v>1999</v>
      </c>
      <c r="B14101">
        <v>8</v>
      </c>
      <c r="C14101">
        <v>8</v>
      </c>
      <c r="D14101">
        <v>81</v>
      </c>
      <c r="E14101">
        <v>73</v>
      </c>
      <c r="F14101">
        <v>3</v>
      </c>
      <c r="H14101">
        <f t="shared" si="136"/>
        <v>77</v>
      </c>
      <c r="I14101">
        <f t="shared" si="137"/>
        <v>0</v>
      </c>
      <c r="J14101">
        <f t="shared" si="138"/>
        <v>12</v>
      </c>
      <c r="K14101">
        <f t="shared" si="139"/>
        <v>12</v>
      </c>
      <c r="L14101" s="15"/>
      <c r="M14101" s="1">
        <f t="shared" si="140"/>
        <v>329718.02218999248</v>
      </c>
      <c r="T14101"/>
    </row>
    <row r="14102" spans="1:20" x14ac:dyDescent="0.25">
      <c r="A14102">
        <v>1999</v>
      </c>
      <c r="B14102">
        <v>8</v>
      </c>
      <c r="C14102">
        <v>9</v>
      </c>
      <c r="D14102">
        <v>82</v>
      </c>
      <c r="E14102">
        <v>65</v>
      </c>
      <c r="F14102">
        <v>0</v>
      </c>
      <c r="H14102">
        <f t="shared" si="136"/>
        <v>73.5</v>
      </c>
      <c r="I14102">
        <f t="shared" si="137"/>
        <v>0</v>
      </c>
      <c r="J14102">
        <f t="shared" si="138"/>
        <v>8.5</v>
      </c>
      <c r="K14102">
        <f t="shared" si="139"/>
        <v>8.5</v>
      </c>
      <c r="L14102" s="15"/>
      <c r="M14102" s="1">
        <f t="shared" si="140"/>
        <v>234652.96607695465</v>
      </c>
      <c r="T14102"/>
    </row>
    <row r="14103" spans="1:20" x14ac:dyDescent="0.25">
      <c r="A14103">
        <v>1999</v>
      </c>
      <c r="B14103">
        <v>8</v>
      </c>
      <c r="C14103">
        <v>10</v>
      </c>
      <c r="D14103">
        <v>80</v>
      </c>
      <c r="E14103">
        <v>62</v>
      </c>
      <c r="F14103">
        <v>0</v>
      </c>
      <c r="H14103">
        <f t="shared" si="136"/>
        <v>71</v>
      </c>
      <c r="I14103">
        <f t="shared" si="137"/>
        <v>0</v>
      </c>
      <c r="J14103">
        <f t="shared" si="138"/>
        <v>6</v>
      </c>
      <c r="K14103">
        <f t="shared" si="139"/>
        <v>6</v>
      </c>
      <c r="L14103" s="15"/>
      <c r="M14103" s="1">
        <f t="shared" si="140"/>
        <v>166749.35456764192</v>
      </c>
      <c r="T14103"/>
    </row>
    <row r="14104" spans="1:20" x14ac:dyDescent="0.25">
      <c r="A14104">
        <v>1999</v>
      </c>
      <c r="B14104">
        <v>8</v>
      </c>
      <c r="C14104">
        <v>11</v>
      </c>
      <c r="D14104">
        <v>84</v>
      </c>
      <c r="E14104">
        <v>69</v>
      </c>
      <c r="F14104">
        <v>5</v>
      </c>
      <c r="H14104">
        <f t="shared" si="136"/>
        <v>76.5</v>
      </c>
      <c r="I14104">
        <f t="shared" si="137"/>
        <v>0</v>
      </c>
      <c r="J14104">
        <f t="shared" si="138"/>
        <v>11.5</v>
      </c>
      <c r="K14104">
        <f t="shared" si="139"/>
        <v>11.5</v>
      </c>
      <c r="L14104" s="15"/>
      <c r="M14104" s="1">
        <f t="shared" si="140"/>
        <v>316137.29988812993</v>
      </c>
      <c r="T14104"/>
    </row>
    <row r="14105" spans="1:20" x14ac:dyDescent="0.25">
      <c r="A14105">
        <v>1999</v>
      </c>
      <c r="B14105">
        <v>8</v>
      </c>
      <c r="C14105">
        <v>12</v>
      </c>
      <c r="D14105">
        <v>88</v>
      </c>
      <c r="E14105">
        <v>73</v>
      </c>
      <c r="F14105">
        <v>0</v>
      </c>
      <c r="H14105">
        <f t="shared" si="136"/>
        <v>80.5</v>
      </c>
      <c r="I14105">
        <f t="shared" si="137"/>
        <v>0</v>
      </c>
      <c r="J14105">
        <f t="shared" si="138"/>
        <v>15.5</v>
      </c>
      <c r="K14105">
        <f t="shared" si="139"/>
        <v>15.5</v>
      </c>
      <c r="L14105" s="15"/>
      <c r="M14105" s="1">
        <f t="shared" si="140"/>
        <v>424783.07830303028</v>
      </c>
      <c r="T14105"/>
    </row>
    <row r="14106" spans="1:20" x14ac:dyDescent="0.25">
      <c r="A14106">
        <v>1999</v>
      </c>
      <c r="B14106">
        <v>8</v>
      </c>
      <c r="C14106">
        <v>13</v>
      </c>
      <c r="D14106">
        <v>88</v>
      </c>
      <c r="E14106">
        <v>74</v>
      </c>
      <c r="F14106">
        <v>2</v>
      </c>
      <c r="H14106">
        <f t="shared" si="136"/>
        <v>81</v>
      </c>
      <c r="I14106">
        <f t="shared" si="137"/>
        <v>0</v>
      </c>
      <c r="J14106">
        <f t="shared" si="138"/>
        <v>16</v>
      </c>
      <c r="K14106">
        <f t="shared" si="139"/>
        <v>16</v>
      </c>
      <c r="L14106" s="15"/>
      <c r="M14106" s="1">
        <f t="shared" si="140"/>
        <v>438363.80060489284</v>
      </c>
      <c r="T14106"/>
    </row>
    <row r="14107" spans="1:20" x14ac:dyDescent="0.25">
      <c r="A14107">
        <v>1999</v>
      </c>
      <c r="B14107">
        <v>8</v>
      </c>
      <c r="C14107">
        <v>14</v>
      </c>
      <c r="D14107">
        <v>86</v>
      </c>
      <c r="E14107">
        <v>69</v>
      </c>
      <c r="F14107">
        <v>78</v>
      </c>
      <c r="H14107">
        <f t="shared" si="136"/>
        <v>77.5</v>
      </c>
      <c r="I14107">
        <f t="shared" si="137"/>
        <v>0</v>
      </c>
      <c r="J14107">
        <f t="shared" si="138"/>
        <v>12.5</v>
      </c>
      <c r="K14107">
        <f t="shared" si="139"/>
        <v>12.5</v>
      </c>
      <c r="L14107" s="15"/>
      <c r="M14107" s="1">
        <f t="shared" si="140"/>
        <v>343298.74449185503</v>
      </c>
      <c r="T14107"/>
    </row>
    <row r="14108" spans="1:20" x14ac:dyDescent="0.25">
      <c r="A14108">
        <v>1999</v>
      </c>
      <c r="B14108">
        <v>8</v>
      </c>
      <c r="C14108">
        <v>15</v>
      </c>
      <c r="D14108">
        <v>82</v>
      </c>
      <c r="E14108">
        <v>68</v>
      </c>
      <c r="F14108">
        <v>39</v>
      </c>
      <c r="H14108">
        <f t="shared" si="136"/>
        <v>75</v>
      </c>
      <c r="I14108">
        <f t="shared" si="137"/>
        <v>0</v>
      </c>
      <c r="J14108">
        <f t="shared" si="138"/>
        <v>10</v>
      </c>
      <c r="K14108">
        <f t="shared" si="139"/>
        <v>10</v>
      </c>
      <c r="L14108" s="15"/>
      <c r="M14108" s="1">
        <f t="shared" si="140"/>
        <v>275395.13298254227</v>
      </c>
      <c r="T14108"/>
    </row>
    <row r="14109" spans="1:20" x14ac:dyDescent="0.25">
      <c r="A14109">
        <v>1999</v>
      </c>
      <c r="B14109">
        <v>8</v>
      </c>
      <c r="C14109">
        <v>16</v>
      </c>
      <c r="D14109">
        <v>86</v>
      </c>
      <c r="E14109">
        <v>67</v>
      </c>
      <c r="F14109">
        <v>0</v>
      </c>
      <c r="H14109">
        <f t="shared" si="136"/>
        <v>76.5</v>
      </c>
      <c r="I14109">
        <f t="shared" si="137"/>
        <v>0</v>
      </c>
      <c r="J14109">
        <f t="shared" si="138"/>
        <v>11.5</v>
      </c>
      <c r="K14109">
        <f t="shared" si="139"/>
        <v>11.5</v>
      </c>
      <c r="L14109" s="15"/>
      <c r="M14109" s="1">
        <f t="shared" si="140"/>
        <v>316137.29988812993</v>
      </c>
      <c r="T14109"/>
    </row>
    <row r="14110" spans="1:20" x14ac:dyDescent="0.25">
      <c r="A14110">
        <v>1999</v>
      </c>
      <c r="B14110">
        <v>8</v>
      </c>
      <c r="C14110">
        <v>17</v>
      </c>
      <c r="D14110">
        <v>86</v>
      </c>
      <c r="E14110">
        <v>72</v>
      </c>
      <c r="F14110">
        <v>0</v>
      </c>
      <c r="H14110">
        <f t="shared" ref="H14110:H14173" si="141">+(D14110+E14110)/2</f>
        <v>79</v>
      </c>
      <c r="I14110">
        <f t="shared" ref="I14110:I14173" si="142">+IF(H14110&lt;65,65-H14110,0)</f>
        <v>0</v>
      </c>
      <c r="J14110">
        <f t="shared" si="138"/>
        <v>14</v>
      </c>
      <c r="K14110">
        <f t="shared" si="139"/>
        <v>14</v>
      </c>
      <c r="L14110" s="15"/>
      <c r="M14110" s="1">
        <f t="shared" si="140"/>
        <v>384040.91139744263</v>
      </c>
      <c r="T14110"/>
    </row>
    <row r="14111" spans="1:20" x14ac:dyDescent="0.25">
      <c r="A14111">
        <v>1999</v>
      </c>
      <c r="B14111">
        <v>8</v>
      </c>
      <c r="C14111">
        <v>18</v>
      </c>
      <c r="D14111">
        <v>88</v>
      </c>
      <c r="E14111">
        <v>73</v>
      </c>
      <c r="F14111">
        <v>0</v>
      </c>
      <c r="H14111">
        <f t="shared" si="141"/>
        <v>80.5</v>
      </c>
      <c r="I14111">
        <f t="shared" si="142"/>
        <v>0</v>
      </c>
      <c r="J14111">
        <f t="shared" si="138"/>
        <v>15.5</v>
      </c>
      <c r="K14111">
        <f t="shared" si="139"/>
        <v>15.5</v>
      </c>
      <c r="L14111" s="15"/>
      <c r="M14111" s="1">
        <f t="shared" si="140"/>
        <v>424783.07830303028</v>
      </c>
      <c r="T14111"/>
    </row>
    <row r="14112" spans="1:20" x14ac:dyDescent="0.25">
      <c r="A14112">
        <v>1999</v>
      </c>
      <c r="B14112">
        <v>8</v>
      </c>
      <c r="C14112">
        <v>19</v>
      </c>
      <c r="D14112">
        <v>82</v>
      </c>
      <c r="E14112">
        <v>69</v>
      </c>
      <c r="F14112">
        <v>0</v>
      </c>
      <c r="H14112">
        <f t="shared" si="141"/>
        <v>75.5</v>
      </c>
      <c r="I14112">
        <f t="shared" si="142"/>
        <v>0</v>
      </c>
      <c r="J14112">
        <f t="shared" si="138"/>
        <v>10.5</v>
      </c>
      <c r="K14112">
        <f t="shared" si="139"/>
        <v>10.5</v>
      </c>
      <c r="L14112" s="15"/>
      <c r="M14112" s="1">
        <f t="shared" si="140"/>
        <v>288975.85528440482</v>
      </c>
      <c r="T14112"/>
    </row>
    <row r="14113" spans="1:20" x14ac:dyDescent="0.25">
      <c r="A14113">
        <v>1999</v>
      </c>
      <c r="B14113">
        <v>8</v>
      </c>
      <c r="C14113">
        <v>20</v>
      </c>
      <c r="D14113">
        <v>74</v>
      </c>
      <c r="E14113">
        <v>60</v>
      </c>
      <c r="F14113">
        <v>26</v>
      </c>
      <c r="H14113">
        <f t="shared" si="141"/>
        <v>67</v>
      </c>
      <c r="I14113">
        <f t="shared" si="142"/>
        <v>0</v>
      </c>
      <c r="J14113">
        <f t="shared" si="138"/>
        <v>2</v>
      </c>
      <c r="K14113">
        <f t="shared" si="139"/>
        <v>2</v>
      </c>
      <c r="L14113" s="15"/>
      <c r="M14113" s="1">
        <f t="shared" si="140"/>
        <v>58103.576152741531</v>
      </c>
      <c r="T14113"/>
    </row>
    <row r="14114" spans="1:20" x14ac:dyDescent="0.25">
      <c r="A14114">
        <v>1999</v>
      </c>
      <c r="B14114">
        <v>8</v>
      </c>
      <c r="C14114">
        <v>21</v>
      </c>
      <c r="D14114">
        <v>64</v>
      </c>
      <c r="E14114">
        <v>59</v>
      </c>
      <c r="F14114">
        <v>5</v>
      </c>
      <c r="H14114">
        <f t="shared" si="141"/>
        <v>61.5</v>
      </c>
      <c r="I14114">
        <f t="shared" si="142"/>
        <v>3.5</v>
      </c>
      <c r="J14114">
        <f t="shared" si="138"/>
        <v>0</v>
      </c>
      <c r="K14114">
        <f t="shared" si="139"/>
        <v>3.5</v>
      </c>
      <c r="L14114" s="15"/>
      <c r="M14114" s="1">
        <f t="shared" si="140"/>
        <v>98845.743058329172</v>
      </c>
      <c r="T14114"/>
    </row>
    <row r="14115" spans="1:20" x14ac:dyDescent="0.25">
      <c r="A14115">
        <v>1999</v>
      </c>
      <c r="B14115">
        <v>8</v>
      </c>
      <c r="C14115">
        <v>22</v>
      </c>
      <c r="D14115">
        <v>72</v>
      </c>
      <c r="E14115">
        <v>60</v>
      </c>
      <c r="F14115">
        <v>0</v>
      </c>
      <c r="H14115">
        <f t="shared" si="141"/>
        <v>66</v>
      </c>
      <c r="I14115">
        <f t="shared" si="142"/>
        <v>0</v>
      </c>
      <c r="J14115">
        <f t="shared" si="138"/>
        <v>1</v>
      </c>
      <c r="K14115">
        <f t="shared" si="139"/>
        <v>1</v>
      </c>
      <c r="L14115" s="15"/>
      <c r="M14115" s="1">
        <f t="shared" si="140"/>
        <v>30942.131549016442</v>
      </c>
      <c r="T14115"/>
    </row>
    <row r="14116" spans="1:20" x14ac:dyDescent="0.25">
      <c r="A14116">
        <v>1999</v>
      </c>
      <c r="B14116">
        <v>8</v>
      </c>
      <c r="C14116">
        <v>23</v>
      </c>
      <c r="D14116">
        <v>86</v>
      </c>
      <c r="E14116">
        <v>61</v>
      </c>
      <c r="F14116">
        <v>0</v>
      </c>
      <c r="H14116">
        <f t="shared" si="141"/>
        <v>73.5</v>
      </c>
      <c r="I14116">
        <f t="shared" si="142"/>
        <v>0</v>
      </c>
      <c r="J14116">
        <f t="shared" si="138"/>
        <v>8.5</v>
      </c>
      <c r="K14116">
        <f t="shared" si="139"/>
        <v>8.5</v>
      </c>
      <c r="L14116" s="15"/>
      <c r="M14116" s="1">
        <f t="shared" si="140"/>
        <v>234652.96607695465</v>
      </c>
      <c r="T14116"/>
    </row>
    <row r="14117" spans="1:20" x14ac:dyDescent="0.25">
      <c r="A14117">
        <v>1999</v>
      </c>
      <c r="B14117">
        <v>8</v>
      </c>
      <c r="C14117">
        <v>24</v>
      </c>
      <c r="D14117">
        <v>87</v>
      </c>
      <c r="E14117">
        <v>68</v>
      </c>
      <c r="F14117">
        <v>0</v>
      </c>
      <c r="H14117">
        <f t="shared" si="141"/>
        <v>77.5</v>
      </c>
      <c r="I14117">
        <f t="shared" si="142"/>
        <v>0</v>
      </c>
      <c r="J14117">
        <f t="shared" si="138"/>
        <v>12.5</v>
      </c>
      <c r="K14117">
        <f t="shared" si="139"/>
        <v>12.5</v>
      </c>
      <c r="L14117" s="15"/>
      <c r="M14117" s="1">
        <f t="shared" si="140"/>
        <v>343298.74449185503</v>
      </c>
      <c r="T14117"/>
    </row>
    <row r="14118" spans="1:20" x14ac:dyDescent="0.25">
      <c r="A14118">
        <v>1999</v>
      </c>
      <c r="B14118">
        <v>8</v>
      </c>
      <c r="C14118">
        <v>25</v>
      </c>
      <c r="D14118">
        <v>81</v>
      </c>
      <c r="E14118">
        <v>69</v>
      </c>
      <c r="F14118">
        <v>76.5</v>
      </c>
      <c r="H14118">
        <f t="shared" si="141"/>
        <v>75</v>
      </c>
      <c r="I14118">
        <f t="shared" si="142"/>
        <v>0</v>
      </c>
      <c r="J14118">
        <f t="shared" si="138"/>
        <v>10</v>
      </c>
      <c r="K14118">
        <f t="shared" si="139"/>
        <v>10</v>
      </c>
      <c r="L14118" s="15"/>
      <c r="M14118" s="1">
        <f t="shared" si="140"/>
        <v>275395.13298254227</v>
      </c>
      <c r="T14118"/>
    </row>
    <row r="14119" spans="1:20" x14ac:dyDescent="0.25">
      <c r="A14119">
        <v>1999</v>
      </c>
      <c r="B14119">
        <v>8</v>
      </c>
      <c r="C14119">
        <v>26</v>
      </c>
      <c r="D14119">
        <v>76</v>
      </c>
      <c r="E14119">
        <v>69</v>
      </c>
      <c r="F14119">
        <v>153</v>
      </c>
      <c r="H14119">
        <f t="shared" si="141"/>
        <v>72.5</v>
      </c>
      <c r="I14119">
        <f t="shared" si="142"/>
        <v>0</v>
      </c>
      <c r="J14119">
        <f t="shared" si="138"/>
        <v>7.5</v>
      </c>
      <c r="K14119">
        <f t="shared" si="139"/>
        <v>7.5</v>
      </c>
      <c r="L14119" s="15"/>
      <c r="M14119" s="1">
        <f t="shared" si="140"/>
        <v>207491.52147322954</v>
      </c>
      <c r="T14119"/>
    </row>
    <row r="14120" spans="1:20" x14ac:dyDescent="0.25">
      <c r="A14120">
        <v>1999</v>
      </c>
      <c r="B14120">
        <v>8</v>
      </c>
      <c r="C14120">
        <v>27</v>
      </c>
      <c r="D14120">
        <v>82</v>
      </c>
      <c r="E14120">
        <v>68</v>
      </c>
      <c r="F14120">
        <v>5</v>
      </c>
      <c r="H14120">
        <f t="shared" si="141"/>
        <v>75</v>
      </c>
      <c r="I14120">
        <f t="shared" si="142"/>
        <v>0</v>
      </c>
      <c r="J14120">
        <f t="shared" si="138"/>
        <v>10</v>
      </c>
      <c r="K14120">
        <f t="shared" si="139"/>
        <v>10</v>
      </c>
      <c r="L14120" s="15"/>
      <c r="M14120" s="1">
        <f t="shared" si="140"/>
        <v>275395.13298254227</v>
      </c>
      <c r="T14120"/>
    </row>
    <row r="14121" spans="1:20" x14ac:dyDescent="0.25">
      <c r="A14121">
        <v>1999</v>
      </c>
      <c r="B14121">
        <v>8</v>
      </c>
      <c r="C14121">
        <v>28</v>
      </c>
      <c r="D14121">
        <v>87</v>
      </c>
      <c r="E14121">
        <v>70</v>
      </c>
      <c r="F14121">
        <v>0</v>
      </c>
      <c r="H14121">
        <f t="shared" si="141"/>
        <v>78.5</v>
      </c>
      <c r="I14121">
        <f t="shared" si="142"/>
        <v>0</v>
      </c>
      <c r="J14121">
        <f t="shared" si="138"/>
        <v>13.5</v>
      </c>
      <c r="K14121">
        <f t="shared" si="139"/>
        <v>13.5</v>
      </c>
      <c r="L14121" s="15"/>
      <c r="M14121" s="1">
        <f t="shared" si="140"/>
        <v>370460.18909558008</v>
      </c>
      <c r="T14121"/>
    </row>
    <row r="14122" spans="1:20" x14ac:dyDescent="0.25">
      <c r="A14122">
        <v>1999</v>
      </c>
      <c r="B14122">
        <v>8</v>
      </c>
      <c r="C14122">
        <v>29</v>
      </c>
      <c r="D14122">
        <v>89</v>
      </c>
      <c r="E14122">
        <v>65</v>
      </c>
      <c r="F14122">
        <v>0</v>
      </c>
      <c r="H14122">
        <f t="shared" si="141"/>
        <v>77</v>
      </c>
      <c r="I14122">
        <f t="shared" si="142"/>
        <v>0</v>
      </c>
      <c r="J14122">
        <f t="shared" si="138"/>
        <v>12</v>
      </c>
      <c r="K14122">
        <f t="shared" si="139"/>
        <v>12</v>
      </c>
      <c r="L14122" s="15"/>
      <c r="M14122" s="1">
        <f t="shared" si="140"/>
        <v>329718.02218999248</v>
      </c>
      <c r="T14122"/>
    </row>
    <row r="14123" spans="1:20" x14ac:dyDescent="0.25">
      <c r="A14123">
        <v>1999</v>
      </c>
      <c r="B14123">
        <v>8</v>
      </c>
      <c r="C14123">
        <v>30</v>
      </c>
      <c r="D14123">
        <v>71</v>
      </c>
      <c r="E14123">
        <v>59</v>
      </c>
      <c r="F14123">
        <v>0</v>
      </c>
      <c r="H14123">
        <f t="shared" si="141"/>
        <v>65</v>
      </c>
      <c r="I14123">
        <f t="shared" si="142"/>
        <v>0</v>
      </c>
      <c r="J14123">
        <f t="shared" si="138"/>
        <v>0</v>
      </c>
      <c r="K14123">
        <f t="shared" si="139"/>
        <v>0</v>
      </c>
      <c r="L14123" s="15"/>
      <c r="M14123" s="1">
        <f t="shared" si="140"/>
        <v>3780.6869452913475</v>
      </c>
      <c r="T14123"/>
    </row>
    <row r="14124" spans="1:20" x14ac:dyDescent="0.25">
      <c r="A14124">
        <v>1999</v>
      </c>
      <c r="B14124">
        <v>8</v>
      </c>
      <c r="C14124">
        <v>31</v>
      </c>
      <c r="D14124">
        <v>75</v>
      </c>
      <c r="E14124">
        <v>60</v>
      </c>
      <c r="F14124">
        <v>0</v>
      </c>
      <c r="H14124">
        <f t="shared" si="141"/>
        <v>67.5</v>
      </c>
      <c r="I14124">
        <f t="shared" si="142"/>
        <v>0</v>
      </c>
      <c r="J14124">
        <f t="shared" si="138"/>
        <v>2.5</v>
      </c>
      <c r="K14124">
        <f t="shared" si="139"/>
        <v>2.5</v>
      </c>
      <c r="L14124" s="15"/>
      <c r="M14124" s="1">
        <f t="shared" si="140"/>
        <v>71684.298454604083</v>
      </c>
      <c r="T14124"/>
    </row>
    <row r="14125" spans="1:20" x14ac:dyDescent="0.25">
      <c r="A14125">
        <v>1999</v>
      </c>
      <c r="B14125">
        <v>9</v>
      </c>
      <c r="C14125">
        <v>1</v>
      </c>
      <c r="D14125">
        <v>77</v>
      </c>
      <c r="E14125">
        <v>62</v>
      </c>
      <c r="F14125">
        <v>0</v>
      </c>
      <c r="H14125">
        <f t="shared" si="141"/>
        <v>69.5</v>
      </c>
      <c r="I14125">
        <f t="shared" si="142"/>
        <v>0</v>
      </c>
      <c r="J14125">
        <f t="shared" si="138"/>
        <v>4.5</v>
      </c>
      <c r="K14125">
        <f t="shared" si="139"/>
        <v>4.5</v>
      </c>
      <c r="L14125" s="15"/>
      <c r="M14125" s="1">
        <f t="shared" si="140"/>
        <v>126007.18766205428</v>
      </c>
      <c r="T14125"/>
    </row>
    <row r="14126" spans="1:20" x14ac:dyDescent="0.25">
      <c r="A14126">
        <v>1999</v>
      </c>
      <c r="B14126">
        <v>9</v>
      </c>
      <c r="C14126">
        <v>2</v>
      </c>
      <c r="D14126">
        <v>83</v>
      </c>
      <c r="E14126">
        <v>63</v>
      </c>
      <c r="F14126">
        <v>0</v>
      </c>
      <c r="H14126">
        <f t="shared" si="141"/>
        <v>73</v>
      </c>
      <c r="I14126">
        <f t="shared" si="142"/>
        <v>0</v>
      </c>
      <c r="J14126">
        <f t="shared" si="138"/>
        <v>8</v>
      </c>
      <c r="K14126">
        <f t="shared" si="139"/>
        <v>8</v>
      </c>
      <c r="L14126" s="15"/>
      <c r="M14126" s="1">
        <f t="shared" si="140"/>
        <v>221072.24377509209</v>
      </c>
      <c r="T14126"/>
    </row>
    <row r="14127" spans="1:20" x14ac:dyDescent="0.25">
      <c r="A14127">
        <v>1999</v>
      </c>
      <c r="B14127">
        <v>9</v>
      </c>
      <c r="C14127">
        <v>3</v>
      </c>
      <c r="D14127">
        <v>83</v>
      </c>
      <c r="E14127">
        <v>63</v>
      </c>
      <c r="F14127">
        <v>0</v>
      </c>
      <c r="H14127">
        <f t="shared" si="141"/>
        <v>73</v>
      </c>
      <c r="I14127">
        <f t="shared" si="142"/>
        <v>0</v>
      </c>
      <c r="J14127">
        <f t="shared" si="138"/>
        <v>8</v>
      </c>
      <c r="K14127">
        <f t="shared" si="139"/>
        <v>8</v>
      </c>
      <c r="L14127" s="15"/>
      <c r="M14127" s="1">
        <f t="shared" si="140"/>
        <v>221072.24377509209</v>
      </c>
      <c r="T14127"/>
    </row>
    <row r="14128" spans="1:20" x14ac:dyDescent="0.25">
      <c r="A14128">
        <v>1999</v>
      </c>
      <c r="B14128">
        <v>9</v>
      </c>
      <c r="C14128">
        <v>4</v>
      </c>
      <c r="D14128">
        <v>81</v>
      </c>
      <c r="E14128">
        <v>68</v>
      </c>
      <c r="F14128">
        <v>0</v>
      </c>
      <c r="H14128">
        <f t="shared" si="141"/>
        <v>74.5</v>
      </c>
      <c r="I14128">
        <f t="shared" si="142"/>
        <v>0</v>
      </c>
      <c r="J14128">
        <f t="shared" si="138"/>
        <v>9.5</v>
      </c>
      <c r="K14128">
        <f t="shared" si="139"/>
        <v>9.5</v>
      </c>
      <c r="L14128" s="15"/>
      <c r="M14128" s="1">
        <f t="shared" si="140"/>
        <v>261814.41068067972</v>
      </c>
      <c r="T14128"/>
    </row>
    <row r="14129" spans="1:20" x14ac:dyDescent="0.25">
      <c r="A14129">
        <v>1999</v>
      </c>
      <c r="B14129">
        <v>9</v>
      </c>
      <c r="C14129">
        <v>5</v>
      </c>
      <c r="D14129">
        <v>76</v>
      </c>
      <c r="E14129">
        <v>71</v>
      </c>
      <c r="F14129">
        <v>24</v>
      </c>
      <c r="H14129">
        <f t="shared" si="141"/>
        <v>73.5</v>
      </c>
      <c r="I14129">
        <f t="shared" si="142"/>
        <v>0</v>
      </c>
      <c r="J14129">
        <f t="shared" si="138"/>
        <v>8.5</v>
      </c>
      <c r="K14129">
        <f t="shared" si="139"/>
        <v>8.5</v>
      </c>
      <c r="L14129" s="15"/>
      <c r="M14129" s="1">
        <f t="shared" si="140"/>
        <v>234652.96607695465</v>
      </c>
      <c r="T14129"/>
    </row>
    <row r="14130" spans="1:20" x14ac:dyDescent="0.25">
      <c r="A14130">
        <v>1999</v>
      </c>
      <c r="B14130">
        <v>9</v>
      </c>
      <c r="C14130">
        <v>6</v>
      </c>
      <c r="D14130">
        <v>83</v>
      </c>
      <c r="E14130">
        <v>74</v>
      </c>
      <c r="F14130">
        <v>35.5</v>
      </c>
      <c r="H14130">
        <f t="shared" si="141"/>
        <v>78.5</v>
      </c>
      <c r="I14130">
        <f t="shared" si="142"/>
        <v>0</v>
      </c>
      <c r="J14130">
        <f t="shared" si="138"/>
        <v>13.5</v>
      </c>
      <c r="K14130">
        <f t="shared" si="139"/>
        <v>13.5</v>
      </c>
      <c r="L14130" s="15"/>
      <c r="M14130" s="1">
        <f t="shared" si="140"/>
        <v>370460.18909558008</v>
      </c>
      <c r="T14130"/>
    </row>
    <row r="14131" spans="1:20" x14ac:dyDescent="0.25">
      <c r="A14131">
        <v>1999</v>
      </c>
      <c r="B14131">
        <v>9</v>
      </c>
      <c r="C14131">
        <v>7</v>
      </c>
      <c r="D14131">
        <v>79</v>
      </c>
      <c r="E14131">
        <v>73</v>
      </c>
      <c r="F14131">
        <v>47</v>
      </c>
      <c r="H14131">
        <f t="shared" si="141"/>
        <v>76</v>
      </c>
      <c r="I14131">
        <f t="shared" si="142"/>
        <v>0</v>
      </c>
      <c r="J14131">
        <f t="shared" si="138"/>
        <v>11</v>
      </c>
      <c r="K14131">
        <f t="shared" si="139"/>
        <v>11</v>
      </c>
      <c r="L14131" s="15"/>
      <c r="M14131" s="1">
        <f t="shared" si="140"/>
        <v>302556.57758626738</v>
      </c>
      <c r="T14131"/>
    </row>
    <row r="14132" spans="1:20" x14ac:dyDescent="0.25">
      <c r="A14132">
        <v>1999</v>
      </c>
      <c r="B14132">
        <v>9</v>
      </c>
      <c r="C14132">
        <v>8</v>
      </c>
      <c r="D14132">
        <v>81</v>
      </c>
      <c r="E14132">
        <v>72</v>
      </c>
      <c r="F14132">
        <v>0</v>
      </c>
      <c r="H14132">
        <f t="shared" si="141"/>
        <v>76.5</v>
      </c>
      <c r="I14132">
        <f t="shared" si="142"/>
        <v>0</v>
      </c>
      <c r="J14132">
        <f t="shared" si="138"/>
        <v>11.5</v>
      </c>
      <c r="K14132">
        <f t="shared" si="139"/>
        <v>11.5</v>
      </c>
      <c r="L14132" s="15"/>
      <c r="M14132" s="1">
        <f t="shared" si="140"/>
        <v>316137.29988812993</v>
      </c>
      <c r="T14132"/>
    </row>
    <row r="14133" spans="1:20" x14ac:dyDescent="0.25">
      <c r="A14133">
        <v>1999</v>
      </c>
      <c r="B14133">
        <v>9</v>
      </c>
      <c r="C14133">
        <v>9</v>
      </c>
      <c r="D14133">
        <v>82</v>
      </c>
      <c r="E14133">
        <v>71</v>
      </c>
      <c r="F14133">
        <v>2</v>
      </c>
      <c r="H14133">
        <f t="shared" si="141"/>
        <v>76.5</v>
      </c>
      <c r="I14133">
        <f t="shared" si="142"/>
        <v>0</v>
      </c>
      <c r="J14133">
        <f t="shared" si="138"/>
        <v>11.5</v>
      </c>
      <c r="K14133">
        <f t="shared" si="139"/>
        <v>11.5</v>
      </c>
      <c r="L14133" s="15"/>
      <c r="M14133" s="1">
        <f t="shared" si="140"/>
        <v>316137.29988812993</v>
      </c>
      <c r="T14133"/>
    </row>
    <row r="14134" spans="1:20" x14ac:dyDescent="0.25">
      <c r="A14134">
        <v>1999</v>
      </c>
      <c r="B14134">
        <v>9</v>
      </c>
      <c r="C14134">
        <v>10</v>
      </c>
      <c r="D14134">
        <v>75</v>
      </c>
      <c r="E14134">
        <v>68</v>
      </c>
      <c r="F14134">
        <v>138</v>
      </c>
      <c r="H14134">
        <f t="shared" si="141"/>
        <v>71.5</v>
      </c>
      <c r="I14134">
        <f t="shared" si="142"/>
        <v>0</v>
      </c>
      <c r="J14134">
        <f t="shared" si="138"/>
        <v>6.5</v>
      </c>
      <c r="K14134">
        <f t="shared" si="139"/>
        <v>6.5</v>
      </c>
      <c r="L14134" s="15"/>
      <c r="M14134" s="1">
        <f t="shared" si="140"/>
        <v>180330.07686950447</v>
      </c>
      <c r="T14134"/>
    </row>
    <row r="14135" spans="1:20" x14ac:dyDescent="0.25">
      <c r="A14135">
        <v>1999</v>
      </c>
      <c r="B14135">
        <v>9</v>
      </c>
      <c r="C14135">
        <v>11</v>
      </c>
      <c r="D14135">
        <v>79</v>
      </c>
      <c r="E14135">
        <v>63</v>
      </c>
      <c r="F14135">
        <v>0</v>
      </c>
      <c r="H14135">
        <f t="shared" si="141"/>
        <v>71</v>
      </c>
      <c r="I14135">
        <f t="shared" si="142"/>
        <v>0</v>
      </c>
      <c r="J14135">
        <f t="shared" si="138"/>
        <v>6</v>
      </c>
      <c r="K14135">
        <f t="shared" si="139"/>
        <v>6</v>
      </c>
      <c r="L14135" s="15"/>
      <c r="M14135" s="1">
        <f t="shared" si="140"/>
        <v>166749.35456764192</v>
      </c>
      <c r="T14135"/>
    </row>
    <row r="14136" spans="1:20" x14ac:dyDescent="0.25">
      <c r="A14136">
        <v>1999</v>
      </c>
      <c r="B14136">
        <v>9</v>
      </c>
      <c r="C14136">
        <v>12</v>
      </c>
      <c r="D14136">
        <v>81</v>
      </c>
      <c r="E14136">
        <v>61</v>
      </c>
      <c r="F14136">
        <v>0</v>
      </c>
      <c r="H14136">
        <f t="shared" si="141"/>
        <v>71</v>
      </c>
      <c r="I14136">
        <f t="shared" si="142"/>
        <v>0</v>
      </c>
      <c r="J14136">
        <f t="shared" si="138"/>
        <v>6</v>
      </c>
      <c r="K14136">
        <f t="shared" si="139"/>
        <v>6</v>
      </c>
      <c r="L14136" s="15"/>
      <c r="M14136" s="1">
        <f t="shared" si="140"/>
        <v>166749.35456764192</v>
      </c>
      <c r="T14136"/>
    </row>
    <row r="14137" spans="1:20" x14ac:dyDescent="0.25">
      <c r="A14137">
        <v>1999</v>
      </c>
      <c r="B14137">
        <v>9</v>
      </c>
      <c r="C14137">
        <v>13</v>
      </c>
      <c r="D14137">
        <v>84</v>
      </c>
      <c r="E14137">
        <v>63</v>
      </c>
      <c r="F14137">
        <v>0</v>
      </c>
      <c r="H14137">
        <f t="shared" si="141"/>
        <v>73.5</v>
      </c>
      <c r="I14137">
        <f t="shared" si="142"/>
        <v>0</v>
      </c>
      <c r="J14137">
        <f t="shared" si="138"/>
        <v>8.5</v>
      </c>
      <c r="K14137">
        <f t="shared" si="139"/>
        <v>8.5</v>
      </c>
      <c r="L14137" s="15"/>
      <c r="M14137" s="1">
        <f t="shared" si="140"/>
        <v>234652.96607695465</v>
      </c>
      <c r="T14137"/>
    </row>
    <row r="14138" spans="1:20" x14ac:dyDescent="0.25">
      <c r="A14138">
        <v>1999</v>
      </c>
      <c r="B14138">
        <v>9</v>
      </c>
      <c r="C14138">
        <v>14</v>
      </c>
      <c r="D14138">
        <v>88</v>
      </c>
      <c r="E14138">
        <v>65</v>
      </c>
      <c r="F14138">
        <v>21</v>
      </c>
      <c r="H14138">
        <f t="shared" si="141"/>
        <v>76.5</v>
      </c>
      <c r="I14138">
        <f t="shared" si="142"/>
        <v>0</v>
      </c>
      <c r="J14138">
        <f t="shared" si="138"/>
        <v>11.5</v>
      </c>
      <c r="K14138">
        <f t="shared" si="139"/>
        <v>11.5</v>
      </c>
      <c r="L14138" s="15"/>
      <c r="M14138" s="1">
        <f t="shared" si="140"/>
        <v>316137.29988812993</v>
      </c>
      <c r="T14138"/>
    </row>
    <row r="14139" spans="1:20" x14ac:dyDescent="0.25">
      <c r="A14139">
        <v>1999</v>
      </c>
      <c r="B14139">
        <v>9</v>
      </c>
      <c r="C14139">
        <v>15</v>
      </c>
      <c r="D14139">
        <v>71</v>
      </c>
      <c r="E14139">
        <v>67</v>
      </c>
      <c r="F14139">
        <v>42</v>
      </c>
      <c r="H14139">
        <f t="shared" si="141"/>
        <v>69</v>
      </c>
      <c r="I14139">
        <f t="shared" si="142"/>
        <v>0</v>
      </c>
      <c r="J14139">
        <f t="shared" si="138"/>
        <v>4</v>
      </c>
      <c r="K14139">
        <f t="shared" si="139"/>
        <v>4</v>
      </c>
      <c r="L14139" s="15"/>
      <c r="M14139" s="1">
        <f t="shared" si="140"/>
        <v>112426.46536019172</v>
      </c>
      <c r="T14139"/>
    </row>
    <row r="14140" spans="1:20" x14ac:dyDescent="0.25">
      <c r="A14140">
        <v>1999</v>
      </c>
      <c r="B14140">
        <v>9</v>
      </c>
      <c r="C14140">
        <v>16</v>
      </c>
      <c r="D14140">
        <v>75</v>
      </c>
      <c r="E14140">
        <v>58</v>
      </c>
      <c r="F14140">
        <v>502</v>
      </c>
      <c r="H14140">
        <f t="shared" si="141"/>
        <v>66.5</v>
      </c>
      <c r="I14140">
        <f t="shared" si="142"/>
        <v>0</v>
      </c>
      <c r="J14140">
        <f t="shared" si="138"/>
        <v>1.5</v>
      </c>
      <c r="K14140">
        <f t="shared" si="139"/>
        <v>1.5</v>
      </c>
      <c r="L14140" s="15"/>
      <c r="M14140" s="1">
        <f t="shared" si="140"/>
        <v>44522.853850878986</v>
      </c>
      <c r="T14140"/>
    </row>
    <row r="14141" spans="1:20" x14ac:dyDescent="0.25">
      <c r="A14141">
        <v>1999</v>
      </c>
      <c r="B14141">
        <v>9</v>
      </c>
      <c r="C14141">
        <v>17</v>
      </c>
      <c r="D14141">
        <v>72</v>
      </c>
      <c r="E14141">
        <v>59</v>
      </c>
      <c r="F14141">
        <v>0</v>
      </c>
      <c r="H14141">
        <f t="shared" si="141"/>
        <v>65.5</v>
      </c>
      <c r="I14141">
        <f t="shared" si="142"/>
        <v>0</v>
      </c>
      <c r="J14141">
        <f t="shared" si="138"/>
        <v>0.5</v>
      </c>
      <c r="K14141">
        <f t="shared" si="139"/>
        <v>0.5</v>
      </c>
      <c r="L14141" s="15"/>
      <c r="M14141" s="1">
        <f t="shared" si="140"/>
        <v>17361.409247153893</v>
      </c>
      <c r="T14141"/>
    </row>
    <row r="14142" spans="1:20" x14ac:dyDescent="0.25">
      <c r="A14142">
        <v>1999</v>
      </c>
      <c r="B14142">
        <v>9</v>
      </c>
      <c r="C14142">
        <v>18</v>
      </c>
      <c r="D14142">
        <v>75</v>
      </c>
      <c r="E14142">
        <v>55</v>
      </c>
      <c r="F14142">
        <v>0</v>
      </c>
      <c r="H14142">
        <f t="shared" si="141"/>
        <v>65</v>
      </c>
      <c r="I14142">
        <f t="shared" si="142"/>
        <v>0</v>
      </c>
      <c r="J14142">
        <f t="shared" si="138"/>
        <v>0</v>
      </c>
      <c r="K14142">
        <f t="shared" si="139"/>
        <v>0</v>
      </c>
      <c r="L14142" s="15"/>
      <c r="M14142" s="1">
        <f t="shared" si="140"/>
        <v>3780.6869452913475</v>
      </c>
      <c r="T14142"/>
    </row>
    <row r="14143" spans="1:20" x14ac:dyDescent="0.25">
      <c r="A14143">
        <v>1999</v>
      </c>
      <c r="B14143">
        <v>9</v>
      </c>
      <c r="C14143">
        <v>19</v>
      </c>
      <c r="D14143">
        <v>75</v>
      </c>
      <c r="E14143">
        <v>58</v>
      </c>
      <c r="F14143">
        <v>0</v>
      </c>
      <c r="H14143">
        <f t="shared" si="141"/>
        <v>66.5</v>
      </c>
      <c r="I14143">
        <f t="shared" si="142"/>
        <v>0</v>
      </c>
      <c r="J14143">
        <f t="shared" si="138"/>
        <v>1.5</v>
      </c>
      <c r="K14143">
        <f t="shared" si="139"/>
        <v>1.5</v>
      </c>
      <c r="L14143" s="15"/>
      <c r="M14143" s="1">
        <f t="shared" si="140"/>
        <v>44522.853850878986</v>
      </c>
      <c r="T14143"/>
    </row>
    <row r="14144" spans="1:20" x14ac:dyDescent="0.25">
      <c r="A14144">
        <v>1999</v>
      </c>
      <c r="B14144">
        <v>9</v>
      </c>
      <c r="C14144">
        <v>20</v>
      </c>
      <c r="D14144">
        <v>74</v>
      </c>
      <c r="E14144">
        <v>61</v>
      </c>
      <c r="F14144">
        <v>0</v>
      </c>
      <c r="H14144">
        <f t="shared" si="141"/>
        <v>67.5</v>
      </c>
      <c r="I14144">
        <f t="shared" si="142"/>
        <v>0</v>
      </c>
      <c r="J14144">
        <f t="shared" si="138"/>
        <v>2.5</v>
      </c>
      <c r="K14144">
        <f t="shared" si="139"/>
        <v>2.5</v>
      </c>
      <c r="L14144" s="15"/>
      <c r="M14144" s="1">
        <f t="shared" si="140"/>
        <v>71684.298454604083</v>
      </c>
      <c r="T14144"/>
    </row>
    <row r="14145" spans="1:20" x14ac:dyDescent="0.25">
      <c r="A14145">
        <v>1999</v>
      </c>
      <c r="B14145">
        <v>9</v>
      </c>
      <c r="C14145">
        <v>21</v>
      </c>
      <c r="D14145">
        <v>67</v>
      </c>
      <c r="E14145">
        <v>55</v>
      </c>
      <c r="F14145">
        <v>62</v>
      </c>
      <c r="H14145">
        <f t="shared" si="141"/>
        <v>61</v>
      </c>
      <c r="I14145">
        <f t="shared" si="142"/>
        <v>4</v>
      </c>
      <c r="J14145">
        <f t="shared" si="138"/>
        <v>0</v>
      </c>
      <c r="K14145">
        <f t="shared" si="139"/>
        <v>4</v>
      </c>
      <c r="L14145" s="15"/>
      <c r="M14145" s="1">
        <f t="shared" si="140"/>
        <v>112426.46536019172</v>
      </c>
      <c r="T14145"/>
    </row>
    <row r="14146" spans="1:20" x14ac:dyDescent="0.25">
      <c r="A14146">
        <v>1999</v>
      </c>
      <c r="B14146">
        <v>9</v>
      </c>
      <c r="C14146">
        <v>22</v>
      </c>
      <c r="D14146">
        <v>58</v>
      </c>
      <c r="E14146">
        <v>50</v>
      </c>
      <c r="F14146">
        <v>2</v>
      </c>
      <c r="H14146">
        <f t="shared" si="141"/>
        <v>54</v>
      </c>
      <c r="I14146">
        <f t="shared" si="142"/>
        <v>11</v>
      </c>
      <c r="J14146">
        <f t="shared" si="138"/>
        <v>0</v>
      </c>
      <c r="K14146">
        <f t="shared" si="139"/>
        <v>11</v>
      </c>
      <c r="L14146" s="15"/>
      <c r="M14146" s="1">
        <f t="shared" si="140"/>
        <v>302556.57758626738</v>
      </c>
      <c r="T14146"/>
    </row>
    <row r="14147" spans="1:20" x14ac:dyDescent="0.25">
      <c r="A14147">
        <v>1999</v>
      </c>
      <c r="B14147">
        <v>9</v>
      </c>
      <c r="C14147">
        <v>23</v>
      </c>
      <c r="D14147">
        <v>71</v>
      </c>
      <c r="E14147">
        <v>50</v>
      </c>
      <c r="F14147">
        <v>0</v>
      </c>
      <c r="H14147">
        <f t="shared" si="141"/>
        <v>60.5</v>
      </c>
      <c r="I14147">
        <f t="shared" si="142"/>
        <v>4.5</v>
      </c>
      <c r="J14147">
        <f t="shared" si="138"/>
        <v>0</v>
      </c>
      <c r="K14147">
        <f t="shared" si="139"/>
        <v>4.5</v>
      </c>
      <c r="L14147" s="15"/>
      <c r="M14147" s="1">
        <f t="shared" si="140"/>
        <v>126007.18766205428</v>
      </c>
      <c r="T14147"/>
    </row>
    <row r="14148" spans="1:20" x14ac:dyDescent="0.25">
      <c r="A14148">
        <v>1999</v>
      </c>
      <c r="B14148">
        <v>9</v>
      </c>
      <c r="C14148">
        <v>24</v>
      </c>
      <c r="D14148">
        <v>77</v>
      </c>
      <c r="E14148">
        <v>59</v>
      </c>
      <c r="F14148">
        <v>0</v>
      </c>
      <c r="H14148">
        <f t="shared" si="141"/>
        <v>68</v>
      </c>
      <c r="I14148">
        <f t="shared" si="142"/>
        <v>0</v>
      </c>
      <c r="J14148">
        <f t="shared" si="138"/>
        <v>3</v>
      </c>
      <c r="K14148">
        <f t="shared" si="139"/>
        <v>3</v>
      </c>
      <c r="L14148" s="15"/>
      <c r="M14148" s="1">
        <f t="shared" si="140"/>
        <v>85265.020756466634</v>
      </c>
      <c r="T14148"/>
    </row>
    <row r="14149" spans="1:20" x14ac:dyDescent="0.25">
      <c r="A14149">
        <v>1999</v>
      </c>
      <c r="B14149">
        <v>9</v>
      </c>
      <c r="C14149">
        <v>25</v>
      </c>
      <c r="D14149">
        <v>78</v>
      </c>
      <c r="E14149">
        <v>58</v>
      </c>
      <c r="F14149">
        <v>0</v>
      </c>
      <c r="H14149">
        <f t="shared" si="141"/>
        <v>68</v>
      </c>
      <c r="I14149">
        <f t="shared" si="142"/>
        <v>0</v>
      </c>
      <c r="J14149">
        <f t="shared" si="138"/>
        <v>3</v>
      </c>
      <c r="K14149">
        <f t="shared" si="139"/>
        <v>3</v>
      </c>
      <c r="L14149" s="15"/>
      <c r="M14149" s="1">
        <f t="shared" si="140"/>
        <v>85265.020756466634</v>
      </c>
      <c r="T14149"/>
    </row>
    <row r="14150" spans="1:20" x14ac:dyDescent="0.25">
      <c r="A14150">
        <v>1999</v>
      </c>
      <c r="B14150">
        <v>9</v>
      </c>
      <c r="C14150">
        <v>26</v>
      </c>
      <c r="D14150">
        <v>71</v>
      </c>
      <c r="E14150">
        <v>53</v>
      </c>
      <c r="F14150">
        <v>0</v>
      </c>
      <c r="H14150">
        <f t="shared" si="141"/>
        <v>62</v>
      </c>
      <c r="I14150">
        <f t="shared" si="142"/>
        <v>3</v>
      </c>
      <c r="J14150">
        <f t="shared" ref="J14150:J14213" si="143">+IF(H14150&gt;$L$12418,H14150-$L$12418,0)</f>
        <v>0</v>
      </c>
      <c r="K14150">
        <f t="shared" ref="K14150:K14213" si="144">+I14150+J14150</f>
        <v>3</v>
      </c>
      <c r="L14150" s="15"/>
      <c r="M14150" s="1">
        <f t="shared" ref="M14150:M14213" si="145">+(L$12416/30.25)+($L$12417*K14150)</f>
        <v>85265.020756466634</v>
      </c>
      <c r="T14150"/>
    </row>
    <row r="14151" spans="1:20" x14ac:dyDescent="0.25">
      <c r="A14151">
        <v>1999</v>
      </c>
      <c r="B14151">
        <v>9</v>
      </c>
      <c r="C14151">
        <v>27</v>
      </c>
      <c r="D14151">
        <v>73</v>
      </c>
      <c r="E14151">
        <v>59</v>
      </c>
      <c r="F14151">
        <v>0</v>
      </c>
      <c r="H14151">
        <f t="shared" si="141"/>
        <v>66</v>
      </c>
      <c r="I14151">
        <f t="shared" si="142"/>
        <v>0</v>
      </c>
      <c r="J14151">
        <f t="shared" si="143"/>
        <v>1</v>
      </c>
      <c r="K14151">
        <f t="shared" si="144"/>
        <v>1</v>
      </c>
      <c r="L14151" s="15"/>
      <c r="M14151" s="1">
        <f t="shared" si="145"/>
        <v>30942.131549016442</v>
      </c>
      <c r="T14151"/>
    </row>
    <row r="14152" spans="1:20" x14ac:dyDescent="0.25">
      <c r="A14152">
        <v>1999</v>
      </c>
      <c r="B14152">
        <v>9</v>
      </c>
      <c r="C14152">
        <v>28</v>
      </c>
      <c r="D14152">
        <v>78</v>
      </c>
      <c r="E14152">
        <v>66</v>
      </c>
      <c r="F14152">
        <v>0</v>
      </c>
      <c r="H14152">
        <f t="shared" si="141"/>
        <v>72</v>
      </c>
      <c r="I14152">
        <f t="shared" si="142"/>
        <v>0</v>
      </c>
      <c r="J14152">
        <f t="shared" si="143"/>
        <v>7</v>
      </c>
      <c r="K14152">
        <f t="shared" si="144"/>
        <v>7</v>
      </c>
      <c r="L14152" s="15"/>
      <c r="M14152" s="1">
        <f t="shared" si="145"/>
        <v>193910.79917136699</v>
      </c>
      <c r="T14152"/>
    </row>
    <row r="14153" spans="1:20" x14ac:dyDescent="0.25">
      <c r="A14153">
        <v>1999</v>
      </c>
      <c r="B14153">
        <v>9</v>
      </c>
      <c r="C14153">
        <v>29</v>
      </c>
      <c r="D14153">
        <v>74</v>
      </c>
      <c r="E14153">
        <v>68</v>
      </c>
      <c r="F14153">
        <v>0</v>
      </c>
      <c r="H14153">
        <f t="shared" si="141"/>
        <v>71</v>
      </c>
      <c r="I14153">
        <f t="shared" si="142"/>
        <v>0</v>
      </c>
      <c r="J14153">
        <f t="shared" si="143"/>
        <v>6</v>
      </c>
      <c r="K14153">
        <f t="shared" si="144"/>
        <v>6</v>
      </c>
      <c r="L14153" s="15"/>
      <c r="M14153" s="1">
        <f t="shared" si="145"/>
        <v>166749.35456764192</v>
      </c>
      <c r="T14153"/>
    </row>
    <row r="14154" spans="1:20" x14ac:dyDescent="0.25">
      <c r="A14154">
        <v>1999</v>
      </c>
      <c r="B14154">
        <v>9</v>
      </c>
      <c r="C14154">
        <v>30</v>
      </c>
      <c r="D14154">
        <v>70</v>
      </c>
      <c r="E14154">
        <v>58</v>
      </c>
      <c r="F14154">
        <v>62</v>
      </c>
      <c r="H14154">
        <f t="shared" si="141"/>
        <v>64</v>
      </c>
      <c r="I14154">
        <f t="shared" si="142"/>
        <v>1</v>
      </c>
      <c r="J14154">
        <f t="shared" si="143"/>
        <v>0</v>
      </c>
      <c r="K14154">
        <f t="shared" si="144"/>
        <v>1</v>
      </c>
      <c r="L14154" s="15"/>
      <c r="M14154" s="1">
        <f t="shared" si="145"/>
        <v>30942.131549016442</v>
      </c>
      <c r="T14154"/>
    </row>
    <row r="14155" spans="1:20" x14ac:dyDescent="0.25">
      <c r="A14155">
        <v>1999</v>
      </c>
      <c r="B14155">
        <v>10</v>
      </c>
      <c r="C14155">
        <v>1</v>
      </c>
      <c r="D14155">
        <v>71</v>
      </c>
      <c r="E14155">
        <v>51</v>
      </c>
      <c r="F14155">
        <v>0</v>
      </c>
      <c r="H14155">
        <f t="shared" si="141"/>
        <v>61</v>
      </c>
      <c r="I14155">
        <f t="shared" si="142"/>
        <v>4</v>
      </c>
      <c r="J14155">
        <f t="shared" si="143"/>
        <v>0</v>
      </c>
      <c r="K14155">
        <f t="shared" si="144"/>
        <v>4</v>
      </c>
      <c r="L14155" s="15"/>
      <c r="M14155" s="1">
        <f t="shared" si="145"/>
        <v>112426.46536019172</v>
      </c>
      <c r="T14155"/>
    </row>
    <row r="14156" spans="1:20" x14ac:dyDescent="0.25">
      <c r="A14156">
        <v>1999</v>
      </c>
      <c r="B14156">
        <v>10</v>
      </c>
      <c r="C14156">
        <v>2</v>
      </c>
      <c r="D14156">
        <v>73</v>
      </c>
      <c r="E14156">
        <v>54</v>
      </c>
      <c r="F14156">
        <v>0</v>
      </c>
      <c r="H14156">
        <f t="shared" si="141"/>
        <v>63.5</v>
      </c>
      <c r="I14156">
        <f t="shared" si="142"/>
        <v>1.5</v>
      </c>
      <c r="J14156">
        <f t="shared" si="143"/>
        <v>0</v>
      </c>
      <c r="K14156">
        <f t="shared" si="144"/>
        <v>1.5</v>
      </c>
      <c r="L14156" s="15"/>
      <c r="M14156" s="1">
        <f t="shared" si="145"/>
        <v>44522.853850878986</v>
      </c>
      <c r="T14156"/>
    </row>
    <row r="14157" spans="1:20" x14ac:dyDescent="0.25">
      <c r="A14157">
        <v>1999</v>
      </c>
      <c r="B14157">
        <v>10</v>
      </c>
      <c r="C14157">
        <v>3</v>
      </c>
      <c r="D14157">
        <v>75</v>
      </c>
      <c r="E14157">
        <v>61</v>
      </c>
      <c r="F14157">
        <v>0</v>
      </c>
      <c r="H14157">
        <f t="shared" si="141"/>
        <v>68</v>
      </c>
      <c r="I14157">
        <f t="shared" si="142"/>
        <v>0</v>
      </c>
      <c r="J14157">
        <f t="shared" si="143"/>
        <v>3</v>
      </c>
      <c r="K14157">
        <f t="shared" si="144"/>
        <v>3</v>
      </c>
      <c r="L14157" s="15"/>
      <c r="M14157" s="1">
        <f t="shared" si="145"/>
        <v>85265.020756466634</v>
      </c>
      <c r="T14157"/>
    </row>
    <row r="14158" spans="1:20" x14ac:dyDescent="0.25">
      <c r="A14158">
        <v>1999</v>
      </c>
      <c r="B14158">
        <v>10</v>
      </c>
      <c r="C14158">
        <v>4</v>
      </c>
      <c r="D14158">
        <v>70</v>
      </c>
      <c r="E14158">
        <v>49</v>
      </c>
      <c r="F14158">
        <v>73</v>
      </c>
      <c r="H14158">
        <f t="shared" si="141"/>
        <v>59.5</v>
      </c>
      <c r="I14158">
        <f t="shared" si="142"/>
        <v>5.5</v>
      </c>
      <c r="J14158">
        <f t="shared" si="143"/>
        <v>0</v>
      </c>
      <c r="K14158">
        <f t="shared" si="144"/>
        <v>5.5</v>
      </c>
      <c r="L14158" s="15"/>
      <c r="M14158" s="1">
        <f t="shared" si="145"/>
        <v>153168.63226577936</v>
      </c>
      <c r="T14158"/>
    </row>
    <row r="14159" spans="1:20" x14ac:dyDescent="0.25">
      <c r="A14159">
        <v>1999</v>
      </c>
      <c r="B14159">
        <v>10</v>
      </c>
      <c r="C14159">
        <v>5</v>
      </c>
      <c r="D14159">
        <v>53</v>
      </c>
      <c r="E14159">
        <v>47</v>
      </c>
      <c r="F14159">
        <v>3</v>
      </c>
      <c r="H14159">
        <f t="shared" si="141"/>
        <v>50</v>
      </c>
      <c r="I14159">
        <f t="shared" si="142"/>
        <v>15</v>
      </c>
      <c r="J14159">
        <f t="shared" si="143"/>
        <v>0</v>
      </c>
      <c r="K14159">
        <f t="shared" si="144"/>
        <v>15</v>
      </c>
      <c r="L14159" s="15"/>
      <c r="M14159" s="1">
        <f t="shared" si="145"/>
        <v>411202.35600116773</v>
      </c>
      <c r="T14159"/>
    </row>
    <row r="14160" spans="1:20" x14ac:dyDescent="0.25">
      <c r="A14160">
        <v>1999</v>
      </c>
      <c r="B14160">
        <v>10</v>
      </c>
      <c r="C14160">
        <v>6</v>
      </c>
      <c r="D14160">
        <v>65</v>
      </c>
      <c r="E14160">
        <v>44</v>
      </c>
      <c r="F14160">
        <v>0</v>
      </c>
      <c r="H14160">
        <f t="shared" si="141"/>
        <v>54.5</v>
      </c>
      <c r="I14160">
        <f t="shared" si="142"/>
        <v>10.5</v>
      </c>
      <c r="J14160">
        <f t="shared" si="143"/>
        <v>0</v>
      </c>
      <c r="K14160">
        <f t="shared" si="144"/>
        <v>10.5</v>
      </c>
      <c r="L14160" s="15"/>
      <c r="M14160" s="1">
        <f t="shared" si="145"/>
        <v>288975.85528440482</v>
      </c>
      <c r="T14160"/>
    </row>
    <row r="14161" spans="1:20" x14ac:dyDescent="0.25">
      <c r="A14161">
        <v>1999</v>
      </c>
      <c r="B14161">
        <v>10</v>
      </c>
      <c r="C14161">
        <v>7</v>
      </c>
      <c r="D14161">
        <v>53</v>
      </c>
      <c r="E14161">
        <v>39</v>
      </c>
      <c r="F14161">
        <v>0</v>
      </c>
      <c r="H14161">
        <f t="shared" si="141"/>
        <v>46</v>
      </c>
      <c r="I14161">
        <f t="shared" si="142"/>
        <v>19</v>
      </c>
      <c r="J14161">
        <f t="shared" si="143"/>
        <v>0</v>
      </c>
      <c r="K14161">
        <f t="shared" si="144"/>
        <v>19</v>
      </c>
      <c r="L14161" s="15"/>
      <c r="M14161" s="1">
        <f t="shared" si="145"/>
        <v>519848.13441606809</v>
      </c>
      <c r="T14161"/>
    </row>
    <row r="14162" spans="1:20" x14ac:dyDescent="0.25">
      <c r="A14162">
        <v>1999</v>
      </c>
      <c r="B14162">
        <v>10</v>
      </c>
      <c r="C14162">
        <v>8</v>
      </c>
      <c r="D14162">
        <v>61</v>
      </c>
      <c r="E14162">
        <v>44</v>
      </c>
      <c r="F14162">
        <v>0</v>
      </c>
      <c r="H14162">
        <f t="shared" si="141"/>
        <v>52.5</v>
      </c>
      <c r="I14162">
        <f t="shared" si="142"/>
        <v>12.5</v>
      </c>
      <c r="J14162">
        <f t="shared" si="143"/>
        <v>0</v>
      </c>
      <c r="K14162">
        <f t="shared" si="144"/>
        <v>12.5</v>
      </c>
      <c r="L14162" s="15"/>
      <c r="M14162" s="1">
        <f t="shared" si="145"/>
        <v>343298.74449185503</v>
      </c>
      <c r="T14162"/>
    </row>
    <row r="14163" spans="1:20" x14ac:dyDescent="0.25">
      <c r="A14163">
        <v>1999</v>
      </c>
      <c r="B14163">
        <v>10</v>
      </c>
      <c r="C14163">
        <v>9</v>
      </c>
      <c r="D14163">
        <v>69</v>
      </c>
      <c r="E14163">
        <v>58</v>
      </c>
      <c r="F14163">
        <v>27.5</v>
      </c>
      <c r="H14163">
        <f t="shared" si="141"/>
        <v>63.5</v>
      </c>
      <c r="I14163">
        <f t="shared" si="142"/>
        <v>1.5</v>
      </c>
      <c r="J14163">
        <f t="shared" si="143"/>
        <v>0</v>
      </c>
      <c r="K14163">
        <f t="shared" si="144"/>
        <v>1.5</v>
      </c>
      <c r="L14163" s="15"/>
      <c r="M14163" s="1">
        <f t="shared" si="145"/>
        <v>44522.853850878986</v>
      </c>
      <c r="T14163"/>
    </row>
    <row r="14164" spans="1:20" x14ac:dyDescent="0.25">
      <c r="A14164">
        <v>1999</v>
      </c>
      <c r="B14164">
        <v>10</v>
      </c>
      <c r="C14164">
        <v>10</v>
      </c>
      <c r="D14164">
        <v>66</v>
      </c>
      <c r="E14164">
        <v>61</v>
      </c>
      <c r="F14164">
        <v>55</v>
      </c>
      <c r="H14164">
        <f t="shared" si="141"/>
        <v>63.5</v>
      </c>
      <c r="I14164">
        <f t="shared" si="142"/>
        <v>1.5</v>
      </c>
      <c r="J14164">
        <f t="shared" si="143"/>
        <v>0</v>
      </c>
      <c r="K14164">
        <f t="shared" si="144"/>
        <v>1.5</v>
      </c>
      <c r="L14164" s="15"/>
      <c r="M14164" s="1">
        <f t="shared" si="145"/>
        <v>44522.853850878986</v>
      </c>
      <c r="T14164"/>
    </row>
    <row r="14165" spans="1:20" x14ac:dyDescent="0.25">
      <c r="A14165">
        <v>1999</v>
      </c>
      <c r="B14165">
        <v>10</v>
      </c>
      <c r="C14165">
        <v>11</v>
      </c>
      <c r="D14165">
        <v>71</v>
      </c>
      <c r="E14165">
        <v>55</v>
      </c>
      <c r="F14165">
        <v>0</v>
      </c>
      <c r="H14165">
        <f t="shared" si="141"/>
        <v>63</v>
      </c>
      <c r="I14165">
        <f t="shared" si="142"/>
        <v>2</v>
      </c>
      <c r="J14165">
        <f t="shared" si="143"/>
        <v>0</v>
      </c>
      <c r="K14165">
        <f t="shared" si="144"/>
        <v>2</v>
      </c>
      <c r="L14165" s="15"/>
      <c r="M14165" s="1">
        <f t="shared" si="145"/>
        <v>58103.576152741531</v>
      </c>
      <c r="T14165"/>
    </row>
    <row r="14166" spans="1:20" x14ac:dyDescent="0.25">
      <c r="A14166">
        <v>1999</v>
      </c>
      <c r="B14166">
        <v>10</v>
      </c>
      <c r="C14166">
        <v>12</v>
      </c>
      <c r="D14166">
        <v>65</v>
      </c>
      <c r="E14166">
        <v>50</v>
      </c>
      <c r="F14166">
        <v>0</v>
      </c>
      <c r="H14166">
        <f t="shared" si="141"/>
        <v>57.5</v>
      </c>
      <c r="I14166">
        <f t="shared" si="142"/>
        <v>7.5</v>
      </c>
      <c r="J14166">
        <f t="shared" si="143"/>
        <v>0</v>
      </c>
      <c r="K14166">
        <f t="shared" si="144"/>
        <v>7.5</v>
      </c>
      <c r="L14166" s="15"/>
      <c r="M14166" s="1">
        <f t="shared" si="145"/>
        <v>207491.52147322954</v>
      </c>
      <c r="T14166"/>
    </row>
    <row r="14167" spans="1:20" x14ac:dyDescent="0.25">
      <c r="A14167">
        <v>1999</v>
      </c>
      <c r="B14167">
        <v>10</v>
      </c>
      <c r="C14167">
        <v>13</v>
      </c>
      <c r="D14167">
        <v>70</v>
      </c>
      <c r="E14167">
        <v>54</v>
      </c>
      <c r="F14167">
        <v>9</v>
      </c>
      <c r="H14167">
        <f t="shared" si="141"/>
        <v>62</v>
      </c>
      <c r="I14167">
        <f t="shared" si="142"/>
        <v>3</v>
      </c>
      <c r="J14167">
        <f t="shared" si="143"/>
        <v>0</v>
      </c>
      <c r="K14167">
        <f t="shared" si="144"/>
        <v>3</v>
      </c>
      <c r="L14167" s="15"/>
      <c r="M14167" s="1">
        <f t="shared" si="145"/>
        <v>85265.020756466634</v>
      </c>
      <c r="T14167"/>
    </row>
    <row r="14168" spans="1:20" x14ac:dyDescent="0.25">
      <c r="A14168">
        <v>1999</v>
      </c>
      <c r="B14168">
        <v>10</v>
      </c>
      <c r="C14168">
        <v>14</v>
      </c>
      <c r="D14168">
        <v>63</v>
      </c>
      <c r="E14168">
        <v>45</v>
      </c>
      <c r="F14168">
        <v>25</v>
      </c>
      <c r="H14168">
        <f t="shared" si="141"/>
        <v>54</v>
      </c>
      <c r="I14168">
        <f t="shared" si="142"/>
        <v>11</v>
      </c>
      <c r="J14168">
        <f t="shared" si="143"/>
        <v>0</v>
      </c>
      <c r="K14168">
        <f t="shared" si="144"/>
        <v>11</v>
      </c>
      <c r="L14168" s="15"/>
      <c r="M14168" s="1">
        <f t="shared" si="145"/>
        <v>302556.57758626738</v>
      </c>
      <c r="T14168"/>
    </row>
    <row r="14169" spans="1:20" x14ac:dyDescent="0.25">
      <c r="A14169">
        <v>1999</v>
      </c>
      <c r="B14169">
        <v>10</v>
      </c>
      <c r="C14169">
        <v>15</v>
      </c>
      <c r="D14169">
        <v>58</v>
      </c>
      <c r="E14169">
        <v>41</v>
      </c>
      <c r="F14169">
        <v>0</v>
      </c>
      <c r="H14169">
        <f t="shared" si="141"/>
        <v>49.5</v>
      </c>
      <c r="I14169">
        <f t="shared" si="142"/>
        <v>15.5</v>
      </c>
      <c r="J14169">
        <f t="shared" si="143"/>
        <v>0</v>
      </c>
      <c r="K14169">
        <f t="shared" si="144"/>
        <v>15.5</v>
      </c>
      <c r="L14169" s="15"/>
      <c r="M14169" s="1">
        <f t="shared" si="145"/>
        <v>424783.07830303028</v>
      </c>
      <c r="T14169"/>
    </row>
    <row r="14170" spans="1:20" x14ac:dyDescent="0.25">
      <c r="A14170">
        <v>1999</v>
      </c>
      <c r="B14170">
        <v>10</v>
      </c>
      <c r="C14170">
        <v>16</v>
      </c>
      <c r="D14170">
        <v>69</v>
      </c>
      <c r="E14170">
        <v>50</v>
      </c>
      <c r="F14170">
        <v>0</v>
      </c>
      <c r="H14170">
        <f t="shared" si="141"/>
        <v>59.5</v>
      </c>
      <c r="I14170">
        <f t="shared" si="142"/>
        <v>5.5</v>
      </c>
      <c r="J14170">
        <f t="shared" si="143"/>
        <v>0</v>
      </c>
      <c r="K14170">
        <f t="shared" si="144"/>
        <v>5.5</v>
      </c>
      <c r="L14170" s="15"/>
      <c r="M14170" s="1">
        <f t="shared" si="145"/>
        <v>153168.63226577936</v>
      </c>
      <c r="T14170"/>
    </row>
    <row r="14171" spans="1:20" x14ac:dyDescent="0.25">
      <c r="A14171">
        <v>1999</v>
      </c>
      <c r="B14171">
        <v>10</v>
      </c>
      <c r="C14171">
        <v>17</v>
      </c>
      <c r="D14171">
        <v>70</v>
      </c>
      <c r="E14171">
        <v>57</v>
      </c>
      <c r="F14171">
        <v>30</v>
      </c>
      <c r="H14171">
        <f t="shared" si="141"/>
        <v>63.5</v>
      </c>
      <c r="I14171">
        <f t="shared" si="142"/>
        <v>1.5</v>
      </c>
      <c r="J14171">
        <f t="shared" si="143"/>
        <v>0</v>
      </c>
      <c r="K14171">
        <f t="shared" si="144"/>
        <v>1.5</v>
      </c>
      <c r="L14171" s="15"/>
      <c r="M14171" s="1">
        <f t="shared" si="145"/>
        <v>44522.853850878986</v>
      </c>
      <c r="T14171"/>
    </row>
    <row r="14172" spans="1:20" x14ac:dyDescent="0.25">
      <c r="A14172">
        <v>1999</v>
      </c>
      <c r="B14172">
        <v>10</v>
      </c>
      <c r="C14172">
        <v>18</v>
      </c>
      <c r="D14172">
        <v>61</v>
      </c>
      <c r="E14172">
        <v>46</v>
      </c>
      <c r="F14172">
        <v>3</v>
      </c>
      <c r="H14172">
        <f t="shared" si="141"/>
        <v>53.5</v>
      </c>
      <c r="I14172">
        <f t="shared" si="142"/>
        <v>11.5</v>
      </c>
      <c r="J14172">
        <f t="shared" si="143"/>
        <v>0</v>
      </c>
      <c r="K14172">
        <f t="shared" si="144"/>
        <v>11.5</v>
      </c>
      <c r="L14172" s="15"/>
      <c r="M14172" s="1">
        <f t="shared" si="145"/>
        <v>316137.29988812993</v>
      </c>
      <c r="T14172"/>
    </row>
    <row r="14173" spans="1:20" x14ac:dyDescent="0.25">
      <c r="A14173">
        <v>1999</v>
      </c>
      <c r="B14173">
        <v>10</v>
      </c>
      <c r="C14173">
        <v>19</v>
      </c>
      <c r="D14173">
        <v>53</v>
      </c>
      <c r="E14173">
        <v>42</v>
      </c>
      <c r="F14173">
        <v>1</v>
      </c>
      <c r="H14173">
        <f t="shared" si="141"/>
        <v>47.5</v>
      </c>
      <c r="I14173">
        <f t="shared" si="142"/>
        <v>17.5</v>
      </c>
      <c r="J14173">
        <f t="shared" si="143"/>
        <v>0</v>
      </c>
      <c r="K14173">
        <f t="shared" si="144"/>
        <v>17.5</v>
      </c>
      <c r="L14173" s="15"/>
      <c r="M14173" s="1">
        <f t="shared" si="145"/>
        <v>479105.96751048049</v>
      </c>
      <c r="T14173"/>
    </row>
    <row r="14174" spans="1:20" x14ac:dyDescent="0.25">
      <c r="A14174">
        <v>1999</v>
      </c>
      <c r="B14174">
        <v>10</v>
      </c>
      <c r="C14174">
        <v>20</v>
      </c>
      <c r="D14174">
        <v>54</v>
      </c>
      <c r="E14174">
        <v>51</v>
      </c>
      <c r="F14174">
        <v>56</v>
      </c>
      <c r="H14174">
        <f t="shared" ref="H14174:H14237" si="146">+(D14174+E14174)/2</f>
        <v>52.5</v>
      </c>
      <c r="I14174">
        <f t="shared" ref="I14174:I14237" si="147">+IF(H14174&lt;65,65-H14174,0)</f>
        <v>12.5</v>
      </c>
      <c r="J14174">
        <f t="shared" si="143"/>
        <v>0</v>
      </c>
      <c r="K14174">
        <f t="shared" si="144"/>
        <v>12.5</v>
      </c>
      <c r="L14174" s="15"/>
      <c r="M14174" s="1">
        <f t="shared" si="145"/>
        <v>343298.74449185503</v>
      </c>
      <c r="T14174"/>
    </row>
    <row r="14175" spans="1:20" x14ac:dyDescent="0.25">
      <c r="A14175">
        <v>1999</v>
      </c>
      <c r="B14175">
        <v>10</v>
      </c>
      <c r="C14175">
        <v>21</v>
      </c>
      <c r="D14175">
        <v>58</v>
      </c>
      <c r="E14175">
        <v>45</v>
      </c>
      <c r="F14175">
        <v>0</v>
      </c>
      <c r="H14175">
        <f t="shared" si="146"/>
        <v>51.5</v>
      </c>
      <c r="I14175">
        <f t="shared" si="147"/>
        <v>13.5</v>
      </c>
      <c r="J14175">
        <f t="shared" si="143"/>
        <v>0</v>
      </c>
      <c r="K14175">
        <f t="shared" si="144"/>
        <v>13.5</v>
      </c>
      <c r="L14175" s="15"/>
      <c r="M14175" s="1">
        <f t="shared" si="145"/>
        <v>370460.18909558008</v>
      </c>
      <c r="T14175"/>
    </row>
    <row r="14176" spans="1:20" x14ac:dyDescent="0.25">
      <c r="A14176">
        <v>1999</v>
      </c>
      <c r="B14176">
        <v>10</v>
      </c>
      <c r="C14176">
        <v>22</v>
      </c>
      <c r="D14176">
        <v>61</v>
      </c>
      <c r="E14176">
        <v>48</v>
      </c>
      <c r="F14176">
        <v>12</v>
      </c>
      <c r="H14176">
        <f t="shared" si="146"/>
        <v>54.5</v>
      </c>
      <c r="I14176">
        <f t="shared" si="147"/>
        <v>10.5</v>
      </c>
      <c r="J14176">
        <f t="shared" si="143"/>
        <v>0</v>
      </c>
      <c r="K14176">
        <f t="shared" si="144"/>
        <v>10.5</v>
      </c>
      <c r="L14176" s="15"/>
      <c r="M14176" s="1">
        <f t="shared" si="145"/>
        <v>288975.85528440482</v>
      </c>
      <c r="T14176"/>
    </row>
    <row r="14177" spans="1:20" x14ac:dyDescent="0.25">
      <c r="A14177">
        <v>1999</v>
      </c>
      <c r="B14177">
        <v>10</v>
      </c>
      <c r="C14177">
        <v>23</v>
      </c>
      <c r="D14177">
        <v>55</v>
      </c>
      <c r="E14177">
        <v>45</v>
      </c>
      <c r="F14177">
        <v>6</v>
      </c>
      <c r="H14177">
        <f t="shared" si="146"/>
        <v>50</v>
      </c>
      <c r="I14177">
        <f t="shared" si="147"/>
        <v>15</v>
      </c>
      <c r="J14177">
        <f t="shared" si="143"/>
        <v>0</v>
      </c>
      <c r="K14177">
        <f t="shared" si="144"/>
        <v>15</v>
      </c>
      <c r="L14177" s="15"/>
      <c r="M14177" s="1">
        <f t="shared" si="145"/>
        <v>411202.35600116773</v>
      </c>
      <c r="T14177"/>
    </row>
    <row r="14178" spans="1:20" x14ac:dyDescent="0.25">
      <c r="A14178">
        <v>1999</v>
      </c>
      <c r="B14178">
        <v>10</v>
      </c>
      <c r="C14178">
        <v>24</v>
      </c>
      <c r="D14178">
        <v>55</v>
      </c>
      <c r="E14178">
        <v>42</v>
      </c>
      <c r="F14178">
        <v>0</v>
      </c>
      <c r="H14178">
        <f t="shared" si="146"/>
        <v>48.5</v>
      </c>
      <c r="I14178">
        <f t="shared" si="147"/>
        <v>16.5</v>
      </c>
      <c r="J14178">
        <f t="shared" si="143"/>
        <v>0</v>
      </c>
      <c r="K14178">
        <f t="shared" si="144"/>
        <v>16.5</v>
      </c>
      <c r="L14178" s="15"/>
      <c r="M14178" s="1">
        <f t="shared" si="145"/>
        <v>451944.52290675539</v>
      </c>
      <c r="T14178"/>
    </row>
    <row r="14179" spans="1:20" x14ac:dyDescent="0.25">
      <c r="A14179">
        <v>1999</v>
      </c>
      <c r="B14179">
        <v>10</v>
      </c>
      <c r="C14179">
        <v>25</v>
      </c>
      <c r="D14179">
        <v>57</v>
      </c>
      <c r="E14179">
        <v>42</v>
      </c>
      <c r="F14179">
        <v>0</v>
      </c>
      <c r="H14179">
        <f t="shared" si="146"/>
        <v>49.5</v>
      </c>
      <c r="I14179">
        <f t="shared" si="147"/>
        <v>15.5</v>
      </c>
      <c r="J14179">
        <f t="shared" si="143"/>
        <v>0</v>
      </c>
      <c r="K14179">
        <f t="shared" si="144"/>
        <v>15.5</v>
      </c>
      <c r="L14179" s="15"/>
      <c r="M14179" s="1">
        <f t="shared" si="145"/>
        <v>424783.07830303028</v>
      </c>
      <c r="T14179"/>
    </row>
    <row r="14180" spans="1:20" x14ac:dyDescent="0.25">
      <c r="A14180">
        <v>1999</v>
      </c>
      <c r="B14180">
        <v>10</v>
      </c>
      <c r="C14180">
        <v>26</v>
      </c>
      <c r="D14180">
        <v>65</v>
      </c>
      <c r="E14180">
        <v>47</v>
      </c>
      <c r="F14180">
        <v>0</v>
      </c>
      <c r="H14180">
        <f t="shared" si="146"/>
        <v>56</v>
      </c>
      <c r="I14180">
        <f t="shared" si="147"/>
        <v>9</v>
      </c>
      <c r="J14180">
        <f t="shared" si="143"/>
        <v>0</v>
      </c>
      <c r="K14180">
        <f t="shared" si="144"/>
        <v>9</v>
      </c>
      <c r="L14180" s="15"/>
      <c r="M14180" s="1">
        <f t="shared" si="145"/>
        <v>248233.6883788172</v>
      </c>
      <c r="T14180"/>
    </row>
    <row r="14181" spans="1:20" x14ac:dyDescent="0.25">
      <c r="A14181">
        <v>1999</v>
      </c>
      <c r="B14181">
        <v>10</v>
      </c>
      <c r="C14181">
        <v>27</v>
      </c>
      <c r="D14181">
        <v>61</v>
      </c>
      <c r="E14181">
        <v>45</v>
      </c>
      <c r="F14181">
        <v>0</v>
      </c>
      <c r="H14181">
        <f t="shared" si="146"/>
        <v>53</v>
      </c>
      <c r="I14181">
        <f t="shared" si="147"/>
        <v>12</v>
      </c>
      <c r="J14181">
        <f t="shared" si="143"/>
        <v>0</v>
      </c>
      <c r="K14181">
        <f t="shared" si="144"/>
        <v>12</v>
      </c>
      <c r="L14181" s="15"/>
      <c r="M14181" s="1">
        <f t="shared" si="145"/>
        <v>329718.02218999248</v>
      </c>
      <c r="T14181"/>
    </row>
    <row r="14182" spans="1:20" x14ac:dyDescent="0.25">
      <c r="A14182">
        <v>1999</v>
      </c>
      <c r="B14182">
        <v>10</v>
      </c>
      <c r="C14182">
        <v>28</v>
      </c>
      <c r="D14182">
        <v>56</v>
      </c>
      <c r="E14182">
        <v>40</v>
      </c>
      <c r="F14182">
        <v>0</v>
      </c>
      <c r="H14182">
        <f t="shared" si="146"/>
        <v>48</v>
      </c>
      <c r="I14182">
        <f t="shared" si="147"/>
        <v>17</v>
      </c>
      <c r="J14182">
        <f t="shared" si="143"/>
        <v>0</v>
      </c>
      <c r="K14182">
        <f t="shared" si="144"/>
        <v>17</v>
      </c>
      <c r="L14182" s="15"/>
      <c r="M14182" s="1">
        <f t="shared" si="145"/>
        <v>465525.24520861794</v>
      </c>
      <c r="T14182"/>
    </row>
    <row r="14183" spans="1:20" x14ac:dyDescent="0.25">
      <c r="A14183">
        <v>1999</v>
      </c>
      <c r="B14183">
        <v>10</v>
      </c>
      <c r="C14183">
        <v>29</v>
      </c>
      <c r="D14183">
        <v>69</v>
      </c>
      <c r="E14183">
        <v>48</v>
      </c>
      <c r="F14183">
        <v>0</v>
      </c>
      <c r="H14183">
        <f t="shared" si="146"/>
        <v>58.5</v>
      </c>
      <c r="I14183">
        <f t="shared" si="147"/>
        <v>6.5</v>
      </c>
      <c r="J14183">
        <f t="shared" si="143"/>
        <v>0</v>
      </c>
      <c r="K14183">
        <f t="shared" si="144"/>
        <v>6.5</v>
      </c>
      <c r="L14183" s="15"/>
      <c r="M14183" s="1">
        <f t="shared" si="145"/>
        <v>180330.07686950447</v>
      </c>
      <c r="T14183"/>
    </row>
    <row r="14184" spans="1:20" x14ac:dyDescent="0.25">
      <c r="A14184">
        <v>1999</v>
      </c>
      <c r="B14184">
        <v>10</v>
      </c>
      <c r="C14184">
        <v>30</v>
      </c>
      <c r="D14184">
        <v>67</v>
      </c>
      <c r="E14184">
        <v>52</v>
      </c>
      <c r="F14184">
        <v>0</v>
      </c>
      <c r="H14184">
        <f t="shared" si="146"/>
        <v>59.5</v>
      </c>
      <c r="I14184">
        <f t="shared" si="147"/>
        <v>5.5</v>
      </c>
      <c r="J14184">
        <f t="shared" si="143"/>
        <v>0</v>
      </c>
      <c r="K14184">
        <f t="shared" si="144"/>
        <v>5.5</v>
      </c>
      <c r="L14184" s="15"/>
      <c r="M14184" s="1">
        <f t="shared" si="145"/>
        <v>153168.63226577936</v>
      </c>
      <c r="T14184"/>
    </row>
    <row r="14185" spans="1:20" x14ac:dyDescent="0.25">
      <c r="A14185">
        <v>1999</v>
      </c>
      <c r="B14185">
        <v>10</v>
      </c>
      <c r="C14185">
        <v>31</v>
      </c>
      <c r="D14185">
        <v>72</v>
      </c>
      <c r="E14185">
        <v>55</v>
      </c>
      <c r="F14185">
        <v>0</v>
      </c>
      <c r="H14185">
        <f t="shared" si="146"/>
        <v>63.5</v>
      </c>
      <c r="I14185">
        <f t="shared" si="147"/>
        <v>1.5</v>
      </c>
      <c r="J14185">
        <f t="shared" si="143"/>
        <v>0</v>
      </c>
      <c r="K14185">
        <f t="shared" si="144"/>
        <v>1.5</v>
      </c>
      <c r="L14185" s="15"/>
      <c r="M14185" s="1">
        <f t="shared" si="145"/>
        <v>44522.853850878986</v>
      </c>
      <c r="T14185"/>
    </row>
    <row r="14186" spans="1:20" x14ac:dyDescent="0.25">
      <c r="A14186">
        <v>1999</v>
      </c>
      <c r="B14186">
        <v>11</v>
      </c>
      <c r="C14186">
        <v>1</v>
      </c>
      <c r="D14186">
        <v>68</v>
      </c>
      <c r="E14186">
        <v>54</v>
      </c>
      <c r="F14186">
        <v>0</v>
      </c>
      <c r="H14186">
        <f t="shared" si="146"/>
        <v>61</v>
      </c>
      <c r="I14186">
        <f t="shared" si="147"/>
        <v>4</v>
      </c>
      <c r="J14186">
        <f t="shared" si="143"/>
        <v>0</v>
      </c>
      <c r="K14186">
        <f t="shared" si="144"/>
        <v>4</v>
      </c>
      <c r="L14186" s="15"/>
      <c r="M14186" s="1">
        <f t="shared" si="145"/>
        <v>112426.46536019172</v>
      </c>
      <c r="T14186"/>
    </row>
    <row r="14187" spans="1:20" x14ac:dyDescent="0.25">
      <c r="A14187">
        <v>1999</v>
      </c>
      <c r="B14187">
        <v>11</v>
      </c>
      <c r="C14187">
        <v>2</v>
      </c>
      <c r="D14187">
        <v>67</v>
      </c>
      <c r="E14187">
        <v>54</v>
      </c>
      <c r="F14187">
        <v>113</v>
      </c>
      <c r="H14187">
        <f t="shared" si="146"/>
        <v>60.5</v>
      </c>
      <c r="I14187">
        <f t="shared" si="147"/>
        <v>4.5</v>
      </c>
      <c r="J14187">
        <f t="shared" si="143"/>
        <v>0</v>
      </c>
      <c r="K14187">
        <f t="shared" si="144"/>
        <v>4.5</v>
      </c>
      <c r="L14187" s="15"/>
      <c r="M14187" s="1">
        <f t="shared" si="145"/>
        <v>126007.18766205428</v>
      </c>
      <c r="T14187"/>
    </row>
    <row r="14188" spans="1:20" x14ac:dyDescent="0.25">
      <c r="A14188">
        <v>1999</v>
      </c>
      <c r="B14188">
        <v>11</v>
      </c>
      <c r="C14188">
        <v>3</v>
      </c>
      <c r="D14188">
        <v>62</v>
      </c>
      <c r="E14188">
        <v>41</v>
      </c>
      <c r="F14188">
        <v>0</v>
      </c>
      <c r="H14188">
        <f t="shared" si="146"/>
        <v>51.5</v>
      </c>
      <c r="I14188">
        <f t="shared" si="147"/>
        <v>13.5</v>
      </c>
      <c r="J14188">
        <f t="shared" si="143"/>
        <v>0</v>
      </c>
      <c r="K14188">
        <f t="shared" si="144"/>
        <v>13.5</v>
      </c>
      <c r="L14188" s="15"/>
      <c r="M14188" s="1">
        <f t="shared" si="145"/>
        <v>370460.18909558008</v>
      </c>
      <c r="T14188"/>
    </row>
    <row r="14189" spans="1:20" x14ac:dyDescent="0.25">
      <c r="A14189">
        <v>1999</v>
      </c>
      <c r="B14189">
        <v>11</v>
      </c>
      <c r="C14189">
        <v>4</v>
      </c>
      <c r="D14189">
        <v>50</v>
      </c>
      <c r="E14189">
        <v>46</v>
      </c>
      <c r="F14189">
        <v>0</v>
      </c>
      <c r="H14189">
        <f t="shared" si="146"/>
        <v>48</v>
      </c>
      <c r="I14189">
        <f t="shared" si="147"/>
        <v>17</v>
      </c>
      <c r="J14189">
        <f t="shared" si="143"/>
        <v>0</v>
      </c>
      <c r="K14189">
        <f t="shared" si="144"/>
        <v>17</v>
      </c>
      <c r="L14189" s="15"/>
      <c r="M14189" s="1">
        <f t="shared" si="145"/>
        <v>465525.24520861794</v>
      </c>
      <c r="T14189"/>
    </row>
    <row r="14190" spans="1:20" x14ac:dyDescent="0.25">
      <c r="A14190">
        <v>1999</v>
      </c>
      <c r="B14190">
        <v>11</v>
      </c>
      <c r="C14190">
        <v>5</v>
      </c>
      <c r="D14190">
        <v>64</v>
      </c>
      <c r="E14190">
        <v>44</v>
      </c>
      <c r="F14190">
        <v>0</v>
      </c>
      <c r="H14190">
        <f t="shared" si="146"/>
        <v>54</v>
      </c>
      <c r="I14190">
        <f t="shared" si="147"/>
        <v>11</v>
      </c>
      <c r="J14190">
        <f t="shared" si="143"/>
        <v>0</v>
      </c>
      <c r="K14190">
        <f t="shared" si="144"/>
        <v>11</v>
      </c>
      <c r="L14190" s="15"/>
      <c r="M14190" s="1">
        <f t="shared" si="145"/>
        <v>302556.57758626738</v>
      </c>
      <c r="T14190"/>
    </row>
    <row r="14191" spans="1:20" x14ac:dyDescent="0.25">
      <c r="A14191">
        <v>1999</v>
      </c>
      <c r="B14191">
        <v>11</v>
      </c>
      <c r="C14191">
        <v>6</v>
      </c>
      <c r="D14191">
        <v>66</v>
      </c>
      <c r="E14191">
        <v>51</v>
      </c>
      <c r="F14191">
        <v>0</v>
      </c>
      <c r="H14191">
        <f t="shared" si="146"/>
        <v>58.5</v>
      </c>
      <c r="I14191">
        <f t="shared" si="147"/>
        <v>6.5</v>
      </c>
      <c r="J14191">
        <f t="shared" si="143"/>
        <v>0</v>
      </c>
      <c r="K14191">
        <f t="shared" si="144"/>
        <v>6.5</v>
      </c>
      <c r="L14191" s="15"/>
      <c r="M14191" s="1">
        <f t="shared" si="145"/>
        <v>180330.07686950447</v>
      </c>
      <c r="T14191"/>
    </row>
    <row r="14192" spans="1:20" x14ac:dyDescent="0.25">
      <c r="A14192">
        <v>1999</v>
      </c>
      <c r="B14192">
        <v>11</v>
      </c>
      <c r="C14192">
        <v>7</v>
      </c>
      <c r="D14192">
        <v>51</v>
      </c>
      <c r="E14192">
        <v>37</v>
      </c>
      <c r="F14192">
        <v>0</v>
      </c>
      <c r="H14192">
        <f t="shared" si="146"/>
        <v>44</v>
      </c>
      <c r="I14192">
        <f t="shared" si="147"/>
        <v>21</v>
      </c>
      <c r="J14192">
        <f t="shared" si="143"/>
        <v>0</v>
      </c>
      <c r="K14192">
        <f t="shared" si="144"/>
        <v>21</v>
      </c>
      <c r="L14192" s="15"/>
      <c r="M14192" s="1">
        <f t="shared" si="145"/>
        <v>574171.0236235183</v>
      </c>
      <c r="T14192"/>
    </row>
    <row r="14193" spans="1:20" x14ac:dyDescent="0.25">
      <c r="A14193">
        <v>1999</v>
      </c>
      <c r="B14193">
        <v>11</v>
      </c>
      <c r="C14193">
        <v>8</v>
      </c>
      <c r="D14193">
        <v>47</v>
      </c>
      <c r="E14193">
        <v>36</v>
      </c>
      <c r="F14193">
        <v>0</v>
      </c>
      <c r="H14193">
        <f t="shared" si="146"/>
        <v>41.5</v>
      </c>
      <c r="I14193">
        <f t="shared" si="147"/>
        <v>23.5</v>
      </c>
      <c r="J14193">
        <f t="shared" si="143"/>
        <v>0</v>
      </c>
      <c r="K14193">
        <f t="shared" si="144"/>
        <v>23.5</v>
      </c>
      <c r="L14193" s="15"/>
      <c r="M14193" s="1">
        <f t="shared" si="145"/>
        <v>642074.63513283106</v>
      </c>
      <c r="T14193"/>
    </row>
    <row r="14194" spans="1:20" x14ac:dyDescent="0.25">
      <c r="A14194">
        <v>1999</v>
      </c>
      <c r="B14194">
        <v>11</v>
      </c>
      <c r="C14194">
        <v>9</v>
      </c>
      <c r="D14194">
        <v>63</v>
      </c>
      <c r="E14194">
        <v>41</v>
      </c>
      <c r="F14194">
        <v>0</v>
      </c>
      <c r="H14194">
        <f t="shared" si="146"/>
        <v>52</v>
      </c>
      <c r="I14194">
        <f t="shared" si="147"/>
        <v>13</v>
      </c>
      <c r="J14194">
        <f t="shared" si="143"/>
        <v>0</v>
      </c>
      <c r="K14194">
        <f t="shared" si="144"/>
        <v>13</v>
      </c>
      <c r="L14194" s="15"/>
      <c r="M14194" s="1">
        <f t="shared" si="145"/>
        <v>356879.46679371758</v>
      </c>
      <c r="T14194"/>
    </row>
    <row r="14195" spans="1:20" x14ac:dyDescent="0.25">
      <c r="A14195">
        <v>1999</v>
      </c>
      <c r="B14195">
        <v>11</v>
      </c>
      <c r="C14195">
        <v>10</v>
      </c>
      <c r="D14195">
        <v>72</v>
      </c>
      <c r="E14195">
        <v>57</v>
      </c>
      <c r="F14195">
        <v>0</v>
      </c>
      <c r="H14195">
        <f t="shared" si="146"/>
        <v>64.5</v>
      </c>
      <c r="I14195">
        <f t="shared" si="147"/>
        <v>0.5</v>
      </c>
      <c r="J14195">
        <f t="shared" si="143"/>
        <v>0</v>
      </c>
      <c r="K14195">
        <f t="shared" si="144"/>
        <v>0.5</v>
      </c>
      <c r="L14195" s="15"/>
      <c r="M14195" s="1">
        <f t="shared" si="145"/>
        <v>17361.409247153893</v>
      </c>
      <c r="T14195"/>
    </row>
    <row r="14196" spans="1:20" x14ac:dyDescent="0.25">
      <c r="A14196">
        <v>1999</v>
      </c>
      <c r="B14196">
        <v>11</v>
      </c>
      <c r="C14196">
        <v>11</v>
      </c>
      <c r="D14196">
        <v>66</v>
      </c>
      <c r="E14196">
        <v>37</v>
      </c>
      <c r="F14196">
        <v>0</v>
      </c>
      <c r="H14196">
        <f t="shared" si="146"/>
        <v>51.5</v>
      </c>
      <c r="I14196">
        <f t="shared" si="147"/>
        <v>13.5</v>
      </c>
      <c r="J14196">
        <f t="shared" si="143"/>
        <v>0</v>
      </c>
      <c r="K14196">
        <f t="shared" si="144"/>
        <v>13.5</v>
      </c>
      <c r="L14196" s="15"/>
      <c r="M14196" s="1">
        <f t="shared" si="145"/>
        <v>370460.18909558008</v>
      </c>
      <c r="T14196"/>
    </row>
    <row r="14197" spans="1:20" x14ac:dyDescent="0.25">
      <c r="A14197">
        <v>1999</v>
      </c>
      <c r="B14197">
        <v>11</v>
      </c>
      <c r="C14197">
        <v>12</v>
      </c>
      <c r="D14197">
        <v>50</v>
      </c>
      <c r="E14197">
        <v>35</v>
      </c>
      <c r="F14197">
        <v>0</v>
      </c>
      <c r="H14197">
        <f t="shared" si="146"/>
        <v>42.5</v>
      </c>
      <c r="I14197">
        <f t="shared" si="147"/>
        <v>22.5</v>
      </c>
      <c r="J14197">
        <f t="shared" si="143"/>
        <v>0</v>
      </c>
      <c r="K14197">
        <f t="shared" si="144"/>
        <v>22.5</v>
      </c>
      <c r="L14197" s="15"/>
      <c r="M14197" s="1">
        <f t="shared" si="145"/>
        <v>614913.19052910595</v>
      </c>
      <c r="T14197"/>
    </row>
    <row r="14198" spans="1:20" x14ac:dyDescent="0.25">
      <c r="A14198">
        <v>1999</v>
      </c>
      <c r="B14198">
        <v>11</v>
      </c>
      <c r="C14198">
        <v>13</v>
      </c>
      <c r="D14198">
        <v>55</v>
      </c>
      <c r="E14198">
        <v>46</v>
      </c>
      <c r="F14198">
        <v>0</v>
      </c>
      <c r="H14198">
        <f t="shared" si="146"/>
        <v>50.5</v>
      </c>
      <c r="I14198">
        <f t="shared" si="147"/>
        <v>14.5</v>
      </c>
      <c r="J14198">
        <f t="shared" si="143"/>
        <v>0</v>
      </c>
      <c r="K14198">
        <f t="shared" si="144"/>
        <v>14.5</v>
      </c>
      <c r="L14198" s="15"/>
      <c r="M14198" s="1">
        <f t="shared" si="145"/>
        <v>397621.63369930518</v>
      </c>
      <c r="T14198"/>
    </row>
    <row r="14199" spans="1:20" x14ac:dyDescent="0.25">
      <c r="A14199">
        <v>1999</v>
      </c>
      <c r="B14199">
        <v>11</v>
      </c>
      <c r="C14199">
        <v>14</v>
      </c>
      <c r="D14199">
        <v>60</v>
      </c>
      <c r="E14199">
        <v>44</v>
      </c>
      <c r="F14199">
        <v>0</v>
      </c>
      <c r="H14199">
        <f t="shared" si="146"/>
        <v>52</v>
      </c>
      <c r="I14199">
        <f t="shared" si="147"/>
        <v>13</v>
      </c>
      <c r="J14199">
        <f t="shared" si="143"/>
        <v>0</v>
      </c>
      <c r="K14199">
        <f t="shared" si="144"/>
        <v>13</v>
      </c>
      <c r="L14199" s="15"/>
      <c r="M14199" s="1">
        <f t="shared" si="145"/>
        <v>356879.46679371758</v>
      </c>
      <c r="T14199"/>
    </row>
    <row r="14200" spans="1:20" x14ac:dyDescent="0.25">
      <c r="A14200">
        <v>1999</v>
      </c>
      <c r="B14200">
        <v>11</v>
      </c>
      <c r="C14200">
        <v>15</v>
      </c>
      <c r="D14200">
        <v>46</v>
      </c>
      <c r="E14200">
        <v>37</v>
      </c>
      <c r="F14200">
        <v>0</v>
      </c>
      <c r="H14200">
        <f t="shared" si="146"/>
        <v>41.5</v>
      </c>
      <c r="I14200">
        <f t="shared" si="147"/>
        <v>23.5</v>
      </c>
      <c r="J14200">
        <f t="shared" si="143"/>
        <v>0</v>
      </c>
      <c r="K14200">
        <f t="shared" si="144"/>
        <v>23.5</v>
      </c>
      <c r="L14200" s="15"/>
      <c r="M14200" s="1">
        <f t="shared" si="145"/>
        <v>642074.63513283106</v>
      </c>
      <c r="T14200"/>
    </row>
    <row r="14201" spans="1:20" x14ac:dyDescent="0.25">
      <c r="A14201">
        <v>1999</v>
      </c>
      <c r="B14201">
        <v>11</v>
      </c>
      <c r="C14201">
        <v>16</v>
      </c>
      <c r="D14201">
        <v>40</v>
      </c>
      <c r="E14201">
        <v>33</v>
      </c>
      <c r="F14201">
        <v>0</v>
      </c>
      <c r="H14201">
        <f t="shared" si="146"/>
        <v>36.5</v>
      </c>
      <c r="I14201">
        <f t="shared" si="147"/>
        <v>28.5</v>
      </c>
      <c r="J14201">
        <f t="shared" si="143"/>
        <v>0</v>
      </c>
      <c r="K14201">
        <f t="shared" si="144"/>
        <v>28.5</v>
      </c>
      <c r="L14201" s="15"/>
      <c r="M14201" s="1">
        <f t="shared" si="145"/>
        <v>777881.85815145646</v>
      </c>
      <c r="T14201"/>
    </row>
    <row r="14202" spans="1:20" x14ac:dyDescent="0.25">
      <c r="A14202">
        <v>1999</v>
      </c>
      <c r="B14202">
        <v>11</v>
      </c>
      <c r="C14202">
        <v>17</v>
      </c>
      <c r="D14202">
        <v>44</v>
      </c>
      <c r="E14202">
        <v>33</v>
      </c>
      <c r="F14202">
        <v>0</v>
      </c>
      <c r="H14202">
        <f t="shared" si="146"/>
        <v>38.5</v>
      </c>
      <c r="I14202">
        <f t="shared" si="147"/>
        <v>26.5</v>
      </c>
      <c r="J14202">
        <f t="shared" si="143"/>
        <v>0</v>
      </c>
      <c r="K14202">
        <f t="shared" si="144"/>
        <v>26.5</v>
      </c>
      <c r="L14202" s="15"/>
      <c r="M14202" s="1">
        <f t="shared" si="145"/>
        <v>723558.96894400637</v>
      </c>
      <c r="T14202"/>
    </row>
    <row r="14203" spans="1:20" x14ac:dyDescent="0.25">
      <c r="A14203">
        <v>1999</v>
      </c>
      <c r="B14203">
        <v>11</v>
      </c>
      <c r="C14203">
        <v>18</v>
      </c>
      <c r="D14203">
        <v>50</v>
      </c>
      <c r="E14203">
        <v>35</v>
      </c>
      <c r="F14203">
        <v>0</v>
      </c>
      <c r="H14203">
        <f t="shared" si="146"/>
        <v>42.5</v>
      </c>
      <c r="I14203">
        <f t="shared" si="147"/>
        <v>22.5</v>
      </c>
      <c r="J14203">
        <f t="shared" si="143"/>
        <v>0</v>
      </c>
      <c r="K14203">
        <f t="shared" si="144"/>
        <v>22.5</v>
      </c>
      <c r="L14203" s="15"/>
      <c r="M14203" s="1">
        <f t="shared" si="145"/>
        <v>614913.19052910595</v>
      </c>
      <c r="T14203"/>
    </row>
    <row r="14204" spans="1:20" x14ac:dyDescent="0.25">
      <c r="A14204">
        <v>1999</v>
      </c>
      <c r="B14204">
        <v>11</v>
      </c>
      <c r="C14204">
        <v>19</v>
      </c>
      <c r="D14204">
        <v>60</v>
      </c>
      <c r="E14204">
        <v>47</v>
      </c>
      <c r="F14204">
        <v>0</v>
      </c>
      <c r="H14204">
        <f t="shared" si="146"/>
        <v>53.5</v>
      </c>
      <c r="I14204">
        <f t="shared" si="147"/>
        <v>11.5</v>
      </c>
      <c r="J14204">
        <f t="shared" si="143"/>
        <v>0</v>
      </c>
      <c r="K14204">
        <f t="shared" si="144"/>
        <v>11.5</v>
      </c>
      <c r="L14204" s="15"/>
      <c r="M14204" s="1">
        <f t="shared" si="145"/>
        <v>316137.29988812993</v>
      </c>
      <c r="T14204"/>
    </row>
    <row r="14205" spans="1:20" x14ac:dyDescent="0.25">
      <c r="A14205">
        <v>1999</v>
      </c>
      <c r="B14205">
        <v>11</v>
      </c>
      <c r="C14205">
        <v>20</v>
      </c>
      <c r="D14205">
        <v>69</v>
      </c>
      <c r="E14205">
        <v>53</v>
      </c>
      <c r="F14205">
        <v>10</v>
      </c>
      <c r="H14205">
        <f t="shared" si="146"/>
        <v>61</v>
      </c>
      <c r="I14205">
        <f t="shared" si="147"/>
        <v>4</v>
      </c>
      <c r="J14205">
        <f t="shared" si="143"/>
        <v>0</v>
      </c>
      <c r="K14205">
        <f t="shared" si="144"/>
        <v>4</v>
      </c>
      <c r="L14205" s="15"/>
      <c r="M14205" s="1">
        <f t="shared" si="145"/>
        <v>112426.46536019172</v>
      </c>
      <c r="T14205"/>
    </row>
    <row r="14206" spans="1:20" x14ac:dyDescent="0.25">
      <c r="A14206">
        <v>1999</v>
      </c>
      <c r="B14206">
        <v>11</v>
      </c>
      <c r="C14206">
        <v>21</v>
      </c>
      <c r="D14206">
        <v>61</v>
      </c>
      <c r="E14206">
        <v>54</v>
      </c>
      <c r="F14206">
        <v>0</v>
      </c>
      <c r="H14206">
        <f t="shared" si="146"/>
        <v>57.5</v>
      </c>
      <c r="I14206">
        <f t="shared" si="147"/>
        <v>7.5</v>
      </c>
      <c r="J14206">
        <f t="shared" si="143"/>
        <v>0</v>
      </c>
      <c r="K14206">
        <f t="shared" si="144"/>
        <v>7.5</v>
      </c>
      <c r="L14206" s="15"/>
      <c r="M14206" s="1">
        <f t="shared" si="145"/>
        <v>207491.52147322954</v>
      </c>
      <c r="T14206"/>
    </row>
    <row r="14207" spans="1:20" x14ac:dyDescent="0.25">
      <c r="A14207">
        <v>1999</v>
      </c>
      <c r="B14207">
        <v>11</v>
      </c>
      <c r="C14207">
        <v>22</v>
      </c>
      <c r="D14207">
        <v>57</v>
      </c>
      <c r="E14207">
        <v>52</v>
      </c>
      <c r="F14207">
        <v>0</v>
      </c>
      <c r="H14207">
        <f t="shared" si="146"/>
        <v>54.5</v>
      </c>
      <c r="I14207">
        <f t="shared" si="147"/>
        <v>10.5</v>
      </c>
      <c r="J14207">
        <f t="shared" si="143"/>
        <v>0</v>
      </c>
      <c r="K14207">
        <f t="shared" si="144"/>
        <v>10.5</v>
      </c>
      <c r="L14207" s="15"/>
      <c r="M14207" s="1">
        <f t="shared" si="145"/>
        <v>288975.85528440482</v>
      </c>
      <c r="T14207"/>
    </row>
    <row r="14208" spans="1:20" x14ac:dyDescent="0.25">
      <c r="A14208">
        <v>1999</v>
      </c>
      <c r="B14208">
        <v>11</v>
      </c>
      <c r="C14208">
        <v>23</v>
      </c>
      <c r="D14208">
        <v>62</v>
      </c>
      <c r="E14208">
        <v>54</v>
      </c>
      <c r="F14208">
        <v>0</v>
      </c>
      <c r="H14208">
        <f t="shared" si="146"/>
        <v>58</v>
      </c>
      <c r="I14208">
        <f t="shared" si="147"/>
        <v>7</v>
      </c>
      <c r="J14208">
        <f t="shared" si="143"/>
        <v>0</v>
      </c>
      <c r="K14208">
        <f t="shared" si="144"/>
        <v>7</v>
      </c>
      <c r="L14208" s="15"/>
      <c r="M14208" s="1">
        <f t="shared" si="145"/>
        <v>193910.79917136699</v>
      </c>
      <c r="T14208"/>
    </row>
    <row r="14209" spans="1:20" x14ac:dyDescent="0.25">
      <c r="A14209">
        <v>1999</v>
      </c>
      <c r="B14209">
        <v>11</v>
      </c>
      <c r="C14209">
        <v>24</v>
      </c>
      <c r="D14209">
        <v>66</v>
      </c>
      <c r="E14209">
        <v>56</v>
      </c>
      <c r="F14209">
        <v>0</v>
      </c>
      <c r="H14209">
        <f t="shared" si="146"/>
        <v>61</v>
      </c>
      <c r="I14209">
        <f t="shared" si="147"/>
        <v>4</v>
      </c>
      <c r="J14209">
        <f t="shared" si="143"/>
        <v>0</v>
      </c>
      <c r="K14209">
        <f t="shared" si="144"/>
        <v>4</v>
      </c>
      <c r="L14209" s="15"/>
      <c r="M14209" s="1">
        <f t="shared" si="145"/>
        <v>112426.46536019172</v>
      </c>
      <c r="T14209"/>
    </row>
    <row r="14210" spans="1:20" x14ac:dyDescent="0.25">
      <c r="A14210">
        <v>1999</v>
      </c>
      <c r="B14210">
        <v>11</v>
      </c>
      <c r="C14210">
        <v>25</v>
      </c>
      <c r="D14210">
        <v>61</v>
      </c>
      <c r="E14210">
        <v>46</v>
      </c>
      <c r="F14210">
        <v>40</v>
      </c>
      <c r="H14210">
        <f t="shared" si="146"/>
        <v>53.5</v>
      </c>
      <c r="I14210">
        <f t="shared" si="147"/>
        <v>11.5</v>
      </c>
      <c r="J14210">
        <f t="shared" si="143"/>
        <v>0</v>
      </c>
      <c r="K14210">
        <f t="shared" si="144"/>
        <v>11.5</v>
      </c>
      <c r="L14210" s="15"/>
      <c r="M14210" s="1">
        <f t="shared" si="145"/>
        <v>316137.29988812993</v>
      </c>
      <c r="T14210"/>
    </row>
    <row r="14211" spans="1:20" x14ac:dyDescent="0.25">
      <c r="A14211">
        <v>1999</v>
      </c>
      <c r="B14211">
        <v>11</v>
      </c>
      <c r="C14211">
        <v>26</v>
      </c>
      <c r="D14211">
        <v>63</v>
      </c>
      <c r="E14211">
        <v>49</v>
      </c>
      <c r="F14211">
        <v>40</v>
      </c>
      <c r="H14211">
        <f t="shared" si="146"/>
        <v>56</v>
      </c>
      <c r="I14211">
        <f t="shared" si="147"/>
        <v>9</v>
      </c>
      <c r="J14211">
        <f t="shared" si="143"/>
        <v>0</v>
      </c>
      <c r="K14211">
        <f t="shared" si="144"/>
        <v>9</v>
      </c>
      <c r="L14211" s="15"/>
      <c r="M14211" s="1">
        <f t="shared" si="145"/>
        <v>248233.6883788172</v>
      </c>
      <c r="T14211"/>
    </row>
    <row r="14212" spans="1:20" x14ac:dyDescent="0.25">
      <c r="A14212">
        <v>1999</v>
      </c>
      <c r="B14212">
        <v>11</v>
      </c>
      <c r="C14212">
        <v>27</v>
      </c>
      <c r="D14212">
        <v>62</v>
      </c>
      <c r="E14212">
        <v>50</v>
      </c>
      <c r="F14212">
        <v>30</v>
      </c>
      <c r="H14212">
        <f t="shared" si="146"/>
        <v>56</v>
      </c>
      <c r="I14212">
        <f t="shared" si="147"/>
        <v>9</v>
      </c>
      <c r="J14212">
        <f t="shared" si="143"/>
        <v>0</v>
      </c>
      <c r="K14212">
        <f t="shared" si="144"/>
        <v>9</v>
      </c>
      <c r="L14212" s="15"/>
      <c r="M14212" s="1">
        <f t="shared" si="145"/>
        <v>248233.6883788172</v>
      </c>
      <c r="T14212"/>
    </row>
    <row r="14213" spans="1:20" x14ac:dyDescent="0.25">
      <c r="A14213">
        <v>1999</v>
      </c>
      <c r="B14213">
        <v>11</v>
      </c>
      <c r="C14213">
        <v>28</v>
      </c>
      <c r="D14213">
        <v>50</v>
      </c>
      <c r="E14213">
        <v>43</v>
      </c>
      <c r="F14213">
        <v>0</v>
      </c>
      <c r="H14213">
        <f t="shared" si="146"/>
        <v>46.5</v>
      </c>
      <c r="I14213">
        <f t="shared" si="147"/>
        <v>18.5</v>
      </c>
      <c r="J14213">
        <f t="shared" si="143"/>
        <v>0</v>
      </c>
      <c r="K14213">
        <f t="shared" si="144"/>
        <v>18.5</v>
      </c>
      <c r="L14213" s="15"/>
      <c r="M14213" s="1">
        <f t="shared" si="145"/>
        <v>506267.4121142056</v>
      </c>
      <c r="T14213"/>
    </row>
    <row r="14214" spans="1:20" x14ac:dyDescent="0.25">
      <c r="A14214">
        <v>1999</v>
      </c>
      <c r="B14214">
        <v>11</v>
      </c>
      <c r="C14214">
        <v>29</v>
      </c>
      <c r="D14214">
        <v>45</v>
      </c>
      <c r="E14214">
        <v>36</v>
      </c>
      <c r="F14214">
        <v>0</v>
      </c>
      <c r="H14214">
        <f t="shared" si="146"/>
        <v>40.5</v>
      </c>
      <c r="I14214">
        <f t="shared" si="147"/>
        <v>24.5</v>
      </c>
      <c r="J14214">
        <f t="shared" ref="J14214:J14277" si="148">+IF(H14214&gt;$L$12418,H14214-$L$12418,0)</f>
        <v>0</v>
      </c>
      <c r="K14214">
        <f t="shared" ref="K14214:K14277" si="149">+I14214+J14214</f>
        <v>24.5</v>
      </c>
      <c r="L14214" s="15"/>
      <c r="M14214" s="1">
        <f t="shared" ref="M14214:M14277" si="150">+(L$12416/30.25)+($L$12417*K14214)</f>
        <v>669236.07973655616</v>
      </c>
      <c r="T14214"/>
    </row>
    <row r="14215" spans="1:20" x14ac:dyDescent="0.25">
      <c r="A14215">
        <v>1999</v>
      </c>
      <c r="B14215">
        <v>11</v>
      </c>
      <c r="C14215">
        <v>30</v>
      </c>
      <c r="D14215">
        <v>39</v>
      </c>
      <c r="E14215">
        <v>28</v>
      </c>
      <c r="F14215">
        <v>0</v>
      </c>
      <c r="H14215">
        <f t="shared" si="146"/>
        <v>33.5</v>
      </c>
      <c r="I14215">
        <f t="shared" si="147"/>
        <v>31.5</v>
      </c>
      <c r="J14215">
        <f t="shared" si="148"/>
        <v>0</v>
      </c>
      <c r="K14215">
        <f t="shared" si="149"/>
        <v>31.5</v>
      </c>
      <c r="L14215" s="15"/>
      <c r="M14215" s="1">
        <f t="shared" si="150"/>
        <v>859366.19196263177</v>
      </c>
      <c r="T14215"/>
    </row>
    <row r="14216" spans="1:20" x14ac:dyDescent="0.25">
      <c r="A14216">
        <v>1999</v>
      </c>
      <c r="B14216">
        <v>12</v>
      </c>
      <c r="C14216">
        <v>1</v>
      </c>
      <c r="D14216">
        <v>34</v>
      </c>
      <c r="E14216">
        <v>23</v>
      </c>
      <c r="F14216">
        <v>0</v>
      </c>
      <c r="H14216">
        <f t="shared" si="146"/>
        <v>28.5</v>
      </c>
      <c r="I14216">
        <f t="shared" si="147"/>
        <v>36.5</v>
      </c>
      <c r="J14216">
        <f t="shared" si="148"/>
        <v>0</v>
      </c>
      <c r="K14216">
        <f t="shared" si="149"/>
        <v>36.5</v>
      </c>
      <c r="L14216" s="15"/>
      <c r="M14216" s="1">
        <f t="shared" si="150"/>
        <v>995173.41498125729</v>
      </c>
      <c r="T14216"/>
    </row>
    <row r="14217" spans="1:20" x14ac:dyDescent="0.25">
      <c r="A14217">
        <v>1999</v>
      </c>
      <c r="B14217">
        <v>12</v>
      </c>
      <c r="C14217">
        <v>2</v>
      </c>
      <c r="D14217">
        <v>48</v>
      </c>
      <c r="E14217">
        <v>27</v>
      </c>
      <c r="F14217">
        <v>0</v>
      </c>
      <c r="H14217">
        <f t="shared" si="146"/>
        <v>37.5</v>
      </c>
      <c r="I14217">
        <f t="shared" si="147"/>
        <v>27.5</v>
      </c>
      <c r="J14217">
        <f t="shared" si="148"/>
        <v>0</v>
      </c>
      <c r="K14217">
        <f t="shared" si="149"/>
        <v>27.5</v>
      </c>
      <c r="L14217" s="15"/>
      <c r="M14217" s="1">
        <f t="shared" si="150"/>
        <v>750720.41354773135</v>
      </c>
      <c r="T14217"/>
    </row>
    <row r="14218" spans="1:20" x14ac:dyDescent="0.25">
      <c r="A14218">
        <v>1999</v>
      </c>
      <c r="B14218">
        <v>12</v>
      </c>
      <c r="C14218">
        <v>3</v>
      </c>
      <c r="D14218">
        <v>56</v>
      </c>
      <c r="E14218">
        <v>40</v>
      </c>
      <c r="F14218">
        <v>0</v>
      </c>
      <c r="H14218">
        <f t="shared" si="146"/>
        <v>48</v>
      </c>
      <c r="I14218">
        <f t="shared" si="147"/>
        <v>17</v>
      </c>
      <c r="J14218">
        <f t="shared" si="148"/>
        <v>0</v>
      </c>
      <c r="K14218">
        <f t="shared" si="149"/>
        <v>17</v>
      </c>
      <c r="L14218" s="15"/>
      <c r="M14218" s="1">
        <f t="shared" si="150"/>
        <v>465525.24520861794</v>
      </c>
      <c r="T14218"/>
    </row>
    <row r="14219" spans="1:20" x14ac:dyDescent="0.25">
      <c r="A14219">
        <v>1999</v>
      </c>
      <c r="B14219">
        <v>12</v>
      </c>
      <c r="C14219">
        <v>4</v>
      </c>
      <c r="D14219">
        <v>60</v>
      </c>
      <c r="E14219">
        <v>45</v>
      </c>
      <c r="F14219">
        <v>8</v>
      </c>
      <c r="H14219">
        <f t="shared" si="146"/>
        <v>52.5</v>
      </c>
      <c r="I14219">
        <f t="shared" si="147"/>
        <v>12.5</v>
      </c>
      <c r="J14219">
        <f t="shared" si="148"/>
        <v>0</v>
      </c>
      <c r="K14219">
        <f t="shared" si="149"/>
        <v>12.5</v>
      </c>
      <c r="L14219" s="15"/>
      <c r="M14219" s="1">
        <f t="shared" si="150"/>
        <v>343298.74449185503</v>
      </c>
      <c r="T14219"/>
    </row>
    <row r="14220" spans="1:20" x14ac:dyDescent="0.25">
      <c r="A14220">
        <v>1999</v>
      </c>
      <c r="B14220">
        <v>12</v>
      </c>
      <c r="C14220">
        <v>5</v>
      </c>
      <c r="D14220">
        <v>63</v>
      </c>
      <c r="E14220">
        <v>51</v>
      </c>
      <c r="F14220">
        <v>0</v>
      </c>
      <c r="H14220">
        <f t="shared" si="146"/>
        <v>57</v>
      </c>
      <c r="I14220">
        <f t="shared" si="147"/>
        <v>8</v>
      </c>
      <c r="J14220">
        <f t="shared" si="148"/>
        <v>0</v>
      </c>
      <c r="K14220">
        <f t="shared" si="149"/>
        <v>8</v>
      </c>
      <c r="L14220" s="15"/>
      <c r="M14220" s="1">
        <f t="shared" si="150"/>
        <v>221072.24377509209</v>
      </c>
      <c r="T14220"/>
    </row>
    <row r="14221" spans="1:20" x14ac:dyDescent="0.25">
      <c r="A14221">
        <v>1999</v>
      </c>
      <c r="B14221">
        <v>12</v>
      </c>
      <c r="C14221">
        <v>6</v>
      </c>
      <c r="D14221">
        <v>59</v>
      </c>
      <c r="E14221">
        <v>52</v>
      </c>
      <c r="F14221">
        <v>92</v>
      </c>
      <c r="H14221">
        <f t="shared" si="146"/>
        <v>55.5</v>
      </c>
      <c r="I14221">
        <f t="shared" si="147"/>
        <v>9.5</v>
      </c>
      <c r="J14221">
        <f t="shared" si="148"/>
        <v>0</v>
      </c>
      <c r="K14221">
        <f t="shared" si="149"/>
        <v>9.5</v>
      </c>
      <c r="L14221" s="15"/>
      <c r="M14221" s="1">
        <f t="shared" si="150"/>
        <v>261814.41068067972</v>
      </c>
      <c r="T14221"/>
    </row>
    <row r="14222" spans="1:20" x14ac:dyDescent="0.25">
      <c r="A14222">
        <v>1999</v>
      </c>
      <c r="B14222">
        <v>12</v>
      </c>
      <c r="C14222">
        <v>7</v>
      </c>
      <c r="D14222">
        <v>52</v>
      </c>
      <c r="E14222">
        <v>36</v>
      </c>
      <c r="F14222">
        <v>1</v>
      </c>
      <c r="H14222">
        <f t="shared" si="146"/>
        <v>44</v>
      </c>
      <c r="I14222">
        <f t="shared" si="147"/>
        <v>21</v>
      </c>
      <c r="J14222">
        <f t="shared" si="148"/>
        <v>0</v>
      </c>
      <c r="K14222">
        <f t="shared" si="149"/>
        <v>21</v>
      </c>
      <c r="L14222" s="15"/>
      <c r="M14222" s="1">
        <f t="shared" si="150"/>
        <v>574171.0236235183</v>
      </c>
      <c r="T14222"/>
    </row>
    <row r="14223" spans="1:20" x14ac:dyDescent="0.25">
      <c r="A14223">
        <v>1999</v>
      </c>
      <c r="B14223">
        <v>12</v>
      </c>
      <c r="C14223">
        <v>8</v>
      </c>
      <c r="D14223">
        <v>51</v>
      </c>
      <c r="E14223">
        <v>34</v>
      </c>
      <c r="F14223">
        <v>0</v>
      </c>
      <c r="H14223">
        <f t="shared" si="146"/>
        <v>42.5</v>
      </c>
      <c r="I14223">
        <f t="shared" si="147"/>
        <v>22.5</v>
      </c>
      <c r="J14223">
        <f t="shared" si="148"/>
        <v>0</v>
      </c>
      <c r="K14223">
        <f t="shared" si="149"/>
        <v>22.5</v>
      </c>
      <c r="L14223" s="15"/>
      <c r="M14223" s="1">
        <f t="shared" si="150"/>
        <v>614913.19052910595</v>
      </c>
      <c r="T14223"/>
    </row>
    <row r="14224" spans="1:20" x14ac:dyDescent="0.25">
      <c r="A14224">
        <v>1999</v>
      </c>
      <c r="B14224">
        <v>12</v>
      </c>
      <c r="C14224">
        <v>9</v>
      </c>
      <c r="D14224">
        <v>55</v>
      </c>
      <c r="E14224">
        <v>39</v>
      </c>
      <c r="F14224">
        <v>0</v>
      </c>
      <c r="H14224">
        <f t="shared" si="146"/>
        <v>47</v>
      </c>
      <c r="I14224">
        <f t="shared" si="147"/>
        <v>18</v>
      </c>
      <c r="J14224">
        <f t="shared" si="148"/>
        <v>0</v>
      </c>
      <c r="K14224">
        <f t="shared" si="149"/>
        <v>18</v>
      </c>
      <c r="L14224" s="15"/>
      <c r="M14224" s="1">
        <f t="shared" si="150"/>
        <v>492686.68981234304</v>
      </c>
      <c r="T14224"/>
    </row>
    <row r="14225" spans="1:20" x14ac:dyDescent="0.25">
      <c r="A14225">
        <v>1999</v>
      </c>
      <c r="B14225">
        <v>12</v>
      </c>
      <c r="C14225">
        <v>10</v>
      </c>
      <c r="D14225">
        <v>56</v>
      </c>
      <c r="E14225">
        <v>43</v>
      </c>
      <c r="F14225">
        <v>17</v>
      </c>
      <c r="H14225">
        <f t="shared" si="146"/>
        <v>49.5</v>
      </c>
      <c r="I14225">
        <f t="shared" si="147"/>
        <v>15.5</v>
      </c>
      <c r="J14225">
        <f t="shared" si="148"/>
        <v>0</v>
      </c>
      <c r="K14225">
        <f t="shared" si="149"/>
        <v>15.5</v>
      </c>
      <c r="L14225" s="15"/>
      <c r="M14225" s="1">
        <f t="shared" si="150"/>
        <v>424783.07830303028</v>
      </c>
      <c r="T14225"/>
    </row>
    <row r="14226" spans="1:20" x14ac:dyDescent="0.25">
      <c r="A14226">
        <v>1999</v>
      </c>
      <c r="B14226">
        <v>12</v>
      </c>
      <c r="C14226">
        <v>11</v>
      </c>
      <c r="D14226">
        <v>45</v>
      </c>
      <c r="E14226">
        <v>36</v>
      </c>
      <c r="F14226">
        <v>0</v>
      </c>
      <c r="H14226">
        <f t="shared" si="146"/>
        <v>40.5</v>
      </c>
      <c r="I14226">
        <f t="shared" si="147"/>
        <v>24.5</v>
      </c>
      <c r="J14226">
        <f t="shared" si="148"/>
        <v>0</v>
      </c>
      <c r="K14226">
        <f t="shared" si="149"/>
        <v>24.5</v>
      </c>
      <c r="L14226" s="15"/>
      <c r="M14226" s="1">
        <f t="shared" si="150"/>
        <v>669236.07973655616</v>
      </c>
      <c r="T14226"/>
    </row>
    <row r="14227" spans="1:20" x14ac:dyDescent="0.25">
      <c r="A14227">
        <v>1999</v>
      </c>
      <c r="B14227">
        <v>12</v>
      </c>
      <c r="C14227">
        <v>12</v>
      </c>
      <c r="D14227">
        <v>46</v>
      </c>
      <c r="E14227">
        <v>35</v>
      </c>
      <c r="F14227">
        <v>0</v>
      </c>
      <c r="H14227">
        <f t="shared" si="146"/>
        <v>40.5</v>
      </c>
      <c r="I14227">
        <f t="shared" si="147"/>
        <v>24.5</v>
      </c>
      <c r="J14227">
        <f t="shared" si="148"/>
        <v>0</v>
      </c>
      <c r="K14227">
        <f t="shared" si="149"/>
        <v>24.5</v>
      </c>
      <c r="L14227" s="15"/>
      <c r="M14227" s="1">
        <f t="shared" si="150"/>
        <v>669236.07973655616</v>
      </c>
      <c r="T14227"/>
    </row>
    <row r="14228" spans="1:20" x14ac:dyDescent="0.25">
      <c r="A14228">
        <v>1999</v>
      </c>
      <c r="B14228">
        <v>12</v>
      </c>
      <c r="C14228">
        <v>13</v>
      </c>
      <c r="D14228">
        <v>47</v>
      </c>
      <c r="E14228">
        <v>35</v>
      </c>
      <c r="F14228">
        <v>28</v>
      </c>
      <c r="H14228">
        <f t="shared" si="146"/>
        <v>41</v>
      </c>
      <c r="I14228">
        <f t="shared" si="147"/>
        <v>24</v>
      </c>
      <c r="J14228">
        <f t="shared" si="148"/>
        <v>0</v>
      </c>
      <c r="K14228">
        <f t="shared" si="149"/>
        <v>24</v>
      </c>
      <c r="L14228" s="15"/>
      <c r="M14228" s="1">
        <f t="shared" si="150"/>
        <v>655655.35743469361</v>
      </c>
      <c r="T14228"/>
    </row>
    <row r="14229" spans="1:20" x14ac:dyDescent="0.25">
      <c r="A14229">
        <v>1999</v>
      </c>
      <c r="B14229">
        <v>12</v>
      </c>
      <c r="C14229">
        <v>14</v>
      </c>
      <c r="D14229">
        <v>45</v>
      </c>
      <c r="E14229">
        <v>38</v>
      </c>
      <c r="F14229">
        <v>62</v>
      </c>
      <c r="H14229">
        <f t="shared" si="146"/>
        <v>41.5</v>
      </c>
      <c r="I14229">
        <f t="shared" si="147"/>
        <v>23.5</v>
      </c>
      <c r="J14229">
        <f t="shared" si="148"/>
        <v>0</v>
      </c>
      <c r="K14229">
        <f t="shared" si="149"/>
        <v>23.5</v>
      </c>
      <c r="L14229" s="15"/>
      <c r="M14229" s="1">
        <f t="shared" si="150"/>
        <v>642074.63513283106</v>
      </c>
      <c r="T14229"/>
    </row>
    <row r="14230" spans="1:20" x14ac:dyDescent="0.25">
      <c r="A14230">
        <v>1999</v>
      </c>
      <c r="B14230">
        <v>12</v>
      </c>
      <c r="C14230">
        <v>15</v>
      </c>
      <c r="D14230">
        <v>49</v>
      </c>
      <c r="E14230">
        <v>43</v>
      </c>
      <c r="F14230">
        <v>6</v>
      </c>
      <c r="H14230">
        <f t="shared" si="146"/>
        <v>46</v>
      </c>
      <c r="I14230">
        <f t="shared" si="147"/>
        <v>19</v>
      </c>
      <c r="J14230">
        <f t="shared" si="148"/>
        <v>0</v>
      </c>
      <c r="K14230">
        <f t="shared" si="149"/>
        <v>19</v>
      </c>
      <c r="L14230" s="15"/>
      <c r="M14230" s="1">
        <f t="shared" si="150"/>
        <v>519848.13441606809</v>
      </c>
      <c r="T14230"/>
    </row>
    <row r="14231" spans="1:20" x14ac:dyDescent="0.25">
      <c r="A14231">
        <v>1999</v>
      </c>
      <c r="B14231">
        <v>12</v>
      </c>
      <c r="C14231">
        <v>16</v>
      </c>
      <c r="D14231">
        <v>50</v>
      </c>
      <c r="E14231">
        <v>37</v>
      </c>
      <c r="F14231">
        <v>0</v>
      </c>
      <c r="H14231">
        <f t="shared" si="146"/>
        <v>43.5</v>
      </c>
      <c r="I14231">
        <f t="shared" si="147"/>
        <v>21.5</v>
      </c>
      <c r="J14231">
        <f t="shared" si="148"/>
        <v>0</v>
      </c>
      <c r="K14231">
        <f t="shared" si="149"/>
        <v>21.5</v>
      </c>
      <c r="L14231" s="15"/>
      <c r="M14231" s="1">
        <f t="shared" si="150"/>
        <v>587751.74592538085</v>
      </c>
      <c r="T14231"/>
    </row>
    <row r="14232" spans="1:20" x14ac:dyDescent="0.25">
      <c r="A14232">
        <v>1999</v>
      </c>
      <c r="B14232">
        <v>12</v>
      </c>
      <c r="C14232">
        <v>17</v>
      </c>
      <c r="D14232">
        <v>44</v>
      </c>
      <c r="E14232">
        <v>34</v>
      </c>
      <c r="F14232">
        <v>0</v>
      </c>
      <c r="H14232">
        <f t="shared" si="146"/>
        <v>39</v>
      </c>
      <c r="I14232">
        <f t="shared" si="147"/>
        <v>26</v>
      </c>
      <c r="J14232">
        <f t="shared" si="148"/>
        <v>0</v>
      </c>
      <c r="K14232">
        <f t="shared" si="149"/>
        <v>26</v>
      </c>
      <c r="L14232" s="15"/>
      <c r="M14232" s="1">
        <f t="shared" si="150"/>
        <v>709978.24664214381</v>
      </c>
      <c r="T14232"/>
    </row>
    <row r="14233" spans="1:20" x14ac:dyDescent="0.25">
      <c r="A14233">
        <v>1999</v>
      </c>
      <c r="B14233">
        <v>12</v>
      </c>
      <c r="C14233">
        <v>18</v>
      </c>
      <c r="D14233">
        <v>41</v>
      </c>
      <c r="E14233">
        <v>35</v>
      </c>
      <c r="F14233">
        <v>0</v>
      </c>
      <c r="H14233">
        <f t="shared" si="146"/>
        <v>38</v>
      </c>
      <c r="I14233">
        <f t="shared" si="147"/>
        <v>27</v>
      </c>
      <c r="J14233">
        <f t="shared" si="148"/>
        <v>0</v>
      </c>
      <c r="K14233">
        <f t="shared" si="149"/>
        <v>27</v>
      </c>
      <c r="L14233" s="15"/>
      <c r="M14233" s="1">
        <f t="shared" si="150"/>
        <v>737139.6912458688</v>
      </c>
      <c r="T14233"/>
    </row>
    <row r="14234" spans="1:20" x14ac:dyDescent="0.25">
      <c r="A14234">
        <v>1999</v>
      </c>
      <c r="B14234">
        <v>12</v>
      </c>
      <c r="C14234">
        <v>19</v>
      </c>
      <c r="D14234">
        <v>39</v>
      </c>
      <c r="E14234">
        <v>33</v>
      </c>
      <c r="F14234">
        <v>0</v>
      </c>
      <c r="H14234">
        <f t="shared" si="146"/>
        <v>36</v>
      </c>
      <c r="I14234">
        <f t="shared" si="147"/>
        <v>29</v>
      </c>
      <c r="J14234">
        <f t="shared" si="148"/>
        <v>0</v>
      </c>
      <c r="K14234">
        <f t="shared" si="149"/>
        <v>29</v>
      </c>
      <c r="L14234" s="15"/>
      <c r="M14234" s="1">
        <f t="shared" si="150"/>
        <v>791462.58045331901</v>
      </c>
      <c r="T14234"/>
    </row>
    <row r="14235" spans="1:20" x14ac:dyDescent="0.25">
      <c r="A14235">
        <v>1999</v>
      </c>
      <c r="B14235">
        <v>12</v>
      </c>
      <c r="C14235">
        <v>20</v>
      </c>
      <c r="D14235">
        <v>60</v>
      </c>
      <c r="E14235">
        <v>34</v>
      </c>
      <c r="F14235">
        <v>101</v>
      </c>
      <c r="H14235">
        <f t="shared" si="146"/>
        <v>47</v>
      </c>
      <c r="I14235">
        <f t="shared" si="147"/>
        <v>18</v>
      </c>
      <c r="J14235">
        <f t="shared" si="148"/>
        <v>0</v>
      </c>
      <c r="K14235">
        <f t="shared" si="149"/>
        <v>18</v>
      </c>
      <c r="L14235" s="15"/>
      <c r="M14235" s="1">
        <f t="shared" si="150"/>
        <v>492686.68981234304</v>
      </c>
      <c r="T14235"/>
    </row>
    <row r="14236" spans="1:20" x14ac:dyDescent="0.25">
      <c r="A14236">
        <v>1999</v>
      </c>
      <c r="B14236">
        <v>12</v>
      </c>
      <c r="C14236">
        <v>21</v>
      </c>
      <c r="D14236">
        <v>50</v>
      </c>
      <c r="E14236">
        <v>36</v>
      </c>
      <c r="F14236">
        <v>1</v>
      </c>
      <c r="H14236">
        <f t="shared" si="146"/>
        <v>43</v>
      </c>
      <c r="I14236">
        <f t="shared" si="147"/>
        <v>22</v>
      </c>
      <c r="J14236">
        <f t="shared" si="148"/>
        <v>0</v>
      </c>
      <c r="K14236">
        <f t="shared" si="149"/>
        <v>22</v>
      </c>
      <c r="L14236" s="15"/>
      <c r="M14236" s="1">
        <f t="shared" si="150"/>
        <v>601332.4682272434</v>
      </c>
      <c r="T14236"/>
    </row>
    <row r="14237" spans="1:20" x14ac:dyDescent="0.25">
      <c r="A14237">
        <v>1999</v>
      </c>
      <c r="B14237">
        <v>12</v>
      </c>
      <c r="C14237">
        <v>22</v>
      </c>
      <c r="D14237">
        <v>39</v>
      </c>
      <c r="E14237">
        <v>32</v>
      </c>
      <c r="F14237">
        <v>0</v>
      </c>
      <c r="H14237">
        <f t="shared" si="146"/>
        <v>35.5</v>
      </c>
      <c r="I14237">
        <f t="shared" si="147"/>
        <v>29.5</v>
      </c>
      <c r="J14237">
        <f t="shared" si="148"/>
        <v>0</v>
      </c>
      <c r="K14237">
        <f t="shared" si="149"/>
        <v>29.5</v>
      </c>
      <c r="L14237" s="15"/>
      <c r="M14237" s="1">
        <f t="shared" si="150"/>
        <v>805043.30275518156</v>
      </c>
      <c r="T14237"/>
    </row>
    <row r="14238" spans="1:20" x14ac:dyDescent="0.25">
      <c r="A14238">
        <v>1999</v>
      </c>
      <c r="B14238">
        <v>12</v>
      </c>
      <c r="C14238">
        <v>23</v>
      </c>
      <c r="D14238">
        <v>41</v>
      </c>
      <c r="E14238">
        <v>30</v>
      </c>
      <c r="F14238">
        <v>0</v>
      </c>
      <c r="H14238">
        <f t="shared" ref="H14238:H14301" si="151">+(D14238+E14238)/2</f>
        <v>35.5</v>
      </c>
      <c r="I14238">
        <f t="shared" ref="I14238:I14301" si="152">+IF(H14238&lt;65,65-H14238,0)</f>
        <v>29.5</v>
      </c>
      <c r="J14238">
        <f t="shared" si="148"/>
        <v>0</v>
      </c>
      <c r="K14238">
        <f t="shared" si="149"/>
        <v>29.5</v>
      </c>
      <c r="L14238" s="15"/>
      <c r="M14238" s="1">
        <f t="shared" si="150"/>
        <v>805043.30275518156</v>
      </c>
      <c r="T14238"/>
    </row>
    <row r="14239" spans="1:20" x14ac:dyDescent="0.25">
      <c r="A14239">
        <v>1999</v>
      </c>
      <c r="B14239">
        <v>12</v>
      </c>
      <c r="C14239">
        <v>24</v>
      </c>
      <c r="D14239">
        <v>30</v>
      </c>
      <c r="E14239">
        <v>22</v>
      </c>
      <c r="F14239">
        <v>0</v>
      </c>
      <c r="H14239">
        <f t="shared" si="151"/>
        <v>26</v>
      </c>
      <c r="I14239">
        <f t="shared" si="152"/>
        <v>39</v>
      </c>
      <c r="J14239">
        <f t="shared" si="148"/>
        <v>0</v>
      </c>
      <c r="K14239">
        <f t="shared" si="149"/>
        <v>39</v>
      </c>
      <c r="L14239" s="15"/>
      <c r="M14239" s="1">
        <f t="shared" si="150"/>
        <v>1063077.0264905698</v>
      </c>
      <c r="T14239"/>
    </row>
    <row r="14240" spans="1:20" x14ac:dyDescent="0.25">
      <c r="A14240">
        <v>1999</v>
      </c>
      <c r="B14240">
        <v>12</v>
      </c>
      <c r="C14240">
        <v>25</v>
      </c>
      <c r="D14240">
        <v>28</v>
      </c>
      <c r="E14240">
        <v>19</v>
      </c>
      <c r="F14240">
        <v>0</v>
      </c>
      <c r="H14240">
        <f t="shared" si="151"/>
        <v>23.5</v>
      </c>
      <c r="I14240">
        <f t="shared" si="152"/>
        <v>41.5</v>
      </c>
      <c r="J14240">
        <f t="shared" si="148"/>
        <v>0</v>
      </c>
      <c r="K14240">
        <f t="shared" si="149"/>
        <v>41.5</v>
      </c>
      <c r="L14240" s="15"/>
      <c r="M14240" s="1">
        <f t="shared" si="150"/>
        <v>1130980.6379998827</v>
      </c>
      <c r="T14240"/>
    </row>
    <row r="14241" spans="1:20" x14ac:dyDescent="0.25">
      <c r="A14241">
        <v>1999</v>
      </c>
      <c r="B14241">
        <v>12</v>
      </c>
      <c r="C14241">
        <v>26</v>
      </c>
      <c r="D14241">
        <v>35</v>
      </c>
      <c r="E14241">
        <v>25</v>
      </c>
      <c r="F14241">
        <v>0</v>
      </c>
      <c r="H14241">
        <f t="shared" si="151"/>
        <v>30</v>
      </c>
      <c r="I14241">
        <f t="shared" si="152"/>
        <v>35</v>
      </c>
      <c r="J14241">
        <f t="shared" si="148"/>
        <v>0</v>
      </c>
      <c r="K14241">
        <f t="shared" si="149"/>
        <v>35</v>
      </c>
      <c r="L14241" s="15"/>
      <c r="M14241" s="1">
        <f t="shared" si="150"/>
        <v>954431.24807566963</v>
      </c>
      <c r="T14241"/>
    </row>
    <row r="14242" spans="1:20" x14ac:dyDescent="0.25">
      <c r="A14242">
        <v>1999</v>
      </c>
      <c r="B14242">
        <v>12</v>
      </c>
      <c r="C14242">
        <v>27</v>
      </c>
      <c r="D14242">
        <v>35</v>
      </c>
      <c r="E14242">
        <v>29</v>
      </c>
      <c r="F14242">
        <v>0</v>
      </c>
      <c r="H14242">
        <f t="shared" si="151"/>
        <v>32</v>
      </c>
      <c r="I14242">
        <f t="shared" si="152"/>
        <v>33</v>
      </c>
      <c r="J14242">
        <f t="shared" si="148"/>
        <v>0</v>
      </c>
      <c r="K14242">
        <f t="shared" si="149"/>
        <v>33</v>
      </c>
      <c r="L14242" s="15"/>
      <c r="M14242" s="1">
        <f t="shared" si="150"/>
        <v>900108.35886821942</v>
      </c>
      <c r="T14242"/>
    </row>
    <row r="14243" spans="1:20" x14ac:dyDescent="0.25">
      <c r="A14243">
        <v>1999</v>
      </c>
      <c r="B14243">
        <v>12</v>
      </c>
      <c r="C14243">
        <v>28</v>
      </c>
      <c r="D14243">
        <v>29</v>
      </c>
      <c r="E14243">
        <v>20</v>
      </c>
      <c r="F14243">
        <v>0</v>
      </c>
      <c r="H14243">
        <f t="shared" si="151"/>
        <v>24.5</v>
      </c>
      <c r="I14243">
        <f t="shared" si="152"/>
        <v>40.5</v>
      </c>
      <c r="J14243">
        <f t="shared" si="148"/>
        <v>0</v>
      </c>
      <c r="K14243">
        <f t="shared" si="149"/>
        <v>40.5</v>
      </c>
      <c r="L14243" s="15"/>
      <c r="M14243" s="1">
        <f t="shared" si="150"/>
        <v>1103819.1933961576</v>
      </c>
      <c r="T14243"/>
    </row>
    <row r="14244" spans="1:20" x14ac:dyDescent="0.25">
      <c r="A14244">
        <v>1999</v>
      </c>
      <c r="B14244">
        <v>12</v>
      </c>
      <c r="C14244">
        <v>29</v>
      </c>
      <c r="D14244">
        <v>36</v>
      </c>
      <c r="E14244">
        <v>27</v>
      </c>
      <c r="F14244">
        <v>0</v>
      </c>
      <c r="H14244">
        <f t="shared" si="151"/>
        <v>31.5</v>
      </c>
      <c r="I14244">
        <f t="shared" si="152"/>
        <v>33.5</v>
      </c>
      <c r="J14244">
        <f t="shared" si="148"/>
        <v>0</v>
      </c>
      <c r="K14244">
        <f t="shared" si="149"/>
        <v>33.5</v>
      </c>
      <c r="L14244" s="15"/>
      <c r="M14244" s="1">
        <f t="shared" si="150"/>
        <v>913689.08117008198</v>
      </c>
      <c r="T14244"/>
    </row>
    <row r="14245" spans="1:20" x14ac:dyDescent="0.25">
      <c r="A14245">
        <v>1999</v>
      </c>
      <c r="B14245">
        <v>12</v>
      </c>
      <c r="C14245">
        <v>30</v>
      </c>
      <c r="D14245">
        <v>50</v>
      </c>
      <c r="E14245">
        <v>35</v>
      </c>
      <c r="F14245">
        <v>0</v>
      </c>
      <c r="H14245">
        <f t="shared" si="151"/>
        <v>42.5</v>
      </c>
      <c r="I14245">
        <f t="shared" si="152"/>
        <v>22.5</v>
      </c>
      <c r="J14245">
        <f t="shared" si="148"/>
        <v>0</v>
      </c>
      <c r="K14245">
        <f t="shared" si="149"/>
        <v>22.5</v>
      </c>
      <c r="L14245" s="15"/>
      <c r="M14245" s="1">
        <f t="shared" si="150"/>
        <v>614913.19052910595</v>
      </c>
      <c r="T14245"/>
    </row>
    <row r="14246" spans="1:20" x14ac:dyDescent="0.25">
      <c r="A14246">
        <v>1999</v>
      </c>
      <c r="B14246">
        <v>12</v>
      </c>
      <c r="C14246">
        <v>31</v>
      </c>
      <c r="D14246">
        <v>43</v>
      </c>
      <c r="E14246">
        <v>34</v>
      </c>
      <c r="F14246">
        <v>7</v>
      </c>
      <c r="H14246">
        <f t="shared" si="151"/>
        <v>38.5</v>
      </c>
      <c r="I14246">
        <f t="shared" si="152"/>
        <v>26.5</v>
      </c>
      <c r="J14246">
        <f t="shared" si="148"/>
        <v>0</v>
      </c>
      <c r="K14246">
        <f t="shared" si="149"/>
        <v>26.5</v>
      </c>
      <c r="L14246" s="15"/>
      <c r="M14246" s="1">
        <f t="shared" si="150"/>
        <v>723558.96894400637</v>
      </c>
      <c r="T14246"/>
    </row>
    <row r="14247" spans="1:20" x14ac:dyDescent="0.25">
      <c r="A14247">
        <v>2000</v>
      </c>
      <c r="B14247">
        <v>1</v>
      </c>
      <c r="C14247">
        <v>1</v>
      </c>
      <c r="D14247">
        <v>50</v>
      </c>
      <c r="E14247">
        <v>34</v>
      </c>
      <c r="F14247">
        <v>0</v>
      </c>
      <c r="H14247">
        <f t="shared" si="151"/>
        <v>42</v>
      </c>
      <c r="I14247">
        <f t="shared" si="152"/>
        <v>23</v>
      </c>
      <c r="J14247">
        <f t="shared" si="148"/>
        <v>0</v>
      </c>
      <c r="K14247">
        <f t="shared" si="149"/>
        <v>23</v>
      </c>
      <c r="L14247" s="15"/>
      <c r="M14247" s="1">
        <f t="shared" si="150"/>
        <v>628493.9128309685</v>
      </c>
      <c r="T14247"/>
    </row>
    <row r="14248" spans="1:20" x14ac:dyDescent="0.25">
      <c r="A14248">
        <v>2000</v>
      </c>
      <c r="B14248">
        <v>1</v>
      </c>
      <c r="C14248">
        <v>2</v>
      </c>
      <c r="D14248">
        <v>60</v>
      </c>
      <c r="E14248">
        <v>43</v>
      </c>
      <c r="F14248">
        <v>0</v>
      </c>
      <c r="H14248">
        <f t="shared" si="151"/>
        <v>51.5</v>
      </c>
      <c r="I14248">
        <f t="shared" si="152"/>
        <v>13.5</v>
      </c>
      <c r="J14248">
        <f t="shared" si="148"/>
        <v>0</v>
      </c>
      <c r="K14248">
        <f t="shared" si="149"/>
        <v>13.5</v>
      </c>
      <c r="L14248" s="15"/>
      <c r="M14248" s="1">
        <f t="shared" si="150"/>
        <v>370460.18909558008</v>
      </c>
      <c r="T14248"/>
    </row>
    <row r="14249" spans="1:20" x14ac:dyDescent="0.25">
      <c r="A14249">
        <v>2000</v>
      </c>
      <c r="B14249">
        <v>1</v>
      </c>
      <c r="C14249">
        <v>3</v>
      </c>
      <c r="D14249">
        <v>64</v>
      </c>
      <c r="E14249">
        <v>51</v>
      </c>
      <c r="F14249">
        <v>0</v>
      </c>
      <c r="H14249">
        <f t="shared" si="151"/>
        <v>57.5</v>
      </c>
      <c r="I14249">
        <f t="shared" si="152"/>
        <v>7.5</v>
      </c>
      <c r="J14249">
        <f t="shared" si="148"/>
        <v>0</v>
      </c>
      <c r="K14249">
        <f t="shared" si="149"/>
        <v>7.5</v>
      </c>
      <c r="L14249" s="15"/>
      <c r="M14249" s="1">
        <f t="shared" si="150"/>
        <v>207491.52147322954</v>
      </c>
      <c r="T14249"/>
    </row>
    <row r="14250" spans="1:20" x14ac:dyDescent="0.25">
      <c r="A14250">
        <v>2000</v>
      </c>
      <c r="B14250">
        <v>1</v>
      </c>
      <c r="C14250">
        <v>4</v>
      </c>
      <c r="D14250">
        <v>60</v>
      </c>
      <c r="E14250">
        <v>46</v>
      </c>
      <c r="F14250">
        <v>70</v>
      </c>
      <c r="H14250">
        <f t="shared" si="151"/>
        <v>53</v>
      </c>
      <c r="I14250">
        <f t="shared" si="152"/>
        <v>12</v>
      </c>
      <c r="J14250">
        <f t="shared" si="148"/>
        <v>0</v>
      </c>
      <c r="K14250">
        <f t="shared" si="149"/>
        <v>12</v>
      </c>
      <c r="L14250" s="15"/>
      <c r="M14250" s="1">
        <f t="shared" si="150"/>
        <v>329718.02218999248</v>
      </c>
      <c r="T14250"/>
    </row>
    <row r="14251" spans="1:20" x14ac:dyDescent="0.25">
      <c r="A14251">
        <v>2000</v>
      </c>
      <c r="B14251">
        <v>1</v>
      </c>
      <c r="C14251">
        <v>5</v>
      </c>
      <c r="D14251">
        <v>47</v>
      </c>
      <c r="E14251">
        <v>29</v>
      </c>
      <c r="F14251">
        <v>35</v>
      </c>
      <c r="H14251">
        <f t="shared" si="151"/>
        <v>38</v>
      </c>
      <c r="I14251">
        <f t="shared" si="152"/>
        <v>27</v>
      </c>
      <c r="J14251">
        <f t="shared" si="148"/>
        <v>0</v>
      </c>
      <c r="K14251">
        <f t="shared" si="149"/>
        <v>27</v>
      </c>
      <c r="L14251" s="15"/>
      <c r="M14251" s="1">
        <f t="shared" si="150"/>
        <v>737139.6912458688</v>
      </c>
      <c r="T14251"/>
    </row>
    <row r="14252" spans="1:20" x14ac:dyDescent="0.25">
      <c r="A14252">
        <v>2000</v>
      </c>
      <c r="B14252">
        <v>1</v>
      </c>
      <c r="C14252">
        <v>6</v>
      </c>
      <c r="D14252">
        <v>42</v>
      </c>
      <c r="E14252">
        <v>28</v>
      </c>
      <c r="F14252">
        <v>0</v>
      </c>
      <c r="H14252">
        <f t="shared" si="151"/>
        <v>35</v>
      </c>
      <c r="I14252">
        <f t="shared" si="152"/>
        <v>30</v>
      </c>
      <c r="J14252">
        <f t="shared" si="148"/>
        <v>0</v>
      </c>
      <c r="K14252">
        <f t="shared" si="149"/>
        <v>30</v>
      </c>
      <c r="L14252" s="15"/>
      <c r="M14252" s="1">
        <f t="shared" si="150"/>
        <v>818624.02505704411</v>
      </c>
      <c r="T14252"/>
    </row>
    <row r="14253" spans="1:20" x14ac:dyDescent="0.25">
      <c r="A14253">
        <v>2000</v>
      </c>
      <c r="B14253">
        <v>1</v>
      </c>
      <c r="C14253">
        <v>7</v>
      </c>
      <c r="D14253">
        <v>49</v>
      </c>
      <c r="E14253">
        <v>35</v>
      </c>
      <c r="F14253">
        <v>0</v>
      </c>
      <c r="H14253">
        <f t="shared" si="151"/>
        <v>42</v>
      </c>
      <c r="I14253">
        <f t="shared" si="152"/>
        <v>23</v>
      </c>
      <c r="J14253">
        <f t="shared" si="148"/>
        <v>0</v>
      </c>
      <c r="K14253">
        <f t="shared" si="149"/>
        <v>23</v>
      </c>
      <c r="L14253" s="15"/>
      <c r="M14253" s="1">
        <f t="shared" si="150"/>
        <v>628493.9128309685</v>
      </c>
      <c r="T14253"/>
    </row>
    <row r="14254" spans="1:20" x14ac:dyDescent="0.25">
      <c r="A14254">
        <v>2000</v>
      </c>
      <c r="B14254">
        <v>1</v>
      </c>
      <c r="C14254">
        <v>8</v>
      </c>
      <c r="D14254">
        <v>38</v>
      </c>
      <c r="E14254">
        <v>30</v>
      </c>
      <c r="F14254">
        <v>0</v>
      </c>
      <c r="H14254">
        <f t="shared" si="151"/>
        <v>34</v>
      </c>
      <c r="I14254">
        <f t="shared" si="152"/>
        <v>31</v>
      </c>
      <c r="J14254">
        <f t="shared" si="148"/>
        <v>0</v>
      </c>
      <c r="K14254">
        <f t="shared" si="149"/>
        <v>31</v>
      </c>
      <c r="L14254" s="15"/>
      <c r="M14254" s="1">
        <f t="shared" si="150"/>
        <v>845785.46966076922</v>
      </c>
      <c r="T14254"/>
    </row>
    <row r="14255" spans="1:20" x14ac:dyDescent="0.25">
      <c r="A14255">
        <v>2000</v>
      </c>
      <c r="B14255">
        <v>1</v>
      </c>
      <c r="C14255">
        <v>9</v>
      </c>
      <c r="D14255">
        <v>51</v>
      </c>
      <c r="E14255">
        <v>37</v>
      </c>
      <c r="F14255">
        <v>2</v>
      </c>
      <c r="H14255">
        <f t="shared" si="151"/>
        <v>44</v>
      </c>
      <c r="I14255">
        <f t="shared" si="152"/>
        <v>21</v>
      </c>
      <c r="J14255">
        <f t="shared" si="148"/>
        <v>0</v>
      </c>
      <c r="K14255">
        <f t="shared" si="149"/>
        <v>21</v>
      </c>
      <c r="L14255" s="15"/>
      <c r="M14255" s="1">
        <f t="shared" si="150"/>
        <v>574171.0236235183</v>
      </c>
      <c r="T14255"/>
    </row>
    <row r="14256" spans="1:20" x14ac:dyDescent="0.25">
      <c r="A14256">
        <v>2000</v>
      </c>
      <c r="B14256">
        <v>1</v>
      </c>
      <c r="C14256">
        <v>10</v>
      </c>
      <c r="D14256">
        <v>58</v>
      </c>
      <c r="E14256">
        <v>44</v>
      </c>
      <c r="F14256">
        <v>84</v>
      </c>
      <c r="H14256">
        <f t="shared" si="151"/>
        <v>51</v>
      </c>
      <c r="I14256">
        <f t="shared" si="152"/>
        <v>14</v>
      </c>
      <c r="J14256">
        <f t="shared" si="148"/>
        <v>0</v>
      </c>
      <c r="K14256">
        <f t="shared" si="149"/>
        <v>14</v>
      </c>
      <c r="L14256" s="15"/>
      <c r="M14256" s="1">
        <f t="shared" si="150"/>
        <v>384040.91139744263</v>
      </c>
      <c r="T14256"/>
    </row>
    <row r="14257" spans="1:20" x14ac:dyDescent="0.25">
      <c r="A14257">
        <v>2000</v>
      </c>
      <c r="B14257">
        <v>1</v>
      </c>
      <c r="C14257">
        <v>11</v>
      </c>
      <c r="D14257">
        <v>52</v>
      </c>
      <c r="E14257">
        <v>40</v>
      </c>
      <c r="F14257">
        <v>0</v>
      </c>
      <c r="H14257">
        <f t="shared" si="151"/>
        <v>46</v>
      </c>
      <c r="I14257">
        <f t="shared" si="152"/>
        <v>19</v>
      </c>
      <c r="J14257">
        <f t="shared" si="148"/>
        <v>0</v>
      </c>
      <c r="K14257">
        <f t="shared" si="149"/>
        <v>19</v>
      </c>
      <c r="L14257" s="15"/>
      <c r="M14257" s="1">
        <f t="shared" si="150"/>
        <v>519848.13441606809</v>
      </c>
      <c r="T14257"/>
    </row>
    <row r="14258" spans="1:20" x14ac:dyDescent="0.25">
      <c r="A14258">
        <v>2000</v>
      </c>
      <c r="B14258">
        <v>1</v>
      </c>
      <c r="C14258">
        <v>12</v>
      </c>
      <c r="D14258">
        <v>47</v>
      </c>
      <c r="E14258">
        <v>39</v>
      </c>
      <c r="F14258">
        <v>0</v>
      </c>
      <c r="H14258">
        <f t="shared" si="151"/>
        <v>43</v>
      </c>
      <c r="I14258">
        <f t="shared" si="152"/>
        <v>22</v>
      </c>
      <c r="J14258">
        <f t="shared" si="148"/>
        <v>0</v>
      </c>
      <c r="K14258">
        <f t="shared" si="149"/>
        <v>22</v>
      </c>
      <c r="L14258" s="15"/>
      <c r="M14258" s="1">
        <f t="shared" si="150"/>
        <v>601332.4682272434</v>
      </c>
      <c r="T14258"/>
    </row>
    <row r="14259" spans="1:20" x14ac:dyDescent="0.25">
      <c r="A14259">
        <v>2000</v>
      </c>
      <c r="B14259">
        <v>1</v>
      </c>
      <c r="C14259">
        <v>13</v>
      </c>
      <c r="D14259">
        <v>39</v>
      </c>
      <c r="E14259">
        <v>18</v>
      </c>
      <c r="F14259">
        <v>5</v>
      </c>
      <c r="H14259">
        <f t="shared" si="151"/>
        <v>28.5</v>
      </c>
      <c r="I14259">
        <f t="shared" si="152"/>
        <v>36.5</v>
      </c>
      <c r="J14259">
        <f t="shared" si="148"/>
        <v>0</v>
      </c>
      <c r="K14259">
        <f t="shared" si="149"/>
        <v>36.5</v>
      </c>
      <c r="L14259" s="15"/>
      <c r="M14259" s="1">
        <f t="shared" si="150"/>
        <v>995173.41498125729</v>
      </c>
      <c r="T14259"/>
    </row>
    <row r="14260" spans="1:20" x14ac:dyDescent="0.25">
      <c r="A14260">
        <v>2000</v>
      </c>
      <c r="B14260">
        <v>1</v>
      </c>
      <c r="C14260">
        <v>14</v>
      </c>
      <c r="D14260">
        <v>22</v>
      </c>
      <c r="E14260">
        <v>13</v>
      </c>
      <c r="F14260">
        <v>0</v>
      </c>
      <c r="H14260">
        <f t="shared" si="151"/>
        <v>17.5</v>
      </c>
      <c r="I14260">
        <f t="shared" si="152"/>
        <v>47.5</v>
      </c>
      <c r="J14260">
        <f t="shared" si="148"/>
        <v>0</v>
      </c>
      <c r="K14260">
        <f t="shared" si="149"/>
        <v>47.5</v>
      </c>
      <c r="L14260" s="15"/>
      <c r="M14260" s="1">
        <f t="shared" si="150"/>
        <v>1293949.3056222331</v>
      </c>
      <c r="T14260"/>
    </row>
    <row r="14261" spans="1:20" x14ac:dyDescent="0.25">
      <c r="A14261">
        <v>2000</v>
      </c>
      <c r="B14261">
        <v>1</v>
      </c>
      <c r="C14261">
        <v>15</v>
      </c>
      <c r="D14261">
        <v>30</v>
      </c>
      <c r="E14261">
        <v>17</v>
      </c>
      <c r="F14261">
        <v>0</v>
      </c>
      <c r="H14261">
        <f t="shared" si="151"/>
        <v>23.5</v>
      </c>
      <c r="I14261">
        <f t="shared" si="152"/>
        <v>41.5</v>
      </c>
      <c r="J14261">
        <f t="shared" si="148"/>
        <v>0</v>
      </c>
      <c r="K14261">
        <f t="shared" si="149"/>
        <v>41.5</v>
      </c>
      <c r="L14261" s="15"/>
      <c r="M14261" s="1">
        <f t="shared" si="150"/>
        <v>1130980.6379998827</v>
      </c>
      <c r="T14261"/>
    </row>
    <row r="14262" spans="1:20" x14ac:dyDescent="0.25">
      <c r="A14262">
        <v>2000</v>
      </c>
      <c r="B14262">
        <v>1</v>
      </c>
      <c r="C14262">
        <v>16</v>
      </c>
      <c r="D14262">
        <v>46</v>
      </c>
      <c r="E14262">
        <v>21</v>
      </c>
      <c r="F14262">
        <v>0</v>
      </c>
      <c r="H14262">
        <f t="shared" si="151"/>
        <v>33.5</v>
      </c>
      <c r="I14262">
        <f t="shared" si="152"/>
        <v>31.5</v>
      </c>
      <c r="J14262">
        <f t="shared" si="148"/>
        <v>0</v>
      </c>
      <c r="K14262">
        <f t="shared" si="149"/>
        <v>31.5</v>
      </c>
      <c r="L14262" s="15"/>
      <c r="M14262" s="1">
        <f t="shared" si="150"/>
        <v>859366.19196263177</v>
      </c>
      <c r="T14262"/>
    </row>
    <row r="14263" spans="1:20" x14ac:dyDescent="0.25">
      <c r="A14263">
        <v>2000</v>
      </c>
      <c r="B14263">
        <v>1</v>
      </c>
      <c r="C14263">
        <v>17</v>
      </c>
      <c r="D14263">
        <v>21</v>
      </c>
      <c r="E14263">
        <v>7</v>
      </c>
      <c r="F14263">
        <v>0</v>
      </c>
      <c r="H14263">
        <f t="shared" si="151"/>
        <v>14</v>
      </c>
      <c r="I14263">
        <f t="shared" si="152"/>
        <v>51</v>
      </c>
      <c r="J14263">
        <f t="shared" si="148"/>
        <v>0</v>
      </c>
      <c r="K14263">
        <f t="shared" si="149"/>
        <v>51</v>
      </c>
      <c r="L14263" s="15"/>
      <c r="M14263" s="1">
        <f t="shared" si="150"/>
        <v>1389014.3617352711</v>
      </c>
      <c r="T14263"/>
    </row>
    <row r="14264" spans="1:20" x14ac:dyDescent="0.25">
      <c r="A14264">
        <v>2000</v>
      </c>
      <c r="B14264">
        <v>1</v>
      </c>
      <c r="C14264">
        <v>18</v>
      </c>
      <c r="D14264">
        <v>19</v>
      </c>
      <c r="E14264">
        <v>3</v>
      </c>
      <c r="F14264">
        <v>0</v>
      </c>
      <c r="H14264">
        <f t="shared" si="151"/>
        <v>11</v>
      </c>
      <c r="I14264">
        <f t="shared" si="152"/>
        <v>54</v>
      </c>
      <c r="J14264">
        <f t="shared" si="148"/>
        <v>0</v>
      </c>
      <c r="K14264">
        <f t="shared" si="149"/>
        <v>54</v>
      </c>
      <c r="L14264" s="15"/>
      <c r="M14264" s="1">
        <f t="shared" si="150"/>
        <v>1470498.6955464461</v>
      </c>
      <c r="T14264"/>
    </row>
    <row r="14265" spans="1:20" x14ac:dyDescent="0.25">
      <c r="A14265">
        <v>2000</v>
      </c>
      <c r="B14265">
        <v>1</v>
      </c>
      <c r="C14265">
        <v>19</v>
      </c>
      <c r="D14265">
        <v>29</v>
      </c>
      <c r="E14265">
        <v>10</v>
      </c>
      <c r="F14265">
        <v>0</v>
      </c>
      <c r="H14265">
        <f t="shared" si="151"/>
        <v>19.5</v>
      </c>
      <c r="I14265">
        <f t="shared" si="152"/>
        <v>45.5</v>
      </c>
      <c r="J14265">
        <f t="shared" si="148"/>
        <v>0</v>
      </c>
      <c r="K14265">
        <f t="shared" si="149"/>
        <v>45.5</v>
      </c>
      <c r="L14265" s="15"/>
      <c r="M14265" s="1">
        <f t="shared" si="150"/>
        <v>1239626.4164147829</v>
      </c>
      <c r="T14265"/>
    </row>
    <row r="14266" spans="1:20" x14ac:dyDescent="0.25">
      <c r="A14266">
        <v>2000</v>
      </c>
      <c r="B14266">
        <v>1</v>
      </c>
      <c r="C14266">
        <v>20</v>
      </c>
      <c r="D14266">
        <v>28</v>
      </c>
      <c r="E14266">
        <v>23</v>
      </c>
      <c r="F14266">
        <v>12</v>
      </c>
      <c r="H14266">
        <f t="shared" si="151"/>
        <v>25.5</v>
      </c>
      <c r="I14266">
        <f t="shared" si="152"/>
        <v>39.5</v>
      </c>
      <c r="J14266">
        <f t="shared" si="148"/>
        <v>0</v>
      </c>
      <c r="K14266">
        <f t="shared" si="149"/>
        <v>39.5</v>
      </c>
      <c r="L14266" s="15"/>
      <c r="M14266" s="1">
        <f t="shared" si="150"/>
        <v>1076657.7487924325</v>
      </c>
      <c r="T14266"/>
    </row>
    <row r="14267" spans="1:20" x14ac:dyDescent="0.25">
      <c r="A14267">
        <v>2000</v>
      </c>
      <c r="B14267">
        <v>1</v>
      </c>
      <c r="C14267">
        <v>21</v>
      </c>
      <c r="D14267">
        <v>23</v>
      </c>
      <c r="E14267">
        <v>10</v>
      </c>
      <c r="F14267">
        <v>0</v>
      </c>
      <c r="H14267">
        <f t="shared" si="151"/>
        <v>16.5</v>
      </c>
      <c r="I14267">
        <f t="shared" si="152"/>
        <v>48.5</v>
      </c>
      <c r="J14267">
        <f t="shared" si="148"/>
        <v>0</v>
      </c>
      <c r="K14267">
        <f t="shared" si="149"/>
        <v>48.5</v>
      </c>
      <c r="L14267" s="15"/>
      <c r="M14267" s="1">
        <f t="shared" si="150"/>
        <v>1321110.7502259582</v>
      </c>
      <c r="T14267"/>
    </row>
    <row r="14268" spans="1:20" x14ac:dyDescent="0.25">
      <c r="A14268">
        <v>2000</v>
      </c>
      <c r="B14268">
        <v>1</v>
      </c>
      <c r="C14268">
        <v>22</v>
      </c>
      <c r="D14268">
        <v>20</v>
      </c>
      <c r="E14268">
        <v>8</v>
      </c>
      <c r="F14268">
        <v>0</v>
      </c>
      <c r="H14268">
        <f t="shared" si="151"/>
        <v>14</v>
      </c>
      <c r="I14268">
        <f t="shared" si="152"/>
        <v>51</v>
      </c>
      <c r="J14268">
        <f t="shared" si="148"/>
        <v>0</v>
      </c>
      <c r="K14268">
        <f t="shared" si="149"/>
        <v>51</v>
      </c>
      <c r="L14268" s="15"/>
      <c r="M14268" s="1">
        <f t="shared" si="150"/>
        <v>1389014.3617352711</v>
      </c>
      <c r="T14268"/>
    </row>
    <row r="14269" spans="1:20" x14ac:dyDescent="0.25">
      <c r="A14269">
        <v>2000</v>
      </c>
      <c r="B14269">
        <v>1</v>
      </c>
      <c r="C14269">
        <v>23</v>
      </c>
      <c r="D14269">
        <v>27</v>
      </c>
      <c r="E14269">
        <v>18</v>
      </c>
      <c r="F14269">
        <v>0</v>
      </c>
      <c r="H14269">
        <f t="shared" si="151"/>
        <v>22.5</v>
      </c>
      <c r="I14269">
        <f t="shared" si="152"/>
        <v>42.5</v>
      </c>
      <c r="J14269">
        <f t="shared" si="148"/>
        <v>0</v>
      </c>
      <c r="K14269">
        <f t="shared" si="149"/>
        <v>42.5</v>
      </c>
      <c r="L14269" s="15"/>
      <c r="M14269" s="1">
        <f t="shared" si="150"/>
        <v>1158142.0826036078</v>
      </c>
      <c r="T14269"/>
    </row>
    <row r="14270" spans="1:20" x14ac:dyDescent="0.25">
      <c r="A14270">
        <v>2000</v>
      </c>
      <c r="B14270">
        <v>1</v>
      </c>
      <c r="C14270">
        <v>24</v>
      </c>
      <c r="D14270">
        <v>38</v>
      </c>
      <c r="E14270">
        <v>26</v>
      </c>
      <c r="F14270">
        <v>0</v>
      </c>
      <c r="H14270">
        <f t="shared" si="151"/>
        <v>32</v>
      </c>
      <c r="I14270">
        <f t="shared" si="152"/>
        <v>33</v>
      </c>
      <c r="J14270">
        <f t="shared" si="148"/>
        <v>0</v>
      </c>
      <c r="K14270">
        <f t="shared" si="149"/>
        <v>33</v>
      </c>
      <c r="L14270" s="15"/>
      <c r="M14270" s="1">
        <f t="shared" si="150"/>
        <v>900108.35886821942</v>
      </c>
      <c r="T14270"/>
    </row>
    <row r="14271" spans="1:20" x14ac:dyDescent="0.25">
      <c r="A14271">
        <v>2000</v>
      </c>
      <c r="B14271">
        <v>1</v>
      </c>
      <c r="C14271">
        <v>25</v>
      </c>
      <c r="D14271">
        <v>30</v>
      </c>
      <c r="E14271">
        <v>25</v>
      </c>
      <c r="F14271">
        <v>73</v>
      </c>
      <c r="H14271">
        <f t="shared" si="151"/>
        <v>27.5</v>
      </c>
      <c r="I14271">
        <f t="shared" si="152"/>
        <v>37.5</v>
      </c>
      <c r="J14271">
        <f t="shared" si="148"/>
        <v>0</v>
      </c>
      <c r="K14271">
        <f t="shared" si="149"/>
        <v>37.5</v>
      </c>
      <c r="L14271" s="15"/>
      <c r="M14271" s="1">
        <f t="shared" si="150"/>
        <v>1022334.8595849823</v>
      </c>
      <c r="T14271"/>
    </row>
    <row r="14272" spans="1:20" x14ac:dyDescent="0.25">
      <c r="A14272">
        <v>2000</v>
      </c>
      <c r="B14272">
        <v>1</v>
      </c>
      <c r="C14272">
        <v>26</v>
      </c>
      <c r="D14272">
        <v>31</v>
      </c>
      <c r="E14272">
        <v>22</v>
      </c>
      <c r="F14272">
        <v>2</v>
      </c>
      <c r="H14272">
        <f t="shared" si="151"/>
        <v>26.5</v>
      </c>
      <c r="I14272">
        <f t="shared" si="152"/>
        <v>38.5</v>
      </c>
      <c r="J14272">
        <f t="shared" si="148"/>
        <v>0</v>
      </c>
      <c r="K14272">
        <f t="shared" si="149"/>
        <v>38.5</v>
      </c>
      <c r="L14272" s="15"/>
      <c r="M14272" s="1">
        <f t="shared" si="150"/>
        <v>1049496.3041887074</v>
      </c>
      <c r="T14272"/>
    </row>
    <row r="14273" spans="1:20" x14ac:dyDescent="0.25">
      <c r="A14273">
        <v>2000</v>
      </c>
      <c r="B14273">
        <v>1</v>
      </c>
      <c r="C14273">
        <v>27</v>
      </c>
      <c r="D14273">
        <v>22</v>
      </c>
      <c r="E14273">
        <v>12</v>
      </c>
      <c r="F14273">
        <v>0</v>
      </c>
      <c r="H14273">
        <f t="shared" si="151"/>
        <v>17</v>
      </c>
      <c r="I14273">
        <f t="shared" si="152"/>
        <v>48</v>
      </c>
      <c r="J14273">
        <f t="shared" si="148"/>
        <v>0</v>
      </c>
      <c r="K14273">
        <f t="shared" si="149"/>
        <v>48</v>
      </c>
      <c r="L14273" s="15"/>
      <c r="M14273" s="1">
        <f t="shared" si="150"/>
        <v>1307530.0279240957</v>
      </c>
      <c r="T14273"/>
    </row>
    <row r="14274" spans="1:20" x14ac:dyDescent="0.25">
      <c r="A14274">
        <v>2000</v>
      </c>
      <c r="B14274">
        <v>1</v>
      </c>
      <c r="C14274">
        <v>28</v>
      </c>
      <c r="D14274">
        <v>22</v>
      </c>
      <c r="E14274">
        <v>9</v>
      </c>
      <c r="F14274">
        <v>0</v>
      </c>
      <c r="H14274">
        <f t="shared" si="151"/>
        <v>15.5</v>
      </c>
      <c r="I14274">
        <f t="shared" si="152"/>
        <v>49.5</v>
      </c>
      <c r="J14274">
        <f t="shared" si="148"/>
        <v>0</v>
      </c>
      <c r="K14274">
        <f t="shared" si="149"/>
        <v>49.5</v>
      </c>
      <c r="L14274" s="15"/>
      <c r="M14274" s="1">
        <f t="shared" si="150"/>
        <v>1348272.1948296833</v>
      </c>
      <c r="T14274"/>
    </row>
    <row r="14275" spans="1:20" x14ac:dyDescent="0.25">
      <c r="A14275">
        <v>2000</v>
      </c>
      <c r="B14275">
        <v>1</v>
      </c>
      <c r="C14275">
        <v>29</v>
      </c>
      <c r="D14275">
        <v>35</v>
      </c>
      <c r="E14275">
        <v>17</v>
      </c>
      <c r="F14275">
        <v>0</v>
      </c>
      <c r="H14275">
        <f t="shared" si="151"/>
        <v>26</v>
      </c>
      <c r="I14275">
        <f t="shared" si="152"/>
        <v>39</v>
      </c>
      <c r="J14275">
        <f t="shared" si="148"/>
        <v>0</v>
      </c>
      <c r="K14275">
        <f t="shared" si="149"/>
        <v>39</v>
      </c>
      <c r="L14275" s="15"/>
      <c r="M14275" s="1">
        <f t="shared" si="150"/>
        <v>1063077.0264905698</v>
      </c>
      <c r="T14275"/>
    </row>
    <row r="14276" spans="1:20" x14ac:dyDescent="0.25">
      <c r="A14276">
        <v>2000</v>
      </c>
      <c r="B14276">
        <v>1</v>
      </c>
      <c r="C14276">
        <v>30</v>
      </c>
      <c r="D14276">
        <v>36</v>
      </c>
      <c r="E14276">
        <v>21</v>
      </c>
      <c r="F14276">
        <v>39</v>
      </c>
      <c r="H14276">
        <f t="shared" si="151"/>
        <v>28.5</v>
      </c>
      <c r="I14276">
        <f t="shared" si="152"/>
        <v>36.5</v>
      </c>
      <c r="J14276">
        <f t="shared" si="148"/>
        <v>0</v>
      </c>
      <c r="K14276">
        <f t="shared" si="149"/>
        <v>36.5</v>
      </c>
      <c r="L14276" s="15"/>
      <c r="M14276" s="1">
        <f t="shared" si="150"/>
        <v>995173.41498125729</v>
      </c>
      <c r="T14276"/>
    </row>
    <row r="14277" spans="1:20" x14ac:dyDescent="0.25">
      <c r="A14277">
        <v>2000</v>
      </c>
      <c r="B14277">
        <v>1</v>
      </c>
      <c r="C14277">
        <v>31</v>
      </c>
      <c r="D14277">
        <v>38</v>
      </c>
      <c r="E14277">
        <v>29</v>
      </c>
      <c r="F14277">
        <v>36</v>
      </c>
      <c r="H14277">
        <f t="shared" si="151"/>
        <v>33.5</v>
      </c>
      <c r="I14277">
        <f t="shared" si="152"/>
        <v>31.5</v>
      </c>
      <c r="J14277">
        <f t="shared" si="148"/>
        <v>0</v>
      </c>
      <c r="K14277">
        <f t="shared" si="149"/>
        <v>31.5</v>
      </c>
      <c r="L14277" s="15"/>
      <c r="M14277" s="1">
        <f t="shared" si="150"/>
        <v>859366.19196263177</v>
      </c>
      <c r="T14277"/>
    </row>
    <row r="14278" spans="1:20" x14ac:dyDescent="0.25">
      <c r="A14278">
        <v>2000</v>
      </c>
      <c r="B14278">
        <v>2</v>
      </c>
      <c r="C14278">
        <v>1</v>
      </c>
      <c r="D14278">
        <v>35</v>
      </c>
      <c r="E14278">
        <v>26</v>
      </c>
      <c r="F14278">
        <v>0</v>
      </c>
      <c r="H14278">
        <f t="shared" si="151"/>
        <v>30.5</v>
      </c>
      <c r="I14278">
        <f t="shared" si="152"/>
        <v>34.5</v>
      </c>
      <c r="J14278">
        <f t="shared" ref="J14278:J14341" si="153">+IF(H14278&gt;$L$12418,H14278-$L$12418,0)</f>
        <v>0</v>
      </c>
      <c r="K14278">
        <f t="shared" ref="K14278:K14341" si="154">+I14278+J14278</f>
        <v>34.5</v>
      </c>
      <c r="L14278" s="15"/>
      <c r="M14278" s="1">
        <f t="shared" ref="M14278:M14341" si="155">+(L$12416/30.25)+($L$12417*K14278)</f>
        <v>940850.52577380708</v>
      </c>
      <c r="T14278"/>
    </row>
    <row r="14279" spans="1:20" x14ac:dyDescent="0.25">
      <c r="A14279">
        <v>2000</v>
      </c>
      <c r="B14279">
        <v>2</v>
      </c>
      <c r="C14279">
        <v>2</v>
      </c>
      <c r="D14279">
        <v>29</v>
      </c>
      <c r="E14279">
        <v>21</v>
      </c>
      <c r="F14279">
        <v>0</v>
      </c>
      <c r="H14279">
        <f t="shared" si="151"/>
        <v>25</v>
      </c>
      <c r="I14279">
        <f t="shared" si="152"/>
        <v>40</v>
      </c>
      <c r="J14279">
        <f t="shared" si="153"/>
        <v>0</v>
      </c>
      <c r="K14279">
        <f t="shared" si="154"/>
        <v>40</v>
      </c>
      <c r="L14279" s="15"/>
      <c r="M14279" s="1">
        <f t="shared" si="155"/>
        <v>1090238.4710942949</v>
      </c>
      <c r="T14279"/>
    </row>
    <row r="14280" spans="1:20" x14ac:dyDescent="0.25">
      <c r="A14280">
        <v>2000</v>
      </c>
      <c r="B14280">
        <v>2</v>
      </c>
      <c r="C14280">
        <v>3</v>
      </c>
      <c r="D14280">
        <v>33</v>
      </c>
      <c r="E14280">
        <v>21</v>
      </c>
      <c r="F14280">
        <v>10</v>
      </c>
      <c r="H14280">
        <f t="shared" si="151"/>
        <v>27</v>
      </c>
      <c r="I14280">
        <f t="shared" si="152"/>
        <v>38</v>
      </c>
      <c r="J14280">
        <f t="shared" si="153"/>
        <v>0</v>
      </c>
      <c r="K14280">
        <f t="shared" si="154"/>
        <v>38</v>
      </c>
      <c r="L14280" s="15"/>
      <c r="M14280" s="1">
        <f t="shared" si="155"/>
        <v>1035915.5818868448</v>
      </c>
      <c r="T14280"/>
    </row>
    <row r="14281" spans="1:20" x14ac:dyDescent="0.25">
      <c r="A14281">
        <v>2000</v>
      </c>
      <c r="B14281">
        <v>2</v>
      </c>
      <c r="C14281">
        <v>4</v>
      </c>
      <c r="D14281">
        <v>32</v>
      </c>
      <c r="E14281">
        <v>27</v>
      </c>
      <c r="F14281">
        <v>0</v>
      </c>
      <c r="H14281">
        <f t="shared" si="151"/>
        <v>29.5</v>
      </c>
      <c r="I14281">
        <f t="shared" si="152"/>
        <v>35.5</v>
      </c>
      <c r="J14281">
        <f t="shared" si="153"/>
        <v>0</v>
      </c>
      <c r="K14281">
        <f t="shared" si="154"/>
        <v>35.5</v>
      </c>
      <c r="L14281" s="15"/>
      <c r="M14281" s="1">
        <f t="shared" si="155"/>
        <v>968011.97037753218</v>
      </c>
      <c r="T14281"/>
    </row>
    <row r="14282" spans="1:20" x14ac:dyDescent="0.25">
      <c r="A14282">
        <v>2000</v>
      </c>
      <c r="B14282">
        <v>2</v>
      </c>
      <c r="C14282">
        <v>5</v>
      </c>
      <c r="D14282">
        <v>36</v>
      </c>
      <c r="E14282">
        <v>26</v>
      </c>
      <c r="F14282">
        <v>0</v>
      </c>
      <c r="H14282">
        <f t="shared" si="151"/>
        <v>31</v>
      </c>
      <c r="I14282">
        <f t="shared" si="152"/>
        <v>34</v>
      </c>
      <c r="J14282">
        <f t="shared" si="153"/>
        <v>0</v>
      </c>
      <c r="K14282">
        <f t="shared" si="154"/>
        <v>34</v>
      </c>
      <c r="L14282" s="15"/>
      <c r="M14282" s="1">
        <f t="shared" si="155"/>
        <v>927269.80347194453</v>
      </c>
      <c r="T14282"/>
    </row>
    <row r="14283" spans="1:20" x14ac:dyDescent="0.25">
      <c r="A14283">
        <v>2000</v>
      </c>
      <c r="B14283">
        <v>2</v>
      </c>
      <c r="C14283">
        <v>6</v>
      </c>
      <c r="D14283">
        <v>37</v>
      </c>
      <c r="E14283">
        <v>28</v>
      </c>
      <c r="F14283">
        <v>0</v>
      </c>
      <c r="H14283">
        <f t="shared" si="151"/>
        <v>32.5</v>
      </c>
      <c r="I14283">
        <f t="shared" si="152"/>
        <v>32.5</v>
      </c>
      <c r="J14283">
        <f t="shared" si="153"/>
        <v>0</v>
      </c>
      <c r="K14283">
        <f t="shared" si="154"/>
        <v>32.5</v>
      </c>
      <c r="L14283" s="15"/>
      <c r="M14283" s="1">
        <f t="shared" si="155"/>
        <v>886527.63656635687</v>
      </c>
      <c r="T14283"/>
    </row>
    <row r="14284" spans="1:20" x14ac:dyDescent="0.25">
      <c r="A14284">
        <v>2000</v>
      </c>
      <c r="B14284">
        <v>2</v>
      </c>
      <c r="C14284">
        <v>7</v>
      </c>
      <c r="D14284">
        <v>43</v>
      </c>
      <c r="E14284">
        <v>28</v>
      </c>
      <c r="F14284">
        <v>0</v>
      </c>
      <c r="H14284">
        <f t="shared" si="151"/>
        <v>35.5</v>
      </c>
      <c r="I14284">
        <f t="shared" si="152"/>
        <v>29.5</v>
      </c>
      <c r="J14284">
        <f t="shared" si="153"/>
        <v>0</v>
      </c>
      <c r="K14284">
        <f t="shared" si="154"/>
        <v>29.5</v>
      </c>
      <c r="L14284" s="15"/>
      <c r="M14284" s="1">
        <f t="shared" si="155"/>
        <v>805043.30275518156</v>
      </c>
      <c r="T14284"/>
    </row>
    <row r="14285" spans="1:20" x14ac:dyDescent="0.25">
      <c r="A14285">
        <v>2000</v>
      </c>
      <c r="B14285">
        <v>2</v>
      </c>
      <c r="C14285">
        <v>8</v>
      </c>
      <c r="D14285">
        <v>31</v>
      </c>
      <c r="E14285">
        <v>19</v>
      </c>
      <c r="F14285">
        <v>0</v>
      </c>
      <c r="H14285">
        <f t="shared" si="151"/>
        <v>25</v>
      </c>
      <c r="I14285">
        <f t="shared" si="152"/>
        <v>40</v>
      </c>
      <c r="J14285">
        <f t="shared" si="153"/>
        <v>0</v>
      </c>
      <c r="K14285">
        <f t="shared" si="154"/>
        <v>40</v>
      </c>
      <c r="L14285" s="15"/>
      <c r="M14285" s="1">
        <f t="shared" si="155"/>
        <v>1090238.4710942949</v>
      </c>
      <c r="T14285"/>
    </row>
    <row r="14286" spans="1:20" x14ac:dyDescent="0.25">
      <c r="A14286">
        <v>2000</v>
      </c>
      <c r="B14286">
        <v>2</v>
      </c>
      <c r="C14286">
        <v>9</v>
      </c>
      <c r="D14286">
        <v>45</v>
      </c>
      <c r="E14286">
        <v>26</v>
      </c>
      <c r="F14286">
        <v>0</v>
      </c>
      <c r="H14286">
        <f t="shared" si="151"/>
        <v>35.5</v>
      </c>
      <c r="I14286">
        <f t="shared" si="152"/>
        <v>29.5</v>
      </c>
      <c r="J14286">
        <f t="shared" si="153"/>
        <v>0</v>
      </c>
      <c r="K14286">
        <f t="shared" si="154"/>
        <v>29.5</v>
      </c>
      <c r="L14286" s="15"/>
      <c r="M14286" s="1">
        <f t="shared" si="155"/>
        <v>805043.30275518156</v>
      </c>
      <c r="T14286"/>
    </row>
    <row r="14287" spans="1:20" x14ac:dyDescent="0.25">
      <c r="A14287">
        <v>2000</v>
      </c>
      <c r="B14287">
        <v>2</v>
      </c>
      <c r="C14287">
        <v>10</v>
      </c>
      <c r="D14287">
        <v>48</v>
      </c>
      <c r="E14287">
        <v>37</v>
      </c>
      <c r="F14287">
        <v>0</v>
      </c>
      <c r="H14287">
        <f t="shared" si="151"/>
        <v>42.5</v>
      </c>
      <c r="I14287">
        <f t="shared" si="152"/>
        <v>22.5</v>
      </c>
      <c r="J14287">
        <f t="shared" si="153"/>
        <v>0</v>
      </c>
      <c r="K14287">
        <f t="shared" si="154"/>
        <v>22.5</v>
      </c>
      <c r="L14287" s="15"/>
      <c r="M14287" s="1">
        <f t="shared" si="155"/>
        <v>614913.19052910595</v>
      </c>
      <c r="T14287"/>
    </row>
    <row r="14288" spans="1:20" x14ac:dyDescent="0.25">
      <c r="A14288">
        <v>2000</v>
      </c>
      <c r="B14288">
        <v>2</v>
      </c>
      <c r="C14288">
        <v>11</v>
      </c>
      <c r="D14288">
        <v>51</v>
      </c>
      <c r="E14288">
        <v>29</v>
      </c>
      <c r="F14288">
        <v>0</v>
      </c>
      <c r="H14288">
        <f t="shared" si="151"/>
        <v>40</v>
      </c>
      <c r="I14288">
        <f t="shared" si="152"/>
        <v>25</v>
      </c>
      <c r="J14288">
        <f t="shared" si="153"/>
        <v>0</v>
      </c>
      <c r="K14288">
        <f t="shared" si="154"/>
        <v>25</v>
      </c>
      <c r="L14288" s="15"/>
      <c r="M14288" s="1">
        <f t="shared" si="155"/>
        <v>682816.80203841871</v>
      </c>
      <c r="T14288"/>
    </row>
    <row r="14289" spans="1:20" x14ac:dyDescent="0.25">
      <c r="A14289">
        <v>2000</v>
      </c>
      <c r="B14289">
        <v>2</v>
      </c>
      <c r="C14289">
        <v>12</v>
      </c>
      <c r="D14289">
        <v>33</v>
      </c>
      <c r="E14289">
        <v>23</v>
      </c>
      <c r="F14289">
        <v>0</v>
      </c>
      <c r="H14289">
        <f t="shared" si="151"/>
        <v>28</v>
      </c>
      <c r="I14289">
        <f t="shared" si="152"/>
        <v>37</v>
      </c>
      <c r="J14289">
        <f t="shared" si="153"/>
        <v>0</v>
      </c>
      <c r="K14289">
        <f t="shared" si="154"/>
        <v>37</v>
      </c>
      <c r="L14289" s="15"/>
      <c r="M14289" s="1">
        <f t="shared" si="155"/>
        <v>1008754.1372831198</v>
      </c>
      <c r="T14289"/>
    </row>
    <row r="14290" spans="1:20" x14ac:dyDescent="0.25">
      <c r="A14290">
        <v>2000</v>
      </c>
      <c r="B14290">
        <v>2</v>
      </c>
      <c r="C14290">
        <v>13</v>
      </c>
      <c r="D14290">
        <v>41</v>
      </c>
      <c r="E14290">
        <v>25</v>
      </c>
      <c r="F14290">
        <v>13</v>
      </c>
      <c r="H14290">
        <f t="shared" si="151"/>
        <v>33</v>
      </c>
      <c r="I14290">
        <f t="shared" si="152"/>
        <v>32</v>
      </c>
      <c r="J14290">
        <f t="shared" si="153"/>
        <v>0</v>
      </c>
      <c r="K14290">
        <f t="shared" si="154"/>
        <v>32</v>
      </c>
      <c r="L14290" s="15"/>
      <c r="M14290" s="1">
        <f t="shared" si="155"/>
        <v>872946.91426449432</v>
      </c>
      <c r="T14290"/>
    </row>
    <row r="14291" spans="1:20" x14ac:dyDescent="0.25">
      <c r="A14291">
        <v>2000</v>
      </c>
      <c r="B14291">
        <v>2</v>
      </c>
      <c r="C14291">
        <v>14</v>
      </c>
      <c r="D14291">
        <v>54</v>
      </c>
      <c r="E14291">
        <v>38</v>
      </c>
      <c r="F14291">
        <v>37</v>
      </c>
      <c r="H14291">
        <f t="shared" si="151"/>
        <v>46</v>
      </c>
      <c r="I14291">
        <f t="shared" si="152"/>
        <v>19</v>
      </c>
      <c r="J14291">
        <f t="shared" si="153"/>
        <v>0</v>
      </c>
      <c r="K14291">
        <f t="shared" si="154"/>
        <v>19</v>
      </c>
      <c r="L14291" s="15"/>
      <c r="M14291" s="1">
        <f t="shared" si="155"/>
        <v>519848.13441606809</v>
      </c>
      <c r="T14291"/>
    </row>
    <row r="14292" spans="1:20" x14ac:dyDescent="0.25">
      <c r="A14292">
        <v>2000</v>
      </c>
      <c r="B14292">
        <v>2</v>
      </c>
      <c r="C14292">
        <v>15</v>
      </c>
      <c r="D14292">
        <v>41</v>
      </c>
      <c r="E14292">
        <v>32</v>
      </c>
      <c r="F14292">
        <v>0</v>
      </c>
      <c r="H14292">
        <f t="shared" si="151"/>
        <v>36.5</v>
      </c>
      <c r="I14292">
        <f t="shared" si="152"/>
        <v>28.5</v>
      </c>
      <c r="J14292">
        <f t="shared" si="153"/>
        <v>0</v>
      </c>
      <c r="K14292">
        <f t="shared" si="154"/>
        <v>28.5</v>
      </c>
      <c r="L14292" s="15"/>
      <c r="M14292" s="1">
        <f t="shared" si="155"/>
        <v>777881.85815145646</v>
      </c>
      <c r="T14292"/>
    </row>
    <row r="14293" spans="1:20" x14ac:dyDescent="0.25">
      <c r="A14293">
        <v>2000</v>
      </c>
      <c r="B14293">
        <v>2</v>
      </c>
      <c r="C14293">
        <v>16</v>
      </c>
      <c r="D14293">
        <v>52</v>
      </c>
      <c r="E14293">
        <v>33</v>
      </c>
      <c r="F14293">
        <v>0</v>
      </c>
      <c r="H14293">
        <f t="shared" si="151"/>
        <v>42.5</v>
      </c>
      <c r="I14293">
        <f t="shared" si="152"/>
        <v>22.5</v>
      </c>
      <c r="J14293">
        <f t="shared" si="153"/>
        <v>0</v>
      </c>
      <c r="K14293">
        <f t="shared" si="154"/>
        <v>22.5</v>
      </c>
      <c r="L14293" s="15"/>
      <c r="M14293" s="1">
        <f t="shared" si="155"/>
        <v>614913.19052910595</v>
      </c>
      <c r="T14293"/>
    </row>
    <row r="14294" spans="1:20" x14ac:dyDescent="0.25">
      <c r="A14294">
        <v>2000</v>
      </c>
      <c r="B14294">
        <v>2</v>
      </c>
      <c r="C14294">
        <v>17</v>
      </c>
      <c r="D14294">
        <v>39</v>
      </c>
      <c r="E14294">
        <v>26</v>
      </c>
      <c r="F14294">
        <v>0</v>
      </c>
      <c r="H14294">
        <f t="shared" si="151"/>
        <v>32.5</v>
      </c>
      <c r="I14294">
        <f t="shared" si="152"/>
        <v>32.5</v>
      </c>
      <c r="J14294">
        <f t="shared" si="153"/>
        <v>0</v>
      </c>
      <c r="K14294">
        <f t="shared" si="154"/>
        <v>32.5</v>
      </c>
      <c r="L14294" s="15"/>
      <c r="M14294" s="1">
        <f t="shared" si="155"/>
        <v>886527.63656635687</v>
      </c>
      <c r="T14294"/>
    </row>
    <row r="14295" spans="1:20" x14ac:dyDescent="0.25">
      <c r="A14295">
        <v>2000</v>
      </c>
      <c r="B14295">
        <v>2</v>
      </c>
      <c r="C14295">
        <v>18</v>
      </c>
      <c r="D14295">
        <v>35</v>
      </c>
      <c r="E14295">
        <v>28</v>
      </c>
      <c r="F14295">
        <v>57</v>
      </c>
      <c r="H14295">
        <f t="shared" si="151"/>
        <v>31.5</v>
      </c>
      <c r="I14295">
        <f t="shared" si="152"/>
        <v>33.5</v>
      </c>
      <c r="J14295">
        <f t="shared" si="153"/>
        <v>0</v>
      </c>
      <c r="K14295">
        <f t="shared" si="154"/>
        <v>33.5</v>
      </c>
      <c r="L14295" s="15"/>
      <c r="M14295" s="1">
        <f t="shared" si="155"/>
        <v>913689.08117008198</v>
      </c>
      <c r="T14295"/>
    </row>
    <row r="14296" spans="1:20" x14ac:dyDescent="0.25">
      <c r="A14296">
        <v>2000</v>
      </c>
      <c r="B14296">
        <v>2</v>
      </c>
      <c r="C14296">
        <v>19</v>
      </c>
      <c r="D14296">
        <v>32</v>
      </c>
      <c r="E14296">
        <v>29</v>
      </c>
      <c r="F14296">
        <v>24</v>
      </c>
      <c r="H14296">
        <f t="shared" si="151"/>
        <v>30.5</v>
      </c>
      <c r="I14296">
        <f t="shared" si="152"/>
        <v>34.5</v>
      </c>
      <c r="J14296">
        <f t="shared" si="153"/>
        <v>0</v>
      </c>
      <c r="K14296">
        <f t="shared" si="154"/>
        <v>34.5</v>
      </c>
      <c r="L14296" s="15"/>
      <c r="M14296" s="1">
        <f t="shared" si="155"/>
        <v>940850.52577380708</v>
      </c>
      <c r="T14296"/>
    </row>
    <row r="14297" spans="1:20" x14ac:dyDescent="0.25">
      <c r="A14297">
        <v>2000</v>
      </c>
      <c r="B14297">
        <v>2</v>
      </c>
      <c r="C14297">
        <v>20</v>
      </c>
      <c r="D14297">
        <v>38</v>
      </c>
      <c r="E14297">
        <v>30</v>
      </c>
      <c r="F14297">
        <v>0</v>
      </c>
      <c r="H14297">
        <f t="shared" si="151"/>
        <v>34</v>
      </c>
      <c r="I14297">
        <f t="shared" si="152"/>
        <v>31</v>
      </c>
      <c r="J14297">
        <f t="shared" si="153"/>
        <v>0</v>
      </c>
      <c r="K14297">
        <f t="shared" si="154"/>
        <v>31</v>
      </c>
      <c r="L14297" s="15"/>
      <c r="M14297" s="1">
        <f t="shared" si="155"/>
        <v>845785.46966076922</v>
      </c>
      <c r="T14297"/>
    </row>
    <row r="14298" spans="1:20" x14ac:dyDescent="0.25">
      <c r="A14298">
        <v>2000</v>
      </c>
      <c r="B14298">
        <v>2</v>
      </c>
      <c r="C14298">
        <v>21</v>
      </c>
      <c r="D14298">
        <v>42</v>
      </c>
      <c r="E14298">
        <v>30</v>
      </c>
      <c r="F14298">
        <v>0</v>
      </c>
      <c r="H14298">
        <f t="shared" si="151"/>
        <v>36</v>
      </c>
      <c r="I14298">
        <f t="shared" si="152"/>
        <v>29</v>
      </c>
      <c r="J14298">
        <f t="shared" si="153"/>
        <v>0</v>
      </c>
      <c r="K14298">
        <f t="shared" si="154"/>
        <v>29</v>
      </c>
      <c r="L14298" s="15"/>
      <c r="M14298" s="1">
        <f t="shared" si="155"/>
        <v>791462.58045331901</v>
      </c>
      <c r="T14298"/>
    </row>
    <row r="14299" spans="1:20" x14ac:dyDescent="0.25">
      <c r="A14299">
        <v>2000</v>
      </c>
      <c r="B14299">
        <v>2</v>
      </c>
      <c r="C14299">
        <v>22</v>
      </c>
      <c r="D14299">
        <v>51</v>
      </c>
      <c r="E14299">
        <v>34</v>
      </c>
      <c r="F14299">
        <v>0</v>
      </c>
      <c r="H14299">
        <f t="shared" si="151"/>
        <v>42.5</v>
      </c>
      <c r="I14299">
        <f t="shared" si="152"/>
        <v>22.5</v>
      </c>
      <c r="J14299">
        <f t="shared" si="153"/>
        <v>0</v>
      </c>
      <c r="K14299">
        <f t="shared" si="154"/>
        <v>22.5</v>
      </c>
      <c r="L14299" s="15"/>
      <c r="M14299" s="1">
        <f t="shared" si="155"/>
        <v>614913.19052910595</v>
      </c>
      <c r="T14299"/>
    </row>
    <row r="14300" spans="1:20" x14ac:dyDescent="0.25">
      <c r="A14300">
        <v>2000</v>
      </c>
      <c r="B14300">
        <v>2</v>
      </c>
      <c r="C14300">
        <v>23</v>
      </c>
      <c r="D14300">
        <v>56</v>
      </c>
      <c r="E14300">
        <v>37</v>
      </c>
      <c r="F14300">
        <v>0</v>
      </c>
      <c r="H14300">
        <f t="shared" si="151"/>
        <v>46.5</v>
      </c>
      <c r="I14300">
        <f t="shared" si="152"/>
        <v>18.5</v>
      </c>
      <c r="J14300">
        <f t="shared" si="153"/>
        <v>0</v>
      </c>
      <c r="K14300">
        <f t="shared" si="154"/>
        <v>18.5</v>
      </c>
      <c r="L14300" s="15"/>
      <c r="M14300" s="1">
        <f t="shared" si="155"/>
        <v>506267.4121142056</v>
      </c>
      <c r="T14300"/>
    </row>
    <row r="14301" spans="1:20" x14ac:dyDescent="0.25">
      <c r="A14301">
        <v>2000</v>
      </c>
      <c r="B14301">
        <v>2</v>
      </c>
      <c r="C14301">
        <v>24</v>
      </c>
      <c r="D14301">
        <v>64</v>
      </c>
      <c r="E14301">
        <v>47</v>
      </c>
      <c r="F14301">
        <v>0</v>
      </c>
      <c r="H14301">
        <f t="shared" si="151"/>
        <v>55.5</v>
      </c>
      <c r="I14301">
        <f t="shared" si="152"/>
        <v>9.5</v>
      </c>
      <c r="J14301">
        <f t="shared" si="153"/>
        <v>0</v>
      </c>
      <c r="K14301">
        <f t="shared" si="154"/>
        <v>9.5</v>
      </c>
      <c r="L14301" s="15"/>
      <c r="M14301" s="1">
        <f t="shared" si="155"/>
        <v>261814.41068067972</v>
      </c>
      <c r="T14301"/>
    </row>
    <row r="14302" spans="1:20" x14ac:dyDescent="0.25">
      <c r="A14302">
        <v>2000</v>
      </c>
      <c r="B14302">
        <v>2</v>
      </c>
      <c r="C14302">
        <v>25</v>
      </c>
      <c r="D14302">
        <v>59</v>
      </c>
      <c r="E14302">
        <v>40</v>
      </c>
      <c r="F14302">
        <v>12</v>
      </c>
      <c r="H14302">
        <f t="shared" ref="H14302:H14365" si="156">+(D14302+E14302)/2</f>
        <v>49.5</v>
      </c>
      <c r="I14302">
        <f t="shared" ref="I14302:I14365" si="157">+IF(H14302&lt;65,65-H14302,0)</f>
        <v>15.5</v>
      </c>
      <c r="J14302">
        <f t="shared" si="153"/>
        <v>0</v>
      </c>
      <c r="K14302">
        <f t="shared" si="154"/>
        <v>15.5</v>
      </c>
      <c r="L14302" s="15"/>
      <c r="M14302" s="1">
        <f t="shared" si="155"/>
        <v>424783.07830303028</v>
      </c>
      <c r="T14302"/>
    </row>
    <row r="14303" spans="1:20" x14ac:dyDescent="0.25">
      <c r="A14303">
        <v>2000</v>
      </c>
      <c r="B14303">
        <v>2</v>
      </c>
      <c r="C14303">
        <v>26</v>
      </c>
      <c r="D14303">
        <v>44</v>
      </c>
      <c r="E14303">
        <v>39</v>
      </c>
      <c r="F14303">
        <v>0</v>
      </c>
      <c r="H14303">
        <f t="shared" si="156"/>
        <v>41.5</v>
      </c>
      <c r="I14303">
        <f t="shared" si="157"/>
        <v>23.5</v>
      </c>
      <c r="J14303">
        <f t="shared" si="153"/>
        <v>0</v>
      </c>
      <c r="K14303">
        <f t="shared" si="154"/>
        <v>23.5</v>
      </c>
      <c r="L14303" s="15"/>
      <c r="M14303" s="1">
        <f t="shared" si="155"/>
        <v>642074.63513283106</v>
      </c>
      <c r="T14303"/>
    </row>
    <row r="14304" spans="1:20" x14ac:dyDescent="0.25">
      <c r="A14304">
        <v>2000</v>
      </c>
      <c r="B14304">
        <v>2</v>
      </c>
      <c r="C14304">
        <v>27</v>
      </c>
      <c r="D14304">
        <v>56</v>
      </c>
      <c r="E14304">
        <v>41</v>
      </c>
      <c r="F14304">
        <v>3</v>
      </c>
      <c r="H14304">
        <f t="shared" si="156"/>
        <v>48.5</v>
      </c>
      <c r="I14304">
        <f t="shared" si="157"/>
        <v>16.5</v>
      </c>
      <c r="J14304">
        <f t="shared" si="153"/>
        <v>0</v>
      </c>
      <c r="K14304">
        <f t="shared" si="154"/>
        <v>16.5</v>
      </c>
      <c r="L14304" s="15"/>
      <c r="M14304" s="1">
        <f t="shared" si="155"/>
        <v>451944.52290675539</v>
      </c>
      <c r="T14304"/>
    </row>
    <row r="14305" spans="1:20" x14ac:dyDescent="0.25">
      <c r="A14305">
        <v>2000</v>
      </c>
      <c r="B14305">
        <v>2</v>
      </c>
      <c r="C14305">
        <v>28</v>
      </c>
      <c r="D14305">
        <v>56</v>
      </c>
      <c r="E14305">
        <v>40</v>
      </c>
      <c r="F14305">
        <v>10</v>
      </c>
      <c r="H14305">
        <f t="shared" si="156"/>
        <v>48</v>
      </c>
      <c r="I14305">
        <f t="shared" si="157"/>
        <v>17</v>
      </c>
      <c r="J14305">
        <f t="shared" si="153"/>
        <v>0</v>
      </c>
      <c r="K14305">
        <f t="shared" si="154"/>
        <v>17</v>
      </c>
      <c r="L14305" s="15"/>
      <c r="M14305" s="1">
        <f t="shared" si="155"/>
        <v>465525.24520861794</v>
      </c>
      <c r="T14305"/>
    </row>
    <row r="14306" spans="1:20" x14ac:dyDescent="0.25">
      <c r="A14306">
        <v>2000</v>
      </c>
      <c r="B14306">
        <v>2</v>
      </c>
      <c r="C14306">
        <v>29</v>
      </c>
      <c r="D14306">
        <v>54</v>
      </c>
      <c r="E14306">
        <v>35</v>
      </c>
      <c r="F14306">
        <v>0</v>
      </c>
      <c r="H14306">
        <f t="shared" si="156"/>
        <v>44.5</v>
      </c>
      <c r="I14306">
        <f t="shared" si="157"/>
        <v>20.5</v>
      </c>
      <c r="J14306">
        <f t="shared" si="153"/>
        <v>0</v>
      </c>
      <c r="K14306">
        <f t="shared" si="154"/>
        <v>20.5</v>
      </c>
      <c r="L14306" s="15"/>
      <c r="M14306" s="1">
        <f t="shared" si="155"/>
        <v>560590.30132165574</v>
      </c>
      <c r="T14306"/>
    </row>
    <row r="14307" spans="1:20" x14ac:dyDescent="0.25">
      <c r="A14307">
        <v>2000</v>
      </c>
      <c r="B14307">
        <v>3</v>
      </c>
      <c r="C14307">
        <v>1</v>
      </c>
      <c r="D14307">
        <v>49</v>
      </c>
      <c r="E14307">
        <v>37</v>
      </c>
      <c r="F14307">
        <v>2</v>
      </c>
      <c r="H14307">
        <f t="shared" si="156"/>
        <v>43</v>
      </c>
      <c r="I14307">
        <f t="shared" si="157"/>
        <v>22</v>
      </c>
      <c r="J14307">
        <f t="shared" si="153"/>
        <v>0</v>
      </c>
      <c r="K14307">
        <f t="shared" si="154"/>
        <v>22</v>
      </c>
      <c r="L14307" s="15"/>
      <c r="M14307" s="1">
        <f t="shared" si="155"/>
        <v>601332.4682272434</v>
      </c>
      <c r="T14307"/>
    </row>
    <row r="14308" spans="1:20" x14ac:dyDescent="0.25">
      <c r="A14308">
        <v>2000</v>
      </c>
      <c r="B14308">
        <v>3</v>
      </c>
      <c r="C14308">
        <v>2</v>
      </c>
      <c r="D14308">
        <v>47</v>
      </c>
      <c r="E14308">
        <v>36</v>
      </c>
      <c r="F14308">
        <v>0</v>
      </c>
      <c r="H14308">
        <f t="shared" si="156"/>
        <v>41.5</v>
      </c>
      <c r="I14308">
        <f t="shared" si="157"/>
        <v>23.5</v>
      </c>
      <c r="J14308">
        <f t="shared" si="153"/>
        <v>0</v>
      </c>
      <c r="K14308">
        <f t="shared" si="154"/>
        <v>23.5</v>
      </c>
      <c r="L14308" s="15"/>
      <c r="M14308" s="1">
        <f t="shared" si="155"/>
        <v>642074.63513283106</v>
      </c>
      <c r="T14308"/>
    </row>
    <row r="14309" spans="1:20" x14ac:dyDescent="0.25">
      <c r="A14309">
        <v>2000</v>
      </c>
      <c r="B14309">
        <v>3</v>
      </c>
      <c r="C14309">
        <v>3</v>
      </c>
      <c r="D14309">
        <v>46</v>
      </c>
      <c r="E14309">
        <v>34</v>
      </c>
      <c r="F14309">
        <v>0</v>
      </c>
      <c r="H14309">
        <f t="shared" si="156"/>
        <v>40</v>
      </c>
      <c r="I14309">
        <f t="shared" si="157"/>
        <v>25</v>
      </c>
      <c r="J14309">
        <f t="shared" si="153"/>
        <v>0</v>
      </c>
      <c r="K14309">
        <f t="shared" si="154"/>
        <v>25</v>
      </c>
      <c r="L14309" s="15"/>
      <c r="M14309" s="1">
        <f t="shared" si="155"/>
        <v>682816.80203841871</v>
      </c>
      <c r="T14309"/>
    </row>
    <row r="14310" spans="1:20" x14ac:dyDescent="0.25">
      <c r="A14310">
        <v>2000</v>
      </c>
      <c r="B14310">
        <v>3</v>
      </c>
      <c r="C14310">
        <v>4</v>
      </c>
      <c r="D14310">
        <v>52</v>
      </c>
      <c r="E14310">
        <v>33</v>
      </c>
      <c r="F14310">
        <v>0</v>
      </c>
      <c r="H14310">
        <f t="shared" si="156"/>
        <v>42.5</v>
      </c>
      <c r="I14310">
        <f t="shared" si="157"/>
        <v>22.5</v>
      </c>
      <c r="J14310">
        <f t="shared" si="153"/>
        <v>0</v>
      </c>
      <c r="K14310">
        <f t="shared" si="154"/>
        <v>22.5</v>
      </c>
      <c r="L14310" s="15"/>
      <c r="M14310" s="1">
        <f t="shared" si="155"/>
        <v>614913.19052910595</v>
      </c>
      <c r="T14310"/>
    </row>
    <row r="14311" spans="1:20" x14ac:dyDescent="0.25">
      <c r="A14311">
        <v>2000</v>
      </c>
      <c r="B14311">
        <v>3</v>
      </c>
      <c r="C14311">
        <v>5</v>
      </c>
      <c r="D14311">
        <v>55</v>
      </c>
      <c r="E14311">
        <v>42</v>
      </c>
      <c r="F14311">
        <v>0</v>
      </c>
      <c r="H14311">
        <f t="shared" si="156"/>
        <v>48.5</v>
      </c>
      <c r="I14311">
        <f t="shared" si="157"/>
        <v>16.5</v>
      </c>
      <c r="J14311">
        <f t="shared" si="153"/>
        <v>0</v>
      </c>
      <c r="K14311">
        <f t="shared" si="154"/>
        <v>16.5</v>
      </c>
      <c r="L14311" s="15"/>
      <c r="M14311" s="1">
        <f t="shared" si="155"/>
        <v>451944.52290675539</v>
      </c>
      <c r="T14311"/>
    </row>
    <row r="14312" spans="1:20" x14ac:dyDescent="0.25">
      <c r="A14312">
        <v>2000</v>
      </c>
      <c r="B14312">
        <v>3</v>
      </c>
      <c r="C14312">
        <v>6</v>
      </c>
      <c r="D14312">
        <v>55</v>
      </c>
      <c r="E14312">
        <v>39</v>
      </c>
      <c r="F14312">
        <v>0</v>
      </c>
      <c r="H14312">
        <f t="shared" si="156"/>
        <v>47</v>
      </c>
      <c r="I14312">
        <f t="shared" si="157"/>
        <v>18</v>
      </c>
      <c r="J14312">
        <f t="shared" si="153"/>
        <v>0</v>
      </c>
      <c r="K14312">
        <f t="shared" si="154"/>
        <v>18</v>
      </c>
      <c r="L14312" s="15"/>
      <c r="M14312" s="1">
        <f t="shared" si="155"/>
        <v>492686.68981234304</v>
      </c>
      <c r="T14312"/>
    </row>
    <row r="14313" spans="1:20" x14ac:dyDescent="0.25">
      <c r="A14313">
        <v>2000</v>
      </c>
      <c r="B14313">
        <v>3</v>
      </c>
      <c r="C14313">
        <v>7</v>
      </c>
      <c r="D14313">
        <v>65</v>
      </c>
      <c r="E14313">
        <v>39</v>
      </c>
      <c r="F14313">
        <v>1</v>
      </c>
      <c r="H14313">
        <f t="shared" si="156"/>
        <v>52</v>
      </c>
      <c r="I14313">
        <f t="shared" si="157"/>
        <v>13</v>
      </c>
      <c r="J14313">
        <f t="shared" si="153"/>
        <v>0</v>
      </c>
      <c r="K14313">
        <f t="shared" si="154"/>
        <v>13</v>
      </c>
      <c r="L14313" s="15"/>
      <c r="M14313" s="1">
        <f t="shared" si="155"/>
        <v>356879.46679371758</v>
      </c>
      <c r="T14313"/>
    </row>
    <row r="14314" spans="1:20" x14ac:dyDescent="0.25">
      <c r="A14314">
        <v>2000</v>
      </c>
      <c r="B14314">
        <v>3</v>
      </c>
      <c r="C14314">
        <v>8</v>
      </c>
      <c r="D14314">
        <v>62</v>
      </c>
      <c r="E14314">
        <v>42</v>
      </c>
      <c r="F14314">
        <v>1</v>
      </c>
      <c r="H14314">
        <f t="shared" si="156"/>
        <v>52</v>
      </c>
      <c r="I14314">
        <f t="shared" si="157"/>
        <v>13</v>
      </c>
      <c r="J14314">
        <f t="shared" si="153"/>
        <v>0</v>
      </c>
      <c r="K14314">
        <f t="shared" si="154"/>
        <v>13</v>
      </c>
      <c r="L14314" s="15"/>
      <c r="M14314" s="1">
        <f t="shared" si="155"/>
        <v>356879.46679371758</v>
      </c>
      <c r="T14314"/>
    </row>
    <row r="14315" spans="1:20" x14ac:dyDescent="0.25">
      <c r="A14315">
        <v>2000</v>
      </c>
      <c r="B14315">
        <v>3</v>
      </c>
      <c r="C14315">
        <v>9</v>
      </c>
      <c r="D14315">
        <v>69</v>
      </c>
      <c r="E14315">
        <v>48</v>
      </c>
      <c r="F14315">
        <v>0.5</v>
      </c>
      <c r="H14315">
        <f t="shared" si="156"/>
        <v>58.5</v>
      </c>
      <c r="I14315">
        <f t="shared" si="157"/>
        <v>6.5</v>
      </c>
      <c r="J14315">
        <f t="shared" si="153"/>
        <v>0</v>
      </c>
      <c r="K14315">
        <f t="shared" si="154"/>
        <v>6.5</v>
      </c>
      <c r="L14315" s="15"/>
      <c r="M14315" s="1">
        <f t="shared" si="155"/>
        <v>180330.07686950447</v>
      </c>
      <c r="T14315"/>
    </row>
    <row r="14316" spans="1:20" x14ac:dyDescent="0.25">
      <c r="A14316">
        <v>2000</v>
      </c>
      <c r="B14316">
        <v>3</v>
      </c>
      <c r="C14316">
        <v>10</v>
      </c>
      <c r="D14316">
        <v>61</v>
      </c>
      <c r="E14316">
        <v>44</v>
      </c>
      <c r="F14316">
        <v>0</v>
      </c>
      <c r="H14316">
        <f t="shared" si="156"/>
        <v>52.5</v>
      </c>
      <c r="I14316">
        <f t="shared" si="157"/>
        <v>12.5</v>
      </c>
      <c r="J14316">
        <f t="shared" si="153"/>
        <v>0</v>
      </c>
      <c r="K14316">
        <f t="shared" si="154"/>
        <v>12.5</v>
      </c>
      <c r="L14316" s="15"/>
      <c r="M14316" s="1">
        <f t="shared" si="155"/>
        <v>343298.74449185503</v>
      </c>
      <c r="T14316"/>
    </row>
    <row r="14317" spans="1:20" x14ac:dyDescent="0.25">
      <c r="A14317">
        <v>2000</v>
      </c>
      <c r="B14317">
        <v>3</v>
      </c>
      <c r="C14317">
        <v>11</v>
      </c>
      <c r="D14317">
        <v>44</v>
      </c>
      <c r="E14317">
        <v>38</v>
      </c>
      <c r="F14317">
        <v>111</v>
      </c>
      <c r="H14317">
        <f t="shared" si="156"/>
        <v>41</v>
      </c>
      <c r="I14317">
        <f t="shared" si="157"/>
        <v>24</v>
      </c>
      <c r="J14317">
        <f t="shared" si="153"/>
        <v>0</v>
      </c>
      <c r="K14317">
        <f t="shared" si="154"/>
        <v>24</v>
      </c>
      <c r="L14317" s="15"/>
      <c r="M14317" s="1">
        <f t="shared" si="155"/>
        <v>655655.35743469361</v>
      </c>
      <c r="T14317"/>
    </row>
    <row r="14318" spans="1:20" x14ac:dyDescent="0.25">
      <c r="A14318">
        <v>2000</v>
      </c>
      <c r="B14318">
        <v>3</v>
      </c>
      <c r="C14318">
        <v>12</v>
      </c>
      <c r="D14318">
        <v>49</v>
      </c>
      <c r="E14318">
        <v>34</v>
      </c>
      <c r="F14318">
        <v>18</v>
      </c>
      <c r="H14318">
        <f t="shared" si="156"/>
        <v>41.5</v>
      </c>
      <c r="I14318">
        <f t="shared" si="157"/>
        <v>23.5</v>
      </c>
      <c r="J14318">
        <f t="shared" si="153"/>
        <v>0</v>
      </c>
      <c r="K14318">
        <f t="shared" si="154"/>
        <v>23.5</v>
      </c>
      <c r="L14318" s="15"/>
      <c r="M14318" s="1">
        <f t="shared" si="155"/>
        <v>642074.63513283106</v>
      </c>
      <c r="T14318"/>
    </row>
    <row r="14319" spans="1:20" x14ac:dyDescent="0.25">
      <c r="A14319">
        <v>2000</v>
      </c>
      <c r="B14319">
        <v>3</v>
      </c>
      <c r="C14319">
        <v>13</v>
      </c>
      <c r="D14319">
        <v>48</v>
      </c>
      <c r="E14319">
        <v>32</v>
      </c>
      <c r="F14319">
        <v>0</v>
      </c>
      <c r="H14319">
        <f t="shared" si="156"/>
        <v>40</v>
      </c>
      <c r="I14319">
        <f t="shared" si="157"/>
        <v>25</v>
      </c>
      <c r="J14319">
        <f t="shared" si="153"/>
        <v>0</v>
      </c>
      <c r="K14319">
        <f t="shared" si="154"/>
        <v>25</v>
      </c>
      <c r="L14319" s="15"/>
      <c r="M14319" s="1">
        <f t="shared" si="155"/>
        <v>682816.80203841871</v>
      </c>
      <c r="T14319"/>
    </row>
    <row r="14320" spans="1:20" x14ac:dyDescent="0.25">
      <c r="A14320">
        <v>2000</v>
      </c>
      <c r="B14320">
        <v>3</v>
      </c>
      <c r="C14320">
        <v>14</v>
      </c>
      <c r="D14320">
        <v>53</v>
      </c>
      <c r="E14320">
        <v>38</v>
      </c>
      <c r="F14320">
        <v>0</v>
      </c>
      <c r="H14320">
        <f t="shared" si="156"/>
        <v>45.5</v>
      </c>
      <c r="I14320">
        <f t="shared" si="157"/>
        <v>19.5</v>
      </c>
      <c r="J14320">
        <f t="shared" si="153"/>
        <v>0</v>
      </c>
      <c r="K14320">
        <f t="shared" si="154"/>
        <v>19.5</v>
      </c>
      <c r="L14320" s="15"/>
      <c r="M14320" s="1">
        <f t="shared" si="155"/>
        <v>533428.85671793064</v>
      </c>
      <c r="T14320"/>
    </row>
    <row r="14321" spans="1:20" x14ac:dyDescent="0.25">
      <c r="A14321">
        <v>2000</v>
      </c>
      <c r="B14321">
        <v>3</v>
      </c>
      <c r="C14321">
        <v>15</v>
      </c>
      <c r="D14321">
        <v>63</v>
      </c>
      <c r="E14321">
        <v>42</v>
      </c>
      <c r="F14321">
        <v>0</v>
      </c>
      <c r="H14321">
        <f t="shared" si="156"/>
        <v>52.5</v>
      </c>
      <c r="I14321">
        <f t="shared" si="157"/>
        <v>12.5</v>
      </c>
      <c r="J14321">
        <f t="shared" si="153"/>
        <v>0</v>
      </c>
      <c r="K14321">
        <f t="shared" si="154"/>
        <v>12.5</v>
      </c>
      <c r="L14321" s="15"/>
      <c r="M14321" s="1">
        <f t="shared" si="155"/>
        <v>343298.74449185503</v>
      </c>
      <c r="T14321"/>
    </row>
    <row r="14322" spans="1:20" x14ac:dyDescent="0.25">
      <c r="A14322">
        <v>2000</v>
      </c>
      <c r="B14322">
        <v>3</v>
      </c>
      <c r="C14322">
        <v>16</v>
      </c>
      <c r="D14322">
        <v>65</v>
      </c>
      <c r="E14322">
        <v>51</v>
      </c>
      <c r="F14322">
        <v>28</v>
      </c>
      <c r="H14322">
        <f t="shared" si="156"/>
        <v>58</v>
      </c>
      <c r="I14322">
        <f t="shared" si="157"/>
        <v>7</v>
      </c>
      <c r="J14322">
        <f t="shared" si="153"/>
        <v>0</v>
      </c>
      <c r="K14322">
        <f t="shared" si="154"/>
        <v>7</v>
      </c>
      <c r="L14322" s="15"/>
      <c r="M14322" s="1">
        <f t="shared" si="155"/>
        <v>193910.79917136699</v>
      </c>
      <c r="T14322"/>
    </row>
    <row r="14323" spans="1:20" x14ac:dyDescent="0.25">
      <c r="A14323">
        <v>2000</v>
      </c>
      <c r="B14323">
        <v>3</v>
      </c>
      <c r="C14323">
        <v>17</v>
      </c>
      <c r="D14323">
        <v>53</v>
      </c>
      <c r="E14323">
        <v>28</v>
      </c>
      <c r="F14323">
        <v>69</v>
      </c>
      <c r="H14323">
        <f t="shared" si="156"/>
        <v>40.5</v>
      </c>
      <c r="I14323">
        <f t="shared" si="157"/>
        <v>24.5</v>
      </c>
      <c r="J14323">
        <f t="shared" si="153"/>
        <v>0</v>
      </c>
      <c r="K14323">
        <f t="shared" si="154"/>
        <v>24.5</v>
      </c>
      <c r="L14323" s="15"/>
      <c r="M14323" s="1">
        <f t="shared" si="155"/>
        <v>669236.07973655616</v>
      </c>
      <c r="T14323"/>
    </row>
    <row r="14324" spans="1:20" x14ac:dyDescent="0.25">
      <c r="A14324">
        <v>2000</v>
      </c>
      <c r="B14324">
        <v>3</v>
      </c>
      <c r="C14324">
        <v>18</v>
      </c>
      <c r="D14324">
        <v>38</v>
      </c>
      <c r="E14324">
        <v>22</v>
      </c>
      <c r="F14324">
        <v>0</v>
      </c>
      <c r="H14324">
        <f t="shared" si="156"/>
        <v>30</v>
      </c>
      <c r="I14324">
        <f t="shared" si="157"/>
        <v>35</v>
      </c>
      <c r="J14324">
        <f t="shared" si="153"/>
        <v>0</v>
      </c>
      <c r="K14324">
        <f t="shared" si="154"/>
        <v>35</v>
      </c>
      <c r="L14324" s="15"/>
      <c r="M14324" s="1">
        <f t="shared" si="155"/>
        <v>954431.24807566963</v>
      </c>
      <c r="T14324"/>
    </row>
    <row r="14325" spans="1:20" x14ac:dyDescent="0.25">
      <c r="A14325">
        <v>2000</v>
      </c>
      <c r="B14325">
        <v>3</v>
      </c>
      <c r="C14325">
        <v>19</v>
      </c>
      <c r="D14325">
        <v>43</v>
      </c>
      <c r="E14325">
        <v>31</v>
      </c>
      <c r="F14325">
        <v>0</v>
      </c>
      <c r="H14325">
        <f t="shared" si="156"/>
        <v>37</v>
      </c>
      <c r="I14325">
        <f t="shared" si="157"/>
        <v>28</v>
      </c>
      <c r="J14325">
        <f t="shared" si="153"/>
        <v>0</v>
      </c>
      <c r="K14325">
        <f t="shared" si="154"/>
        <v>28</v>
      </c>
      <c r="L14325" s="15"/>
      <c r="M14325" s="1">
        <f t="shared" si="155"/>
        <v>764301.13584959391</v>
      </c>
      <c r="T14325"/>
    </row>
    <row r="14326" spans="1:20" x14ac:dyDescent="0.25">
      <c r="A14326">
        <v>2000</v>
      </c>
      <c r="B14326">
        <v>3</v>
      </c>
      <c r="C14326">
        <v>20</v>
      </c>
      <c r="D14326">
        <v>47</v>
      </c>
      <c r="E14326">
        <v>34</v>
      </c>
      <c r="F14326">
        <v>0</v>
      </c>
      <c r="H14326">
        <f t="shared" si="156"/>
        <v>40.5</v>
      </c>
      <c r="I14326">
        <f t="shared" si="157"/>
        <v>24.5</v>
      </c>
      <c r="J14326">
        <f t="shared" si="153"/>
        <v>0</v>
      </c>
      <c r="K14326">
        <f t="shared" si="154"/>
        <v>24.5</v>
      </c>
      <c r="L14326" s="15"/>
      <c r="M14326" s="1">
        <f t="shared" si="155"/>
        <v>669236.07973655616</v>
      </c>
      <c r="T14326"/>
    </row>
    <row r="14327" spans="1:20" x14ac:dyDescent="0.25">
      <c r="A14327">
        <v>2000</v>
      </c>
      <c r="B14327">
        <v>3</v>
      </c>
      <c r="C14327">
        <v>21</v>
      </c>
      <c r="D14327">
        <v>42</v>
      </c>
      <c r="E14327">
        <v>37</v>
      </c>
      <c r="F14327">
        <v>0</v>
      </c>
      <c r="H14327">
        <f t="shared" si="156"/>
        <v>39.5</v>
      </c>
      <c r="I14327">
        <f t="shared" si="157"/>
        <v>25.5</v>
      </c>
      <c r="J14327">
        <f t="shared" si="153"/>
        <v>0</v>
      </c>
      <c r="K14327">
        <f t="shared" si="154"/>
        <v>25.5</v>
      </c>
      <c r="L14327" s="15"/>
      <c r="M14327" s="1">
        <f t="shared" si="155"/>
        <v>696397.52434028126</v>
      </c>
      <c r="T14327"/>
    </row>
    <row r="14328" spans="1:20" x14ac:dyDescent="0.25">
      <c r="A14328">
        <v>2000</v>
      </c>
      <c r="B14328">
        <v>3</v>
      </c>
      <c r="C14328">
        <v>22</v>
      </c>
      <c r="D14328">
        <v>51</v>
      </c>
      <c r="E14328">
        <v>38</v>
      </c>
      <c r="F14328">
        <v>0</v>
      </c>
      <c r="H14328">
        <f t="shared" si="156"/>
        <v>44.5</v>
      </c>
      <c r="I14328">
        <f t="shared" si="157"/>
        <v>20.5</v>
      </c>
      <c r="J14328">
        <f t="shared" si="153"/>
        <v>0</v>
      </c>
      <c r="K14328">
        <f t="shared" si="154"/>
        <v>20.5</v>
      </c>
      <c r="L14328" s="15"/>
      <c r="M14328" s="1">
        <f t="shared" si="155"/>
        <v>560590.30132165574</v>
      </c>
      <c r="T14328"/>
    </row>
    <row r="14329" spans="1:20" x14ac:dyDescent="0.25">
      <c r="A14329">
        <v>2000</v>
      </c>
      <c r="B14329">
        <v>3</v>
      </c>
      <c r="C14329">
        <v>23</v>
      </c>
      <c r="D14329">
        <v>64</v>
      </c>
      <c r="E14329">
        <v>38</v>
      </c>
      <c r="F14329">
        <v>0</v>
      </c>
      <c r="H14329">
        <f t="shared" si="156"/>
        <v>51</v>
      </c>
      <c r="I14329">
        <f t="shared" si="157"/>
        <v>14</v>
      </c>
      <c r="J14329">
        <f t="shared" si="153"/>
        <v>0</v>
      </c>
      <c r="K14329">
        <f t="shared" si="154"/>
        <v>14</v>
      </c>
      <c r="L14329" s="15"/>
      <c r="M14329" s="1">
        <f t="shared" si="155"/>
        <v>384040.91139744263</v>
      </c>
      <c r="T14329"/>
    </row>
    <row r="14330" spans="1:20" x14ac:dyDescent="0.25">
      <c r="A14330">
        <v>2000</v>
      </c>
      <c r="B14330">
        <v>3</v>
      </c>
      <c r="C14330">
        <v>24</v>
      </c>
      <c r="D14330">
        <v>69</v>
      </c>
      <c r="E14330">
        <v>48</v>
      </c>
      <c r="F14330">
        <v>0</v>
      </c>
      <c r="H14330">
        <f t="shared" si="156"/>
        <v>58.5</v>
      </c>
      <c r="I14330">
        <f t="shared" si="157"/>
        <v>6.5</v>
      </c>
      <c r="J14330">
        <f t="shared" si="153"/>
        <v>0</v>
      </c>
      <c r="K14330">
        <f t="shared" si="154"/>
        <v>6.5</v>
      </c>
      <c r="L14330" s="15"/>
      <c r="M14330" s="1">
        <f t="shared" si="155"/>
        <v>180330.07686950447</v>
      </c>
      <c r="T14330"/>
    </row>
    <row r="14331" spans="1:20" x14ac:dyDescent="0.25">
      <c r="A14331">
        <v>2000</v>
      </c>
      <c r="B14331">
        <v>3</v>
      </c>
      <c r="C14331">
        <v>25</v>
      </c>
      <c r="D14331">
        <v>64</v>
      </c>
      <c r="E14331">
        <v>50</v>
      </c>
      <c r="F14331">
        <v>8</v>
      </c>
      <c r="H14331">
        <f t="shared" si="156"/>
        <v>57</v>
      </c>
      <c r="I14331">
        <f t="shared" si="157"/>
        <v>8</v>
      </c>
      <c r="J14331">
        <f t="shared" si="153"/>
        <v>0</v>
      </c>
      <c r="K14331">
        <f t="shared" si="154"/>
        <v>8</v>
      </c>
      <c r="L14331" s="15"/>
      <c r="M14331" s="1">
        <f t="shared" si="155"/>
        <v>221072.24377509209</v>
      </c>
      <c r="T14331"/>
    </row>
    <row r="14332" spans="1:20" x14ac:dyDescent="0.25">
      <c r="A14332">
        <v>2000</v>
      </c>
      <c r="B14332">
        <v>3</v>
      </c>
      <c r="C14332">
        <v>26</v>
      </c>
      <c r="D14332">
        <v>63</v>
      </c>
      <c r="E14332">
        <v>51</v>
      </c>
      <c r="F14332">
        <v>1</v>
      </c>
      <c r="H14332">
        <f t="shared" si="156"/>
        <v>57</v>
      </c>
      <c r="I14332">
        <f t="shared" si="157"/>
        <v>8</v>
      </c>
      <c r="J14332">
        <f t="shared" si="153"/>
        <v>0</v>
      </c>
      <c r="K14332">
        <f t="shared" si="154"/>
        <v>8</v>
      </c>
      <c r="L14332" s="15"/>
      <c r="M14332" s="1">
        <f t="shared" si="155"/>
        <v>221072.24377509209</v>
      </c>
      <c r="T14332"/>
    </row>
    <row r="14333" spans="1:20" x14ac:dyDescent="0.25">
      <c r="A14333">
        <v>2000</v>
      </c>
      <c r="B14333">
        <v>3</v>
      </c>
      <c r="C14333">
        <v>27</v>
      </c>
      <c r="D14333">
        <v>58</v>
      </c>
      <c r="E14333">
        <v>43</v>
      </c>
      <c r="F14333">
        <v>0</v>
      </c>
      <c r="H14333">
        <f t="shared" si="156"/>
        <v>50.5</v>
      </c>
      <c r="I14333">
        <f t="shared" si="157"/>
        <v>14.5</v>
      </c>
      <c r="J14333">
        <f t="shared" si="153"/>
        <v>0</v>
      </c>
      <c r="K14333">
        <f t="shared" si="154"/>
        <v>14.5</v>
      </c>
      <c r="L14333" s="15"/>
      <c r="M14333" s="1">
        <f t="shared" si="155"/>
        <v>397621.63369930518</v>
      </c>
      <c r="T14333"/>
    </row>
    <row r="14334" spans="1:20" x14ac:dyDescent="0.25">
      <c r="A14334">
        <v>2000</v>
      </c>
      <c r="B14334">
        <v>3</v>
      </c>
      <c r="C14334">
        <v>28</v>
      </c>
      <c r="D14334">
        <v>58</v>
      </c>
      <c r="E14334">
        <v>47</v>
      </c>
      <c r="F14334">
        <v>92</v>
      </c>
      <c r="H14334">
        <f t="shared" si="156"/>
        <v>52.5</v>
      </c>
      <c r="I14334">
        <f t="shared" si="157"/>
        <v>12.5</v>
      </c>
      <c r="J14334">
        <f t="shared" si="153"/>
        <v>0</v>
      </c>
      <c r="K14334">
        <f t="shared" si="154"/>
        <v>12.5</v>
      </c>
      <c r="L14334" s="15"/>
      <c r="M14334" s="1">
        <f t="shared" si="155"/>
        <v>343298.74449185503</v>
      </c>
      <c r="T14334"/>
    </row>
    <row r="14335" spans="1:20" x14ac:dyDescent="0.25">
      <c r="A14335">
        <v>2000</v>
      </c>
      <c r="B14335">
        <v>3</v>
      </c>
      <c r="C14335">
        <v>29</v>
      </c>
      <c r="D14335">
        <v>55</v>
      </c>
      <c r="E14335">
        <v>44</v>
      </c>
      <c r="F14335">
        <v>0</v>
      </c>
      <c r="H14335">
        <f t="shared" si="156"/>
        <v>49.5</v>
      </c>
      <c r="I14335">
        <f t="shared" si="157"/>
        <v>15.5</v>
      </c>
      <c r="J14335">
        <f t="shared" si="153"/>
        <v>0</v>
      </c>
      <c r="K14335">
        <f t="shared" si="154"/>
        <v>15.5</v>
      </c>
      <c r="L14335" s="15"/>
      <c r="M14335" s="1">
        <f t="shared" si="155"/>
        <v>424783.07830303028</v>
      </c>
      <c r="T14335"/>
    </row>
    <row r="14336" spans="1:20" x14ac:dyDescent="0.25">
      <c r="A14336">
        <v>2000</v>
      </c>
      <c r="B14336">
        <v>3</v>
      </c>
      <c r="C14336">
        <v>30</v>
      </c>
      <c r="D14336">
        <v>58</v>
      </c>
      <c r="E14336">
        <v>43</v>
      </c>
      <c r="F14336">
        <v>0</v>
      </c>
      <c r="H14336">
        <f t="shared" si="156"/>
        <v>50.5</v>
      </c>
      <c r="I14336">
        <f t="shared" si="157"/>
        <v>14.5</v>
      </c>
      <c r="J14336">
        <f t="shared" si="153"/>
        <v>0</v>
      </c>
      <c r="K14336">
        <f t="shared" si="154"/>
        <v>14.5</v>
      </c>
      <c r="L14336" s="15"/>
      <c r="M14336" s="1">
        <f t="shared" si="155"/>
        <v>397621.63369930518</v>
      </c>
      <c r="T14336"/>
    </row>
    <row r="14337" spans="1:136" x14ac:dyDescent="0.25">
      <c r="A14337">
        <v>2000</v>
      </c>
      <c r="B14337">
        <v>3</v>
      </c>
      <c r="C14337">
        <v>31</v>
      </c>
      <c r="D14337">
        <v>57</v>
      </c>
      <c r="E14337">
        <v>39</v>
      </c>
      <c r="F14337">
        <v>0</v>
      </c>
      <c r="H14337">
        <f t="shared" si="156"/>
        <v>48</v>
      </c>
      <c r="I14337">
        <f t="shared" si="157"/>
        <v>17</v>
      </c>
      <c r="J14337">
        <f t="shared" si="153"/>
        <v>0</v>
      </c>
      <c r="K14337">
        <f t="shared" si="154"/>
        <v>17</v>
      </c>
      <c r="L14337" s="15"/>
      <c r="M14337" s="1">
        <f t="shared" si="155"/>
        <v>465525.24520861794</v>
      </c>
      <c r="T14337"/>
    </row>
    <row r="14338" spans="1:136" x14ac:dyDescent="0.25">
      <c r="A14338">
        <v>2000</v>
      </c>
      <c r="B14338">
        <v>4</v>
      </c>
      <c r="C14338">
        <v>1</v>
      </c>
      <c r="D14338">
        <v>65</v>
      </c>
      <c r="E14338">
        <v>41</v>
      </c>
      <c r="F14338">
        <v>0</v>
      </c>
      <c r="H14338">
        <f t="shared" si="156"/>
        <v>53</v>
      </c>
      <c r="I14338">
        <f t="shared" si="157"/>
        <v>12</v>
      </c>
      <c r="J14338">
        <f t="shared" si="153"/>
        <v>0</v>
      </c>
      <c r="K14338">
        <f t="shared" si="154"/>
        <v>12</v>
      </c>
      <c r="L14338" s="15"/>
      <c r="M14338" s="1">
        <f t="shared" si="155"/>
        <v>329718.02218999248</v>
      </c>
      <c r="T14338"/>
      <c r="AD14338" t="s">
        <v>21</v>
      </c>
      <c r="AE14338" t="s">
        <v>21</v>
      </c>
      <c r="AF14338" t="s">
        <v>21</v>
      </c>
      <c r="AG14338" t="s">
        <v>21</v>
      </c>
      <c r="CD14338">
        <v>65</v>
      </c>
      <c r="CE14338">
        <v>41</v>
      </c>
      <c r="CF14338">
        <v>0</v>
      </c>
      <c r="CG14338" t="s">
        <v>22</v>
      </c>
      <c r="ED14338">
        <v>65</v>
      </c>
      <c r="EE14338">
        <v>41</v>
      </c>
      <c r="EF14338">
        <v>0</v>
      </c>
    </row>
    <row r="14339" spans="1:136" x14ac:dyDescent="0.25">
      <c r="A14339">
        <v>2000</v>
      </c>
      <c r="B14339">
        <v>4</v>
      </c>
      <c r="C14339">
        <v>2</v>
      </c>
      <c r="D14339">
        <v>67</v>
      </c>
      <c r="E14339">
        <v>51</v>
      </c>
      <c r="F14339">
        <v>0</v>
      </c>
      <c r="H14339">
        <f t="shared" si="156"/>
        <v>59</v>
      </c>
      <c r="I14339">
        <f t="shared" si="157"/>
        <v>6</v>
      </c>
      <c r="J14339">
        <f t="shared" si="153"/>
        <v>0</v>
      </c>
      <c r="K14339">
        <f t="shared" si="154"/>
        <v>6</v>
      </c>
      <c r="L14339" s="15"/>
      <c r="M14339" s="1">
        <f t="shared" si="155"/>
        <v>166749.35456764192</v>
      </c>
      <c r="T14339"/>
      <c r="AD14339" t="s">
        <v>21</v>
      </c>
      <c r="AE14339" t="s">
        <v>21</v>
      </c>
      <c r="AF14339" t="s">
        <v>21</v>
      </c>
      <c r="AG14339" t="s">
        <v>21</v>
      </c>
      <c r="CD14339">
        <v>67</v>
      </c>
      <c r="CE14339">
        <v>51</v>
      </c>
      <c r="CF14339">
        <v>0</v>
      </c>
      <c r="CG14339" t="s">
        <v>22</v>
      </c>
      <c r="ED14339">
        <v>67</v>
      </c>
      <c r="EE14339">
        <v>51</v>
      </c>
      <c r="EF14339">
        <v>0</v>
      </c>
    </row>
    <row r="14340" spans="1:136" x14ac:dyDescent="0.25">
      <c r="A14340">
        <v>2000</v>
      </c>
      <c r="B14340">
        <v>4</v>
      </c>
      <c r="C14340">
        <v>3</v>
      </c>
      <c r="D14340">
        <v>64</v>
      </c>
      <c r="E14340">
        <v>55</v>
      </c>
      <c r="F14340">
        <v>0</v>
      </c>
      <c r="H14340">
        <f t="shared" si="156"/>
        <v>59.5</v>
      </c>
      <c r="I14340">
        <f t="shared" si="157"/>
        <v>5.5</v>
      </c>
      <c r="J14340">
        <f t="shared" si="153"/>
        <v>0</v>
      </c>
      <c r="K14340">
        <f t="shared" si="154"/>
        <v>5.5</v>
      </c>
      <c r="L14340" s="15"/>
      <c r="M14340" s="1">
        <f t="shared" si="155"/>
        <v>153168.63226577936</v>
      </c>
      <c r="T14340"/>
      <c r="AD14340" t="s">
        <v>21</v>
      </c>
      <c r="AE14340" t="s">
        <v>21</v>
      </c>
      <c r="AF14340" t="s">
        <v>21</v>
      </c>
      <c r="AG14340" t="s">
        <v>21</v>
      </c>
      <c r="CD14340">
        <v>64</v>
      </c>
      <c r="CE14340">
        <v>55</v>
      </c>
      <c r="CF14340">
        <v>0</v>
      </c>
      <c r="CG14340" t="s">
        <v>22</v>
      </c>
      <c r="ED14340">
        <v>64</v>
      </c>
      <c r="EE14340">
        <v>55</v>
      </c>
      <c r="EF14340">
        <v>0</v>
      </c>
    </row>
    <row r="14341" spans="1:136" x14ac:dyDescent="0.25">
      <c r="A14341">
        <v>2000</v>
      </c>
      <c r="B14341">
        <v>4</v>
      </c>
      <c r="C14341">
        <v>4</v>
      </c>
      <c r="D14341">
        <v>65</v>
      </c>
      <c r="E14341">
        <v>48</v>
      </c>
      <c r="F14341">
        <v>39</v>
      </c>
      <c r="H14341">
        <f t="shared" si="156"/>
        <v>56.5</v>
      </c>
      <c r="I14341">
        <f t="shared" si="157"/>
        <v>8.5</v>
      </c>
      <c r="J14341">
        <f t="shared" si="153"/>
        <v>0</v>
      </c>
      <c r="K14341">
        <f t="shared" si="154"/>
        <v>8.5</v>
      </c>
      <c r="L14341" s="15"/>
      <c r="M14341" s="1">
        <f t="shared" si="155"/>
        <v>234652.96607695465</v>
      </c>
      <c r="T14341"/>
      <c r="AD14341" t="s">
        <v>21</v>
      </c>
      <c r="AE14341" t="s">
        <v>21</v>
      </c>
      <c r="AF14341" t="s">
        <v>21</v>
      </c>
      <c r="AG14341" t="s">
        <v>21</v>
      </c>
      <c r="CD14341">
        <v>65</v>
      </c>
      <c r="CE14341">
        <v>48</v>
      </c>
      <c r="CF14341">
        <v>39</v>
      </c>
      <c r="CG14341" t="s">
        <v>22</v>
      </c>
      <c r="ED14341">
        <v>65</v>
      </c>
      <c r="EE14341">
        <v>48</v>
      </c>
      <c r="EF14341">
        <v>39</v>
      </c>
    </row>
    <row r="14342" spans="1:136" x14ac:dyDescent="0.25">
      <c r="A14342">
        <v>2000</v>
      </c>
      <c r="B14342">
        <v>4</v>
      </c>
      <c r="C14342">
        <v>5</v>
      </c>
      <c r="D14342">
        <v>48</v>
      </c>
      <c r="E14342">
        <v>41</v>
      </c>
      <c r="F14342">
        <v>0</v>
      </c>
      <c r="H14342">
        <f t="shared" si="156"/>
        <v>44.5</v>
      </c>
      <c r="I14342">
        <f t="shared" si="157"/>
        <v>20.5</v>
      </c>
      <c r="J14342">
        <f t="shared" ref="J14342:J14405" si="158">+IF(H14342&gt;$L$12418,H14342-$L$12418,0)</f>
        <v>0</v>
      </c>
      <c r="K14342">
        <f t="shared" ref="K14342:K14405" si="159">+I14342+J14342</f>
        <v>20.5</v>
      </c>
      <c r="L14342" s="15"/>
      <c r="M14342" s="1">
        <f t="shared" ref="M14342:M14405" si="160">+(L$12416/30.25)+($L$12417*K14342)</f>
        <v>560590.30132165574</v>
      </c>
      <c r="T14342"/>
      <c r="AD14342" t="s">
        <v>21</v>
      </c>
      <c r="AE14342" t="s">
        <v>21</v>
      </c>
      <c r="AF14342" t="s">
        <v>21</v>
      </c>
      <c r="AG14342" t="s">
        <v>21</v>
      </c>
      <c r="CD14342">
        <v>48</v>
      </c>
      <c r="CE14342">
        <v>41</v>
      </c>
      <c r="CF14342">
        <v>0</v>
      </c>
      <c r="CG14342" t="s">
        <v>22</v>
      </c>
      <c r="ED14342">
        <v>48</v>
      </c>
      <c r="EE14342">
        <v>41</v>
      </c>
      <c r="EF14342">
        <v>0</v>
      </c>
    </row>
    <row r="14343" spans="1:136" x14ac:dyDescent="0.25">
      <c r="A14343">
        <v>2000</v>
      </c>
      <c r="B14343">
        <v>4</v>
      </c>
      <c r="C14343">
        <v>6</v>
      </c>
      <c r="D14343">
        <v>71</v>
      </c>
      <c r="E14343">
        <v>40</v>
      </c>
      <c r="F14343">
        <v>0</v>
      </c>
      <c r="H14343">
        <f t="shared" si="156"/>
        <v>55.5</v>
      </c>
      <c r="I14343">
        <f t="shared" si="157"/>
        <v>9.5</v>
      </c>
      <c r="J14343">
        <f t="shared" si="158"/>
        <v>0</v>
      </c>
      <c r="K14343">
        <f t="shared" si="159"/>
        <v>9.5</v>
      </c>
      <c r="L14343" s="15"/>
      <c r="M14343" s="1">
        <f t="shared" si="160"/>
        <v>261814.41068067972</v>
      </c>
      <c r="T14343"/>
      <c r="AD14343" t="s">
        <v>21</v>
      </c>
      <c r="AE14343" t="s">
        <v>21</v>
      </c>
      <c r="AF14343" t="s">
        <v>21</v>
      </c>
      <c r="AG14343" t="s">
        <v>21</v>
      </c>
      <c r="CD14343">
        <v>71</v>
      </c>
      <c r="CE14343">
        <v>40</v>
      </c>
      <c r="CF14343" t="s">
        <v>23</v>
      </c>
      <c r="CG14343" t="s">
        <v>22</v>
      </c>
      <c r="ED14343">
        <v>71</v>
      </c>
      <c r="EE14343">
        <v>40</v>
      </c>
      <c r="EF14343">
        <v>0</v>
      </c>
    </row>
    <row r="14344" spans="1:136" x14ac:dyDescent="0.25">
      <c r="A14344">
        <v>2000</v>
      </c>
      <c r="B14344">
        <v>4</v>
      </c>
      <c r="C14344">
        <v>7</v>
      </c>
      <c r="D14344">
        <v>64</v>
      </c>
      <c r="E14344">
        <v>52</v>
      </c>
      <c r="F14344">
        <v>0</v>
      </c>
      <c r="H14344">
        <f t="shared" si="156"/>
        <v>58</v>
      </c>
      <c r="I14344">
        <f t="shared" si="157"/>
        <v>7</v>
      </c>
      <c r="J14344">
        <f t="shared" si="158"/>
        <v>0</v>
      </c>
      <c r="K14344">
        <f t="shared" si="159"/>
        <v>7</v>
      </c>
      <c r="L14344" s="15"/>
      <c r="M14344" s="1">
        <f t="shared" si="160"/>
        <v>193910.79917136699</v>
      </c>
      <c r="T14344"/>
      <c r="AD14344" t="s">
        <v>21</v>
      </c>
      <c r="AE14344" t="s">
        <v>21</v>
      </c>
      <c r="AF14344" t="s">
        <v>21</v>
      </c>
      <c r="AG14344" t="s">
        <v>21</v>
      </c>
      <c r="CD14344">
        <v>64</v>
      </c>
      <c r="CE14344">
        <v>52</v>
      </c>
      <c r="CF14344">
        <v>0</v>
      </c>
      <c r="CG14344" t="s">
        <v>22</v>
      </c>
      <c r="ED14344">
        <v>64</v>
      </c>
      <c r="EE14344">
        <v>52</v>
      </c>
      <c r="EF14344">
        <v>0</v>
      </c>
    </row>
    <row r="14345" spans="1:136" x14ac:dyDescent="0.25">
      <c r="A14345">
        <v>2000</v>
      </c>
      <c r="B14345">
        <v>4</v>
      </c>
      <c r="C14345">
        <v>8</v>
      </c>
      <c r="D14345">
        <v>71</v>
      </c>
      <c r="E14345">
        <v>50</v>
      </c>
      <c r="F14345">
        <v>0</v>
      </c>
      <c r="H14345">
        <f t="shared" si="156"/>
        <v>60.5</v>
      </c>
      <c r="I14345">
        <f t="shared" si="157"/>
        <v>4.5</v>
      </c>
      <c r="J14345">
        <f t="shared" si="158"/>
        <v>0</v>
      </c>
      <c r="K14345">
        <f t="shared" si="159"/>
        <v>4.5</v>
      </c>
      <c r="L14345" s="15"/>
      <c r="M14345" s="1">
        <f t="shared" si="160"/>
        <v>126007.18766205428</v>
      </c>
      <c r="T14345"/>
      <c r="AD14345" t="s">
        <v>21</v>
      </c>
      <c r="AE14345" t="s">
        <v>21</v>
      </c>
      <c r="AF14345" t="s">
        <v>21</v>
      </c>
      <c r="AG14345" t="s">
        <v>21</v>
      </c>
      <c r="CD14345">
        <v>71</v>
      </c>
      <c r="CE14345">
        <v>50</v>
      </c>
      <c r="CF14345">
        <v>0</v>
      </c>
      <c r="CG14345" t="s">
        <v>22</v>
      </c>
      <c r="ED14345">
        <v>71</v>
      </c>
      <c r="EE14345">
        <v>50</v>
      </c>
      <c r="EF14345">
        <v>0</v>
      </c>
    </row>
    <row r="14346" spans="1:136" x14ac:dyDescent="0.25">
      <c r="A14346">
        <v>2000</v>
      </c>
      <c r="B14346">
        <v>4</v>
      </c>
      <c r="C14346">
        <v>9</v>
      </c>
      <c r="D14346">
        <v>50</v>
      </c>
      <c r="E14346">
        <v>30</v>
      </c>
      <c r="F14346">
        <v>37</v>
      </c>
      <c r="H14346">
        <f t="shared" si="156"/>
        <v>40</v>
      </c>
      <c r="I14346">
        <f t="shared" si="157"/>
        <v>25</v>
      </c>
      <c r="J14346">
        <f t="shared" si="158"/>
        <v>0</v>
      </c>
      <c r="K14346">
        <f t="shared" si="159"/>
        <v>25</v>
      </c>
      <c r="L14346" s="15"/>
      <c r="M14346" s="1">
        <f t="shared" si="160"/>
        <v>682816.80203841871</v>
      </c>
      <c r="T14346"/>
      <c r="AD14346" t="s">
        <v>21</v>
      </c>
      <c r="AE14346" t="s">
        <v>21</v>
      </c>
      <c r="AF14346" t="s">
        <v>21</v>
      </c>
      <c r="AG14346" t="s">
        <v>21</v>
      </c>
      <c r="CD14346">
        <v>50</v>
      </c>
      <c r="CE14346">
        <v>30</v>
      </c>
      <c r="CF14346">
        <v>37</v>
      </c>
      <c r="CG14346" t="s">
        <v>22</v>
      </c>
      <c r="ED14346">
        <v>50</v>
      </c>
      <c r="EE14346">
        <v>30</v>
      </c>
      <c r="EF14346">
        <v>37</v>
      </c>
    </row>
    <row r="14347" spans="1:136" x14ac:dyDescent="0.25">
      <c r="A14347">
        <v>2000</v>
      </c>
      <c r="B14347">
        <v>4</v>
      </c>
      <c r="C14347">
        <v>10</v>
      </c>
      <c r="D14347">
        <v>54</v>
      </c>
      <c r="E14347">
        <v>38</v>
      </c>
      <c r="F14347">
        <v>0</v>
      </c>
      <c r="H14347">
        <f t="shared" si="156"/>
        <v>46</v>
      </c>
      <c r="I14347">
        <f t="shared" si="157"/>
        <v>19</v>
      </c>
      <c r="J14347">
        <f t="shared" si="158"/>
        <v>0</v>
      </c>
      <c r="K14347">
        <f t="shared" si="159"/>
        <v>19</v>
      </c>
      <c r="L14347" s="15"/>
      <c r="M14347" s="1">
        <f t="shared" si="160"/>
        <v>519848.13441606809</v>
      </c>
      <c r="T14347"/>
      <c r="AD14347" t="s">
        <v>21</v>
      </c>
      <c r="AE14347" t="s">
        <v>21</v>
      </c>
      <c r="AF14347" t="s">
        <v>21</v>
      </c>
      <c r="AG14347" t="s">
        <v>21</v>
      </c>
      <c r="CD14347">
        <v>54</v>
      </c>
      <c r="CE14347">
        <v>38</v>
      </c>
      <c r="CF14347">
        <v>0</v>
      </c>
      <c r="CG14347" t="s">
        <v>22</v>
      </c>
      <c r="ED14347">
        <v>54</v>
      </c>
      <c r="EE14347">
        <v>38</v>
      </c>
      <c r="EF14347">
        <v>0</v>
      </c>
    </row>
    <row r="14348" spans="1:136" x14ac:dyDescent="0.25">
      <c r="A14348">
        <v>2000</v>
      </c>
      <c r="B14348">
        <v>4</v>
      </c>
      <c r="C14348">
        <v>11</v>
      </c>
      <c r="D14348">
        <v>43</v>
      </c>
      <c r="E14348">
        <v>36</v>
      </c>
      <c r="F14348">
        <v>16</v>
      </c>
      <c r="H14348">
        <f t="shared" si="156"/>
        <v>39.5</v>
      </c>
      <c r="I14348">
        <f t="shared" si="157"/>
        <v>25.5</v>
      </c>
      <c r="J14348">
        <f t="shared" si="158"/>
        <v>0</v>
      </c>
      <c r="K14348">
        <f t="shared" si="159"/>
        <v>25.5</v>
      </c>
      <c r="L14348" s="15"/>
      <c r="M14348" s="1">
        <f t="shared" si="160"/>
        <v>696397.52434028126</v>
      </c>
      <c r="T14348"/>
      <c r="AD14348" t="s">
        <v>21</v>
      </c>
      <c r="AE14348" t="s">
        <v>21</v>
      </c>
      <c r="AF14348" t="s">
        <v>21</v>
      </c>
      <c r="AG14348" t="s">
        <v>21</v>
      </c>
      <c r="CD14348">
        <v>43</v>
      </c>
      <c r="CE14348">
        <v>36</v>
      </c>
      <c r="CF14348">
        <v>16</v>
      </c>
      <c r="CG14348" t="s">
        <v>22</v>
      </c>
      <c r="ED14348">
        <v>43</v>
      </c>
      <c r="EE14348">
        <v>36</v>
      </c>
      <c r="EF14348">
        <v>15</v>
      </c>
    </row>
    <row r="14349" spans="1:136" x14ac:dyDescent="0.25">
      <c r="A14349">
        <v>2000</v>
      </c>
      <c r="B14349">
        <v>4</v>
      </c>
      <c r="C14349">
        <v>12</v>
      </c>
      <c r="D14349">
        <v>50</v>
      </c>
      <c r="E14349">
        <v>40</v>
      </c>
      <c r="F14349">
        <v>0</v>
      </c>
      <c r="H14349">
        <f t="shared" si="156"/>
        <v>45</v>
      </c>
      <c r="I14349">
        <f t="shared" si="157"/>
        <v>20</v>
      </c>
      <c r="J14349">
        <f t="shared" si="158"/>
        <v>0</v>
      </c>
      <c r="K14349">
        <f t="shared" si="159"/>
        <v>20</v>
      </c>
      <c r="L14349" s="15"/>
      <c r="M14349" s="1">
        <f t="shared" si="160"/>
        <v>547009.57901979319</v>
      </c>
      <c r="T14349"/>
      <c r="AD14349" t="s">
        <v>21</v>
      </c>
      <c r="AE14349" t="s">
        <v>21</v>
      </c>
      <c r="AF14349" t="s">
        <v>21</v>
      </c>
      <c r="AG14349" t="s">
        <v>21</v>
      </c>
      <c r="CD14349">
        <v>50</v>
      </c>
      <c r="CE14349">
        <v>40</v>
      </c>
      <c r="CF14349" t="s">
        <v>23</v>
      </c>
      <c r="CG14349" t="s">
        <v>22</v>
      </c>
      <c r="ED14349">
        <v>50</v>
      </c>
      <c r="EE14349">
        <v>40</v>
      </c>
      <c r="EF14349">
        <v>1</v>
      </c>
    </row>
    <row r="14350" spans="1:136" x14ac:dyDescent="0.25">
      <c r="A14350">
        <v>2000</v>
      </c>
      <c r="B14350">
        <v>4</v>
      </c>
      <c r="C14350">
        <v>13</v>
      </c>
      <c r="D14350">
        <v>52</v>
      </c>
      <c r="E14350">
        <v>35</v>
      </c>
      <c r="F14350">
        <v>0</v>
      </c>
      <c r="H14350">
        <f t="shared" si="156"/>
        <v>43.5</v>
      </c>
      <c r="I14350">
        <f t="shared" si="157"/>
        <v>21.5</v>
      </c>
      <c r="J14350">
        <f t="shared" si="158"/>
        <v>0</v>
      </c>
      <c r="K14350">
        <f t="shared" si="159"/>
        <v>21.5</v>
      </c>
      <c r="L14350" s="15"/>
      <c r="M14350" s="1">
        <f t="shared" si="160"/>
        <v>587751.74592538085</v>
      </c>
      <c r="T14350"/>
      <c r="AD14350" t="s">
        <v>21</v>
      </c>
      <c r="AE14350" t="s">
        <v>21</v>
      </c>
      <c r="AF14350" t="s">
        <v>21</v>
      </c>
      <c r="AG14350" t="s">
        <v>21</v>
      </c>
      <c r="CD14350">
        <v>52</v>
      </c>
      <c r="CE14350">
        <v>35</v>
      </c>
      <c r="CF14350">
        <v>0</v>
      </c>
      <c r="CG14350" t="s">
        <v>22</v>
      </c>
      <c r="ED14350">
        <v>52</v>
      </c>
      <c r="EE14350">
        <v>35</v>
      </c>
      <c r="EF14350">
        <v>0</v>
      </c>
    </row>
    <row r="14351" spans="1:136" x14ac:dyDescent="0.25">
      <c r="A14351">
        <v>2000</v>
      </c>
      <c r="B14351">
        <v>4</v>
      </c>
      <c r="C14351">
        <v>14</v>
      </c>
      <c r="D14351">
        <v>54</v>
      </c>
      <c r="E14351">
        <v>39</v>
      </c>
      <c r="F14351">
        <v>0</v>
      </c>
      <c r="H14351">
        <f t="shared" si="156"/>
        <v>46.5</v>
      </c>
      <c r="I14351">
        <f t="shared" si="157"/>
        <v>18.5</v>
      </c>
      <c r="J14351">
        <f t="shared" si="158"/>
        <v>0</v>
      </c>
      <c r="K14351">
        <f t="shared" si="159"/>
        <v>18.5</v>
      </c>
      <c r="L14351" s="15"/>
      <c r="M14351" s="1">
        <f t="shared" si="160"/>
        <v>506267.4121142056</v>
      </c>
      <c r="T14351"/>
      <c r="AD14351" t="s">
        <v>21</v>
      </c>
      <c r="AE14351" t="s">
        <v>21</v>
      </c>
      <c r="AF14351" t="s">
        <v>21</v>
      </c>
      <c r="AG14351" t="s">
        <v>21</v>
      </c>
      <c r="CD14351">
        <v>54</v>
      </c>
      <c r="CE14351">
        <v>39</v>
      </c>
      <c r="CF14351">
        <v>0</v>
      </c>
      <c r="CG14351" t="s">
        <v>22</v>
      </c>
      <c r="ED14351">
        <v>54</v>
      </c>
      <c r="EE14351">
        <v>39</v>
      </c>
      <c r="EF14351">
        <v>0</v>
      </c>
    </row>
    <row r="14352" spans="1:136" x14ac:dyDescent="0.25">
      <c r="A14352">
        <v>2000</v>
      </c>
      <c r="B14352">
        <v>4</v>
      </c>
      <c r="C14352">
        <v>15</v>
      </c>
      <c r="D14352">
        <v>61</v>
      </c>
      <c r="E14352">
        <v>49</v>
      </c>
      <c r="F14352">
        <v>15</v>
      </c>
      <c r="H14352">
        <f t="shared" si="156"/>
        <v>55</v>
      </c>
      <c r="I14352">
        <f t="shared" si="157"/>
        <v>10</v>
      </c>
      <c r="J14352">
        <f t="shared" si="158"/>
        <v>0</v>
      </c>
      <c r="K14352">
        <f t="shared" si="159"/>
        <v>10</v>
      </c>
      <c r="L14352" s="15"/>
      <c r="M14352" s="1">
        <f t="shared" si="160"/>
        <v>275395.13298254227</v>
      </c>
      <c r="T14352"/>
      <c r="AD14352" t="s">
        <v>21</v>
      </c>
      <c r="AE14352" t="s">
        <v>21</v>
      </c>
      <c r="AF14352" t="s">
        <v>21</v>
      </c>
      <c r="AG14352" t="s">
        <v>21</v>
      </c>
      <c r="CD14352">
        <v>61</v>
      </c>
      <c r="CE14352">
        <v>49</v>
      </c>
      <c r="CF14352">
        <v>15</v>
      </c>
      <c r="CG14352" t="s">
        <v>22</v>
      </c>
      <c r="ED14352">
        <v>61</v>
      </c>
      <c r="EE14352">
        <v>49</v>
      </c>
      <c r="EF14352">
        <v>15</v>
      </c>
    </row>
    <row r="14353" spans="1:136" x14ac:dyDescent="0.25">
      <c r="A14353">
        <v>2000</v>
      </c>
      <c r="B14353">
        <v>4</v>
      </c>
      <c r="C14353">
        <v>16</v>
      </c>
      <c r="D14353">
        <v>75</v>
      </c>
      <c r="E14353">
        <v>54</v>
      </c>
      <c r="F14353">
        <v>25</v>
      </c>
      <c r="H14353">
        <f t="shared" si="156"/>
        <v>64.5</v>
      </c>
      <c r="I14353">
        <f t="shared" si="157"/>
        <v>0.5</v>
      </c>
      <c r="J14353">
        <f t="shared" si="158"/>
        <v>0</v>
      </c>
      <c r="K14353">
        <f t="shared" si="159"/>
        <v>0.5</v>
      </c>
      <c r="L14353" s="15"/>
      <c r="M14353" s="1">
        <f t="shared" si="160"/>
        <v>17361.409247153893</v>
      </c>
      <c r="T14353"/>
      <c r="AD14353" t="s">
        <v>21</v>
      </c>
      <c r="AE14353" t="s">
        <v>21</v>
      </c>
      <c r="AF14353" t="s">
        <v>21</v>
      </c>
      <c r="AG14353" t="s">
        <v>21</v>
      </c>
      <c r="CD14353">
        <v>75</v>
      </c>
      <c r="CE14353">
        <v>54</v>
      </c>
      <c r="CF14353">
        <v>25</v>
      </c>
      <c r="CG14353" t="s">
        <v>22</v>
      </c>
      <c r="ED14353">
        <v>75</v>
      </c>
      <c r="EE14353">
        <v>54</v>
      </c>
      <c r="EF14353">
        <v>25</v>
      </c>
    </row>
    <row r="14354" spans="1:136" x14ac:dyDescent="0.25">
      <c r="A14354">
        <v>2000</v>
      </c>
      <c r="B14354">
        <v>4</v>
      </c>
      <c r="C14354">
        <v>17</v>
      </c>
      <c r="D14354">
        <v>54</v>
      </c>
      <c r="E14354">
        <v>41</v>
      </c>
      <c r="F14354">
        <v>36</v>
      </c>
      <c r="H14354">
        <f t="shared" si="156"/>
        <v>47.5</v>
      </c>
      <c r="I14354">
        <f t="shared" si="157"/>
        <v>17.5</v>
      </c>
      <c r="J14354">
        <f t="shared" si="158"/>
        <v>0</v>
      </c>
      <c r="K14354">
        <f t="shared" si="159"/>
        <v>17.5</v>
      </c>
      <c r="L14354" s="15"/>
      <c r="M14354" s="1">
        <f t="shared" si="160"/>
        <v>479105.96751048049</v>
      </c>
      <c r="T14354"/>
      <c r="AD14354" t="s">
        <v>21</v>
      </c>
      <c r="AE14354" t="s">
        <v>21</v>
      </c>
      <c r="AF14354" t="s">
        <v>21</v>
      </c>
      <c r="AG14354" t="s">
        <v>21</v>
      </c>
      <c r="CD14354">
        <v>54</v>
      </c>
      <c r="CE14354">
        <v>41</v>
      </c>
      <c r="CF14354">
        <v>36</v>
      </c>
      <c r="CG14354" t="s">
        <v>22</v>
      </c>
      <c r="ED14354">
        <v>54</v>
      </c>
      <c r="EE14354">
        <v>41</v>
      </c>
      <c r="EF14354">
        <v>36</v>
      </c>
    </row>
    <row r="14355" spans="1:136" x14ac:dyDescent="0.25">
      <c r="A14355">
        <v>2000</v>
      </c>
      <c r="B14355">
        <v>4</v>
      </c>
      <c r="C14355">
        <v>18</v>
      </c>
      <c r="D14355">
        <v>48</v>
      </c>
      <c r="E14355">
        <v>39</v>
      </c>
      <c r="F14355">
        <v>3</v>
      </c>
      <c r="H14355">
        <f t="shared" si="156"/>
        <v>43.5</v>
      </c>
      <c r="I14355">
        <f t="shared" si="157"/>
        <v>21.5</v>
      </c>
      <c r="J14355">
        <f t="shared" si="158"/>
        <v>0</v>
      </c>
      <c r="K14355">
        <f t="shared" si="159"/>
        <v>21.5</v>
      </c>
      <c r="L14355" s="15"/>
      <c r="M14355" s="1">
        <f t="shared" si="160"/>
        <v>587751.74592538085</v>
      </c>
      <c r="T14355"/>
      <c r="AD14355" t="s">
        <v>21</v>
      </c>
      <c r="AE14355" t="s">
        <v>21</v>
      </c>
      <c r="AF14355" t="s">
        <v>21</v>
      </c>
      <c r="AG14355" t="s">
        <v>21</v>
      </c>
      <c r="CD14355">
        <v>48</v>
      </c>
      <c r="CE14355">
        <v>39</v>
      </c>
      <c r="CF14355">
        <v>3</v>
      </c>
      <c r="CG14355" t="s">
        <v>22</v>
      </c>
      <c r="ED14355">
        <v>48</v>
      </c>
      <c r="EE14355">
        <v>39</v>
      </c>
      <c r="EF14355">
        <v>3</v>
      </c>
    </row>
    <row r="14356" spans="1:136" x14ac:dyDescent="0.25">
      <c r="A14356">
        <v>2000</v>
      </c>
      <c r="B14356">
        <v>4</v>
      </c>
      <c r="C14356">
        <v>19</v>
      </c>
      <c r="D14356">
        <v>61</v>
      </c>
      <c r="E14356">
        <v>42</v>
      </c>
      <c r="F14356">
        <v>0</v>
      </c>
      <c r="H14356">
        <f t="shared" si="156"/>
        <v>51.5</v>
      </c>
      <c r="I14356">
        <f t="shared" si="157"/>
        <v>13.5</v>
      </c>
      <c r="J14356">
        <f t="shared" si="158"/>
        <v>0</v>
      </c>
      <c r="K14356">
        <f t="shared" si="159"/>
        <v>13.5</v>
      </c>
      <c r="L14356" s="15"/>
      <c r="M14356" s="1">
        <f t="shared" si="160"/>
        <v>370460.18909558008</v>
      </c>
      <c r="T14356"/>
      <c r="AD14356" t="s">
        <v>21</v>
      </c>
      <c r="AE14356" t="s">
        <v>21</v>
      </c>
      <c r="AF14356" t="s">
        <v>21</v>
      </c>
      <c r="AG14356" t="s">
        <v>21</v>
      </c>
      <c r="CD14356">
        <v>61</v>
      </c>
      <c r="CE14356">
        <v>42</v>
      </c>
      <c r="CF14356">
        <v>0</v>
      </c>
      <c r="CG14356" t="s">
        <v>22</v>
      </c>
      <c r="ED14356">
        <v>61</v>
      </c>
      <c r="EE14356">
        <v>42</v>
      </c>
      <c r="EF14356">
        <v>0</v>
      </c>
    </row>
    <row r="14357" spans="1:136" x14ac:dyDescent="0.25">
      <c r="A14357">
        <v>2000</v>
      </c>
      <c r="B14357">
        <v>4</v>
      </c>
      <c r="C14357">
        <v>20</v>
      </c>
      <c r="D14357">
        <v>64</v>
      </c>
      <c r="E14357">
        <v>49</v>
      </c>
      <c r="F14357">
        <v>0</v>
      </c>
      <c r="H14357">
        <f t="shared" si="156"/>
        <v>56.5</v>
      </c>
      <c r="I14357">
        <f t="shared" si="157"/>
        <v>8.5</v>
      </c>
      <c r="J14357">
        <f t="shared" si="158"/>
        <v>0</v>
      </c>
      <c r="K14357">
        <f t="shared" si="159"/>
        <v>8.5</v>
      </c>
      <c r="L14357" s="15"/>
      <c r="M14357" s="1">
        <f t="shared" si="160"/>
        <v>234652.96607695465</v>
      </c>
      <c r="T14357"/>
      <c r="AD14357" t="s">
        <v>21</v>
      </c>
      <c r="AE14357" t="s">
        <v>21</v>
      </c>
      <c r="AF14357" t="s">
        <v>21</v>
      </c>
      <c r="AG14357" t="s">
        <v>21</v>
      </c>
      <c r="CD14357">
        <v>64</v>
      </c>
      <c r="CE14357">
        <v>49</v>
      </c>
      <c r="CF14357">
        <v>0</v>
      </c>
      <c r="CG14357" t="s">
        <v>22</v>
      </c>
      <c r="ED14357">
        <v>64</v>
      </c>
      <c r="EE14357">
        <v>49</v>
      </c>
      <c r="EF14357">
        <v>0</v>
      </c>
    </row>
    <row r="14358" spans="1:136" x14ac:dyDescent="0.25">
      <c r="A14358">
        <v>2000</v>
      </c>
      <c r="B14358">
        <v>4</v>
      </c>
      <c r="C14358">
        <v>21</v>
      </c>
      <c r="D14358">
        <v>49</v>
      </c>
      <c r="E14358">
        <v>44</v>
      </c>
      <c r="F14358">
        <v>162</v>
      </c>
      <c r="H14358">
        <f t="shared" si="156"/>
        <v>46.5</v>
      </c>
      <c r="I14358">
        <f t="shared" si="157"/>
        <v>18.5</v>
      </c>
      <c r="J14358">
        <f t="shared" si="158"/>
        <v>0</v>
      </c>
      <c r="K14358">
        <f t="shared" si="159"/>
        <v>18.5</v>
      </c>
      <c r="L14358" s="15"/>
      <c r="M14358" s="1">
        <f t="shared" si="160"/>
        <v>506267.4121142056</v>
      </c>
      <c r="T14358"/>
      <c r="AD14358" t="s">
        <v>21</v>
      </c>
      <c r="AE14358" t="s">
        <v>21</v>
      </c>
      <c r="AF14358" t="s">
        <v>21</v>
      </c>
      <c r="AG14358" t="s">
        <v>21</v>
      </c>
      <c r="CD14358">
        <v>49</v>
      </c>
      <c r="CE14358">
        <v>44</v>
      </c>
      <c r="CF14358">
        <v>162</v>
      </c>
      <c r="CG14358" t="s">
        <v>22</v>
      </c>
      <c r="ED14358">
        <v>49</v>
      </c>
      <c r="EE14358">
        <v>44</v>
      </c>
      <c r="EF14358">
        <v>162</v>
      </c>
    </row>
    <row r="14359" spans="1:136" x14ac:dyDescent="0.25">
      <c r="A14359">
        <v>2000</v>
      </c>
      <c r="B14359">
        <v>4</v>
      </c>
      <c r="C14359">
        <v>22</v>
      </c>
      <c r="D14359">
        <v>50</v>
      </c>
      <c r="E14359">
        <v>44</v>
      </c>
      <c r="F14359">
        <v>5</v>
      </c>
      <c r="H14359">
        <f t="shared" si="156"/>
        <v>47</v>
      </c>
      <c r="I14359">
        <f t="shared" si="157"/>
        <v>18</v>
      </c>
      <c r="J14359">
        <f t="shared" si="158"/>
        <v>0</v>
      </c>
      <c r="K14359">
        <f t="shared" si="159"/>
        <v>18</v>
      </c>
      <c r="L14359" s="15"/>
      <c r="M14359" s="1">
        <f t="shared" si="160"/>
        <v>492686.68981234304</v>
      </c>
      <c r="T14359"/>
      <c r="AD14359" t="s">
        <v>21</v>
      </c>
      <c r="AE14359" t="s">
        <v>21</v>
      </c>
      <c r="AF14359" t="s">
        <v>21</v>
      </c>
      <c r="AG14359" t="s">
        <v>21</v>
      </c>
      <c r="CD14359">
        <v>50</v>
      </c>
      <c r="CE14359">
        <v>44</v>
      </c>
      <c r="CF14359">
        <v>5</v>
      </c>
      <c r="CG14359" t="s">
        <v>22</v>
      </c>
      <c r="ED14359">
        <v>50</v>
      </c>
      <c r="EE14359">
        <v>44</v>
      </c>
      <c r="EF14359">
        <v>5</v>
      </c>
    </row>
    <row r="14360" spans="1:136" x14ac:dyDescent="0.25">
      <c r="A14360">
        <v>2000</v>
      </c>
      <c r="B14360">
        <v>4</v>
      </c>
      <c r="C14360">
        <v>23</v>
      </c>
      <c r="D14360">
        <v>49</v>
      </c>
      <c r="E14360">
        <v>44</v>
      </c>
      <c r="F14360">
        <v>12</v>
      </c>
      <c r="H14360">
        <f t="shared" si="156"/>
        <v>46.5</v>
      </c>
      <c r="I14360">
        <f t="shared" si="157"/>
        <v>18.5</v>
      </c>
      <c r="J14360">
        <f t="shared" si="158"/>
        <v>0</v>
      </c>
      <c r="K14360">
        <f t="shared" si="159"/>
        <v>18.5</v>
      </c>
      <c r="L14360" s="15"/>
      <c r="M14360" s="1">
        <f t="shared" si="160"/>
        <v>506267.4121142056</v>
      </c>
      <c r="T14360"/>
      <c r="AD14360" t="s">
        <v>21</v>
      </c>
      <c r="AE14360" t="s">
        <v>21</v>
      </c>
      <c r="AF14360" t="s">
        <v>21</v>
      </c>
      <c r="AG14360" t="s">
        <v>21</v>
      </c>
      <c r="CD14360">
        <v>49</v>
      </c>
      <c r="CE14360">
        <v>44</v>
      </c>
      <c r="CF14360">
        <v>12</v>
      </c>
      <c r="CG14360" t="s">
        <v>22</v>
      </c>
      <c r="ED14360">
        <v>49</v>
      </c>
      <c r="EE14360">
        <v>44</v>
      </c>
      <c r="EF14360">
        <v>12</v>
      </c>
    </row>
    <row r="14361" spans="1:136" x14ac:dyDescent="0.25">
      <c r="A14361">
        <v>2000</v>
      </c>
      <c r="B14361">
        <v>4</v>
      </c>
      <c r="C14361">
        <v>24</v>
      </c>
      <c r="D14361">
        <v>69</v>
      </c>
      <c r="E14361">
        <v>45</v>
      </c>
      <c r="F14361">
        <v>0</v>
      </c>
      <c r="H14361">
        <f t="shared" si="156"/>
        <v>57</v>
      </c>
      <c r="I14361">
        <f t="shared" si="157"/>
        <v>8</v>
      </c>
      <c r="J14361">
        <f t="shared" si="158"/>
        <v>0</v>
      </c>
      <c r="K14361">
        <f t="shared" si="159"/>
        <v>8</v>
      </c>
      <c r="L14361" s="15"/>
      <c r="M14361" s="1">
        <f t="shared" si="160"/>
        <v>221072.24377509209</v>
      </c>
      <c r="T14361"/>
      <c r="AD14361" t="s">
        <v>21</v>
      </c>
      <c r="AE14361" t="s">
        <v>21</v>
      </c>
      <c r="AF14361" t="s">
        <v>21</v>
      </c>
      <c r="AG14361" t="s">
        <v>21</v>
      </c>
      <c r="CD14361">
        <v>69</v>
      </c>
      <c r="CE14361">
        <v>45</v>
      </c>
      <c r="CF14361">
        <v>0</v>
      </c>
      <c r="CG14361" t="s">
        <v>22</v>
      </c>
      <c r="ED14361">
        <v>69</v>
      </c>
      <c r="EE14361">
        <v>45</v>
      </c>
      <c r="EF14361">
        <v>0</v>
      </c>
    </row>
    <row r="14362" spans="1:136" x14ac:dyDescent="0.25">
      <c r="A14362">
        <v>2000</v>
      </c>
      <c r="B14362">
        <v>4</v>
      </c>
      <c r="C14362">
        <v>25</v>
      </c>
      <c r="D14362">
        <v>56</v>
      </c>
      <c r="E14362">
        <v>47</v>
      </c>
      <c r="F14362">
        <v>0</v>
      </c>
      <c r="H14362">
        <f t="shared" si="156"/>
        <v>51.5</v>
      </c>
      <c r="I14362">
        <f t="shared" si="157"/>
        <v>13.5</v>
      </c>
      <c r="J14362">
        <f t="shared" si="158"/>
        <v>0</v>
      </c>
      <c r="K14362">
        <f t="shared" si="159"/>
        <v>13.5</v>
      </c>
      <c r="L14362" s="15"/>
      <c r="M14362" s="1">
        <f t="shared" si="160"/>
        <v>370460.18909558008</v>
      </c>
      <c r="T14362"/>
      <c r="AD14362" t="s">
        <v>21</v>
      </c>
      <c r="AE14362" t="s">
        <v>21</v>
      </c>
      <c r="AF14362" t="s">
        <v>21</v>
      </c>
      <c r="AG14362" t="s">
        <v>21</v>
      </c>
      <c r="CD14362">
        <v>56</v>
      </c>
      <c r="CE14362">
        <v>47</v>
      </c>
      <c r="CF14362">
        <v>0</v>
      </c>
      <c r="CG14362" t="s">
        <v>22</v>
      </c>
      <c r="ED14362">
        <v>56</v>
      </c>
      <c r="EE14362">
        <v>47</v>
      </c>
      <c r="EF14362">
        <v>0</v>
      </c>
    </row>
    <row r="14363" spans="1:136" x14ac:dyDescent="0.25">
      <c r="A14363">
        <v>2000</v>
      </c>
      <c r="B14363">
        <v>4</v>
      </c>
      <c r="C14363">
        <v>26</v>
      </c>
      <c r="D14363">
        <v>49</v>
      </c>
      <c r="E14363">
        <v>39</v>
      </c>
      <c r="F14363">
        <v>3</v>
      </c>
      <c r="H14363">
        <f t="shared" si="156"/>
        <v>44</v>
      </c>
      <c r="I14363">
        <f t="shared" si="157"/>
        <v>21</v>
      </c>
      <c r="J14363">
        <f t="shared" si="158"/>
        <v>0</v>
      </c>
      <c r="K14363">
        <f t="shared" si="159"/>
        <v>21</v>
      </c>
      <c r="L14363" s="15"/>
      <c r="M14363" s="1">
        <f t="shared" si="160"/>
        <v>574171.0236235183</v>
      </c>
      <c r="T14363"/>
      <c r="AD14363" t="s">
        <v>21</v>
      </c>
      <c r="AE14363" t="s">
        <v>21</v>
      </c>
      <c r="AF14363" t="s">
        <v>21</v>
      </c>
      <c r="AG14363" t="s">
        <v>21</v>
      </c>
      <c r="CD14363">
        <v>49</v>
      </c>
      <c r="CE14363">
        <v>39</v>
      </c>
      <c r="CF14363">
        <v>3</v>
      </c>
      <c r="CG14363" t="s">
        <v>22</v>
      </c>
      <c r="ED14363">
        <v>49</v>
      </c>
      <c r="EE14363">
        <v>39</v>
      </c>
      <c r="EF14363">
        <v>3</v>
      </c>
    </row>
    <row r="14364" spans="1:136" x14ac:dyDescent="0.25">
      <c r="A14364">
        <v>2000</v>
      </c>
      <c r="B14364">
        <v>4</v>
      </c>
      <c r="C14364">
        <v>27</v>
      </c>
      <c r="D14364">
        <v>52</v>
      </c>
      <c r="E14364">
        <v>37</v>
      </c>
      <c r="F14364">
        <v>0</v>
      </c>
      <c r="H14364">
        <f t="shared" si="156"/>
        <v>44.5</v>
      </c>
      <c r="I14364">
        <f t="shared" si="157"/>
        <v>20.5</v>
      </c>
      <c r="J14364">
        <f t="shared" si="158"/>
        <v>0</v>
      </c>
      <c r="K14364">
        <f t="shared" si="159"/>
        <v>20.5</v>
      </c>
      <c r="L14364" s="15"/>
      <c r="M14364" s="1">
        <f t="shared" si="160"/>
        <v>560590.30132165574</v>
      </c>
      <c r="T14364"/>
      <c r="AD14364" t="s">
        <v>21</v>
      </c>
      <c r="AE14364" t="s">
        <v>21</v>
      </c>
      <c r="AF14364" t="s">
        <v>21</v>
      </c>
      <c r="AG14364" t="s">
        <v>21</v>
      </c>
      <c r="CD14364">
        <v>52</v>
      </c>
      <c r="CE14364">
        <v>37</v>
      </c>
      <c r="CF14364">
        <v>0</v>
      </c>
      <c r="CG14364" t="s">
        <v>22</v>
      </c>
      <c r="ED14364">
        <v>52</v>
      </c>
      <c r="EE14364">
        <v>37</v>
      </c>
      <c r="EF14364">
        <v>0</v>
      </c>
    </row>
    <row r="14365" spans="1:136" x14ac:dyDescent="0.25">
      <c r="A14365">
        <v>2000</v>
      </c>
      <c r="B14365">
        <v>4</v>
      </c>
      <c r="C14365">
        <v>28</v>
      </c>
      <c r="D14365">
        <v>59</v>
      </c>
      <c r="E14365">
        <v>47</v>
      </c>
      <c r="F14365">
        <v>0</v>
      </c>
      <c r="H14365">
        <f t="shared" si="156"/>
        <v>53</v>
      </c>
      <c r="I14365">
        <f t="shared" si="157"/>
        <v>12</v>
      </c>
      <c r="J14365">
        <f t="shared" si="158"/>
        <v>0</v>
      </c>
      <c r="K14365">
        <f t="shared" si="159"/>
        <v>12</v>
      </c>
      <c r="L14365" s="15"/>
      <c r="M14365" s="1">
        <f t="shared" si="160"/>
        <v>329718.02218999248</v>
      </c>
      <c r="T14365"/>
      <c r="AD14365" t="s">
        <v>21</v>
      </c>
      <c r="AE14365" t="s">
        <v>21</v>
      </c>
      <c r="AF14365" t="s">
        <v>21</v>
      </c>
      <c r="AG14365" t="s">
        <v>21</v>
      </c>
      <c r="CD14365">
        <v>59</v>
      </c>
      <c r="CE14365">
        <v>47</v>
      </c>
      <c r="CF14365">
        <v>0</v>
      </c>
      <c r="CG14365" t="s">
        <v>22</v>
      </c>
      <c r="ED14365">
        <v>59</v>
      </c>
      <c r="EE14365">
        <v>47</v>
      </c>
      <c r="EF14365">
        <v>0</v>
      </c>
    </row>
    <row r="14366" spans="1:136" x14ac:dyDescent="0.25">
      <c r="A14366">
        <v>2000</v>
      </c>
      <c r="B14366">
        <v>4</v>
      </c>
      <c r="C14366">
        <v>29</v>
      </c>
      <c r="D14366">
        <v>66</v>
      </c>
      <c r="E14366">
        <v>47</v>
      </c>
      <c r="F14366">
        <v>0</v>
      </c>
      <c r="H14366">
        <f t="shared" ref="H14366:H14429" si="161">+(D14366+E14366)/2</f>
        <v>56.5</v>
      </c>
      <c r="I14366">
        <f t="shared" ref="I14366:I14429" si="162">+IF(H14366&lt;65,65-H14366,0)</f>
        <v>8.5</v>
      </c>
      <c r="J14366">
        <f t="shared" si="158"/>
        <v>0</v>
      </c>
      <c r="K14366">
        <f t="shared" si="159"/>
        <v>8.5</v>
      </c>
      <c r="L14366" s="15"/>
      <c r="M14366" s="1">
        <f t="shared" si="160"/>
        <v>234652.96607695465</v>
      </c>
      <c r="T14366"/>
      <c r="AD14366" t="s">
        <v>21</v>
      </c>
      <c r="AE14366" t="s">
        <v>21</v>
      </c>
      <c r="AF14366" t="s">
        <v>21</v>
      </c>
      <c r="AG14366" t="s">
        <v>21</v>
      </c>
      <c r="CD14366">
        <v>66</v>
      </c>
      <c r="CE14366">
        <v>47</v>
      </c>
      <c r="CF14366">
        <v>0</v>
      </c>
      <c r="CG14366" t="s">
        <v>22</v>
      </c>
      <c r="ED14366">
        <v>66</v>
      </c>
      <c r="EE14366">
        <v>47</v>
      </c>
      <c r="EF14366">
        <v>0</v>
      </c>
    </row>
    <row r="14367" spans="1:136" x14ac:dyDescent="0.25">
      <c r="A14367">
        <v>2000</v>
      </c>
      <c r="B14367">
        <v>4</v>
      </c>
      <c r="C14367">
        <v>30</v>
      </c>
      <c r="D14367">
        <v>65</v>
      </c>
      <c r="E14367">
        <v>51</v>
      </c>
      <c r="F14367">
        <v>0</v>
      </c>
      <c r="H14367">
        <f t="shared" si="161"/>
        <v>58</v>
      </c>
      <c r="I14367">
        <f t="shared" si="162"/>
        <v>7</v>
      </c>
      <c r="J14367">
        <f t="shared" si="158"/>
        <v>0</v>
      </c>
      <c r="K14367">
        <f t="shared" si="159"/>
        <v>7</v>
      </c>
      <c r="L14367" s="15"/>
      <c r="M14367" s="1">
        <f t="shared" si="160"/>
        <v>193910.79917136699</v>
      </c>
      <c r="T14367"/>
      <c r="AD14367" t="s">
        <v>21</v>
      </c>
      <c r="AE14367" t="s">
        <v>21</v>
      </c>
      <c r="AF14367" t="s">
        <v>21</v>
      </c>
      <c r="AG14367" t="s">
        <v>21</v>
      </c>
      <c r="CD14367">
        <v>65</v>
      </c>
      <c r="CE14367">
        <v>51</v>
      </c>
      <c r="CF14367">
        <v>0</v>
      </c>
      <c r="CG14367" t="s">
        <v>22</v>
      </c>
      <c r="ED14367">
        <v>65</v>
      </c>
      <c r="EE14367">
        <v>51</v>
      </c>
      <c r="EF14367">
        <v>0</v>
      </c>
    </row>
    <row r="14368" spans="1:136" x14ac:dyDescent="0.25">
      <c r="A14368">
        <v>2000</v>
      </c>
      <c r="B14368">
        <v>5</v>
      </c>
      <c r="C14368">
        <v>1</v>
      </c>
      <c r="D14368">
        <v>62</v>
      </c>
      <c r="E14368">
        <v>47</v>
      </c>
      <c r="F14368">
        <v>0</v>
      </c>
      <c r="H14368">
        <f t="shared" si="161"/>
        <v>54.5</v>
      </c>
      <c r="I14368">
        <f t="shared" si="162"/>
        <v>10.5</v>
      </c>
      <c r="J14368">
        <f t="shared" si="158"/>
        <v>0</v>
      </c>
      <c r="K14368">
        <f t="shared" si="159"/>
        <v>10.5</v>
      </c>
      <c r="L14368" s="15"/>
      <c r="M14368" s="1">
        <f t="shared" si="160"/>
        <v>288975.85528440482</v>
      </c>
      <c r="T14368"/>
      <c r="AD14368" t="s">
        <v>21</v>
      </c>
      <c r="AE14368" t="s">
        <v>21</v>
      </c>
      <c r="AF14368" t="s">
        <v>21</v>
      </c>
      <c r="AG14368" t="s">
        <v>21</v>
      </c>
      <c r="CD14368">
        <v>62</v>
      </c>
      <c r="CE14368">
        <v>47</v>
      </c>
      <c r="CF14368">
        <v>0</v>
      </c>
      <c r="CG14368" t="s">
        <v>22</v>
      </c>
      <c r="ED14368">
        <v>62</v>
      </c>
      <c r="EE14368">
        <v>47</v>
      </c>
      <c r="EF14368">
        <v>0</v>
      </c>
    </row>
    <row r="14369" spans="1:136" x14ac:dyDescent="0.25">
      <c r="A14369">
        <v>2000</v>
      </c>
      <c r="B14369">
        <v>5</v>
      </c>
      <c r="C14369">
        <v>2</v>
      </c>
      <c r="D14369">
        <v>68</v>
      </c>
      <c r="E14369">
        <v>55</v>
      </c>
      <c r="F14369">
        <v>0</v>
      </c>
      <c r="H14369">
        <f t="shared" si="161"/>
        <v>61.5</v>
      </c>
      <c r="I14369">
        <f t="shared" si="162"/>
        <v>3.5</v>
      </c>
      <c r="J14369">
        <f t="shared" si="158"/>
        <v>0</v>
      </c>
      <c r="K14369">
        <f t="shared" si="159"/>
        <v>3.5</v>
      </c>
      <c r="L14369" s="15"/>
      <c r="M14369" s="1">
        <f t="shared" si="160"/>
        <v>98845.743058329172</v>
      </c>
      <c r="T14369"/>
      <c r="AD14369" t="s">
        <v>21</v>
      </c>
      <c r="AE14369" t="s">
        <v>21</v>
      </c>
      <c r="AF14369" t="s">
        <v>21</v>
      </c>
      <c r="AG14369" t="s">
        <v>21</v>
      </c>
      <c r="CD14369">
        <v>68</v>
      </c>
      <c r="CE14369">
        <v>55</v>
      </c>
      <c r="CF14369">
        <v>0</v>
      </c>
      <c r="CG14369" t="s">
        <v>22</v>
      </c>
      <c r="ED14369">
        <v>68</v>
      </c>
      <c r="EE14369">
        <v>55</v>
      </c>
      <c r="EF14369">
        <v>6</v>
      </c>
    </row>
    <row r="14370" spans="1:136" x14ac:dyDescent="0.25">
      <c r="A14370">
        <v>2000</v>
      </c>
      <c r="B14370">
        <v>5</v>
      </c>
      <c r="C14370">
        <v>3</v>
      </c>
      <c r="D14370">
        <v>67</v>
      </c>
      <c r="E14370">
        <v>51</v>
      </c>
      <c r="F14370">
        <v>0</v>
      </c>
      <c r="H14370">
        <f t="shared" si="161"/>
        <v>59</v>
      </c>
      <c r="I14370">
        <f t="shared" si="162"/>
        <v>6</v>
      </c>
      <c r="J14370">
        <f t="shared" si="158"/>
        <v>0</v>
      </c>
      <c r="K14370">
        <f t="shared" si="159"/>
        <v>6</v>
      </c>
      <c r="L14370" s="15"/>
      <c r="M14370" s="1">
        <f t="shared" si="160"/>
        <v>166749.35456764192</v>
      </c>
      <c r="T14370"/>
      <c r="AD14370" t="s">
        <v>21</v>
      </c>
      <c r="AE14370" t="s">
        <v>21</v>
      </c>
      <c r="AF14370" t="s">
        <v>21</v>
      </c>
      <c r="AG14370" t="s">
        <v>21</v>
      </c>
      <c r="CD14370">
        <v>67</v>
      </c>
      <c r="CE14370">
        <v>51</v>
      </c>
      <c r="CF14370">
        <v>0</v>
      </c>
      <c r="CG14370" t="s">
        <v>22</v>
      </c>
      <c r="ED14370">
        <v>67</v>
      </c>
      <c r="EE14370">
        <v>51</v>
      </c>
      <c r="EF14370">
        <v>0</v>
      </c>
    </row>
    <row r="14371" spans="1:136" x14ac:dyDescent="0.25">
      <c r="A14371">
        <v>2000</v>
      </c>
      <c r="B14371">
        <v>5</v>
      </c>
      <c r="C14371">
        <v>4</v>
      </c>
      <c r="D14371">
        <v>69</v>
      </c>
      <c r="E14371">
        <v>52</v>
      </c>
      <c r="F14371">
        <v>0</v>
      </c>
      <c r="H14371">
        <f t="shared" si="161"/>
        <v>60.5</v>
      </c>
      <c r="I14371">
        <f t="shared" si="162"/>
        <v>4.5</v>
      </c>
      <c r="J14371">
        <f t="shared" si="158"/>
        <v>0</v>
      </c>
      <c r="K14371">
        <f t="shared" si="159"/>
        <v>4.5</v>
      </c>
      <c r="L14371" s="15"/>
      <c r="M14371" s="1">
        <f t="shared" si="160"/>
        <v>126007.18766205428</v>
      </c>
      <c r="T14371"/>
      <c r="AD14371" t="s">
        <v>21</v>
      </c>
      <c r="AE14371" t="s">
        <v>21</v>
      </c>
      <c r="AF14371" t="s">
        <v>21</v>
      </c>
      <c r="AG14371" t="s">
        <v>21</v>
      </c>
      <c r="CD14371">
        <v>69</v>
      </c>
      <c r="CE14371">
        <v>52</v>
      </c>
      <c r="CF14371">
        <v>0</v>
      </c>
      <c r="CG14371" t="s">
        <v>22</v>
      </c>
      <c r="ED14371">
        <v>69</v>
      </c>
      <c r="EE14371">
        <v>52</v>
      </c>
      <c r="EF14371">
        <v>0</v>
      </c>
    </row>
    <row r="14372" spans="1:136" x14ac:dyDescent="0.25">
      <c r="A14372">
        <v>2000</v>
      </c>
      <c r="B14372">
        <v>5</v>
      </c>
      <c r="C14372">
        <v>5</v>
      </c>
      <c r="D14372">
        <v>86</v>
      </c>
      <c r="E14372">
        <v>60</v>
      </c>
      <c r="F14372">
        <v>0</v>
      </c>
      <c r="H14372">
        <f t="shared" si="161"/>
        <v>73</v>
      </c>
      <c r="I14372">
        <f t="shared" si="162"/>
        <v>0</v>
      </c>
      <c r="J14372">
        <f t="shared" si="158"/>
        <v>8</v>
      </c>
      <c r="K14372">
        <f t="shared" si="159"/>
        <v>8</v>
      </c>
      <c r="L14372" s="15"/>
      <c r="M14372" s="1">
        <f t="shared" si="160"/>
        <v>221072.24377509209</v>
      </c>
      <c r="T14372"/>
      <c r="AD14372" t="s">
        <v>21</v>
      </c>
      <c r="AE14372" t="s">
        <v>21</v>
      </c>
      <c r="AF14372" t="s">
        <v>21</v>
      </c>
      <c r="AG14372" t="s">
        <v>21</v>
      </c>
      <c r="CD14372">
        <v>86</v>
      </c>
      <c r="CE14372">
        <v>60</v>
      </c>
      <c r="CF14372" t="s">
        <v>23</v>
      </c>
      <c r="CG14372" t="s">
        <v>22</v>
      </c>
      <c r="ED14372">
        <v>86</v>
      </c>
      <c r="EE14372">
        <v>60</v>
      </c>
      <c r="EF14372">
        <v>0</v>
      </c>
    </row>
    <row r="14373" spans="1:136" x14ac:dyDescent="0.25">
      <c r="A14373">
        <v>2000</v>
      </c>
      <c r="B14373">
        <v>5</v>
      </c>
      <c r="C14373">
        <v>6</v>
      </c>
      <c r="D14373">
        <v>89</v>
      </c>
      <c r="E14373">
        <v>68</v>
      </c>
      <c r="F14373">
        <v>0</v>
      </c>
      <c r="H14373">
        <f t="shared" si="161"/>
        <v>78.5</v>
      </c>
      <c r="I14373">
        <f t="shared" si="162"/>
        <v>0</v>
      </c>
      <c r="J14373">
        <f t="shared" si="158"/>
        <v>13.5</v>
      </c>
      <c r="K14373">
        <f t="shared" si="159"/>
        <v>13.5</v>
      </c>
      <c r="L14373" s="15"/>
      <c r="M14373" s="1">
        <f t="shared" si="160"/>
        <v>370460.18909558008</v>
      </c>
      <c r="T14373"/>
      <c r="AD14373" t="s">
        <v>21</v>
      </c>
      <c r="AE14373" t="s">
        <v>21</v>
      </c>
      <c r="AF14373" t="s">
        <v>21</v>
      </c>
      <c r="AG14373" t="s">
        <v>21</v>
      </c>
      <c r="CD14373">
        <v>89</v>
      </c>
      <c r="CE14373">
        <v>68</v>
      </c>
      <c r="CF14373">
        <v>0</v>
      </c>
      <c r="CG14373" t="s">
        <v>22</v>
      </c>
      <c r="ED14373">
        <v>89</v>
      </c>
      <c r="EE14373">
        <v>68</v>
      </c>
      <c r="EF14373">
        <v>0</v>
      </c>
    </row>
    <row r="14374" spans="1:136" x14ac:dyDescent="0.25">
      <c r="A14374">
        <v>2000</v>
      </c>
      <c r="B14374">
        <v>5</v>
      </c>
      <c r="C14374">
        <v>7</v>
      </c>
      <c r="D14374">
        <v>93</v>
      </c>
      <c r="E14374">
        <v>61</v>
      </c>
      <c r="F14374">
        <v>0</v>
      </c>
      <c r="H14374">
        <f t="shared" si="161"/>
        <v>77</v>
      </c>
      <c r="I14374">
        <f t="shared" si="162"/>
        <v>0</v>
      </c>
      <c r="J14374">
        <f t="shared" si="158"/>
        <v>12</v>
      </c>
      <c r="K14374">
        <f t="shared" si="159"/>
        <v>12</v>
      </c>
      <c r="L14374" s="15"/>
      <c r="M14374" s="1">
        <f t="shared" si="160"/>
        <v>329718.02218999248</v>
      </c>
      <c r="T14374"/>
      <c r="AD14374" t="s">
        <v>21</v>
      </c>
      <c r="AE14374" t="s">
        <v>21</v>
      </c>
      <c r="AF14374" t="s">
        <v>21</v>
      </c>
      <c r="AG14374" t="s">
        <v>21</v>
      </c>
      <c r="CD14374" t="s">
        <v>24</v>
      </c>
      <c r="CE14374">
        <v>61</v>
      </c>
      <c r="CF14374" t="s">
        <v>23</v>
      </c>
      <c r="CG14374" t="s">
        <v>22</v>
      </c>
      <c r="EE14374">
        <v>61</v>
      </c>
      <c r="EF14374">
        <v>0</v>
      </c>
    </row>
    <row r="14375" spans="1:136" x14ac:dyDescent="0.25">
      <c r="A14375">
        <v>2000</v>
      </c>
      <c r="B14375">
        <v>5</v>
      </c>
      <c r="C14375">
        <v>8</v>
      </c>
      <c r="D14375">
        <v>91</v>
      </c>
      <c r="E14375">
        <v>70</v>
      </c>
      <c r="F14375">
        <v>0</v>
      </c>
      <c r="H14375">
        <f t="shared" si="161"/>
        <v>80.5</v>
      </c>
      <c r="I14375">
        <f t="shared" si="162"/>
        <v>0</v>
      </c>
      <c r="J14375">
        <f t="shared" si="158"/>
        <v>15.5</v>
      </c>
      <c r="K14375">
        <f t="shared" si="159"/>
        <v>15.5</v>
      </c>
      <c r="L14375" s="15"/>
      <c r="M14375" s="1">
        <f t="shared" si="160"/>
        <v>424783.07830303028</v>
      </c>
      <c r="T14375"/>
      <c r="AD14375" t="s">
        <v>21</v>
      </c>
      <c r="AE14375" t="s">
        <v>21</v>
      </c>
      <c r="AF14375" t="s">
        <v>21</v>
      </c>
      <c r="AG14375" t="s">
        <v>21</v>
      </c>
      <c r="CD14375">
        <v>91</v>
      </c>
      <c r="CE14375">
        <v>70</v>
      </c>
      <c r="CF14375">
        <v>0</v>
      </c>
      <c r="CG14375" t="s">
        <v>22</v>
      </c>
      <c r="ED14375">
        <v>91</v>
      </c>
      <c r="EE14375">
        <v>70</v>
      </c>
      <c r="EF14375">
        <v>0</v>
      </c>
    </row>
    <row r="14376" spans="1:136" x14ac:dyDescent="0.25">
      <c r="A14376">
        <v>2000</v>
      </c>
      <c r="B14376">
        <v>5</v>
      </c>
      <c r="C14376">
        <v>9</v>
      </c>
      <c r="D14376">
        <v>91</v>
      </c>
      <c r="E14376">
        <v>74</v>
      </c>
      <c r="F14376">
        <v>0</v>
      </c>
      <c r="H14376">
        <f t="shared" si="161"/>
        <v>82.5</v>
      </c>
      <c r="I14376">
        <f t="shared" si="162"/>
        <v>0</v>
      </c>
      <c r="J14376">
        <f t="shared" si="158"/>
        <v>17.5</v>
      </c>
      <c r="K14376">
        <f t="shared" si="159"/>
        <v>17.5</v>
      </c>
      <c r="L14376" s="15"/>
      <c r="M14376" s="1">
        <f t="shared" si="160"/>
        <v>479105.96751048049</v>
      </c>
      <c r="T14376"/>
      <c r="AD14376" t="s">
        <v>21</v>
      </c>
      <c r="AE14376" t="s">
        <v>21</v>
      </c>
      <c r="AF14376" t="s">
        <v>21</v>
      </c>
      <c r="AG14376" t="s">
        <v>21</v>
      </c>
      <c r="CD14376">
        <v>91</v>
      </c>
      <c r="CE14376">
        <v>74</v>
      </c>
      <c r="CF14376">
        <v>0</v>
      </c>
      <c r="CG14376" t="s">
        <v>22</v>
      </c>
      <c r="ED14376">
        <v>91</v>
      </c>
      <c r="EE14376">
        <v>74</v>
      </c>
      <c r="EF14376">
        <v>0</v>
      </c>
    </row>
    <row r="14377" spans="1:136" x14ac:dyDescent="0.25">
      <c r="A14377">
        <v>2000</v>
      </c>
      <c r="B14377">
        <v>5</v>
      </c>
      <c r="C14377">
        <v>10</v>
      </c>
      <c r="D14377">
        <v>78</v>
      </c>
      <c r="E14377">
        <v>51</v>
      </c>
      <c r="F14377">
        <v>56</v>
      </c>
      <c r="H14377">
        <f t="shared" si="161"/>
        <v>64.5</v>
      </c>
      <c r="I14377">
        <f t="shared" si="162"/>
        <v>0.5</v>
      </c>
      <c r="J14377">
        <f t="shared" si="158"/>
        <v>0</v>
      </c>
      <c r="K14377">
        <f t="shared" si="159"/>
        <v>0.5</v>
      </c>
      <c r="L14377" s="15"/>
      <c r="M14377" s="1">
        <f t="shared" si="160"/>
        <v>17361.409247153893</v>
      </c>
      <c r="T14377"/>
      <c r="AD14377" t="s">
        <v>21</v>
      </c>
      <c r="AE14377" t="s">
        <v>21</v>
      </c>
      <c r="AF14377" t="s">
        <v>21</v>
      </c>
      <c r="AG14377" t="s">
        <v>21</v>
      </c>
      <c r="CD14377">
        <v>78</v>
      </c>
      <c r="CE14377">
        <v>51</v>
      </c>
      <c r="CF14377">
        <v>56</v>
      </c>
      <c r="CG14377" t="s">
        <v>22</v>
      </c>
      <c r="ED14377">
        <v>78</v>
      </c>
      <c r="EE14377">
        <v>51</v>
      </c>
      <c r="EF14377">
        <v>0</v>
      </c>
    </row>
    <row r="14378" spans="1:136" x14ac:dyDescent="0.25">
      <c r="A14378">
        <v>2000</v>
      </c>
      <c r="B14378">
        <v>5</v>
      </c>
      <c r="C14378">
        <v>11</v>
      </c>
      <c r="D14378">
        <v>74</v>
      </c>
      <c r="E14378">
        <v>52</v>
      </c>
      <c r="F14378">
        <v>0</v>
      </c>
      <c r="H14378">
        <f t="shared" si="161"/>
        <v>63</v>
      </c>
      <c r="I14378">
        <f t="shared" si="162"/>
        <v>2</v>
      </c>
      <c r="J14378">
        <f t="shared" si="158"/>
        <v>0</v>
      </c>
      <c r="K14378">
        <f t="shared" si="159"/>
        <v>2</v>
      </c>
      <c r="L14378" s="15"/>
      <c r="M14378" s="1">
        <f t="shared" si="160"/>
        <v>58103.576152741531</v>
      </c>
      <c r="T14378"/>
      <c r="AD14378" t="s">
        <v>21</v>
      </c>
      <c r="AE14378" t="s">
        <v>21</v>
      </c>
      <c r="AF14378" t="s">
        <v>21</v>
      </c>
      <c r="AG14378" t="s">
        <v>21</v>
      </c>
      <c r="CD14378">
        <v>74</v>
      </c>
      <c r="CE14378">
        <v>52</v>
      </c>
      <c r="CF14378">
        <v>0</v>
      </c>
      <c r="CG14378" t="s">
        <v>22</v>
      </c>
      <c r="ED14378">
        <v>74</v>
      </c>
      <c r="EE14378">
        <v>52</v>
      </c>
      <c r="EF14378">
        <v>56</v>
      </c>
    </row>
    <row r="14379" spans="1:136" x14ac:dyDescent="0.25">
      <c r="A14379">
        <v>2000</v>
      </c>
      <c r="B14379">
        <v>5</v>
      </c>
      <c r="C14379">
        <v>12</v>
      </c>
      <c r="D14379">
        <v>69</v>
      </c>
      <c r="E14379">
        <v>57</v>
      </c>
      <c r="F14379">
        <v>7</v>
      </c>
      <c r="H14379">
        <f t="shared" si="161"/>
        <v>63</v>
      </c>
      <c r="I14379">
        <f t="shared" si="162"/>
        <v>2</v>
      </c>
      <c r="J14379">
        <f t="shared" si="158"/>
        <v>0</v>
      </c>
      <c r="K14379">
        <f t="shared" si="159"/>
        <v>2</v>
      </c>
      <c r="L14379" s="15"/>
      <c r="M14379" s="1">
        <f t="shared" si="160"/>
        <v>58103.576152741531</v>
      </c>
      <c r="T14379"/>
      <c r="AD14379" t="s">
        <v>21</v>
      </c>
      <c r="AE14379" t="s">
        <v>21</v>
      </c>
      <c r="AF14379" t="s">
        <v>21</v>
      </c>
      <c r="AG14379" t="s">
        <v>21</v>
      </c>
      <c r="CD14379">
        <v>69</v>
      </c>
      <c r="CE14379">
        <v>57</v>
      </c>
      <c r="CF14379">
        <v>7</v>
      </c>
      <c r="CG14379" t="s">
        <v>22</v>
      </c>
      <c r="ED14379">
        <v>69</v>
      </c>
      <c r="EE14379">
        <v>57</v>
      </c>
      <c r="EF14379">
        <v>4</v>
      </c>
    </row>
    <row r="14380" spans="1:136" x14ac:dyDescent="0.25">
      <c r="A14380">
        <v>2000</v>
      </c>
      <c r="B14380">
        <v>5</v>
      </c>
      <c r="C14380">
        <v>13</v>
      </c>
      <c r="D14380">
        <v>72</v>
      </c>
      <c r="E14380">
        <v>55</v>
      </c>
      <c r="F14380">
        <v>55</v>
      </c>
      <c r="H14380">
        <f t="shared" si="161"/>
        <v>63.5</v>
      </c>
      <c r="I14380">
        <f t="shared" si="162"/>
        <v>1.5</v>
      </c>
      <c r="J14380">
        <f t="shared" si="158"/>
        <v>0</v>
      </c>
      <c r="K14380">
        <f t="shared" si="159"/>
        <v>1.5</v>
      </c>
      <c r="L14380" s="15"/>
      <c r="M14380" s="1">
        <f t="shared" si="160"/>
        <v>44522.853850878986</v>
      </c>
      <c r="T14380"/>
      <c r="AD14380" t="s">
        <v>21</v>
      </c>
      <c r="AE14380" t="s">
        <v>21</v>
      </c>
      <c r="AF14380" t="s">
        <v>21</v>
      </c>
      <c r="AG14380" t="s">
        <v>21</v>
      </c>
      <c r="CD14380">
        <v>72</v>
      </c>
      <c r="CE14380">
        <v>55</v>
      </c>
      <c r="CF14380">
        <v>55</v>
      </c>
      <c r="CG14380" t="s">
        <v>22</v>
      </c>
      <c r="ED14380">
        <v>72</v>
      </c>
      <c r="EE14380">
        <v>55</v>
      </c>
      <c r="EF14380">
        <v>5</v>
      </c>
    </row>
    <row r="14381" spans="1:136" x14ac:dyDescent="0.25">
      <c r="A14381">
        <v>2000</v>
      </c>
      <c r="B14381">
        <v>5</v>
      </c>
      <c r="C14381">
        <v>14</v>
      </c>
      <c r="D14381">
        <v>73</v>
      </c>
      <c r="E14381">
        <v>56</v>
      </c>
      <c r="F14381">
        <v>0</v>
      </c>
      <c r="H14381">
        <f t="shared" si="161"/>
        <v>64.5</v>
      </c>
      <c r="I14381">
        <f t="shared" si="162"/>
        <v>0.5</v>
      </c>
      <c r="J14381">
        <f t="shared" si="158"/>
        <v>0</v>
      </c>
      <c r="K14381">
        <f t="shared" si="159"/>
        <v>0.5</v>
      </c>
      <c r="L14381" s="15"/>
      <c r="M14381" s="1">
        <f t="shared" si="160"/>
        <v>17361.409247153893</v>
      </c>
      <c r="T14381"/>
      <c r="AD14381" t="s">
        <v>21</v>
      </c>
      <c r="AE14381" t="s">
        <v>21</v>
      </c>
      <c r="AF14381" t="s">
        <v>21</v>
      </c>
      <c r="AG14381" t="s">
        <v>21</v>
      </c>
      <c r="CD14381">
        <v>73</v>
      </c>
      <c r="CE14381">
        <v>56</v>
      </c>
      <c r="CF14381">
        <v>0</v>
      </c>
      <c r="CG14381" t="s">
        <v>22</v>
      </c>
      <c r="ED14381">
        <v>73</v>
      </c>
      <c r="EE14381">
        <v>56</v>
      </c>
      <c r="EF14381">
        <v>53</v>
      </c>
    </row>
    <row r="14382" spans="1:136" x14ac:dyDescent="0.25">
      <c r="A14382">
        <v>2000</v>
      </c>
      <c r="B14382">
        <v>5</v>
      </c>
      <c r="C14382">
        <v>15</v>
      </c>
      <c r="D14382">
        <v>66</v>
      </c>
      <c r="E14382">
        <v>52</v>
      </c>
      <c r="F14382">
        <v>0</v>
      </c>
      <c r="H14382">
        <f t="shared" si="161"/>
        <v>59</v>
      </c>
      <c r="I14382">
        <f t="shared" si="162"/>
        <v>6</v>
      </c>
      <c r="J14382">
        <f t="shared" si="158"/>
        <v>0</v>
      </c>
      <c r="K14382">
        <f t="shared" si="159"/>
        <v>6</v>
      </c>
      <c r="L14382" s="15"/>
      <c r="M14382" s="1">
        <f t="shared" si="160"/>
        <v>166749.35456764192</v>
      </c>
      <c r="T14382"/>
      <c r="AD14382" t="s">
        <v>21</v>
      </c>
      <c r="AE14382" t="s">
        <v>21</v>
      </c>
      <c r="AF14382" t="s">
        <v>21</v>
      </c>
      <c r="AG14382" t="s">
        <v>21</v>
      </c>
      <c r="CD14382">
        <v>66</v>
      </c>
      <c r="CE14382">
        <v>52</v>
      </c>
      <c r="CF14382">
        <v>0</v>
      </c>
      <c r="CG14382" t="s">
        <v>22</v>
      </c>
      <c r="ED14382">
        <v>66</v>
      </c>
      <c r="EE14382">
        <v>52</v>
      </c>
      <c r="EF14382">
        <v>0</v>
      </c>
    </row>
    <row r="14383" spans="1:136" x14ac:dyDescent="0.25">
      <c r="A14383">
        <v>2000</v>
      </c>
      <c r="B14383">
        <v>5</v>
      </c>
      <c r="C14383">
        <v>16</v>
      </c>
      <c r="D14383">
        <v>70</v>
      </c>
      <c r="E14383">
        <v>51</v>
      </c>
      <c r="F14383">
        <v>0</v>
      </c>
      <c r="H14383">
        <f t="shared" si="161"/>
        <v>60.5</v>
      </c>
      <c r="I14383">
        <f t="shared" si="162"/>
        <v>4.5</v>
      </c>
      <c r="J14383">
        <f t="shared" si="158"/>
        <v>0</v>
      </c>
      <c r="K14383">
        <f t="shared" si="159"/>
        <v>4.5</v>
      </c>
      <c r="L14383" s="15"/>
      <c r="M14383" s="1">
        <f t="shared" si="160"/>
        <v>126007.18766205428</v>
      </c>
      <c r="T14383"/>
      <c r="AD14383" t="s">
        <v>21</v>
      </c>
      <c r="AE14383" t="s">
        <v>21</v>
      </c>
      <c r="AF14383" t="s">
        <v>21</v>
      </c>
      <c r="AG14383" t="s">
        <v>21</v>
      </c>
      <c r="CD14383">
        <v>70</v>
      </c>
      <c r="CE14383">
        <v>51</v>
      </c>
      <c r="CF14383">
        <v>0</v>
      </c>
      <c r="CG14383" t="s">
        <v>22</v>
      </c>
      <c r="ED14383">
        <v>70</v>
      </c>
      <c r="EE14383">
        <v>51</v>
      </c>
      <c r="EF14383">
        <v>0</v>
      </c>
    </row>
    <row r="14384" spans="1:136" x14ac:dyDescent="0.25">
      <c r="A14384">
        <v>2000</v>
      </c>
      <c r="B14384">
        <v>5</v>
      </c>
      <c r="C14384">
        <v>17</v>
      </c>
      <c r="D14384">
        <v>70</v>
      </c>
      <c r="E14384">
        <v>59</v>
      </c>
      <c r="F14384">
        <v>0</v>
      </c>
      <c r="H14384">
        <f t="shared" si="161"/>
        <v>64.5</v>
      </c>
      <c r="I14384">
        <f t="shared" si="162"/>
        <v>0.5</v>
      </c>
      <c r="J14384">
        <f t="shared" si="158"/>
        <v>0</v>
      </c>
      <c r="K14384">
        <f t="shared" si="159"/>
        <v>0.5</v>
      </c>
      <c r="L14384" s="15"/>
      <c r="M14384" s="1">
        <f t="shared" si="160"/>
        <v>17361.409247153893</v>
      </c>
      <c r="T14384"/>
      <c r="AD14384" t="s">
        <v>21</v>
      </c>
      <c r="AE14384" t="s">
        <v>21</v>
      </c>
      <c r="AF14384" t="s">
        <v>21</v>
      </c>
      <c r="AG14384" t="s">
        <v>21</v>
      </c>
      <c r="CD14384">
        <v>70</v>
      </c>
      <c r="CE14384">
        <v>59</v>
      </c>
      <c r="CF14384">
        <v>0</v>
      </c>
      <c r="CG14384" t="s">
        <v>22</v>
      </c>
      <c r="ED14384">
        <v>70</v>
      </c>
      <c r="EE14384">
        <v>59</v>
      </c>
      <c r="EF14384">
        <v>0</v>
      </c>
    </row>
    <row r="14385" spans="1:136" x14ac:dyDescent="0.25">
      <c r="A14385">
        <v>2000</v>
      </c>
      <c r="B14385">
        <v>5</v>
      </c>
      <c r="C14385">
        <v>18</v>
      </c>
      <c r="D14385">
        <v>81</v>
      </c>
      <c r="E14385">
        <v>59</v>
      </c>
      <c r="F14385">
        <v>107</v>
      </c>
      <c r="H14385">
        <f t="shared" si="161"/>
        <v>70</v>
      </c>
      <c r="I14385">
        <f t="shared" si="162"/>
        <v>0</v>
      </c>
      <c r="J14385">
        <f t="shared" si="158"/>
        <v>5</v>
      </c>
      <c r="K14385">
        <f t="shared" si="159"/>
        <v>5</v>
      </c>
      <c r="L14385" s="15"/>
      <c r="M14385" s="1">
        <f t="shared" si="160"/>
        <v>139587.90996391681</v>
      </c>
      <c r="T14385"/>
      <c r="AD14385" t="s">
        <v>21</v>
      </c>
      <c r="AE14385" t="s">
        <v>21</v>
      </c>
      <c r="AF14385" t="s">
        <v>21</v>
      </c>
      <c r="AG14385" t="s">
        <v>21</v>
      </c>
      <c r="CD14385">
        <v>81</v>
      </c>
      <c r="CE14385">
        <v>59</v>
      </c>
      <c r="CF14385">
        <v>107</v>
      </c>
      <c r="CG14385" t="s">
        <v>22</v>
      </c>
      <c r="ED14385">
        <v>81</v>
      </c>
      <c r="EE14385">
        <v>59</v>
      </c>
      <c r="EF14385">
        <v>0</v>
      </c>
    </row>
    <row r="14386" spans="1:136" x14ac:dyDescent="0.25">
      <c r="A14386">
        <v>2000</v>
      </c>
      <c r="B14386">
        <v>5</v>
      </c>
      <c r="C14386">
        <v>19</v>
      </c>
      <c r="D14386">
        <v>63</v>
      </c>
      <c r="E14386">
        <v>47</v>
      </c>
      <c r="F14386">
        <v>57</v>
      </c>
      <c r="H14386">
        <f t="shared" si="161"/>
        <v>55</v>
      </c>
      <c r="I14386">
        <f t="shared" si="162"/>
        <v>10</v>
      </c>
      <c r="J14386">
        <f t="shared" si="158"/>
        <v>0</v>
      </c>
      <c r="K14386">
        <f t="shared" si="159"/>
        <v>10</v>
      </c>
      <c r="L14386" s="15"/>
      <c r="M14386" s="1">
        <f t="shared" si="160"/>
        <v>275395.13298254227</v>
      </c>
      <c r="T14386"/>
      <c r="AD14386" t="s">
        <v>21</v>
      </c>
      <c r="AE14386" t="s">
        <v>21</v>
      </c>
      <c r="AF14386" t="s">
        <v>21</v>
      </c>
      <c r="AG14386" t="s">
        <v>21</v>
      </c>
      <c r="CD14386">
        <v>63</v>
      </c>
      <c r="CE14386">
        <v>47</v>
      </c>
      <c r="CF14386">
        <v>57</v>
      </c>
      <c r="CG14386" t="s">
        <v>22</v>
      </c>
      <c r="ED14386">
        <v>63</v>
      </c>
      <c r="EE14386">
        <v>47</v>
      </c>
      <c r="EF14386">
        <v>112</v>
      </c>
    </row>
    <row r="14387" spans="1:136" x14ac:dyDescent="0.25">
      <c r="A14387">
        <v>2000</v>
      </c>
      <c r="B14387">
        <v>5</v>
      </c>
      <c r="C14387">
        <v>20</v>
      </c>
      <c r="D14387">
        <v>51</v>
      </c>
      <c r="E14387">
        <v>46</v>
      </c>
      <c r="F14387">
        <v>52</v>
      </c>
      <c r="H14387">
        <f t="shared" si="161"/>
        <v>48.5</v>
      </c>
      <c r="I14387">
        <f t="shared" si="162"/>
        <v>16.5</v>
      </c>
      <c r="J14387">
        <f t="shared" si="158"/>
        <v>0</v>
      </c>
      <c r="K14387">
        <f t="shared" si="159"/>
        <v>16.5</v>
      </c>
      <c r="L14387" s="15"/>
      <c r="M14387" s="1">
        <f t="shared" si="160"/>
        <v>451944.52290675539</v>
      </c>
      <c r="T14387"/>
      <c r="AD14387" t="s">
        <v>21</v>
      </c>
      <c r="AE14387" t="s">
        <v>21</v>
      </c>
      <c r="AF14387" t="s">
        <v>21</v>
      </c>
      <c r="AG14387" t="s">
        <v>21</v>
      </c>
      <c r="CD14387">
        <v>51</v>
      </c>
      <c r="CE14387">
        <v>46</v>
      </c>
      <c r="CF14387">
        <v>52</v>
      </c>
      <c r="CG14387" t="s">
        <v>22</v>
      </c>
      <c r="ED14387">
        <v>51</v>
      </c>
      <c r="EE14387">
        <v>46</v>
      </c>
      <c r="EF14387">
        <v>54</v>
      </c>
    </row>
    <row r="14388" spans="1:136" x14ac:dyDescent="0.25">
      <c r="A14388">
        <v>2000</v>
      </c>
      <c r="B14388">
        <v>5</v>
      </c>
      <c r="C14388">
        <v>21</v>
      </c>
      <c r="D14388">
        <v>55</v>
      </c>
      <c r="E14388">
        <v>51</v>
      </c>
      <c r="F14388">
        <v>3</v>
      </c>
      <c r="H14388">
        <f t="shared" si="161"/>
        <v>53</v>
      </c>
      <c r="I14388">
        <f t="shared" si="162"/>
        <v>12</v>
      </c>
      <c r="J14388">
        <f t="shared" si="158"/>
        <v>0</v>
      </c>
      <c r="K14388">
        <f t="shared" si="159"/>
        <v>12</v>
      </c>
      <c r="L14388" s="15"/>
      <c r="M14388" s="1">
        <f t="shared" si="160"/>
        <v>329718.02218999248</v>
      </c>
      <c r="T14388"/>
      <c r="AD14388" t="s">
        <v>21</v>
      </c>
      <c r="AE14388" t="s">
        <v>21</v>
      </c>
      <c r="AF14388" t="s">
        <v>21</v>
      </c>
      <c r="AG14388" t="s">
        <v>21</v>
      </c>
      <c r="CD14388">
        <v>55</v>
      </c>
      <c r="CE14388">
        <v>51</v>
      </c>
      <c r="CF14388">
        <v>3</v>
      </c>
      <c r="CG14388" t="s">
        <v>22</v>
      </c>
      <c r="ED14388">
        <v>55</v>
      </c>
      <c r="EE14388">
        <v>51</v>
      </c>
      <c r="EF14388">
        <v>52</v>
      </c>
    </row>
    <row r="14389" spans="1:136" x14ac:dyDescent="0.25">
      <c r="A14389">
        <v>2000</v>
      </c>
      <c r="B14389">
        <v>5</v>
      </c>
      <c r="C14389">
        <v>22</v>
      </c>
      <c r="D14389">
        <v>57</v>
      </c>
      <c r="E14389">
        <v>52</v>
      </c>
      <c r="F14389">
        <v>5</v>
      </c>
      <c r="H14389">
        <f t="shared" si="161"/>
        <v>54.5</v>
      </c>
      <c r="I14389">
        <f t="shared" si="162"/>
        <v>10.5</v>
      </c>
      <c r="J14389">
        <f t="shared" si="158"/>
        <v>0</v>
      </c>
      <c r="K14389">
        <f t="shared" si="159"/>
        <v>10.5</v>
      </c>
      <c r="L14389" s="15"/>
      <c r="M14389" s="1">
        <f t="shared" si="160"/>
        <v>288975.85528440482</v>
      </c>
      <c r="T14389"/>
      <c r="AD14389" t="s">
        <v>21</v>
      </c>
      <c r="AE14389" t="s">
        <v>21</v>
      </c>
      <c r="AF14389" t="s">
        <v>21</v>
      </c>
      <c r="AG14389" t="s">
        <v>21</v>
      </c>
      <c r="CD14389">
        <v>57</v>
      </c>
      <c r="CE14389">
        <v>52</v>
      </c>
      <c r="CF14389">
        <v>5</v>
      </c>
      <c r="CG14389" t="s">
        <v>22</v>
      </c>
      <c r="ED14389">
        <v>57</v>
      </c>
      <c r="EE14389">
        <v>52</v>
      </c>
      <c r="EF14389">
        <v>1</v>
      </c>
    </row>
    <row r="14390" spans="1:136" x14ac:dyDescent="0.25">
      <c r="A14390">
        <v>2000</v>
      </c>
      <c r="B14390">
        <v>5</v>
      </c>
      <c r="C14390">
        <v>23</v>
      </c>
      <c r="D14390">
        <v>63</v>
      </c>
      <c r="E14390">
        <v>52</v>
      </c>
      <c r="F14390">
        <v>9</v>
      </c>
      <c r="H14390">
        <f t="shared" si="161"/>
        <v>57.5</v>
      </c>
      <c r="I14390">
        <f t="shared" si="162"/>
        <v>7.5</v>
      </c>
      <c r="J14390">
        <f t="shared" si="158"/>
        <v>0</v>
      </c>
      <c r="K14390">
        <f t="shared" si="159"/>
        <v>7.5</v>
      </c>
      <c r="L14390" s="15"/>
      <c r="M14390" s="1">
        <f t="shared" si="160"/>
        <v>207491.52147322954</v>
      </c>
      <c r="T14390"/>
      <c r="AD14390" t="s">
        <v>21</v>
      </c>
      <c r="AE14390" t="s">
        <v>21</v>
      </c>
      <c r="AF14390" t="s">
        <v>21</v>
      </c>
      <c r="AG14390" t="s">
        <v>21</v>
      </c>
      <c r="CD14390">
        <v>63</v>
      </c>
      <c r="CE14390">
        <v>52</v>
      </c>
      <c r="CF14390">
        <v>9</v>
      </c>
      <c r="CG14390" t="s">
        <v>22</v>
      </c>
      <c r="ED14390">
        <v>63</v>
      </c>
      <c r="EE14390">
        <v>52</v>
      </c>
      <c r="EF14390">
        <v>5</v>
      </c>
    </row>
    <row r="14391" spans="1:136" x14ac:dyDescent="0.25">
      <c r="A14391">
        <v>2000</v>
      </c>
      <c r="B14391">
        <v>5</v>
      </c>
      <c r="C14391">
        <v>24</v>
      </c>
      <c r="D14391">
        <v>80</v>
      </c>
      <c r="E14391">
        <v>55</v>
      </c>
      <c r="F14391">
        <v>81</v>
      </c>
      <c r="H14391">
        <f t="shared" si="161"/>
        <v>67.5</v>
      </c>
      <c r="I14391">
        <f t="shared" si="162"/>
        <v>0</v>
      </c>
      <c r="J14391">
        <f t="shared" si="158"/>
        <v>2.5</v>
      </c>
      <c r="K14391">
        <f t="shared" si="159"/>
        <v>2.5</v>
      </c>
      <c r="L14391" s="15"/>
      <c r="M14391" s="1">
        <f t="shared" si="160"/>
        <v>71684.298454604083</v>
      </c>
      <c r="T14391"/>
      <c r="AD14391" t="s">
        <v>21</v>
      </c>
      <c r="AE14391" t="s">
        <v>21</v>
      </c>
      <c r="AF14391" t="s">
        <v>21</v>
      </c>
      <c r="AG14391" t="s">
        <v>21</v>
      </c>
      <c r="CD14391">
        <v>80</v>
      </c>
      <c r="CE14391">
        <v>55</v>
      </c>
      <c r="CF14391">
        <v>81</v>
      </c>
      <c r="CG14391" t="s">
        <v>22</v>
      </c>
      <c r="ED14391">
        <v>80</v>
      </c>
      <c r="EE14391">
        <v>55</v>
      </c>
      <c r="EF14391">
        <v>90</v>
      </c>
    </row>
    <row r="14392" spans="1:136" x14ac:dyDescent="0.25">
      <c r="A14392">
        <v>2000</v>
      </c>
      <c r="B14392">
        <v>5</v>
      </c>
      <c r="C14392">
        <v>25</v>
      </c>
      <c r="D14392">
        <v>75</v>
      </c>
      <c r="E14392">
        <v>59</v>
      </c>
      <c r="F14392">
        <v>12</v>
      </c>
      <c r="H14392">
        <f t="shared" si="161"/>
        <v>67</v>
      </c>
      <c r="I14392">
        <f t="shared" si="162"/>
        <v>0</v>
      </c>
      <c r="J14392">
        <f t="shared" si="158"/>
        <v>2</v>
      </c>
      <c r="K14392">
        <f t="shared" si="159"/>
        <v>2</v>
      </c>
      <c r="L14392" s="15"/>
      <c r="M14392" s="1">
        <f t="shared" si="160"/>
        <v>58103.576152741531</v>
      </c>
      <c r="T14392"/>
      <c r="AD14392" t="s">
        <v>21</v>
      </c>
      <c r="AE14392" t="s">
        <v>21</v>
      </c>
      <c r="AF14392" t="s">
        <v>21</v>
      </c>
      <c r="AG14392" t="s">
        <v>21</v>
      </c>
      <c r="CD14392">
        <v>75</v>
      </c>
      <c r="CE14392">
        <v>59</v>
      </c>
      <c r="CF14392">
        <v>12</v>
      </c>
      <c r="CG14392" t="s">
        <v>22</v>
      </c>
      <c r="ED14392">
        <v>75</v>
      </c>
      <c r="EE14392">
        <v>59</v>
      </c>
      <c r="EF14392">
        <v>12</v>
      </c>
    </row>
    <row r="14393" spans="1:136" x14ac:dyDescent="0.25">
      <c r="A14393">
        <v>2000</v>
      </c>
      <c r="B14393">
        <v>5</v>
      </c>
      <c r="C14393">
        <v>26</v>
      </c>
      <c r="D14393">
        <v>76</v>
      </c>
      <c r="E14393">
        <v>59</v>
      </c>
      <c r="F14393">
        <v>0</v>
      </c>
      <c r="H14393">
        <f t="shared" si="161"/>
        <v>67.5</v>
      </c>
      <c r="I14393">
        <f t="shared" si="162"/>
        <v>0</v>
      </c>
      <c r="J14393">
        <f t="shared" si="158"/>
        <v>2.5</v>
      </c>
      <c r="K14393">
        <f t="shared" si="159"/>
        <v>2.5</v>
      </c>
      <c r="L14393" s="15"/>
      <c r="M14393" s="1">
        <f t="shared" si="160"/>
        <v>71684.298454604083</v>
      </c>
      <c r="T14393"/>
      <c r="AD14393" t="s">
        <v>21</v>
      </c>
      <c r="AE14393" t="s">
        <v>21</v>
      </c>
      <c r="AF14393" t="s">
        <v>21</v>
      </c>
      <c r="AG14393" t="s">
        <v>21</v>
      </c>
      <c r="CD14393">
        <v>76</v>
      </c>
      <c r="CE14393">
        <v>59</v>
      </c>
      <c r="CF14393">
        <v>0</v>
      </c>
      <c r="CG14393" t="s">
        <v>22</v>
      </c>
      <c r="ED14393">
        <v>76</v>
      </c>
      <c r="EE14393">
        <v>59</v>
      </c>
      <c r="EF14393">
        <v>0</v>
      </c>
    </row>
    <row r="14394" spans="1:136" x14ac:dyDescent="0.25">
      <c r="A14394">
        <v>2000</v>
      </c>
      <c r="B14394">
        <v>5</v>
      </c>
      <c r="C14394">
        <v>27</v>
      </c>
      <c r="D14394">
        <v>67</v>
      </c>
      <c r="E14394">
        <v>57</v>
      </c>
      <c r="F14394">
        <v>0</v>
      </c>
      <c r="H14394">
        <f t="shared" si="161"/>
        <v>62</v>
      </c>
      <c r="I14394">
        <f t="shared" si="162"/>
        <v>3</v>
      </c>
      <c r="J14394">
        <f t="shared" si="158"/>
        <v>0</v>
      </c>
      <c r="K14394">
        <f t="shared" si="159"/>
        <v>3</v>
      </c>
      <c r="L14394" s="15"/>
      <c r="M14394" s="1">
        <f t="shared" si="160"/>
        <v>85265.020756466634</v>
      </c>
      <c r="T14394"/>
      <c r="AD14394" t="s">
        <v>21</v>
      </c>
      <c r="AE14394" t="s">
        <v>21</v>
      </c>
      <c r="AF14394" t="s">
        <v>21</v>
      </c>
      <c r="AG14394" t="s">
        <v>21</v>
      </c>
      <c r="CD14394">
        <v>67</v>
      </c>
      <c r="CE14394">
        <v>57</v>
      </c>
      <c r="CF14394">
        <v>0</v>
      </c>
      <c r="CG14394" t="s">
        <v>22</v>
      </c>
      <c r="ED14394">
        <v>67</v>
      </c>
      <c r="EE14394">
        <v>57</v>
      </c>
      <c r="EF14394">
        <v>0</v>
      </c>
    </row>
    <row r="14395" spans="1:136" x14ac:dyDescent="0.25">
      <c r="A14395">
        <v>2000</v>
      </c>
      <c r="B14395">
        <v>5</v>
      </c>
      <c r="C14395">
        <v>28</v>
      </c>
      <c r="D14395">
        <v>68</v>
      </c>
      <c r="E14395">
        <v>56</v>
      </c>
      <c r="F14395">
        <v>0</v>
      </c>
      <c r="H14395">
        <f t="shared" si="161"/>
        <v>62</v>
      </c>
      <c r="I14395">
        <f t="shared" si="162"/>
        <v>3</v>
      </c>
      <c r="J14395">
        <f t="shared" si="158"/>
        <v>0</v>
      </c>
      <c r="K14395">
        <f t="shared" si="159"/>
        <v>3</v>
      </c>
      <c r="L14395" s="15"/>
      <c r="M14395" s="1">
        <f t="shared" si="160"/>
        <v>85265.020756466634</v>
      </c>
      <c r="T14395"/>
      <c r="AD14395" t="s">
        <v>21</v>
      </c>
      <c r="AE14395" t="s">
        <v>21</v>
      </c>
      <c r="AF14395" t="s">
        <v>21</v>
      </c>
      <c r="AG14395" t="s">
        <v>21</v>
      </c>
      <c r="CD14395">
        <v>68</v>
      </c>
      <c r="CE14395">
        <v>56</v>
      </c>
      <c r="CF14395">
        <v>0</v>
      </c>
      <c r="CG14395" t="s">
        <v>22</v>
      </c>
      <c r="ED14395">
        <v>68</v>
      </c>
      <c r="EE14395">
        <v>56</v>
      </c>
      <c r="EF14395">
        <v>0</v>
      </c>
    </row>
    <row r="14396" spans="1:136" x14ac:dyDescent="0.25">
      <c r="A14396">
        <v>2000</v>
      </c>
      <c r="B14396">
        <v>5</v>
      </c>
      <c r="C14396">
        <v>29</v>
      </c>
      <c r="D14396">
        <v>65</v>
      </c>
      <c r="E14396">
        <v>53</v>
      </c>
      <c r="F14396">
        <v>0</v>
      </c>
      <c r="H14396">
        <f t="shared" si="161"/>
        <v>59</v>
      </c>
      <c r="I14396">
        <f t="shared" si="162"/>
        <v>6</v>
      </c>
      <c r="J14396">
        <f t="shared" si="158"/>
        <v>0</v>
      </c>
      <c r="K14396">
        <f t="shared" si="159"/>
        <v>6</v>
      </c>
      <c r="L14396" s="15"/>
      <c r="M14396" s="1">
        <f t="shared" si="160"/>
        <v>166749.35456764192</v>
      </c>
      <c r="T14396"/>
      <c r="AD14396" t="s">
        <v>21</v>
      </c>
      <c r="AE14396" t="s">
        <v>21</v>
      </c>
      <c r="AF14396" t="s">
        <v>21</v>
      </c>
      <c r="AG14396" t="s">
        <v>21</v>
      </c>
      <c r="CD14396">
        <v>65</v>
      </c>
      <c r="CE14396">
        <v>53</v>
      </c>
      <c r="CF14396">
        <v>0</v>
      </c>
      <c r="CG14396" t="s">
        <v>22</v>
      </c>
      <c r="ED14396">
        <v>65</v>
      </c>
      <c r="EE14396">
        <v>53</v>
      </c>
      <c r="EF14396">
        <v>0</v>
      </c>
    </row>
    <row r="14397" spans="1:136" x14ac:dyDescent="0.25">
      <c r="A14397">
        <v>2000</v>
      </c>
      <c r="B14397">
        <v>5</v>
      </c>
      <c r="C14397">
        <v>30</v>
      </c>
      <c r="D14397">
        <v>63</v>
      </c>
      <c r="E14397">
        <v>50</v>
      </c>
      <c r="F14397">
        <v>0</v>
      </c>
      <c r="H14397">
        <f t="shared" si="161"/>
        <v>56.5</v>
      </c>
      <c r="I14397">
        <f t="shared" si="162"/>
        <v>8.5</v>
      </c>
      <c r="J14397">
        <f t="shared" si="158"/>
        <v>0</v>
      </c>
      <c r="K14397">
        <f t="shared" si="159"/>
        <v>8.5</v>
      </c>
      <c r="L14397" s="15"/>
      <c r="M14397" s="1">
        <f t="shared" si="160"/>
        <v>234652.96607695465</v>
      </c>
      <c r="T14397"/>
      <c r="AD14397" t="s">
        <v>21</v>
      </c>
      <c r="AE14397" t="s">
        <v>21</v>
      </c>
      <c r="AF14397" t="s">
        <v>21</v>
      </c>
      <c r="AG14397" t="s">
        <v>21</v>
      </c>
      <c r="CD14397">
        <v>63</v>
      </c>
      <c r="CE14397">
        <v>50</v>
      </c>
      <c r="CF14397">
        <v>0</v>
      </c>
      <c r="CG14397" t="s">
        <v>22</v>
      </c>
      <c r="ED14397">
        <v>63</v>
      </c>
      <c r="EE14397">
        <v>50</v>
      </c>
      <c r="EF14397">
        <v>0</v>
      </c>
    </row>
    <row r="14398" spans="1:136" x14ac:dyDescent="0.25">
      <c r="A14398">
        <v>2000</v>
      </c>
      <c r="B14398">
        <v>5</v>
      </c>
      <c r="C14398">
        <v>31</v>
      </c>
      <c r="D14398">
        <v>69</v>
      </c>
      <c r="E14398">
        <v>50</v>
      </c>
      <c r="F14398">
        <v>0</v>
      </c>
      <c r="H14398">
        <f t="shared" si="161"/>
        <v>59.5</v>
      </c>
      <c r="I14398">
        <f t="shared" si="162"/>
        <v>5.5</v>
      </c>
      <c r="J14398">
        <f t="shared" si="158"/>
        <v>0</v>
      </c>
      <c r="K14398">
        <f t="shared" si="159"/>
        <v>5.5</v>
      </c>
      <c r="L14398" s="15"/>
      <c r="M14398" s="1">
        <f t="shared" si="160"/>
        <v>153168.63226577936</v>
      </c>
      <c r="T14398"/>
      <c r="AD14398" t="s">
        <v>21</v>
      </c>
      <c r="AE14398" t="s">
        <v>21</v>
      </c>
      <c r="AF14398" t="s">
        <v>21</v>
      </c>
      <c r="AG14398" t="s">
        <v>21</v>
      </c>
      <c r="CD14398">
        <v>69</v>
      </c>
      <c r="CE14398">
        <v>50</v>
      </c>
      <c r="CF14398">
        <v>0</v>
      </c>
      <c r="CG14398" t="s">
        <v>22</v>
      </c>
      <c r="ED14398">
        <v>69</v>
      </c>
      <c r="EE14398">
        <v>50</v>
      </c>
      <c r="EF14398">
        <v>0</v>
      </c>
    </row>
    <row r="14399" spans="1:136" x14ac:dyDescent="0.25">
      <c r="A14399">
        <v>2000</v>
      </c>
      <c r="B14399">
        <v>6</v>
      </c>
      <c r="C14399">
        <v>1</v>
      </c>
      <c r="D14399">
        <v>85</v>
      </c>
      <c r="E14399">
        <v>59</v>
      </c>
      <c r="F14399">
        <v>0</v>
      </c>
      <c r="H14399">
        <f t="shared" si="161"/>
        <v>72</v>
      </c>
      <c r="I14399">
        <f t="shared" si="162"/>
        <v>0</v>
      </c>
      <c r="J14399">
        <f t="shared" si="158"/>
        <v>7</v>
      </c>
      <c r="K14399">
        <f t="shared" si="159"/>
        <v>7</v>
      </c>
      <c r="L14399" s="15"/>
      <c r="M14399" s="1">
        <f t="shared" si="160"/>
        <v>193910.79917136699</v>
      </c>
      <c r="T14399"/>
      <c r="AD14399" t="s">
        <v>21</v>
      </c>
      <c r="AE14399" t="s">
        <v>21</v>
      </c>
      <c r="AF14399" t="s">
        <v>21</v>
      </c>
      <c r="AG14399" t="s">
        <v>21</v>
      </c>
      <c r="CD14399">
        <v>85</v>
      </c>
      <c r="CE14399">
        <v>59</v>
      </c>
      <c r="CF14399">
        <v>0</v>
      </c>
      <c r="CG14399" t="s">
        <v>22</v>
      </c>
      <c r="ED14399">
        <v>85</v>
      </c>
      <c r="EE14399">
        <v>59</v>
      </c>
      <c r="EF14399">
        <v>0</v>
      </c>
    </row>
    <row r="14400" spans="1:136" x14ac:dyDescent="0.25">
      <c r="A14400">
        <v>2000</v>
      </c>
      <c r="B14400">
        <v>6</v>
      </c>
      <c r="C14400">
        <v>2</v>
      </c>
      <c r="D14400">
        <v>90</v>
      </c>
      <c r="E14400">
        <v>69</v>
      </c>
      <c r="F14400">
        <v>4</v>
      </c>
      <c r="H14400">
        <f t="shared" si="161"/>
        <v>79.5</v>
      </c>
      <c r="I14400">
        <f t="shared" si="162"/>
        <v>0</v>
      </c>
      <c r="J14400">
        <f t="shared" si="158"/>
        <v>14.5</v>
      </c>
      <c r="K14400">
        <f t="shared" si="159"/>
        <v>14.5</v>
      </c>
      <c r="L14400" s="15"/>
      <c r="M14400" s="1">
        <f t="shared" si="160"/>
        <v>397621.63369930518</v>
      </c>
      <c r="T14400"/>
      <c r="AD14400" t="s">
        <v>21</v>
      </c>
      <c r="AE14400" t="s">
        <v>21</v>
      </c>
      <c r="AF14400" t="s">
        <v>21</v>
      </c>
      <c r="AG14400" t="s">
        <v>21</v>
      </c>
      <c r="CD14400">
        <v>90</v>
      </c>
      <c r="CE14400">
        <v>69</v>
      </c>
      <c r="CF14400">
        <v>4</v>
      </c>
      <c r="CG14400" t="s">
        <v>22</v>
      </c>
      <c r="ED14400">
        <v>90</v>
      </c>
      <c r="EE14400">
        <v>69</v>
      </c>
      <c r="EF14400">
        <v>0</v>
      </c>
    </row>
    <row r="14401" spans="1:136" x14ac:dyDescent="0.25">
      <c r="A14401">
        <v>2000</v>
      </c>
      <c r="B14401">
        <v>6</v>
      </c>
      <c r="C14401">
        <v>3</v>
      </c>
      <c r="D14401">
        <v>74</v>
      </c>
      <c r="E14401">
        <v>61</v>
      </c>
      <c r="F14401">
        <v>0</v>
      </c>
      <c r="H14401">
        <f t="shared" si="161"/>
        <v>67.5</v>
      </c>
      <c r="I14401">
        <f t="shared" si="162"/>
        <v>0</v>
      </c>
      <c r="J14401">
        <f t="shared" si="158"/>
        <v>2.5</v>
      </c>
      <c r="K14401">
        <f t="shared" si="159"/>
        <v>2.5</v>
      </c>
      <c r="L14401" s="15"/>
      <c r="M14401" s="1">
        <f t="shared" si="160"/>
        <v>71684.298454604083</v>
      </c>
      <c r="T14401"/>
      <c r="AD14401" t="s">
        <v>21</v>
      </c>
      <c r="AE14401" t="s">
        <v>21</v>
      </c>
      <c r="AF14401" t="s">
        <v>21</v>
      </c>
      <c r="AG14401" t="s">
        <v>21</v>
      </c>
      <c r="CD14401">
        <v>74</v>
      </c>
      <c r="CE14401">
        <v>61</v>
      </c>
      <c r="CF14401">
        <v>0</v>
      </c>
      <c r="CG14401" t="s">
        <v>22</v>
      </c>
      <c r="ED14401">
        <v>74</v>
      </c>
      <c r="EE14401">
        <v>61</v>
      </c>
      <c r="EF14401">
        <v>4</v>
      </c>
    </row>
    <row r="14402" spans="1:136" x14ac:dyDescent="0.25">
      <c r="A14402">
        <v>2000</v>
      </c>
      <c r="B14402">
        <v>6</v>
      </c>
      <c r="C14402">
        <v>4</v>
      </c>
      <c r="D14402">
        <v>74</v>
      </c>
      <c r="E14402">
        <v>59</v>
      </c>
      <c r="F14402">
        <v>0</v>
      </c>
      <c r="H14402">
        <f t="shared" si="161"/>
        <v>66.5</v>
      </c>
      <c r="I14402">
        <f t="shared" si="162"/>
        <v>0</v>
      </c>
      <c r="J14402">
        <f t="shared" si="158"/>
        <v>1.5</v>
      </c>
      <c r="K14402">
        <f t="shared" si="159"/>
        <v>1.5</v>
      </c>
      <c r="L14402" s="15"/>
      <c r="M14402" s="1">
        <f t="shared" si="160"/>
        <v>44522.853850878986</v>
      </c>
      <c r="T14402"/>
      <c r="AD14402" t="s">
        <v>21</v>
      </c>
      <c r="AE14402" t="s">
        <v>21</v>
      </c>
      <c r="AF14402" t="s">
        <v>21</v>
      </c>
      <c r="AG14402" t="s">
        <v>21</v>
      </c>
      <c r="CD14402">
        <v>74</v>
      </c>
      <c r="CE14402">
        <v>59</v>
      </c>
      <c r="CF14402">
        <v>0</v>
      </c>
      <c r="CG14402" t="s">
        <v>22</v>
      </c>
      <c r="ED14402">
        <v>74</v>
      </c>
      <c r="EE14402">
        <v>59</v>
      </c>
      <c r="EF14402">
        <v>0</v>
      </c>
    </row>
    <row r="14403" spans="1:136" x14ac:dyDescent="0.25">
      <c r="A14403">
        <v>2000</v>
      </c>
      <c r="B14403">
        <v>6</v>
      </c>
      <c r="C14403">
        <v>5</v>
      </c>
      <c r="D14403">
        <v>68</v>
      </c>
      <c r="E14403">
        <v>60</v>
      </c>
      <c r="F14403">
        <v>0</v>
      </c>
      <c r="H14403">
        <f t="shared" si="161"/>
        <v>64</v>
      </c>
      <c r="I14403">
        <f t="shared" si="162"/>
        <v>1</v>
      </c>
      <c r="J14403">
        <f t="shared" si="158"/>
        <v>0</v>
      </c>
      <c r="K14403">
        <f t="shared" si="159"/>
        <v>1</v>
      </c>
      <c r="L14403" s="15"/>
      <c r="M14403" s="1">
        <f t="shared" si="160"/>
        <v>30942.131549016442</v>
      </c>
      <c r="T14403"/>
      <c r="AD14403" t="s">
        <v>21</v>
      </c>
      <c r="AE14403" t="s">
        <v>21</v>
      </c>
      <c r="AF14403" t="s">
        <v>21</v>
      </c>
      <c r="AG14403" t="s">
        <v>21</v>
      </c>
      <c r="CD14403">
        <v>68</v>
      </c>
      <c r="CE14403">
        <v>60</v>
      </c>
      <c r="CF14403">
        <v>0</v>
      </c>
      <c r="CG14403" t="s">
        <v>22</v>
      </c>
    </row>
    <row r="14404" spans="1:136" x14ac:dyDescent="0.25">
      <c r="A14404">
        <v>2000</v>
      </c>
      <c r="B14404">
        <v>6</v>
      </c>
      <c r="C14404">
        <v>6</v>
      </c>
      <c r="D14404">
        <v>60</v>
      </c>
      <c r="E14404">
        <v>50</v>
      </c>
      <c r="F14404">
        <v>262</v>
      </c>
      <c r="H14404">
        <f t="shared" si="161"/>
        <v>55</v>
      </c>
      <c r="I14404">
        <f t="shared" si="162"/>
        <v>10</v>
      </c>
      <c r="J14404">
        <f t="shared" si="158"/>
        <v>0</v>
      </c>
      <c r="K14404">
        <f t="shared" si="159"/>
        <v>10</v>
      </c>
      <c r="L14404" s="15"/>
      <c r="M14404" s="1">
        <f t="shared" si="160"/>
        <v>275395.13298254227</v>
      </c>
      <c r="T14404"/>
      <c r="AD14404" t="s">
        <v>21</v>
      </c>
      <c r="AE14404" t="s">
        <v>21</v>
      </c>
      <c r="AF14404" t="s">
        <v>21</v>
      </c>
      <c r="AG14404" t="s">
        <v>21</v>
      </c>
      <c r="CD14404">
        <v>60</v>
      </c>
      <c r="CE14404">
        <v>50</v>
      </c>
      <c r="CF14404">
        <v>262</v>
      </c>
      <c r="CG14404" t="s">
        <v>22</v>
      </c>
    </row>
    <row r="14405" spans="1:136" x14ac:dyDescent="0.25">
      <c r="A14405">
        <v>2000</v>
      </c>
      <c r="B14405">
        <v>6</v>
      </c>
      <c r="C14405">
        <v>7</v>
      </c>
      <c r="D14405">
        <v>73</v>
      </c>
      <c r="E14405">
        <v>49</v>
      </c>
      <c r="F14405">
        <v>20</v>
      </c>
      <c r="H14405">
        <f t="shared" si="161"/>
        <v>61</v>
      </c>
      <c r="I14405">
        <f t="shared" si="162"/>
        <v>4</v>
      </c>
      <c r="J14405">
        <f t="shared" si="158"/>
        <v>0</v>
      </c>
      <c r="K14405">
        <f t="shared" si="159"/>
        <v>4</v>
      </c>
      <c r="L14405" s="15"/>
      <c r="M14405" s="1">
        <f t="shared" si="160"/>
        <v>112426.46536019172</v>
      </c>
      <c r="T14405"/>
      <c r="AD14405" t="s">
        <v>21</v>
      </c>
      <c r="AE14405" t="s">
        <v>21</v>
      </c>
      <c r="AF14405" t="s">
        <v>21</v>
      </c>
      <c r="AG14405" t="s">
        <v>21</v>
      </c>
      <c r="CD14405">
        <v>73</v>
      </c>
      <c r="CE14405">
        <v>49</v>
      </c>
      <c r="CF14405">
        <v>20</v>
      </c>
      <c r="CG14405" t="s">
        <v>22</v>
      </c>
    </row>
    <row r="14406" spans="1:136" x14ac:dyDescent="0.25">
      <c r="A14406">
        <v>2000</v>
      </c>
      <c r="B14406">
        <v>6</v>
      </c>
      <c r="C14406">
        <v>8</v>
      </c>
      <c r="D14406">
        <v>79</v>
      </c>
      <c r="E14406">
        <v>60</v>
      </c>
      <c r="F14406">
        <v>0</v>
      </c>
      <c r="H14406">
        <f t="shared" si="161"/>
        <v>69.5</v>
      </c>
      <c r="I14406">
        <f t="shared" si="162"/>
        <v>0</v>
      </c>
      <c r="J14406">
        <f t="shared" ref="J14406:J14469" si="163">+IF(H14406&gt;$L$12418,H14406-$L$12418,0)</f>
        <v>4.5</v>
      </c>
      <c r="K14406">
        <f t="shared" ref="K14406:K14469" si="164">+I14406+J14406</f>
        <v>4.5</v>
      </c>
      <c r="L14406" s="15"/>
      <c r="M14406" s="1">
        <f t="shared" ref="M14406:M14469" si="165">+(L$12416/30.25)+($L$12417*K14406)</f>
        <v>126007.18766205428</v>
      </c>
      <c r="T14406"/>
      <c r="AD14406" t="s">
        <v>21</v>
      </c>
      <c r="AE14406" t="s">
        <v>21</v>
      </c>
      <c r="AF14406" t="s">
        <v>21</v>
      </c>
      <c r="AG14406" t="s">
        <v>21</v>
      </c>
      <c r="CD14406">
        <v>79</v>
      </c>
      <c r="CE14406">
        <v>60</v>
      </c>
      <c r="CF14406">
        <v>0</v>
      </c>
      <c r="CG14406" t="s">
        <v>22</v>
      </c>
    </row>
    <row r="14407" spans="1:136" x14ac:dyDescent="0.25">
      <c r="A14407">
        <v>2000</v>
      </c>
      <c r="B14407">
        <v>6</v>
      </c>
      <c r="C14407">
        <v>9</v>
      </c>
      <c r="D14407">
        <v>87</v>
      </c>
      <c r="E14407">
        <v>67</v>
      </c>
      <c r="F14407">
        <v>0</v>
      </c>
      <c r="H14407">
        <f t="shared" si="161"/>
        <v>77</v>
      </c>
      <c r="I14407">
        <f t="shared" si="162"/>
        <v>0</v>
      </c>
      <c r="J14407">
        <f t="shared" si="163"/>
        <v>12</v>
      </c>
      <c r="K14407">
        <f t="shared" si="164"/>
        <v>12</v>
      </c>
      <c r="L14407" s="15"/>
      <c r="M14407" s="1">
        <f t="shared" si="165"/>
        <v>329718.02218999248</v>
      </c>
      <c r="T14407"/>
      <c r="AD14407" t="s">
        <v>21</v>
      </c>
      <c r="AE14407" t="s">
        <v>21</v>
      </c>
      <c r="AF14407" t="s">
        <v>21</v>
      </c>
      <c r="AG14407" t="s">
        <v>21</v>
      </c>
      <c r="CD14407">
        <v>87</v>
      </c>
      <c r="CE14407">
        <v>67</v>
      </c>
      <c r="CF14407">
        <v>0</v>
      </c>
      <c r="CG14407" t="s">
        <v>22</v>
      </c>
    </row>
    <row r="14408" spans="1:136" x14ac:dyDescent="0.25">
      <c r="A14408">
        <v>2000</v>
      </c>
      <c r="B14408">
        <v>6</v>
      </c>
      <c r="C14408">
        <v>10</v>
      </c>
      <c r="D14408">
        <v>92</v>
      </c>
      <c r="E14408">
        <v>73</v>
      </c>
      <c r="F14408">
        <v>0</v>
      </c>
      <c r="H14408">
        <f t="shared" si="161"/>
        <v>82.5</v>
      </c>
      <c r="I14408">
        <f t="shared" si="162"/>
        <v>0</v>
      </c>
      <c r="J14408">
        <f t="shared" si="163"/>
        <v>17.5</v>
      </c>
      <c r="K14408">
        <f t="shared" si="164"/>
        <v>17.5</v>
      </c>
      <c r="L14408" s="15"/>
      <c r="M14408" s="1">
        <f t="shared" si="165"/>
        <v>479105.96751048049</v>
      </c>
      <c r="T14408"/>
      <c r="AD14408" t="s">
        <v>21</v>
      </c>
      <c r="AE14408" t="s">
        <v>21</v>
      </c>
      <c r="AF14408" t="s">
        <v>21</v>
      </c>
      <c r="AG14408" t="s">
        <v>21</v>
      </c>
      <c r="CD14408">
        <v>92</v>
      </c>
      <c r="CE14408">
        <v>0</v>
      </c>
      <c r="CF14408">
        <v>0</v>
      </c>
      <c r="CG14408" t="s">
        <v>22</v>
      </c>
    </row>
    <row r="14409" spans="1:136" x14ac:dyDescent="0.25">
      <c r="A14409">
        <v>2000</v>
      </c>
      <c r="B14409">
        <v>6</v>
      </c>
      <c r="C14409">
        <v>11</v>
      </c>
      <c r="D14409" t="s">
        <v>25</v>
      </c>
      <c r="E14409">
        <v>71</v>
      </c>
      <c r="F14409">
        <v>59</v>
      </c>
      <c r="H14409">
        <f t="shared" si="161"/>
        <v>81.5</v>
      </c>
      <c r="I14409">
        <f t="shared" si="162"/>
        <v>0</v>
      </c>
      <c r="J14409">
        <f t="shared" si="163"/>
        <v>16.5</v>
      </c>
      <c r="K14409">
        <f t="shared" si="164"/>
        <v>16.5</v>
      </c>
      <c r="L14409" s="15"/>
      <c r="M14409" s="1">
        <f t="shared" si="165"/>
        <v>451944.52290675539</v>
      </c>
      <c r="T14409"/>
      <c r="AD14409" t="s">
        <v>21</v>
      </c>
      <c r="AE14409" t="s">
        <v>21</v>
      </c>
      <c r="AF14409" t="s">
        <v>21</v>
      </c>
      <c r="AG14409" t="s">
        <v>21</v>
      </c>
      <c r="CD14409">
        <v>92</v>
      </c>
      <c r="CE14409">
        <v>0</v>
      </c>
      <c r="CF14409">
        <v>0</v>
      </c>
      <c r="CG14409" t="s">
        <v>22</v>
      </c>
    </row>
    <row r="14410" spans="1:136" x14ac:dyDescent="0.25">
      <c r="A14410">
        <v>2000</v>
      </c>
      <c r="B14410">
        <v>6</v>
      </c>
      <c r="C14410">
        <v>12</v>
      </c>
      <c r="D14410">
        <v>71</v>
      </c>
      <c r="E14410">
        <v>56</v>
      </c>
      <c r="F14410">
        <v>54</v>
      </c>
      <c r="H14410">
        <f t="shared" si="161"/>
        <v>63.5</v>
      </c>
      <c r="I14410">
        <f t="shared" si="162"/>
        <v>1.5</v>
      </c>
      <c r="J14410">
        <f t="shared" si="163"/>
        <v>0</v>
      </c>
      <c r="K14410">
        <f t="shared" si="164"/>
        <v>1.5</v>
      </c>
      <c r="L14410" s="15"/>
      <c r="M14410" s="1">
        <f t="shared" si="165"/>
        <v>44522.853850878986</v>
      </c>
      <c r="T14410"/>
    </row>
    <row r="14411" spans="1:136" x14ac:dyDescent="0.25">
      <c r="A14411">
        <v>2000</v>
      </c>
      <c r="B14411">
        <v>6</v>
      </c>
      <c r="C14411">
        <v>13</v>
      </c>
      <c r="D14411">
        <v>60</v>
      </c>
      <c r="E14411">
        <v>55</v>
      </c>
      <c r="F14411">
        <v>8</v>
      </c>
      <c r="H14411">
        <f t="shared" si="161"/>
        <v>57.5</v>
      </c>
      <c r="I14411">
        <f t="shared" si="162"/>
        <v>7.5</v>
      </c>
      <c r="J14411">
        <f t="shared" si="163"/>
        <v>0</v>
      </c>
      <c r="K14411">
        <f t="shared" si="164"/>
        <v>7.5</v>
      </c>
      <c r="L14411" s="15"/>
      <c r="M14411" s="1">
        <f t="shared" si="165"/>
        <v>207491.52147322954</v>
      </c>
      <c r="T14411"/>
    </row>
    <row r="14412" spans="1:136" x14ac:dyDescent="0.25">
      <c r="A14412">
        <v>2000</v>
      </c>
      <c r="B14412">
        <v>6</v>
      </c>
      <c r="C14412">
        <v>14</v>
      </c>
      <c r="D14412">
        <v>61</v>
      </c>
      <c r="E14412">
        <v>53</v>
      </c>
      <c r="F14412">
        <v>1</v>
      </c>
      <c r="H14412">
        <f t="shared" si="161"/>
        <v>57</v>
      </c>
      <c r="I14412">
        <f t="shared" si="162"/>
        <v>8</v>
      </c>
      <c r="J14412">
        <f t="shared" si="163"/>
        <v>0</v>
      </c>
      <c r="K14412">
        <f t="shared" si="164"/>
        <v>8</v>
      </c>
      <c r="L14412" s="15"/>
      <c r="M14412" s="1">
        <f t="shared" si="165"/>
        <v>221072.24377509209</v>
      </c>
      <c r="T14412"/>
    </row>
    <row r="14413" spans="1:136" x14ac:dyDescent="0.25">
      <c r="A14413">
        <v>2000</v>
      </c>
      <c r="B14413">
        <v>6</v>
      </c>
      <c r="C14413">
        <v>15</v>
      </c>
      <c r="D14413">
        <v>75</v>
      </c>
      <c r="E14413">
        <v>57</v>
      </c>
      <c r="F14413">
        <v>5</v>
      </c>
      <c r="H14413">
        <f t="shared" si="161"/>
        <v>66</v>
      </c>
      <c r="I14413">
        <f t="shared" si="162"/>
        <v>0</v>
      </c>
      <c r="J14413">
        <f t="shared" si="163"/>
        <v>1</v>
      </c>
      <c r="K14413">
        <f t="shared" si="164"/>
        <v>1</v>
      </c>
      <c r="L14413" s="15"/>
      <c r="M14413" s="1">
        <f t="shared" si="165"/>
        <v>30942.131549016442</v>
      </c>
      <c r="T14413"/>
    </row>
    <row r="14414" spans="1:136" x14ac:dyDescent="0.25">
      <c r="A14414">
        <v>2000</v>
      </c>
      <c r="B14414">
        <v>6</v>
      </c>
      <c r="C14414">
        <v>16</v>
      </c>
      <c r="D14414">
        <v>86</v>
      </c>
      <c r="E14414">
        <v>67</v>
      </c>
      <c r="F14414">
        <v>0</v>
      </c>
      <c r="H14414">
        <f t="shared" si="161"/>
        <v>76.5</v>
      </c>
      <c r="I14414">
        <f t="shared" si="162"/>
        <v>0</v>
      </c>
      <c r="J14414">
        <f t="shared" si="163"/>
        <v>11.5</v>
      </c>
      <c r="K14414">
        <f t="shared" si="164"/>
        <v>11.5</v>
      </c>
      <c r="L14414" s="15"/>
      <c r="M14414" s="1">
        <f t="shared" si="165"/>
        <v>316137.29988812993</v>
      </c>
      <c r="T14414"/>
    </row>
    <row r="14415" spans="1:136" x14ac:dyDescent="0.25">
      <c r="A14415">
        <v>2000</v>
      </c>
      <c r="B14415">
        <v>6</v>
      </c>
      <c r="C14415">
        <v>17</v>
      </c>
      <c r="D14415">
        <v>88</v>
      </c>
      <c r="E14415">
        <v>72</v>
      </c>
      <c r="F14415">
        <v>0</v>
      </c>
      <c r="H14415">
        <f t="shared" si="161"/>
        <v>80</v>
      </c>
      <c r="I14415">
        <f t="shared" si="162"/>
        <v>0</v>
      </c>
      <c r="J14415">
        <f t="shared" si="163"/>
        <v>15</v>
      </c>
      <c r="K14415">
        <f t="shared" si="164"/>
        <v>15</v>
      </c>
      <c r="L14415" s="15"/>
      <c r="M14415" s="1">
        <f t="shared" si="165"/>
        <v>411202.35600116773</v>
      </c>
      <c r="T14415"/>
    </row>
    <row r="14416" spans="1:136" x14ac:dyDescent="0.25">
      <c r="A14416">
        <v>2000</v>
      </c>
      <c r="B14416">
        <v>6</v>
      </c>
      <c r="C14416">
        <v>18</v>
      </c>
      <c r="D14416">
        <v>73</v>
      </c>
      <c r="E14416">
        <v>62</v>
      </c>
      <c r="F14416">
        <v>40</v>
      </c>
      <c r="H14416">
        <f t="shared" si="161"/>
        <v>67.5</v>
      </c>
      <c r="I14416">
        <f t="shared" si="162"/>
        <v>0</v>
      </c>
      <c r="J14416">
        <f t="shared" si="163"/>
        <v>2.5</v>
      </c>
      <c r="K14416">
        <f t="shared" si="164"/>
        <v>2.5</v>
      </c>
      <c r="L14416" s="15"/>
      <c r="M14416" s="1">
        <f t="shared" si="165"/>
        <v>71684.298454604083</v>
      </c>
      <c r="T14416"/>
    </row>
    <row r="14417" spans="1:20" x14ac:dyDescent="0.25">
      <c r="A14417">
        <v>2000</v>
      </c>
      <c r="B14417">
        <v>6</v>
      </c>
      <c r="C14417">
        <v>19</v>
      </c>
      <c r="D14417">
        <v>72</v>
      </c>
      <c r="E14417">
        <v>64</v>
      </c>
      <c r="F14417">
        <v>0</v>
      </c>
      <c r="H14417">
        <f t="shared" si="161"/>
        <v>68</v>
      </c>
      <c r="I14417">
        <f t="shared" si="162"/>
        <v>0</v>
      </c>
      <c r="J14417">
        <f t="shared" si="163"/>
        <v>3</v>
      </c>
      <c r="K14417">
        <f t="shared" si="164"/>
        <v>3</v>
      </c>
      <c r="L14417" s="15"/>
      <c r="M14417" s="1">
        <f t="shared" si="165"/>
        <v>85265.020756466634</v>
      </c>
      <c r="T14417"/>
    </row>
    <row r="14418" spans="1:20" x14ac:dyDescent="0.25">
      <c r="A14418">
        <v>2000</v>
      </c>
      <c r="B14418">
        <v>6</v>
      </c>
      <c r="C14418">
        <v>20</v>
      </c>
      <c r="D14418">
        <v>82</v>
      </c>
      <c r="E14418">
        <v>63</v>
      </c>
      <c r="F14418">
        <v>0</v>
      </c>
      <c r="H14418">
        <f t="shared" si="161"/>
        <v>72.5</v>
      </c>
      <c r="I14418">
        <f t="shared" si="162"/>
        <v>0</v>
      </c>
      <c r="J14418">
        <f t="shared" si="163"/>
        <v>7.5</v>
      </c>
      <c r="K14418">
        <f t="shared" si="164"/>
        <v>7.5</v>
      </c>
      <c r="L14418" s="15"/>
      <c r="M14418" s="1">
        <f t="shared" si="165"/>
        <v>207491.52147322954</v>
      </c>
      <c r="T14418"/>
    </row>
    <row r="14419" spans="1:20" x14ac:dyDescent="0.25">
      <c r="A14419">
        <v>2000</v>
      </c>
      <c r="B14419">
        <v>6</v>
      </c>
      <c r="C14419">
        <v>21</v>
      </c>
      <c r="D14419">
        <v>80</v>
      </c>
      <c r="E14419">
        <v>68</v>
      </c>
      <c r="F14419">
        <v>16</v>
      </c>
      <c r="H14419">
        <f t="shared" si="161"/>
        <v>74</v>
      </c>
      <c r="I14419">
        <f t="shared" si="162"/>
        <v>0</v>
      </c>
      <c r="J14419">
        <f t="shared" si="163"/>
        <v>9</v>
      </c>
      <c r="K14419">
        <f t="shared" si="164"/>
        <v>9</v>
      </c>
      <c r="L14419" s="15"/>
      <c r="M14419" s="1">
        <f t="shared" si="165"/>
        <v>248233.6883788172</v>
      </c>
      <c r="T14419"/>
    </row>
    <row r="14420" spans="1:20" x14ac:dyDescent="0.25">
      <c r="A14420">
        <v>2000</v>
      </c>
      <c r="B14420">
        <v>6</v>
      </c>
      <c r="C14420">
        <v>22</v>
      </c>
      <c r="D14420">
        <v>84</v>
      </c>
      <c r="E14420">
        <v>69</v>
      </c>
      <c r="F14420">
        <v>5</v>
      </c>
      <c r="H14420">
        <f t="shared" si="161"/>
        <v>76.5</v>
      </c>
      <c r="I14420">
        <f t="shared" si="162"/>
        <v>0</v>
      </c>
      <c r="J14420">
        <f t="shared" si="163"/>
        <v>11.5</v>
      </c>
      <c r="K14420">
        <f t="shared" si="164"/>
        <v>11.5</v>
      </c>
      <c r="L14420" s="15"/>
      <c r="M14420" s="1">
        <f t="shared" si="165"/>
        <v>316137.29988812993</v>
      </c>
      <c r="T14420"/>
    </row>
    <row r="14421" spans="1:20" x14ac:dyDescent="0.25">
      <c r="A14421">
        <v>2000</v>
      </c>
      <c r="B14421">
        <v>6</v>
      </c>
      <c r="C14421">
        <v>23</v>
      </c>
      <c r="D14421">
        <v>81</v>
      </c>
      <c r="E14421">
        <v>70</v>
      </c>
      <c r="F14421">
        <v>0</v>
      </c>
      <c r="H14421">
        <f t="shared" si="161"/>
        <v>75.5</v>
      </c>
      <c r="I14421">
        <f t="shared" si="162"/>
        <v>0</v>
      </c>
      <c r="J14421">
        <f t="shared" si="163"/>
        <v>10.5</v>
      </c>
      <c r="K14421">
        <f t="shared" si="164"/>
        <v>10.5</v>
      </c>
      <c r="L14421" s="15"/>
      <c r="M14421" s="1">
        <f t="shared" si="165"/>
        <v>288975.85528440482</v>
      </c>
      <c r="T14421"/>
    </row>
    <row r="14422" spans="1:20" x14ac:dyDescent="0.25">
      <c r="A14422">
        <v>2000</v>
      </c>
      <c r="B14422">
        <v>6</v>
      </c>
      <c r="C14422">
        <v>24</v>
      </c>
      <c r="D14422">
        <v>83</v>
      </c>
      <c r="E14422">
        <v>67</v>
      </c>
      <c r="F14422">
        <v>0</v>
      </c>
      <c r="H14422">
        <f t="shared" si="161"/>
        <v>75</v>
      </c>
      <c r="I14422">
        <f t="shared" si="162"/>
        <v>0</v>
      </c>
      <c r="J14422">
        <f t="shared" si="163"/>
        <v>10</v>
      </c>
      <c r="K14422">
        <f t="shared" si="164"/>
        <v>10</v>
      </c>
      <c r="L14422" s="15"/>
      <c r="M14422" s="1">
        <f t="shared" si="165"/>
        <v>275395.13298254227</v>
      </c>
      <c r="T14422"/>
    </row>
    <row r="14423" spans="1:20" x14ac:dyDescent="0.25">
      <c r="A14423">
        <v>2000</v>
      </c>
      <c r="B14423">
        <v>6</v>
      </c>
      <c r="C14423">
        <v>25</v>
      </c>
      <c r="D14423">
        <v>86</v>
      </c>
      <c r="E14423">
        <v>72</v>
      </c>
      <c r="F14423">
        <v>0</v>
      </c>
      <c r="H14423">
        <f t="shared" si="161"/>
        <v>79</v>
      </c>
      <c r="I14423">
        <f t="shared" si="162"/>
        <v>0</v>
      </c>
      <c r="J14423">
        <f t="shared" si="163"/>
        <v>14</v>
      </c>
      <c r="K14423">
        <f t="shared" si="164"/>
        <v>14</v>
      </c>
      <c r="L14423" s="15"/>
      <c r="M14423" s="1">
        <f t="shared" si="165"/>
        <v>384040.91139744263</v>
      </c>
      <c r="T14423"/>
    </row>
    <row r="14424" spans="1:20" x14ac:dyDescent="0.25">
      <c r="A14424">
        <v>2000</v>
      </c>
      <c r="B14424">
        <v>6</v>
      </c>
      <c r="C14424">
        <v>26</v>
      </c>
      <c r="D14424">
        <v>88</v>
      </c>
      <c r="E14424">
        <v>74</v>
      </c>
      <c r="F14424">
        <v>0</v>
      </c>
      <c r="H14424">
        <f t="shared" si="161"/>
        <v>81</v>
      </c>
      <c r="I14424">
        <f t="shared" si="162"/>
        <v>0</v>
      </c>
      <c r="J14424">
        <f t="shared" si="163"/>
        <v>16</v>
      </c>
      <c r="K14424">
        <f t="shared" si="164"/>
        <v>16</v>
      </c>
      <c r="L14424" s="15"/>
      <c r="M14424" s="1">
        <f t="shared" si="165"/>
        <v>438363.80060489284</v>
      </c>
      <c r="T14424"/>
    </row>
    <row r="14425" spans="1:20" x14ac:dyDescent="0.25">
      <c r="A14425">
        <v>2000</v>
      </c>
      <c r="B14425">
        <v>6</v>
      </c>
      <c r="C14425">
        <v>27</v>
      </c>
      <c r="D14425">
        <v>86</v>
      </c>
      <c r="E14425">
        <v>71</v>
      </c>
      <c r="F14425">
        <v>10</v>
      </c>
      <c r="H14425">
        <f t="shared" si="161"/>
        <v>78.5</v>
      </c>
      <c r="I14425">
        <f t="shared" si="162"/>
        <v>0</v>
      </c>
      <c r="J14425">
        <f t="shared" si="163"/>
        <v>13.5</v>
      </c>
      <c r="K14425">
        <f t="shared" si="164"/>
        <v>13.5</v>
      </c>
      <c r="L14425" s="15"/>
      <c r="M14425" s="1">
        <f t="shared" si="165"/>
        <v>370460.18909558008</v>
      </c>
      <c r="T14425"/>
    </row>
    <row r="14426" spans="1:20" x14ac:dyDescent="0.25">
      <c r="A14426">
        <v>2000</v>
      </c>
      <c r="B14426">
        <v>6</v>
      </c>
      <c r="C14426">
        <v>28</v>
      </c>
      <c r="D14426">
        <v>81</v>
      </c>
      <c r="E14426">
        <v>66</v>
      </c>
      <c r="F14426">
        <v>1</v>
      </c>
      <c r="H14426">
        <f t="shared" si="161"/>
        <v>73.5</v>
      </c>
      <c r="I14426">
        <f t="shared" si="162"/>
        <v>0</v>
      </c>
      <c r="J14426">
        <f t="shared" si="163"/>
        <v>8.5</v>
      </c>
      <c r="K14426">
        <f t="shared" si="164"/>
        <v>8.5</v>
      </c>
      <c r="L14426" s="15"/>
      <c r="M14426" s="1">
        <f t="shared" si="165"/>
        <v>234652.96607695465</v>
      </c>
      <c r="T14426"/>
    </row>
    <row r="14427" spans="1:20" x14ac:dyDescent="0.25">
      <c r="A14427">
        <v>2000</v>
      </c>
      <c r="B14427">
        <v>6</v>
      </c>
      <c r="C14427">
        <v>29</v>
      </c>
      <c r="D14427">
        <v>75</v>
      </c>
      <c r="E14427">
        <v>65</v>
      </c>
      <c r="F14427">
        <v>2</v>
      </c>
      <c r="H14427">
        <f t="shared" si="161"/>
        <v>70</v>
      </c>
      <c r="I14427">
        <f t="shared" si="162"/>
        <v>0</v>
      </c>
      <c r="J14427">
        <f t="shared" si="163"/>
        <v>5</v>
      </c>
      <c r="K14427">
        <f t="shared" si="164"/>
        <v>5</v>
      </c>
      <c r="L14427" s="15"/>
      <c r="M14427" s="1">
        <f t="shared" si="165"/>
        <v>139587.90996391681</v>
      </c>
      <c r="T14427"/>
    </row>
    <row r="14428" spans="1:20" x14ac:dyDescent="0.25">
      <c r="A14428">
        <v>2000</v>
      </c>
      <c r="B14428">
        <v>6</v>
      </c>
      <c r="C14428">
        <v>30</v>
      </c>
      <c r="D14428">
        <v>78</v>
      </c>
      <c r="E14428">
        <v>64</v>
      </c>
      <c r="F14428">
        <v>0</v>
      </c>
      <c r="H14428">
        <f t="shared" si="161"/>
        <v>71</v>
      </c>
      <c r="I14428">
        <f t="shared" si="162"/>
        <v>0</v>
      </c>
      <c r="J14428">
        <f t="shared" si="163"/>
        <v>6</v>
      </c>
      <c r="K14428">
        <f t="shared" si="164"/>
        <v>6</v>
      </c>
      <c r="L14428" s="15"/>
      <c r="M14428" s="1">
        <f t="shared" si="165"/>
        <v>166749.35456764192</v>
      </c>
      <c r="T14428"/>
    </row>
    <row r="14429" spans="1:20" x14ac:dyDescent="0.25">
      <c r="A14429">
        <v>2000</v>
      </c>
      <c r="B14429">
        <v>7</v>
      </c>
      <c r="C14429">
        <v>1</v>
      </c>
      <c r="D14429">
        <v>82</v>
      </c>
      <c r="E14429">
        <v>65</v>
      </c>
      <c r="F14429">
        <v>0</v>
      </c>
      <c r="H14429">
        <f t="shared" si="161"/>
        <v>73.5</v>
      </c>
      <c r="I14429">
        <f t="shared" si="162"/>
        <v>0</v>
      </c>
      <c r="J14429">
        <f t="shared" si="163"/>
        <v>8.5</v>
      </c>
      <c r="K14429">
        <f t="shared" si="164"/>
        <v>8.5</v>
      </c>
      <c r="L14429" s="15"/>
      <c r="M14429" s="1">
        <f t="shared" si="165"/>
        <v>234652.96607695465</v>
      </c>
      <c r="T14429"/>
    </row>
    <row r="14430" spans="1:20" x14ac:dyDescent="0.25">
      <c r="A14430">
        <v>2000</v>
      </c>
      <c r="B14430">
        <v>7</v>
      </c>
      <c r="C14430">
        <v>2</v>
      </c>
      <c r="D14430">
        <v>86</v>
      </c>
      <c r="E14430">
        <v>68</v>
      </c>
      <c r="F14430">
        <v>0</v>
      </c>
      <c r="H14430">
        <f t="shared" ref="H14430:H14493" si="166">+(D14430+E14430)/2</f>
        <v>77</v>
      </c>
      <c r="I14430">
        <f t="shared" ref="I14430:I14493" si="167">+IF(H14430&lt;65,65-H14430,0)</f>
        <v>0</v>
      </c>
      <c r="J14430">
        <f t="shared" si="163"/>
        <v>12</v>
      </c>
      <c r="K14430">
        <f t="shared" si="164"/>
        <v>12</v>
      </c>
      <c r="L14430" s="15"/>
      <c r="M14430" s="1">
        <f t="shared" si="165"/>
        <v>329718.02218999248</v>
      </c>
      <c r="T14430"/>
    </row>
    <row r="14431" spans="1:20" x14ac:dyDescent="0.25">
      <c r="A14431">
        <v>2000</v>
      </c>
      <c r="B14431">
        <v>7</v>
      </c>
      <c r="C14431">
        <v>3</v>
      </c>
      <c r="D14431">
        <v>85</v>
      </c>
      <c r="E14431">
        <v>69</v>
      </c>
      <c r="F14431">
        <v>21</v>
      </c>
      <c r="H14431">
        <f t="shared" si="166"/>
        <v>77</v>
      </c>
      <c r="I14431">
        <f t="shared" si="167"/>
        <v>0</v>
      </c>
      <c r="J14431">
        <f t="shared" si="163"/>
        <v>12</v>
      </c>
      <c r="K14431">
        <f t="shared" si="164"/>
        <v>12</v>
      </c>
      <c r="L14431" s="15"/>
      <c r="M14431" s="1">
        <f t="shared" si="165"/>
        <v>329718.02218999248</v>
      </c>
      <c r="T14431"/>
    </row>
    <row r="14432" spans="1:20" x14ac:dyDescent="0.25">
      <c r="A14432">
        <v>2000</v>
      </c>
      <c r="B14432">
        <v>7</v>
      </c>
      <c r="C14432">
        <v>4</v>
      </c>
      <c r="D14432">
        <v>84</v>
      </c>
      <c r="E14432">
        <v>70</v>
      </c>
      <c r="F14432">
        <v>0</v>
      </c>
      <c r="H14432">
        <f t="shared" si="166"/>
        <v>77</v>
      </c>
      <c r="I14432">
        <f t="shared" si="167"/>
        <v>0</v>
      </c>
      <c r="J14432">
        <f t="shared" si="163"/>
        <v>12</v>
      </c>
      <c r="K14432">
        <f t="shared" si="164"/>
        <v>12</v>
      </c>
      <c r="L14432" s="15"/>
      <c r="M14432" s="1">
        <f t="shared" si="165"/>
        <v>329718.02218999248</v>
      </c>
      <c r="T14432"/>
    </row>
    <row r="14433" spans="1:20" x14ac:dyDescent="0.25">
      <c r="A14433">
        <v>2000</v>
      </c>
      <c r="B14433">
        <v>7</v>
      </c>
      <c r="C14433">
        <v>5</v>
      </c>
      <c r="D14433">
        <v>86</v>
      </c>
      <c r="E14433">
        <v>70</v>
      </c>
      <c r="F14433">
        <v>0</v>
      </c>
      <c r="H14433">
        <f t="shared" si="166"/>
        <v>78</v>
      </c>
      <c r="I14433">
        <f t="shared" si="167"/>
        <v>0</v>
      </c>
      <c r="J14433">
        <f t="shared" si="163"/>
        <v>13</v>
      </c>
      <c r="K14433">
        <f t="shared" si="164"/>
        <v>13</v>
      </c>
      <c r="L14433" s="15"/>
      <c r="M14433" s="1">
        <f t="shared" si="165"/>
        <v>356879.46679371758</v>
      </c>
      <c r="T14433"/>
    </row>
    <row r="14434" spans="1:20" x14ac:dyDescent="0.25">
      <c r="A14434">
        <v>2000</v>
      </c>
      <c r="B14434">
        <v>7</v>
      </c>
      <c r="C14434">
        <v>6</v>
      </c>
      <c r="D14434">
        <v>79</v>
      </c>
      <c r="E14434">
        <v>64</v>
      </c>
      <c r="F14434">
        <v>0</v>
      </c>
      <c r="H14434">
        <f t="shared" si="166"/>
        <v>71.5</v>
      </c>
      <c r="I14434">
        <f t="shared" si="167"/>
        <v>0</v>
      </c>
      <c r="J14434">
        <f t="shared" si="163"/>
        <v>6.5</v>
      </c>
      <c r="K14434">
        <f t="shared" si="164"/>
        <v>6.5</v>
      </c>
      <c r="L14434" s="15"/>
      <c r="M14434" s="1">
        <f t="shared" si="165"/>
        <v>180330.07686950447</v>
      </c>
      <c r="T14434"/>
    </row>
    <row r="14435" spans="1:20" x14ac:dyDescent="0.25">
      <c r="A14435">
        <v>2000</v>
      </c>
      <c r="B14435">
        <v>7</v>
      </c>
      <c r="C14435">
        <v>7</v>
      </c>
      <c r="D14435">
        <v>79</v>
      </c>
      <c r="E14435">
        <v>63</v>
      </c>
      <c r="F14435">
        <v>0</v>
      </c>
      <c r="H14435">
        <f t="shared" si="166"/>
        <v>71</v>
      </c>
      <c r="I14435">
        <f t="shared" si="167"/>
        <v>0</v>
      </c>
      <c r="J14435">
        <f t="shared" si="163"/>
        <v>6</v>
      </c>
      <c r="K14435">
        <f t="shared" si="164"/>
        <v>6</v>
      </c>
      <c r="L14435" s="15"/>
      <c r="M14435" s="1">
        <f t="shared" si="165"/>
        <v>166749.35456764192</v>
      </c>
      <c r="T14435"/>
    </row>
    <row r="14436" spans="1:20" x14ac:dyDescent="0.25">
      <c r="A14436">
        <v>2000</v>
      </c>
      <c r="B14436">
        <v>7</v>
      </c>
      <c r="C14436">
        <v>8</v>
      </c>
      <c r="D14436">
        <v>79</v>
      </c>
      <c r="E14436">
        <v>58</v>
      </c>
      <c r="F14436">
        <v>0</v>
      </c>
      <c r="H14436">
        <f t="shared" si="166"/>
        <v>68.5</v>
      </c>
      <c r="I14436">
        <f t="shared" si="167"/>
        <v>0</v>
      </c>
      <c r="J14436">
        <f t="shared" si="163"/>
        <v>3.5</v>
      </c>
      <c r="K14436">
        <f t="shared" si="164"/>
        <v>3.5</v>
      </c>
      <c r="L14436" s="15"/>
      <c r="M14436" s="1">
        <f t="shared" si="165"/>
        <v>98845.743058329172</v>
      </c>
      <c r="T14436"/>
    </row>
    <row r="14437" spans="1:20" x14ac:dyDescent="0.25">
      <c r="A14437">
        <v>2000</v>
      </c>
      <c r="B14437">
        <v>7</v>
      </c>
      <c r="C14437">
        <v>9</v>
      </c>
      <c r="D14437">
        <v>82</v>
      </c>
      <c r="E14437">
        <v>65</v>
      </c>
      <c r="F14437">
        <v>0</v>
      </c>
      <c r="H14437">
        <f t="shared" si="166"/>
        <v>73.5</v>
      </c>
      <c r="I14437">
        <f t="shared" si="167"/>
        <v>0</v>
      </c>
      <c r="J14437">
        <f t="shared" si="163"/>
        <v>8.5</v>
      </c>
      <c r="K14437">
        <f t="shared" si="164"/>
        <v>8.5</v>
      </c>
      <c r="L14437" s="15"/>
      <c r="M14437" s="1">
        <f t="shared" si="165"/>
        <v>234652.96607695465</v>
      </c>
      <c r="T14437"/>
    </row>
    <row r="14438" spans="1:20" x14ac:dyDescent="0.25">
      <c r="A14438">
        <v>2000</v>
      </c>
      <c r="B14438">
        <v>7</v>
      </c>
      <c r="C14438">
        <v>10</v>
      </c>
      <c r="D14438">
        <v>89</v>
      </c>
      <c r="E14438">
        <v>71</v>
      </c>
      <c r="F14438">
        <v>8</v>
      </c>
      <c r="H14438">
        <f t="shared" si="166"/>
        <v>80</v>
      </c>
      <c r="I14438">
        <f t="shared" si="167"/>
        <v>0</v>
      </c>
      <c r="J14438">
        <f t="shared" si="163"/>
        <v>15</v>
      </c>
      <c r="K14438">
        <f t="shared" si="164"/>
        <v>15</v>
      </c>
      <c r="L14438" s="15"/>
      <c r="M14438" s="1">
        <f t="shared" si="165"/>
        <v>411202.35600116773</v>
      </c>
      <c r="T14438"/>
    </row>
    <row r="14439" spans="1:20" x14ac:dyDescent="0.25">
      <c r="A14439">
        <v>2000</v>
      </c>
      <c r="B14439">
        <v>7</v>
      </c>
      <c r="C14439">
        <v>11</v>
      </c>
      <c r="D14439">
        <v>84</v>
      </c>
      <c r="E14439">
        <v>67</v>
      </c>
      <c r="F14439">
        <v>0</v>
      </c>
      <c r="H14439">
        <f t="shared" si="166"/>
        <v>75.5</v>
      </c>
      <c r="I14439">
        <f t="shared" si="167"/>
        <v>0</v>
      </c>
      <c r="J14439">
        <f t="shared" si="163"/>
        <v>10.5</v>
      </c>
      <c r="K14439">
        <f t="shared" si="164"/>
        <v>10.5</v>
      </c>
      <c r="L14439" s="15"/>
      <c r="M14439" s="1">
        <f t="shared" si="165"/>
        <v>288975.85528440482</v>
      </c>
      <c r="T14439"/>
    </row>
    <row r="14440" spans="1:20" x14ac:dyDescent="0.25">
      <c r="A14440">
        <v>2000</v>
      </c>
      <c r="B14440">
        <v>7</v>
      </c>
      <c r="C14440">
        <v>12</v>
      </c>
      <c r="D14440">
        <v>83</v>
      </c>
      <c r="E14440">
        <v>66</v>
      </c>
      <c r="F14440">
        <v>0</v>
      </c>
      <c r="H14440">
        <f t="shared" si="166"/>
        <v>74.5</v>
      </c>
      <c r="I14440">
        <f t="shared" si="167"/>
        <v>0</v>
      </c>
      <c r="J14440">
        <f t="shared" si="163"/>
        <v>9.5</v>
      </c>
      <c r="K14440">
        <f t="shared" si="164"/>
        <v>9.5</v>
      </c>
      <c r="L14440" s="15"/>
      <c r="M14440" s="1">
        <f t="shared" si="165"/>
        <v>261814.41068067972</v>
      </c>
      <c r="T14440"/>
    </row>
    <row r="14441" spans="1:20" x14ac:dyDescent="0.25">
      <c r="A14441">
        <v>2000</v>
      </c>
      <c r="B14441">
        <v>7</v>
      </c>
      <c r="C14441">
        <v>13</v>
      </c>
      <c r="D14441">
        <v>85</v>
      </c>
      <c r="E14441">
        <v>67</v>
      </c>
      <c r="F14441">
        <v>0</v>
      </c>
      <c r="H14441">
        <f t="shared" si="166"/>
        <v>76</v>
      </c>
      <c r="I14441">
        <f t="shared" si="167"/>
        <v>0</v>
      </c>
      <c r="J14441">
        <f t="shared" si="163"/>
        <v>11</v>
      </c>
      <c r="K14441">
        <f t="shared" si="164"/>
        <v>11</v>
      </c>
      <c r="L14441" s="15"/>
      <c r="M14441" s="1">
        <f t="shared" si="165"/>
        <v>302556.57758626738</v>
      </c>
      <c r="T14441"/>
    </row>
    <row r="14442" spans="1:20" x14ac:dyDescent="0.25">
      <c r="A14442">
        <v>2000</v>
      </c>
      <c r="B14442">
        <v>7</v>
      </c>
      <c r="C14442">
        <v>14</v>
      </c>
      <c r="D14442">
        <v>78</v>
      </c>
      <c r="E14442">
        <v>65</v>
      </c>
      <c r="F14442">
        <v>59</v>
      </c>
      <c r="H14442">
        <f t="shared" si="166"/>
        <v>71.5</v>
      </c>
      <c r="I14442">
        <f t="shared" si="167"/>
        <v>0</v>
      </c>
      <c r="J14442">
        <f t="shared" si="163"/>
        <v>6.5</v>
      </c>
      <c r="K14442">
        <f t="shared" si="164"/>
        <v>6.5</v>
      </c>
      <c r="L14442" s="15"/>
      <c r="M14442" s="1">
        <f t="shared" si="165"/>
        <v>180330.07686950447</v>
      </c>
      <c r="T14442"/>
    </row>
    <row r="14443" spans="1:20" x14ac:dyDescent="0.25">
      <c r="A14443">
        <v>2000</v>
      </c>
      <c r="B14443">
        <v>7</v>
      </c>
      <c r="C14443">
        <v>15</v>
      </c>
      <c r="D14443">
        <v>71</v>
      </c>
      <c r="E14443">
        <v>66</v>
      </c>
      <c r="F14443">
        <v>139</v>
      </c>
      <c r="H14443">
        <f t="shared" si="166"/>
        <v>68.5</v>
      </c>
      <c r="I14443">
        <f t="shared" si="167"/>
        <v>0</v>
      </c>
      <c r="J14443">
        <f t="shared" si="163"/>
        <v>3.5</v>
      </c>
      <c r="K14443">
        <f t="shared" si="164"/>
        <v>3.5</v>
      </c>
      <c r="L14443" s="15"/>
      <c r="M14443" s="1">
        <f t="shared" si="165"/>
        <v>98845.743058329172</v>
      </c>
      <c r="T14443"/>
    </row>
    <row r="14444" spans="1:20" x14ac:dyDescent="0.25">
      <c r="A14444">
        <v>2000</v>
      </c>
      <c r="B14444">
        <v>7</v>
      </c>
      <c r="C14444">
        <v>16</v>
      </c>
      <c r="D14444">
        <v>78</v>
      </c>
      <c r="E14444">
        <v>66</v>
      </c>
      <c r="F14444">
        <v>0</v>
      </c>
      <c r="H14444">
        <f t="shared" si="166"/>
        <v>72</v>
      </c>
      <c r="I14444">
        <f t="shared" si="167"/>
        <v>0</v>
      </c>
      <c r="J14444">
        <f t="shared" si="163"/>
        <v>7</v>
      </c>
      <c r="K14444">
        <f t="shared" si="164"/>
        <v>7</v>
      </c>
      <c r="L14444" s="15"/>
      <c r="M14444" s="1">
        <f t="shared" si="165"/>
        <v>193910.79917136699</v>
      </c>
      <c r="T14444"/>
    </row>
    <row r="14445" spans="1:20" x14ac:dyDescent="0.25">
      <c r="A14445">
        <v>2000</v>
      </c>
      <c r="B14445">
        <v>7</v>
      </c>
      <c r="C14445">
        <v>17</v>
      </c>
      <c r="D14445">
        <v>79</v>
      </c>
      <c r="E14445">
        <v>69</v>
      </c>
      <c r="F14445">
        <v>0</v>
      </c>
      <c r="H14445">
        <f t="shared" si="166"/>
        <v>74</v>
      </c>
      <c r="I14445">
        <f t="shared" si="167"/>
        <v>0</v>
      </c>
      <c r="J14445">
        <f t="shared" si="163"/>
        <v>9</v>
      </c>
      <c r="K14445">
        <f t="shared" si="164"/>
        <v>9</v>
      </c>
      <c r="L14445" s="15"/>
      <c r="M14445" s="1">
        <f t="shared" si="165"/>
        <v>248233.6883788172</v>
      </c>
      <c r="T14445"/>
    </row>
    <row r="14446" spans="1:20" x14ac:dyDescent="0.25">
      <c r="A14446">
        <v>2000</v>
      </c>
      <c r="B14446">
        <v>7</v>
      </c>
      <c r="C14446">
        <v>18</v>
      </c>
      <c r="D14446">
        <v>87</v>
      </c>
      <c r="E14446">
        <v>69</v>
      </c>
      <c r="F14446">
        <v>0</v>
      </c>
      <c r="H14446">
        <f t="shared" si="166"/>
        <v>78</v>
      </c>
      <c r="I14446">
        <f t="shared" si="167"/>
        <v>0</v>
      </c>
      <c r="J14446">
        <f t="shared" si="163"/>
        <v>13</v>
      </c>
      <c r="K14446">
        <f t="shared" si="164"/>
        <v>13</v>
      </c>
      <c r="L14446" s="15"/>
      <c r="M14446" s="1">
        <f t="shared" si="165"/>
        <v>356879.46679371758</v>
      </c>
      <c r="T14446"/>
    </row>
    <row r="14447" spans="1:20" x14ac:dyDescent="0.25">
      <c r="A14447">
        <v>2000</v>
      </c>
      <c r="B14447">
        <v>7</v>
      </c>
      <c r="C14447">
        <v>19</v>
      </c>
      <c r="D14447">
        <v>69</v>
      </c>
      <c r="E14447">
        <v>61</v>
      </c>
      <c r="F14447">
        <v>11</v>
      </c>
      <c r="H14447">
        <f t="shared" si="166"/>
        <v>65</v>
      </c>
      <c r="I14447">
        <f t="shared" si="167"/>
        <v>0</v>
      </c>
      <c r="J14447">
        <f t="shared" si="163"/>
        <v>0</v>
      </c>
      <c r="K14447">
        <f t="shared" si="164"/>
        <v>0</v>
      </c>
      <c r="L14447" s="15"/>
      <c r="M14447" s="1">
        <f t="shared" si="165"/>
        <v>3780.6869452913475</v>
      </c>
      <c r="T14447"/>
    </row>
    <row r="14448" spans="1:20" x14ac:dyDescent="0.25">
      <c r="A14448">
        <v>2000</v>
      </c>
      <c r="B14448">
        <v>7</v>
      </c>
      <c r="C14448">
        <v>20</v>
      </c>
      <c r="D14448">
        <v>77</v>
      </c>
      <c r="E14448">
        <v>63</v>
      </c>
      <c r="F14448">
        <v>0</v>
      </c>
      <c r="H14448">
        <f t="shared" si="166"/>
        <v>70</v>
      </c>
      <c r="I14448">
        <f t="shared" si="167"/>
        <v>0</v>
      </c>
      <c r="J14448">
        <f t="shared" si="163"/>
        <v>5</v>
      </c>
      <c r="K14448">
        <f t="shared" si="164"/>
        <v>5</v>
      </c>
      <c r="L14448" s="15"/>
      <c r="M14448" s="1">
        <f t="shared" si="165"/>
        <v>139587.90996391681</v>
      </c>
      <c r="T14448"/>
    </row>
    <row r="14449" spans="1:20" x14ac:dyDescent="0.25">
      <c r="A14449">
        <v>2000</v>
      </c>
      <c r="B14449">
        <v>7</v>
      </c>
      <c r="C14449">
        <v>21</v>
      </c>
      <c r="D14449">
        <v>80</v>
      </c>
      <c r="E14449">
        <v>63</v>
      </c>
      <c r="F14449">
        <v>7</v>
      </c>
      <c r="H14449">
        <f t="shared" si="166"/>
        <v>71.5</v>
      </c>
      <c r="I14449">
        <f t="shared" si="167"/>
        <v>0</v>
      </c>
      <c r="J14449">
        <f t="shared" si="163"/>
        <v>6.5</v>
      </c>
      <c r="K14449">
        <f t="shared" si="164"/>
        <v>6.5</v>
      </c>
      <c r="L14449" s="15"/>
      <c r="M14449" s="1">
        <f t="shared" si="165"/>
        <v>180330.07686950447</v>
      </c>
      <c r="T14449"/>
    </row>
    <row r="14450" spans="1:20" x14ac:dyDescent="0.25">
      <c r="A14450">
        <v>2000</v>
      </c>
      <c r="B14450">
        <v>7</v>
      </c>
      <c r="C14450">
        <v>22</v>
      </c>
      <c r="D14450">
        <v>80</v>
      </c>
      <c r="E14450">
        <v>64</v>
      </c>
      <c r="F14450">
        <v>7</v>
      </c>
      <c r="H14450">
        <f t="shared" si="166"/>
        <v>72</v>
      </c>
      <c r="I14450">
        <f t="shared" si="167"/>
        <v>0</v>
      </c>
      <c r="J14450">
        <f t="shared" si="163"/>
        <v>7</v>
      </c>
      <c r="K14450">
        <f t="shared" si="164"/>
        <v>7</v>
      </c>
      <c r="L14450" s="15"/>
      <c r="M14450" s="1">
        <f t="shared" si="165"/>
        <v>193910.79917136699</v>
      </c>
      <c r="T14450"/>
    </row>
    <row r="14451" spans="1:20" x14ac:dyDescent="0.25">
      <c r="A14451">
        <v>2000</v>
      </c>
      <c r="B14451">
        <v>7</v>
      </c>
      <c r="C14451">
        <v>23</v>
      </c>
      <c r="D14451">
        <v>79</v>
      </c>
      <c r="E14451">
        <v>63</v>
      </c>
      <c r="F14451">
        <v>0</v>
      </c>
      <c r="H14451">
        <f t="shared" si="166"/>
        <v>71</v>
      </c>
      <c r="I14451">
        <f t="shared" si="167"/>
        <v>0</v>
      </c>
      <c r="J14451">
        <f t="shared" si="163"/>
        <v>6</v>
      </c>
      <c r="K14451">
        <f t="shared" si="164"/>
        <v>6</v>
      </c>
      <c r="L14451" s="15"/>
      <c r="M14451" s="1">
        <f t="shared" si="165"/>
        <v>166749.35456764192</v>
      </c>
      <c r="T14451"/>
    </row>
    <row r="14452" spans="1:20" x14ac:dyDescent="0.25">
      <c r="A14452">
        <v>2000</v>
      </c>
      <c r="B14452">
        <v>7</v>
      </c>
      <c r="C14452">
        <v>24</v>
      </c>
      <c r="D14452">
        <v>78</v>
      </c>
      <c r="E14452">
        <v>67</v>
      </c>
      <c r="F14452">
        <v>1</v>
      </c>
      <c r="H14452">
        <f t="shared" si="166"/>
        <v>72.5</v>
      </c>
      <c r="I14452">
        <f t="shared" si="167"/>
        <v>0</v>
      </c>
      <c r="J14452">
        <f t="shared" si="163"/>
        <v>7.5</v>
      </c>
      <c r="K14452">
        <f t="shared" si="164"/>
        <v>7.5</v>
      </c>
      <c r="L14452" s="15"/>
      <c r="M14452" s="1">
        <f t="shared" si="165"/>
        <v>207491.52147322954</v>
      </c>
      <c r="T14452"/>
    </row>
    <row r="14453" spans="1:20" x14ac:dyDescent="0.25">
      <c r="A14453">
        <v>2000</v>
      </c>
      <c r="B14453">
        <v>7</v>
      </c>
      <c r="C14453">
        <v>25</v>
      </c>
      <c r="D14453">
        <v>74</v>
      </c>
      <c r="E14453">
        <v>65</v>
      </c>
      <c r="F14453">
        <v>0</v>
      </c>
      <c r="H14453">
        <f t="shared" si="166"/>
        <v>69.5</v>
      </c>
      <c r="I14453">
        <f t="shared" si="167"/>
        <v>0</v>
      </c>
      <c r="J14453">
        <f t="shared" si="163"/>
        <v>4.5</v>
      </c>
      <c r="K14453">
        <f t="shared" si="164"/>
        <v>4.5</v>
      </c>
      <c r="L14453" s="15"/>
      <c r="M14453" s="1">
        <f t="shared" si="165"/>
        <v>126007.18766205428</v>
      </c>
      <c r="T14453"/>
    </row>
    <row r="14454" spans="1:20" x14ac:dyDescent="0.25">
      <c r="A14454">
        <v>2000</v>
      </c>
      <c r="B14454">
        <v>7</v>
      </c>
      <c r="C14454">
        <v>26</v>
      </c>
      <c r="D14454">
        <v>69</v>
      </c>
      <c r="E14454">
        <v>63</v>
      </c>
      <c r="F14454">
        <v>324</v>
      </c>
      <c r="H14454">
        <f t="shared" si="166"/>
        <v>66</v>
      </c>
      <c r="I14454">
        <f t="shared" si="167"/>
        <v>0</v>
      </c>
      <c r="J14454">
        <f t="shared" si="163"/>
        <v>1</v>
      </c>
      <c r="K14454">
        <f t="shared" si="164"/>
        <v>1</v>
      </c>
      <c r="L14454" s="15"/>
      <c r="M14454" s="1">
        <f t="shared" si="165"/>
        <v>30942.131549016442</v>
      </c>
      <c r="T14454"/>
    </row>
    <row r="14455" spans="1:20" x14ac:dyDescent="0.25">
      <c r="A14455">
        <v>2000</v>
      </c>
      <c r="B14455">
        <v>7</v>
      </c>
      <c r="C14455">
        <v>27</v>
      </c>
      <c r="D14455">
        <v>68</v>
      </c>
      <c r="E14455">
        <v>65</v>
      </c>
      <c r="F14455">
        <v>113</v>
      </c>
      <c r="H14455">
        <f t="shared" si="166"/>
        <v>66.5</v>
      </c>
      <c r="I14455">
        <f t="shared" si="167"/>
        <v>0</v>
      </c>
      <c r="J14455">
        <f t="shared" si="163"/>
        <v>1.5</v>
      </c>
      <c r="K14455">
        <f t="shared" si="164"/>
        <v>1.5</v>
      </c>
      <c r="L14455" s="15"/>
      <c r="M14455" s="1">
        <f t="shared" si="165"/>
        <v>44522.853850878986</v>
      </c>
      <c r="T14455"/>
    </row>
    <row r="14456" spans="1:20" x14ac:dyDescent="0.25">
      <c r="A14456">
        <v>2000</v>
      </c>
      <c r="B14456">
        <v>7</v>
      </c>
      <c r="C14456">
        <v>28</v>
      </c>
      <c r="D14456">
        <v>75</v>
      </c>
      <c r="E14456">
        <v>64</v>
      </c>
      <c r="F14456">
        <v>0</v>
      </c>
      <c r="H14456">
        <f t="shared" si="166"/>
        <v>69.5</v>
      </c>
      <c r="I14456">
        <f t="shared" si="167"/>
        <v>0</v>
      </c>
      <c r="J14456">
        <f t="shared" si="163"/>
        <v>4.5</v>
      </c>
      <c r="K14456">
        <f t="shared" si="164"/>
        <v>4.5</v>
      </c>
      <c r="L14456" s="15"/>
      <c r="M14456" s="1">
        <f t="shared" si="165"/>
        <v>126007.18766205428</v>
      </c>
      <c r="T14456"/>
    </row>
    <row r="14457" spans="1:20" x14ac:dyDescent="0.25">
      <c r="A14457">
        <v>2000</v>
      </c>
      <c r="B14457">
        <v>7</v>
      </c>
      <c r="C14457">
        <v>29</v>
      </c>
      <c r="D14457">
        <v>73</v>
      </c>
      <c r="E14457">
        <v>66</v>
      </c>
      <c r="F14457">
        <v>1</v>
      </c>
      <c r="H14457">
        <f t="shared" si="166"/>
        <v>69.5</v>
      </c>
      <c r="I14457">
        <f t="shared" si="167"/>
        <v>0</v>
      </c>
      <c r="J14457">
        <f t="shared" si="163"/>
        <v>4.5</v>
      </c>
      <c r="K14457">
        <f t="shared" si="164"/>
        <v>4.5</v>
      </c>
      <c r="L14457" s="15"/>
      <c r="M14457" s="1">
        <f t="shared" si="165"/>
        <v>126007.18766205428</v>
      </c>
      <c r="T14457"/>
    </row>
    <row r="14458" spans="1:20" x14ac:dyDescent="0.25">
      <c r="A14458">
        <v>2000</v>
      </c>
      <c r="B14458">
        <v>7</v>
      </c>
      <c r="C14458">
        <v>30</v>
      </c>
      <c r="D14458">
        <v>75</v>
      </c>
      <c r="E14458">
        <v>67</v>
      </c>
      <c r="F14458">
        <v>23</v>
      </c>
      <c r="H14458">
        <f t="shared" si="166"/>
        <v>71</v>
      </c>
      <c r="I14458">
        <f t="shared" si="167"/>
        <v>0</v>
      </c>
      <c r="J14458">
        <f t="shared" si="163"/>
        <v>6</v>
      </c>
      <c r="K14458">
        <f t="shared" si="164"/>
        <v>6</v>
      </c>
      <c r="L14458" s="15"/>
      <c r="M14458" s="1">
        <f t="shared" si="165"/>
        <v>166749.35456764192</v>
      </c>
      <c r="T14458"/>
    </row>
    <row r="14459" spans="1:20" x14ac:dyDescent="0.25">
      <c r="A14459">
        <v>2000</v>
      </c>
      <c r="B14459">
        <v>7</v>
      </c>
      <c r="C14459">
        <v>31</v>
      </c>
      <c r="D14459">
        <v>75</v>
      </c>
      <c r="E14459">
        <v>66</v>
      </c>
      <c r="F14459">
        <v>14</v>
      </c>
      <c r="H14459">
        <f t="shared" si="166"/>
        <v>70.5</v>
      </c>
      <c r="I14459">
        <f t="shared" si="167"/>
        <v>0</v>
      </c>
      <c r="J14459">
        <f t="shared" si="163"/>
        <v>5.5</v>
      </c>
      <c r="K14459">
        <f t="shared" si="164"/>
        <v>5.5</v>
      </c>
      <c r="L14459" s="15"/>
      <c r="M14459" s="1">
        <f t="shared" si="165"/>
        <v>153168.63226577936</v>
      </c>
      <c r="T14459"/>
    </row>
    <row r="14460" spans="1:20" x14ac:dyDescent="0.25">
      <c r="A14460">
        <v>2000</v>
      </c>
      <c r="B14460">
        <v>8</v>
      </c>
      <c r="C14460">
        <v>1</v>
      </c>
      <c r="D14460" t="s">
        <v>26</v>
      </c>
      <c r="E14460">
        <v>65</v>
      </c>
      <c r="F14460">
        <v>43</v>
      </c>
      <c r="H14460">
        <f t="shared" si="166"/>
        <v>70.5</v>
      </c>
      <c r="I14460">
        <f t="shared" si="167"/>
        <v>0</v>
      </c>
      <c r="J14460">
        <f t="shared" si="163"/>
        <v>5.5</v>
      </c>
      <c r="K14460">
        <f t="shared" si="164"/>
        <v>5.5</v>
      </c>
      <c r="L14460" s="15"/>
      <c r="M14460" s="1">
        <f t="shared" si="165"/>
        <v>153168.63226577936</v>
      </c>
      <c r="T14460"/>
    </row>
    <row r="14461" spans="1:20" x14ac:dyDescent="0.25">
      <c r="A14461">
        <v>2000</v>
      </c>
      <c r="B14461">
        <v>8</v>
      </c>
      <c r="C14461">
        <v>2</v>
      </c>
      <c r="D14461">
        <v>85</v>
      </c>
      <c r="E14461">
        <v>71</v>
      </c>
      <c r="F14461">
        <v>0</v>
      </c>
      <c r="H14461">
        <f t="shared" si="166"/>
        <v>78</v>
      </c>
      <c r="I14461">
        <f t="shared" si="167"/>
        <v>0</v>
      </c>
      <c r="J14461">
        <f t="shared" si="163"/>
        <v>13</v>
      </c>
      <c r="K14461">
        <f t="shared" si="164"/>
        <v>13</v>
      </c>
      <c r="L14461" s="15"/>
      <c r="M14461" s="1">
        <f t="shared" si="165"/>
        <v>356879.46679371758</v>
      </c>
      <c r="T14461"/>
    </row>
    <row r="14462" spans="1:20" x14ac:dyDescent="0.25">
      <c r="A14462">
        <v>2000</v>
      </c>
      <c r="B14462">
        <v>8</v>
      </c>
      <c r="C14462">
        <v>3</v>
      </c>
      <c r="D14462">
        <v>81</v>
      </c>
      <c r="E14462">
        <v>69</v>
      </c>
      <c r="F14462">
        <v>70</v>
      </c>
      <c r="H14462">
        <f t="shared" si="166"/>
        <v>75</v>
      </c>
      <c r="I14462">
        <f t="shared" si="167"/>
        <v>0</v>
      </c>
      <c r="J14462">
        <f t="shared" si="163"/>
        <v>10</v>
      </c>
      <c r="K14462">
        <f t="shared" si="164"/>
        <v>10</v>
      </c>
      <c r="L14462" s="15"/>
      <c r="M14462" s="1">
        <f t="shared" si="165"/>
        <v>275395.13298254227</v>
      </c>
      <c r="T14462"/>
    </row>
    <row r="14463" spans="1:20" x14ac:dyDescent="0.25">
      <c r="A14463">
        <v>2000</v>
      </c>
      <c r="B14463">
        <v>8</v>
      </c>
      <c r="C14463">
        <v>4</v>
      </c>
      <c r="D14463">
        <v>80</v>
      </c>
      <c r="E14463">
        <v>69</v>
      </c>
      <c r="F14463">
        <v>2</v>
      </c>
      <c r="H14463">
        <f t="shared" si="166"/>
        <v>74.5</v>
      </c>
      <c r="I14463">
        <f t="shared" si="167"/>
        <v>0</v>
      </c>
      <c r="J14463">
        <f t="shared" si="163"/>
        <v>9.5</v>
      </c>
      <c r="K14463">
        <f t="shared" si="164"/>
        <v>9.5</v>
      </c>
      <c r="L14463" s="15"/>
      <c r="M14463" s="1">
        <f t="shared" si="165"/>
        <v>261814.41068067972</v>
      </c>
      <c r="T14463"/>
    </row>
    <row r="14464" spans="1:20" x14ac:dyDescent="0.25">
      <c r="A14464">
        <v>2000</v>
      </c>
      <c r="B14464">
        <v>8</v>
      </c>
      <c r="C14464">
        <v>5</v>
      </c>
      <c r="D14464">
        <v>80</v>
      </c>
      <c r="E14464">
        <v>65</v>
      </c>
      <c r="F14464">
        <v>0</v>
      </c>
      <c r="H14464">
        <f t="shared" si="166"/>
        <v>72.5</v>
      </c>
      <c r="I14464">
        <f t="shared" si="167"/>
        <v>0</v>
      </c>
      <c r="J14464">
        <f t="shared" si="163"/>
        <v>7.5</v>
      </c>
      <c r="K14464">
        <f t="shared" si="164"/>
        <v>7.5</v>
      </c>
      <c r="L14464" s="15"/>
      <c r="M14464" s="1">
        <f t="shared" si="165"/>
        <v>207491.52147322954</v>
      </c>
      <c r="T14464"/>
    </row>
    <row r="14465" spans="1:20" x14ac:dyDescent="0.25">
      <c r="A14465">
        <v>2000</v>
      </c>
      <c r="B14465">
        <v>8</v>
      </c>
      <c r="C14465">
        <v>6</v>
      </c>
      <c r="D14465">
        <v>76</v>
      </c>
      <c r="E14465">
        <v>67</v>
      </c>
      <c r="F14465">
        <v>1</v>
      </c>
      <c r="H14465">
        <f t="shared" si="166"/>
        <v>71.5</v>
      </c>
      <c r="I14465">
        <f t="shared" si="167"/>
        <v>0</v>
      </c>
      <c r="J14465">
        <f t="shared" si="163"/>
        <v>6.5</v>
      </c>
      <c r="K14465">
        <f t="shared" si="164"/>
        <v>6.5</v>
      </c>
      <c r="L14465" s="15"/>
      <c r="M14465" s="1">
        <f t="shared" si="165"/>
        <v>180330.07686950447</v>
      </c>
      <c r="T14465"/>
    </row>
    <row r="14466" spans="1:20" x14ac:dyDescent="0.25">
      <c r="A14466">
        <v>2000</v>
      </c>
      <c r="B14466">
        <v>8</v>
      </c>
      <c r="C14466">
        <v>7</v>
      </c>
      <c r="D14466">
        <v>89</v>
      </c>
      <c r="E14466">
        <v>74</v>
      </c>
      <c r="F14466">
        <v>0</v>
      </c>
      <c r="H14466">
        <f t="shared" si="166"/>
        <v>81.5</v>
      </c>
      <c r="I14466">
        <f t="shared" si="167"/>
        <v>0</v>
      </c>
      <c r="J14466">
        <f t="shared" si="163"/>
        <v>16.5</v>
      </c>
      <c r="K14466">
        <f t="shared" si="164"/>
        <v>16.5</v>
      </c>
      <c r="L14466" s="15"/>
      <c r="M14466" s="1">
        <f t="shared" si="165"/>
        <v>451944.52290675539</v>
      </c>
      <c r="T14466"/>
    </row>
    <row r="14467" spans="1:20" x14ac:dyDescent="0.25">
      <c r="A14467">
        <v>2000</v>
      </c>
      <c r="B14467">
        <v>8</v>
      </c>
      <c r="C14467">
        <v>8</v>
      </c>
      <c r="D14467">
        <v>88</v>
      </c>
      <c r="E14467">
        <v>75</v>
      </c>
      <c r="F14467">
        <v>0</v>
      </c>
      <c r="H14467">
        <f t="shared" si="166"/>
        <v>81.5</v>
      </c>
      <c r="I14467">
        <f t="shared" si="167"/>
        <v>0</v>
      </c>
      <c r="J14467">
        <f t="shared" si="163"/>
        <v>16.5</v>
      </c>
      <c r="K14467">
        <f t="shared" si="164"/>
        <v>16.5</v>
      </c>
      <c r="L14467" s="15"/>
      <c r="M14467" s="1">
        <f t="shared" si="165"/>
        <v>451944.52290675539</v>
      </c>
      <c r="T14467"/>
    </row>
    <row r="14468" spans="1:20" x14ac:dyDescent="0.25">
      <c r="A14468">
        <v>2000</v>
      </c>
      <c r="B14468">
        <v>8</v>
      </c>
      <c r="C14468">
        <v>9</v>
      </c>
      <c r="D14468">
        <v>89</v>
      </c>
      <c r="E14468">
        <v>71</v>
      </c>
      <c r="F14468">
        <v>14</v>
      </c>
      <c r="H14468">
        <f t="shared" si="166"/>
        <v>80</v>
      </c>
      <c r="I14468">
        <f t="shared" si="167"/>
        <v>0</v>
      </c>
      <c r="J14468">
        <f t="shared" si="163"/>
        <v>15</v>
      </c>
      <c r="K14468">
        <f t="shared" si="164"/>
        <v>15</v>
      </c>
      <c r="L14468" s="15"/>
      <c r="M14468" s="1">
        <f t="shared" si="165"/>
        <v>411202.35600116773</v>
      </c>
      <c r="T14468"/>
    </row>
    <row r="14469" spans="1:20" x14ac:dyDescent="0.25">
      <c r="A14469">
        <v>2000</v>
      </c>
      <c r="B14469">
        <v>8</v>
      </c>
      <c r="C14469">
        <v>10</v>
      </c>
      <c r="D14469">
        <v>85</v>
      </c>
      <c r="E14469">
        <v>73</v>
      </c>
      <c r="F14469">
        <v>0</v>
      </c>
      <c r="H14469">
        <f t="shared" si="166"/>
        <v>79</v>
      </c>
      <c r="I14469">
        <f t="shared" si="167"/>
        <v>0</v>
      </c>
      <c r="J14469">
        <f t="shared" si="163"/>
        <v>14</v>
      </c>
      <c r="K14469">
        <f t="shared" si="164"/>
        <v>14</v>
      </c>
      <c r="L14469" s="15"/>
      <c r="M14469" s="1">
        <f t="shared" si="165"/>
        <v>384040.91139744263</v>
      </c>
      <c r="T14469"/>
    </row>
    <row r="14470" spans="1:20" x14ac:dyDescent="0.25">
      <c r="A14470">
        <v>2000</v>
      </c>
      <c r="B14470">
        <v>8</v>
      </c>
      <c r="C14470">
        <v>11</v>
      </c>
      <c r="D14470">
        <v>79</v>
      </c>
      <c r="E14470">
        <v>66</v>
      </c>
      <c r="F14470">
        <v>45</v>
      </c>
      <c r="H14470">
        <f t="shared" si="166"/>
        <v>72.5</v>
      </c>
      <c r="I14470">
        <f t="shared" si="167"/>
        <v>0</v>
      </c>
      <c r="J14470">
        <f t="shared" ref="J14470:J14533" si="168">+IF(H14470&gt;$L$12418,H14470-$L$12418,0)</f>
        <v>7.5</v>
      </c>
      <c r="K14470">
        <f t="shared" ref="K14470:K14533" si="169">+I14470+J14470</f>
        <v>7.5</v>
      </c>
      <c r="L14470" s="15"/>
      <c r="M14470" s="1">
        <f t="shared" ref="M14470:M14533" si="170">+(L$12416/30.25)+($L$12417*K14470)</f>
        <v>207491.52147322954</v>
      </c>
      <c r="T14470"/>
    </row>
    <row r="14471" spans="1:20" x14ac:dyDescent="0.25">
      <c r="A14471">
        <v>2000</v>
      </c>
      <c r="B14471">
        <v>8</v>
      </c>
      <c r="C14471">
        <v>12</v>
      </c>
      <c r="D14471">
        <v>71</v>
      </c>
      <c r="E14471">
        <v>65</v>
      </c>
      <c r="F14471">
        <v>21</v>
      </c>
      <c r="H14471">
        <f t="shared" si="166"/>
        <v>68</v>
      </c>
      <c r="I14471">
        <f t="shared" si="167"/>
        <v>0</v>
      </c>
      <c r="J14471">
        <f t="shared" si="168"/>
        <v>3</v>
      </c>
      <c r="K14471">
        <f t="shared" si="169"/>
        <v>3</v>
      </c>
      <c r="L14471" s="15"/>
      <c r="M14471" s="1">
        <f t="shared" si="170"/>
        <v>85265.020756466634</v>
      </c>
      <c r="T14471"/>
    </row>
    <row r="14472" spans="1:20" x14ac:dyDescent="0.25">
      <c r="A14472">
        <v>2000</v>
      </c>
      <c r="B14472">
        <v>8</v>
      </c>
      <c r="C14472">
        <v>13</v>
      </c>
      <c r="D14472">
        <v>72</v>
      </c>
      <c r="E14472">
        <v>64</v>
      </c>
      <c r="F14472">
        <v>0</v>
      </c>
      <c r="H14472">
        <f t="shared" si="166"/>
        <v>68</v>
      </c>
      <c r="I14472">
        <f t="shared" si="167"/>
        <v>0</v>
      </c>
      <c r="J14472">
        <f t="shared" si="168"/>
        <v>3</v>
      </c>
      <c r="K14472">
        <f t="shared" si="169"/>
        <v>3</v>
      </c>
      <c r="L14472" s="15"/>
      <c r="M14472" s="1">
        <f t="shared" si="170"/>
        <v>85265.020756466634</v>
      </c>
      <c r="T14472"/>
    </row>
    <row r="14473" spans="1:20" x14ac:dyDescent="0.25">
      <c r="A14473">
        <v>2000</v>
      </c>
      <c r="B14473">
        <v>8</v>
      </c>
      <c r="C14473">
        <v>14</v>
      </c>
      <c r="D14473">
        <v>68</v>
      </c>
      <c r="E14473">
        <v>64</v>
      </c>
      <c r="F14473">
        <v>23</v>
      </c>
      <c r="H14473">
        <f t="shared" si="166"/>
        <v>66</v>
      </c>
      <c r="I14473">
        <f t="shared" si="167"/>
        <v>0</v>
      </c>
      <c r="J14473">
        <f t="shared" si="168"/>
        <v>1</v>
      </c>
      <c r="K14473">
        <f t="shared" si="169"/>
        <v>1</v>
      </c>
      <c r="L14473" s="15"/>
      <c r="M14473" s="1">
        <f t="shared" si="170"/>
        <v>30942.131549016442</v>
      </c>
      <c r="T14473"/>
    </row>
    <row r="14474" spans="1:20" x14ac:dyDescent="0.25">
      <c r="A14474">
        <v>2000</v>
      </c>
      <c r="B14474">
        <v>8</v>
      </c>
      <c r="C14474">
        <v>15</v>
      </c>
      <c r="D14474">
        <v>80</v>
      </c>
      <c r="E14474">
        <v>64</v>
      </c>
      <c r="F14474">
        <v>6</v>
      </c>
      <c r="H14474">
        <f t="shared" si="166"/>
        <v>72</v>
      </c>
      <c r="I14474">
        <f t="shared" si="167"/>
        <v>0</v>
      </c>
      <c r="J14474">
        <f t="shared" si="168"/>
        <v>7</v>
      </c>
      <c r="K14474">
        <f t="shared" si="169"/>
        <v>7</v>
      </c>
      <c r="L14474" s="15"/>
      <c r="M14474" s="1">
        <f t="shared" si="170"/>
        <v>193910.79917136699</v>
      </c>
      <c r="T14474"/>
    </row>
    <row r="14475" spans="1:20" x14ac:dyDescent="0.25">
      <c r="A14475">
        <v>2000</v>
      </c>
      <c r="B14475">
        <v>8</v>
      </c>
      <c r="C14475">
        <v>16</v>
      </c>
      <c r="D14475">
        <v>83</v>
      </c>
      <c r="E14475">
        <v>68</v>
      </c>
      <c r="F14475">
        <v>63</v>
      </c>
      <c r="H14475">
        <f t="shared" si="166"/>
        <v>75.5</v>
      </c>
      <c r="I14475">
        <f t="shared" si="167"/>
        <v>0</v>
      </c>
      <c r="J14475">
        <f t="shared" si="168"/>
        <v>10.5</v>
      </c>
      <c r="K14475">
        <f t="shared" si="169"/>
        <v>10.5</v>
      </c>
      <c r="L14475" s="15"/>
      <c r="M14475" s="1">
        <f t="shared" si="170"/>
        <v>288975.85528440482</v>
      </c>
      <c r="T14475"/>
    </row>
    <row r="14476" spans="1:20" x14ac:dyDescent="0.25">
      <c r="A14476">
        <v>2000</v>
      </c>
      <c r="B14476">
        <v>8</v>
      </c>
      <c r="C14476">
        <v>17</v>
      </c>
      <c r="D14476">
        <v>74</v>
      </c>
      <c r="E14476">
        <v>63</v>
      </c>
      <c r="F14476">
        <v>0</v>
      </c>
      <c r="H14476">
        <f t="shared" si="166"/>
        <v>68.5</v>
      </c>
      <c r="I14476">
        <f t="shared" si="167"/>
        <v>0</v>
      </c>
      <c r="J14476">
        <f t="shared" si="168"/>
        <v>3.5</v>
      </c>
      <c r="K14476">
        <f t="shared" si="169"/>
        <v>3.5</v>
      </c>
      <c r="L14476" s="15"/>
      <c r="M14476" s="1">
        <f t="shared" si="170"/>
        <v>98845.743058329172</v>
      </c>
      <c r="T14476"/>
    </row>
    <row r="14477" spans="1:20" x14ac:dyDescent="0.25">
      <c r="A14477">
        <v>2000</v>
      </c>
      <c r="B14477">
        <v>8</v>
      </c>
      <c r="C14477">
        <v>18</v>
      </c>
      <c r="D14477">
        <v>69</v>
      </c>
      <c r="E14477">
        <v>61</v>
      </c>
      <c r="F14477">
        <v>31</v>
      </c>
      <c r="H14477">
        <f t="shared" si="166"/>
        <v>65</v>
      </c>
      <c r="I14477">
        <f t="shared" si="167"/>
        <v>0</v>
      </c>
      <c r="J14477">
        <f t="shared" si="168"/>
        <v>0</v>
      </c>
      <c r="K14477">
        <f t="shared" si="169"/>
        <v>0</v>
      </c>
      <c r="L14477" s="15"/>
      <c r="M14477" s="1">
        <f t="shared" si="170"/>
        <v>3780.6869452913475</v>
      </c>
      <c r="T14477"/>
    </row>
    <row r="14478" spans="1:20" x14ac:dyDescent="0.25">
      <c r="A14478">
        <v>2000</v>
      </c>
      <c r="B14478">
        <v>8</v>
      </c>
      <c r="C14478">
        <v>19</v>
      </c>
      <c r="D14478">
        <v>76</v>
      </c>
      <c r="E14478">
        <v>59</v>
      </c>
      <c r="F14478">
        <v>0</v>
      </c>
      <c r="H14478">
        <f t="shared" si="166"/>
        <v>67.5</v>
      </c>
      <c r="I14478">
        <f t="shared" si="167"/>
        <v>0</v>
      </c>
      <c r="J14478">
        <f t="shared" si="168"/>
        <v>2.5</v>
      </c>
      <c r="K14478">
        <f t="shared" si="169"/>
        <v>2.5</v>
      </c>
      <c r="L14478" s="15"/>
      <c r="M14478" s="1">
        <f t="shared" si="170"/>
        <v>71684.298454604083</v>
      </c>
      <c r="T14478"/>
    </row>
    <row r="14479" spans="1:20" x14ac:dyDescent="0.25">
      <c r="A14479">
        <v>2000</v>
      </c>
      <c r="B14479">
        <v>8</v>
      </c>
      <c r="C14479">
        <v>20</v>
      </c>
      <c r="D14479">
        <v>72</v>
      </c>
      <c r="E14479">
        <v>60</v>
      </c>
      <c r="F14479">
        <v>0</v>
      </c>
      <c r="H14479">
        <f t="shared" si="166"/>
        <v>66</v>
      </c>
      <c r="I14479">
        <f t="shared" si="167"/>
        <v>0</v>
      </c>
      <c r="J14479">
        <f t="shared" si="168"/>
        <v>1</v>
      </c>
      <c r="K14479">
        <f t="shared" si="169"/>
        <v>1</v>
      </c>
      <c r="L14479" s="15"/>
      <c r="M14479" s="1">
        <f t="shared" si="170"/>
        <v>30942.131549016442</v>
      </c>
      <c r="T14479"/>
    </row>
    <row r="14480" spans="1:20" x14ac:dyDescent="0.25">
      <c r="A14480">
        <v>2000</v>
      </c>
      <c r="B14480">
        <v>8</v>
      </c>
      <c r="C14480">
        <v>21</v>
      </c>
      <c r="D14480">
        <v>74</v>
      </c>
      <c r="E14480">
        <v>57</v>
      </c>
      <c r="F14480">
        <v>0</v>
      </c>
      <c r="H14480">
        <f t="shared" si="166"/>
        <v>65.5</v>
      </c>
      <c r="I14480">
        <f t="shared" si="167"/>
        <v>0</v>
      </c>
      <c r="J14480">
        <f t="shared" si="168"/>
        <v>0.5</v>
      </c>
      <c r="K14480">
        <f t="shared" si="169"/>
        <v>0.5</v>
      </c>
      <c r="L14480" s="15"/>
      <c r="M14480" s="1">
        <f t="shared" si="170"/>
        <v>17361.409247153893</v>
      </c>
      <c r="T14480"/>
    </row>
    <row r="14481" spans="1:20" x14ac:dyDescent="0.25">
      <c r="A14481">
        <v>2000</v>
      </c>
      <c r="B14481">
        <v>8</v>
      </c>
      <c r="C14481">
        <v>22</v>
      </c>
      <c r="D14481">
        <v>77</v>
      </c>
      <c r="E14481">
        <v>60</v>
      </c>
      <c r="F14481">
        <v>0</v>
      </c>
      <c r="H14481">
        <f t="shared" si="166"/>
        <v>68.5</v>
      </c>
      <c r="I14481">
        <f t="shared" si="167"/>
        <v>0</v>
      </c>
      <c r="J14481">
        <f t="shared" si="168"/>
        <v>3.5</v>
      </c>
      <c r="K14481">
        <f t="shared" si="169"/>
        <v>3.5</v>
      </c>
      <c r="L14481" s="15"/>
      <c r="M14481" s="1">
        <f t="shared" si="170"/>
        <v>98845.743058329172</v>
      </c>
      <c r="T14481"/>
    </row>
    <row r="14482" spans="1:20" x14ac:dyDescent="0.25">
      <c r="A14482">
        <v>2000</v>
      </c>
      <c r="B14482">
        <v>8</v>
      </c>
      <c r="C14482">
        <v>23</v>
      </c>
      <c r="D14482">
        <v>73</v>
      </c>
      <c r="E14482">
        <v>64</v>
      </c>
      <c r="F14482">
        <v>8</v>
      </c>
      <c r="H14482">
        <f t="shared" si="166"/>
        <v>68.5</v>
      </c>
      <c r="I14482">
        <f t="shared" si="167"/>
        <v>0</v>
      </c>
      <c r="J14482">
        <f t="shared" si="168"/>
        <v>3.5</v>
      </c>
      <c r="K14482">
        <f t="shared" si="169"/>
        <v>3.5</v>
      </c>
      <c r="L14482" s="15"/>
      <c r="M14482" s="1">
        <f t="shared" si="170"/>
        <v>98845.743058329172</v>
      </c>
      <c r="T14482"/>
    </row>
    <row r="14483" spans="1:20" x14ac:dyDescent="0.25">
      <c r="A14483">
        <v>2000</v>
      </c>
      <c r="B14483">
        <v>8</v>
      </c>
      <c r="C14483">
        <v>24</v>
      </c>
      <c r="D14483">
        <v>80</v>
      </c>
      <c r="E14483">
        <v>68</v>
      </c>
      <c r="F14483">
        <v>0</v>
      </c>
      <c r="H14483">
        <f t="shared" si="166"/>
        <v>74</v>
      </c>
      <c r="I14483">
        <f t="shared" si="167"/>
        <v>0</v>
      </c>
      <c r="J14483">
        <f t="shared" si="168"/>
        <v>9</v>
      </c>
      <c r="K14483">
        <f t="shared" si="169"/>
        <v>9</v>
      </c>
      <c r="L14483" s="15"/>
      <c r="M14483" s="1">
        <f t="shared" si="170"/>
        <v>248233.6883788172</v>
      </c>
      <c r="T14483"/>
    </row>
    <row r="14484" spans="1:20" x14ac:dyDescent="0.25">
      <c r="A14484">
        <v>2000</v>
      </c>
      <c r="B14484">
        <v>8</v>
      </c>
      <c r="C14484">
        <v>25</v>
      </c>
      <c r="D14484">
        <v>81</v>
      </c>
      <c r="E14484">
        <v>65</v>
      </c>
      <c r="F14484">
        <v>0</v>
      </c>
      <c r="H14484">
        <f t="shared" si="166"/>
        <v>73</v>
      </c>
      <c r="I14484">
        <f t="shared" si="167"/>
        <v>0</v>
      </c>
      <c r="J14484">
        <f t="shared" si="168"/>
        <v>8</v>
      </c>
      <c r="K14484">
        <f t="shared" si="169"/>
        <v>8</v>
      </c>
      <c r="L14484" s="15"/>
      <c r="M14484" s="1">
        <f t="shared" si="170"/>
        <v>221072.24377509209</v>
      </c>
      <c r="T14484"/>
    </row>
    <row r="14485" spans="1:20" x14ac:dyDescent="0.25">
      <c r="A14485">
        <v>2000</v>
      </c>
      <c r="B14485">
        <v>8</v>
      </c>
      <c r="C14485">
        <v>26</v>
      </c>
      <c r="D14485">
        <v>82</v>
      </c>
      <c r="E14485">
        <v>65</v>
      </c>
      <c r="F14485">
        <v>0</v>
      </c>
      <c r="H14485">
        <f t="shared" si="166"/>
        <v>73.5</v>
      </c>
      <c r="I14485">
        <f t="shared" si="167"/>
        <v>0</v>
      </c>
      <c r="J14485">
        <f t="shared" si="168"/>
        <v>8.5</v>
      </c>
      <c r="K14485">
        <f t="shared" si="169"/>
        <v>8.5</v>
      </c>
      <c r="L14485" s="15"/>
      <c r="M14485" s="1">
        <f t="shared" si="170"/>
        <v>234652.96607695465</v>
      </c>
      <c r="T14485"/>
    </row>
    <row r="14486" spans="1:20" x14ac:dyDescent="0.25">
      <c r="A14486">
        <v>2000</v>
      </c>
      <c r="B14486">
        <v>8</v>
      </c>
      <c r="C14486">
        <v>27</v>
      </c>
      <c r="D14486">
        <v>82</v>
      </c>
      <c r="E14486">
        <v>68</v>
      </c>
      <c r="F14486">
        <v>0</v>
      </c>
      <c r="H14486">
        <f t="shared" si="166"/>
        <v>75</v>
      </c>
      <c r="I14486">
        <f t="shared" si="167"/>
        <v>0</v>
      </c>
      <c r="J14486">
        <f t="shared" si="168"/>
        <v>10</v>
      </c>
      <c r="K14486">
        <f t="shared" si="169"/>
        <v>10</v>
      </c>
      <c r="L14486" s="15"/>
      <c r="M14486" s="1">
        <f t="shared" si="170"/>
        <v>275395.13298254227</v>
      </c>
      <c r="T14486"/>
    </row>
    <row r="14487" spans="1:20" x14ac:dyDescent="0.25">
      <c r="A14487">
        <v>2000</v>
      </c>
      <c r="B14487">
        <v>8</v>
      </c>
      <c r="C14487">
        <v>28</v>
      </c>
      <c r="D14487">
        <v>75</v>
      </c>
      <c r="E14487">
        <v>70</v>
      </c>
      <c r="F14487">
        <v>54</v>
      </c>
      <c r="H14487">
        <f t="shared" si="166"/>
        <v>72.5</v>
      </c>
      <c r="I14487">
        <f t="shared" si="167"/>
        <v>0</v>
      </c>
      <c r="J14487">
        <f t="shared" si="168"/>
        <v>7.5</v>
      </c>
      <c r="K14487">
        <f t="shared" si="169"/>
        <v>7.5</v>
      </c>
      <c r="L14487" s="15"/>
      <c r="M14487" s="1">
        <f t="shared" si="170"/>
        <v>207491.52147322954</v>
      </c>
      <c r="T14487"/>
    </row>
    <row r="14488" spans="1:20" x14ac:dyDescent="0.25">
      <c r="A14488">
        <v>2000</v>
      </c>
      <c r="B14488">
        <v>8</v>
      </c>
      <c r="C14488">
        <v>29</v>
      </c>
      <c r="D14488">
        <v>76</v>
      </c>
      <c r="E14488">
        <v>67</v>
      </c>
      <c r="F14488">
        <v>0</v>
      </c>
      <c r="H14488">
        <f t="shared" si="166"/>
        <v>71.5</v>
      </c>
      <c r="I14488">
        <f t="shared" si="167"/>
        <v>0</v>
      </c>
      <c r="J14488">
        <f t="shared" si="168"/>
        <v>6.5</v>
      </c>
      <c r="K14488">
        <f t="shared" si="169"/>
        <v>6.5</v>
      </c>
      <c r="L14488" s="15"/>
      <c r="M14488" s="1">
        <f t="shared" si="170"/>
        <v>180330.07686950447</v>
      </c>
      <c r="T14488"/>
    </row>
    <row r="14489" spans="1:20" x14ac:dyDescent="0.25">
      <c r="A14489">
        <v>2000</v>
      </c>
      <c r="B14489">
        <v>8</v>
      </c>
      <c r="C14489">
        <v>30</v>
      </c>
      <c r="D14489">
        <v>79</v>
      </c>
      <c r="E14489">
        <v>65</v>
      </c>
      <c r="F14489">
        <v>1</v>
      </c>
      <c r="H14489">
        <f t="shared" si="166"/>
        <v>72</v>
      </c>
      <c r="I14489">
        <f t="shared" si="167"/>
        <v>0</v>
      </c>
      <c r="J14489">
        <f t="shared" si="168"/>
        <v>7</v>
      </c>
      <c r="K14489">
        <f t="shared" si="169"/>
        <v>7</v>
      </c>
      <c r="L14489" s="15"/>
      <c r="M14489" s="1">
        <f t="shared" si="170"/>
        <v>193910.79917136699</v>
      </c>
      <c r="T14489"/>
    </row>
    <row r="14490" spans="1:20" x14ac:dyDescent="0.25">
      <c r="A14490">
        <v>2000</v>
      </c>
      <c r="B14490">
        <v>8</v>
      </c>
      <c r="C14490">
        <v>31</v>
      </c>
      <c r="D14490">
        <v>83</v>
      </c>
      <c r="E14490">
        <v>72</v>
      </c>
      <c r="F14490">
        <v>0</v>
      </c>
      <c r="H14490">
        <f t="shared" si="166"/>
        <v>77.5</v>
      </c>
      <c r="I14490">
        <f t="shared" si="167"/>
        <v>0</v>
      </c>
      <c r="J14490">
        <f t="shared" si="168"/>
        <v>12.5</v>
      </c>
      <c r="K14490">
        <f t="shared" si="169"/>
        <v>12.5</v>
      </c>
      <c r="L14490" s="15"/>
      <c r="M14490" s="1">
        <f t="shared" si="170"/>
        <v>343298.74449185503</v>
      </c>
      <c r="T14490"/>
    </row>
    <row r="14491" spans="1:20" x14ac:dyDescent="0.25">
      <c r="A14491">
        <v>2000</v>
      </c>
      <c r="B14491">
        <v>9</v>
      </c>
      <c r="C14491">
        <v>1</v>
      </c>
      <c r="D14491">
        <v>83</v>
      </c>
      <c r="E14491">
        <v>74</v>
      </c>
      <c r="F14491">
        <v>8</v>
      </c>
      <c r="H14491">
        <f t="shared" si="166"/>
        <v>78.5</v>
      </c>
      <c r="I14491">
        <f t="shared" si="167"/>
        <v>0</v>
      </c>
      <c r="J14491">
        <f t="shared" si="168"/>
        <v>13.5</v>
      </c>
      <c r="K14491">
        <f t="shared" si="169"/>
        <v>13.5</v>
      </c>
      <c r="L14491" s="15"/>
      <c r="M14491" s="1">
        <f t="shared" si="170"/>
        <v>370460.18909558008</v>
      </c>
      <c r="T14491"/>
    </row>
    <row r="14492" spans="1:20" x14ac:dyDescent="0.25">
      <c r="A14492">
        <v>2000</v>
      </c>
      <c r="B14492">
        <v>9</v>
      </c>
      <c r="C14492">
        <v>2</v>
      </c>
      <c r="D14492">
        <v>84</v>
      </c>
      <c r="E14492">
        <v>74</v>
      </c>
      <c r="F14492">
        <v>65</v>
      </c>
      <c r="H14492">
        <f t="shared" si="166"/>
        <v>79</v>
      </c>
      <c r="I14492">
        <f t="shared" si="167"/>
        <v>0</v>
      </c>
      <c r="J14492">
        <f t="shared" si="168"/>
        <v>14</v>
      </c>
      <c r="K14492">
        <f t="shared" si="169"/>
        <v>14</v>
      </c>
      <c r="L14492" s="15"/>
      <c r="M14492" s="1">
        <f t="shared" si="170"/>
        <v>384040.91139744263</v>
      </c>
      <c r="T14492"/>
    </row>
    <row r="14493" spans="1:20" x14ac:dyDescent="0.25">
      <c r="A14493">
        <v>2000</v>
      </c>
      <c r="B14493">
        <v>9</v>
      </c>
      <c r="C14493">
        <v>3</v>
      </c>
      <c r="D14493">
        <v>84</v>
      </c>
      <c r="E14493">
        <v>73</v>
      </c>
      <c r="F14493">
        <v>74</v>
      </c>
      <c r="H14493">
        <f t="shared" si="166"/>
        <v>78.5</v>
      </c>
      <c r="I14493">
        <f t="shared" si="167"/>
        <v>0</v>
      </c>
      <c r="J14493">
        <f t="shared" si="168"/>
        <v>13.5</v>
      </c>
      <c r="K14493">
        <f t="shared" si="169"/>
        <v>13.5</v>
      </c>
      <c r="L14493" s="15"/>
      <c r="M14493" s="1">
        <f t="shared" si="170"/>
        <v>370460.18909558008</v>
      </c>
      <c r="T14493"/>
    </row>
    <row r="14494" spans="1:20" x14ac:dyDescent="0.25">
      <c r="A14494">
        <v>2000</v>
      </c>
      <c r="B14494">
        <v>9</v>
      </c>
      <c r="C14494">
        <v>4</v>
      </c>
      <c r="D14494">
        <v>82</v>
      </c>
      <c r="E14494">
        <v>60</v>
      </c>
      <c r="F14494">
        <v>58</v>
      </c>
      <c r="H14494">
        <f t="shared" ref="H14494:H14557" si="171">+(D14494+E14494)/2</f>
        <v>71</v>
      </c>
      <c r="I14494">
        <f t="shared" ref="I14494:I14557" si="172">+IF(H14494&lt;65,65-H14494,0)</f>
        <v>0</v>
      </c>
      <c r="J14494">
        <f t="shared" si="168"/>
        <v>6</v>
      </c>
      <c r="K14494">
        <f t="shared" si="169"/>
        <v>6</v>
      </c>
      <c r="L14494" s="15"/>
      <c r="M14494" s="1">
        <f t="shared" si="170"/>
        <v>166749.35456764192</v>
      </c>
      <c r="T14494"/>
    </row>
    <row r="14495" spans="1:20" x14ac:dyDescent="0.25">
      <c r="A14495">
        <v>2000</v>
      </c>
      <c r="B14495">
        <v>9</v>
      </c>
      <c r="C14495">
        <v>5</v>
      </c>
      <c r="D14495">
        <v>67</v>
      </c>
      <c r="E14495">
        <v>52</v>
      </c>
      <c r="F14495">
        <v>0</v>
      </c>
      <c r="H14495">
        <f t="shared" si="171"/>
        <v>59.5</v>
      </c>
      <c r="I14495">
        <f t="shared" si="172"/>
        <v>5.5</v>
      </c>
      <c r="J14495">
        <f t="shared" si="168"/>
        <v>0</v>
      </c>
      <c r="K14495">
        <f t="shared" si="169"/>
        <v>5.5</v>
      </c>
      <c r="L14495" s="15"/>
      <c r="M14495" s="1">
        <f t="shared" si="170"/>
        <v>153168.63226577936</v>
      </c>
      <c r="T14495"/>
    </row>
    <row r="14496" spans="1:20" x14ac:dyDescent="0.25">
      <c r="A14496">
        <v>2000</v>
      </c>
      <c r="B14496">
        <v>9</v>
      </c>
      <c r="C14496">
        <v>6</v>
      </c>
      <c r="D14496">
        <v>68</v>
      </c>
      <c r="E14496">
        <v>54</v>
      </c>
      <c r="F14496">
        <v>0</v>
      </c>
      <c r="H14496">
        <f t="shared" si="171"/>
        <v>61</v>
      </c>
      <c r="I14496">
        <f t="shared" si="172"/>
        <v>4</v>
      </c>
      <c r="J14496">
        <f t="shared" si="168"/>
        <v>0</v>
      </c>
      <c r="K14496">
        <f t="shared" si="169"/>
        <v>4</v>
      </c>
      <c r="L14496" s="15"/>
      <c r="M14496" s="1">
        <f t="shared" si="170"/>
        <v>112426.46536019172</v>
      </c>
      <c r="T14496"/>
    </row>
    <row r="14497" spans="1:20" x14ac:dyDescent="0.25">
      <c r="A14497">
        <v>2000</v>
      </c>
      <c r="B14497">
        <v>9</v>
      </c>
      <c r="C14497">
        <v>7</v>
      </c>
      <c r="D14497">
        <v>71</v>
      </c>
      <c r="E14497">
        <v>54</v>
      </c>
      <c r="F14497">
        <v>0</v>
      </c>
      <c r="H14497">
        <f t="shared" si="171"/>
        <v>62.5</v>
      </c>
      <c r="I14497">
        <f t="shared" si="172"/>
        <v>2.5</v>
      </c>
      <c r="J14497">
        <f t="shared" si="168"/>
        <v>0</v>
      </c>
      <c r="K14497">
        <f t="shared" si="169"/>
        <v>2.5</v>
      </c>
      <c r="L14497" s="15"/>
      <c r="M14497" s="1">
        <f t="shared" si="170"/>
        <v>71684.298454604083</v>
      </c>
      <c r="T14497"/>
    </row>
    <row r="14498" spans="1:20" x14ac:dyDescent="0.25">
      <c r="A14498">
        <v>2000</v>
      </c>
      <c r="B14498">
        <v>9</v>
      </c>
      <c r="C14498">
        <v>8</v>
      </c>
      <c r="D14498">
        <v>76</v>
      </c>
      <c r="E14498">
        <v>58</v>
      </c>
      <c r="F14498">
        <v>0</v>
      </c>
      <c r="H14498">
        <f t="shared" si="171"/>
        <v>67</v>
      </c>
      <c r="I14498">
        <f t="shared" si="172"/>
        <v>0</v>
      </c>
      <c r="J14498">
        <f t="shared" si="168"/>
        <v>2</v>
      </c>
      <c r="K14498">
        <f t="shared" si="169"/>
        <v>2</v>
      </c>
      <c r="L14498" s="15"/>
      <c r="M14498" s="1">
        <f t="shared" si="170"/>
        <v>58103.576152741531</v>
      </c>
      <c r="T14498"/>
    </row>
    <row r="14499" spans="1:20" x14ac:dyDescent="0.25">
      <c r="A14499">
        <v>2000</v>
      </c>
      <c r="B14499">
        <v>9</v>
      </c>
      <c r="C14499">
        <v>9</v>
      </c>
      <c r="D14499">
        <v>84</v>
      </c>
      <c r="E14499">
        <v>66</v>
      </c>
      <c r="F14499">
        <v>9</v>
      </c>
      <c r="H14499">
        <f t="shared" si="171"/>
        <v>75</v>
      </c>
      <c r="I14499">
        <f t="shared" si="172"/>
        <v>0</v>
      </c>
      <c r="J14499">
        <f t="shared" si="168"/>
        <v>10</v>
      </c>
      <c r="K14499">
        <f t="shared" si="169"/>
        <v>10</v>
      </c>
      <c r="L14499" s="15"/>
      <c r="M14499" s="1">
        <f t="shared" si="170"/>
        <v>275395.13298254227</v>
      </c>
      <c r="T14499"/>
    </row>
    <row r="14500" spans="1:20" x14ac:dyDescent="0.25">
      <c r="A14500">
        <v>2000</v>
      </c>
      <c r="B14500">
        <v>9</v>
      </c>
      <c r="C14500">
        <v>10</v>
      </c>
      <c r="D14500">
        <v>79</v>
      </c>
      <c r="E14500">
        <v>68</v>
      </c>
      <c r="F14500">
        <v>0</v>
      </c>
      <c r="H14500">
        <f t="shared" si="171"/>
        <v>73.5</v>
      </c>
      <c r="I14500">
        <f t="shared" si="172"/>
        <v>0</v>
      </c>
      <c r="J14500">
        <f t="shared" si="168"/>
        <v>8.5</v>
      </c>
      <c r="K14500">
        <f t="shared" si="169"/>
        <v>8.5</v>
      </c>
      <c r="L14500" s="15"/>
      <c r="M14500" s="1">
        <f t="shared" si="170"/>
        <v>234652.96607695465</v>
      </c>
      <c r="T14500"/>
    </row>
    <row r="14501" spans="1:20" x14ac:dyDescent="0.25">
      <c r="A14501">
        <v>2000</v>
      </c>
      <c r="B14501">
        <v>9</v>
      </c>
      <c r="C14501">
        <v>11</v>
      </c>
      <c r="D14501">
        <v>77</v>
      </c>
      <c r="E14501">
        <v>67</v>
      </c>
      <c r="F14501">
        <v>0</v>
      </c>
      <c r="H14501">
        <f t="shared" si="171"/>
        <v>72</v>
      </c>
      <c r="I14501">
        <f t="shared" si="172"/>
        <v>0</v>
      </c>
      <c r="J14501">
        <f t="shared" si="168"/>
        <v>7</v>
      </c>
      <c r="K14501">
        <f t="shared" si="169"/>
        <v>7</v>
      </c>
      <c r="L14501" s="15"/>
      <c r="M14501" s="1">
        <f t="shared" si="170"/>
        <v>193910.79917136699</v>
      </c>
      <c r="T14501"/>
    </row>
    <row r="14502" spans="1:20" x14ac:dyDescent="0.25">
      <c r="A14502">
        <v>2000</v>
      </c>
      <c r="B14502">
        <v>9</v>
      </c>
      <c r="C14502">
        <v>12</v>
      </c>
      <c r="D14502">
        <v>81</v>
      </c>
      <c r="E14502">
        <v>70</v>
      </c>
      <c r="F14502">
        <v>0</v>
      </c>
      <c r="H14502">
        <f t="shared" si="171"/>
        <v>75.5</v>
      </c>
      <c r="I14502">
        <f t="shared" si="172"/>
        <v>0</v>
      </c>
      <c r="J14502">
        <f t="shared" si="168"/>
        <v>10.5</v>
      </c>
      <c r="K14502">
        <f t="shared" si="169"/>
        <v>10.5</v>
      </c>
      <c r="L14502" s="15"/>
      <c r="M14502" s="1">
        <f t="shared" si="170"/>
        <v>288975.85528440482</v>
      </c>
      <c r="T14502"/>
    </row>
    <row r="14503" spans="1:20" x14ac:dyDescent="0.25">
      <c r="A14503">
        <v>2000</v>
      </c>
      <c r="B14503">
        <v>9</v>
      </c>
      <c r="C14503">
        <v>13</v>
      </c>
      <c r="D14503">
        <v>79</v>
      </c>
      <c r="E14503">
        <v>66</v>
      </c>
      <c r="F14503">
        <v>37</v>
      </c>
      <c r="H14503">
        <f t="shared" si="171"/>
        <v>72.5</v>
      </c>
      <c r="I14503">
        <f t="shared" si="172"/>
        <v>0</v>
      </c>
      <c r="J14503">
        <f t="shared" si="168"/>
        <v>7.5</v>
      </c>
      <c r="K14503">
        <f t="shared" si="169"/>
        <v>7.5</v>
      </c>
      <c r="L14503" s="15"/>
      <c r="M14503" s="1">
        <f t="shared" si="170"/>
        <v>207491.52147322954</v>
      </c>
      <c r="T14503"/>
    </row>
    <row r="14504" spans="1:20" x14ac:dyDescent="0.25">
      <c r="A14504">
        <v>2000</v>
      </c>
      <c r="B14504">
        <v>9</v>
      </c>
      <c r="C14504">
        <v>14</v>
      </c>
      <c r="D14504">
        <v>77</v>
      </c>
      <c r="E14504">
        <v>60</v>
      </c>
      <c r="F14504">
        <v>0</v>
      </c>
      <c r="H14504">
        <f t="shared" si="171"/>
        <v>68.5</v>
      </c>
      <c r="I14504">
        <f t="shared" si="172"/>
        <v>0</v>
      </c>
      <c r="J14504">
        <f t="shared" si="168"/>
        <v>3.5</v>
      </c>
      <c r="K14504">
        <f t="shared" si="169"/>
        <v>3.5</v>
      </c>
      <c r="L14504" s="15"/>
      <c r="M14504" s="1">
        <f t="shared" si="170"/>
        <v>98845.743058329172</v>
      </c>
      <c r="T14504"/>
    </row>
    <row r="14505" spans="1:20" x14ac:dyDescent="0.25">
      <c r="A14505">
        <v>2000</v>
      </c>
      <c r="B14505">
        <v>9</v>
      </c>
      <c r="C14505">
        <v>15</v>
      </c>
      <c r="D14505">
        <v>72</v>
      </c>
      <c r="E14505">
        <v>59</v>
      </c>
      <c r="F14505">
        <v>91</v>
      </c>
      <c r="H14505">
        <f t="shared" si="171"/>
        <v>65.5</v>
      </c>
      <c r="I14505">
        <f t="shared" si="172"/>
        <v>0</v>
      </c>
      <c r="J14505">
        <f t="shared" si="168"/>
        <v>0.5</v>
      </c>
      <c r="K14505">
        <f t="shared" si="169"/>
        <v>0.5</v>
      </c>
      <c r="L14505" s="15"/>
      <c r="M14505" s="1">
        <f t="shared" si="170"/>
        <v>17361.409247153893</v>
      </c>
      <c r="T14505"/>
    </row>
    <row r="14506" spans="1:20" x14ac:dyDescent="0.25">
      <c r="A14506">
        <v>2000</v>
      </c>
      <c r="B14506">
        <v>9</v>
      </c>
      <c r="C14506">
        <v>16</v>
      </c>
      <c r="D14506">
        <v>66</v>
      </c>
      <c r="E14506">
        <v>54</v>
      </c>
      <c r="F14506">
        <v>0</v>
      </c>
      <c r="H14506">
        <f t="shared" si="171"/>
        <v>60</v>
      </c>
      <c r="I14506">
        <f t="shared" si="172"/>
        <v>5</v>
      </c>
      <c r="J14506">
        <f t="shared" si="168"/>
        <v>0</v>
      </c>
      <c r="K14506">
        <f t="shared" si="169"/>
        <v>5</v>
      </c>
      <c r="L14506" s="15"/>
      <c r="M14506" s="1">
        <f t="shared" si="170"/>
        <v>139587.90996391681</v>
      </c>
      <c r="T14506"/>
    </row>
    <row r="14507" spans="1:20" x14ac:dyDescent="0.25">
      <c r="A14507">
        <v>2000</v>
      </c>
      <c r="B14507">
        <v>9</v>
      </c>
      <c r="C14507">
        <v>17</v>
      </c>
      <c r="D14507">
        <v>69</v>
      </c>
      <c r="E14507">
        <v>52</v>
      </c>
      <c r="F14507">
        <v>0</v>
      </c>
      <c r="H14507">
        <f t="shared" si="171"/>
        <v>60.5</v>
      </c>
      <c r="I14507">
        <f t="shared" si="172"/>
        <v>4.5</v>
      </c>
      <c r="J14507">
        <f t="shared" si="168"/>
        <v>0</v>
      </c>
      <c r="K14507">
        <f t="shared" si="169"/>
        <v>4.5</v>
      </c>
      <c r="L14507" s="15"/>
      <c r="M14507" s="1">
        <f t="shared" si="170"/>
        <v>126007.18766205428</v>
      </c>
      <c r="T14507"/>
    </row>
    <row r="14508" spans="1:20" x14ac:dyDescent="0.25">
      <c r="A14508">
        <v>2000</v>
      </c>
      <c r="B14508">
        <v>9</v>
      </c>
      <c r="C14508">
        <v>18</v>
      </c>
      <c r="D14508">
        <v>75</v>
      </c>
      <c r="E14508">
        <v>59</v>
      </c>
      <c r="F14508">
        <v>0</v>
      </c>
      <c r="H14508">
        <f t="shared" si="171"/>
        <v>67</v>
      </c>
      <c r="I14508">
        <f t="shared" si="172"/>
        <v>0</v>
      </c>
      <c r="J14508">
        <f t="shared" si="168"/>
        <v>2</v>
      </c>
      <c r="K14508">
        <f t="shared" si="169"/>
        <v>2</v>
      </c>
      <c r="L14508" s="15"/>
      <c r="M14508" s="1">
        <f t="shared" si="170"/>
        <v>58103.576152741531</v>
      </c>
      <c r="T14508"/>
    </row>
    <row r="14509" spans="1:20" x14ac:dyDescent="0.25">
      <c r="A14509">
        <v>2000</v>
      </c>
      <c r="B14509">
        <v>9</v>
      </c>
      <c r="C14509">
        <v>19</v>
      </c>
      <c r="D14509">
        <v>71</v>
      </c>
      <c r="E14509">
        <v>63</v>
      </c>
      <c r="F14509">
        <v>190</v>
      </c>
      <c r="H14509">
        <f t="shared" si="171"/>
        <v>67</v>
      </c>
      <c r="I14509">
        <f t="shared" si="172"/>
        <v>0</v>
      </c>
      <c r="J14509">
        <f t="shared" si="168"/>
        <v>2</v>
      </c>
      <c r="K14509">
        <f t="shared" si="169"/>
        <v>2</v>
      </c>
      <c r="L14509" s="15"/>
      <c r="M14509" s="1">
        <f t="shared" si="170"/>
        <v>58103.576152741531</v>
      </c>
      <c r="T14509"/>
    </row>
    <row r="14510" spans="1:20" x14ac:dyDescent="0.25">
      <c r="A14510">
        <v>2000</v>
      </c>
      <c r="B14510">
        <v>9</v>
      </c>
      <c r="C14510">
        <v>20</v>
      </c>
      <c r="D14510">
        <v>82</v>
      </c>
      <c r="E14510">
        <v>64</v>
      </c>
      <c r="F14510">
        <v>0</v>
      </c>
      <c r="H14510">
        <f t="shared" si="171"/>
        <v>73</v>
      </c>
      <c r="I14510">
        <f t="shared" si="172"/>
        <v>0</v>
      </c>
      <c r="J14510">
        <f t="shared" si="168"/>
        <v>8</v>
      </c>
      <c r="K14510">
        <f t="shared" si="169"/>
        <v>8</v>
      </c>
      <c r="L14510" s="15"/>
      <c r="M14510" s="1">
        <f t="shared" si="170"/>
        <v>221072.24377509209</v>
      </c>
      <c r="T14510"/>
    </row>
    <row r="14511" spans="1:20" x14ac:dyDescent="0.25">
      <c r="A14511">
        <v>2000</v>
      </c>
      <c r="B14511">
        <v>9</v>
      </c>
      <c r="C14511">
        <v>21</v>
      </c>
      <c r="D14511">
        <v>74</v>
      </c>
      <c r="E14511">
        <v>61</v>
      </c>
      <c r="F14511">
        <v>0</v>
      </c>
      <c r="H14511">
        <f t="shared" si="171"/>
        <v>67.5</v>
      </c>
      <c r="I14511">
        <f t="shared" si="172"/>
        <v>0</v>
      </c>
      <c r="J14511">
        <f t="shared" si="168"/>
        <v>2.5</v>
      </c>
      <c r="K14511">
        <f t="shared" si="169"/>
        <v>2.5</v>
      </c>
      <c r="L14511" s="15"/>
      <c r="M14511" s="1">
        <f t="shared" si="170"/>
        <v>71684.298454604083</v>
      </c>
      <c r="T14511"/>
    </row>
    <row r="14512" spans="1:20" x14ac:dyDescent="0.25">
      <c r="A14512">
        <v>2000</v>
      </c>
      <c r="B14512">
        <v>9</v>
      </c>
      <c r="C14512">
        <v>22</v>
      </c>
      <c r="D14512">
        <v>68</v>
      </c>
      <c r="E14512">
        <v>56</v>
      </c>
      <c r="F14512">
        <v>0</v>
      </c>
      <c r="H14512">
        <f t="shared" si="171"/>
        <v>62</v>
      </c>
      <c r="I14512">
        <f t="shared" si="172"/>
        <v>3</v>
      </c>
      <c r="J14512">
        <f t="shared" si="168"/>
        <v>0</v>
      </c>
      <c r="K14512">
        <f t="shared" si="169"/>
        <v>3</v>
      </c>
      <c r="L14512" s="15"/>
      <c r="M14512" s="1">
        <f t="shared" si="170"/>
        <v>85265.020756466634</v>
      </c>
      <c r="T14512"/>
    </row>
    <row r="14513" spans="1:20" x14ac:dyDescent="0.25">
      <c r="A14513">
        <v>2000</v>
      </c>
      <c r="B14513">
        <v>9</v>
      </c>
      <c r="C14513">
        <v>23</v>
      </c>
      <c r="D14513">
        <v>68</v>
      </c>
      <c r="E14513">
        <v>60</v>
      </c>
      <c r="F14513">
        <v>9</v>
      </c>
      <c r="H14513">
        <f t="shared" si="171"/>
        <v>64</v>
      </c>
      <c r="I14513">
        <f t="shared" si="172"/>
        <v>1</v>
      </c>
      <c r="J14513">
        <f t="shared" si="168"/>
        <v>0</v>
      </c>
      <c r="K14513">
        <f t="shared" si="169"/>
        <v>1</v>
      </c>
      <c r="L14513" s="15"/>
      <c r="M14513" s="1">
        <f t="shared" si="170"/>
        <v>30942.131549016442</v>
      </c>
      <c r="T14513"/>
    </row>
    <row r="14514" spans="1:20" x14ac:dyDescent="0.25">
      <c r="A14514">
        <v>2000</v>
      </c>
      <c r="B14514">
        <v>9</v>
      </c>
      <c r="C14514">
        <v>24</v>
      </c>
      <c r="D14514">
        <v>75</v>
      </c>
      <c r="E14514">
        <v>58</v>
      </c>
      <c r="F14514">
        <v>0</v>
      </c>
      <c r="H14514">
        <f t="shared" si="171"/>
        <v>66.5</v>
      </c>
      <c r="I14514">
        <f t="shared" si="172"/>
        <v>0</v>
      </c>
      <c r="J14514">
        <f t="shared" si="168"/>
        <v>1.5</v>
      </c>
      <c r="K14514">
        <f t="shared" si="169"/>
        <v>1.5</v>
      </c>
      <c r="L14514" s="15"/>
      <c r="M14514" s="1">
        <f t="shared" si="170"/>
        <v>44522.853850878986</v>
      </c>
      <c r="T14514"/>
    </row>
    <row r="14515" spans="1:20" x14ac:dyDescent="0.25">
      <c r="A14515">
        <v>2000</v>
      </c>
      <c r="B14515">
        <v>9</v>
      </c>
      <c r="C14515">
        <v>25</v>
      </c>
      <c r="D14515">
        <v>63</v>
      </c>
      <c r="E14515">
        <v>51</v>
      </c>
      <c r="F14515">
        <v>8</v>
      </c>
      <c r="H14515">
        <f t="shared" si="171"/>
        <v>57</v>
      </c>
      <c r="I14515">
        <f t="shared" si="172"/>
        <v>8</v>
      </c>
      <c r="J14515">
        <f t="shared" si="168"/>
        <v>0</v>
      </c>
      <c r="K14515">
        <f t="shared" si="169"/>
        <v>8</v>
      </c>
      <c r="L14515" s="15"/>
      <c r="M14515" s="1">
        <f t="shared" si="170"/>
        <v>221072.24377509209</v>
      </c>
      <c r="T14515"/>
    </row>
    <row r="14516" spans="1:20" x14ac:dyDescent="0.25">
      <c r="A14516">
        <v>2000</v>
      </c>
      <c r="B14516">
        <v>9</v>
      </c>
      <c r="C14516">
        <v>26</v>
      </c>
      <c r="D14516">
        <v>54</v>
      </c>
      <c r="E14516">
        <v>50</v>
      </c>
      <c r="F14516">
        <v>33</v>
      </c>
      <c r="H14516">
        <f t="shared" si="171"/>
        <v>52</v>
      </c>
      <c r="I14516">
        <f t="shared" si="172"/>
        <v>13</v>
      </c>
      <c r="J14516">
        <f t="shared" si="168"/>
        <v>0</v>
      </c>
      <c r="K14516">
        <f t="shared" si="169"/>
        <v>13</v>
      </c>
      <c r="L14516" s="15"/>
      <c r="M14516" s="1">
        <f t="shared" si="170"/>
        <v>356879.46679371758</v>
      </c>
      <c r="T14516"/>
    </row>
    <row r="14517" spans="1:20" x14ac:dyDescent="0.25">
      <c r="A14517">
        <v>2000</v>
      </c>
      <c r="B14517">
        <v>9</v>
      </c>
      <c r="C14517">
        <v>27</v>
      </c>
      <c r="D14517">
        <v>68</v>
      </c>
      <c r="E14517">
        <v>47</v>
      </c>
      <c r="F14517">
        <v>0</v>
      </c>
      <c r="H14517">
        <f t="shared" si="171"/>
        <v>57.5</v>
      </c>
      <c r="I14517">
        <f t="shared" si="172"/>
        <v>7.5</v>
      </c>
      <c r="J14517">
        <f t="shared" si="168"/>
        <v>0</v>
      </c>
      <c r="K14517">
        <f t="shared" si="169"/>
        <v>7.5</v>
      </c>
      <c r="L14517" s="15"/>
      <c r="M14517" s="1">
        <f t="shared" si="170"/>
        <v>207491.52147322954</v>
      </c>
      <c r="T14517"/>
    </row>
    <row r="14518" spans="1:20" x14ac:dyDescent="0.25">
      <c r="A14518">
        <v>2000</v>
      </c>
      <c r="B14518">
        <v>9</v>
      </c>
      <c r="C14518">
        <v>28</v>
      </c>
      <c r="D14518">
        <v>67</v>
      </c>
      <c r="E14518">
        <v>49</v>
      </c>
      <c r="F14518">
        <v>0</v>
      </c>
      <c r="H14518">
        <f t="shared" si="171"/>
        <v>58</v>
      </c>
      <c r="I14518">
        <f t="shared" si="172"/>
        <v>7</v>
      </c>
      <c r="J14518">
        <f t="shared" si="168"/>
        <v>0</v>
      </c>
      <c r="K14518">
        <f t="shared" si="169"/>
        <v>7</v>
      </c>
      <c r="L14518" s="15"/>
      <c r="M14518" s="1">
        <f t="shared" si="170"/>
        <v>193910.79917136699</v>
      </c>
      <c r="T14518"/>
    </row>
    <row r="14519" spans="1:20" x14ac:dyDescent="0.25">
      <c r="A14519">
        <v>2000</v>
      </c>
      <c r="B14519">
        <v>9</v>
      </c>
      <c r="C14519">
        <v>29</v>
      </c>
      <c r="D14519">
        <v>59</v>
      </c>
      <c r="E14519">
        <v>43</v>
      </c>
      <c r="F14519">
        <v>0</v>
      </c>
      <c r="H14519">
        <f t="shared" si="171"/>
        <v>51</v>
      </c>
      <c r="I14519">
        <f t="shared" si="172"/>
        <v>14</v>
      </c>
      <c r="J14519">
        <f t="shared" si="168"/>
        <v>0</v>
      </c>
      <c r="K14519">
        <f t="shared" si="169"/>
        <v>14</v>
      </c>
      <c r="L14519" s="15"/>
      <c r="M14519" s="1">
        <f t="shared" si="170"/>
        <v>384040.91139744263</v>
      </c>
      <c r="T14519"/>
    </row>
    <row r="14520" spans="1:20" x14ac:dyDescent="0.25">
      <c r="A14520">
        <v>2000</v>
      </c>
      <c r="B14520">
        <v>9</v>
      </c>
      <c r="C14520">
        <v>30</v>
      </c>
      <c r="D14520">
        <v>65</v>
      </c>
      <c r="E14520">
        <v>48</v>
      </c>
      <c r="F14520">
        <v>0</v>
      </c>
      <c r="H14520">
        <f t="shared" si="171"/>
        <v>56.5</v>
      </c>
      <c r="I14520">
        <f t="shared" si="172"/>
        <v>8.5</v>
      </c>
      <c r="J14520">
        <f t="shared" si="168"/>
        <v>0</v>
      </c>
      <c r="K14520">
        <f t="shared" si="169"/>
        <v>8.5</v>
      </c>
      <c r="L14520" s="15"/>
      <c r="M14520" s="1">
        <f t="shared" si="170"/>
        <v>234652.96607695465</v>
      </c>
      <c r="T14520"/>
    </row>
    <row r="14521" spans="1:20" x14ac:dyDescent="0.25">
      <c r="A14521">
        <v>2000</v>
      </c>
      <c r="B14521">
        <v>10</v>
      </c>
      <c r="C14521">
        <v>1</v>
      </c>
      <c r="D14521">
        <v>69</v>
      </c>
      <c r="E14521">
        <v>53</v>
      </c>
      <c r="F14521">
        <v>0</v>
      </c>
      <c r="H14521">
        <f t="shared" si="171"/>
        <v>61</v>
      </c>
      <c r="I14521">
        <f t="shared" si="172"/>
        <v>4</v>
      </c>
      <c r="J14521">
        <f t="shared" si="168"/>
        <v>0</v>
      </c>
      <c r="K14521">
        <f t="shared" si="169"/>
        <v>4</v>
      </c>
      <c r="L14521" s="15"/>
      <c r="M14521" s="1">
        <f t="shared" si="170"/>
        <v>112426.46536019172</v>
      </c>
      <c r="T14521"/>
    </row>
    <row r="14522" spans="1:20" x14ac:dyDescent="0.25">
      <c r="A14522">
        <v>2000</v>
      </c>
      <c r="B14522">
        <v>10</v>
      </c>
      <c r="C14522">
        <v>2</v>
      </c>
      <c r="D14522">
        <v>69</v>
      </c>
      <c r="E14522">
        <v>55</v>
      </c>
      <c r="F14522">
        <v>0</v>
      </c>
      <c r="H14522">
        <f t="shared" si="171"/>
        <v>62</v>
      </c>
      <c r="I14522">
        <f t="shared" si="172"/>
        <v>3</v>
      </c>
      <c r="J14522">
        <f t="shared" si="168"/>
        <v>0</v>
      </c>
      <c r="K14522">
        <f t="shared" si="169"/>
        <v>3</v>
      </c>
      <c r="L14522" s="15"/>
      <c r="M14522" s="1">
        <f t="shared" si="170"/>
        <v>85265.020756466634</v>
      </c>
      <c r="T14522"/>
    </row>
    <row r="14523" spans="1:20" x14ac:dyDescent="0.25">
      <c r="A14523">
        <v>2000</v>
      </c>
      <c r="B14523">
        <v>10</v>
      </c>
      <c r="C14523">
        <v>3</v>
      </c>
      <c r="D14523">
        <v>79</v>
      </c>
      <c r="E14523">
        <v>61</v>
      </c>
      <c r="F14523">
        <v>0</v>
      </c>
      <c r="H14523">
        <f t="shared" si="171"/>
        <v>70</v>
      </c>
      <c r="I14523">
        <f t="shared" si="172"/>
        <v>0</v>
      </c>
      <c r="J14523">
        <f t="shared" si="168"/>
        <v>5</v>
      </c>
      <c r="K14523">
        <f t="shared" si="169"/>
        <v>5</v>
      </c>
      <c r="L14523" s="15"/>
      <c r="M14523" s="1">
        <f t="shared" si="170"/>
        <v>139587.90996391681</v>
      </c>
      <c r="T14523"/>
    </row>
    <row r="14524" spans="1:20" x14ac:dyDescent="0.25">
      <c r="A14524">
        <v>2000</v>
      </c>
      <c r="B14524">
        <v>10</v>
      </c>
      <c r="C14524">
        <v>4</v>
      </c>
      <c r="D14524">
        <v>72</v>
      </c>
      <c r="E14524">
        <v>57</v>
      </c>
      <c r="F14524">
        <v>5</v>
      </c>
      <c r="H14524">
        <f t="shared" si="171"/>
        <v>64.5</v>
      </c>
      <c r="I14524">
        <f t="shared" si="172"/>
        <v>0.5</v>
      </c>
      <c r="J14524">
        <f t="shared" si="168"/>
        <v>0</v>
      </c>
      <c r="K14524">
        <f t="shared" si="169"/>
        <v>0.5</v>
      </c>
      <c r="L14524" s="15"/>
      <c r="M14524" s="1">
        <f t="shared" si="170"/>
        <v>17361.409247153893</v>
      </c>
      <c r="T14524"/>
    </row>
    <row r="14525" spans="1:20" x14ac:dyDescent="0.25">
      <c r="A14525">
        <v>2000</v>
      </c>
      <c r="B14525">
        <v>10</v>
      </c>
      <c r="C14525">
        <v>5</v>
      </c>
      <c r="D14525">
        <v>66</v>
      </c>
      <c r="E14525">
        <v>56</v>
      </c>
      <c r="F14525">
        <v>8</v>
      </c>
      <c r="H14525">
        <f t="shared" si="171"/>
        <v>61</v>
      </c>
      <c r="I14525">
        <f t="shared" si="172"/>
        <v>4</v>
      </c>
      <c r="J14525">
        <f t="shared" si="168"/>
        <v>0</v>
      </c>
      <c r="K14525">
        <f t="shared" si="169"/>
        <v>4</v>
      </c>
      <c r="L14525" s="15"/>
      <c r="M14525" s="1">
        <f t="shared" si="170"/>
        <v>112426.46536019172</v>
      </c>
      <c r="T14525"/>
    </row>
    <row r="14526" spans="1:20" x14ac:dyDescent="0.25">
      <c r="A14526">
        <v>2000</v>
      </c>
      <c r="B14526">
        <v>10</v>
      </c>
      <c r="C14526">
        <v>6</v>
      </c>
      <c r="D14526">
        <v>71</v>
      </c>
      <c r="E14526">
        <v>56</v>
      </c>
      <c r="F14526">
        <v>1</v>
      </c>
      <c r="H14526">
        <f t="shared" si="171"/>
        <v>63.5</v>
      </c>
      <c r="I14526">
        <f t="shared" si="172"/>
        <v>1.5</v>
      </c>
      <c r="J14526">
        <f t="shared" si="168"/>
        <v>0</v>
      </c>
      <c r="K14526">
        <f t="shared" si="169"/>
        <v>1.5</v>
      </c>
      <c r="L14526" s="15"/>
      <c r="M14526" s="1">
        <f t="shared" si="170"/>
        <v>44522.853850878986</v>
      </c>
      <c r="T14526"/>
    </row>
    <row r="14527" spans="1:20" x14ac:dyDescent="0.25">
      <c r="A14527">
        <v>2000</v>
      </c>
      <c r="B14527">
        <v>10</v>
      </c>
      <c r="C14527">
        <v>7</v>
      </c>
      <c r="D14527">
        <v>61</v>
      </c>
      <c r="E14527">
        <v>47</v>
      </c>
      <c r="F14527">
        <v>0</v>
      </c>
      <c r="H14527">
        <f t="shared" si="171"/>
        <v>54</v>
      </c>
      <c r="I14527">
        <f t="shared" si="172"/>
        <v>11</v>
      </c>
      <c r="J14527">
        <f t="shared" si="168"/>
        <v>0</v>
      </c>
      <c r="K14527">
        <f t="shared" si="169"/>
        <v>11</v>
      </c>
      <c r="L14527" s="15"/>
      <c r="M14527" s="1">
        <f t="shared" si="170"/>
        <v>302556.57758626738</v>
      </c>
      <c r="T14527"/>
    </row>
    <row r="14528" spans="1:20" x14ac:dyDescent="0.25">
      <c r="A14528">
        <v>2000</v>
      </c>
      <c r="B14528">
        <v>10</v>
      </c>
      <c r="C14528">
        <v>8</v>
      </c>
      <c r="D14528">
        <v>54</v>
      </c>
      <c r="E14528">
        <v>41</v>
      </c>
      <c r="F14528">
        <v>0</v>
      </c>
      <c r="H14528">
        <f t="shared" si="171"/>
        <v>47.5</v>
      </c>
      <c r="I14528">
        <f t="shared" si="172"/>
        <v>17.5</v>
      </c>
      <c r="J14528">
        <f t="shared" si="168"/>
        <v>0</v>
      </c>
      <c r="K14528">
        <f t="shared" si="169"/>
        <v>17.5</v>
      </c>
      <c r="L14528" s="15"/>
      <c r="M14528" s="1">
        <f t="shared" si="170"/>
        <v>479105.96751048049</v>
      </c>
      <c r="T14528"/>
    </row>
    <row r="14529" spans="1:20" x14ac:dyDescent="0.25">
      <c r="A14529">
        <v>2000</v>
      </c>
      <c r="B14529">
        <v>10</v>
      </c>
      <c r="C14529">
        <v>9</v>
      </c>
      <c r="D14529">
        <v>50</v>
      </c>
      <c r="E14529">
        <v>38</v>
      </c>
      <c r="F14529">
        <v>0</v>
      </c>
      <c r="H14529">
        <f t="shared" si="171"/>
        <v>44</v>
      </c>
      <c r="I14529">
        <f t="shared" si="172"/>
        <v>21</v>
      </c>
      <c r="J14529">
        <f t="shared" si="168"/>
        <v>0</v>
      </c>
      <c r="K14529">
        <f t="shared" si="169"/>
        <v>21</v>
      </c>
      <c r="L14529" s="15"/>
      <c r="M14529" s="1">
        <f t="shared" si="170"/>
        <v>574171.0236235183</v>
      </c>
      <c r="T14529"/>
    </row>
    <row r="14530" spans="1:20" x14ac:dyDescent="0.25">
      <c r="A14530">
        <v>2000</v>
      </c>
      <c r="B14530">
        <v>10</v>
      </c>
      <c r="C14530">
        <v>10</v>
      </c>
      <c r="D14530">
        <v>50</v>
      </c>
      <c r="E14530">
        <v>36</v>
      </c>
      <c r="F14530">
        <v>0</v>
      </c>
      <c r="H14530">
        <f t="shared" si="171"/>
        <v>43</v>
      </c>
      <c r="I14530">
        <f t="shared" si="172"/>
        <v>22</v>
      </c>
      <c r="J14530">
        <f t="shared" si="168"/>
        <v>0</v>
      </c>
      <c r="K14530">
        <f t="shared" si="169"/>
        <v>22</v>
      </c>
      <c r="L14530" s="15"/>
      <c r="M14530" s="1">
        <f t="shared" si="170"/>
        <v>601332.4682272434</v>
      </c>
      <c r="T14530"/>
    </row>
    <row r="14531" spans="1:20" x14ac:dyDescent="0.25">
      <c r="A14531">
        <v>2000</v>
      </c>
      <c r="B14531">
        <v>10</v>
      </c>
      <c r="C14531">
        <v>11</v>
      </c>
      <c r="D14531">
        <v>66</v>
      </c>
      <c r="E14531">
        <v>47</v>
      </c>
      <c r="F14531">
        <v>0</v>
      </c>
      <c r="H14531">
        <f t="shared" si="171"/>
        <v>56.5</v>
      </c>
      <c r="I14531">
        <f t="shared" si="172"/>
        <v>8.5</v>
      </c>
      <c r="J14531">
        <f t="shared" si="168"/>
        <v>0</v>
      </c>
      <c r="K14531">
        <f t="shared" si="169"/>
        <v>8.5</v>
      </c>
      <c r="L14531" s="15"/>
      <c r="M14531" s="1">
        <f t="shared" si="170"/>
        <v>234652.96607695465</v>
      </c>
      <c r="T14531"/>
    </row>
    <row r="14532" spans="1:20" x14ac:dyDescent="0.25">
      <c r="A14532">
        <v>2000</v>
      </c>
      <c r="B14532">
        <v>10</v>
      </c>
      <c r="C14532">
        <v>12</v>
      </c>
      <c r="D14532">
        <v>69</v>
      </c>
      <c r="E14532">
        <v>50</v>
      </c>
      <c r="F14532">
        <v>0</v>
      </c>
      <c r="H14532">
        <f t="shared" si="171"/>
        <v>59.5</v>
      </c>
      <c r="I14532">
        <f t="shared" si="172"/>
        <v>5.5</v>
      </c>
      <c r="J14532">
        <f t="shared" si="168"/>
        <v>0</v>
      </c>
      <c r="K14532">
        <f t="shared" si="169"/>
        <v>5.5</v>
      </c>
      <c r="L14532" s="15"/>
      <c r="M14532" s="1">
        <f t="shared" si="170"/>
        <v>153168.63226577936</v>
      </c>
      <c r="T14532"/>
    </row>
    <row r="14533" spans="1:20" x14ac:dyDescent="0.25">
      <c r="A14533">
        <v>2000</v>
      </c>
      <c r="B14533">
        <v>10</v>
      </c>
      <c r="C14533">
        <v>13</v>
      </c>
      <c r="D14533">
        <v>72</v>
      </c>
      <c r="E14533">
        <v>53</v>
      </c>
      <c r="F14533">
        <v>0</v>
      </c>
      <c r="H14533">
        <f t="shared" si="171"/>
        <v>62.5</v>
      </c>
      <c r="I14533">
        <f t="shared" si="172"/>
        <v>2.5</v>
      </c>
      <c r="J14533">
        <f t="shared" si="168"/>
        <v>0</v>
      </c>
      <c r="K14533">
        <f t="shared" si="169"/>
        <v>2.5</v>
      </c>
      <c r="L14533" s="15"/>
      <c r="M14533" s="1">
        <f t="shared" si="170"/>
        <v>71684.298454604083</v>
      </c>
      <c r="T14533"/>
    </row>
    <row r="14534" spans="1:20" x14ac:dyDescent="0.25">
      <c r="A14534">
        <v>2000</v>
      </c>
      <c r="B14534">
        <v>10</v>
      </c>
      <c r="C14534">
        <v>14</v>
      </c>
      <c r="D14534">
        <v>77</v>
      </c>
      <c r="E14534">
        <v>59</v>
      </c>
      <c r="F14534">
        <v>0</v>
      </c>
      <c r="H14534">
        <f t="shared" si="171"/>
        <v>68</v>
      </c>
      <c r="I14534">
        <f t="shared" si="172"/>
        <v>0</v>
      </c>
      <c r="J14534">
        <f t="shared" ref="J14534:J14580" si="173">+IF(H14534&gt;$L$12418,H14534-$L$12418,0)</f>
        <v>3</v>
      </c>
      <c r="K14534">
        <f t="shared" ref="K14534:K14580" si="174">+I14534+J14534</f>
        <v>3</v>
      </c>
      <c r="L14534" s="15"/>
      <c r="M14534" s="1">
        <f t="shared" ref="M14534:M14580" si="175">+(L$12416/30.25)+($L$12417*K14534)</f>
        <v>85265.020756466634</v>
      </c>
      <c r="T14534"/>
    </row>
    <row r="14535" spans="1:20" x14ac:dyDescent="0.25">
      <c r="A14535">
        <v>2000</v>
      </c>
      <c r="B14535">
        <v>10</v>
      </c>
      <c r="C14535">
        <v>15</v>
      </c>
      <c r="D14535">
        <v>76</v>
      </c>
      <c r="E14535">
        <v>62</v>
      </c>
      <c r="F14535">
        <v>0</v>
      </c>
      <c r="H14535">
        <f t="shared" si="171"/>
        <v>69</v>
      </c>
      <c r="I14535">
        <f t="shared" si="172"/>
        <v>0</v>
      </c>
      <c r="J14535">
        <f t="shared" si="173"/>
        <v>4</v>
      </c>
      <c r="K14535">
        <f t="shared" si="174"/>
        <v>4</v>
      </c>
      <c r="L14535" s="15"/>
      <c r="M14535" s="1">
        <f t="shared" si="175"/>
        <v>112426.46536019172</v>
      </c>
      <c r="T14535"/>
    </row>
    <row r="14536" spans="1:20" x14ac:dyDescent="0.25">
      <c r="A14536">
        <v>2000</v>
      </c>
      <c r="B14536">
        <v>10</v>
      </c>
      <c r="C14536">
        <v>16</v>
      </c>
      <c r="D14536">
        <v>66</v>
      </c>
      <c r="E14536">
        <v>50</v>
      </c>
      <c r="F14536">
        <v>7</v>
      </c>
      <c r="H14536">
        <f t="shared" si="171"/>
        <v>58</v>
      </c>
      <c r="I14536">
        <f t="shared" si="172"/>
        <v>7</v>
      </c>
      <c r="J14536">
        <f t="shared" si="173"/>
        <v>0</v>
      </c>
      <c r="K14536">
        <f t="shared" si="174"/>
        <v>7</v>
      </c>
      <c r="L14536" s="15"/>
      <c r="M14536" s="1">
        <f t="shared" si="175"/>
        <v>193910.79917136699</v>
      </c>
      <c r="T14536"/>
    </row>
    <row r="14537" spans="1:20" x14ac:dyDescent="0.25">
      <c r="A14537">
        <v>2000</v>
      </c>
      <c r="B14537">
        <v>10</v>
      </c>
      <c r="C14537">
        <v>17</v>
      </c>
      <c r="D14537">
        <v>57</v>
      </c>
      <c r="E14537">
        <v>50</v>
      </c>
      <c r="F14537">
        <v>1</v>
      </c>
      <c r="H14537">
        <f t="shared" si="171"/>
        <v>53.5</v>
      </c>
      <c r="I14537">
        <f t="shared" si="172"/>
        <v>11.5</v>
      </c>
      <c r="J14537">
        <f t="shared" si="173"/>
        <v>0</v>
      </c>
      <c r="K14537">
        <f t="shared" si="174"/>
        <v>11.5</v>
      </c>
      <c r="L14537" s="15"/>
      <c r="M14537" s="1">
        <f t="shared" si="175"/>
        <v>316137.29988812993</v>
      </c>
      <c r="T14537"/>
    </row>
    <row r="14538" spans="1:20" x14ac:dyDescent="0.25">
      <c r="A14538">
        <v>2000</v>
      </c>
      <c r="B14538">
        <v>10</v>
      </c>
      <c r="C14538">
        <v>18</v>
      </c>
      <c r="D14538">
        <v>59</v>
      </c>
      <c r="E14538">
        <v>53</v>
      </c>
      <c r="F14538">
        <v>45</v>
      </c>
      <c r="H14538">
        <f t="shared" si="171"/>
        <v>56</v>
      </c>
      <c r="I14538">
        <f t="shared" si="172"/>
        <v>9</v>
      </c>
      <c r="J14538">
        <f t="shared" si="173"/>
        <v>0</v>
      </c>
      <c r="K14538">
        <f t="shared" si="174"/>
        <v>9</v>
      </c>
      <c r="L14538" s="15"/>
      <c r="M14538" s="1">
        <f t="shared" si="175"/>
        <v>248233.6883788172</v>
      </c>
      <c r="T14538"/>
    </row>
    <row r="14539" spans="1:20" x14ac:dyDescent="0.25">
      <c r="A14539">
        <v>2000</v>
      </c>
      <c r="B14539">
        <v>10</v>
      </c>
      <c r="C14539">
        <v>19</v>
      </c>
      <c r="D14539">
        <v>64</v>
      </c>
      <c r="E14539">
        <v>50</v>
      </c>
      <c r="F14539">
        <v>0</v>
      </c>
      <c r="H14539">
        <f t="shared" si="171"/>
        <v>57</v>
      </c>
      <c r="I14539">
        <f t="shared" si="172"/>
        <v>8</v>
      </c>
      <c r="J14539">
        <f t="shared" si="173"/>
        <v>0</v>
      </c>
      <c r="K14539">
        <f t="shared" si="174"/>
        <v>8</v>
      </c>
      <c r="L14539" s="15"/>
      <c r="M14539" s="1">
        <f t="shared" si="175"/>
        <v>221072.24377509209</v>
      </c>
      <c r="T14539"/>
    </row>
    <row r="14540" spans="1:20" x14ac:dyDescent="0.25">
      <c r="A14540">
        <v>2000</v>
      </c>
      <c r="B14540">
        <v>10</v>
      </c>
      <c r="C14540">
        <v>20</v>
      </c>
      <c r="D14540">
        <v>65</v>
      </c>
      <c r="E14540">
        <v>46</v>
      </c>
      <c r="F14540">
        <v>0</v>
      </c>
      <c r="H14540">
        <f t="shared" si="171"/>
        <v>55.5</v>
      </c>
      <c r="I14540">
        <f t="shared" si="172"/>
        <v>9.5</v>
      </c>
      <c r="J14540">
        <f t="shared" si="173"/>
        <v>0</v>
      </c>
      <c r="K14540">
        <f t="shared" si="174"/>
        <v>9.5</v>
      </c>
      <c r="L14540" s="15"/>
      <c r="M14540" s="1">
        <f t="shared" si="175"/>
        <v>261814.41068067972</v>
      </c>
      <c r="T14540"/>
    </row>
    <row r="14541" spans="1:20" x14ac:dyDescent="0.25">
      <c r="A14541">
        <v>2000</v>
      </c>
      <c r="B14541">
        <v>10</v>
      </c>
      <c r="C14541">
        <v>21</v>
      </c>
      <c r="D14541">
        <v>73</v>
      </c>
      <c r="E14541">
        <v>53</v>
      </c>
      <c r="F14541">
        <v>0</v>
      </c>
      <c r="H14541">
        <f t="shared" si="171"/>
        <v>63</v>
      </c>
      <c r="I14541">
        <f t="shared" si="172"/>
        <v>2</v>
      </c>
      <c r="J14541">
        <f t="shared" si="173"/>
        <v>0</v>
      </c>
      <c r="K14541">
        <f t="shared" si="174"/>
        <v>2</v>
      </c>
      <c r="L14541" s="15"/>
      <c r="M14541" s="1">
        <f t="shared" si="175"/>
        <v>58103.576152741531</v>
      </c>
      <c r="T14541"/>
    </row>
    <row r="14542" spans="1:20" x14ac:dyDescent="0.25">
      <c r="A14542">
        <v>2000</v>
      </c>
      <c r="B14542">
        <v>10</v>
      </c>
      <c r="C14542">
        <v>22</v>
      </c>
      <c r="D14542">
        <v>63</v>
      </c>
      <c r="E14542">
        <v>49</v>
      </c>
      <c r="F14542">
        <v>0</v>
      </c>
      <c r="H14542">
        <f t="shared" si="171"/>
        <v>56</v>
      </c>
      <c r="I14542">
        <f t="shared" si="172"/>
        <v>9</v>
      </c>
      <c r="J14542">
        <f t="shared" si="173"/>
        <v>0</v>
      </c>
      <c r="K14542">
        <f t="shared" si="174"/>
        <v>9</v>
      </c>
      <c r="L14542" s="15"/>
      <c r="M14542" s="1">
        <f t="shared" si="175"/>
        <v>248233.6883788172</v>
      </c>
      <c r="T14542"/>
    </row>
    <row r="14543" spans="1:20" x14ac:dyDescent="0.25">
      <c r="A14543">
        <v>2000</v>
      </c>
      <c r="B14543">
        <v>10</v>
      </c>
      <c r="C14543">
        <v>23</v>
      </c>
      <c r="D14543">
        <v>59</v>
      </c>
      <c r="E14543">
        <v>42</v>
      </c>
      <c r="F14543">
        <v>0</v>
      </c>
      <c r="H14543">
        <f t="shared" si="171"/>
        <v>50.5</v>
      </c>
      <c r="I14543">
        <f t="shared" si="172"/>
        <v>14.5</v>
      </c>
      <c r="J14543">
        <f t="shared" si="173"/>
        <v>0</v>
      </c>
      <c r="K14543">
        <f t="shared" si="174"/>
        <v>14.5</v>
      </c>
      <c r="L14543" s="15"/>
      <c r="M14543" s="1">
        <f t="shared" si="175"/>
        <v>397621.63369930518</v>
      </c>
      <c r="T14543"/>
    </row>
    <row r="14544" spans="1:20" x14ac:dyDescent="0.25">
      <c r="A14544">
        <v>2000</v>
      </c>
      <c r="B14544">
        <v>10</v>
      </c>
      <c r="C14544">
        <v>24</v>
      </c>
      <c r="D14544">
        <v>66</v>
      </c>
      <c r="E14544">
        <v>50</v>
      </c>
      <c r="F14544">
        <v>0</v>
      </c>
      <c r="H14544">
        <f t="shared" si="171"/>
        <v>58</v>
      </c>
      <c r="I14544">
        <f t="shared" si="172"/>
        <v>7</v>
      </c>
      <c r="J14544">
        <f t="shared" si="173"/>
        <v>0</v>
      </c>
      <c r="K14544">
        <f t="shared" si="174"/>
        <v>7</v>
      </c>
      <c r="L14544" s="15"/>
      <c r="M14544" s="1">
        <f t="shared" si="175"/>
        <v>193910.79917136699</v>
      </c>
      <c r="T14544"/>
    </row>
    <row r="14545" spans="1:20" x14ac:dyDescent="0.25">
      <c r="A14545">
        <v>2000</v>
      </c>
      <c r="B14545">
        <v>10</v>
      </c>
      <c r="C14545">
        <v>25</v>
      </c>
      <c r="D14545">
        <v>72</v>
      </c>
      <c r="E14545">
        <v>54</v>
      </c>
      <c r="F14545">
        <v>0</v>
      </c>
      <c r="H14545">
        <f t="shared" si="171"/>
        <v>63</v>
      </c>
      <c r="I14545">
        <f t="shared" si="172"/>
        <v>2</v>
      </c>
      <c r="J14545">
        <f t="shared" si="173"/>
        <v>0</v>
      </c>
      <c r="K14545">
        <f t="shared" si="174"/>
        <v>2</v>
      </c>
      <c r="L14545" s="15"/>
      <c r="M14545" s="1">
        <f t="shared" si="175"/>
        <v>58103.576152741531</v>
      </c>
      <c r="T14545"/>
    </row>
    <row r="14546" spans="1:20" x14ac:dyDescent="0.25">
      <c r="A14546">
        <v>2000</v>
      </c>
      <c r="B14546">
        <v>10</v>
      </c>
      <c r="C14546">
        <v>26</v>
      </c>
      <c r="D14546">
        <v>70</v>
      </c>
      <c r="E14546">
        <v>55</v>
      </c>
      <c r="F14546">
        <v>0</v>
      </c>
      <c r="H14546">
        <f t="shared" si="171"/>
        <v>62.5</v>
      </c>
      <c r="I14546">
        <f t="shared" si="172"/>
        <v>2.5</v>
      </c>
      <c r="J14546">
        <f t="shared" si="173"/>
        <v>0</v>
      </c>
      <c r="K14546">
        <f t="shared" si="174"/>
        <v>2.5</v>
      </c>
      <c r="L14546" s="15"/>
      <c r="M14546" s="1">
        <f t="shared" si="175"/>
        <v>71684.298454604083</v>
      </c>
      <c r="T14546"/>
    </row>
    <row r="14547" spans="1:20" x14ac:dyDescent="0.25">
      <c r="A14547">
        <v>2000</v>
      </c>
      <c r="B14547">
        <v>10</v>
      </c>
      <c r="C14547">
        <v>27</v>
      </c>
      <c r="D14547">
        <v>66</v>
      </c>
      <c r="E14547">
        <v>55</v>
      </c>
      <c r="F14547">
        <v>0</v>
      </c>
      <c r="H14547">
        <f t="shared" si="171"/>
        <v>60.5</v>
      </c>
      <c r="I14547">
        <f t="shared" si="172"/>
        <v>4.5</v>
      </c>
      <c r="J14547">
        <f t="shared" si="173"/>
        <v>0</v>
      </c>
      <c r="K14547">
        <f t="shared" si="174"/>
        <v>4.5</v>
      </c>
      <c r="L14547" s="15"/>
      <c r="M14547" s="1">
        <f t="shared" si="175"/>
        <v>126007.18766205428</v>
      </c>
      <c r="T14547"/>
    </row>
    <row r="14548" spans="1:20" x14ac:dyDescent="0.25">
      <c r="A14548">
        <v>2000</v>
      </c>
      <c r="B14548">
        <v>10</v>
      </c>
      <c r="C14548">
        <v>28</v>
      </c>
      <c r="D14548">
        <v>62</v>
      </c>
      <c r="E14548">
        <v>42</v>
      </c>
      <c r="F14548">
        <v>0</v>
      </c>
      <c r="H14548">
        <f t="shared" si="171"/>
        <v>52</v>
      </c>
      <c r="I14548">
        <f t="shared" si="172"/>
        <v>13</v>
      </c>
      <c r="J14548">
        <f t="shared" si="173"/>
        <v>0</v>
      </c>
      <c r="K14548">
        <f t="shared" si="174"/>
        <v>13</v>
      </c>
      <c r="L14548" s="15"/>
      <c r="M14548" s="1">
        <f t="shared" si="175"/>
        <v>356879.46679371758</v>
      </c>
      <c r="T14548"/>
    </row>
    <row r="14549" spans="1:20" x14ac:dyDescent="0.25">
      <c r="A14549">
        <v>2000</v>
      </c>
      <c r="B14549">
        <v>10</v>
      </c>
      <c r="C14549">
        <v>29</v>
      </c>
      <c r="D14549">
        <v>46</v>
      </c>
      <c r="E14549">
        <v>36</v>
      </c>
      <c r="F14549">
        <v>1</v>
      </c>
      <c r="H14549">
        <f t="shared" si="171"/>
        <v>41</v>
      </c>
      <c r="I14549">
        <f t="shared" si="172"/>
        <v>24</v>
      </c>
      <c r="J14549">
        <f t="shared" si="173"/>
        <v>0</v>
      </c>
      <c r="K14549">
        <f t="shared" si="174"/>
        <v>24</v>
      </c>
      <c r="L14549" s="15"/>
      <c r="M14549" s="1">
        <f t="shared" si="175"/>
        <v>655655.35743469361</v>
      </c>
      <c r="T14549"/>
    </row>
    <row r="14550" spans="1:20" x14ac:dyDescent="0.25">
      <c r="A14550">
        <v>2000</v>
      </c>
      <c r="B14550">
        <v>10</v>
      </c>
      <c r="C14550">
        <v>30</v>
      </c>
      <c r="D14550">
        <v>50</v>
      </c>
      <c r="E14550">
        <v>36</v>
      </c>
      <c r="F14550">
        <v>0</v>
      </c>
      <c r="H14550">
        <f t="shared" si="171"/>
        <v>43</v>
      </c>
      <c r="I14550">
        <f t="shared" si="172"/>
        <v>22</v>
      </c>
      <c r="J14550">
        <f t="shared" si="173"/>
        <v>0</v>
      </c>
      <c r="K14550">
        <f t="shared" si="174"/>
        <v>22</v>
      </c>
      <c r="L14550" s="15"/>
      <c r="M14550" s="1">
        <f t="shared" si="175"/>
        <v>601332.4682272434</v>
      </c>
      <c r="T14550"/>
    </row>
    <row r="14551" spans="1:20" x14ac:dyDescent="0.25">
      <c r="A14551">
        <v>2000</v>
      </c>
      <c r="B14551">
        <v>10</v>
      </c>
      <c r="C14551">
        <v>31</v>
      </c>
      <c r="D14551">
        <v>58</v>
      </c>
      <c r="E14551">
        <v>42</v>
      </c>
      <c r="F14551">
        <v>0</v>
      </c>
      <c r="H14551">
        <f t="shared" si="171"/>
        <v>50</v>
      </c>
      <c r="I14551">
        <f t="shared" si="172"/>
        <v>15</v>
      </c>
      <c r="J14551">
        <f t="shared" si="173"/>
        <v>0</v>
      </c>
      <c r="K14551">
        <f t="shared" si="174"/>
        <v>15</v>
      </c>
      <c r="L14551" s="15"/>
      <c r="M14551" s="1">
        <f t="shared" si="175"/>
        <v>411202.35600116773</v>
      </c>
      <c r="T14551"/>
    </row>
    <row r="14552" spans="1:20" x14ac:dyDescent="0.25">
      <c r="A14552">
        <v>2000</v>
      </c>
      <c r="B14552">
        <v>11</v>
      </c>
      <c r="C14552">
        <v>1</v>
      </c>
      <c r="D14552">
        <v>58</v>
      </c>
      <c r="E14552">
        <v>41</v>
      </c>
      <c r="F14552">
        <v>0</v>
      </c>
      <c r="H14552">
        <f t="shared" si="171"/>
        <v>49.5</v>
      </c>
      <c r="I14552">
        <f t="shared" si="172"/>
        <v>15.5</v>
      </c>
      <c r="J14552">
        <f t="shared" si="173"/>
        <v>0</v>
      </c>
      <c r="K14552">
        <f t="shared" si="174"/>
        <v>15.5</v>
      </c>
      <c r="L14552" s="15"/>
      <c r="M14552" s="1">
        <f t="shared" si="175"/>
        <v>424783.07830303028</v>
      </c>
      <c r="T14552"/>
    </row>
    <row r="14553" spans="1:20" x14ac:dyDescent="0.25">
      <c r="A14553">
        <v>2000</v>
      </c>
      <c r="B14553">
        <v>11</v>
      </c>
      <c r="C14553">
        <v>2</v>
      </c>
      <c r="D14553">
        <v>62</v>
      </c>
      <c r="E14553">
        <v>46</v>
      </c>
      <c r="F14553">
        <v>0</v>
      </c>
      <c r="H14553">
        <f t="shared" si="171"/>
        <v>54</v>
      </c>
      <c r="I14553">
        <f t="shared" si="172"/>
        <v>11</v>
      </c>
      <c r="J14553">
        <f t="shared" si="173"/>
        <v>0</v>
      </c>
      <c r="K14553">
        <f t="shared" si="174"/>
        <v>11</v>
      </c>
      <c r="L14553" s="15"/>
      <c r="M14553" s="1">
        <f t="shared" si="175"/>
        <v>302556.57758626738</v>
      </c>
      <c r="T14553"/>
    </row>
    <row r="14554" spans="1:20" x14ac:dyDescent="0.25">
      <c r="A14554">
        <v>2000</v>
      </c>
      <c r="B14554">
        <v>11</v>
      </c>
      <c r="C14554">
        <v>3</v>
      </c>
      <c r="D14554">
        <v>64</v>
      </c>
      <c r="E14554">
        <v>48</v>
      </c>
      <c r="F14554">
        <v>0</v>
      </c>
      <c r="H14554">
        <f t="shared" si="171"/>
        <v>56</v>
      </c>
      <c r="I14554">
        <f t="shared" si="172"/>
        <v>9</v>
      </c>
      <c r="J14554">
        <f t="shared" si="173"/>
        <v>0</v>
      </c>
      <c r="K14554">
        <f t="shared" si="174"/>
        <v>9</v>
      </c>
      <c r="L14554" s="15"/>
      <c r="M14554" s="1">
        <f t="shared" si="175"/>
        <v>248233.6883788172</v>
      </c>
      <c r="T14554"/>
    </row>
    <row r="14555" spans="1:20" x14ac:dyDescent="0.25">
      <c r="A14555">
        <v>2000</v>
      </c>
      <c r="B14555">
        <v>11</v>
      </c>
      <c r="C14555">
        <v>4</v>
      </c>
      <c r="D14555">
        <v>67</v>
      </c>
      <c r="E14555">
        <v>51</v>
      </c>
      <c r="F14555">
        <v>0</v>
      </c>
      <c r="H14555">
        <f t="shared" si="171"/>
        <v>59</v>
      </c>
      <c r="I14555">
        <f t="shared" si="172"/>
        <v>6</v>
      </c>
      <c r="J14555">
        <f t="shared" si="173"/>
        <v>0</v>
      </c>
      <c r="K14555">
        <f t="shared" si="174"/>
        <v>6</v>
      </c>
      <c r="L14555" s="15"/>
      <c r="M14555" s="1">
        <f t="shared" si="175"/>
        <v>166749.35456764192</v>
      </c>
      <c r="T14555"/>
    </row>
    <row r="14556" spans="1:20" x14ac:dyDescent="0.25">
      <c r="A14556">
        <v>2000</v>
      </c>
      <c r="B14556">
        <v>11</v>
      </c>
      <c r="C14556">
        <v>5</v>
      </c>
      <c r="D14556">
        <v>52</v>
      </c>
      <c r="E14556">
        <v>45</v>
      </c>
      <c r="F14556">
        <v>0</v>
      </c>
      <c r="H14556">
        <f t="shared" si="171"/>
        <v>48.5</v>
      </c>
      <c r="I14556">
        <f t="shared" si="172"/>
        <v>16.5</v>
      </c>
      <c r="J14556">
        <f t="shared" si="173"/>
        <v>0</v>
      </c>
      <c r="K14556">
        <f t="shared" si="174"/>
        <v>16.5</v>
      </c>
      <c r="L14556" s="15"/>
      <c r="M14556" s="1">
        <f t="shared" si="175"/>
        <v>451944.52290675539</v>
      </c>
      <c r="T14556"/>
    </row>
    <row r="14557" spans="1:20" x14ac:dyDescent="0.25">
      <c r="A14557">
        <v>2000</v>
      </c>
      <c r="B14557">
        <v>11</v>
      </c>
      <c r="C14557">
        <v>6</v>
      </c>
      <c r="D14557">
        <v>56</v>
      </c>
      <c r="E14557">
        <v>41</v>
      </c>
      <c r="F14557">
        <v>0</v>
      </c>
      <c r="H14557">
        <f t="shared" si="171"/>
        <v>48.5</v>
      </c>
      <c r="I14557">
        <f t="shared" si="172"/>
        <v>16.5</v>
      </c>
      <c r="J14557">
        <f t="shared" si="173"/>
        <v>0</v>
      </c>
      <c r="K14557">
        <f t="shared" si="174"/>
        <v>16.5</v>
      </c>
      <c r="L14557" s="15"/>
      <c r="M14557" s="1">
        <f t="shared" si="175"/>
        <v>451944.52290675539</v>
      </c>
      <c r="T14557"/>
    </row>
    <row r="14558" spans="1:20" x14ac:dyDescent="0.25">
      <c r="A14558">
        <v>2000</v>
      </c>
      <c r="B14558">
        <v>11</v>
      </c>
      <c r="C14558">
        <v>7</v>
      </c>
      <c r="D14558">
        <v>56</v>
      </c>
      <c r="E14558">
        <v>40</v>
      </c>
      <c r="F14558">
        <v>0</v>
      </c>
      <c r="H14558">
        <f t="shared" ref="H14558:H14579" si="176">+(D14558+E14558)/2</f>
        <v>48</v>
      </c>
      <c r="I14558">
        <f t="shared" ref="I14558:I14579" si="177">+IF(H14558&lt;65,65-H14558,0)</f>
        <v>17</v>
      </c>
      <c r="J14558">
        <f t="shared" si="173"/>
        <v>0</v>
      </c>
      <c r="K14558">
        <f t="shared" si="174"/>
        <v>17</v>
      </c>
      <c r="L14558" s="15"/>
      <c r="M14558" s="1">
        <f t="shared" si="175"/>
        <v>465525.24520861794</v>
      </c>
      <c r="T14558"/>
    </row>
    <row r="14559" spans="1:20" x14ac:dyDescent="0.25">
      <c r="A14559">
        <v>2000</v>
      </c>
      <c r="B14559">
        <v>11</v>
      </c>
      <c r="C14559">
        <v>8</v>
      </c>
      <c r="D14559">
        <v>60</v>
      </c>
      <c r="E14559">
        <v>43</v>
      </c>
      <c r="F14559">
        <v>0</v>
      </c>
      <c r="H14559">
        <f t="shared" si="176"/>
        <v>51.5</v>
      </c>
      <c r="I14559">
        <f t="shared" si="177"/>
        <v>13.5</v>
      </c>
      <c r="J14559">
        <f t="shared" si="173"/>
        <v>0</v>
      </c>
      <c r="K14559">
        <f t="shared" si="174"/>
        <v>13.5</v>
      </c>
      <c r="L14559" s="15"/>
      <c r="M14559" s="1">
        <f t="shared" si="175"/>
        <v>370460.18909558008</v>
      </c>
      <c r="T14559"/>
    </row>
    <row r="14560" spans="1:20" x14ac:dyDescent="0.25">
      <c r="A14560">
        <v>2000</v>
      </c>
      <c r="B14560">
        <v>11</v>
      </c>
      <c r="C14560">
        <v>9</v>
      </c>
      <c r="D14560">
        <v>60</v>
      </c>
      <c r="E14560">
        <v>50</v>
      </c>
      <c r="F14560">
        <v>32</v>
      </c>
      <c r="H14560">
        <f t="shared" si="176"/>
        <v>55</v>
      </c>
      <c r="I14560">
        <f t="shared" si="177"/>
        <v>10</v>
      </c>
      <c r="J14560">
        <f t="shared" si="173"/>
        <v>0</v>
      </c>
      <c r="K14560">
        <f t="shared" si="174"/>
        <v>10</v>
      </c>
      <c r="L14560" s="15"/>
      <c r="M14560" s="1">
        <f t="shared" si="175"/>
        <v>275395.13298254227</v>
      </c>
      <c r="T14560"/>
    </row>
    <row r="14561" spans="1:20" x14ac:dyDescent="0.25">
      <c r="A14561">
        <v>2000</v>
      </c>
      <c r="B14561">
        <v>11</v>
      </c>
      <c r="C14561">
        <v>10</v>
      </c>
      <c r="D14561">
        <v>59</v>
      </c>
      <c r="E14561">
        <v>54</v>
      </c>
      <c r="F14561">
        <v>148</v>
      </c>
      <c r="H14561">
        <f t="shared" si="176"/>
        <v>56.5</v>
      </c>
      <c r="I14561">
        <f t="shared" si="177"/>
        <v>8.5</v>
      </c>
      <c r="J14561">
        <f t="shared" si="173"/>
        <v>0</v>
      </c>
      <c r="K14561">
        <f t="shared" si="174"/>
        <v>8.5</v>
      </c>
      <c r="L14561" s="15"/>
      <c r="M14561" s="1">
        <f t="shared" si="175"/>
        <v>234652.96607695465</v>
      </c>
      <c r="T14561"/>
    </row>
    <row r="14562" spans="1:20" x14ac:dyDescent="0.25">
      <c r="A14562">
        <v>2000</v>
      </c>
      <c r="B14562">
        <v>11</v>
      </c>
      <c r="C14562">
        <v>11</v>
      </c>
      <c r="D14562">
        <v>56</v>
      </c>
      <c r="E14562">
        <v>49</v>
      </c>
      <c r="F14562">
        <v>3</v>
      </c>
      <c r="H14562">
        <f t="shared" si="176"/>
        <v>52.5</v>
      </c>
      <c r="I14562">
        <f t="shared" si="177"/>
        <v>12.5</v>
      </c>
      <c r="J14562">
        <f t="shared" si="173"/>
        <v>0</v>
      </c>
      <c r="K14562">
        <f t="shared" si="174"/>
        <v>12.5</v>
      </c>
      <c r="L14562" s="15"/>
      <c r="M14562" s="1">
        <f t="shared" si="175"/>
        <v>343298.74449185503</v>
      </c>
      <c r="T14562"/>
    </row>
    <row r="14563" spans="1:20" x14ac:dyDescent="0.25">
      <c r="A14563">
        <v>2000</v>
      </c>
      <c r="B14563">
        <v>11</v>
      </c>
      <c r="C14563">
        <v>12</v>
      </c>
      <c r="D14563">
        <v>53</v>
      </c>
      <c r="E14563">
        <v>43</v>
      </c>
      <c r="F14563">
        <v>0</v>
      </c>
      <c r="H14563">
        <f t="shared" si="176"/>
        <v>48</v>
      </c>
      <c r="I14563">
        <f t="shared" si="177"/>
        <v>17</v>
      </c>
      <c r="J14563">
        <f t="shared" si="173"/>
        <v>0</v>
      </c>
      <c r="K14563">
        <f t="shared" si="174"/>
        <v>17</v>
      </c>
      <c r="L14563" s="15"/>
      <c r="M14563" s="1">
        <f t="shared" si="175"/>
        <v>465525.24520861794</v>
      </c>
      <c r="T14563"/>
    </row>
    <row r="14564" spans="1:20" x14ac:dyDescent="0.25">
      <c r="A14564">
        <v>2000</v>
      </c>
      <c r="B14564">
        <v>11</v>
      </c>
      <c r="C14564">
        <v>13</v>
      </c>
      <c r="D14564">
        <v>53</v>
      </c>
      <c r="E14564">
        <v>42</v>
      </c>
      <c r="F14564">
        <v>0</v>
      </c>
      <c r="H14564">
        <f t="shared" si="176"/>
        <v>47.5</v>
      </c>
      <c r="I14564">
        <f t="shared" si="177"/>
        <v>17.5</v>
      </c>
      <c r="J14564">
        <f t="shared" si="173"/>
        <v>0</v>
      </c>
      <c r="K14564">
        <f t="shared" si="174"/>
        <v>17.5</v>
      </c>
      <c r="L14564" s="15"/>
      <c r="M14564" s="1">
        <f t="shared" si="175"/>
        <v>479105.96751048049</v>
      </c>
      <c r="T14564"/>
    </row>
    <row r="14565" spans="1:20" x14ac:dyDescent="0.25">
      <c r="A14565">
        <v>2000</v>
      </c>
      <c r="B14565">
        <v>11</v>
      </c>
      <c r="C14565">
        <v>14</v>
      </c>
      <c r="D14565">
        <v>54</v>
      </c>
      <c r="E14565">
        <v>40</v>
      </c>
      <c r="F14565">
        <v>32</v>
      </c>
      <c r="H14565">
        <f t="shared" si="176"/>
        <v>47</v>
      </c>
      <c r="I14565">
        <f t="shared" si="177"/>
        <v>18</v>
      </c>
      <c r="J14565">
        <f t="shared" si="173"/>
        <v>0</v>
      </c>
      <c r="K14565">
        <f t="shared" si="174"/>
        <v>18</v>
      </c>
      <c r="L14565" s="15"/>
      <c r="M14565" s="1">
        <f t="shared" si="175"/>
        <v>492686.68981234304</v>
      </c>
      <c r="T14565"/>
    </row>
    <row r="14566" spans="1:20" x14ac:dyDescent="0.25">
      <c r="A14566">
        <v>2000</v>
      </c>
      <c r="B14566">
        <v>11</v>
      </c>
      <c r="C14566">
        <v>15</v>
      </c>
      <c r="D14566">
        <v>48</v>
      </c>
      <c r="E14566">
        <v>36</v>
      </c>
      <c r="F14566">
        <v>0</v>
      </c>
      <c r="H14566">
        <f t="shared" si="176"/>
        <v>42</v>
      </c>
      <c r="I14566">
        <f t="shared" si="177"/>
        <v>23</v>
      </c>
      <c r="J14566">
        <f t="shared" si="173"/>
        <v>0</v>
      </c>
      <c r="K14566">
        <f t="shared" si="174"/>
        <v>23</v>
      </c>
      <c r="L14566" s="15"/>
      <c r="M14566" s="1">
        <f t="shared" si="175"/>
        <v>628493.9128309685</v>
      </c>
      <c r="T14566"/>
    </row>
    <row r="14567" spans="1:20" x14ac:dyDescent="0.25">
      <c r="A14567">
        <v>2000</v>
      </c>
      <c r="B14567">
        <v>11</v>
      </c>
      <c r="C14567">
        <v>16</v>
      </c>
      <c r="D14567">
        <v>48</v>
      </c>
      <c r="E14567">
        <v>38</v>
      </c>
      <c r="F14567">
        <v>0</v>
      </c>
      <c r="H14567">
        <f t="shared" si="176"/>
        <v>43</v>
      </c>
      <c r="I14567">
        <f t="shared" si="177"/>
        <v>22</v>
      </c>
      <c r="J14567">
        <f t="shared" si="173"/>
        <v>0</v>
      </c>
      <c r="K14567">
        <f t="shared" si="174"/>
        <v>22</v>
      </c>
      <c r="L14567" s="15"/>
      <c r="M14567" s="1">
        <f t="shared" si="175"/>
        <v>601332.4682272434</v>
      </c>
      <c r="T14567"/>
    </row>
    <row r="14568" spans="1:20" x14ac:dyDescent="0.25">
      <c r="A14568">
        <v>2000</v>
      </c>
      <c r="B14568">
        <v>11</v>
      </c>
      <c r="C14568">
        <v>17</v>
      </c>
      <c r="D14568">
        <v>54</v>
      </c>
      <c r="E14568">
        <v>40</v>
      </c>
      <c r="F14568">
        <v>0</v>
      </c>
      <c r="H14568">
        <f t="shared" si="176"/>
        <v>47</v>
      </c>
      <c r="I14568">
        <f t="shared" si="177"/>
        <v>18</v>
      </c>
      <c r="J14568">
        <f t="shared" si="173"/>
        <v>0</v>
      </c>
      <c r="K14568">
        <f t="shared" si="174"/>
        <v>18</v>
      </c>
      <c r="L14568" s="15"/>
      <c r="M14568" s="1">
        <f t="shared" si="175"/>
        <v>492686.68981234304</v>
      </c>
      <c r="T14568"/>
    </row>
    <row r="14569" spans="1:20" x14ac:dyDescent="0.25">
      <c r="A14569">
        <v>2000</v>
      </c>
      <c r="B14569">
        <v>11</v>
      </c>
      <c r="C14569">
        <v>18</v>
      </c>
      <c r="D14569">
        <v>46</v>
      </c>
      <c r="E14569">
        <v>36</v>
      </c>
      <c r="F14569">
        <v>0</v>
      </c>
      <c r="H14569">
        <f t="shared" si="176"/>
        <v>41</v>
      </c>
      <c r="I14569">
        <f t="shared" si="177"/>
        <v>24</v>
      </c>
      <c r="J14569">
        <f t="shared" si="173"/>
        <v>0</v>
      </c>
      <c r="K14569">
        <f t="shared" si="174"/>
        <v>24</v>
      </c>
      <c r="L14569" s="15"/>
      <c r="M14569" s="1">
        <f t="shared" si="175"/>
        <v>655655.35743469361</v>
      </c>
      <c r="T14569"/>
    </row>
    <row r="14570" spans="1:20" x14ac:dyDescent="0.25">
      <c r="A14570">
        <v>2000</v>
      </c>
      <c r="B14570">
        <v>11</v>
      </c>
      <c r="C14570">
        <v>19</v>
      </c>
      <c r="D14570">
        <v>41</v>
      </c>
      <c r="E14570">
        <v>34</v>
      </c>
      <c r="F14570">
        <v>0</v>
      </c>
      <c r="H14570">
        <f t="shared" si="176"/>
        <v>37.5</v>
      </c>
      <c r="I14570">
        <f t="shared" si="177"/>
        <v>27.5</v>
      </c>
      <c r="J14570">
        <f t="shared" si="173"/>
        <v>0</v>
      </c>
      <c r="K14570">
        <f t="shared" si="174"/>
        <v>27.5</v>
      </c>
      <c r="L14570" s="15"/>
      <c r="M14570" s="1">
        <f t="shared" si="175"/>
        <v>750720.41354773135</v>
      </c>
      <c r="T14570"/>
    </row>
    <row r="14571" spans="1:20" x14ac:dyDescent="0.25">
      <c r="A14571">
        <v>2000</v>
      </c>
      <c r="B14571">
        <v>11</v>
      </c>
      <c r="C14571">
        <v>20</v>
      </c>
      <c r="D14571">
        <v>45</v>
      </c>
      <c r="E14571">
        <v>31</v>
      </c>
      <c r="F14571">
        <v>0</v>
      </c>
      <c r="H14571">
        <f t="shared" si="176"/>
        <v>38</v>
      </c>
      <c r="I14571">
        <f t="shared" si="177"/>
        <v>27</v>
      </c>
      <c r="J14571">
        <f t="shared" si="173"/>
        <v>0</v>
      </c>
      <c r="K14571">
        <f t="shared" si="174"/>
        <v>27</v>
      </c>
      <c r="L14571" s="15"/>
      <c r="M14571" s="1">
        <f t="shared" si="175"/>
        <v>737139.6912458688</v>
      </c>
      <c r="T14571"/>
    </row>
    <row r="14572" spans="1:20" x14ac:dyDescent="0.25">
      <c r="A14572">
        <v>2000</v>
      </c>
      <c r="B14572">
        <v>11</v>
      </c>
      <c r="C14572">
        <v>21</v>
      </c>
      <c r="D14572">
        <v>40</v>
      </c>
      <c r="E14572">
        <v>30</v>
      </c>
      <c r="F14572">
        <v>0</v>
      </c>
      <c r="H14572">
        <f t="shared" si="176"/>
        <v>35</v>
      </c>
      <c r="I14572">
        <f t="shared" si="177"/>
        <v>30</v>
      </c>
      <c r="J14572">
        <f t="shared" si="173"/>
        <v>0</v>
      </c>
      <c r="K14572">
        <f t="shared" si="174"/>
        <v>30</v>
      </c>
      <c r="L14572" s="15"/>
      <c r="M14572" s="1">
        <f t="shared" si="175"/>
        <v>818624.02505704411</v>
      </c>
      <c r="T14572"/>
    </row>
    <row r="14573" spans="1:20" x14ac:dyDescent="0.25">
      <c r="A14573">
        <v>2000</v>
      </c>
      <c r="B14573">
        <v>11</v>
      </c>
      <c r="C14573">
        <v>22</v>
      </c>
      <c r="D14573">
        <v>35</v>
      </c>
      <c r="E14573">
        <v>27</v>
      </c>
      <c r="F14573">
        <v>0</v>
      </c>
      <c r="H14573">
        <f t="shared" si="176"/>
        <v>31</v>
      </c>
      <c r="I14573">
        <f t="shared" si="177"/>
        <v>34</v>
      </c>
      <c r="J14573">
        <f t="shared" si="173"/>
        <v>0</v>
      </c>
      <c r="K14573">
        <f t="shared" si="174"/>
        <v>34</v>
      </c>
      <c r="L14573" s="15"/>
      <c r="M14573" s="1">
        <f t="shared" si="175"/>
        <v>927269.80347194453</v>
      </c>
      <c r="T14573"/>
    </row>
    <row r="14574" spans="1:20" x14ac:dyDescent="0.25">
      <c r="A14574">
        <v>2000</v>
      </c>
      <c r="B14574">
        <v>11</v>
      </c>
      <c r="C14574">
        <v>23</v>
      </c>
      <c r="D14574">
        <v>36</v>
      </c>
      <c r="E14574">
        <v>25</v>
      </c>
      <c r="F14574">
        <v>0</v>
      </c>
      <c r="H14574">
        <f t="shared" si="176"/>
        <v>30.5</v>
      </c>
      <c r="I14574">
        <f t="shared" si="177"/>
        <v>34.5</v>
      </c>
      <c r="J14574">
        <f t="shared" si="173"/>
        <v>0</v>
      </c>
      <c r="K14574">
        <f t="shared" si="174"/>
        <v>34.5</v>
      </c>
      <c r="L14574" s="15"/>
      <c r="M14574" s="1">
        <f t="shared" si="175"/>
        <v>940850.52577380708</v>
      </c>
      <c r="O14574" t="s">
        <v>29</v>
      </c>
      <c r="P14574" t="s">
        <v>33</v>
      </c>
      <c r="Q14574" t="s">
        <v>34</v>
      </c>
      <c r="R14574" t="s">
        <v>35</v>
      </c>
      <c r="S14574" t="s">
        <v>36</v>
      </c>
      <c r="T14574"/>
    </row>
    <row r="14575" spans="1:20" x14ac:dyDescent="0.25">
      <c r="A14575">
        <v>2000</v>
      </c>
      <c r="B14575">
        <v>11</v>
      </c>
      <c r="C14575">
        <v>24</v>
      </c>
      <c r="D14575">
        <v>37</v>
      </c>
      <c r="E14575">
        <v>23</v>
      </c>
      <c r="F14575">
        <v>0</v>
      </c>
      <c r="H14575">
        <f t="shared" si="176"/>
        <v>30</v>
      </c>
      <c r="I14575">
        <f t="shared" si="177"/>
        <v>35</v>
      </c>
      <c r="J14575">
        <f t="shared" si="173"/>
        <v>0</v>
      </c>
      <c r="K14575">
        <f t="shared" si="174"/>
        <v>35</v>
      </c>
      <c r="L14575" s="15"/>
      <c r="M14575" s="1">
        <f t="shared" si="175"/>
        <v>954431.24807566963</v>
      </c>
      <c r="N14575">
        <v>1999</v>
      </c>
      <c r="O14575" s="1">
        <f>+SUMIF($A$12421:$A$14580,N14575,$I$12421:$I$14580)</f>
        <v>4377.5</v>
      </c>
      <c r="P14575" s="1">
        <f>+SUMIF($A$12421:$A$14580,N14575,$J$12421:$J$14580)</f>
        <v>1292.5</v>
      </c>
      <c r="Q14575" s="15">
        <f>+O14575+P14575</f>
        <v>5670</v>
      </c>
      <c r="R14575">
        <v>13882</v>
      </c>
      <c r="S14575">
        <v>14246</v>
      </c>
      <c r="T14575"/>
    </row>
    <row r="14576" spans="1:20" x14ac:dyDescent="0.25">
      <c r="A14576">
        <v>2000</v>
      </c>
      <c r="B14576">
        <v>11</v>
      </c>
      <c r="C14576">
        <v>25</v>
      </c>
      <c r="D14576">
        <v>41</v>
      </c>
      <c r="E14576">
        <v>31</v>
      </c>
      <c r="F14576">
        <v>0</v>
      </c>
      <c r="H14576">
        <f t="shared" si="176"/>
        <v>36</v>
      </c>
      <c r="I14576">
        <f t="shared" si="177"/>
        <v>29</v>
      </c>
      <c r="J14576">
        <f t="shared" si="173"/>
        <v>0</v>
      </c>
      <c r="K14576">
        <f t="shared" si="174"/>
        <v>29</v>
      </c>
      <c r="L14576" s="15"/>
      <c r="M14576" s="1">
        <f t="shared" si="175"/>
        <v>791462.58045331901</v>
      </c>
      <c r="N14576">
        <f>+N14575-1</f>
        <v>1998</v>
      </c>
      <c r="O14576" s="1">
        <f>+SUMIF($A$12421:$A$14580,N14576,$I$12421:$I$14580)</f>
        <v>4007.5</v>
      </c>
      <c r="P14576" s="1">
        <f>+SUMIF($A$12421:$A$14580,N14576,$J$12421:$J$14580)</f>
        <v>1182</v>
      </c>
      <c r="Q14576" s="15">
        <f>+O14576+P14576</f>
        <v>5189.5</v>
      </c>
      <c r="R14576">
        <v>13517</v>
      </c>
      <c r="S14576">
        <f>+R14575-1</f>
        <v>13881</v>
      </c>
      <c r="T14576"/>
    </row>
    <row r="14577" spans="1:24" x14ac:dyDescent="0.25">
      <c r="A14577">
        <v>2000</v>
      </c>
      <c r="B14577">
        <v>11</v>
      </c>
      <c r="C14577">
        <v>26</v>
      </c>
      <c r="D14577">
        <v>52</v>
      </c>
      <c r="E14577">
        <v>41</v>
      </c>
      <c r="F14577">
        <v>122</v>
      </c>
      <c r="H14577">
        <f t="shared" si="176"/>
        <v>46.5</v>
      </c>
      <c r="I14577">
        <f t="shared" si="177"/>
        <v>18.5</v>
      </c>
      <c r="J14577">
        <f t="shared" si="173"/>
        <v>0</v>
      </c>
      <c r="K14577">
        <f t="shared" si="174"/>
        <v>18.5</v>
      </c>
      <c r="L14577" s="15"/>
      <c r="M14577" s="1">
        <f t="shared" si="175"/>
        <v>506267.4121142056</v>
      </c>
      <c r="N14577">
        <f>+N14576-1</f>
        <v>1997</v>
      </c>
      <c r="O14577" s="1">
        <f>+SUMIF($A$12421:$A$14580,N14577,$I$12421:$I$14580)</f>
        <v>4843</v>
      </c>
      <c r="P14577" s="1">
        <f>+SUMIF($A$12421:$A$14580,N14577,$J$12421:$J$14580)</f>
        <v>954.5</v>
      </c>
      <c r="Q14577" s="15">
        <f>+O14577+P14577</f>
        <v>5797.5</v>
      </c>
      <c r="R14577">
        <v>13152</v>
      </c>
      <c r="S14577">
        <f>+R14576-1</f>
        <v>13516</v>
      </c>
      <c r="T14577"/>
    </row>
    <row r="14578" spans="1:24" x14ac:dyDescent="0.25">
      <c r="A14578">
        <v>2000</v>
      </c>
      <c r="B14578">
        <v>11</v>
      </c>
      <c r="C14578">
        <v>27</v>
      </c>
      <c r="H14578">
        <f t="shared" si="176"/>
        <v>0</v>
      </c>
      <c r="I14578">
        <f t="shared" si="177"/>
        <v>65</v>
      </c>
      <c r="J14578">
        <f t="shared" si="173"/>
        <v>0</v>
      </c>
      <c r="K14578">
        <f t="shared" si="174"/>
        <v>65</v>
      </c>
      <c r="L14578" s="15"/>
      <c r="M14578" s="1">
        <f t="shared" si="175"/>
        <v>1769274.5861874223</v>
      </c>
      <c r="N14578">
        <f>+N14577-1</f>
        <v>1996</v>
      </c>
      <c r="O14578" s="1">
        <f>+SUMIF($A$12421:$A$14580,N14578,$I$12421:$I$14580)</f>
        <v>5088</v>
      </c>
      <c r="P14578" s="1">
        <f>+SUMIF($A$12421:$A$14580,N14578,$J$12421:$J$14580)</f>
        <v>969.5</v>
      </c>
      <c r="Q14578" s="15">
        <f>+O14578+P14578</f>
        <v>6057.5</v>
      </c>
      <c r="R14578">
        <v>12786</v>
      </c>
      <c r="S14578">
        <f>+R14577-1</f>
        <v>13151</v>
      </c>
      <c r="T14578"/>
    </row>
    <row r="14579" spans="1:24" x14ac:dyDescent="0.25">
      <c r="A14579">
        <v>2000</v>
      </c>
      <c r="B14579">
        <v>11</v>
      </c>
      <c r="C14579">
        <v>28</v>
      </c>
      <c r="D14579">
        <v>50</v>
      </c>
      <c r="E14579">
        <v>43</v>
      </c>
      <c r="F14579">
        <v>0</v>
      </c>
      <c r="H14579">
        <f t="shared" si="176"/>
        <v>46.5</v>
      </c>
      <c r="I14579">
        <f t="shared" si="177"/>
        <v>18.5</v>
      </c>
      <c r="J14579">
        <f t="shared" si="173"/>
        <v>0</v>
      </c>
      <c r="K14579">
        <f t="shared" si="174"/>
        <v>18.5</v>
      </c>
      <c r="L14579" s="15"/>
      <c r="M14579" s="1">
        <f t="shared" si="175"/>
        <v>506267.4121142056</v>
      </c>
      <c r="N14579">
        <f>+N14578-1</f>
        <v>1995</v>
      </c>
      <c r="O14579" s="1">
        <f>+SUMIF($A$12421:$A$14580,N14579,$I$12421:$I$14580)</f>
        <v>4777</v>
      </c>
      <c r="P14579" s="1">
        <f>+SUMIF($A$12421:$A$14580,N14579,$J$12421:$J$14580)</f>
        <v>1279.5</v>
      </c>
      <c r="Q14579" s="15">
        <f>+O14579+P14579</f>
        <v>6056.5</v>
      </c>
      <c r="R14579">
        <v>12421</v>
      </c>
      <c r="S14579">
        <f>+R14578-1</f>
        <v>12785</v>
      </c>
      <c r="T14579"/>
    </row>
    <row r="14580" spans="1:24" x14ac:dyDescent="0.25">
      <c r="A14580">
        <v>2000</v>
      </c>
      <c r="B14580">
        <v>11</v>
      </c>
      <c r="C14580">
        <v>29</v>
      </c>
      <c r="D14580">
        <v>50</v>
      </c>
      <c r="E14580">
        <v>38</v>
      </c>
      <c r="F14580">
        <v>13</v>
      </c>
      <c r="H14580">
        <f>+(D14580+E14580)/2</f>
        <v>44</v>
      </c>
      <c r="I14580">
        <f>+IF(H14580&lt;65,65-H14580,0)</f>
        <v>21</v>
      </c>
      <c r="J14580">
        <f t="shared" si="173"/>
        <v>0</v>
      </c>
      <c r="K14580">
        <f t="shared" si="174"/>
        <v>21</v>
      </c>
      <c r="L14580" s="15"/>
      <c r="M14580" s="1">
        <f t="shared" si="175"/>
        <v>574171.0236235183</v>
      </c>
      <c r="T14580" t="s">
        <v>38</v>
      </c>
    </row>
    <row r="14581" spans="1:24" ht="13.8" thickBot="1" x14ac:dyDescent="0.3">
      <c r="N14581" s="2" t="s">
        <v>37</v>
      </c>
      <c r="T14581"/>
    </row>
    <row r="14582" spans="1:24" ht="13.8" thickBot="1" x14ac:dyDescent="0.3">
      <c r="N14582" s="55">
        <v>1995</v>
      </c>
      <c r="O14582" s="22">
        <f>+N14582+1</f>
        <v>1996</v>
      </c>
      <c r="P14582" s="22">
        <f>+O14582+1</f>
        <v>1997</v>
      </c>
      <c r="Q14582" s="32">
        <f>+P14582+1</f>
        <v>1998</v>
      </c>
      <c r="R14582" s="22">
        <f>+Q14582+1</f>
        <v>1999</v>
      </c>
      <c r="T14582" s="31">
        <v>1995</v>
      </c>
      <c r="U14582" s="22">
        <f>+T14582+1</f>
        <v>1996</v>
      </c>
      <c r="V14582" s="32">
        <f>+U14582+1</f>
        <v>1997</v>
      </c>
      <c r="W14582" s="22">
        <f>+V14582+1</f>
        <v>1998</v>
      </c>
      <c r="X14582" s="33">
        <f>+W14582+1</f>
        <v>1999</v>
      </c>
    </row>
    <row r="14583" spans="1:24" x14ac:dyDescent="0.25">
      <c r="M14583" s="52">
        <v>1</v>
      </c>
      <c r="N14583" s="23">
        <f>+SUMIF($B$12421:$B$12785,$M14583,$K$12421:$K$12785)</f>
        <v>852</v>
      </c>
      <c r="O14583" s="8">
        <f>+SUMIF($B$12786:$B$13151,$M14583,$K$12786:$K$13151)</f>
        <v>1069.5</v>
      </c>
      <c r="P14583" s="23">
        <f>+SUMIF($B$13152:$B$13516,$M14583,$K$13152:$K$13516)</f>
        <v>1018.5</v>
      </c>
      <c r="Q14583" s="7">
        <f>+SUMIF($B$13517:$B$13881,$M14583,$K$13517:$K$13881)</f>
        <v>775.5</v>
      </c>
      <c r="R14583" s="23">
        <f>+SUMIF($B$13882:$B$14246,$M14583,$K$13882:$K$14583)</f>
        <v>964</v>
      </c>
      <c r="T14583" s="39">
        <f>+N14583*'ConEd Data'!$M$9</f>
        <v>22851359.050181676</v>
      </c>
      <c r="U14583" s="23">
        <f>+O14583*'ConEd Data'!$M$8</f>
        <v>26555338.101769909</v>
      </c>
      <c r="V14583" s="7">
        <f>+P14583*'ConEd Data'!$M$7</f>
        <v>28946563.207800001</v>
      </c>
      <c r="W14583" s="23">
        <f>+Q14583*'ConEd Data'!$M$6</f>
        <v>22225530.781183179</v>
      </c>
      <c r="X14583" s="8">
        <f>+R14583*'ConEd Data'!$M$5</f>
        <v>27833336.870610565</v>
      </c>
    </row>
    <row r="14584" spans="1:24" x14ac:dyDescent="0.25">
      <c r="M14584" s="53">
        <f>+M14583+1</f>
        <v>2</v>
      </c>
      <c r="N14584" s="24">
        <f t="shared" ref="N14584:N14594" si="178">+SUMIF($B$12421:$B$12785,$M14584,$K$12421:$K$12785)</f>
        <v>936.5</v>
      </c>
      <c r="O14584" s="11">
        <f t="shared" ref="O14584:O14594" si="179">+SUMIF($B$12786:$B$13151,$M14584,$K$12786:$K$13151)</f>
        <v>903.5</v>
      </c>
      <c r="P14584" s="24">
        <f t="shared" ref="P14584:P14594" si="180">+SUMIF($B$13152:$B$13516,$M14584,$K$13152:$K$13516)</f>
        <v>700</v>
      </c>
      <c r="Q14584" s="10">
        <f t="shared" ref="Q14584:Q14594" si="181">+SUMIF($B$13517:$B$13881,$M14584,$K$13517:$K$13881)</f>
        <v>682.5</v>
      </c>
      <c r="R14584" s="24">
        <f t="shared" ref="R14584:R14594" si="182">+SUMIF($B$13882:$B$14246,$M14584,$K$13882:$K$14583)</f>
        <v>739.5</v>
      </c>
      <c r="T14584" s="40">
        <f>+N14584*'ConEd Data'!$M$9</f>
        <v>25117720.364430912</v>
      </c>
      <c r="U14584" s="24">
        <f>+O14584*'ConEd Data'!$M$8</f>
        <v>22433611.944786455</v>
      </c>
      <c r="V14584" s="10">
        <f>+P14584*'ConEd Data'!$M$7</f>
        <v>19894545.16</v>
      </c>
      <c r="W14584" s="24">
        <f>+Q14584*'ConEd Data'!$M$6</f>
        <v>19560186.664290804</v>
      </c>
      <c r="X14584" s="11">
        <f>+R14584*'ConEd Data'!$M$5</f>
        <v>21351403.128440365</v>
      </c>
    </row>
    <row r="14585" spans="1:24" x14ac:dyDescent="0.25">
      <c r="M14585" s="53">
        <f t="shared" ref="M14585:M14594" si="183">+M14584+1</f>
        <v>3</v>
      </c>
      <c r="N14585" s="24">
        <f t="shared" si="178"/>
        <v>620.5</v>
      </c>
      <c r="O14585" s="11">
        <f t="shared" si="179"/>
        <v>808.5</v>
      </c>
      <c r="P14585" s="24">
        <f t="shared" si="180"/>
        <v>717.5</v>
      </c>
      <c r="Q14585" s="10">
        <f t="shared" si="181"/>
        <v>676.5</v>
      </c>
      <c r="R14585" s="24">
        <f t="shared" si="182"/>
        <v>697</v>
      </c>
      <c r="T14585" s="40">
        <f>+N14585*'ConEd Data'!$M$9</f>
        <v>16642333.674457429</v>
      </c>
      <c r="U14585" s="24">
        <f>+O14585*'ConEd Data'!$M$8</f>
        <v>20074792.758560985</v>
      </c>
      <c r="V14585" s="10">
        <f>+P14585*'ConEd Data'!$M$7</f>
        <v>20391908.789000001</v>
      </c>
      <c r="W14585" s="24">
        <f>+Q14585*'ConEd Data'!$M$6</f>
        <v>19388228.979330007</v>
      </c>
      <c r="X14585" s="11">
        <f>+R14585*'ConEd Data'!$M$5</f>
        <v>20124310.994621955</v>
      </c>
    </row>
    <row r="14586" spans="1:24" x14ac:dyDescent="0.25">
      <c r="M14586" s="53">
        <f t="shared" si="183"/>
        <v>4</v>
      </c>
      <c r="N14586" s="24">
        <f t="shared" si="178"/>
        <v>393</v>
      </c>
      <c r="O14586" s="11">
        <f t="shared" si="179"/>
        <v>405.5</v>
      </c>
      <c r="P14586" s="24">
        <f t="shared" si="180"/>
        <v>399.5</v>
      </c>
      <c r="Q14586" s="10">
        <f t="shared" si="181"/>
        <v>331</v>
      </c>
      <c r="R14586" s="24">
        <f t="shared" si="182"/>
        <v>357</v>
      </c>
      <c r="T14586" s="40">
        <f>+N14586*'ConEd Data'!$M$9</f>
        <v>10540591.674555631</v>
      </c>
      <c r="U14586" s="24">
        <f>+O14586*'ConEd Data'!$M$8</f>
        <v>10068433.47383609</v>
      </c>
      <c r="V14586" s="10">
        <f>+P14586*'ConEd Data'!$M$7</f>
        <v>11354101.1306</v>
      </c>
      <c r="W14586" s="24">
        <f>+Q14586*'ConEd Data'!$M$6</f>
        <v>9486332.2870040387</v>
      </c>
      <c r="X14586" s="11">
        <f>+R14586*'ConEd Data'!$M$5</f>
        <v>10307573.924074659</v>
      </c>
    </row>
    <row r="14587" spans="1:24" x14ac:dyDescent="0.25">
      <c r="M14587" s="53">
        <f t="shared" si="183"/>
        <v>5</v>
      </c>
      <c r="N14587" s="24">
        <f t="shared" si="178"/>
        <v>171.5</v>
      </c>
      <c r="O14587" s="11">
        <f t="shared" si="179"/>
        <v>253.5</v>
      </c>
      <c r="P14587" s="24">
        <f t="shared" si="180"/>
        <v>188</v>
      </c>
      <c r="Q14587" s="10">
        <f t="shared" si="181"/>
        <v>192.5</v>
      </c>
      <c r="R14587" s="24">
        <f t="shared" si="182"/>
        <v>150</v>
      </c>
      <c r="T14587" s="40">
        <f>+N14587*'ConEd Data'!$M$9</f>
        <v>4599774.7383875083</v>
      </c>
      <c r="U14587" s="24">
        <f>+O14587*'ConEd Data'!$M$8</f>
        <v>6294322.7758753365</v>
      </c>
      <c r="V14587" s="10">
        <f>+P14587*'ConEd Data'!$M$7</f>
        <v>5343106.4144000001</v>
      </c>
      <c r="W14587" s="24">
        <f>+Q14587*'ConEd Data'!$M$6</f>
        <v>5516975.7258256115</v>
      </c>
      <c r="X14587" s="11">
        <f>+R14587*'ConEd Data'!$M$5</f>
        <v>4330913.4134767475</v>
      </c>
    </row>
    <row r="14588" spans="1:24" x14ac:dyDescent="0.25">
      <c r="M14588" s="53">
        <f t="shared" si="183"/>
        <v>6</v>
      </c>
      <c r="N14588" s="24">
        <f t="shared" si="178"/>
        <v>209.5</v>
      </c>
      <c r="O14588" s="11">
        <f t="shared" si="179"/>
        <v>209.5</v>
      </c>
      <c r="P14588" s="24">
        <f t="shared" si="180"/>
        <v>258.5</v>
      </c>
      <c r="Q14588" s="10">
        <f t="shared" si="181"/>
        <v>186.5</v>
      </c>
      <c r="R14588" s="24">
        <f t="shared" si="182"/>
        <v>254</v>
      </c>
      <c r="T14588" s="40">
        <f>+N14588*'ConEd Data'!$M$9</f>
        <v>5618966.8087007757</v>
      </c>
      <c r="U14588" s="24">
        <f>+O14588*'ConEd Data'!$M$8</f>
        <v>5201817.0475182757</v>
      </c>
      <c r="V14588" s="10">
        <f>+P14588*'ConEd Data'!$M$7</f>
        <v>7346771.3197999997</v>
      </c>
      <c r="W14588" s="24">
        <f>+Q14588*'ConEd Data'!$M$6</f>
        <v>5345018.0408648141</v>
      </c>
      <c r="X14588" s="11">
        <f>+R14588*'ConEd Data'!$M$5</f>
        <v>7333680.0468206257</v>
      </c>
    </row>
    <row r="14589" spans="1:24" x14ac:dyDescent="0.25">
      <c r="M14589" s="53">
        <f t="shared" si="183"/>
        <v>7</v>
      </c>
      <c r="N14589" s="24">
        <f t="shared" si="178"/>
        <v>438</v>
      </c>
      <c r="O14589" s="11">
        <f t="shared" si="179"/>
        <v>258</v>
      </c>
      <c r="P14589" s="24">
        <f t="shared" si="180"/>
        <v>336</v>
      </c>
      <c r="Q14589" s="10">
        <f t="shared" si="181"/>
        <v>362</v>
      </c>
      <c r="R14589" s="24">
        <f t="shared" si="182"/>
        <v>509</v>
      </c>
      <c r="T14589" s="40">
        <f>+N14589*'ConEd Data'!$M$9</f>
        <v>11747529.652558185</v>
      </c>
      <c r="U14589" s="24">
        <f>+O14589*'ConEd Data'!$M$8</f>
        <v>6406056.3162754904</v>
      </c>
      <c r="V14589" s="10">
        <f>+P14589*'ConEd Data'!$M$7</f>
        <v>9549381.6767999995</v>
      </c>
      <c r="W14589" s="24">
        <f>+Q14589*'ConEd Data'!$M$6</f>
        <v>10374780.325968163</v>
      </c>
      <c r="X14589" s="11">
        <f>+R14589*'ConEd Data'!$M$5</f>
        <v>14696232.849731097</v>
      </c>
    </row>
    <row r="14590" spans="1:24" x14ac:dyDescent="0.25">
      <c r="M14590" s="53">
        <f t="shared" si="183"/>
        <v>8</v>
      </c>
      <c r="N14590" s="24">
        <f t="shared" si="178"/>
        <v>420</v>
      </c>
      <c r="O14590" s="11">
        <f t="shared" si="179"/>
        <v>293</v>
      </c>
      <c r="P14590" s="24">
        <f t="shared" si="180"/>
        <v>257</v>
      </c>
      <c r="Q14590" s="10">
        <f t="shared" si="181"/>
        <v>361</v>
      </c>
      <c r="R14590" s="24">
        <f t="shared" si="182"/>
        <v>332.5</v>
      </c>
      <c r="T14590" s="40">
        <f>+N14590*'ConEd Data'!$M$9</f>
        <v>11264754.461357163</v>
      </c>
      <c r="U14590" s="24">
        <f>+O14590*'ConEd Data'!$M$8</f>
        <v>7275094.9638322424</v>
      </c>
      <c r="V14590" s="10">
        <f>+P14590*'ConEd Data'!$M$7</f>
        <v>7304140.1516000004</v>
      </c>
      <c r="W14590" s="24">
        <f>+Q14590*'ConEd Data'!$M$6</f>
        <v>10346120.711808031</v>
      </c>
      <c r="X14590" s="11">
        <f>+R14590*'ConEd Data'!$M$5</f>
        <v>9600191.3998734578</v>
      </c>
    </row>
    <row r="14591" spans="1:24" x14ac:dyDescent="0.25">
      <c r="M14591" s="53">
        <f t="shared" si="183"/>
        <v>9</v>
      </c>
      <c r="N14591" s="24">
        <f t="shared" si="178"/>
        <v>165.5</v>
      </c>
      <c r="O14591" s="11">
        <f t="shared" si="179"/>
        <v>185.5</v>
      </c>
      <c r="P14591" s="24">
        <f t="shared" si="180"/>
        <v>158.5</v>
      </c>
      <c r="Q14591" s="10">
        <f t="shared" si="181"/>
        <v>202</v>
      </c>
      <c r="R14591" s="24">
        <f t="shared" si="182"/>
        <v>178</v>
      </c>
      <c r="T14591" s="40">
        <f>+N14591*'ConEd Data'!$M$9</f>
        <v>4438849.6746538347</v>
      </c>
      <c r="U14591" s="24">
        <f>+O14591*'ConEd Data'!$M$8</f>
        <v>4605904.8320507882</v>
      </c>
      <c r="V14591" s="10">
        <f>+P14591*'ConEd Data'!$M$7</f>
        <v>4504693.4397999998</v>
      </c>
      <c r="W14591" s="24">
        <f>+Q14591*'ConEd Data'!$M$6</f>
        <v>5789242.0603468763</v>
      </c>
      <c r="X14591" s="11">
        <f>+R14591*'ConEd Data'!$M$5</f>
        <v>5139350.5839924077</v>
      </c>
    </row>
    <row r="14592" spans="1:24" x14ac:dyDescent="0.25">
      <c r="M14592" s="53">
        <f t="shared" si="183"/>
        <v>10</v>
      </c>
      <c r="N14592" s="24">
        <f t="shared" si="178"/>
        <v>196</v>
      </c>
      <c r="O14592" s="11">
        <f t="shared" si="179"/>
        <v>274</v>
      </c>
      <c r="P14592" s="24">
        <f t="shared" si="180"/>
        <v>318.5</v>
      </c>
      <c r="Q14592" s="10">
        <f t="shared" si="181"/>
        <v>232.5</v>
      </c>
      <c r="R14592" s="24">
        <f t="shared" si="182"/>
        <v>284</v>
      </c>
      <c r="T14592" s="40">
        <f>+N14592*'ConEd Data'!$M$9</f>
        <v>5256885.4153000098</v>
      </c>
      <c r="U14592" s="24">
        <f>+O14592*'ConEd Data'!$M$8</f>
        <v>6803331.1265871488</v>
      </c>
      <c r="V14592" s="10">
        <f>+P14592*'ConEd Data'!$M$7</f>
        <v>9052018.0478000008</v>
      </c>
      <c r="W14592" s="24">
        <f>+Q14592*'ConEd Data'!$M$6</f>
        <v>6663360.2922309339</v>
      </c>
      <c r="X14592" s="11">
        <f>+R14592*'ConEd Data'!$M$5</f>
        <v>8199862.7295159753</v>
      </c>
    </row>
    <row r="14593" spans="10:24" x14ac:dyDescent="0.25">
      <c r="M14593" s="53">
        <f t="shared" si="183"/>
        <v>11</v>
      </c>
      <c r="N14593" s="24">
        <f t="shared" si="178"/>
        <v>642.5</v>
      </c>
      <c r="O14593" s="11">
        <f t="shared" si="179"/>
        <v>661.5</v>
      </c>
      <c r="P14593" s="24">
        <f t="shared" si="180"/>
        <v>615.5</v>
      </c>
      <c r="Q14593" s="10">
        <f t="shared" si="181"/>
        <v>507</v>
      </c>
      <c r="R14593" s="24">
        <f t="shared" si="182"/>
        <v>427.5</v>
      </c>
      <c r="T14593" s="40">
        <f>+N14593*'ConEd Data'!$M$9</f>
        <v>17232392.241480898</v>
      </c>
      <c r="U14593" s="24">
        <f>+O14593*'ConEd Data'!$M$8</f>
        <v>16424830.438822623</v>
      </c>
      <c r="V14593" s="10">
        <f>+P14593*'ConEd Data'!$M$7</f>
        <v>17492989.351399999</v>
      </c>
      <c r="W14593" s="24">
        <f>+Q14593*'ConEd Data'!$M$6</f>
        <v>14530424.379187455</v>
      </c>
      <c r="X14593" s="11">
        <f>+R14593*'ConEd Data'!$M$5</f>
        <v>12343103.228408732</v>
      </c>
    </row>
    <row r="14594" spans="10:24" ht="13.8" thickBot="1" x14ac:dyDescent="0.3">
      <c r="M14594" s="54">
        <f t="shared" si="183"/>
        <v>12</v>
      </c>
      <c r="N14594" s="25">
        <f t="shared" si="178"/>
        <v>1011.5</v>
      </c>
      <c r="O14594" s="14">
        <f t="shared" si="179"/>
        <v>735.5</v>
      </c>
      <c r="P14594" s="25">
        <f t="shared" si="180"/>
        <v>830</v>
      </c>
      <c r="Q14594" s="13">
        <f t="shared" si="181"/>
        <v>680.5</v>
      </c>
      <c r="R14594" s="25">
        <f t="shared" si="182"/>
        <v>777.5</v>
      </c>
      <c r="T14594" s="41">
        <f>+N14594*'ConEd Data'!$M$9</f>
        <v>27129283.661101837</v>
      </c>
      <c r="U14594" s="25">
        <f>+O14594*'ConEd Data'!$M$8</f>
        <v>18262226.436514042</v>
      </c>
      <c r="V14594" s="13">
        <f>+P14594*'ConEd Data'!$M$7</f>
        <v>23589246.403999999</v>
      </c>
      <c r="W14594" s="25">
        <f>+Q14594*'ConEd Data'!$M$6</f>
        <v>19502867.435970541</v>
      </c>
      <c r="X14594" s="14">
        <f>+R14594*'ConEd Data'!$M$5</f>
        <v>22448567.859854475</v>
      </c>
    </row>
    <row r="14595" spans="10:24" x14ac:dyDescent="0.25">
      <c r="J14595" s="43"/>
      <c r="K14595" s="43"/>
      <c r="T14595"/>
    </row>
    <row r="14596" spans="10:24" ht="13.8" thickBot="1" x14ac:dyDescent="0.3">
      <c r="J14596" s="43"/>
      <c r="K14596" s="43"/>
      <c r="M14596" s="49" t="s">
        <v>66</v>
      </c>
      <c r="N14596" s="48">
        <v>114365.78009506327</v>
      </c>
      <c r="O14596" s="1"/>
      <c r="S14596" s="37" t="s">
        <v>39</v>
      </c>
      <c r="T14596" s="38">
        <f>+SUM(T14583:T14594)</f>
        <v>162440441.41716588</v>
      </c>
      <c r="U14596" s="38">
        <f>+SUM(U14583:U14594)</f>
        <v>150405760.21642938</v>
      </c>
      <c r="V14596" s="38">
        <f>+SUM(V14583:V14594)</f>
        <v>164769465.09299999</v>
      </c>
      <c r="W14596" s="38">
        <f>+SUM(W14583:W14594)</f>
        <v>148729067.68401042</v>
      </c>
      <c r="X14596" s="38">
        <f>+SUM(X14583:X14594)</f>
        <v>163708527.02942109</v>
      </c>
    </row>
    <row r="14597" spans="10:24" ht="14.4" thickTop="1" thickBot="1" x14ac:dyDescent="0.3">
      <c r="M14597" s="49" t="s">
        <v>67</v>
      </c>
      <c r="N14597" s="48">
        <v>27161.444603725093</v>
      </c>
      <c r="O14597" s="1">
        <f>+N14597/30.25</f>
        <v>897.89899516446587</v>
      </c>
      <c r="R14597" s="15"/>
      <c r="T14597" s="10"/>
      <c r="U14597" s="1"/>
      <c r="V14597" s="1"/>
      <c r="W14597" s="1"/>
      <c r="X14597" s="1"/>
    </row>
    <row r="14598" spans="10:24" x14ac:dyDescent="0.25">
      <c r="T14598" s="17">
        <v>136900173</v>
      </c>
      <c r="U14598" s="19"/>
      <c r="V14598" s="19"/>
      <c r="W14598" s="19"/>
      <c r="X14598" s="19"/>
    </row>
    <row r="14599" spans="10:24" ht="13.8" thickBot="1" x14ac:dyDescent="0.3">
      <c r="M14599" t="s">
        <v>28</v>
      </c>
      <c r="N14599" t="s">
        <v>40</v>
      </c>
      <c r="O14599" t="s">
        <v>65</v>
      </c>
      <c r="P14599" t="s">
        <v>41</v>
      </c>
      <c r="T14599" s="19"/>
    </row>
    <row r="14600" spans="10:24" ht="13.8" thickBot="1" x14ac:dyDescent="0.3">
      <c r="L14600" s="42">
        <v>34700</v>
      </c>
      <c r="M14600" s="1">
        <v>852</v>
      </c>
      <c r="N14600" s="1">
        <v>22851359.050181676</v>
      </c>
      <c r="O14600" s="15">
        <f>+$N$14596/P14600</f>
        <v>3689.2187127439765</v>
      </c>
      <c r="P14600" s="1">
        <f t="shared" ref="P14600:P14631" si="184">+L14601-L14600</f>
        <v>31</v>
      </c>
      <c r="Q14600" s="47"/>
      <c r="T14600" s="55">
        <v>1995</v>
      </c>
      <c r="U14600" s="56">
        <f>+T14600+1</f>
        <v>1996</v>
      </c>
      <c r="V14600" s="57">
        <f>+U14600+1</f>
        <v>1997</v>
      </c>
      <c r="W14600" s="56">
        <f>+V14600+1</f>
        <v>1998</v>
      </c>
      <c r="X14600" s="58">
        <f>+W14600+1</f>
        <v>1999</v>
      </c>
    </row>
    <row r="14601" spans="10:24" x14ac:dyDescent="0.25">
      <c r="L14601" s="42">
        <v>34731</v>
      </c>
      <c r="M14601" s="1">
        <v>936.5</v>
      </c>
      <c r="N14601" s="1">
        <v>25117720.364430912</v>
      </c>
      <c r="O14601" s="15">
        <f t="shared" ref="O14601:O14659" si="185">+$N$14596/P14601</f>
        <v>4084.4921462522593</v>
      </c>
      <c r="P14601" s="1">
        <f t="shared" si="184"/>
        <v>28</v>
      </c>
      <c r="Q14601" s="47"/>
      <c r="S14601" s="52">
        <v>1</v>
      </c>
      <c r="T14601" s="39">
        <f t="shared" ref="T14601:T14612" si="186">+SUMIF($B$12421:$B$12785,$S14601,$M$12421:$M$12785)</f>
        <v>23258752.097677812</v>
      </c>
      <c r="U14601" s="7">
        <f t="shared" ref="U14601:U14612" si="187">+SUMIF($B$12786:$B$13151,$S14601,$M$12786:$M$13151)</f>
        <v>29166366.298988007</v>
      </c>
      <c r="V14601" s="7">
        <f t="shared" ref="V14601:V14612" si="188">+SUMIF($B$13152:$B$13516,$S14601,$M$13152:$M$13516)</f>
        <v>27781132.624198042</v>
      </c>
      <c r="W14601" s="7">
        <f t="shared" ref="W14601:W14612" si="189">+SUMIF($B$13517:$B$13881,$S14601,$M$13517:$M$13881)</f>
        <v>21180901.585492834</v>
      </c>
      <c r="X14601" s="8">
        <f t="shared" ref="X14601:X14612" si="190">+SUMIF($B$13882:$B$14246,$S14601,$M$13882:$M$14583)</f>
        <v>26300833.893295024</v>
      </c>
    </row>
    <row r="14602" spans="10:24" x14ac:dyDescent="0.25">
      <c r="L14602" s="42">
        <v>34759</v>
      </c>
      <c r="M14602" s="1">
        <v>620.5</v>
      </c>
      <c r="N14602" s="1">
        <v>16642333.674457429</v>
      </c>
      <c r="O14602" s="15">
        <f t="shared" si="185"/>
        <v>3689.2187127439765</v>
      </c>
      <c r="P14602" s="1">
        <f t="shared" si="184"/>
        <v>31</v>
      </c>
      <c r="Q14602" s="47"/>
      <c r="S14602" s="53">
        <f>+S14601+1</f>
        <v>2</v>
      </c>
      <c r="T14602" s="40">
        <f t="shared" si="186"/>
        <v>25542552.105856709</v>
      </c>
      <c r="U14602" s="10">
        <f t="shared" si="187"/>
        <v>24650005.120879069</v>
      </c>
      <c r="V14602" s="10">
        <f t="shared" si="188"/>
        <v>19118870.457075723</v>
      </c>
      <c r="W14602" s="10">
        <f t="shared" si="189"/>
        <v>18643545.176510531</v>
      </c>
      <c r="X14602" s="11">
        <f t="shared" si="190"/>
        <v>20191747.518922869</v>
      </c>
    </row>
    <row r="14603" spans="10:24" x14ac:dyDescent="0.25">
      <c r="L14603" s="42">
        <v>34790</v>
      </c>
      <c r="M14603" s="1">
        <v>393</v>
      </c>
      <c r="N14603" s="1">
        <v>10540591.674555631</v>
      </c>
      <c r="O14603" s="15">
        <f t="shared" si="185"/>
        <v>3812.1926698354423</v>
      </c>
      <c r="P14603" s="1">
        <f t="shared" si="184"/>
        <v>30</v>
      </c>
      <c r="Q14603" s="47"/>
      <c r="S14603" s="53">
        <f t="shared" ref="S14603:S14612" si="191">+S14602+1</f>
        <v>3</v>
      </c>
      <c r="T14603" s="40">
        <f t="shared" si="186"/>
        <v>16970877.671915445</v>
      </c>
      <c r="U14603" s="10">
        <f t="shared" si="187"/>
        <v>22077229.257415771</v>
      </c>
      <c r="V14603" s="10">
        <f t="shared" si="188"/>
        <v>19605537.798476789</v>
      </c>
      <c r="W14603" s="10">
        <f t="shared" si="189"/>
        <v>18491918.569724053</v>
      </c>
      <c r="X14603" s="11">
        <f t="shared" si="190"/>
        <v>19048728.184100416</v>
      </c>
    </row>
    <row r="14604" spans="10:24" x14ac:dyDescent="0.25">
      <c r="L14604" s="42">
        <v>34820</v>
      </c>
      <c r="M14604" s="1">
        <v>134</v>
      </c>
      <c r="N14604" s="1">
        <v>3593993.0900520473</v>
      </c>
      <c r="O14604" s="15">
        <f t="shared" si="185"/>
        <v>3689.2187127439765</v>
      </c>
      <c r="P14604" s="1">
        <f t="shared" si="184"/>
        <v>31</v>
      </c>
      <c r="Q14604" s="47"/>
      <c r="S14604" s="53">
        <f t="shared" si="191"/>
        <v>4</v>
      </c>
      <c r="T14604" s="40">
        <f t="shared" si="186"/>
        <v>10787868.337622702</v>
      </c>
      <c r="U14604" s="10">
        <f t="shared" si="187"/>
        <v>11127386.395169266</v>
      </c>
      <c r="V14604" s="10">
        <f t="shared" si="188"/>
        <v>10964417.727546915</v>
      </c>
      <c r="W14604" s="10">
        <f t="shared" si="189"/>
        <v>9103858.7721917462</v>
      </c>
      <c r="X14604" s="11">
        <f t="shared" si="190"/>
        <v>9810056.3318885975</v>
      </c>
    </row>
    <row r="14605" spans="10:24" x14ac:dyDescent="0.25">
      <c r="L14605" s="42">
        <v>34851</v>
      </c>
      <c r="M14605" s="1">
        <v>26.5</v>
      </c>
      <c r="N14605" s="1">
        <v>710752.36482372577</v>
      </c>
      <c r="O14605" s="15">
        <f t="shared" si="185"/>
        <v>3812.1926698354423</v>
      </c>
      <c r="P14605" s="1">
        <f t="shared" si="184"/>
        <v>30</v>
      </c>
      <c r="Q14605" s="47"/>
      <c r="S14605" s="53">
        <f t="shared" si="191"/>
        <v>5</v>
      </c>
      <c r="T14605" s="40">
        <f t="shared" si="186"/>
        <v>4775389.0448428858</v>
      </c>
      <c r="U14605" s="10">
        <f t="shared" si="187"/>
        <v>7002627.5023483429</v>
      </c>
      <c r="V14605" s="10">
        <f t="shared" si="188"/>
        <v>5223552.8808043487</v>
      </c>
      <c r="W14605" s="10">
        <f t="shared" si="189"/>
        <v>5345779.3815211114</v>
      </c>
      <c r="X14605" s="11">
        <f t="shared" si="190"/>
        <v>4191417.9858627953</v>
      </c>
    </row>
    <row r="14606" spans="10:24" x14ac:dyDescent="0.25">
      <c r="L14606" s="42">
        <v>34881</v>
      </c>
      <c r="M14606" s="1">
        <v>144.5</v>
      </c>
      <c r="N14606" s="1">
        <v>3875611.9515859764</v>
      </c>
      <c r="O14606" s="15">
        <f t="shared" si="185"/>
        <v>3689.2187127439765</v>
      </c>
      <c r="P14606" s="1">
        <f t="shared" si="184"/>
        <v>31</v>
      </c>
      <c r="Q14606" s="47"/>
      <c r="S14606" s="53">
        <f t="shared" si="191"/>
        <v>6</v>
      </c>
      <c r="T14606" s="40">
        <f t="shared" si="186"/>
        <v>5803743.2528391462</v>
      </c>
      <c r="U14606" s="10">
        <f t="shared" si="187"/>
        <v>5803743.252839149</v>
      </c>
      <c r="V14606" s="10">
        <f t="shared" si="188"/>
        <v>7134654.0384216765</v>
      </c>
      <c r="W14606" s="10">
        <f t="shared" si="189"/>
        <v>5179030.02695347</v>
      </c>
      <c r="X14606" s="11">
        <f t="shared" si="190"/>
        <v>7012427.5377049129</v>
      </c>
    </row>
    <row r="14607" spans="10:24" x14ac:dyDescent="0.25">
      <c r="L14607" s="42">
        <v>34912</v>
      </c>
      <c r="M14607" s="1">
        <v>129.5</v>
      </c>
      <c r="N14607" s="1">
        <v>3473299.2922517923</v>
      </c>
      <c r="O14607" s="15">
        <f t="shared" si="185"/>
        <v>3689.2187127439765</v>
      </c>
      <c r="P14607" s="1">
        <f t="shared" si="184"/>
        <v>31</v>
      </c>
      <c r="Q14607" s="47"/>
      <c r="S14607" s="53">
        <f t="shared" si="191"/>
        <v>7</v>
      </c>
      <c r="T14607" s="40">
        <f t="shared" si="186"/>
        <v>12013914.031735621</v>
      </c>
      <c r="U14607" s="10">
        <f t="shared" si="187"/>
        <v>7124854.0030651074</v>
      </c>
      <c r="V14607" s="10">
        <f t="shared" si="188"/>
        <v>9243446.6821556631</v>
      </c>
      <c r="W14607" s="10">
        <f t="shared" si="189"/>
        <v>9949644.2418525144</v>
      </c>
      <c r="X14607" s="11">
        <f t="shared" si="190"/>
        <v>13942376.598600103</v>
      </c>
    </row>
    <row r="14608" spans="10:24" x14ac:dyDescent="0.25">
      <c r="L14608" s="42">
        <v>34943</v>
      </c>
      <c r="M14608" s="1">
        <v>50.5</v>
      </c>
      <c r="N14608" s="1">
        <v>1354452.6197584209</v>
      </c>
      <c r="O14608" s="15">
        <f t="shared" si="185"/>
        <v>3812.1926698354423</v>
      </c>
      <c r="P14608" s="1">
        <f t="shared" si="184"/>
        <v>30</v>
      </c>
      <c r="Q14608" s="47"/>
      <c r="S14608" s="53">
        <f t="shared" si="191"/>
        <v>8</v>
      </c>
      <c r="T14608" s="40">
        <f t="shared" si="186"/>
        <v>11525008.028868569</v>
      </c>
      <c r="U14608" s="10">
        <f t="shared" si="187"/>
        <v>8075504.5641954849</v>
      </c>
      <c r="V14608" s="10">
        <f t="shared" si="188"/>
        <v>7097692.5584613793</v>
      </c>
      <c r="W14608" s="10">
        <f t="shared" si="189"/>
        <v>9922482.7972487882</v>
      </c>
      <c r="X14608" s="11">
        <f t="shared" si="190"/>
        <v>9148381.6260426268</v>
      </c>
    </row>
    <row r="14609" spans="12:26" x14ac:dyDescent="0.25">
      <c r="L14609" s="42">
        <v>34973</v>
      </c>
      <c r="M14609" s="1">
        <v>150.5</v>
      </c>
      <c r="N14609" s="1">
        <v>4036537.0153196501</v>
      </c>
      <c r="O14609" s="15">
        <f t="shared" si="185"/>
        <v>3689.2187127439765</v>
      </c>
      <c r="P14609" s="1">
        <f t="shared" si="184"/>
        <v>31</v>
      </c>
      <c r="Q14609" s="47"/>
      <c r="S14609" s="53">
        <f t="shared" si="191"/>
        <v>9</v>
      </c>
      <c r="T14609" s="40">
        <f t="shared" si="186"/>
        <v>4608639.6902752416</v>
      </c>
      <c r="U14609" s="10">
        <f t="shared" si="187"/>
        <v>5151868.5823497456</v>
      </c>
      <c r="V14609" s="10">
        <f t="shared" si="188"/>
        <v>4418509.5780491699</v>
      </c>
      <c r="W14609" s="10">
        <f t="shared" si="189"/>
        <v>5600032.4183112085</v>
      </c>
      <c r="X14609" s="11">
        <f t="shared" si="190"/>
        <v>4948157.7478218051</v>
      </c>
    </row>
    <row r="14610" spans="12:26" x14ac:dyDescent="0.25">
      <c r="L14610" s="42">
        <v>35004</v>
      </c>
      <c r="M14610" s="1">
        <v>642.5</v>
      </c>
      <c r="N14610" s="1">
        <v>17232392.241480898</v>
      </c>
      <c r="O14610" s="15">
        <f t="shared" si="185"/>
        <v>3812.1926698354423</v>
      </c>
      <c r="P14610" s="1">
        <f t="shared" si="184"/>
        <v>30</v>
      </c>
      <c r="Q14610" s="47"/>
      <c r="S14610" s="53">
        <f t="shared" si="191"/>
        <v>10</v>
      </c>
      <c r="T14610" s="40">
        <f t="shared" si="186"/>
        <v>5440844.4376341505</v>
      </c>
      <c r="U14610" s="10">
        <f t="shared" si="187"/>
        <v>7559437.1167247081</v>
      </c>
      <c r="V14610" s="10">
        <f t="shared" si="188"/>
        <v>8768121.4015904721</v>
      </c>
      <c r="W14610" s="10">
        <f t="shared" si="189"/>
        <v>6432237.1656701155</v>
      </c>
      <c r="X14610" s="11">
        <f t="shared" si="190"/>
        <v>7831051.5627619578</v>
      </c>
    </row>
    <row r="14611" spans="12:26" x14ac:dyDescent="0.25">
      <c r="L14611" s="42">
        <v>35034</v>
      </c>
      <c r="M14611" s="1">
        <v>1011.5</v>
      </c>
      <c r="N14611" s="1">
        <v>27129283.661101837</v>
      </c>
      <c r="O14611" s="15">
        <f t="shared" si="185"/>
        <v>3689.2187127439765</v>
      </c>
      <c r="P14611" s="1">
        <f t="shared" si="184"/>
        <v>31</v>
      </c>
      <c r="Q14611" s="47"/>
      <c r="S14611" s="53">
        <f t="shared" si="191"/>
        <v>11</v>
      </c>
      <c r="T14611" s="40">
        <f t="shared" si="186"/>
        <v>17564648.766252115</v>
      </c>
      <c r="U14611" s="10">
        <f t="shared" si="187"/>
        <v>18080716.213722892</v>
      </c>
      <c r="V14611" s="10">
        <f t="shared" si="188"/>
        <v>16831289.76195154</v>
      </c>
      <c r="W14611" s="10">
        <f t="shared" si="189"/>
        <v>13884273.022447361</v>
      </c>
      <c r="X14611" s="11">
        <f t="shared" si="190"/>
        <v>11724938.176451219</v>
      </c>
    </row>
    <row r="14612" spans="12:26" ht="13.8" thickBot="1" x14ac:dyDescent="0.3">
      <c r="L14612" s="42">
        <v>35065</v>
      </c>
      <c r="M14612" s="1">
        <v>1069.5</v>
      </c>
      <c r="N14612" s="1">
        <v>26555338.101769909</v>
      </c>
      <c r="O14612" s="15">
        <f t="shared" si="185"/>
        <v>3689.2187127439765</v>
      </c>
      <c r="P14612" s="1">
        <f t="shared" si="184"/>
        <v>31</v>
      </c>
      <c r="Q14612" s="47"/>
      <c r="S14612" s="54">
        <f t="shared" si="191"/>
        <v>12</v>
      </c>
      <c r="T14612" s="41">
        <f t="shared" si="186"/>
        <v>27591002.511971965</v>
      </c>
      <c r="U14612" s="13">
        <f t="shared" si="187"/>
        <v>20094443.80134384</v>
      </c>
      <c r="V14612" s="13">
        <f t="shared" si="188"/>
        <v>22661200.316395856</v>
      </c>
      <c r="W14612" s="13">
        <f t="shared" si="189"/>
        <v>18600564.348138958</v>
      </c>
      <c r="X14612" s="14">
        <f t="shared" si="190"/>
        <v>21235224.474700291</v>
      </c>
    </row>
    <row r="14613" spans="12:26" x14ac:dyDescent="0.25">
      <c r="L14613" s="42">
        <v>35096</v>
      </c>
      <c r="M14613" s="1">
        <v>903.5</v>
      </c>
      <c r="N14613" s="1">
        <v>22433611.944786455</v>
      </c>
      <c r="O14613" s="15">
        <f t="shared" si="185"/>
        <v>3943.64758948494</v>
      </c>
      <c r="P14613" s="1">
        <f t="shared" si="184"/>
        <v>29</v>
      </c>
      <c r="Q14613" s="47"/>
      <c r="S14613" s="43"/>
      <c r="T14613" s="59">
        <f>+SUM(T14601:T14612)</f>
        <v>165883239.97749239</v>
      </c>
      <c r="U14613" s="59">
        <f>+SUM(U14601:U14612)</f>
        <v>165914182.10904136</v>
      </c>
      <c r="V14613" s="59">
        <f>+SUM(V14601:V14612)</f>
        <v>158848425.82512757</v>
      </c>
      <c r="W14613" s="59">
        <f>+SUM(W14601:W14612)</f>
        <v>142334267.50606269</v>
      </c>
      <c r="X14613" s="59">
        <f>+SUM(X14601:X14612)</f>
        <v>155385341.63815263</v>
      </c>
    </row>
    <row r="14614" spans="12:26" ht="13.8" thickBot="1" x14ac:dyDescent="0.3">
      <c r="L14614" s="42">
        <v>35125</v>
      </c>
      <c r="M14614" s="1">
        <v>808.5</v>
      </c>
      <c r="N14614" s="1">
        <v>20074792.758560985</v>
      </c>
      <c r="O14614" s="15">
        <f t="shared" si="185"/>
        <v>3689.2187127439765</v>
      </c>
      <c r="P14614" s="1">
        <f t="shared" si="184"/>
        <v>31</v>
      </c>
      <c r="Q14614" s="47"/>
      <c r="R14614" s="30"/>
      <c r="S14614" s="30"/>
      <c r="U14614" s="30"/>
      <c r="V14614" s="30"/>
      <c r="W14614" s="30"/>
    </row>
    <row r="14615" spans="12:26" ht="13.8" thickBot="1" x14ac:dyDescent="0.3">
      <c r="L14615" s="42">
        <v>35156</v>
      </c>
      <c r="M14615" s="1">
        <v>394.5</v>
      </c>
      <c r="N14615" s="1">
        <v>9795307.041746825</v>
      </c>
      <c r="O14615" s="15">
        <f t="shared" si="185"/>
        <v>3812.1926698354423</v>
      </c>
      <c r="P14615" s="1">
        <f t="shared" si="184"/>
        <v>30</v>
      </c>
      <c r="Q14615" s="47"/>
      <c r="R14615" s="68"/>
      <c r="S14615" s="62"/>
      <c r="T14615" s="55">
        <v>1995</v>
      </c>
      <c r="U14615" s="56">
        <f>+T14615+1</f>
        <v>1996</v>
      </c>
      <c r="V14615" s="57">
        <f>+U14615+1</f>
        <v>1997</v>
      </c>
      <c r="W14615" s="56">
        <f>+V14615+1</f>
        <v>1998</v>
      </c>
      <c r="X14615" s="58">
        <f>+W14615+1</f>
        <v>1999</v>
      </c>
      <c r="Y14615" s="45"/>
      <c r="Z14615" s="45"/>
    </row>
    <row r="14616" spans="12:26" x14ac:dyDescent="0.25">
      <c r="L14616" s="42">
        <v>35186</v>
      </c>
      <c r="M14616" s="1">
        <v>203.5</v>
      </c>
      <c r="N14616" s="1">
        <v>5052838.993651404</v>
      </c>
      <c r="O14616" s="15">
        <f t="shared" si="185"/>
        <v>3689.2187127439765</v>
      </c>
      <c r="P14616" s="1">
        <f t="shared" si="184"/>
        <v>31</v>
      </c>
      <c r="Q14616" s="47"/>
      <c r="R14616" s="43"/>
      <c r="S14616" s="34">
        <v>1</v>
      </c>
      <c r="T14616" s="63">
        <f t="shared" ref="T14616:X14627" si="192">+T14583-T14601</f>
        <v>-407393.04749613628</v>
      </c>
      <c r="U14616" s="64">
        <f t="shared" si="192"/>
        <v>-2611028.1972180977</v>
      </c>
      <c r="V14616" s="64">
        <f t="shared" si="192"/>
        <v>1165430.583601959</v>
      </c>
      <c r="W14616" s="64">
        <f t="shared" si="192"/>
        <v>1044629.195690345</v>
      </c>
      <c r="X14616" s="65">
        <f t="shared" si="192"/>
        <v>1532502.9773155414</v>
      </c>
      <c r="Y14616" s="43"/>
      <c r="Z14616" s="43"/>
    </row>
    <row r="14617" spans="12:26" ht="13.8" thickBot="1" x14ac:dyDescent="0.3">
      <c r="L14617" s="42">
        <v>35217</v>
      </c>
      <c r="M14617" s="1">
        <v>20</v>
      </c>
      <c r="N14617" s="1">
        <v>496593.51288957288</v>
      </c>
      <c r="O14617" s="15">
        <f t="shared" si="185"/>
        <v>3812.1926698354423</v>
      </c>
      <c r="P14617" s="1">
        <f t="shared" si="184"/>
        <v>30</v>
      </c>
      <c r="Q14617" s="47"/>
      <c r="R14617" s="43"/>
      <c r="S14617" s="35">
        <f>+S14616+1</f>
        <v>2</v>
      </c>
      <c r="T14617" s="66">
        <f t="shared" si="192"/>
        <v>-424831.74142579734</v>
      </c>
      <c r="U14617" s="59">
        <f t="shared" si="192"/>
        <v>-2216393.1760926135</v>
      </c>
      <c r="V14617" s="59">
        <f t="shared" si="192"/>
        <v>775674.70292427763</v>
      </c>
      <c r="W14617" s="59">
        <f t="shared" si="192"/>
        <v>916641.48778027296</v>
      </c>
      <c r="X14617" s="67">
        <f t="shared" si="192"/>
        <v>1159655.6095174961</v>
      </c>
      <c r="Y14617" s="44"/>
      <c r="Z14617" s="44"/>
    </row>
    <row r="14618" spans="12:26" x14ac:dyDescent="0.25">
      <c r="L14618" s="42">
        <v>35247</v>
      </c>
      <c r="M14618" s="1">
        <v>30.5</v>
      </c>
      <c r="N14618" s="1">
        <v>757305.10715659871</v>
      </c>
      <c r="O14618" s="15">
        <f t="shared" si="185"/>
        <v>3689.2187127439765</v>
      </c>
      <c r="P14618" s="1">
        <f t="shared" si="184"/>
        <v>31</v>
      </c>
      <c r="Q14618" s="47"/>
      <c r="S14618" s="35">
        <f t="shared" ref="S14618:S14627" si="193">+S14617+1</f>
        <v>3</v>
      </c>
      <c r="T14618" s="66">
        <f t="shared" si="192"/>
        <v>-328543.9974580165</v>
      </c>
      <c r="U14618" s="59">
        <f t="shared" si="192"/>
        <v>-2002436.4988547862</v>
      </c>
      <c r="V14618" s="59">
        <f t="shared" si="192"/>
        <v>786370.99052321166</v>
      </c>
      <c r="W14618" s="59">
        <f t="shared" si="192"/>
        <v>896310.40960595384</v>
      </c>
      <c r="X14618" s="67">
        <f t="shared" si="192"/>
        <v>1075582.8105215393</v>
      </c>
    </row>
    <row r="14619" spans="12:26" x14ac:dyDescent="0.25">
      <c r="L14619" s="42">
        <v>35278</v>
      </c>
      <c r="M14619" s="1">
        <v>30.5</v>
      </c>
      <c r="N14619" s="1">
        <v>757305.10715659871</v>
      </c>
      <c r="O14619" s="15">
        <f t="shared" si="185"/>
        <v>3689.2187127439765</v>
      </c>
      <c r="P14619" s="1">
        <f t="shared" si="184"/>
        <v>31</v>
      </c>
      <c r="Q14619" s="47"/>
      <c r="S14619" s="35">
        <f t="shared" si="193"/>
        <v>4</v>
      </c>
      <c r="T14619" s="66">
        <f t="shared" si="192"/>
        <v>-247276.66306707077</v>
      </c>
      <c r="U14619" s="59">
        <f t="shared" si="192"/>
        <v>-1058952.9213331752</v>
      </c>
      <c r="V14619" s="59">
        <f t="shared" si="192"/>
        <v>389683.40305308439</v>
      </c>
      <c r="W14619" s="59">
        <f t="shared" si="192"/>
        <v>382473.51481229253</v>
      </c>
      <c r="X14619" s="67">
        <f t="shared" si="192"/>
        <v>497517.59218606167</v>
      </c>
    </row>
    <row r="14620" spans="12:26" x14ac:dyDescent="0.25">
      <c r="L14620" s="42">
        <v>35309</v>
      </c>
      <c r="M14620" s="1">
        <v>70</v>
      </c>
      <c r="N14620" s="1">
        <v>1738077.2951135051</v>
      </c>
      <c r="O14620" s="15">
        <f t="shared" si="185"/>
        <v>3812.1926698354423</v>
      </c>
      <c r="P14620" s="1">
        <f t="shared" si="184"/>
        <v>30</v>
      </c>
      <c r="Q14620" s="47"/>
      <c r="S14620" s="35">
        <f t="shared" si="193"/>
        <v>5</v>
      </c>
      <c r="T14620" s="66">
        <f t="shared" si="192"/>
        <v>-175614.30645537749</v>
      </c>
      <c r="U14620" s="59">
        <f t="shared" si="192"/>
        <v>-708304.72647300642</v>
      </c>
      <c r="V14620" s="59">
        <f t="shared" si="192"/>
        <v>119553.53359565139</v>
      </c>
      <c r="W14620" s="59">
        <f t="shared" si="192"/>
        <v>171196.34430450015</v>
      </c>
      <c r="X14620" s="67">
        <f t="shared" si="192"/>
        <v>139495.4276139522</v>
      </c>
    </row>
    <row r="14621" spans="12:26" x14ac:dyDescent="0.25">
      <c r="L14621" s="42">
        <v>35339</v>
      </c>
      <c r="M14621" s="1">
        <v>270.5</v>
      </c>
      <c r="N14621" s="1">
        <v>6716427.2618314736</v>
      </c>
      <c r="O14621" s="15">
        <f t="shared" si="185"/>
        <v>3689.2187127439765</v>
      </c>
      <c r="P14621" s="1">
        <f t="shared" si="184"/>
        <v>31</v>
      </c>
      <c r="Q14621" s="47"/>
      <c r="S14621" s="35">
        <f t="shared" si="193"/>
        <v>6</v>
      </c>
      <c r="T14621" s="66">
        <f t="shared" si="192"/>
        <v>-184776.44413837045</v>
      </c>
      <c r="U14621" s="59">
        <f t="shared" si="192"/>
        <v>-601926.2053208733</v>
      </c>
      <c r="V14621" s="59">
        <f t="shared" si="192"/>
        <v>212117.28137832321</v>
      </c>
      <c r="W14621" s="59">
        <f t="shared" si="192"/>
        <v>165988.01391134411</v>
      </c>
      <c r="X14621" s="67">
        <f t="shared" si="192"/>
        <v>321252.50911571272</v>
      </c>
    </row>
    <row r="14622" spans="12:26" x14ac:dyDescent="0.25">
      <c r="L14622" s="42">
        <v>35370</v>
      </c>
      <c r="M14622" s="1">
        <v>661.5</v>
      </c>
      <c r="N14622" s="1">
        <v>16424830.438822623</v>
      </c>
      <c r="O14622" s="15">
        <f t="shared" si="185"/>
        <v>3812.1926698354423</v>
      </c>
      <c r="P14622" s="1">
        <f t="shared" si="184"/>
        <v>30</v>
      </c>
      <c r="Q14622" s="47"/>
      <c r="S14622" s="35">
        <f t="shared" si="193"/>
        <v>7</v>
      </c>
      <c r="T14622" s="66">
        <f t="shared" si="192"/>
        <v>-266384.37917743623</v>
      </c>
      <c r="U14622" s="59">
        <f t="shared" si="192"/>
        <v>-718797.68678961694</v>
      </c>
      <c r="V14622" s="59">
        <f t="shared" si="192"/>
        <v>305934.9946443364</v>
      </c>
      <c r="W14622" s="59">
        <f t="shared" si="192"/>
        <v>425136.08411564864</v>
      </c>
      <c r="X14622" s="67">
        <f t="shared" si="192"/>
        <v>753856.25113099441</v>
      </c>
    </row>
    <row r="14623" spans="12:26" x14ac:dyDescent="0.25">
      <c r="L14623" s="42">
        <v>35400</v>
      </c>
      <c r="M14623" s="1">
        <v>735.5</v>
      </c>
      <c r="N14623" s="1">
        <v>18262226.436514042</v>
      </c>
      <c r="O14623" s="15">
        <f t="shared" si="185"/>
        <v>3689.2187127439765</v>
      </c>
      <c r="P14623" s="1">
        <f t="shared" si="184"/>
        <v>31</v>
      </c>
      <c r="Q14623" s="47"/>
      <c r="S14623" s="35">
        <f t="shared" si="193"/>
        <v>8</v>
      </c>
      <c r="T14623" s="66">
        <f t="shared" si="192"/>
        <v>-260253.5675114058</v>
      </c>
      <c r="U14623" s="59">
        <f t="shared" si="192"/>
        <v>-800409.60036324244</v>
      </c>
      <c r="V14623" s="59">
        <f t="shared" si="192"/>
        <v>206447.59313862119</v>
      </c>
      <c r="W14623" s="59">
        <f t="shared" si="192"/>
        <v>423637.91455924325</v>
      </c>
      <c r="X14623" s="67">
        <f t="shared" si="192"/>
        <v>451809.77383083105</v>
      </c>
    </row>
    <row r="14624" spans="12:26" x14ac:dyDescent="0.25">
      <c r="L14624" s="42">
        <v>35431</v>
      </c>
      <c r="M14624" s="1">
        <v>1018.5</v>
      </c>
      <c r="N14624" s="1">
        <v>28946563.207800001</v>
      </c>
      <c r="O14624" s="15">
        <f t="shared" si="185"/>
        <v>3689.2187127439765</v>
      </c>
      <c r="P14624" s="1">
        <f t="shared" si="184"/>
        <v>31</v>
      </c>
      <c r="Q14624" s="47"/>
      <c r="S14624" s="35">
        <f t="shared" si="193"/>
        <v>9</v>
      </c>
      <c r="T14624" s="66">
        <f t="shared" si="192"/>
        <v>-169790.01562140696</v>
      </c>
      <c r="U14624" s="59">
        <f t="shared" si="192"/>
        <v>-545963.75029895734</v>
      </c>
      <c r="V14624" s="59">
        <f t="shared" si="192"/>
        <v>86183.861750829965</v>
      </c>
      <c r="W14624" s="59">
        <f t="shared" si="192"/>
        <v>189209.64203566778</v>
      </c>
      <c r="X14624" s="67">
        <f t="shared" si="192"/>
        <v>191192.83617060259</v>
      </c>
    </row>
    <row r="14625" spans="12:24" x14ac:dyDescent="0.25">
      <c r="L14625" s="42">
        <v>35462</v>
      </c>
      <c r="M14625" s="1">
        <v>700</v>
      </c>
      <c r="N14625" s="1">
        <v>19894545.16</v>
      </c>
      <c r="O14625" s="15">
        <f t="shared" si="185"/>
        <v>4084.4921462522593</v>
      </c>
      <c r="P14625" s="1">
        <f t="shared" si="184"/>
        <v>28</v>
      </c>
      <c r="Q14625" s="47"/>
      <c r="S14625" s="35">
        <f t="shared" si="193"/>
        <v>10</v>
      </c>
      <c r="T14625" s="66">
        <f t="shared" si="192"/>
        <v>-183959.02233414073</v>
      </c>
      <c r="U14625" s="59">
        <f t="shared" si="192"/>
        <v>-756105.99013755936</v>
      </c>
      <c r="V14625" s="59">
        <f t="shared" si="192"/>
        <v>283896.64620952867</v>
      </c>
      <c r="W14625" s="59">
        <f t="shared" si="192"/>
        <v>231123.1265608184</v>
      </c>
      <c r="X14625" s="67">
        <f t="shared" si="192"/>
        <v>368811.16675401758</v>
      </c>
    </row>
    <row r="14626" spans="12:24" x14ac:dyDescent="0.25">
      <c r="L14626" s="42">
        <v>35490</v>
      </c>
      <c r="M14626" s="1">
        <v>717.5</v>
      </c>
      <c r="N14626" s="1">
        <v>20391908.789000001</v>
      </c>
      <c r="O14626" s="15">
        <f t="shared" si="185"/>
        <v>3689.2187127439765</v>
      </c>
      <c r="P14626" s="1">
        <f t="shared" si="184"/>
        <v>31</v>
      </c>
      <c r="Q14626" s="47"/>
      <c r="S14626" s="35">
        <f t="shared" si="193"/>
        <v>11</v>
      </c>
      <c r="T14626" s="66">
        <f t="shared" si="192"/>
        <v>-332256.52477121726</v>
      </c>
      <c r="U14626" s="59">
        <f t="shared" si="192"/>
        <v>-1655885.7749002688</v>
      </c>
      <c r="V14626" s="59">
        <f t="shared" si="192"/>
        <v>661699.58944845945</v>
      </c>
      <c r="W14626" s="59">
        <f t="shared" si="192"/>
        <v>646151.35674009472</v>
      </c>
      <c r="X14626" s="67">
        <f t="shared" si="192"/>
        <v>618165.05195751227</v>
      </c>
    </row>
    <row r="14627" spans="12:24" ht="13.8" thickBot="1" x14ac:dyDescent="0.3">
      <c r="L14627" s="42">
        <v>35521</v>
      </c>
      <c r="M14627" s="1">
        <v>399.5</v>
      </c>
      <c r="N14627" s="1">
        <v>11354101.1306</v>
      </c>
      <c r="O14627" s="15">
        <f t="shared" si="185"/>
        <v>3812.1926698354423</v>
      </c>
      <c r="P14627" s="1">
        <f t="shared" si="184"/>
        <v>30</v>
      </c>
      <c r="Q14627" s="47"/>
      <c r="S14627" s="36">
        <f t="shared" si="193"/>
        <v>12</v>
      </c>
      <c r="T14627" s="60">
        <f t="shared" si="192"/>
        <v>-461718.85087012872</v>
      </c>
      <c r="U14627" s="51">
        <f t="shared" si="192"/>
        <v>-1832217.3648297973</v>
      </c>
      <c r="V14627" s="51">
        <f t="shared" si="192"/>
        <v>928046.08760414273</v>
      </c>
      <c r="W14627" s="51">
        <f t="shared" si="192"/>
        <v>902303.08783158287</v>
      </c>
      <c r="X14627" s="61">
        <f t="shared" si="192"/>
        <v>1213343.385154184</v>
      </c>
    </row>
    <row r="14628" spans="12:24" x14ac:dyDescent="0.25">
      <c r="L14628" s="42">
        <v>35551</v>
      </c>
      <c r="M14628" s="1">
        <v>181.5</v>
      </c>
      <c r="N14628" s="1">
        <v>5158371.3521999996</v>
      </c>
      <c r="O14628" s="15">
        <f t="shared" si="185"/>
        <v>3689.2187127439765</v>
      </c>
      <c r="P14628" s="1">
        <f t="shared" si="184"/>
        <v>31</v>
      </c>
      <c r="Q14628" s="47"/>
      <c r="T14628" s="59"/>
      <c r="U14628" s="59"/>
      <c r="V14628" s="59"/>
      <c r="W14628" s="59"/>
      <c r="X14628" s="59"/>
    </row>
    <row r="14629" spans="12:24" x14ac:dyDescent="0.25">
      <c r="L14629" s="42">
        <v>35582</v>
      </c>
      <c r="M14629" s="1">
        <v>89</v>
      </c>
      <c r="N14629" s="1">
        <v>2529449.3132000002</v>
      </c>
      <c r="O14629" s="15">
        <f t="shared" si="185"/>
        <v>3812.1926698354423</v>
      </c>
      <c r="P14629" s="1">
        <f t="shared" si="184"/>
        <v>30</v>
      </c>
      <c r="Q14629" s="47"/>
      <c r="T14629" s="59">
        <f>+T14613-T14596</f>
        <v>3442798.5603265166</v>
      </c>
      <c r="U14629" s="59">
        <f>+U14613-U14596</f>
        <v>15508421.89261198</v>
      </c>
      <c r="V14629" s="59">
        <f>+V14613-V14596</f>
        <v>-5921039.2678724229</v>
      </c>
      <c r="W14629" s="59">
        <f>+W14613-W14596</f>
        <v>-6394800.1779477298</v>
      </c>
      <c r="X14629" s="59">
        <f>+X14613-X14596</f>
        <v>-8323185.3912684619</v>
      </c>
    </row>
    <row r="14630" spans="12:24" x14ac:dyDescent="0.25">
      <c r="L14630" s="42">
        <v>35612</v>
      </c>
      <c r="M14630" s="1">
        <v>70</v>
      </c>
      <c r="N14630" s="1">
        <v>1989454.5160000001</v>
      </c>
      <c r="O14630" s="15">
        <f t="shared" si="185"/>
        <v>3689.2187127439765</v>
      </c>
      <c r="P14630" s="1">
        <f t="shared" si="184"/>
        <v>31</v>
      </c>
      <c r="Q14630" s="47"/>
      <c r="T14630" s="59"/>
      <c r="U14630" s="59"/>
      <c r="V14630" s="59"/>
      <c r="W14630" s="59"/>
      <c r="X14630" s="59"/>
    </row>
    <row r="14631" spans="12:24" x14ac:dyDescent="0.25">
      <c r="L14631" s="42">
        <v>35643</v>
      </c>
      <c r="M14631" s="1">
        <v>39.5</v>
      </c>
      <c r="N14631" s="1">
        <v>1122620.7626</v>
      </c>
      <c r="O14631" s="15">
        <f t="shared" si="185"/>
        <v>3689.2187127439765</v>
      </c>
      <c r="P14631" s="1">
        <f t="shared" si="184"/>
        <v>31</v>
      </c>
      <c r="Q14631" s="47"/>
    </row>
    <row r="14632" spans="12:24" x14ac:dyDescent="0.25">
      <c r="L14632" s="42">
        <v>35674</v>
      </c>
      <c r="M14632" s="1">
        <v>51.5</v>
      </c>
      <c r="N14632" s="1">
        <v>1463670.1081999999</v>
      </c>
      <c r="O14632" s="15">
        <f t="shared" si="185"/>
        <v>3812.1926698354423</v>
      </c>
      <c r="P14632" s="1">
        <f t="shared" ref="P14632:P14659" si="194">+L14633-L14632</f>
        <v>30</v>
      </c>
      <c r="Q14632" s="47"/>
    </row>
    <row r="14633" spans="12:24" x14ac:dyDescent="0.25">
      <c r="L14633" s="42">
        <v>35704</v>
      </c>
      <c r="M14633" s="1">
        <v>287.5</v>
      </c>
      <c r="N14633" s="1">
        <v>8170973.9050000003</v>
      </c>
      <c r="O14633" s="15">
        <f t="shared" si="185"/>
        <v>3689.2187127439765</v>
      </c>
      <c r="P14633" s="1">
        <f t="shared" si="194"/>
        <v>31</v>
      </c>
      <c r="Q14633" s="47"/>
    </row>
    <row r="14634" spans="12:24" x14ac:dyDescent="0.25">
      <c r="L14634" s="42">
        <v>35735</v>
      </c>
      <c r="M14634" s="1">
        <v>615.5</v>
      </c>
      <c r="N14634" s="1">
        <v>17492989.351399999</v>
      </c>
      <c r="O14634" s="15">
        <f t="shared" si="185"/>
        <v>3812.1926698354423</v>
      </c>
      <c r="P14634" s="1">
        <f t="shared" si="194"/>
        <v>30</v>
      </c>
      <c r="Q14634" s="47"/>
    </row>
    <row r="14635" spans="12:24" x14ac:dyDescent="0.25">
      <c r="L14635" s="42">
        <v>35765</v>
      </c>
      <c r="M14635" s="1">
        <v>830</v>
      </c>
      <c r="N14635" s="1">
        <v>23589246.403999999</v>
      </c>
      <c r="O14635" s="15">
        <f t="shared" si="185"/>
        <v>3689.2187127439765</v>
      </c>
      <c r="P14635" s="1">
        <f t="shared" si="194"/>
        <v>31</v>
      </c>
      <c r="Q14635" s="47"/>
    </row>
    <row r="14636" spans="12:24" x14ac:dyDescent="0.25">
      <c r="L14636" s="42">
        <v>35796</v>
      </c>
      <c r="M14636" s="1">
        <v>775.5</v>
      </c>
      <c r="N14636" s="1">
        <v>22225530.781183179</v>
      </c>
      <c r="O14636" s="15">
        <f t="shared" si="185"/>
        <v>3689.2187127439765</v>
      </c>
      <c r="P14636" s="1">
        <f t="shared" si="194"/>
        <v>31</v>
      </c>
      <c r="Q14636" s="47"/>
    </row>
    <row r="14637" spans="12:24" x14ac:dyDescent="0.25">
      <c r="L14637" s="42">
        <v>35827</v>
      </c>
      <c r="M14637" s="1">
        <v>682.5</v>
      </c>
      <c r="N14637" s="1">
        <v>19560186.664290804</v>
      </c>
      <c r="O14637" s="15">
        <f t="shared" si="185"/>
        <v>4084.4921462522593</v>
      </c>
      <c r="P14637" s="1">
        <f t="shared" si="194"/>
        <v>28</v>
      </c>
      <c r="Q14637" s="47"/>
    </row>
    <row r="14638" spans="12:24" x14ac:dyDescent="0.25">
      <c r="L14638" s="42">
        <v>35855</v>
      </c>
      <c r="M14638" s="1">
        <v>643.5</v>
      </c>
      <c r="N14638" s="1">
        <v>18442461.712045617</v>
      </c>
      <c r="O14638" s="15">
        <f t="shared" si="185"/>
        <v>3689.2187127439765</v>
      </c>
      <c r="P14638" s="1">
        <f t="shared" si="194"/>
        <v>31</v>
      </c>
      <c r="Q14638" s="47"/>
    </row>
    <row r="14639" spans="12:24" x14ac:dyDescent="0.25">
      <c r="L14639" s="42">
        <v>35886</v>
      </c>
      <c r="M14639" s="1">
        <v>331</v>
      </c>
      <c r="N14639" s="1">
        <v>9486332.2870040387</v>
      </c>
      <c r="O14639" s="15">
        <f t="shared" si="185"/>
        <v>3812.1926698354423</v>
      </c>
      <c r="P14639" s="1">
        <f t="shared" si="194"/>
        <v>30</v>
      </c>
      <c r="Q14639" s="47"/>
    </row>
    <row r="14640" spans="12:24" x14ac:dyDescent="0.25">
      <c r="L14640" s="42">
        <v>35916</v>
      </c>
      <c r="M14640" s="1">
        <v>107</v>
      </c>
      <c r="N14640" s="1">
        <v>3066578.715134236</v>
      </c>
      <c r="O14640" s="15">
        <f t="shared" si="185"/>
        <v>3689.2187127439765</v>
      </c>
      <c r="P14640" s="1">
        <f t="shared" si="194"/>
        <v>31</v>
      </c>
      <c r="Q14640" s="47"/>
    </row>
    <row r="14641" spans="12:17" x14ac:dyDescent="0.25">
      <c r="L14641" s="42">
        <v>35947</v>
      </c>
      <c r="M14641" s="1">
        <v>53.5</v>
      </c>
      <c r="N14641" s="1">
        <v>1533289.357567118</v>
      </c>
      <c r="O14641" s="15">
        <f t="shared" si="185"/>
        <v>3812.1926698354423</v>
      </c>
      <c r="P14641" s="1">
        <f t="shared" si="194"/>
        <v>30</v>
      </c>
      <c r="Q14641" s="47"/>
    </row>
    <row r="14642" spans="12:17" x14ac:dyDescent="0.25">
      <c r="L14642" s="42">
        <v>35977</v>
      </c>
      <c r="M14642" s="1">
        <v>83.5</v>
      </c>
      <c r="N14642" s="1">
        <v>2393077.7823711098</v>
      </c>
      <c r="O14642" s="15">
        <f t="shared" si="185"/>
        <v>3689.2187127439765</v>
      </c>
      <c r="P14642" s="1">
        <f t="shared" si="194"/>
        <v>31</v>
      </c>
      <c r="Q14642" s="47"/>
    </row>
    <row r="14643" spans="12:17" x14ac:dyDescent="0.25">
      <c r="L14643" s="42">
        <v>36008</v>
      </c>
      <c r="M14643" s="1">
        <v>76.5</v>
      </c>
      <c r="N14643" s="1">
        <v>2192460.4832501784</v>
      </c>
      <c r="O14643" s="15">
        <f t="shared" si="185"/>
        <v>3689.2187127439765</v>
      </c>
      <c r="P14643" s="1">
        <f t="shared" si="194"/>
        <v>31</v>
      </c>
      <c r="Q14643" s="47"/>
    </row>
    <row r="14644" spans="12:17" x14ac:dyDescent="0.25">
      <c r="L14644" s="42">
        <v>36039</v>
      </c>
      <c r="M14644" s="1">
        <v>38</v>
      </c>
      <c r="N14644" s="1">
        <v>1089065.3380850558</v>
      </c>
      <c r="O14644" s="15">
        <f t="shared" si="185"/>
        <v>3812.1926698354423</v>
      </c>
      <c r="P14644" s="1">
        <f t="shared" si="194"/>
        <v>30</v>
      </c>
      <c r="Q14644" s="47"/>
    </row>
    <row r="14645" spans="12:17" x14ac:dyDescent="0.25">
      <c r="L14645" s="42">
        <v>36069</v>
      </c>
      <c r="M14645" s="1">
        <v>232</v>
      </c>
      <c r="N14645" s="1">
        <v>6649030.4851508671</v>
      </c>
      <c r="O14645" s="15">
        <f t="shared" si="185"/>
        <v>3689.2187127439765</v>
      </c>
      <c r="P14645" s="1">
        <f t="shared" si="194"/>
        <v>31</v>
      </c>
      <c r="Q14645" s="47"/>
    </row>
    <row r="14646" spans="12:17" x14ac:dyDescent="0.25">
      <c r="L14646" s="42">
        <v>36100</v>
      </c>
      <c r="M14646" s="1">
        <v>507</v>
      </c>
      <c r="N14646" s="1">
        <v>14530424.379187455</v>
      </c>
      <c r="O14646" s="15">
        <f t="shared" si="185"/>
        <v>3812.1926698354423</v>
      </c>
      <c r="P14646" s="1">
        <f t="shared" si="194"/>
        <v>30</v>
      </c>
      <c r="Q14646" s="47"/>
    </row>
    <row r="14647" spans="12:17" x14ac:dyDescent="0.25">
      <c r="L14647" s="42">
        <v>36130</v>
      </c>
      <c r="M14647" s="1">
        <v>679</v>
      </c>
      <c r="N14647" s="1">
        <v>19459878.014730342</v>
      </c>
      <c r="O14647" s="15">
        <f t="shared" si="185"/>
        <v>3689.2187127439765</v>
      </c>
      <c r="P14647" s="1">
        <f t="shared" si="194"/>
        <v>31</v>
      </c>
      <c r="Q14647" s="47"/>
    </row>
    <row r="14648" spans="12:17" x14ac:dyDescent="0.25">
      <c r="L14648" s="42">
        <v>36161</v>
      </c>
      <c r="M14648" s="1">
        <v>964</v>
      </c>
      <c r="N14648" s="1">
        <v>27833336.870610565</v>
      </c>
      <c r="O14648" s="15">
        <f t="shared" si="185"/>
        <v>3689.2187127439765</v>
      </c>
      <c r="P14648" s="1">
        <f t="shared" si="194"/>
        <v>31</v>
      </c>
      <c r="Q14648" s="47"/>
    </row>
    <row r="14649" spans="12:17" x14ac:dyDescent="0.25">
      <c r="L14649" s="42">
        <v>36192</v>
      </c>
      <c r="M14649" s="1">
        <v>739.5</v>
      </c>
      <c r="N14649" s="1">
        <v>21351403.128440365</v>
      </c>
      <c r="O14649" s="15">
        <f t="shared" si="185"/>
        <v>4084.4921462522593</v>
      </c>
      <c r="P14649" s="1">
        <f t="shared" si="194"/>
        <v>28</v>
      </c>
      <c r="Q14649" s="47"/>
    </row>
    <row r="14650" spans="12:17" x14ac:dyDescent="0.25">
      <c r="L14650" s="42">
        <v>36220</v>
      </c>
      <c r="M14650" s="1">
        <v>697</v>
      </c>
      <c r="N14650" s="1">
        <v>20124310.994621955</v>
      </c>
      <c r="O14650" s="15">
        <f t="shared" si="185"/>
        <v>3689.2187127439765</v>
      </c>
      <c r="P14650" s="1">
        <f t="shared" si="194"/>
        <v>31</v>
      </c>
      <c r="Q14650" s="47"/>
    </row>
    <row r="14651" spans="12:17" x14ac:dyDescent="0.25">
      <c r="L14651" s="42">
        <v>36251</v>
      </c>
      <c r="M14651" s="1">
        <v>354</v>
      </c>
      <c r="N14651" s="1">
        <v>10220955.655805124</v>
      </c>
      <c r="O14651" s="15">
        <f t="shared" si="185"/>
        <v>3812.1926698354423</v>
      </c>
      <c r="P14651" s="1">
        <f t="shared" si="194"/>
        <v>30</v>
      </c>
      <c r="Q14651" s="47"/>
    </row>
    <row r="14652" spans="12:17" x14ac:dyDescent="0.25">
      <c r="L14652" s="42">
        <v>36281</v>
      </c>
      <c r="M14652" s="1">
        <v>112</v>
      </c>
      <c r="N14652" s="1">
        <v>3233748.6820626385</v>
      </c>
      <c r="O14652" s="15">
        <f t="shared" si="185"/>
        <v>3689.2187127439765</v>
      </c>
      <c r="P14652" s="1">
        <f t="shared" si="194"/>
        <v>31</v>
      </c>
      <c r="Q14652" s="47"/>
    </row>
    <row r="14653" spans="12:17" x14ac:dyDescent="0.25">
      <c r="L14653" s="42">
        <v>36312</v>
      </c>
      <c r="M14653" s="1">
        <v>63</v>
      </c>
      <c r="N14653" s="1">
        <v>1818983.633660234</v>
      </c>
      <c r="O14653" s="15">
        <f t="shared" si="185"/>
        <v>3812.1926698354423</v>
      </c>
      <c r="P14653" s="1">
        <f t="shared" si="194"/>
        <v>30</v>
      </c>
      <c r="Q14653" s="47"/>
    </row>
    <row r="14654" spans="12:17" x14ac:dyDescent="0.25">
      <c r="L14654" s="42">
        <v>36342</v>
      </c>
      <c r="M14654" s="1">
        <v>217</v>
      </c>
      <c r="N14654" s="1">
        <v>6265388.0714963619</v>
      </c>
      <c r="O14654" s="15">
        <f t="shared" si="185"/>
        <v>3689.2187127439765</v>
      </c>
      <c r="P14654" s="1">
        <f t="shared" si="194"/>
        <v>31</v>
      </c>
      <c r="Q14654" s="47"/>
    </row>
    <row r="14655" spans="12:17" x14ac:dyDescent="0.25">
      <c r="L14655" s="42">
        <v>36373</v>
      </c>
      <c r="M14655" s="1">
        <v>76.5</v>
      </c>
      <c r="N14655" s="1">
        <v>2208765.8408731413</v>
      </c>
      <c r="O14655" s="15">
        <f t="shared" si="185"/>
        <v>3689.2187127439765</v>
      </c>
      <c r="P14655" s="1">
        <f t="shared" si="194"/>
        <v>31</v>
      </c>
      <c r="Q14655" s="47"/>
    </row>
    <row r="14656" spans="12:17" x14ac:dyDescent="0.25">
      <c r="L14656" s="42">
        <v>36404</v>
      </c>
      <c r="M14656" s="1">
        <v>32.5</v>
      </c>
      <c r="N14656" s="1">
        <v>938364.572919962</v>
      </c>
      <c r="O14656" s="15">
        <f t="shared" si="185"/>
        <v>3812.1926698354423</v>
      </c>
      <c r="P14656" s="1">
        <f t="shared" si="194"/>
        <v>30</v>
      </c>
      <c r="Q14656" s="47"/>
    </row>
    <row r="14657" spans="12:17" x14ac:dyDescent="0.25">
      <c r="L14657" s="42">
        <v>36434</v>
      </c>
      <c r="M14657" s="1">
        <v>281</v>
      </c>
      <c r="N14657" s="1">
        <v>8113244.4612464411</v>
      </c>
      <c r="O14657" s="15">
        <f t="shared" si="185"/>
        <v>3689.2187127439765</v>
      </c>
      <c r="P14657" s="1">
        <f t="shared" si="194"/>
        <v>31</v>
      </c>
      <c r="Q14657" s="47"/>
    </row>
    <row r="14658" spans="12:17" x14ac:dyDescent="0.25">
      <c r="L14658" s="42">
        <v>36465</v>
      </c>
      <c r="M14658" s="1">
        <v>427.5</v>
      </c>
      <c r="N14658" s="1">
        <v>12343103.228408732</v>
      </c>
      <c r="O14658" s="15">
        <f t="shared" si="185"/>
        <v>3812.1926698354423</v>
      </c>
      <c r="P14658" s="1">
        <f t="shared" si="194"/>
        <v>30</v>
      </c>
      <c r="Q14658" s="47"/>
    </row>
    <row r="14659" spans="12:17" x14ac:dyDescent="0.25">
      <c r="L14659" s="42">
        <v>36495</v>
      </c>
      <c r="M14659" s="1">
        <v>777.5</v>
      </c>
      <c r="N14659" s="1">
        <v>22448567.859854475</v>
      </c>
      <c r="O14659" s="15">
        <f t="shared" si="185"/>
        <v>3689.2187127439765</v>
      </c>
      <c r="P14659" s="1">
        <f t="shared" si="194"/>
        <v>31</v>
      </c>
      <c r="Q14659" s="47"/>
    </row>
    <row r="14660" spans="12:17" x14ac:dyDescent="0.25">
      <c r="L14660" s="42">
        <v>36526</v>
      </c>
    </row>
    <row r="14661" spans="12:17" x14ac:dyDescent="0.25">
      <c r="L14661" s="42"/>
    </row>
    <row r="14662" spans="12:17" x14ac:dyDescent="0.25">
      <c r="L14662" s="42"/>
    </row>
    <row r="14663" spans="12:17" x14ac:dyDescent="0.25">
      <c r="L14663" s="4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16"/>
  <sheetViews>
    <sheetView topLeftCell="C84" workbookViewId="0">
      <selection activeCell="I12" sqref="I12:J62"/>
    </sheetView>
  </sheetViews>
  <sheetFormatPr defaultRowHeight="13.2" x14ac:dyDescent="0.25"/>
  <cols>
    <col min="6" max="6" width="11.33203125" bestFit="1" customWidth="1"/>
    <col min="10" max="10" width="12.88671875" bestFit="1" customWidth="1"/>
  </cols>
  <sheetData>
    <row r="1" spans="2:11" x14ac:dyDescent="0.25">
      <c r="D1" t="s">
        <v>58</v>
      </c>
    </row>
    <row r="2" spans="2:11" x14ac:dyDescent="0.25"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K2" t="s">
        <v>75</v>
      </c>
    </row>
    <row r="3" spans="2:11" x14ac:dyDescent="0.25">
      <c r="B3" t="s">
        <v>76</v>
      </c>
      <c r="D3">
        <v>922968</v>
      </c>
      <c r="E3">
        <v>24192.5</v>
      </c>
      <c r="F3">
        <v>29.878299999999999</v>
      </c>
      <c r="G3">
        <v>61.605400000000003</v>
      </c>
      <c r="H3">
        <v>0.46327000000000002</v>
      </c>
      <c r="I3">
        <v>8.1900000000000001E-2</v>
      </c>
      <c r="K3" t="s">
        <v>77</v>
      </c>
    </row>
    <row r="4" spans="2:11" x14ac:dyDescent="0.25">
      <c r="B4" t="s">
        <v>78</v>
      </c>
      <c r="D4">
        <v>1066740</v>
      </c>
      <c r="E4">
        <v>23711.9</v>
      </c>
      <c r="F4">
        <v>26.719000000000001</v>
      </c>
      <c r="G4">
        <v>62.082500000000003</v>
      </c>
      <c r="H4">
        <v>0.29858000000000001</v>
      </c>
      <c r="I4">
        <v>-9.5999999999999992E-3</v>
      </c>
      <c r="K4" t="s">
        <v>79</v>
      </c>
    </row>
    <row r="5" spans="2:11" x14ac:dyDescent="0.25">
      <c r="K5" t="s">
        <v>80</v>
      </c>
    </row>
    <row r="6" spans="2:11" x14ac:dyDescent="0.25">
      <c r="K6" t="s">
        <v>81</v>
      </c>
    </row>
    <row r="7" spans="2:11" x14ac:dyDescent="0.25">
      <c r="K7" t="s">
        <v>82</v>
      </c>
    </row>
    <row r="10" spans="2:11" x14ac:dyDescent="0.25">
      <c r="D10" t="s">
        <v>83</v>
      </c>
      <c r="H10" t="s">
        <v>84</v>
      </c>
    </row>
    <row r="11" spans="2:11" x14ac:dyDescent="0.25">
      <c r="B11" t="s">
        <v>85</v>
      </c>
      <c r="D11" t="s">
        <v>86</v>
      </c>
      <c r="E11" t="s">
        <v>87</v>
      </c>
      <c r="F11" t="s">
        <v>88</v>
      </c>
      <c r="H11" t="s">
        <v>86</v>
      </c>
      <c r="I11" t="s">
        <v>87</v>
      </c>
      <c r="J11" t="s">
        <v>233</v>
      </c>
    </row>
    <row r="12" spans="2:11" x14ac:dyDescent="0.25">
      <c r="E12">
        <v>100</v>
      </c>
      <c r="F12" s="1">
        <v>154554.54441455123</v>
      </c>
      <c r="I12">
        <v>0</v>
      </c>
      <c r="J12" s="1">
        <v>1088074.8</v>
      </c>
    </row>
    <row r="13" spans="2:11" x14ac:dyDescent="0.25">
      <c r="E13">
        <v>98</v>
      </c>
      <c r="F13" s="1">
        <v>154437.38236379484</v>
      </c>
      <c r="I13">
        <v>1</v>
      </c>
      <c r="J13" s="1">
        <v>1088074.8</v>
      </c>
    </row>
    <row r="14" spans="2:11" x14ac:dyDescent="0.25">
      <c r="E14">
        <v>96</v>
      </c>
      <c r="F14" s="1">
        <v>154303.11025998171</v>
      </c>
      <c r="I14">
        <v>2</v>
      </c>
      <c r="J14" s="1">
        <v>1088074.8</v>
      </c>
    </row>
    <row r="15" spans="2:11" x14ac:dyDescent="0.25">
      <c r="E15">
        <v>94</v>
      </c>
      <c r="F15" s="1">
        <v>154149.07792560768</v>
      </c>
      <c r="I15">
        <v>3</v>
      </c>
      <c r="J15" s="1">
        <v>1088074.8</v>
      </c>
    </row>
    <row r="16" spans="2:11" x14ac:dyDescent="0.25">
      <c r="E16">
        <v>92</v>
      </c>
      <c r="F16" s="1">
        <v>153972.20605209388</v>
      </c>
      <c r="I16">
        <v>4</v>
      </c>
      <c r="J16" s="1">
        <v>1088074.7999988988</v>
      </c>
    </row>
    <row r="17" spans="5:10" x14ac:dyDescent="0.25">
      <c r="E17">
        <v>90</v>
      </c>
      <c r="F17" s="1">
        <v>153768.92390011495</v>
      </c>
      <c r="I17">
        <v>5</v>
      </c>
      <c r="J17" s="1">
        <v>1088074.7998631592</v>
      </c>
    </row>
    <row r="18" spans="5:10" x14ac:dyDescent="0.25">
      <c r="E18">
        <v>88</v>
      </c>
      <c r="F18" s="1">
        <v>153535.12361600029</v>
      </c>
      <c r="I18">
        <v>6</v>
      </c>
      <c r="J18" s="1">
        <v>1088074.7952561672</v>
      </c>
    </row>
    <row r="19" spans="5:10" x14ac:dyDescent="0.25">
      <c r="E19">
        <v>86</v>
      </c>
      <c r="F19" s="1">
        <v>153266.19571895525</v>
      </c>
      <c r="I19">
        <v>7</v>
      </c>
      <c r="J19" s="1">
        <v>1088074.727698972</v>
      </c>
    </row>
    <row r="20" spans="5:10" x14ac:dyDescent="0.25">
      <c r="E20">
        <v>84</v>
      </c>
      <c r="F20" s="1">
        <v>152957.34103306208</v>
      </c>
      <c r="I20">
        <v>8</v>
      </c>
      <c r="J20" s="1">
        <v>1088074.1737032153</v>
      </c>
    </row>
    <row r="21" spans="5:10" x14ac:dyDescent="0.25">
      <c r="E21">
        <v>82</v>
      </c>
      <c r="F21" s="1">
        <v>152604.69755241403</v>
      </c>
      <c r="I21">
        <v>9</v>
      </c>
      <c r="J21" s="1">
        <v>1088071.1900672349</v>
      </c>
    </row>
    <row r="22" spans="5:10" x14ac:dyDescent="0.25">
      <c r="E22">
        <v>80</v>
      </c>
      <c r="F22" s="1">
        <v>152208.63009642845</v>
      </c>
      <c r="I22">
        <v>10</v>
      </c>
      <c r="J22" s="1">
        <v>1088059.4539714174</v>
      </c>
    </row>
    <row r="23" spans="5:10" x14ac:dyDescent="0.25">
      <c r="E23">
        <v>78</v>
      </c>
      <c r="F23" s="1">
        <v>151782.19716970099</v>
      </c>
      <c r="I23">
        <v>11</v>
      </c>
      <c r="J23" s="1">
        <v>1088023.1751732912</v>
      </c>
    </row>
    <row r="24" spans="5:10" x14ac:dyDescent="0.25">
      <c r="E24">
        <v>76</v>
      </c>
      <c r="F24" s="1">
        <v>151370.64781222027</v>
      </c>
      <c r="I24">
        <v>12</v>
      </c>
      <c r="J24" s="1">
        <v>1087930.3166795389</v>
      </c>
    </row>
    <row r="25" spans="5:10" x14ac:dyDescent="0.25">
      <c r="E25">
        <v>74</v>
      </c>
      <c r="F25" s="1">
        <v>151091.27360920131</v>
      </c>
      <c r="I25">
        <v>13</v>
      </c>
      <c r="J25" s="1">
        <v>1087725.8302571743</v>
      </c>
    </row>
    <row r="26" spans="5:10" x14ac:dyDescent="0.25">
      <c r="E26">
        <v>72</v>
      </c>
      <c r="F26" s="1">
        <v>151204.10292794916</v>
      </c>
      <c r="I26">
        <v>14</v>
      </c>
      <c r="J26" s="1">
        <v>1087327.1118470167</v>
      </c>
    </row>
    <row r="27" spans="5:10" x14ac:dyDescent="0.25">
      <c r="E27">
        <v>70</v>
      </c>
      <c r="F27" s="1">
        <v>152215.95992799744</v>
      </c>
      <c r="I27">
        <v>15</v>
      </c>
      <c r="J27" s="1">
        <v>1086623.4119874558</v>
      </c>
    </row>
    <row r="28" spans="5:10" x14ac:dyDescent="0.25">
      <c r="E28">
        <v>68</v>
      </c>
      <c r="F28" s="1">
        <v>154994.54598063778</v>
      </c>
      <c r="I28">
        <v>16</v>
      </c>
      <c r="J28" s="1">
        <v>1085479.8026726199</v>
      </c>
    </row>
    <row r="29" spans="5:10" x14ac:dyDescent="0.25">
      <c r="E29">
        <v>66</v>
      </c>
      <c r="F29" s="1">
        <v>160824.8601216668</v>
      </c>
      <c r="I29">
        <v>17</v>
      </c>
      <c r="J29" s="1">
        <v>1083745.0753094035</v>
      </c>
    </row>
    <row r="30" spans="5:10" x14ac:dyDescent="0.25">
      <c r="E30">
        <v>64</v>
      </c>
      <c r="F30" s="1">
        <v>171302.63918496342</v>
      </c>
      <c r="I30">
        <v>18</v>
      </c>
      <c r="J30" s="1">
        <v>1081262.0849486263</v>
      </c>
    </row>
    <row r="31" spans="5:10" x14ac:dyDescent="0.25">
      <c r="E31">
        <v>62</v>
      </c>
      <c r="F31" s="1">
        <v>187986.53091783531</v>
      </c>
      <c r="I31">
        <v>19</v>
      </c>
      <c r="J31" s="1">
        <v>1077878.7448953968</v>
      </c>
    </row>
    <row r="32" spans="5:10" x14ac:dyDescent="0.25">
      <c r="E32">
        <v>60</v>
      </c>
      <c r="F32" s="1">
        <v>211865.93713202991</v>
      </c>
      <c r="I32">
        <v>20</v>
      </c>
      <c r="J32" s="1">
        <v>1073458.0482445573</v>
      </c>
    </row>
    <row r="33" spans="5:10" x14ac:dyDescent="0.25">
      <c r="E33">
        <v>58</v>
      </c>
      <c r="F33" s="1">
        <v>242888.28810990031</v>
      </c>
      <c r="I33">
        <v>21</v>
      </c>
      <c r="J33" s="1">
        <v>1067885.9593261532</v>
      </c>
    </row>
    <row r="34" spans="5:10" x14ac:dyDescent="0.25">
      <c r="E34">
        <v>56</v>
      </c>
      <c r="F34" s="1">
        <v>279868.68723518902</v>
      </c>
      <c r="I34">
        <v>22</v>
      </c>
      <c r="J34" s="1">
        <v>1061076.5774689573</v>
      </c>
    </row>
    <row r="35" spans="5:10" x14ac:dyDescent="0.25">
      <c r="E35">
        <v>54</v>
      </c>
      <c r="F35" s="1">
        <v>320902.00168576767</v>
      </c>
      <c r="I35">
        <v>23</v>
      </c>
      <c r="J35" s="1">
        <v>1052974.4797320298</v>
      </c>
    </row>
    <row r="36" spans="5:10" x14ac:dyDescent="0.25">
      <c r="E36">
        <v>52</v>
      </c>
      <c r="F36" s="1">
        <v>364039.60164141445</v>
      </c>
      <c r="I36">
        <v>24</v>
      </c>
      <c r="J36" s="1">
        <v>1043554.5203286938</v>
      </c>
    </row>
    <row r="37" spans="5:10" x14ac:dyDescent="0.25">
      <c r="E37">
        <v>50</v>
      </c>
      <c r="F37" s="1">
        <v>407810.60798315034</v>
      </c>
      <c r="I37">
        <v>25</v>
      </c>
      <c r="J37" s="1">
        <v>1032819.5833435648</v>
      </c>
    </row>
    <row r="38" spans="5:10" x14ac:dyDescent="0.25">
      <c r="E38">
        <v>48</v>
      </c>
      <c r="F38" s="1">
        <v>451348.20725568297</v>
      </c>
      <c r="I38">
        <v>26</v>
      </c>
      <c r="J38" s="1">
        <v>1020796.9978708213</v>
      </c>
    </row>
    <row r="39" spans="5:10" x14ac:dyDescent="0.25">
      <c r="E39">
        <v>46</v>
      </c>
      <c r="F39" s="1">
        <v>494218.7470621838</v>
      </c>
      <c r="I39">
        <v>27</v>
      </c>
      <c r="J39" s="1">
        <v>1007534.9734600494</v>
      </c>
    </row>
    <row r="40" spans="5:10" x14ac:dyDescent="0.25">
      <c r="E40">
        <v>44</v>
      </c>
      <c r="F40" s="1">
        <v>536192.33989853482</v>
      </c>
      <c r="I40">
        <v>28</v>
      </c>
      <c r="J40" s="1">
        <v>993097.26009279722</v>
      </c>
    </row>
    <row r="41" spans="5:10" x14ac:dyDescent="0.25">
      <c r="E41">
        <v>42</v>
      </c>
      <c r="F41" s="1">
        <v>577096.24924655398</v>
      </c>
      <c r="I41">
        <v>29</v>
      </c>
      <c r="J41" s="1">
        <v>977558.75240509165</v>
      </c>
    </row>
    <row r="42" spans="5:10" x14ac:dyDescent="0.25">
      <c r="E42">
        <v>40</v>
      </c>
      <c r="F42" s="1">
        <v>616755.20293036522</v>
      </c>
      <c r="I42">
        <v>30</v>
      </c>
      <c r="J42" s="1">
        <v>961001.7585406953</v>
      </c>
    </row>
    <row r="43" spans="5:10" x14ac:dyDescent="0.25">
      <c r="E43">
        <v>38</v>
      </c>
      <c r="F43" s="1">
        <v>654974.73213422101</v>
      </c>
      <c r="I43">
        <v>31</v>
      </c>
      <c r="J43" s="1">
        <v>943512.41650694585</v>
      </c>
    </row>
    <row r="44" spans="5:10" x14ac:dyDescent="0.25">
      <c r="E44">
        <v>36</v>
      </c>
      <c r="F44" s="1">
        <v>691538.00656565104</v>
      </c>
      <c r="I44">
        <v>32</v>
      </c>
      <c r="J44" s="1">
        <v>925177.42536617722</v>
      </c>
    </row>
    <row r="45" spans="5:10" x14ac:dyDescent="0.25">
      <c r="E45">
        <v>34</v>
      </c>
      <c r="F45" s="1">
        <v>726206.31452374649</v>
      </c>
      <c r="I45">
        <v>33</v>
      </c>
      <c r="J45" s="1">
        <v>906081.80150166946</v>
      </c>
    </row>
    <row r="46" spans="5:10" x14ac:dyDescent="0.25">
      <c r="E46">
        <v>32</v>
      </c>
      <c r="F46" s="1">
        <v>758721.90230747475</v>
      </c>
      <c r="I46">
        <v>34</v>
      </c>
      <c r="J46" s="1">
        <v>886307.14684725401</v>
      </c>
    </row>
    <row r="47" spans="5:10" x14ac:dyDescent="0.25">
      <c r="E47">
        <v>30</v>
      </c>
      <c r="F47" s="1">
        <v>788814.22920231894</v>
      </c>
      <c r="I47">
        <v>35</v>
      </c>
      <c r="J47" s="1">
        <v>865930.40498323611</v>
      </c>
    </row>
    <row r="48" spans="5:10" x14ac:dyDescent="0.25">
      <c r="E48">
        <v>28</v>
      </c>
      <c r="F48" s="1">
        <v>816208.63296700595</v>
      </c>
      <c r="I48">
        <v>36</v>
      </c>
      <c r="J48" s="1">
        <v>845023.04832985101</v>
      </c>
    </row>
    <row r="49" spans="5:10" x14ac:dyDescent="0.25">
      <c r="E49">
        <v>26</v>
      </c>
      <c r="F49" s="1">
        <v>840641.95942822879</v>
      </c>
      <c r="I49">
        <v>37</v>
      </c>
      <c r="J49" s="1">
        <v>823650.62597633246</v>
      </c>
    </row>
    <row r="50" spans="5:10" x14ac:dyDescent="0.25">
      <c r="E50">
        <v>24</v>
      </c>
      <c r="F50" s="1">
        <v>861882.41714938451</v>
      </c>
      <c r="I50">
        <v>38</v>
      </c>
      <c r="J50" s="1">
        <v>801872.59961722069</v>
      </c>
    </row>
    <row r="51" spans="5:10" x14ac:dyDescent="0.25">
      <c r="E51">
        <v>22</v>
      </c>
      <c r="F51" s="1">
        <v>879758.13576306007</v>
      </c>
      <c r="I51">
        <v>39</v>
      </c>
      <c r="J51" s="1">
        <v>779742.39969983383</v>
      </c>
    </row>
    <row r="52" spans="5:10" x14ac:dyDescent="0.25">
      <c r="E52">
        <v>20</v>
      </c>
      <c r="F52" s="1">
        <v>894190.07563366345</v>
      </c>
      <c r="I52">
        <v>40</v>
      </c>
      <c r="J52" s="1">
        <v>757307.64196279948</v>
      </c>
    </row>
    <row r="53" spans="5:10" x14ac:dyDescent="0.25">
      <c r="E53">
        <v>18</v>
      </c>
      <c r="F53" s="1">
        <v>905229.50305063045</v>
      </c>
      <c r="I53">
        <v>41</v>
      </c>
      <c r="J53" s="1">
        <v>734610.45397196733</v>
      </c>
    </row>
    <row r="54" spans="5:10" x14ac:dyDescent="0.25">
      <c r="E54">
        <v>16</v>
      </c>
      <c r="F54" s="1">
        <v>913092.15333963826</v>
      </c>
      <c r="I54">
        <v>42</v>
      </c>
      <c r="J54" s="1">
        <v>711687.8707472391</v>
      </c>
    </row>
    <row r="55" spans="5:10" x14ac:dyDescent="0.25">
      <c r="E55">
        <v>14</v>
      </c>
      <c r="F55" s="1">
        <v>918176.89677759912</v>
      </c>
      <c r="I55">
        <v>43</v>
      </c>
      <c r="J55" s="1">
        <v>688572.26738060825</v>
      </c>
    </row>
    <row r="56" spans="5:10" x14ac:dyDescent="0.25">
      <c r="E56">
        <v>12</v>
      </c>
      <c r="F56" s="1">
        <v>921051.98399798793</v>
      </c>
      <c r="I56">
        <v>44</v>
      </c>
      <c r="J56" s="1">
        <v>665291.80429697258</v>
      </c>
    </row>
    <row r="57" spans="5:10" x14ac:dyDescent="0.25">
      <c r="E57">
        <v>10</v>
      </c>
      <c r="F57" s="1">
        <v>922391.42187532072</v>
      </c>
      <c r="I57">
        <v>45</v>
      </c>
      <c r="J57" s="1">
        <v>641870.86736665806</v>
      </c>
    </row>
    <row r="58" spans="5:10" x14ac:dyDescent="0.25">
      <c r="E58">
        <v>8</v>
      </c>
      <c r="F58" s="1">
        <v>922857.07457249344</v>
      </c>
      <c r="I58">
        <v>46</v>
      </c>
      <c r="J58" s="1">
        <v>618330.4904493998</v>
      </c>
    </row>
    <row r="59" spans="5:10" x14ac:dyDescent="0.25">
      <c r="E59">
        <v>6</v>
      </c>
      <c r="F59" s="1">
        <v>922958.18154552986</v>
      </c>
      <c r="I59">
        <v>47</v>
      </c>
      <c r="J59" s="1">
        <v>594688.7522243883</v>
      </c>
    </row>
    <row r="60" spans="5:10" x14ac:dyDescent="0.25">
      <c r="E60">
        <v>4</v>
      </c>
      <c r="F60" s="1">
        <v>922967.82170482457</v>
      </c>
      <c r="I60">
        <v>48</v>
      </c>
      <c r="J60" s="1">
        <v>570961.14247193641</v>
      </c>
    </row>
    <row r="61" spans="5:10" x14ac:dyDescent="0.25">
      <c r="E61">
        <v>2</v>
      </c>
      <c r="F61" s="1">
        <v>922967.99996387493</v>
      </c>
      <c r="I61">
        <v>49</v>
      </c>
      <c r="J61" s="1">
        <v>547160.89546581358</v>
      </c>
    </row>
    <row r="62" spans="5:10" x14ac:dyDescent="0.25">
      <c r="E62">
        <v>0</v>
      </c>
      <c r="F62" s="1">
        <v>922968</v>
      </c>
      <c r="I62">
        <v>50</v>
      </c>
      <c r="J62" s="1">
        <v>523299.28995560342</v>
      </c>
    </row>
    <row r="63" spans="5:10" x14ac:dyDescent="0.25">
      <c r="I63">
        <v>51</v>
      </c>
      <c r="J63" s="1">
        <v>499385.91649835015</v>
      </c>
    </row>
    <row r="64" spans="5:10" x14ac:dyDescent="0.25">
      <c r="I64">
        <v>52</v>
      </c>
      <c r="J64" s="1">
        <v>475428.91375492164</v>
      </c>
    </row>
    <row r="65" spans="9:10" x14ac:dyDescent="0.25">
      <c r="I65">
        <v>53</v>
      </c>
      <c r="J65" s="1">
        <v>451435.1758979655</v>
      </c>
    </row>
    <row r="66" spans="9:10" x14ac:dyDescent="0.25">
      <c r="I66">
        <v>54</v>
      </c>
      <c r="J66" s="1">
        <v>427410.53356693819</v>
      </c>
    </row>
    <row r="67" spans="9:10" x14ac:dyDescent="0.25">
      <c r="I67">
        <v>55</v>
      </c>
      <c r="J67" s="1">
        <v>403359.91091744869</v>
      </c>
    </row>
    <row r="68" spans="9:10" x14ac:dyDescent="0.25">
      <c r="I68">
        <v>56</v>
      </c>
      <c r="J68" s="1">
        <v>379287.46129932045</v>
      </c>
    </row>
    <row r="69" spans="9:10" x14ac:dyDescent="0.25">
      <c r="I69">
        <v>57</v>
      </c>
      <c r="J69" s="1">
        <v>355196.68400073575</v>
      </c>
    </row>
    <row r="70" spans="9:10" x14ac:dyDescent="0.25">
      <c r="I70">
        <v>58</v>
      </c>
      <c r="J70" s="1">
        <v>331090.5243453079</v>
      </c>
    </row>
    <row r="71" spans="9:10" x14ac:dyDescent="0.25">
      <c r="I71">
        <v>59</v>
      </c>
      <c r="J71" s="1">
        <v>306971.45924774237</v>
      </c>
    </row>
    <row r="72" spans="9:10" x14ac:dyDescent="0.25">
      <c r="I72">
        <v>60</v>
      </c>
      <c r="J72" s="1">
        <v>282841.57013842236</v>
      </c>
    </row>
    <row r="73" spans="9:10" x14ac:dyDescent="0.25">
      <c r="I73">
        <v>61</v>
      </c>
      <c r="J73" s="1">
        <v>258702.60496951596</v>
      </c>
    </row>
    <row r="74" spans="9:10" x14ac:dyDescent="0.25">
      <c r="I74">
        <v>62</v>
      </c>
      <c r="J74" s="1">
        <v>234556.03082287865</v>
      </c>
    </row>
    <row r="75" spans="9:10" x14ac:dyDescent="0.25">
      <c r="I75">
        <v>63</v>
      </c>
      <c r="J75" s="1">
        <v>232593.86007331335</v>
      </c>
    </row>
    <row r="76" spans="9:10" x14ac:dyDescent="0.25">
      <c r="I76">
        <v>64</v>
      </c>
      <c r="J76" s="1">
        <v>232621.69958756753</v>
      </c>
    </row>
    <row r="77" spans="9:10" x14ac:dyDescent="0.25">
      <c r="I77">
        <v>65</v>
      </c>
      <c r="J77" s="1">
        <v>232645.05820138223</v>
      </c>
    </row>
    <row r="78" spans="9:10" x14ac:dyDescent="0.25">
      <c r="I78">
        <v>66</v>
      </c>
      <c r="J78" s="1">
        <v>232664.66105432977</v>
      </c>
    </row>
    <row r="79" spans="9:10" x14ac:dyDescent="0.25">
      <c r="I79">
        <v>67</v>
      </c>
      <c r="J79" s="1">
        <v>232681.11576486655</v>
      </c>
    </row>
    <row r="80" spans="9:10" x14ac:dyDescent="0.25">
      <c r="I80">
        <v>68</v>
      </c>
      <c r="J80" s="1">
        <v>232694.93140521523</v>
      </c>
    </row>
    <row r="81" spans="9:10" x14ac:dyDescent="0.25">
      <c r="I81">
        <v>69</v>
      </c>
      <c r="J81" s="1">
        <v>232706.53444633007</v>
      </c>
    </row>
    <row r="82" spans="9:10" x14ac:dyDescent="0.25">
      <c r="I82">
        <v>70</v>
      </c>
      <c r="J82" s="1">
        <v>232716.28214618014</v>
      </c>
    </row>
    <row r="83" spans="9:10" x14ac:dyDescent="0.25">
      <c r="I83">
        <v>71</v>
      </c>
      <c r="J83" s="1">
        <v>232724.47378359313</v>
      </c>
    </row>
    <row r="84" spans="9:10" x14ac:dyDescent="0.25">
      <c r="I84">
        <v>72</v>
      </c>
      <c r="J84" s="1">
        <v>232731.36007881264</v>
      </c>
    </row>
    <row r="85" spans="9:10" x14ac:dyDescent="0.25">
      <c r="I85">
        <v>73</v>
      </c>
      <c r="J85" s="1">
        <v>232737.15108950468</v>
      </c>
    </row>
    <row r="86" spans="9:10" x14ac:dyDescent="0.25">
      <c r="I86">
        <v>74</v>
      </c>
      <c r="J86" s="1">
        <v>232742.02282615559</v>
      </c>
    </row>
    <row r="87" spans="9:10" x14ac:dyDescent="0.25">
      <c r="I87">
        <v>75</v>
      </c>
      <c r="J87" s="1">
        <v>232746.12279264283</v>
      </c>
    </row>
    <row r="88" spans="9:10" x14ac:dyDescent="0.25">
      <c r="I88">
        <v>76</v>
      </c>
      <c r="J88" s="1">
        <v>232749.57462531514</v>
      </c>
    </row>
    <row r="89" spans="9:10" x14ac:dyDescent="0.25">
      <c r="I89">
        <v>77</v>
      </c>
      <c r="J89" s="1">
        <v>232752.48197641855</v>
      </c>
    </row>
    <row r="90" spans="9:10" x14ac:dyDescent="0.25">
      <c r="I90">
        <v>78</v>
      </c>
      <c r="J90" s="1">
        <v>232754.93176444419</v>
      </c>
    </row>
    <row r="91" spans="9:10" x14ac:dyDescent="0.25">
      <c r="I91">
        <v>79</v>
      </c>
      <c r="J91" s="1">
        <v>232756.99689430147</v>
      </c>
    </row>
    <row r="92" spans="9:10" x14ac:dyDescent="0.25">
      <c r="I92">
        <v>80</v>
      </c>
      <c r="J92" s="1">
        <v>232758.73853367011</v>
      </c>
    </row>
    <row r="93" spans="9:10" x14ac:dyDescent="0.25">
      <c r="I93">
        <v>81</v>
      </c>
      <c r="J93" s="1">
        <v>232760.20801791383</v>
      </c>
    </row>
    <row r="94" spans="9:10" x14ac:dyDescent="0.25">
      <c r="I94">
        <v>82</v>
      </c>
      <c r="J94" s="1">
        <v>232761.44844420199</v>
      </c>
    </row>
    <row r="95" spans="9:10" x14ac:dyDescent="0.25">
      <c r="I95">
        <v>83</v>
      </c>
      <c r="J95" s="1">
        <v>232762.49600564069</v>
      </c>
    </row>
    <row r="96" spans="9:10" x14ac:dyDescent="0.25">
      <c r="I96">
        <v>84</v>
      </c>
      <c r="J96" s="1">
        <v>232763.38110791668</v>
      </c>
    </row>
    <row r="97" spans="9:10" x14ac:dyDescent="0.25">
      <c r="I97">
        <v>85</v>
      </c>
      <c r="J97" s="1">
        <v>232764.12930404238</v>
      </c>
    </row>
    <row r="98" spans="9:10" x14ac:dyDescent="0.25">
      <c r="I98">
        <v>86</v>
      </c>
      <c r="J98" s="1">
        <v>232764.76207694653</v>
      </c>
    </row>
    <row r="99" spans="9:10" x14ac:dyDescent="0.25">
      <c r="I99">
        <v>87</v>
      </c>
      <c r="J99" s="1">
        <v>232765.29749481348</v>
      </c>
    </row>
    <row r="100" spans="9:10" x14ac:dyDescent="0.25">
      <c r="I100">
        <v>88</v>
      </c>
      <c r="J100" s="1">
        <v>232765.75075997045</v>
      </c>
    </row>
    <row r="101" spans="9:10" x14ac:dyDescent="0.25">
      <c r="I101">
        <v>89</v>
      </c>
      <c r="J101" s="1">
        <v>232766.13466873061</v>
      </c>
    </row>
    <row r="102" spans="9:10" x14ac:dyDescent="0.25">
      <c r="I102">
        <v>90</v>
      </c>
      <c r="J102" s="1">
        <v>232766.45999673245</v>
      </c>
    </row>
    <row r="103" spans="9:10" x14ac:dyDescent="0.25">
      <c r="I103">
        <v>91</v>
      </c>
      <c r="J103" s="1">
        <v>232766.73582193986</v>
      </c>
    </row>
    <row r="104" spans="9:10" x14ac:dyDescent="0.25">
      <c r="I104">
        <v>92</v>
      </c>
      <c r="J104" s="1">
        <v>232766.96979546841</v>
      </c>
    </row>
    <row r="105" spans="9:10" x14ac:dyDescent="0.25">
      <c r="I105">
        <v>93</v>
      </c>
      <c r="J105" s="1">
        <v>232767.16836873634</v>
      </c>
    </row>
    <row r="106" spans="9:10" x14ac:dyDescent="0.25">
      <c r="I106">
        <v>94</v>
      </c>
      <c r="J106" s="1">
        <v>232767.33698404441</v>
      </c>
    </row>
    <row r="107" spans="9:10" x14ac:dyDescent="0.25">
      <c r="I107">
        <v>95</v>
      </c>
      <c r="J107" s="1">
        <v>232767.48023453495</v>
      </c>
    </row>
    <row r="108" spans="9:10" x14ac:dyDescent="0.25">
      <c r="I108">
        <v>96</v>
      </c>
      <c r="J108" s="1">
        <v>232767.6019984872</v>
      </c>
    </row>
    <row r="109" spans="9:10" x14ac:dyDescent="0.25">
      <c r="I109">
        <v>97</v>
      </c>
      <c r="J109" s="1">
        <v>232767.70555212334</v>
      </c>
    </row>
    <row r="110" spans="9:10" x14ac:dyDescent="0.25">
      <c r="I110">
        <v>98</v>
      </c>
      <c r="J110" s="1">
        <v>232767.79366438155</v>
      </c>
    </row>
    <row r="111" spans="9:10" x14ac:dyDescent="0.25">
      <c r="I111">
        <v>99</v>
      </c>
      <c r="J111" s="1">
        <v>232767.86867659044</v>
      </c>
    </row>
    <row r="112" spans="9:10" x14ac:dyDescent="0.25">
      <c r="I112">
        <v>100</v>
      </c>
      <c r="J112" s="1">
        <v>232767.93256945672</v>
      </c>
    </row>
    <row r="113" spans="9:10" x14ac:dyDescent="0.25">
      <c r="I113">
        <v>101</v>
      </c>
      <c r="J113" s="1">
        <v>232767.98701943166</v>
      </c>
    </row>
    <row r="114" spans="9:10" x14ac:dyDescent="0.25">
      <c r="I114">
        <v>102</v>
      </c>
      <c r="J114" s="1">
        <v>232768.03344613733</v>
      </c>
    </row>
    <row r="115" spans="9:10" x14ac:dyDescent="0.25">
      <c r="I115">
        <v>103</v>
      </c>
      <c r="J115" s="1">
        <v>232768.0730523064</v>
      </c>
    </row>
    <row r="116" spans="9:10" x14ac:dyDescent="0.25">
      <c r="I116">
        <v>104</v>
      </c>
      <c r="J116" s="1">
        <v>232768.1068574228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4"/>
  <sheetViews>
    <sheetView topLeftCell="A4" workbookViewId="0">
      <selection activeCell="B4" sqref="B4:C114"/>
    </sheetView>
  </sheetViews>
  <sheetFormatPr defaultRowHeight="13.2" x14ac:dyDescent="0.25"/>
  <cols>
    <col min="3" max="3" width="15.5546875" customWidth="1"/>
  </cols>
  <sheetData>
    <row r="1" spans="2:3" x14ac:dyDescent="0.25">
      <c r="B1" s="2" t="s">
        <v>96</v>
      </c>
    </row>
    <row r="3" spans="2:3" ht="39.6" x14ac:dyDescent="0.25">
      <c r="B3" s="71" t="s">
        <v>87</v>
      </c>
      <c r="C3" s="72" t="s">
        <v>234</v>
      </c>
    </row>
    <row r="4" spans="2:3" x14ac:dyDescent="0.25">
      <c r="B4" s="73">
        <v>0</v>
      </c>
      <c r="C4" s="74">
        <v>2282025.4050885672</v>
      </c>
    </row>
    <row r="5" spans="2:3" x14ac:dyDescent="0.25">
      <c r="B5" s="73">
        <v>1</v>
      </c>
      <c r="C5" s="74">
        <v>2282025.4050881239</v>
      </c>
    </row>
    <row r="6" spans="2:3" x14ac:dyDescent="0.25">
      <c r="B6" s="73">
        <v>2</v>
      </c>
      <c r="C6" s="74">
        <v>2282025.4025395908</v>
      </c>
    </row>
    <row r="7" spans="2:3" x14ac:dyDescent="0.25">
      <c r="B7" s="73">
        <v>3</v>
      </c>
      <c r="C7" s="74">
        <v>2282025.2192188939</v>
      </c>
    </row>
    <row r="8" spans="2:3" x14ac:dyDescent="0.25">
      <c r="B8" s="73">
        <v>4</v>
      </c>
      <c r="C8" s="74">
        <v>2282022.632429264</v>
      </c>
    </row>
    <row r="9" spans="2:3" x14ac:dyDescent="0.25">
      <c r="B9" s="73">
        <v>5</v>
      </c>
      <c r="C9" s="74">
        <v>2282006.7846659068</v>
      </c>
    </row>
    <row r="10" spans="2:3" x14ac:dyDescent="0.25">
      <c r="B10" s="73">
        <v>6</v>
      </c>
      <c r="C10" s="74">
        <v>2281947.3153163022</v>
      </c>
    </row>
    <row r="11" spans="2:3" x14ac:dyDescent="0.25">
      <c r="B11" s="73">
        <v>7</v>
      </c>
      <c r="C11" s="74">
        <v>2281784.2658804404</v>
      </c>
    </row>
    <row r="12" spans="2:3" x14ac:dyDescent="0.25">
      <c r="B12" s="73">
        <v>8</v>
      </c>
      <c r="C12" s="74">
        <v>2281423.3084333753</v>
      </c>
    </row>
    <row r="13" spans="2:3" x14ac:dyDescent="0.25">
      <c r="B13" s="73">
        <v>9</v>
      </c>
      <c r="C13" s="74">
        <v>2280737.4748061295</v>
      </c>
    </row>
    <row r="14" spans="2:3" x14ac:dyDescent="0.25">
      <c r="B14" s="73">
        <v>10</v>
      </c>
      <c r="C14" s="74">
        <v>2279573.9547673296</v>
      </c>
    </row>
    <row r="15" spans="2:3" x14ac:dyDescent="0.25">
      <c r="B15" s="73">
        <v>11</v>
      </c>
      <c r="C15" s="74">
        <v>2277763.609045255</v>
      </c>
    </row>
    <row r="16" spans="2:3" x14ac:dyDescent="0.25">
      <c r="B16" s="73">
        <v>12</v>
      </c>
      <c r="C16" s="74">
        <v>2275131.0584680187</v>
      </c>
    </row>
    <row r="17" spans="2:3" x14ac:dyDescent="0.25">
      <c r="B17" s="73">
        <v>13</v>
      </c>
      <c r="C17" s="74">
        <v>2271503.8696412062</v>
      </c>
    </row>
    <row r="18" spans="2:3" x14ac:dyDescent="0.25">
      <c r="B18" s="73">
        <v>14</v>
      </c>
      <c r="C18" s="74">
        <v>2266720.0357830632</v>
      </c>
    </row>
    <row r="19" spans="2:3" x14ac:dyDescent="0.25">
      <c r="B19" s="73">
        <v>15</v>
      </c>
      <c r="C19" s="74">
        <v>2260633.474871323</v>
      </c>
    </row>
    <row r="20" spans="2:3" x14ac:dyDescent="0.25">
      <c r="B20" s="73">
        <v>16</v>
      </c>
      <c r="C20" s="74">
        <v>2253117.6059960783</v>
      </c>
    </row>
    <row r="21" spans="2:3" x14ac:dyDescent="0.25">
      <c r="B21" s="73">
        <v>17</v>
      </c>
      <c r="C21" s="74">
        <v>2244067.2491562483</v>
      </c>
    </row>
    <row r="22" spans="2:3" x14ac:dyDescent="0.25">
      <c r="B22" s="73">
        <v>18</v>
      </c>
      <c r="C22" s="74">
        <v>2233399.1691732337</v>
      </c>
    </row>
    <row r="23" spans="2:3" x14ac:dyDescent="0.25">
      <c r="B23" s="73">
        <v>19</v>
      </c>
      <c r="C23" s="74">
        <v>2221051.5919498885</v>
      </c>
    </row>
    <row r="24" spans="2:3" x14ac:dyDescent="0.25">
      <c r="B24" s="73">
        <v>20</v>
      </c>
      <c r="C24" s="74">
        <v>2206982.9916880708</v>
      </c>
    </row>
    <row r="25" spans="2:3" x14ac:dyDescent="0.25">
      <c r="B25" s="73">
        <v>21</v>
      </c>
      <c r="C25" s="74">
        <v>2191170.4014432845</v>
      </c>
    </row>
    <row r="26" spans="2:3" x14ac:dyDescent="0.25">
      <c r="B26" s="73">
        <v>22</v>
      </c>
      <c r="C26" s="74">
        <v>2173607.4490809282</v>
      </c>
    </row>
    <row r="27" spans="2:3" x14ac:dyDescent="0.25">
      <c r="B27" s="73">
        <v>23</v>
      </c>
      <c r="C27" s="74">
        <v>2154302.2732236935</v>
      </c>
    </row>
    <row r="28" spans="2:3" x14ac:dyDescent="0.25">
      <c r="B28" s="73">
        <v>24</v>
      </c>
      <c r="C28" s="74">
        <v>2133275.432419762</v>
      </c>
    </row>
    <row r="29" spans="2:3" x14ac:dyDescent="0.25">
      <c r="B29" s="73">
        <v>25</v>
      </c>
      <c r="C29" s="74">
        <v>2110557.8865960808</v>
      </c>
    </row>
    <row r="30" spans="2:3" x14ac:dyDescent="0.25">
      <c r="B30" s="73">
        <v>26</v>
      </c>
      <c r="C30" s="74">
        <v>2086189.102748116</v>
      </c>
    </row>
    <row r="31" spans="2:3" x14ac:dyDescent="0.25">
      <c r="B31" s="73">
        <v>27</v>
      </c>
      <c r="C31" s="74">
        <v>2060215.3160124235</v>
      </c>
    </row>
    <row r="32" spans="2:3" x14ac:dyDescent="0.25">
      <c r="B32" s="73">
        <v>28</v>
      </c>
      <c r="C32" s="74">
        <v>2032688.0874811993</v>
      </c>
    </row>
    <row r="33" spans="2:3" x14ac:dyDescent="0.25">
      <c r="B33" s="73">
        <v>29</v>
      </c>
      <c r="C33" s="74">
        <v>2003663.4008445484</v>
      </c>
    </row>
    <row r="34" spans="2:3" x14ac:dyDescent="0.25">
      <c r="B34" s="73">
        <v>30</v>
      </c>
      <c r="C34" s="74">
        <v>1973199.570045731</v>
      </c>
    </row>
    <row r="35" spans="2:3" x14ac:dyDescent="0.25">
      <c r="B35" s="73">
        <v>31</v>
      </c>
      <c r="C35" s="74">
        <v>1941356.7069907857</v>
      </c>
    </row>
    <row r="36" spans="2:3" x14ac:dyDescent="0.25">
      <c r="B36" s="73">
        <v>32</v>
      </c>
      <c r="C36" s="74">
        <v>1908195.9137388959</v>
      </c>
    </row>
    <row r="37" spans="2:3" x14ac:dyDescent="0.25">
      <c r="B37" s="73">
        <v>33</v>
      </c>
      <c r="C37" s="74">
        <v>1873778.5427279486</v>
      </c>
    </row>
    <row r="38" spans="2:3" x14ac:dyDescent="0.25">
      <c r="B38" s="73">
        <v>34</v>
      </c>
      <c r="C38" s="74">
        <v>1838165.5953602549</v>
      </c>
    </row>
    <row r="39" spans="2:3" x14ac:dyDescent="0.25">
      <c r="B39" s="73">
        <v>35</v>
      </c>
      <c r="C39" s="74">
        <v>1801417.2428880916</v>
      </c>
    </row>
    <row r="40" spans="2:3" x14ac:dyDescent="0.25">
      <c r="B40" s="73">
        <v>36</v>
      </c>
      <c r="C40" s="74">
        <v>1763592.4611352095</v>
      </c>
    </row>
    <row r="41" spans="2:3" x14ac:dyDescent="0.25">
      <c r="B41" s="73">
        <v>37</v>
      </c>
      <c r="C41" s="74">
        <v>1724748.5390288546</v>
      </c>
    </row>
    <row r="42" spans="2:3" x14ac:dyDescent="0.25">
      <c r="B42" s="73">
        <v>38</v>
      </c>
      <c r="C42" s="74">
        <v>1684941.1070765026</v>
      </c>
    </row>
    <row r="43" spans="2:3" x14ac:dyDescent="0.25">
      <c r="B43" s="73">
        <v>39</v>
      </c>
      <c r="C43" s="74">
        <v>1644224.5909245214</v>
      </c>
    </row>
    <row r="44" spans="2:3" x14ac:dyDescent="0.25">
      <c r="B44" s="73">
        <v>40</v>
      </c>
      <c r="C44" s="74">
        <v>1602652.336545185</v>
      </c>
    </row>
    <row r="45" spans="2:3" x14ac:dyDescent="0.25">
      <c r="B45" s="73">
        <v>41</v>
      </c>
      <c r="C45" s="74">
        <v>1560277.5996260429</v>
      </c>
    </row>
    <row r="46" spans="2:3" x14ac:dyDescent="0.25">
      <c r="B46" s="73">
        <v>42</v>
      </c>
      <c r="C46" s="74">
        <v>1517155.2922063028</v>
      </c>
    </row>
    <row r="47" spans="2:3" x14ac:dyDescent="0.25">
      <c r="B47" s="73">
        <v>43</v>
      </c>
      <c r="C47" s="74">
        <v>1473344.7514888977</v>
      </c>
    </row>
    <row r="48" spans="2:3" x14ac:dyDescent="0.25">
      <c r="B48" s="73">
        <v>44</v>
      </c>
      <c r="C48" s="74">
        <v>1428913.7433476369</v>
      </c>
    </row>
    <row r="49" spans="2:3" x14ac:dyDescent="0.25">
      <c r="B49" s="73">
        <v>45</v>
      </c>
      <c r="C49" s="74">
        <v>1383943.7618387453</v>
      </c>
    </row>
    <row r="50" spans="2:3" x14ac:dyDescent="0.25">
      <c r="B50" s="73">
        <v>46</v>
      </c>
      <c r="C50" s="74">
        <v>1338536.4290190442</v>
      </c>
    </row>
    <row r="51" spans="2:3" x14ac:dyDescent="0.25">
      <c r="B51" s="73">
        <v>47</v>
      </c>
      <c r="C51" s="74">
        <v>1292820.465262328</v>
      </c>
    </row>
    <row r="52" spans="2:3" x14ac:dyDescent="0.25">
      <c r="B52" s="73">
        <v>48</v>
      </c>
      <c r="C52" s="74">
        <v>1246958.3553303112</v>
      </c>
    </row>
    <row r="53" spans="2:3" x14ac:dyDescent="0.25">
      <c r="B53" s="73">
        <v>49</v>
      </c>
      <c r="C53" s="74">
        <v>1201151.5714780982</v>
      </c>
    </row>
    <row r="54" spans="2:3" x14ac:dyDescent="0.25">
      <c r="B54" s="73">
        <v>50</v>
      </c>
      <c r="C54" s="74">
        <v>1155643.1242036601</v>
      </c>
    </row>
    <row r="55" spans="2:3" x14ac:dyDescent="0.25">
      <c r="B55" s="73">
        <v>51</v>
      </c>
      <c r="C55" s="74">
        <v>1110716.356844736</v>
      </c>
    </row>
    <row r="56" spans="2:3" x14ac:dyDescent="0.25">
      <c r="B56" s="73">
        <v>52</v>
      </c>
      <c r="C56" s="74">
        <v>1066689.2916614097</v>
      </c>
    </row>
    <row r="57" spans="2:3" x14ac:dyDescent="0.25">
      <c r="B57" s="73">
        <v>53</v>
      </c>
      <c r="C57" s="74">
        <v>1023904.4198763925</v>
      </c>
    </row>
    <row r="58" spans="2:3" x14ac:dyDescent="0.25">
      <c r="B58" s="73">
        <v>54</v>
      </c>
      <c r="C58" s="74">
        <v>982714.50239103299</v>
      </c>
    </row>
    <row r="59" spans="2:3" x14ac:dyDescent="0.25">
      <c r="B59" s="73">
        <v>55</v>
      </c>
      <c r="C59" s="74">
        <v>943465.58224039816</v>
      </c>
    </row>
    <row r="60" spans="2:3" x14ac:dyDescent="0.25">
      <c r="B60" s="73">
        <v>56</v>
      </c>
      <c r="C60" s="74">
        <v>906478.8827598627</v>
      </c>
    </row>
    <row r="61" spans="2:3" x14ac:dyDescent="0.25">
      <c r="B61" s="73">
        <v>57</v>
      </c>
      <c r="C61" s="74">
        <v>872033.49253535236</v>
      </c>
    </row>
    <row r="62" spans="2:3" x14ac:dyDescent="0.25">
      <c r="B62" s="73">
        <v>58</v>
      </c>
      <c r="C62" s="74">
        <v>840351.68960042042</v>
      </c>
    </row>
    <row r="63" spans="2:3" x14ac:dyDescent="0.25">
      <c r="B63" s="73">
        <v>59</v>
      </c>
      <c r="C63" s="74">
        <v>811588.45933219302</v>
      </c>
    </row>
    <row r="64" spans="2:3" x14ac:dyDescent="0.25">
      <c r="B64" s="73">
        <v>60</v>
      </c>
      <c r="C64" s="74">
        <v>785826.28349255607</v>
      </c>
    </row>
    <row r="65" spans="2:3" x14ac:dyDescent="0.25">
      <c r="B65" s="73">
        <v>61</v>
      </c>
      <c r="C65" s="74">
        <v>763072.25512955792</v>
      </c>
    </row>
    <row r="66" spans="2:3" x14ac:dyDescent="0.25">
      <c r="B66" s="73">
        <v>62</v>
      </c>
      <c r="C66" s="74">
        <v>743263.83511353389</v>
      </c>
    </row>
    <row r="67" spans="2:3" x14ac:dyDescent="0.25">
      <c r="B67" s="73">
        <v>63</v>
      </c>
      <c r="C67" s="74">
        <v>726277.84917794506</v>
      </c>
    </row>
    <row r="68" spans="2:3" x14ac:dyDescent="0.25">
      <c r="B68" s="73">
        <v>64</v>
      </c>
      <c r="C68" s="74">
        <v>711938.42511476902</v>
      </c>
    </row>
    <row r="69" spans="2:3" x14ac:dyDescent="0.25">
      <c r="B69" s="73">
        <v>65</v>
      </c>
      <c r="C69" s="74">
        <v>700032.19120571227</v>
      </c>
    </row>
    <row r="70" spans="2:3" x14ac:dyDescent="0.25">
      <c r="B70" s="73">
        <v>66</v>
      </c>
      <c r="C70" s="74">
        <v>690320.74039025616</v>
      </c>
    </row>
    <row r="71" spans="2:3" x14ac:dyDescent="0.25">
      <c r="B71" s="73">
        <v>67</v>
      </c>
      <c r="C71" s="74">
        <v>682552.90949659073</v>
      </c>
    </row>
    <row r="72" spans="2:3" x14ac:dyDescent="0.25">
      <c r="B72" s="73">
        <v>68</v>
      </c>
      <c r="C72" s="74">
        <v>676475.85584038089</v>
      </c>
    </row>
    <row r="73" spans="2:3" x14ac:dyDescent="0.25">
      <c r="B73" s="73">
        <v>69</v>
      </c>
      <c r="C73" s="74">
        <v>671844.3018475048</v>
      </c>
    </row>
    <row r="74" spans="2:3" x14ac:dyDescent="0.25">
      <c r="B74" s="73">
        <v>70</v>
      </c>
      <c r="C74" s="74">
        <v>668427.65124199877</v>
      </c>
    </row>
    <row r="75" spans="2:3" x14ac:dyDescent="0.25">
      <c r="B75" s="73">
        <v>71</v>
      </c>
      <c r="C75" s="74">
        <v>666014.94488778652</v>
      </c>
    </row>
    <row r="76" spans="2:3" x14ac:dyDescent="0.25">
      <c r="B76" s="73">
        <v>72</v>
      </c>
      <c r="C76" s="74">
        <v>664417.81597814476</v>
      </c>
    </row>
    <row r="77" spans="2:3" x14ac:dyDescent="0.25">
      <c r="B77" s="73">
        <v>73</v>
      </c>
      <c r="C77" s="74">
        <v>663471.72604345996</v>
      </c>
    </row>
    <row r="78" spans="2:3" x14ac:dyDescent="0.25">
      <c r="B78" s="73">
        <v>74</v>
      </c>
      <c r="C78" s="74">
        <v>663035.82416309463</v>
      </c>
    </row>
    <row r="79" spans="2:3" x14ac:dyDescent="0.25">
      <c r="B79" s="73">
        <v>75</v>
      </c>
      <c r="C79" s="74">
        <v>662991.78426503984</v>
      </c>
    </row>
    <row r="80" spans="2:3" x14ac:dyDescent="0.25">
      <c r="B80" s="73">
        <v>76</v>
      </c>
      <c r="C80" s="74">
        <v>663241.95310328458</v>
      </c>
    </row>
    <row r="81" spans="2:3" x14ac:dyDescent="0.25">
      <c r="B81" s="73">
        <v>77</v>
      </c>
      <c r="C81" s="74">
        <v>663707.09738347842</v>
      </c>
    </row>
    <row r="82" spans="2:3" x14ac:dyDescent="0.25">
      <c r="B82" s="73">
        <v>78</v>
      </c>
      <c r="C82" s="74">
        <v>664323.98363901838</v>
      </c>
    </row>
    <row r="83" spans="2:3" x14ac:dyDescent="0.25">
      <c r="B83" s="73">
        <v>79</v>
      </c>
      <c r="C83" s="74">
        <v>665042.96740965825</v>
      </c>
    </row>
    <row r="84" spans="2:3" x14ac:dyDescent="0.25">
      <c r="B84" s="73">
        <v>80</v>
      </c>
      <c r="C84" s="74">
        <v>665825.71498492523</v>
      </c>
    </row>
    <row r="85" spans="2:3" x14ac:dyDescent="0.25">
      <c r="B85" s="73">
        <v>81</v>
      </c>
      <c r="C85" s="74">
        <v>666643.13500183378</v>
      </c>
    </row>
    <row r="86" spans="2:3" x14ac:dyDescent="0.25">
      <c r="B86" s="73">
        <v>82</v>
      </c>
      <c r="C86" s="74">
        <v>667473.56014121498</v>
      </c>
    </row>
    <row r="87" spans="2:3" x14ac:dyDescent="0.25">
      <c r="B87" s="73">
        <v>83</v>
      </c>
      <c r="C87" s="74">
        <v>668301.19122953212</v>
      </c>
    </row>
    <row r="88" spans="2:3" x14ac:dyDescent="0.25">
      <c r="B88" s="73">
        <v>84</v>
      </c>
      <c r="C88" s="74">
        <v>669114.79646618699</v>
      </c>
    </row>
    <row r="89" spans="2:3" x14ac:dyDescent="0.25">
      <c r="B89" s="73">
        <v>85</v>
      </c>
      <c r="C89" s="74">
        <v>669906.64598723128</v>
      </c>
    </row>
    <row r="90" spans="2:3" x14ac:dyDescent="0.25">
      <c r="B90" s="73">
        <v>86</v>
      </c>
      <c r="C90" s="74">
        <v>670671.65507715556</v>
      </c>
    </row>
    <row r="91" spans="2:3" x14ac:dyDescent="0.25">
      <c r="B91" s="73">
        <v>87</v>
      </c>
      <c r="C91" s="74">
        <v>671406.70661024714</v>
      </c>
    </row>
    <row r="92" spans="2:3" x14ac:dyDescent="0.25">
      <c r="B92" s="73">
        <v>88</v>
      </c>
      <c r="C92" s="74">
        <v>672110.1234610033</v>
      </c>
    </row>
    <row r="93" spans="2:3" x14ac:dyDescent="0.25">
      <c r="B93" s="73">
        <v>89</v>
      </c>
      <c r="C93" s="74">
        <v>672781.26361316803</v>
      </c>
    </row>
    <row r="94" spans="2:3" x14ac:dyDescent="0.25">
      <c r="B94" s="73">
        <v>90</v>
      </c>
      <c r="C94" s="74">
        <v>673420.21370254236</v>
      </c>
    </row>
    <row r="95" spans="2:3" x14ac:dyDescent="0.25">
      <c r="B95" s="73">
        <v>91</v>
      </c>
      <c r="C95" s="74">
        <v>674027.56015723385</v>
      </c>
    </row>
    <row r="96" spans="2:3" x14ac:dyDescent="0.25">
      <c r="B96" s="73">
        <v>92</v>
      </c>
      <c r="C96" s="74">
        <v>674604.22054900962</v>
      </c>
    </row>
    <row r="97" spans="2:3" x14ac:dyDescent="0.25">
      <c r="B97" s="73">
        <v>93</v>
      </c>
      <c r="C97" s="74">
        <v>675151.32099200611</v>
      </c>
    </row>
    <row r="98" spans="2:3" x14ac:dyDescent="0.25">
      <c r="B98" s="73">
        <v>94</v>
      </c>
      <c r="C98" s="74">
        <v>675670.10828553524</v>
      </c>
    </row>
    <row r="99" spans="2:3" x14ac:dyDescent="0.25">
      <c r="B99" s="73">
        <v>95</v>
      </c>
      <c r="C99" s="74">
        <v>676161.88794189575</v>
      </c>
    </row>
    <row r="100" spans="2:3" x14ac:dyDescent="0.25">
      <c r="B100" s="73">
        <v>96</v>
      </c>
      <c r="C100" s="74">
        <v>676627.98126649542</v>
      </c>
    </row>
    <row r="101" spans="2:3" x14ac:dyDescent="0.25">
      <c r="B101" s="73">
        <v>97</v>
      </c>
      <c r="C101" s="74">
        <v>677069.69629651168</v>
      </c>
    </row>
    <row r="102" spans="2:3" x14ac:dyDescent="0.25">
      <c r="B102" s="73">
        <v>98</v>
      </c>
      <c r="C102" s="74">
        <v>677488.30870220065</v>
      </c>
    </row>
    <row r="103" spans="2:3" x14ac:dyDescent="0.25">
      <c r="B103" s="73">
        <v>99</v>
      </c>
      <c r="C103" s="74">
        <v>677885.04976419115</v>
      </c>
    </row>
    <row r="104" spans="2:3" x14ac:dyDescent="0.25">
      <c r="B104" s="73">
        <v>100</v>
      </c>
      <c r="C104" s="74">
        <v>678261.09931240173</v>
      </c>
    </row>
    <row r="105" spans="2:3" x14ac:dyDescent="0.25">
      <c r="B105" s="73">
        <v>101</v>
      </c>
      <c r="C105" s="74">
        <v>678617.58209463966</v>
      </c>
    </row>
    <row r="106" spans="2:3" x14ac:dyDescent="0.25">
      <c r="B106" s="73">
        <v>102</v>
      </c>
      <c r="C106" s="74">
        <v>678955.56647659221</v>
      </c>
    </row>
    <row r="107" spans="2:3" x14ac:dyDescent="0.25">
      <c r="B107" s="73">
        <v>103</v>
      </c>
      <c r="C107" s="74">
        <v>679276.06469390902</v>
      </c>
    </row>
    <row r="108" spans="2:3" x14ac:dyDescent="0.25">
      <c r="B108" s="73">
        <v>104</v>
      </c>
      <c r="C108" s="74">
        <v>679580.03410909511</v>
      </c>
    </row>
    <row r="109" spans="2:3" x14ac:dyDescent="0.25">
      <c r="B109" s="73">
        <v>105</v>
      </c>
      <c r="C109" s="74">
        <v>679868.37909310253</v>
      </c>
    </row>
    <row r="110" spans="2:3" x14ac:dyDescent="0.25">
      <c r="B110" s="73">
        <v>106</v>
      </c>
      <c r="C110" s="74">
        <v>680141.95327059866</v>
      </c>
    </row>
    <row r="111" spans="2:3" x14ac:dyDescent="0.25">
      <c r="B111" s="73">
        <v>107</v>
      </c>
      <c r="C111" s="74">
        <v>680401.56195212284</v>
      </c>
    </row>
    <row r="112" spans="2:3" x14ac:dyDescent="0.25">
      <c r="B112" s="73">
        <v>108</v>
      </c>
      <c r="C112" s="74">
        <v>680647.96463519719</v>
      </c>
    </row>
    <row r="113" spans="2:3" x14ac:dyDescent="0.25">
      <c r="B113" s="73">
        <v>109</v>
      </c>
      <c r="C113" s="74">
        <v>680881.87749742169</v>
      </c>
    </row>
    <row r="114" spans="2:3" x14ac:dyDescent="0.25">
      <c r="B114" s="73">
        <v>110</v>
      </c>
      <c r="C114" s="74">
        <v>681103.97583257058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2"/>
  <sheetViews>
    <sheetView topLeftCell="A4" workbookViewId="0">
      <selection activeCell="B4" sqref="B4:C112"/>
    </sheetView>
  </sheetViews>
  <sheetFormatPr defaultRowHeight="13.2" x14ac:dyDescent="0.25"/>
  <cols>
    <col min="3" max="3" width="16.109375" customWidth="1"/>
  </cols>
  <sheetData>
    <row r="1" spans="2:3" x14ac:dyDescent="0.25">
      <c r="B1" t="s">
        <v>95</v>
      </c>
    </row>
    <row r="3" spans="2:3" ht="39.6" x14ac:dyDescent="0.25">
      <c r="B3" s="71" t="s">
        <v>87</v>
      </c>
      <c r="C3" s="72" t="s">
        <v>235</v>
      </c>
    </row>
    <row r="4" spans="2:3" x14ac:dyDescent="0.25">
      <c r="B4" s="73">
        <v>0</v>
      </c>
      <c r="C4" s="74">
        <v>550337.71198993805</v>
      </c>
    </row>
    <row r="5" spans="2:3" x14ac:dyDescent="0.25">
      <c r="B5" s="73">
        <v>1</v>
      </c>
      <c r="C5" s="74">
        <v>550337.68950554519</v>
      </c>
    </row>
    <row r="6" spans="2:3" x14ac:dyDescent="0.25">
      <c r="B6" s="73">
        <v>2</v>
      </c>
      <c r="C6" s="74">
        <v>550334.94830236305</v>
      </c>
    </row>
    <row r="7" spans="2:3" x14ac:dyDescent="0.25">
      <c r="B7" s="73">
        <v>3</v>
      </c>
      <c r="C7" s="74">
        <v>550307.40863973671</v>
      </c>
    </row>
    <row r="8" spans="2:3" x14ac:dyDescent="0.25">
      <c r="B8" s="73">
        <v>4</v>
      </c>
      <c r="C8" s="74">
        <v>550199.61867907841</v>
      </c>
    </row>
    <row r="9" spans="2:3" x14ac:dyDescent="0.25">
      <c r="B9" s="73">
        <v>5</v>
      </c>
      <c r="C9" s="74">
        <v>549933.11147356383</v>
      </c>
    </row>
    <row r="10" spans="2:3" x14ac:dyDescent="0.25">
      <c r="B10" s="73">
        <v>6</v>
      </c>
      <c r="C10" s="74">
        <v>549424.37392254535</v>
      </c>
    </row>
    <row r="11" spans="2:3" x14ac:dyDescent="0.25">
      <c r="B11" s="73">
        <v>7</v>
      </c>
      <c r="C11" s="74">
        <v>548597.71109648794</v>
      </c>
    </row>
    <row r="12" spans="2:3" x14ac:dyDescent="0.25">
      <c r="B12" s="73">
        <v>8</v>
      </c>
      <c r="C12" s="74">
        <v>547391.55273252015</v>
      </c>
    </row>
    <row r="13" spans="2:3" x14ac:dyDescent="0.25">
      <c r="B13" s="73">
        <v>9</v>
      </c>
      <c r="C13" s="74">
        <v>545760.1858543877</v>
      </c>
    </row>
    <row r="14" spans="2:3" x14ac:dyDescent="0.25">
      <c r="B14" s="73">
        <v>10</v>
      </c>
      <c r="C14" s="74">
        <v>543672.94769577507</v>
      </c>
    </row>
    <row r="15" spans="2:3" x14ac:dyDescent="0.25">
      <c r="B15" s="73">
        <v>11</v>
      </c>
      <c r="C15" s="74">
        <v>541112.25991581706</v>
      </c>
    </row>
    <row r="16" spans="2:3" x14ac:dyDescent="0.25">
      <c r="B16" s="73">
        <v>12</v>
      </c>
      <c r="C16" s="74">
        <v>538071.30456145259</v>
      </c>
    </row>
    <row r="17" spans="2:3" x14ac:dyDescent="0.25">
      <c r="B17" s="73">
        <v>13</v>
      </c>
      <c r="C17" s="74">
        <v>534551.75709461293</v>
      </c>
    </row>
    <row r="18" spans="2:3" x14ac:dyDescent="0.25">
      <c r="B18" s="73">
        <v>14</v>
      </c>
      <c r="C18" s="74">
        <v>530561.76462620415</v>
      </c>
    </row>
    <row r="19" spans="2:3" x14ac:dyDescent="0.25">
      <c r="B19" s="73">
        <v>15</v>
      </c>
      <c r="C19" s="74">
        <v>526114.23309418117</v>
      </c>
    </row>
    <row r="20" spans="2:3" x14ac:dyDescent="0.25">
      <c r="B20" s="73">
        <v>16</v>
      </c>
      <c r="C20" s="74">
        <v>521225.4237542022</v>
      </c>
    </row>
    <row r="21" spans="2:3" x14ac:dyDescent="0.25">
      <c r="B21" s="73">
        <v>17</v>
      </c>
      <c r="C21" s="74">
        <v>515913.83031374885</v>
      </c>
    </row>
    <row r="22" spans="2:3" x14ac:dyDescent="0.25">
      <c r="B22" s="73">
        <v>18</v>
      </c>
      <c r="C22" s="74">
        <v>510199.29744825768</v>
      </c>
    </row>
    <row r="23" spans="2:3" x14ac:dyDescent="0.25">
      <c r="B23" s="73">
        <v>19</v>
      </c>
      <c r="C23" s="74">
        <v>504102.39440279856</v>
      </c>
    </row>
    <row r="24" spans="2:3" x14ac:dyDescent="0.25">
      <c r="B24" s="73">
        <v>20</v>
      </c>
      <c r="C24" s="74">
        <v>497643.93153212586</v>
      </c>
    </row>
    <row r="25" spans="2:3" x14ac:dyDescent="0.25">
      <c r="B25" s="73">
        <v>21</v>
      </c>
      <c r="C25" s="74">
        <v>490844.45885514637</v>
      </c>
    </row>
    <row r="26" spans="2:3" x14ac:dyDescent="0.25">
      <c r="B26" s="73">
        <v>22</v>
      </c>
      <c r="C26" s="74">
        <v>483724.08555113617</v>
      </c>
    </row>
    <row r="27" spans="2:3" x14ac:dyDescent="0.25">
      <c r="B27" s="73">
        <v>23</v>
      </c>
      <c r="C27" s="74">
        <v>476302.28129235253</v>
      </c>
    </row>
    <row r="28" spans="2:3" x14ac:dyDescent="0.25">
      <c r="B28" s="73">
        <v>24</v>
      </c>
      <c r="C28" s="74">
        <v>468597.74188495165</v>
      </c>
    </row>
    <row r="29" spans="2:3" x14ac:dyDescent="0.25">
      <c r="B29" s="73">
        <v>25</v>
      </c>
      <c r="C29" s="74">
        <v>460628.30525343848</v>
      </c>
    </row>
    <row r="30" spans="2:3" x14ac:dyDescent="0.25">
      <c r="B30" s="73">
        <v>26</v>
      </c>
      <c r="C30" s="74">
        <v>452410.90503249946</v>
      </c>
    </row>
    <row r="31" spans="2:3" x14ac:dyDescent="0.25">
      <c r="B31" s="73">
        <v>27</v>
      </c>
      <c r="C31" s="74">
        <v>443961.55202693358</v>
      </c>
    </row>
    <row r="32" spans="2:3" x14ac:dyDescent="0.25">
      <c r="B32" s="73">
        <v>28</v>
      </c>
      <c r="C32" s="74">
        <v>435295.33608275227</v>
      </c>
    </row>
    <row r="33" spans="2:3" x14ac:dyDescent="0.25">
      <c r="B33" s="73">
        <v>29</v>
      </c>
      <c r="C33" s="74">
        <v>426426.44266226917</v>
      </c>
    </row>
    <row r="34" spans="2:3" x14ac:dyDescent="0.25">
      <c r="B34" s="73">
        <v>30</v>
      </c>
      <c r="C34" s="74">
        <v>417368.16727003502</v>
      </c>
    </row>
    <row r="35" spans="2:3" x14ac:dyDescent="0.25">
      <c r="B35" s="73">
        <v>31</v>
      </c>
      <c r="C35" s="74">
        <v>408132.91536235157</v>
      </c>
    </row>
    <row r="36" spans="2:3" x14ac:dyDescent="0.25">
      <c r="B36" s="73">
        <v>32</v>
      </c>
      <c r="C36" s="74">
        <v>398732.33032695879</v>
      </c>
    </row>
    <row r="37" spans="2:3" x14ac:dyDescent="0.25">
      <c r="B37" s="73">
        <v>33</v>
      </c>
      <c r="C37" s="74">
        <v>389177.28608917131</v>
      </c>
    </row>
    <row r="38" spans="2:3" x14ac:dyDescent="0.25">
      <c r="B38" s="73">
        <v>34</v>
      </c>
      <c r="C38" s="74">
        <v>379477.92508871615</v>
      </c>
    </row>
    <row r="39" spans="2:3" x14ac:dyDescent="0.25">
      <c r="B39" s="73">
        <v>35</v>
      </c>
      <c r="C39" s="74">
        <v>369643.70244126476</v>
      </c>
    </row>
    <row r="40" spans="2:3" x14ac:dyDescent="0.25">
      <c r="B40" s="73">
        <v>36</v>
      </c>
      <c r="C40" s="74">
        <v>359683.42913089599</v>
      </c>
    </row>
    <row r="41" spans="2:3" x14ac:dyDescent="0.25">
      <c r="B41" s="73">
        <v>37</v>
      </c>
      <c r="C41" s="74">
        <v>349605.31447119941</v>
      </c>
    </row>
    <row r="42" spans="2:3" x14ac:dyDescent="0.25">
      <c r="B42" s="73">
        <v>38</v>
      </c>
      <c r="C42" s="74">
        <v>339417.0091885305</v>
      </c>
    </row>
    <row r="43" spans="2:3" x14ac:dyDescent="0.25">
      <c r="B43" s="73">
        <v>39</v>
      </c>
      <c r="C43" s="74">
        <v>329125.65298635239</v>
      </c>
    </row>
    <row r="44" spans="2:3" x14ac:dyDescent="0.25">
      <c r="B44" s="73">
        <v>40</v>
      </c>
      <c r="C44" s="74">
        <v>318737.93553350389</v>
      </c>
    </row>
    <row r="45" spans="2:3" x14ac:dyDescent="0.25">
      <c r="B45" s="73">
        <v>41</v>
      </c>
      <c r="C45" s="74">
        <v>308260.18890916381</v>
      </c>
    </row>
    <row r="46" spans="2:3" x14ac:dyDescent="0.25">
      <c r="B46" s="73">
        <v>42</v>
      </c>
      <c r="C46" s="74">
        <v>297698.54358919797</v>
      </c>
    </row>
    <row r="47" spans="2:3" x14ac:dyDescent="0.25">
      <c r="B47" s="73">
        <v>43</v>
      </c>
      <c r="C47" s="74">
        <v>287059.19826686475</v>
      </c>
    </row>
    <row r="48" spans="2:3" x14ac:dyDescent="0.25">
      <c r="B48" s="73">
        <v>44</v>
      </c>
      <c r="C48" s="74">
        <v>276348.87209121115</v>
      </c>
    </row>
    <row r="49" spans="2:3" x14ac:dyDescent="0.25">
      <c r="B49" s="73">
        <v>45</v>
      </c>
      <c r="C49" s="74">
        <v>265575.5181178904</v>
      </c>
    </row>
    <row r="50" spans="2:3" x14ac:dyDescent="0.25">
      <c r="B50" s="73">
        <v>46</v>
      </c>
      <c r="C50" s="74">
        <v>254749.36767969743</v>
      </c>
    </row>
    <row r="51" spans="2:3" x14ac:dyDescent="0.25">
      <c r="B51" s="73">
        <v>47</v>
      </c>
      <c r="C51" s="74">
        <v>243884.33627795026</v>
      </c>
    </row>
    <row r="52" spans="2:3" x14ac:dyDescent="0.25">
      <c r="B52" s="73">
        <v>48</v>
      </c>
      <c r="C52" s="74">
        <v>232999.74775741791</v>
      </c>
    </row>
    <row r="53" spans="2:3" x14ac:dyDescent="0.25">
      <c r="B53" s="73">
        <v>49</v>
      </c>
      <c r="C53" s="74">
        <v>222122.2315911912</v>
      </c>
    </row>
    <row r="54" spans="2:3" x14ac:dyDescent="0.25">
      <c r="B54" s="73">
        <v>50</v>
      </c>
      <c r="C54" s="74">
        <v>211287.53829423481</v>
      </c>
    </row>
    <row r="55" spans="2:3" x14ac:dyDescent="0.25">
      <c r="B55" s="73">
        <v>51</v>
      </c>
      <c r="C55" s="74">
        <v>200541.93102124022</v>
      </c>
    </row>
    <row r="56" spans="2:3" x14ac:dyDescent="0.25">
      <c r="B56" s="73">
        <v>52</v>
      </c>
      <c r="C56" s="74">
        <v>189942.77997150095</v>
      </c>
    </row>
    <row r="57" spans="2:3" x14ac:dyDescent="0.25">
      <c r="B57" s="73">
        <v>53</v>
      </c>
      <c r="C57" s="74">
        <v>179558.03366381998</v>
      </c>
    </row>
    <row r="58" spans="2:3" x14ac:dyDescent="0.25">
      <c r="B58" s="73">
        <v>54</v>
      </c>
      <c r="C58" s="74">
        <v>169464.37173923911</v>
      </c>
    </row>
    <row r="59" spans="2:3" x14ac:dyDescent="0.25">
      <c r="B59" s="73">
        <v>55</v>
      </c>
      <c r="C59" s="74">
        <v>159744.0389589243</v>
      </c>
    </row>
    <row r="60" spans="2:3" x14ac:dyDescent="0.25">
      <c r="B60" s="73">
        <v>56</v>
      </c>
      <c r="C60" s="74">
        <v>150480.5814921791</v>
      </c>
    </row>
    <row r="61" spans="2:3" x14ac:dyDescent="0.25">
      <c r="B61" s="73">
        <v>57</v>
      </c>
      <c r="C61" s="74">
        <v>141753.90750313262</v>
      </c>
    </row>
    <row r="62" spans="2:3" x14ac:dyDescent="0.25">
      <c r="B62" s="73">
        <v>58</v>
      </c>
      <c r="C62" s="74">
        <v>133635.23172931399</v>
      </c>
    </row>
    <row r="63" spans="2:3" x14ac:dyDescent="0.25">
      <c r="B63" s="73">
        <v>59</v>
      </c>
      <c r="C63" s="74">
        <v>126182.5110890659</v>
      </c>
    </row>
    <row r="64" spans="2:3" x14ac:dyDescent="0.25">
      <c r="B64" s="73">
        <v>60</v>
      </c>
      <c r="C64" s="74">
        <v>119436.92990145751</v>
      </c>
    </row>
    <row r="65" spans="2:3" x14ac:dyDescent="0.25">
      <c r="B65" s="73">
        <v>61</v>
      </c>
      <c r="C65" s="74">
        <v>113420.86467464633</v>
      </c>
    </row>
    <row r="66" spans="2:3" x14ac:dyDescent="0.25">
      <c r="B66" s="73">
        <v>62</v>
      </c>
      <c r="C66" s="74">
        <v>108136.81622808645</v>
      </c>
    </row>
    <row r="67" spans="2:3" x14ac:dyDescent="0.25">
      <c r="B67" s="73">
        <v>63</v>
      </c>
      <c r="C67" s="74">
        <v>103568.54309857466</v>
      </c>
    </row>
    <row r="68" spans="2:3" x14ac:dyDescent="0.25">
      <c r="B68" s="73">
        <v>64</v>
      </c>
      <c r="C68" s="74">
        <v>99683.358011873759</v>
      </c>
    </row>
    <row r="69" spans="2:3" x14ac:dyDescent="0.25">
      <c r="B69" s="73">
        <v>65</v>
      </c>
      <c r="C69" s="74">
        <v>96434.672538419516</v>
      </c>
    </row>
    <row r="70" spans="2:3" x14ac:dyDescent="0.25">
      <c r="B70" s="73">
        <v>66</v>
      </c>
      <c r="C70" s="74">
        <v>93766.107319967996</v>
      </c>
    </row>
    <row r="71" spans="2:3" x14ac:dyDescent="0.25">
      <c r="B71" s="73">
        <v>67</v>
      </c>
      <c r="C71" s="74">
        <v>91615.10307089251</v>
      </c>
    </row>
    <row r="72" spans="2:3" x14ac:dyDescent="0.25">
      <c r="B72" s="73">
        <v>68</v>
      </c>
      <c r="C72" s="74">
        <v>89916.437675431065</v>
      </c>
    </row>
    <row r="73" spans="2:3" x14ac:dyDescent="0.25">
      <c r="B73" s="73">
        <v>69</v>
      </c>
      <c r="C73" s="74">
        <v>88605.33043125151</v>
      </c>
    </row>
    <row r="74" spans="2:3" x14ac:dyDescent="0.25">
      <c r="B74" s="73">
        <v>70</v>
      </c>
      <c r="C74" s="74">
        <v>87619.946134916827</v>
      </c>
    </row>
    <row r="75" spans="2:3" x14ac:dyDescent="0.25">
      <c r="B75" s="73">
        <v>71</v>
      </c>
      <c r="C75" s="74">
        <v>86903.223978123628</v>
      </c>
    </row>
    <row r="76" spans="2:3" x14ac:dyDescent="0.25">
      <c r="B76" s="73">
        <v>72</v>
      </c>
      <c r="C76" s="74">
        <v>86404.043379128678</v>
      </c>
    </row>
    <row r="77" spans="2:3" x14ac:dyDescent="0.25">
      <c r="B77" s="73">
        <v>73</v>
      </c>
      <c r="C77" s="74">
        <v>86077.798998490471</v>
      </c>
    </row>
    <row r="78" spans="2:3" x14ac:dyDescent="0.25">
      <c r="B78" s="73">
        <v>74</v>
      </c>
      <c r="C78" s="74">
        <v>85886.49181345776</v>
      </c>
    </row>
    <row r="79" spans="2:3" x14ac:dyDescent="0.25">
      <c r="B79" s="73">
        <v>75</v>
      </c>
      <c r="C79" s="74">
        <v>85798.456249815848</v>
      </c>
    </row>
    <row r="80" spans="2:3" x14ac:dyDescent="0.25">
      <c r="B80" s="73">
        <v>76</v>
      </c>
      <c r="C80" s="74">
        <v>85787.840294288035</v>
      </c>
    </row>
    <row r="81" spans="2:3" x14ac:dyDescent="0.25">
      <c r="B81" s="73">
        <v>77</v>
      </c>
      <c r="C81" s="74">
        <v>85833.941776284002</v>
      </c>
    </row>
    <row r="82" spans="2:3" x14ac:dyDescent="0.25">
      <c r="B82" s="73">
        <v>78</v>
      </c>
      <c r="C82" s="74">
        <v>85920.484609013452</v>
      </c>
    </row>
    <row r="83" spans="2:3" x14ac:dyDescent="0.25">
      <c r="B83" s="73">
        <v>79</v>
      </c>
      <c r="C83" s="74">
        <v>86034.897700770292</v>
      </c>
    </row>
    <row r="84" spans="2:3" x14ac:dyDescent="0.25">
      <c r="B84" s="73">
        <v>80</v>
      </c>
      <c r="C84" s="74">
        <v>86167.639295357963</v>
      </c>
    </row>
    <row r="85" spans="2:3" x14ac:dyDescent="0.25">
      <c r="B85" s="73">
        <v>81</v>
      </c>
      <c r="C85" s="74">
        <v>86311.59236420317</v>
      </c>
    </row>
    <row r="86" spans="2:3" x14ac:dyDescent="0.25">
      <c r="B86" s="73">
        <v>82</v>
      </c>
      <c r="C86" s="74">
        <v>86461.543111473555</v>
      </c>
    </row>
    <row r="87" spans="2:3" x14ac:dyDescent="0.25">
      <c r="B87" s="73">
        <v>83</v>
      </c>
      <c r="C87" s="74">
        <v>86613.744746749362</v>
      </c>
    </row>
    <row r="88" spans="2:3" x14ac:dyDescent="0.25">
      <c r="B88" s="73">
        <v>84</v>
      </c>
      <c r="C88" s="74">
        <v>86765.562072602523</v>
      </c>
    </row>
    <row r="89" spans="2:3" x14ac:dyDescent="0.25">
      <c r="B89" s="73">
        <v>85</v>
      </c>
      <c r="C89" s="74">
        <v>86915.188546717458</v>
      </c>
    </row>
    <row r="90" spans="2:3" x14ac:dyDescent="0.25">
      <c r="B90" s="73">
        <v>86</v>
      </c>
      <c r="C90" s="74">
        <v>87061.425661157919</v>
      </c>
    </row>
    <row r="91" spans="2:3" x14ac:dyDescent="0.25">
      <c r="B91" s="73">
        <v>87</v>
      </c>
      <c r="C91" s="74">
        <v>87203.514120498396</v>
      </c>
    </row>
    <row r="92" spans="2:3" x14ac:dyDescent="0.25">
      <c r="B92" s="73">
        <v>88</v>
      </c>
      <c r="C92" s="74">
        <v>87341.006872397993</v>
      </c>
    </row>
    <row r="93" spans="2:3" x14ac:dyDescent="0.25">
      <c r="B93" s="73">
        <v>89</v>
      </c>
      <c r="C93" s="74">
        <v>87473.67513876209</v>
      </c>
    </row>
    <row r="94" spans="2:3" x14ac:dyDescent="0.25">
      <c r="B94" s="73">
        <v>90</v>
      </c>
      <c r="C94" s="74">
        <v>87601.439915369454</v>
      </c>
    </row>
    <row r="95" spans="2:3" x14ac:dyDescent="0.25">
      <c r="B95" s="73">
        <v>91</v>
      </c>
      <c r="C95" s="74">
        <v>87724.322753552347</v>
      </c>
    </row>
    <row r="96" spans="2:3" x14ac:dyDescent="0.25">
      <c r="B96" s="73">
        <v>92</v>
      </c>
      <c r="C96" s="74">
        <v>87842.410888771119</v>
      </c>
    </row>
    <row r="97" spans="2:3" x14ac:dyDescent="0.25">
      <c r="B97" s="73">
        <v>93</v>
      </c>
      <c r="C97" s="74">
        <v>87955.832875437467</v>
      </c>
    </row>
    <row r="98" spans="2:3" x14ac:dyDescent="0.25">
      <c r="B98" s="73">
        <v>94</v>
      </c>
      <c r="C98" s="74">
        <v>88064.741802860997</v>
      </c>
    </row>
    <row r="99" spans="2:3" x14ac:dyDescent="0.25">
      <c r="B99" s="73">
        <v>95</v>
      </c>
      <c r="C99" s="74">
        <v>88169.303906609028</v>
      </c>
    </row>
    <row r="100" spans="2:3" x14ac:dyDescent="0.25">
      <c r="B100" s="73">
        <v>96</v>
      </c>
      <c r="C100" s="74">
        <v>88269.69096984253</v>
      </c>
    </row>
    <row r="101" spans="2:3" x14ac:dyDescent="0.25">
      <c r="B101" s="73">
        <v>97</v>
      </c>
      <c r="C101" s="74">
        <v>88366.075353634282</v>
      </c>
    </row>
    <row r="102" spans="2:3" x14ac:dyDescent="0.25">
      <c r="B102" s="73">
        <v>98</v>
      </c>
      <c r="C102" s="74">
        <v>88458.626828616107</v>
      </c>
    </row>
    <row r="103" spans="2:3" x14ac:dyDescent="0.25">
      <c r="B103" s="73">
        <v>99</v>
      </c>
      <c r="C103" s="74">
        <v>88547.510625686773</v>
      </c>
    </row>
    <row r="104" spans="2:3" x14ac:dyDescent="0.25">
      <c r="B104" s="73">
        <v>100</v>
      </c>
      <c r="C104" s="74">
        <v>88632.886301206338</v>
      </c>
    </row>
    <row r="105" spans="2:3" x14ac:dyDescent="0.25">
      <c r="B105" s="73">
        <v>101</v>
      </c>
      <c r="C105" s="74">
        <v>88714.907138823444</v>
      </c>
    </row>
    <row r="106" spans="2:3" x14ac:dyDescent="0.25">
      <c r="B106" s="73">
        <v>102</v>
      </c>
      <c r="C106" s="74">
        <v>88793.719899263859</v>
      </c>
    </row>
    <row r="107" spans="2:3" x14ac:dyDescent="0.25">
      <c r="B107" s="73">
        <v>103</v>
      </c>
      <c r="C107" s="74">
        <v>88869.464791337305</v>
      </c>
    </row>
    <row r="108" spans="2:3" x14ac:dyDescent="0.25">
      <c r="B108" s="73">
        <v>104</v>
      </c>
      <c r="C108" s="74">
        <v>88942.275579958718</v>
      </c>
    </row>
    <row r="109" spans="2:3" x14ac:dyDescent="0.25">
      <c r="B109" s="73">
        <v>105</v>
      </c>
      <c r="C109" s="74">
        <v>89012.279775855088</v>
      </c>
    </row>
    <row r="110" spans="2:3" x14ac:dyDescent="0.25">
      <c r="B110" s="73">
        <v>106</v>
      </c>
      <c r="C110" s="74">
        <v>89079.598871040813</v>
      </c>
    </row>
    <row r="111" spans="2:3" x14ac:dyDescent="0.25">
      <c r="B111" s="73">
        <v>107</v>
      </c>
      <c r="C111" s="74">
        <v>89144.348597058546</v>
      </c>
    </row>
    <row r="112" spans="2:3" x14ac:dyDescent="0.25">
      <c r="B112" s="73">
        <v>108</v>
      </c>
      <c r="C112" s="74">
        <v>89206.639191487222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3"/>
  <sheetViews>
    <sheetView topLeftCell="O1" workbookViewId="0">
      <selection activeCell="W13" sqref="W13"/>
    </sheetView>
  </sheetViews>
  <sheetFormatPr defaultRowHeight="13.2" x14ac:dyDescent="0.25"/>
  <cols>
    <col min="2" max="2" width="7.33203125" customWidth="1"/>
    <col min="4" max="4" width="23.6640625" customWidth="1"/>
    <col min="8" max="8" width="17.6640625" customWidth="1"/>
    <col min="9" max="9" width="6.88671875" customWidth="1"/>
    <col min="12" max="12" width="24.109375" customWidth="1"/>
    <col min="16" max="16" width="24.44140625" customWidth="1"/>
    <col min="17" max="17" width="13" customWidth="1"/>
    <col min="18" max="18" width="14.33203125" customWidth="1"/>
    <col min="23" max="23" width="13.44140625" customWidth="1"/>
    <col min="24" max="24" width="14.33203125" customWidth="1"/>
  </cols>
  <sheetData>
    <row r="1" spans="2:24" x14ac:dyDescent="0.25">
      <c r="B1" t="s">
        <v>170</v>
      </c>
      <c r="E1" t="s">
        <v>202</v>
      </c>
      <c r="F1" t="s">
        <v>199</v>
      </c>
      <c r="G1" t="s">
        <v>203</v>
      </c>
      <c r="H1" t="s">
        <v>200</v>
      </c>
      <c r="I1" t="s">
        <v>204</v>
      </c>
      <c r="J1" t="s">
        <v>201</v>
      </c>
      <c r="N1" t="s">
        <v>208</v>
      </c>
    </row>
    <row r="2" spans="2:24" x14ac:dyDescent="0.25">
      <c r="F2" s="2" t="s">
        <v>174</v>
      </c>
      <c r="J2" s="2" t="s">
        <v>175</v>
      </c>
    </row>
    <row r="3" spans="2:24" ht="39.6" x14ac:dyDescent="0.25">
      <c r="B3" s="75" t="s">
        <v>169</v>
      </c>
      <c r="C3" s="75" t="s">
        <v>117</v>
      </c>
      <c r="D3" s="75" t="s">
        <v>118</v>
      </c>
      <c r="E3" s="75"/>
      <c r="F3" s="75" t="s">
        <v>169</v>
      </c>
      <c r="G3" s="75" t="s">
        <v>117</v>
      </c>
      <c r="H3" s="75" t="s">
        <v>118</v>
      </c>
      <c r="I3" s="75"/>
      <c r="J3" s="75" t="s">
        <v>169</v>
      </c>
      <c r="K3" s="75" t="s">
        <v>117</v>
      </c>
      <c r="L3" s="75" t="s">
        <v>118</v>
      </c>
      <c r="M3" s="75"/>
      <c r="N3" s="75" t="s">
        <v>169</v>
      </c>
      <c r="O3" s="75" t="s">
        <v>117</v>
      </c>
      <c r="P3" s="75" t="s">
        <v>118</v>
      </c>
      <c r="Q3" s="75" t="s">
        <v>209</v>
      </c>
      <c r="R3" s="75" t="s">
        <v>210</v>
      </c>
      <c r="T3" s="75"/>
      <c r="U3" s="75" t="s">
        <v>117</v>
      </c>
      <c r="V3" s="75" t="s">
        <v>118</v>
      </c>
      <c r="W3" s="75" t="s">
        <v>209</v>
      </c>
      <c r="X3" s="75" t="s">
        <v>210</v>
      </c>
    </row>
    <row r="4" spans="2:24" x14ac:dyDescent="0.25">
      <c r="B4" t="s">
        <v>171</v>
      </c>
      <c r="C4">
        <v>60</v>
      </c>
      <c r="D4" t="s">
        <v>188</v>
      </c>
      <c r="F4" t="s">
        <v>171</v>
      </c>
      <c r="G4">
        <v>57</v>
      </c>
      <c r="H4" t="s">
        <v>96</v>
      </c>
      <c r="J4" t="s">
        <v>171</v>
      </c>
      <c r="K4">
        <v>11</v>
      </c>
      <c r="L4" t="s">
        <v>180</v>
      </c>
      <c r="N4" t="s">
        <v>171</v>
      </c>
      <c r="O4">
        <v>87</v>
      </c>
      <c r="P4" t="s">
        <v>176</v>
      </c>
      <c r="Q4" s="1">
        <v>702804</v>
      </c>
      <c r="R4" s="1">
        <v>852042</v>
      </c>
      <c r="U4">
        <v>58</v>
      </c>
      <c r="V4" t="s">
        <v>94</v>
      </c>
      <c r="W4" s="1">
        <v>374610</v>
      </c>
      <c r="X4" s="1">
        <v>401622</v>
      </c>
    </row>
    <row r="5" spans="2:24" x14ac:dyDescent="0.25">
      <c r="B5" t="s">
        <v>171</v>
      </c>
      <c r="C5">
        <v>69</v>
      </c>
      <c r="D5" t="s">
        <v>195</v>
      </c>
      <c r="F5" t="s">
        <v>171</v>
      </c>
      <c r="G5">
        <v>58</v>
      </c>
      <c r="H5" t="s">
        <v>94</v>
      </c>
      <c r="J5" t="s">
        <v>171</v>
      </c>
      <c r="K5">
        <v>30</v>
      </c>
      <c r="L5" t="s">
        <v>190</v>
      </c>
      <c r="N5" t="s">
        <v>171</v>
      </c>
      <c r="O5">
        <v>1078</v>
      </c>
      <c r="P5" t="s">
        <v>176</v>
      </c>
      <c r="Q5" s="1">
        <v>157363</v>
      </c>
      <c r="R5" s="1">
        <v>466087</v>
      </c>
      <c r="U5">
        <v>57</v>
      </c>
      <c r="V5" t="s">
        <v>96</v>
      </c>
      <c r="W5" s="1">
        <v>23967</v>
      </c>
      <c r="X5" s="1">
        <v>42952</v>
      </c>
    </row>
    <row r="6" spans="2:24" x14ac:dyDescent="0.25">
      <c r="B6" t="s">
        <v>171</v>
      </c>
      <c r="C6">
        <v>70</v>
      </c>
      <c r="D6" t="s">
        <v>195</v>
      </c>
      <c r="F6" t="s">
        <v>171</v>
      </c>
      <c r="G6">
        <v>59</v>
      </c>
      <c r="H6" t="s">
        <v>178</v>
      </c>
      <c r="J6" t="s">
        <v>171</v>
      </c>
      <c r="K6">
        <v>33</v>
      </c>
      <c r="L6" t="s">
        <v>189</v>
      </c>
      <c r="N6" t="s">
        <v>171</v>
      </c>
      <c r="O6">
        <v>58</v>
      </c>
      <c r="P6" t="s">
        <v>94</v>
      </c>
      <c r="Q6" s="1">
        <v>374610</v>
      </c>
      <c r="R6" s="1">
        <v>401622</v>
      </c>
      <c r="U6">
        <v>66</v>
      </c>
      <c r="V6" t="s">
        <v>96</v>
      </c>
      <c r="W6" s="1">
        <v>1473</v>
      </c>
      <c r="X6" s="1">
        <v>39659</v>
      </c>
    </row>
    <row r="7" spans="2:24" x14ac:dyDescent="0.25">
      <c r="B7" t="s">
        <v>171</v>
      </c>
      <c r="C7">
        <v>87</v>
      </c>
      <c r="D7" t="s">
        <v>176</v>
      </c>
      <c r="F7" t="s">
        <v>171</v>
      </c>
      <c r="G7">
        <v>66</v>
      </c>
      <c r="H7" t="s">
        <v>96</v>
      </c>
      <c r="J7" t="s">
        <v>171</v>
      </c>
      <c r="K7">
        <v>34</v>
      </c>
      <c r="L7" t="s">
        <v>190</v>
      </c>
      <c r="N7" t="s">
        <v>171</v>
      </c>
      <c r="O7">
        <v>119</v>
      </c>
      <c r="P7" t="s">
        <v>177</v>
      </c>
      <c r="Q7" s="1">
        <v>8280</v>
      </c>
      <c r="R7" s="1">
        <v>8579</v>
      </c>
      <c r="U7">
        <v>128</v>
      </c>
      <c r="V7" t="s">
        <v>96</v>
      </c>
      <c r="W7" s="1">
        <v>391417</v>
      </c>
      <c r="X7" s="1">
        <v>483232</v>
      </c>
    </row>
    <row r="8" spans="2:24" x14ac:dyDescent="0.25">
      <c r="B8" t="s">
        <v>171</v>
      </c>
      <c r="C8">
        <v>96</v>
      </c>
      <c r="D8" t="s">
        <v>192</v>
      </c>
      <c r="F8" t="s">
        <v>171</v>
      </c>
      <c r="G8">
        <v>128</v>
      </c>
      <c r="H8" t="s">
        <v>96</v>
      </c>
      <c r="J8" t="s">
        <v>171</v>
      </c>
      <c r="K8">
        <v>35</v>
      </c>
      <c r="L8" t="s">
        <v>189</v>
      </c>
      <c r="N8" t="s">
        <v>171</v>
      </c>
      <c r="O8">
        <v>59</v>
      </c>
      <c r="P8" t="s">
        <v>178</v>
      </c>
      <c r="Q8" s="1">
        <v>2150</v>
      </c>
      <c r="R8" s="1">
        <v>8479</v>
      </c>
      <c r="U8">
        <v>449</v>
      </c>
      <c r="V8" t="s">
        <v>96</v>
      </c>
      <c r="W8" s="1">
        <v>97426</v>
      </c>
      <c r="X8" s="1">
        <v>107767</v>
      </c>
    </row>
    <row r="9" spans="2:24" x14ac:dyDescent="0.25">
      <c r="B9" t="s">
        <v>171</v>
      </c>
      <c r="C9">
        <v>119</v>
      </c>
      <c r="D9" t="s">
        <v>177</v>
      </c>
      <c r="F9" t="s">
        <v>171</v>
      </c>
      <c r="G9">
        <v>244</v>
      </c>
      <c r="H9" t="s">
        <v>112</v>
      </c>
      <c r="J9" t="s">
        <v>171</v>
      </c>
      <c r="K9">
        <v>1682</v>
      </c>
      <c r="L9" t="s">
        <v>190</v>
      </c>
      <c r="N9" t="s">
        <v>171</v>
      </c>
      <c r="O9">
        <v>323</v>
      </c>
      <c r="P9" t="s">
        <v>179</v>
      </c>
      <c r="Q9" s="1">
        <v>482</v>
      </c>
      <c r="R9" s="1">
        <v>556</v>
      </c>
      <c r="U9">
        <v>949</v>
      </c>
      <c r="V9" t="s">
        <v>96</v>
      </c>
      <c r="W9" s="1">
        <v>76134</v>
      </c>
      <c r="X9" s="1">
        <v>82630</v>
      </c>
    </row>
    <row r="10" spans="2:24" x14ac:dyDescent="0.25">
      <c r="B10" t="s">
        <v>171</v>
      </c>
      <c r="C10">
        <v>266</v>
      </c>
      <c r="D10" t="s">
        <v>185</v>
      </c>
      <c r="F10" t="s">
        <v>171</v>
      </c>
      <c r="G10">
        <v>275</v>
      </c>
      <c r="H10" t="s">
        <v>184</v>
      </c>
      <c r="J10" t="s">
        <v>171</v>
      </c>
      <c r="K10">
        <v>2004</v>
      </c>
      <c r="L10" t="s">
        <v>189</v>
      </c>
      <c r="N10" t="s">
        <v>171</v>
      </c>
      <c r="O10">
        <v>458</v>
      </c>
      <c r="P10" t="s">
        <v>179</v>
      </c>
      <c r="Q10" s="1">
        <v>5171</v>
      </c>
      <c r="R10" s="1">
        <v>5358</v>
      </c>
      <c r="U10">
        <v>1196</v>
      </c>
      <c r="V10" t="s">
        <v>96</v>
      </c>
      <c r="W10" s="1">
        <v>16676</v>
      </c>
      <c r="X10" s="1">
        <v>20440</v>
      </c>
    </row>
    <row r="11" spans="2:24" x14ac:dyDescent="0.25">
      <c r="B11" t="s">
        <v>171</v>
      </c>
      <c r="C11">
        <v>289</v>
      </c>
      <c r="D11" t="s">
        <v>194</v>
      </c>
      <c r="F11" t="s">
        <v>171</v>
      </c>
      <c r="G11">
        <v>1075</v>
      </c>
      <c r="J11" t="s">
        <v>171</v>
      </c>
      <c r="K11">
        <v>2405</v>
      </c>
      <c r="L11" t="s">
        <v>189</v>
      </c>
      <c r="N11" t="s">
        <v>171</v>
      </c>
      <c r="O11">
        <v>931</v>
      </c>
      <c r="P11" t="s">
        <v>179</v>
      </c>
      <c r="Q11" s="1">
        <v>0</v>
      </c>
      <c r="R11" s="1">
        <v>153548</v>
      </c>
      <c r="U11">
        <v>1209</v>
      </c>
      <c r="V11" t="s">
        <v>96</v>
      </c>
      <c r="W11" s="1">
        <v>71605</v>
      </c>
      <c r="X11" s="1">
        <v>79315</v>
      </c>
    </row>
    <row r="12" spans="2:24" x14ac:dyDescent="0.25">
      <c r="B12" t="s">
        <v>171</v>
      </c>
      <c r="C12">
        <v>308</v>
      </c>
      <c r="D12" t="s">
        <v>187</v>
      </c>
      <c r="F12" t="s">
        <v>171</v>
      </c>
      <c r="G12">
        <v>2954</v>
      </c>
      <c r="J12" t="s">
        <v>171</v>
      </c>
      <c r="K12">
        <v>2636</v>
      </c>
      <c r="L12" t="s">
        <v>189</v>
      </c>
      <c r="N12" t="s">
        <v>171</v>
      </c>
      <c r="O12">
        <v>1671</v>
      </c>
      <c r="P12" t="s">
        <v>179</v>
      </c>
      <c r="Q12" s="1">
        <v>0</v>
      </c>
      <c r="R12" s="1">
        <v>48017</v>
      </c>
      <c r="U12">
        <v>1464</v>
      </c>
      <c r="V12" t="s">
        <v>96</v>
      </c>
      <c r="W12" s="1">
        <v>62367</v>
      </c>
      <c r="X12" s="1">
        <v>64087</v>
      </c>
    </row>
    <row r="13" spans="2:24" x14ac:dyDescent="0.25">
      <c r="B13" t="s">
        <v>171</v>
      </c>
      <c r="C13">
        <v>309</v>
      </c>
      <c r="D13" t="s">
        <v>191</v>
      </c>
      <c r="F13" t="s">
        <v>171</v>
      </c>
      <c r="G13">
        <v>3040</v>
      </c>
      <c r="H13" t="s">
        <v>112</v>
      </c>
      <c r="J13" t="s">
        <v>171</v>
      </c>
      <c r="K13">
        <v>2649</v>
      </c>
      <c r="L13" t="s">
        <v>193</v>
      </c>
      <c r="N13" t="s">
        <v>171</v>
      </c>
      <c r="O13">
        <v>1744</v>
      </c>
      <c r="P13" t="s">
        <v>179</v>
      </c>
      <c r="Q13" s="1">
        <v>2500</v>
      </c>
      <c r="R13" s="1">
        <v>268164</v>
      </c>
      <c r="U13">
        <v>2263</v>
      </c>
      <c r="V13" t="s">
        <v>96</v>
      </c>
      <c r="W13" s="1">
        <v>56147</v>
      </c>
      <c r="X13" s="1">
        <v>78777</v>
      </c>
    </row>
    <row r="14" spans="2:24" x14ac:dyDescent="0.25">
      <c r="B14" t="s">
        <v>171</v>
      </c>
      <c r="C14">
        <v>321</v>
      </c>
      <c r="D14" t="s">
        <v>195</v>
      </c>
      <c r="J14" t="s">
        <v>171</v>
      </c>
      <c r="K14">
        <v>2745</v>
      </c>
      <c r="L14" t="s">
        <v>189</v>
      </c>
      <c r="N14" t="s">
        <v>171</v>
      </c>
      <c r="O14">
        <v>11</v>
      </c>
      <c r="P14" t="s">
        <v>180</v>
      </c>
      <c r="Q14" s="1">
        <v>151089</v>
      </c>
      <c r="R14" s="1">
        <v>199362</v>
      </c>
      <c r="U14">
        <v>2944</v>
      </c>
      <c r="V14" t="s">
        <v>96</v>
      </c>
      <c r="W14" s="1">
        <v>22585</v>
      </c>
      <c r="X14" s="1">
        <v>23047</v>
      </c>
    </row>
    <row r="15" spans="2:24" ht="13.8" thickBot="1" x14ac:dyDescent="0.3">
      <c r="B15" t="s">
        <v>171</v>
      </c>
      <c r="C15">
        <v>322</v>
      </c>
      <c r="D15" t="s">
        <v>195</v>
      </c>
      <c r="J15" t="s">
        <v>171</v>
      </c>
      <c r="K15">
        <v>2863</v>
      </c>
      <c r="L15" t="s">
        <v>183</v>
      </c>
      <c r="N15" t="s">
        <v>171</v>
      </c>
      <c r="O15">
        <v>468</v>
      </c>
      <c r="P15" t="s">
        <v>180</v>
      </c>
      <c r="Q15" s="1">
        <v>1248</v>
      </c>
      <c r="R15" s="1">
        <v>1248</v>
      </c>
      <c r="V15" t="s">
        <v>113</v>
      </c>
      <c r="W15" s="80">
        <f>+SUM(W4:W14)</f>
        <v>1194407</v>
      </c>
      <c r="X15" s="80">
        <f>+SUM(X4:X14)</f>
        <v>1423528</v>
      </c>
    </row>
    <row r="16" spans="2:24" ht="13.8" thickTop="1" x14ac:dyDescent="0.25">
      <c r="B16" t="s">
        <v>171</v>
      </c>
      <c r="C16">
        <v>323</v>
      </c>
      <c r="D16" t="s">
        <v>179</v>
      </c>
      <c r="J16" t="s">
        <v>171</v>
      </c>
      <c r="K16">
        <v>2930</v>
      </c>
      <c r="L16" t="s">
        <v>189</v>
      </c>
      <c r="N16" t="s">
        <v>171</v>
      </c>
      <c r="O16">
        <v>577</v>
      </c>
      <c r="P16" t="s">
        <v>180</v>
      </c>
      <c r="Q16" s="1">
        <v>2142</v>
      </c>
      <c r="R16" s="1">
        <v>106249</v>
      </c>
    </row>
    <row r="17" spans="2:18" x14ac:dyDescent="0.25">
      <c r="B17" t="s">
        <v>171</v>
      </c>
      <c r="C17">
        <v>449</v>
      </c>
      <c r="D17" t="s">
        <v>96</v>
      </c>
      <c r="J17" t="s">
        <v>173</v>
      </c>
      <c r="K17">
        <v>249</v>
      </c>
      <c r="N17" t="s">
        <v>171</v>
      </c>
      <c r="O17">
        <v>1363</v>
      </c>
      <c r="P17" t="s">
        <v>180</v>
      </c>
      <c r="Q17" s="1">
        <v>5073</v>
      </c>
      <c r="R17" s="1">
        <v>8767</v>
      </c>
    </row>
    <row r="18" spans="2:18" x14ac:dyDescent="0.25">
      <c r="B18" t="s">
        <v>171</v>
      </c>
      <c r="C18">
        <v>458</v>
      </c>
      <c r="D18" t="s">
        <v>179</v>
      </c>
      <c r="J18" t="s">
        <v>171</v>
      </c>
      <c r="K18">
        <v>125</v>
      </c>
      <c r="L18" t="s">
        <v>189</v>
      </c>
      <c r="N18" t="s">
        <v>171</v>
      </c>
      <c r="O18">
        <v>2571</v>
      </c>
      <c r="P18" t="s">
        <v>180</v>
      </c>
      <c r="Q18" s="1">
        <v>12166</v>
      </c>
      <c r="R18" s="1">
        <v>15131</v>
      </c>
    </row>
    <row r="19" spans="2:18" x14ac:dyDescent="0.25">
      <c r="B19" t="s">
        <v>171</v>
      </c>
      <c r="C19">
        <v>463</v>
      </c>
      <c r="D19" t="s">
        <v>181</v>
      </c>
      <c r="J19" t="s">
        <v>171</v>
      </c>
      <c r="K19">
        <v>36</v>
      </c>
      <c r="L19" t="s">
        <v>189</v>
      </c>
      <c r="N19" t="s">
        <v>171</v>
      </c>
      <c r="O19">
        <v>463</v>
      </c>
      <c r="P19" t="s">
        <v>181</v>
      </c>
      <c r="Q19" s="1">
        <v>13</v>
      </c>
      <c r="R19" s="1">
        <v>14</v>
      </c>
    </row>
    <row r="20" spans="2:18" x14ac:dyDescent="0.25">
      <c r="B20" t="s">
        <v>171</v>
      </c>
      <c r="C20">
        <v>468</v>
      </c>
      <c r="D20" t="s">
        <v>180</v>
      </c>
      <c r="N20" t="s">
        <v>171</v>
      </c>
      <c r="O20">
        <v>1438</v>
      </c>
      <c r="P20" t="s">
        <v>182</v>
      </c>
      <c r="Q20" s="1">
        <v>12059</v>
      </c>
      <c r="R20" s="1">
        <v>12059</v>
      </c>
    </row>
    <row r="21" spans="2:18" x14ac:dyDescent="0.25">
      <c r="B21" t="s">
        <v>171</v>
      </c>
      <c r="C21">
        <v>486</v>
      </c>
      <c r="D21" t="s">
        <v>195</v>
      </c>
      <c r="N21" t="s">
        <v>171</v>
      </c>
      <c r="O21">
        <v>2863</v>
      </c>
      <c r="P21" t="s">
        <v>183</v>
      </c>
      <c r="Q21" s="1">
        <v>55978</v>
      </c>
      <c r="R21" s="1">
        <v>66404</v>
      </c>
    </row>
    <row r="22" spans="2:18" x14ac:dyDescent="0.25">
      <c r="B22" t="s">
        <v>171</v>
      </c>
      <c r="C22">
        <v>517</v>
      </c>
      <c r="D22" t="s">
        <v>189</v>
      </c>
      <c r="N22" t="s">
        <v>171</v>
      </c>
      <c r="O22">
        <v>275</v>
      </c>
      <c r="P22" t="s">
        <v>184</v>
      </c>
      <c r="Q22" s="1">
        <v>56823</v>
      </c>
      <c r="R22" s="1">
        <v>60487</v>
      </c>
    </row>
    <row r="23" spans="2:18" x14ac:dyDescent="0.25">
      <c r="B23" t="s">
        <v>171</v>
      </c>
      <c r="C23">
        <v>519</v>
      </c>
      <c r="D23" t="s">
        <v>195</v>
      </c>
      <c r="N23" t="s">
        <v>171</v>
      </c>
      <c r="O23">
        <v>584</v>
      </c>
      <c r="P23" t="s">
        <v>184</v>
      </c>
      <c r="Q23" s="1">
        <v>208</v>
      </c>
      <c r="R23" s="1">
        <v>6180</v>
      </c>
    </row>
    <row r="24" spans="2:18" x14ac:dyDescent="0.25">
      <c r="B24" t="s">
        <v>171</v>
      </c>
      <c r="C24">
        <v>584</v>
      </c>
      <c r="D24" t="s">
        <v>184</v>
      </c>
      <c r="N24" t="s">
        <v>171</v>
      </c>
      <c r="O24">
        <v>266</v>
      </c>
      <c r="P24" t="s">
        <v>185</v>
      </c>
      <c r="Q24" s="1">
        <v>951</v>
      </c>
      <c r="R24" s="1">
        <v>1029</v>
      </c>
    </row>
    <row r="25" spans="2:18" x14ac:dyDescent="0.25">
      <c r="B25" t="s">
        <v>171</v>
      </c>
      <c r="C25">
        <v>949</v>
      </c>
      <c r="D25" t="s">
        <v>96</v>
      </c>
      <c r="N25" t="s">
        <v>171</v>
      </c>
      <c r="O25">
        <v>1455</v>
      </c>
      <c r="P25" t="s">
        <v>185</v>
      </c>
      <c r="Q25" s="1">
        <v>3918</v>
      </c>
      <c r="R25" s="1">
        <v>3994</v>
      </c>
    </row>
    <row r="26" spans="2:18" x14ac:dyDescent="0.25">
      <c r="B26" t="s">
        <v>171</v>
      </c>
      <c r="C26">
        <v>953</v>
      </c>
      <c r="D26" t="s">
        <v>188</v>
      </c>
      <c r="N26" t="s">
        <v>171</v>
      </c>
      <c r="O26">
        <v>1143</v>
      </c>
      <c r="P26" t="s">
        <v>186</v>
      </c>
      <c r="Q26" s="1">
        <v>10137</v>
      </c>
      <c r="R26" s="1">
        <v>10137</v>
      </c>
    </row>
    <row r="27" spans="2:18" x14ac:dyDescent="0.25">
      <c r="B27" t="s">
        <v>171</v>
      </c>
      <c r="C27">
        <v>1076</v>
      </c>
      <c r="D27" t="s">
        <v>188</v>
      </c>
      <c r="N27" t="s">
        <v>171</v>
      </c>
      <c r="O27">
        <v>308</v>
      </c>
      <c r="P27" t="s">
        <v>187</v>
      </c>
      <c r="Q27" s="1">
        <v>4831</v>
      </c>
      <c r="R27" s="1">
        <v>4875</v>
      </c>
    </row>
    <row r="28" spans="2:18" x14ac:dyDescent="0.25">
      <c r="B28" t="s">
        <v>171</v>
      </c>
      <c r="C28">
        <v>1078</v>
      </c>
      <c r="D28" t="s">
        <v>176</v>
      </c>
      <c r="N28" t="s">
        <v>171</v>
      </c>
      <c r="O28">
        <v>60</v>
      </c>
      <c r="P28" t="s">
        <v>188</v>
      </c>
      <c r="Q28" s="1">
        <v>0</v>
      </c>
      <c r="R28" s="1"/>
    </row>
    <row r="29" spans="2:18" x14ac:dyDescent="0.25">
      <c r="B29" t="s">
        <v>171</v>
      </c>
      <c r="C29">
        <v>1143</v>
      </c>
      <c r="D29" t="s">
        <v>186</v>
      </c>
      <c r="N29" t="s">
        <v>171</v>
      </c>
      <c r="O29">
        <v>953</v>
      </c>
      <c r="P29" t="s">
        <v>188</v>
      </c>
      <c r="Q29" s="1">
        <v>327164</v>
      </c>
      <c r="R29" s="1">
        <v>365353</v>
      </c>
    </row>
    <row r="30" spans="2:18" x14ac:dyDescent="0.25">
      <c r="B30" t="s">
        <v>171</v>
      </c>
      <c r="C30">
        <v>1189</v>
      </c>
      <c r="D30" t="s">
        <v>196</v>
      </c>
      <c r="N30" t="s">
        <v>171</v>
      </c>
      <c r="O30">
        <v>1076</v>
      </c>
      <c r="P30" t="s">
        <v>188</v>
      </c>
      <c r="Q30" s="1">
        <v>25943</v>
      </c>
      <c r="R30" s="1">
        <v>33451</v>
      </c>
    </row>
    <row r="31" spans="2:18" x14ac:dyDescent="0.25">
      <c r="B31" t="s">
        <v>171</v>
      </c>
      <c r="C31">
        <v>1196</v>
      </c>
      <c r="D31" t="s">
        <v>96</v>
      </c>
      <c r="N31" t="s">
        <v>171</v>
      </c>
      <c r="O31">
        <v>1423</v>
      </c>
      <c r="P31" t="s">
        <v>188</v>
      </c>
      <c r="Q31" s="1">
        <v>17027</v>
      </c>
      <c r="R31" s="1">
        <v>17394</v>
      </c>
    </row>
    <row r="32" spans="2:18" x14ac:dyDescent="0.25">
      <c r="B32" t="s">
        <v>171</v>
      </c>
      <c r="C32">
        <v>1209</v>
      </c>
      <c r="D32" t="s">
        <v>96</v>
      </c>
      <c r="N32" t="s">
        <v>171</v>
      </c>
      <c r="O32">
        <v>2210</v>
      </c>
      <c r="P32" t="s">
        <v>188</v>
      </c>
      <c r="Q32" s="1">
        <v>25883</v>
      </c>
      <c r="R32" s="1">
        <v>56618</v>
      </c>
    </row>
    <row r="33" spans="2:18" x14ac:dyDescent="0.25">
      <c r="B33" t="s">
        <v>171</v>
      </c>
      <c r="C33">
        <v>1220</v>
      </c>
      <c r="D33" t="s">
        <v>189</v>
      </c>
      <c r="N33" t="s">
        <v>171</v>
      </c>
      <c r="O33">
        <v>2855</v>
      </c>
      <c r="P33" t="s">
        <v>188</v>
      </c>
      <c r="Q33" s="1">
        <v>329</v>
      </c>
      <c r="R33" s="1">
        <v>338</v>
      </c>
    </row>
    <row r="34" spans="2:18" x14ac:dyDescent="0.25">
      <c r="B34" t="s">
        <v>171</v>
      </c>
      <c r="C34">
        <v>1363</v>
      </c>
      <c r="D34" t="s">
        <v>180</v>
      </c>
      <c r="N34" t="s">
        <v>171</v>
      </c>
      <c r="O34">
        <v>33</v>
      </c>
      <c r="P34" t="s">
        <v>189</v>
      </c>
      <c r="Q34" s="1">
        <v>97</v>
      </c>
      <c r="R34" s="1">
        <v>21491</v>
      </c>
    </row>
    <row r="35" spans="2:18" x14ac:dyDescent="0.25">
      <c r="B35" t="s">
        <v>171</v>
      </c>
      <c r="C35">
        <v>1423</v>
      </c>
      <c r="D35" t="s">
        <v>188</v>
      </c>
      <c r="N35" t="s">
        <v>171</v>
      </c>
      <c r="O35">
        <v>35</v>
      </c>
      <c r="P35" t="s">
        <v>189</v>
      </c>
      <c r="Q35" s="1">
        <v>46111</v>
      </c>
      <c r="R35" s="1">
        <v>84109</v>
      </c>
    </row>
    <row r="36" spans="2:18" x14ac:dyDescent="0.25">
      <c r="B36" t="s">
        <v>171</v>
      </c>
      <c r="C36">
        <v>1438</v>
      </c>
      <c r="D36" t="s">
        <v>182</v>
      </c>
      <c r="N36" t="s">
        <v>171</v>
      </c>
      <c r="O36">
        <v>36</v>
      </c>
      <c r="P36" t="s">
        <v>189</v>
      </c>
      <c r="Q36" s="1">
        <v>84498</v>
      </c>
      <c r="R36" s="1">
        <v>103099</v>
      </c>
    </row>
    <row r="37" spans="2:18" x14ac:dyDescent="0.25">
      <c r="B37" t="s">
        <v>171</v>
      </c>
      <c r="C37">
        <v>1455</v>
      </c>
      <c r="D37" t="s">
        <v>185</v>
      </c>
      <c r="N37" t="s">
        <v>171</v>
      </c>
      <c r="O37">
        <v>125</v>
      </c>
      <c r="P37" t="s">
        <v>189</v>
      </c>
      <c r="Q37" s="1">
        <v>0</v>
      </c>
      <c r="R37" s="1">
        <v>0</v>
      </c>
    </row>
    <row r="38" spans="2:18" x14ac:dyDescent="0.25">
      <c r="B38" t="s">
        <v>171</v>
      </c>
      <c r="C38">
        <v>1464</v>
      </c>
      <c r="D38" t="s">
        <v>96</v>
      </c>
      <c r="N38" t="s">
        <v>171</v>
      </c>
      <c r="O38">
        <v>517</v>
      </c>
      <c r="P38" t="s">
        <v>189</v>
      </c>
      <c r="Q38" s="1">
        <v>6514</v>
      </c>
      <c r="R38" s="1">
        <v>7787</v>
      </c>
    </row>
    <row r="39" spans="2:18" x14ac:dyDescent="0.25">
      <c r="B39" t="s">
        <v>171</v>
      </c>
      <c r="C39">
        <v>1516</v>
      </c>
      <c r="D39" t="s">
        <v>194</v>
      </c>
      <c r="N39" t="s">
        <v>171</v>
      </c>
      <c r="O39">
        <v>1220</v>
      </c>
      <c r="P39" t="s">
        <v>189</v>
      </c>
      <c r="Q39" s="1">
        <v>1376</v>
      </c>
      <c r="R39" s="1">
        <v>2657</v>
      </c>
    </row>
    <row r="40" spans="2:18" x14ac:dyDescent="0.25">
      <c r="B40" t="s">
        <v>171</v>
      </c>
      <c r="C40">
        <v>1528</v>
      </c>
      <c r="D40" t="s">
        <v>195</v>
      </c>
      <c r="N40" t="s">
        <v>171</v>
      </c>
      <c r="O40">
        <v>2004</v>
      </c>
      <c r="P40" t="s">
        <v>189</v>
      </c>
      <c r="Q40" s="1">
        <v>21653</v>
      </c>
      <c r="R40" s="1">
        <v>21653</v>
      </c>
    </row>
    <row r="41" spans="2:18" x14ac:dyDescent="0.25">
      <c r="B41" t="s">
        <v>171</v>
      </c>
      <c r="C41">
        <v>1671</v>
      </c>
      <c r="D41" t="s">
        <v>179</v>
      </c>
      <c r="N41" t="s">
        <v>171</v>
      </c>
      <c r="O41">
        <v>2405</v>
      </c>
      <c r="P41" t="s">
        <v>189</v>
      </c>
      <c r="Q41" s="1">
        <v>19332</v>
      </c>
      <c r="R41" s="1">
        <v>27633</v>
      </c>
    </row>
    <row r="42" spans="2:18" x14ac:dyDescent="0.25">
      <c r="B42" t="s">
        <v>171</v>
      </c>
      <c r="C42">
        <v>1744</v>
      </c>
      <c r="D42" t="s">
        <v>179</v>
      </c>
      <c r="N42" t="s">
        <v>171</v>
      </c>
      <c r="O42">
        <v>2636</v>
      </c>
      <c r="P42" t="s">
        <v>189</v>
      </c>
      <c r="Q42" s="1">
        <v>12922</v>
      </c>
      <c r="R42" s="1">
        <v>18217</v>
      </c>
    </row>
    <row r="43" spans="2:18" x14ac:dyDescent="0.25">
      <c r="B43" t="s">
        <v>171</v>
      </c>
      <c r="C43">
        <v>1987</v>
      </c>
      <c r="D43" t="s">
        <v>195</v>
      </c>
      <c r="N43" t="s">
        <v>171</v>
      </c>
      <c r="O43">
        <v>2745</v>
      </c>
      <c r="P43" t="s">
        <v>189</v>
      </c>
      <c r="Q43" s="1">
        <v>10378</v>
      </c>
      <c r="R43" s="1">
        <v>19216</v>
      </c>
    </row>
    <row r="44" spans="2:18" x14ac:dyDescent="0.25">
      <c r="B44" t="s">
        <v>171</v>
      </c>
      <c r="C44">
        <v>2210</v>
      </c>
      <c r="D44" t="s">
        <v>188</v>
      </c>
      <c r="N44" t="s">
        <v>171</v>
      </c>
      <c r="O44">
        <v>2930</v>
      </c>
      <c r="P44" t="s">
        <v>189</v>
      </c>
      <c r="Q44" s="1">
        <v>2020</v>
      </c>
      <c r="R44" s="1">
        <v>85716</v>
      </c>
    </row>
    <row r="45" spans="2:18" x14ac:dyDescent="0.25">
      <c r="B45" t="s">
        <v>171</v>
      </c>
      <c r="C45">
        <v>2263</v>
      </c>
      <c r="D45" t="s">
        <v>96</v>
      </c>
      <c r="N45" t="s">
        <v>171</v>
      </c>
      <c r="O45">
        <v>30</v>
      </c>
      <c r="P45" t="s">
        <v>190</v>
      </c>
      <c r="Q45" s="1">
        <v>120130</v>
      </c>
      <c r="R45" s="1">
        <v>127669</v>
      </c>
    </row>
    <row r="46" spans="2:18" x14ac:dyDescent="0.25">
      <c r="B46" t="s">
        <v>171</v>
      </c>
      <c r="C46">
        <v>2571</v>
      </c>
      <c r="D46" t="s">
        <v>180</v>
      </c>
      <c r="N46" t="s">
        <v>171</v>
      </c>
      <c r="O46">
        <v>34</v>
      </c>
      <c r="P46" t="s">
        <v>190</v>
      </c>
      <c r="Q46" s="1">
        <v>97136</v>
      </c>
      <c r="R46" s="1">
        <v>127670</v>
      </c>
    </row>
    <row r="47" spans="2:18" x14ac:dyDescent="0.25">
      <c r="B47" t="s">
        <v>171</v>
      </c>
      <c r="C47">
        <v>2855</v>
      </c>
      <c r="D47" t="s">
        <v>188</v>
      </c>
      <c r="N47" t="s">
        <v>171</v>
      </c>
      <c r="O47">
        <v>1682</v>
      </c>
      <c r="P47" t="s">
        <v>190</v>
      </c>
      <c r="Q47" s="1">
        <v>3458</v>
      </c>
      <c r="R47" s="1">
        <v>3634</v>
      </c>
    </row>
    <row r="48" spans="2:18" x14ac:dyDescent="0.25">
      <c r="B48" t="s">
        <v>171</v>
      </c>
      <c r="C48">
        <v>2944</v>
      </c>
      <c r="D48" t="s">
        <v>96</v>
      </c>
      <c r="N48" t="s">
        <v>171</v>
      </c>
      <c r="O48">
        <v>309</v>
      </c>
      <c r="P48" t="s">
        <v>191</v>
      </c>
      <c r="Q48" s="1">
        <v>22978</v>
      </c>
      <c r="R48" s="1">
        <v>22978</v>
      </c>
    </row>
    <row r="49" spans="2:18" x14ac:dyDescent="0.25">
      <c r="B49" t="s">
        <v>171</v>
      </c>
      <c r="C49">
        <v>2979</v>
      </c>
      <c r="D49" t="s">
        <v>189</v>
      </c>
      <c r="N49" t="s">
        <v>171</v>
      </c>
      <c r="O49">
        <v>57</v>
      </c>
      <c r="P49" t="s">
        <v>96</v>
      </c>
      <c r="Q49" s="1">
        <v>23967</v>
      </c>
      <c r="R49" s="1">
        <v>42952</v>
      </c>
    </row>
    <row r="50" spans="2:18" x14ac:dyDescent="0.25">
      <c r="B50" t="s">
        <v>171</v>
      </c>
      <c r="C50">
        <v>3023</v>
      </c>
      <c r="D50" t="s">
        <v>195</v>
      </c>
      <c r="N50" t="s">
        <v>171</v>
      </c>
      <c r="O50">
        <v>66</v>
      </c>
      <c r="P50" t="s">
        <v>96</v>
      </c>
      <c r="Q50" s="1">
        <v>1473</v>
      </c>
      <c r="R50" s="1">
        <v>39659</v>
      </c>
    </row>
    <row r="51" spans="2:18" x14ac:dyDescent="0.25">
      <c r="B51" t="s">
        <v>172</v>
      </c>
      <c r="C51">
        <v>577</v>
      </c>
      <c r="D51" t="s">
        <v>180</v>
      </c>
      <c r="N51" t="s">
        <v>171</v>
      </c>
      <c r="O51">
        <v>128</v>
      </c>
      <c r="P51" t="s">
        <v>96</v>
      </c>
      <c r="Q51" s="1">
        <v>391417</v>
      </c>
      <c r="R51" s="1">
        <v>483232</v>
      </c>
    </row>
    <row r="52" spans="2:18" x14ac:dyDescent="0.25">
      <c r="B52" t="s">
        <v>172</v>
      </c>
      <c r="C52">
        <v>919</v>
      </c>
      <c r="D52" t="s">
        <v>112</v>
      </c>
      <c r="N52" t="s">
        <v>171</v>
      </c>
      <c r="O52">
        <v>449</v>
      </c>
      <c r="P52" t="s">
        <v>96</v>
      </c>
      <c r="Q52" s="1">
        <v>97426</v>
      </c>
      <c r="R52" s="1">
        <v>107767</v>
      </c>
    </row>
    <row r="53" spans="2:18" x14ac:dyDescent="0.25">
      <c r="B53" t="s">
        <v>172</v>
      </c>
      <c r="C53">
        <v>931</v>
      </c>
      <c r="D53" t="s">
        <v>179</v>
      </c>
      <c r="N53" t="s">
        <v>171</v>
      </c>
      <c r="O53">
        <v>949</v>
      </c>
      <c r="P53" t="s">
        <v>96</v>
      </c>
      <c r="Q53" s="1">
        <v>76134</v>
      </c>
      <c r="R53" s="1">
        <v>82630</v>
      </c>
    </row>
    <row r="54" spans="2:18" x14ac:dyDescent="0.25">
      <c r="B54" t="s">
        <v>172</v>
      </c>
      <c r="C54">
        <v>2865</v>
      </c>
      <c r="D54" t="s">
        <v>197</v>
      </c>
      <c r="N54" t="s">
        <v>171</v>
      </c>
      <c r="O54">
        <v>1196</v>
      </c>
      <c r="P54" t="s">
        <v>96</v>
      </c>
      <c r="Q54" s="1">
        <v>16676</v>
      </c>
      <c r="R54" s="1">
        <v>20440</v>
      </c>
    </row>
    <row r="55" spans="2:18" x14ac:dyDescent="0.25">
      <c r="B55" t="s">
        <v>172</v>
      </c>
      <c r="C55">
        <v>2977</v>
      </c>
      <c r="D55" t="s">
        <v>198</v>
      </c>
      <c r="N55" t="s">
        <v>171</v>
      </c>
      <c r="O55">
        <v>1209</v>
      </c>
      <c r="P55" t="s">
        <v>96</v>
      </c>
      <c r="Q55" s="1">
        <v>71605</v>
      </c>
      <c r="R55" s="1">
        <v>79315</v>
      </c>
    </row>
    <row r="56" spans="2:18" x14ac:dyDescent="0.25">
      <c r="B56" t="s">
        <v>172</v>
      </c>
      <c r="C56">
        <v>2978</v>
      </c>
      <c r="D56" t="s">
        <v>198</v>
      </c>
      <c r="N56" t="s">
        <v>171</v>
      </c>
      <c r="O56">
        <v>1464</v>
      </c>
      <c r="P56" t="s">
        <v>96</v>
      </c>
      <c r="Q56" s="1">
        <v>62367</v>
      </c>
      <c r="R56" s="1">
        <v>64087</v>
      </c>
    </row>
    <row r="57" spans="2:18" x14ac:dyDescent="0.25">
      <c r="B57" t="s">
        <v>173</v>
      </c>
      <c r="C57">
        <v>2080</v>
      </c>
      <c r="D57" t="s">
        <v>205</v>
      </c>
      <c r="N57" t="s">
        <v>171</v>
      </c>
      <c r="O57">
        <v>2263</v>
      </c>
      <c r="P57" t="s">
        <v>96</v>
      </c>
      <c r="Q57" s="1">
        <v>56147</v>
      </c>
      <c r="R57" s="1">
        <v>78777</v>
      </c>
    </row>
    <row r="58" spans="2:18" x14ac:dyDescent="0.25">
      <c r="B58" t="s">
        <v>173</v>
      </c>
      <c r="C58">
        <v>2232</v>
      </c>
      <c r="D58" t="s">
        <v>206</v>
      </c>
      <c r="N58" t="s">
        <v>171</v>
      </c>
      <c r="O58">
        <v>2944</v>
      </c>
      <c r="P58" t="s">
        <v>96</v>
      </c>
      <c r="Q58" s="1">
        <v>22585</v>
      </c>
      <c r="R58" s="1">
        <v>23047</v>
      </c>
    </row>
    <row r="59" spans="2:18" x14ac:dyDescent="0.25">
      <c r="B59" t="s">
        <v>173</v>
      </c>
      <c r="C59">
        <v>2569</v>
      </c>
      <c r="D59" t="s">
        <v>207</v>
      </c>
      <c r="N59" t="s">
        <v>171</v>
      </c>
      <c r="O59">
        <v>96</v>
      </c>
      <c r="P59" t="s">
        <v>192</v>
      </c>
      <c r="Q59" s="1">
        <v>3712</v>
      </c>
      <c r="R59" s="1">
        <v>4160</v>
      </c>
    </row>
    <row r="60" spans="2:18" x14ac:dyDescent="0.25">
      <c r="B60" t="s">
        <v>173</v>
      </c>
      <c r="C60">
        <v>2644</v>
      </c>
      <c r="N60" t="s">
        <v>171</v>
      </c>
      <c r="O60">
        <v>2649</v>
      </c>
      <c r="P60" t="s">
        <v>193</v>
      </c>
      <c r="Q60" s="1">
        <v>6220</v>
      </c>
      <c r="R60" s="1">
        <v>26092</v>
      </c>
    </row>
    <row r="61" spans="2:18" x14ac:dyDescent="0.25">
      <c r="B61" t="s">
        <v>173</v>
      </c>
      <c r="C61">
        <v>2694</v>
      </c>
      <c r="N61" t="s">
        <v>171</v>
      </c>
      <c r="O61">
        <v>244</v>
      </c>
      <c r="P61" t="s">
        <v>112</v>
      </c>
      <c r="Q61" s="1">
        <v>133730</v>
      </c>
      <c r="R61" s="1">
        <v>155184</v>
      </c>
    </row>
    <row r="62" spans="2:18" x14ac:dyDescent="0.25">
      <c r="B62" t="s">
        <v>173</v>
      </c>
      <c r="C62">
        <v>2739</v>
      </c>
      <c r="N62" t="s">
        <v>171</v>
      </c>
      <c r="O62">
        <v>919</v>
      </c>
      <c r="P62" t="s">
        <v>112</v>
      </c>
      <c r="Q62" s="1">
        <v>58467</v>
      </c>
      <c r="R62" s="1">
        <v>77686</v>
      </c>
    </row>
    <row r="63" spans="2:18" x14ac:dyDescent="0.25">
      <c r="B63" t="s">
        <v>171</v>
      </c>
      <c r="C63">
        <v>1044</v>
      </c>
      <c r="D63" t="s">
        <v>194</v>
      </c>
      <c r="N63" t="s">
        <v>171</v>
      </c>
      <c r="O63">
        <v>289</v>
      </c>
      <c r="P63" t="s">
        <v>194</v>
      </c>
      <c r="Q63" s="1">
        <v>5</v>
      </c>
      <c r="R63" s="1">
        <v>3020</v>
      </c>
    </row>
    <row r="64" spans="2:18" x14ac:dyDescent="0.25">
      <c r="N64" t="s">
        <v>171</v>
      </c>
      <c r="O64">
        <v>1044</v>
      </c>
      <c r="P64" t="s">
        <v>194</v>
      </c>
      <c r="Q64" s="1">
        <v>9330</v>
      </c>
      <c r="R64" s="1">
        <v>9747</v>
      </c>
    </row>
    <row r="65" spans="14:18" x14ac:dyDescent="0.25">
      <c r="N65" t="s">
        <v>171</v>
      </c>
      <c r="O65">
        <v>1516</v>
      </c>
      <c r="P65" t="s">
        <v>194</v>
      </c>
      <c r="Q65" s="1">
        <v>0</v>
      </c>
      <c r="R65" s="1">
        <v>0</v>
      </c>
    </row>
    <row r="66" spans="14:18" x14ac:dyDescent="0.25">
      <c r="N66" t="s">
        <v>171</v>
      </c>
      <c r="O66">
        <v>69</v>
      </c>
      <c r="P66" t="s">
        <v>195</v>
      </c>
      <c r="Q66" s="1">
        <v>4739</v>
      </c>
      <c r="R66" s="1">
        <v>4739</v>
      </c>
    </row>
    <row r="67" spans="14:18" x14ac:dyDescent="0.25">
      <c r="N67" t="s">
        <v>171</v>
      </c>
      <c r="O67">
        <v>70</v>
      </c>
      <c r="P67" t="s">
        <v>195</v>
      </c>
      <c r="Q67" s="1">
        <v>40160</v>
      </c>
      <c r="R67" s="1">
        <v>41353</v>
      </c>
    </row>
    <row r="68" spans="14:18" x14ac:dyDescent="0.25">
      <c r="N68" t="s">
        <v>171</v>
      </c>
      <c r="O68">
        <v>321</v>
      </c>
      <c r="P68" t="s">
        <v>195</v>
      </c>
      <c r="Q68" s="1">
        <v>15176</v>
      </c>
      <c r="R68" s="1">
        <v>16890</v>
      </c>
    </row>
    <row r="69" spans="14:18" x14ac:dyDescent="0.25">
      <c r="N69" t="s">
        <v>171</v>
      </c>
      <c r="O69">
        <v>322</v>
      </c>
      <c r="P69" t="s">
        <v>195</v>
      </c>
      <c r="Q69" s="1">
        <v>38338</v>
      </c>
      <c r="R69" s="1">
        <v>59137</v>
      </c>
    </row>
    <row r="70" spans="14:18" x14ac:dyDescent="0.25">
      <c r="N70" t="s">
        <v>171</v>
      </c>
      <c r="O70">
        <v>486</v>
      </c>
      <c r="P70" t="s">
        <v>195</v>
      </c>
      <c r="Q70" s="1">
        <v>6264</v>
      </c>
      <c r="R70" s="1">
        <v>6380</v>
      </c>
    </row>
    <row r="71" spans="14:18" x14ac:dyDescent="0.25">
      <c r="N71" t="s">
        <v>171</v>
      </c>
      <c r="O71">
        <v>519</v>
      </c>
      <c r="P71" t="s">
        <v>195</v>
      </c>
      <c r="Q71" s="1">
        <v>58856</v>
      </c>
      <c r="R71" s="1">
        <v>59177</v>
      </c>
    </row>
    <row r="72" spans="14:18" x14ac:dyDescent="0.25">
      <c r="N72" t="s">
        <v>171</v>
      </c>
      <c r="O72">
        <v>1528</v>
      </c>
      <c r="P72" t="s">
        <v>195</v>
      </c>
      <c r="Q72" s="1">
        <v>7429</v>
      </c>
      <c r="R72" s="1">
        <v>7429</v>
      </c>
    </row>
    <row r="73" spans="14:18" x14ac:dyDescent="0.25">
      <c r="N73" t="s">
        <v>171</v>
      </c>
      <c r="O73">
        <v>1987</v>
      </c>
      <c r="P73" t="s">
        <v>195</v>
      </c>
      <c r="Q73" s="1">
        <v>13961</v>
      </c>
      <c r="R73" s="1">
        <v>22686</v>
      </c>
    </row>
    <row r="74" spans="14:18" x14ac:dyDescent="0.25">
      <c r="N74" t="s">
        <v>171</v>
      </c>
      <c r="O74">
        <v>3023</v>
      </c>
      <c r="P74" t="s">
        <v>195</v>
      </c>
      <c r="Q74" s="1">
        <v>4500</v>
      </c>
      <c r="R74" s="1">
        <v>4814</v>
      </c>
    </row>
    <row r="75" spans="14:18" x14ac:dyDescent="0.25">
      <c r="N75" t="s">
        <v>171</v>
      </c>
      <c r="O75">
        <v>1189</v>
      </c>
      <c r="P75" t="s">
        <v>196</v>
      </c>
      <c r="Q75" s="1">
        <v>2605</v>
      </c>
      <c r="R75" s="1">
        <v>4938</v>
      </c>
    </row>
    <row r="76" spans="14:18" x14ac:dyDescent="0.25">
      <c r="N76" t="s">
        <v>171</v>
      </c>
      <c r="O76">
        <v>2954</v>
      </c>
      <c r="Q76" s="1">
        <v>9</v>
      </c>
      <c r="R76" s="1">
        <v>14</v>
      </c>
    </row>
    <row r="77" spans="14:18" x14ac:dyDescent="0.25">
      <c r="R77" s="1"/>
    </row>
    <row r="78" spans="14:18" x14ac:dyDescent="0.25">
      <c r="P78" t="s">
        <v>211</v>
      </c>
      <c r="Q78" s="15">
        <f>+SUM(Q4:Q76)</f>
        <v>3638243</v>
      </c>
      <c r="R78" s="15">
        <f>+SUM(R4:R76)</f>
        <v>5380423</v>
      </c>
    </row>
    <row r="79" spans="14:18" x14ac:dyDescent="0.25">
      <c r="R79" s="1"/>
    </row>
    <row r="80" spans="14:18" x14ac:dyDescent="0.25">
      <c r="N80" t="s">
        <v>173</v>
      </c>
      <c r="O80">
        <v>2865</v>
      </c>
      <c r="P80" t="s">
        <v>197</v>
      </c>
      <c r="Q80" s="1">
        <v>41282</v>
      </c>
    </row>
    <row r="81" spans="14:18" x14ac:dyDescent="0.25">
      <c r="N81" t="s">
        <v>173</v>
      </c>
      <c r="O81">
        <v>2694</v>
      </c>
      <c r="Q81" s="1">
        <v>1055</v>
      </c>
      <c r="R81" s="1"/>
    </row>
    <row r="82" spans="14:18" x14ac:dyDescent="0.25">
      <c r="N82" t="s">
        <v>173</v>
      </c>
      <c r="O82">
        <v>2978</v>
      </c>
      <c r="P82" t="s">
        <v>198</v>
      </c>
      <c r="Q82" s="1">
        <v>18401</v>
      </c>
      <c r="R82" s="1"/>
    </row>
    <row r="84" spans="14:18" x14ac:dyDescent="0.25">
      <c r="Q84" s="1"/>
      <c r="R84" s="1"/>
    </row>
    <row r="85" spans="14:18" x14ac:dyDescent="0.25">
      <c r="Q85" s="1"/>
      <c r="R85" s="1"/>
    </row>
    <row r="86" spans="14:18" x14ac:dyDescent="0.25">
      <c r="R86" s="1"/>
    </row>
    <row r="87" spans="14:18" x14ac:dyDescent="0.25">
      <c r="R87" s="1"/>
    </row>
    <row r="88" spans="14:18" x14ac:dyDescent="0.25">
      <c r="Q88" s="1"/>
      <c r="R88" s="1"/>
    </row>
    <row r="89" spans="14:18" x14ac:dyDescent="0.25">
      <c r="Q89" s="1"/>
      <c r="R89" s="1"/>
    </row>
    <row r="90" spans="14:18" x14ac:dyDescent="0.25">
      <c r="O90">
        <v>1075</v>
      </c>
      <c r="Q90" s="1"/>
      <c r="R90" s="1"/>
    </row>
    <row r="91" spans="14:18" x14ac:dyDescent="0.25">
      <c r="Q91" s="1"/>
      <c r="R91" s="1"/>
    </row>
    <row r="92" spans="14:18" x14ac:dyDescent="0.25">
      <c r="Q92" s="1"/>
      <c r="R92" s="1"/>
    </row>
    <row r="93" spans="14:18" x14ac:dyDescent="0.25">
      <c r="Q93" s="1"/>
      <c r="R93" s="1"/>
    </row>
    <row r="94" spans="14:18" x14ac:dyDescent="0.25">
      <c r="Q94" s="1"/>
      <c r="R94" s="1"/>
    </row>
    <row r="95" spans="14:18" x14ac:dyDescent="0.25">
      <c r="Q95" s="1"/>
      <c r="R95" s="1"/>
    </row>
    <row r="96" spans="14:18" x14ac:dyDescent="0.25">
      <c r="Q96" s="1"/>
      <c r="R96" s="1"/>
    </row>
    <row r="97" spans="17:18" x14ac:dyDescent="0.25">
      <c r="Q97" s="1"/>
      <c r="R97" s="1"/>
    </row>
    <row r="98" spans="17:18" x14ac:dyDescent="0.25">
      <c r="Q98" s="1"/>
      <c r="R98" s="1"/>
    </row>
    <row r="99" spans="17:18" x14ac:dyDescent="0.25">
      <c r="Q99" s="1"/>
      <c r="R99" s="1"/>
    </row>
    <row r="100" spans="17:18" x14ac:dyDescent="0.25">
      <c r="Q100" s="1"/>
      <c r="R100" s="1"/>
    </row>
    <row r="101" spans="17:18" x14ac:dyDescent="0.25">
      <c r="Q101" s="1"/>
      <c r="R101" s="1"/>
    </row>
    <row r="102" spans="17:18" x14ac:dyDescent="0.25">
      <c r="Q102" s="1"/>
      <c r="R102" s="1"/>
    </row>
    <row r="103" spans="17:18" x14ac:dyDescent="0.25">
      <c r="Q103" s="1"/>
      <c r="R103" s="1"/>
    </row>
    <row r="104" spans="17:18" x14ac:dyDescent="0.25">
      <c r="Q104" s="1"/>
      <c r="R104" s="1"/>
    </row>
    <row r="105" spans="17:18" x14ac:dyDescent="0.25">
      <c r="Q105" s="1"/>
      <c r="R105" s="1"/>
    </row>
    <row r="106" spans="17:18" x14ac:dyDescent="0.25">
      <c r="Q106" s="1"/>
      <c r="R106" s="1"/>
    </row>
    <row r="107" spans="17:18" x14ac:dyDescent="0.25">
      <c r="Q107" s="1"/>
      <c r="R107" s="1"/>
    </row>
    <row r="108" spans="17:18" x14ac:dyDescent="0.25">
      <c r="Q108" s="1"/>
      <c r="R108" s="1"/>
    </row>
    <row r="109" spans="17:18" x14ac:dyDescent="0.25">
      <c r="Q109" s="1"/>
      <c r="R109" s="1"/>
    </row>
    <row r="110" spans="17:18" x14ac:dyDescent="0.25">
      <c r="Q110" s="1"/>
      <c r="R110" s="1"/>
    </row>
    <row r="111" spans="17:18" x14ac:dyDescent="0.25">
      <c r="Q111" s="1"/>
      <c r="R111" s="1"/>
    </row>
    <row r="112" spans="17:18" x14ac:dyDescent="0.25">
      <c r="Q112" s="1"/>
      <c r="R112" s="1"/>
    </row>
    <row r="113" spans="17:18" x14ac:dyDescent="0.25">
      <c r="Q113" s="1"/>
      <c r="R113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0"/>
  <sheetViews>
    <sheetView workbookViewId="0">
      <selection activeCell="L24" sqref="L24"/>
    </sheetView>
  </sheetViews>
  <sheetFormatPr defaultRowHeight="13.2" x14ac:dyDescent="0.25"/>
  <cols>
    <col min="1" max="1" width="6.33203125" customWidth="1"/>
    <col min="3" max="3" width="11.109375" customWidth="1"/>
    <col min="4" max="4" width="25" customWidth="1"/>
    <col min="5" max="5" width="11.33203125" customWidth="1"/>
    <col min="6" max="6" width="13.109375" customWidth="1"/>
    <col min="7" max="7" width="3.88671875" customWidth="1"/>
    <col min="8" max="8" width="3" customWidth="1"/>
    <col min="9" max="10" width="12.33203125" customWidth="1"/>
    <col min="11" max="11" width="22.44140625" customWidth="1"/>
    <col min="12" max="12" width="13.5546875" customWidth="1"/>
    <col min="13" max="13" width="14.6640625" customWidth="1"/>
  </cols>
  <sheetData>
    <row r="1" spans="2:14" ht="15.6" x14ac:dyDescent="0.3">
      <c r="B1" s="79" t="s">
        <v>116</v>
      </c>
    </row>
    <row r="3" spans="2:14" x14ac:dyDescent="0.25">
      <c r="C3" s="78" t="s">
        <v>156</v>
      </c>
    </row>
    <row r="4" spans="2:14" x14ac:dyDescent="0.25">
      <c r="C4" s="78" t="s">
        <v>155</v>
      </c>
      <c r="I4" t="s">
        <v>212</v>
      </c>
    </row>
    <row r="5" spans="2:14" ht="39.6" x14ac:dyDescent="0.25">
      <c r="C5" s="75" t="s">
        <v>117</v>
      </c>
      <c r="D5" s="75" t="s">
        <v>118</v>
      </c>
      <c r="E5" s="75" t="s">
        <v>119</v>
      </c>
      <c r="F5" s="75" t="s">
        <v>120</v>
      </c>
      <c r="G5" s="75"/>
      <c r="H5" s="75"/>
      <c r="I5" s="75" t="s">
        <v>117</v>
      </c>
      <c r="J5" s="75" t="s">
        <v>213</v>
      </c>
      <c r="K5" s="75" t="s">
        <v>118</v>
      </c>
      <c r="L5" s="75" t="s">
        <v>119</v>
      </c>
      <c r="M5" s="75" t="s">
        <v>120</v>
      </c>
      <c r="N5" s="75"/>
    </row>
    <row r="6" spans="2:14" x14ac:dyDescent="0.25">
      <c r="E6" s="1"/>
      <c r="F6" s="1"/>
    </row>
    <row r="7" spans="2:14" x14ac:dyDescent="0.25">
      <c r="B7" t="s">
        <v>157</v>
      </c>
      <c r="C7">
        <v>3057</v>
      </c>
      <c r="D7" t="s">
        <v>158</v>
      </c>
      <c r="E7" s="1">
        <v>132339</v>
      </c>
      <c r="F7" s="1">
        <v>155184</v>
      </c>
      <c r="L7" s="1"/>
      <c r="M7" s="1"/>
    </row>
    <row r="8" spans="2:14" x14ac:dyDescent="0.25">
      <c r="B8" t="s">
        <v>157</v>
      </c>
      <c r="C8">
        <v>3091</v>
      </c>
      <c r="D8" t="s">
        <v>154</v>
      </c>
      <c r="E8" s="1">
        <v>65652</v>
      </c>
      <c r="F8" s="1">
        <v>110337</v>
      </c>
      <c r="L8" s="1"/>
      <c r="M8" s="1"/>
    </row>
    <row r="9" spans="2:14" x14ac:dyDescent="0.25">
      <c r="B9" t="s">
        <v>157</v>
      </c>
      <c r="C9">
        <v>3146</v>
      </c>
      <c r="D9" t="s">
        <v>142</v>
      </c>
      <c r="E9" s="1">
        <v>5343</v>
      </c>
      <c r="F9" s="1">
        <v>8079</v>
      </c>
      <c r="L9" s="1"/>
      <c r="M9" s="1"/>
    </row>
    <row r="10" spans="2:14" x14ac:dyDescent="0.25">
      <c r="B10" t="s">
        <v>157</v>
      </c>
      <c r="C10">
        <v>3195</v>
      </c>
      <c r="E10" s="1"/>
      <c r="F10" s="1"/>
      <c r="L10" s="1"/>
      <c r="M10" s="1"/>
    </row>
    <row r="11" spans="2:14" x14ac:dyDescent="0.25">
      <c r="B11" t="s">
        <v>157</v>
      </c>
      <c r="C11">
        <v>3198</v>
      </c>
      <c r="D11" t="s">
        <v>143</v>
      </c>
      <c r="E11" s="1">
        <v>130182</v>
      </c>
      <c r="F11" s="1">
        <v>199110</v>
      </c>
      <c r="L11" s="1"/>
      <c r="M11" s="1"/>
    </row>
    <row r="12" spans="2:14" x14ac:dyDescent="0.25">
      <c r="B12" t="s">
        <v>157</v>
      </c>
      <c r="C12">
        <v>3563</v>
      </c>
      <c r="D12" t="s">
        <v>165</v>
      </c>
      <c r="E12" s="1">
        <v>18893</v>
      </c>
      <c r="F12" s="1">
        <v>44740</v>
      </c>
      <c r="L12" s="1"/>
      <c r="M12" s="1"/>
    </row>
    <row r="13" spans="2:14" x14ac:dyDescent="0.25">
      <c r="B13" t="s">
        <v>157</v>
      </c>
      <c r="C13">
        <v>3572</v>
      </c>
      <c r="D13" t="s">
        <v>164</v>
      </c>
      <c r="E13" s="1">
        <v>10946</v>
      </c>
      <c r="F13" s="1">
        <v>13368</v>
      </c>
      <c r="L13" s="1"/>
      <c r="M13" s="1"/>
    </row>
    <row r="14" spans="2:14" x14ac:dyDescent="0.25">
      <c r="B14" t="s">
        <v>157</v>
      </c>
      <c r="C14">
        <v>4050</v>
      </c>
      <c r="E14" s="1"/>
      <c r="F14" s="1"/>
      <c r="L14" s="1"/>
      <c r="M14" s="1"/>
    </row>
    <row r="15" spans="2:14" x14ac:dyDescent="0.25">
      <c r="B15" t="s">
        <v>157</v>
      </c>
      <c r="C15">
        <v>4145</v>
      </c>
      <c r="D15" t="s">
        <v>144</v>
      </c>
      <c r="E15" s="1">
        <v>-23099</v>
      </c>
      <c r="F15" s="1">
        <v>-26233</v>
      </c>
      <c r="L15" s="1"/>
      <c r="M15" s="1"/>
    </row>
    <row r="16" spans="2:14" x14ac:dyDescent="0.25">
      <c r="B16" t="s">
        <v>157</v>
      </c>
      <c r="C16">
        <v>4195</v>
      </c>
      <c r="E16" s="1"/>
      <c r="F16" s="1"/>
      <c r="L16" s="1"/>
      <c r="M16" s="1"/>
    </row>
    <row r="17" spans="2:13" x14ac:dyDescent="0.25">
      <c r="B17" t="s">
        <v>157</v>
      </c>
      <c r="C17">
        <v>6023</v>
      </c>
      <c r="D17" t="s">
        <v>145</v>
      </c>
      <c r="E17" s="1">
        <v>-71603</v>
      </c>
      <c r="F17" s="1">
        <v>-71603</v>
      </c>
      <c r="L17" s="1"/>
      <c r="M17" s="1"/>
    </row>
    <row r="18" spans="2:13" x14ac:dyDescent="0.25">
      <c r="B18" t="s">
        <v>157</v>
      </c>
      <c r="C18">
        <v>6028</v>
      </c>
      <c r="D18" t="s">
        <v>160</v>
      </c>
      <c r="E18" s="1">
        <v>-7216</v>
      </c>
      <c r="F18" s="1">
        <v>-12401</v>
      </c>
      <c r="I18" t="s">
        <v>157</v>
      </c>
      <c r="J18">
        <v>6028</v>
      </c>
      <c r="K18" t="s">
        <v>160</v>
      </c>
      <c r="L18" s="1">
        <v>-7216</v>
      </c>
      <c r="M18" s="1">
        <v>-12401</v>
      </c>
    </row>
    <row r="19" spans="2:13" x14ac:dyDescent="0.25">
      <c r="B19" t="s">
        <v>157</v>
      </c>
      <c r="C19">
        <v>6037</v>
      </c>
      <c r="E19" s="1"/>
      <c r="F19" s="1"/>
      <c r="L19" s="1"/>
      <c r="M19" s="1"/>
    </row>
    <row r="20" spans="2:13" x14ac:dyDescent="0.25">
      <c r="B20" t="s">
        <v>157</v>
      </c>
      <c r="C20">
        <v>6039</v>
      </c>
      <c r="D20" t="s">
        <v>146</v>
      </c>
      <c r="E20" s="1">
        <v>-29557</v>
      </c>
      <c r="F20" s="1">
        <v>-59909</v>
      </c>
      <c r="L20" s="1"/>
      <c r="M20" s="1"/>
    </row>
    <row r="21" spans="2:13" x14ac:dyDescent="0.25">
      <c r="B21" t="s">
        <v>157</v>
      </c>
      <c r="C21">
        <v>6043</v>
      </c>
      <c r="D21" t="s">
        <v>162</v>
      </c>
      <c r="E21" s="1">
        <v>0</v>
      </c>
      <c r="F21" s="1">
        <v>-133802</v>
      </c>
      <c r="L21" s="1"/>
      <c r="M21" s="1"/>
    </row>
    <row r="22" spans="2:13" x14ac:dyDescent="0.25">
      <c r="B22" t="s">
        <v>157</v>
      </c>
      <c r="C22">
        <v>6047</v>
      </c>
      <c r="D22" t="s">
        <v>138</v>
      </c>
      <c r="E22" s="1">
        <v>-61934</v>
      </c>
      <c r="F22" s="1">
        <v>-67115</v>
      </c>
      <c r="L22" s="1"/>
      <c r="M22" s="1"/>
    </row>
    <row r="23" spans="2:13" x14ac:dyDescent="0.25">
      <c r="B23" t="s">
        <v>157</v>
      </c>
      <c r="C23">
        <v>6051</v>
      </c>
      <c r="E23" s="1"/>
      <c r="F23" s="1"/>
      <c r="L23" s="1"/>
      <c r="M23" s="1"/>
    </row>
    <row r="24" spans="2:13" x14ac:dyDescent="0.25">
      <c r="B24" t="s">
        <v>157</v>
      </c>
      <c r="C24">
        <v>6051</v>
      </c>
      <c r="D24" t="s">
        <v>121</v>
      </c>
      <c r="E24" s="1">
        <v>-460706</v>
      </c>
      <c r="F24" s="1">
        <v>-512853</v>
      </c>
      <c r="I24" t="s">
        <v>157</v>
      </c>
      <c r="J24">
        <v>6051</v>
      </c>
      <c r="K24" t="s">
        <v>121</v>
      </c>
      <c r="L24" s="1">
        <v>-460706</v>
      </c>
      <c r="M24" s="1">
        <v>-512853</v>
      </c>
    </row>
    <row r="25" spans="2:13" x14ac:dyDescent="0.25">
      <c r="B25" t="s">
        <v>157</v>
      </c>
      <c r="C25">
        <v>6062</v>
      </c>
      <c r="D25" t="s">
        <v>147</v>
      </c>
      <c r="E25" s="1">
        <v>-162449</v>
      </c>
      <c r="F25" s="1">
        <v>-266058</v>
      </c>
      <c r="I25" t="s">
        <v>157</v>
      </c>
      <c r="J25">
        <v>6062</v>
      </c>
      <c r="K25" t="s">
        <v>147</v>
      </c>
      <c r="L25" s="1">
        <v>-162449</v>
      </c>
      <c r="M25" s="1">
        <v>-266058</v>
      </c>
    </row>
    <row r="26" spans="2:13" x14ac:dyDescent="0.25">
      <c r="B26" t="s">
        <v>157</v>
      </c>
      <c r="C26">
        <v>6087</v>
      </c>
      <c r="D26" t="s">
        <v>139</v>
      </c>
      <c r="E26" s="1">
        <v>-55422</v>
      </c>
      <c r="F26" s="1">
        <v>-59679</v>
      </c>
      <c r="L26" s="1"/>
      <c r="M26" s="1"/>
    </row>
    <row r="27" spans="2:13" x14ac:dyDescent="0.25">
      <c r="B27" t="s">
        <v>157</v>
      </c>
      <c r="C27">
        <v>6091</v>
      </c>
      <c r="D27" t="s">
        <v>140</v>
      </c>
      <c r="E27" s="1">
        <v>-1328</v>
      </c>
      <c r="F27" s="1">
        <v>-1478</v>
      </c>
      <c r="L27" s="1"/>
      <c r="M27" s="1"/>
    </row>
    <row r="28" spans="2:13" x14ac:dyDescent="0.25">
      <c r="B28" t="s">
        <v>157</v>
      </c>
      <c r="C28">
        <v>6095</v>
      </c>
      <c r="E28" s="1"/>
      <c r="F28" s="1"/>
      <c r="L28" s="1"/>
      <c r="M28" s="1"/>
    </row>
    <row r="29" spans="2:13" x14ac:dyDescent="0.25">
      <c r="B29" t="s">
        <v>157</v>
      </c>
      <c r="C29">
        <v>6097</v>
      </c>
      <c r="D29" t="s">
        <v>142</v>
      </c>
      <c r="E29" s="1">
        <v>-171301</v>
      </c>
      <c r="F29" s="1">
        <v>-185904</v>
      </c>
      <c r="L29" s="1"/>
      <c r="M29" s="1"/>
    </row>
    <row r="30" spans="2:13" x14ac:dyDescent="0.25">
      <c r="B30" t="s">
        <v>157</v>
      </c>
      <c r="C30">
        <v>6101</v>
      </c>
      <c r="D30" t="s">
        <v>166</v>
      </c>
      <c r="E30" s="1">
        <v>-41201</v>
      </c>
      <c r="F30" s="1">
        <v>-99409</v>
      </c>
      <c r="L30" s="1"/>
      <c r="M30" s="1"/>
    </row>
    <row r="31" spans="2:13" x14ac:dyDescent="0.25">
      <c r="B31" t="s">
        <v>157</v>
      </c>
      <c r="C31">
        <v>6115</v>
      </c>
      <c r="D31" t="s">
        <v>148</v>
      </c>
      <c r="E31" s="1">
        <v>-450282</v>
      </c>
      <c r="F31" s="1">
        <v>-537607</v>
      </c>
      <c r="I31" t="s">
        <v>157</v>
      </c>
      <c r="J31">
        <v>6115</v>
      </c>
      <c r="K31" t="s">
        <v>148</v>
      </c>
      <c r="L31" s="1">
        <v>-450282</v>
      </c>
      <c r="M31" s="1">
        <v>-537607</v>
      </c>
    </row>
    <row r="32" spans="2:13" x14ac:dyDescent="0.25">
      <c r="B32" t="s">
        <v>157</v>
      </c>
      <c r="C32">
        <v>6137</v>
      </c>
      <c r="D32" t="s">
        <v>163</v>
      </c>
      <c r="E32" s="1">
        <v>-63295</v>
      </c>
      <c r="F32" s="1">
        <v>-81887</v>
      </c>
      <c r="I32" t="s">
        <v>157</v>
      </c>
      <c r="L32" s="1"/>
      <c r="M32" s="1"/>
    </row>
    <row r="33" spans="2:13" x14ac:dyDescent="0.25">
      <c r="B33" t="s">
        <v>157</v>
      </c>
      <c r="C33">
        <v>6147</v>
      </c>
      <c r="D33" t="s">
        <v>141</v>
      </c>
      <c r="E33" s="1">
        <v>-125508</v>
      </c>
      <c r="F33" s="1">
        <v>-138817</v>
      </c>
      <c r="I33" t="s">
        <v>157</v>
      </c>
      <c r="L33" s="1"/>
      <c r="M33" s="1"/>
    </row>
    <row r="34" spans="2:13" x14ac:dyDescent="0.25">
      <c r="B34" t="s">
        <v>157</v>
      </c>
      <c r="C34">
        <v>6153</v>
      </c>
      <c r="D34" t="s">
        <v>149</v>
      </c>
      <c r="E34" s="1">
        <v>-28902</v>
      </c>
      <c r="F34" s="1">
        <v>-31869</v>
      </c>
      <c r="I34" t="s">
        <v>157</v>
      </c>
      <c r="J34">
        <v>6153</v>
      </c>
      <c r="K34" t="s">
        <v>149</v>
      </c>
      <c r="L34" s="1">
        <v>-28902</v>
      </c>
      <c r="M34" s="1">
        <v>-31869</v>
      </c>
    </row>
    <row r="35" spans="2:13" x14ac:dyDescent="0.25">
      <c r="B35" t="s">
        <v>157</v>
      </c>
      <c r="C35">
        <v>6178</v>
      </c>
      <c r="D35" t="s">
        <v>150</v>
      </c>
      <c r="E35" s="1">
        <v>-5343</v>
      </c>
      <c r="F35" s="1">
        <v>-8079</v>
      </c>
      <c r="I35" t="s">
        <v>157</v>
      </c>
      <c r="J35">
        <v>6178</v>
      </c>
      <c r="K35" t="s">
        <v>150</v>
      </c>
      <c r="L35" s="1">
        <v>-5343</v>
      </c>
      <c r="M35" s="1">
        <v>-8079</v>
      </c>
    </row>
    <row r="36" spans="2:13" x14ac:dyDescent="0.25">
      <c r="B36" t="s">
        <v>157</v>
      </c>
      <c r="C36">
        <v>6210</v>
      </c>
      <c r="D36" t="s">
        <v>122</v>
      </c>
      <c r="E36" s="1">
        <v>-307164</v>
      </c>
      <c r="F36" s="1">
        <v>-419514</v>
      </c>
      <c r="I36" t="s">
        <v>157</v>
      </c>
      <c r="J36">
        <v>6210</v>
      </c>
      <c r="K36" t="s">
        <v>122</v>
      </c>
      <c r="L36" s="1">
        <v>-307164</v>
      </c>
      <c r="M36" s="1">
        <v>-419514</v>
      </c>
    </row>
    <row r="37" spans="2:13" x14ac:dyDescent="0.25">
      <c r="B37" t="s">
        <v>157</v>
      </c>
      <c r="C37">
        <v>6230</v>
      </c>
      <c r="D37" t="s">
        <v>161</v>
      </c>
      <c r="E37" s="1">
        <v>0</v>
      </c>
      <c r="F37" s="1">
        <v>-57589</v>
      </c>
      <c r="I37" t="s">
        <v>157</v>
      </c>
      <c r="L37" s="1"/>
      <c r="M37" s="1"/>
    </row>
    <row r="38" spans="2:13" x14ac:dyDescent="0.25">
      <c r="B38" t="s">
        <v>157</v>
      </c>
      <c r="C38">
        <v>6236</v>
      </c>
      <c r="D38" t="s">
        <v>151</v>
      </c>
      <c r="E38" s="1">
        <v>0</v>
      </c>
      <c r="F38" s="1">
        <v>-41961</v>
      </c>
      <c r="I38" t="s">
        <v>157</v>
      </c>
      <c r="L38" s="1"/>
      <c r="M38" s="1"/>
    </row>
    <row r="39" spans="2:13" x14ac:dyDescent="0.25">
      <c r="B39" t="s">
        <v>157</v>
      </c>
      <c r="C39">
        <v>6255</v>
      </c>
      <c r="D39" t="s">
        <v>134</v>
      </c>
      <c r="E39" s="1">
        <v>-31114</v>
      </c>
      <c r="F39" s="1">
        <v>-33895</v>
      </c>
      <c r="I39" t="s">
        <v>157</v>
      </c>
      <c r="L39" s="1"/>
      <c r="M39" s="1"/>
    </row>
    <row r="40" spans="2:13" x14ac:dyDescent="0.25">
      <c r="B40" t="s">
        <v>157</v>
      </c>
      <c r="C40">
        <v>6263</v>
      </c>
      <c r="D40" t="s">
        <v>159</v>
      </c>
      <c r="E40" s="1">
        <v>-62573</v>
      </c>
      <c r="F40" s="1">
        <v>-239317</v>
      </c>
      <c r="I40" t="s">
        <v>157</v>
      </c>
      <c r="L40" s="1"/>
      <c r="M40" s="1"/>
    </row>
    <row r="41" spans="2:13" x14ac:dyDescent="0.25">
      <c r="B41" t="s">
        <v>157</v>
      </c>
      <c r="C41">
        <v>6266</v>
      </c>
      <c r="E41" s="1"/>
      <c r="F41" s="1"/>
      <c r="I41" t="s">
        <v>157</v>
      </c>
      <c r="L41" s="1"/>
      <c r="M41" s="1"/>
    </row>
    <row r="42" spans="2:13" x14ac:dyDescent="0.25">
      <c r="B42" t="s">
        <v>157</v>
      </c>
      <c r="C42">
        <v>6284</v>
      </c>
      <c r="D42" t="s">
        <v>135</v>
      </c>
      <c r="E42" s="1">
        <v>-33236</v>
      </c>
      <c r="F42" s="1">
        <v>-34795</v>
      </c>
      <c r="I42" t="s">
        <v>157</v>
      </c>
      <c r="L42" s="1"/>
      <c r="M42" s="1"/>
    </row>
    <row r="43" spans="2:13" x14ac:dyDescent="0.25">
      <c r="B43" t="s">
        <v>157</v>
      </c>
      <c r="C43">
        <v>6287</v>
      </c>
      <c r="D43" t="s">
        <v>137</v>
      </c>
      <c r="E43" s="1">
        <v>-33239</v>
      </c>
      <c r="F43" s="1">
        <v>-35450</v>
      </c>
      <c r="I43" t="s">
        <v>157</v>
      </c>
      <c r="L43" s="1"/>
      <c r="M43" s="1"/>
    </row>
    <row r="44" spans="2:13" x14ac:dyDescent="0.25">
      <c r="B44" t="s">
        <v>157</v>
      </c>
      <c r="C44">
        <v>6301</v>
      </c>
      <c r="D44" t="s">
        <v>152</v>
      </c>
      <c r="E44" s="1">
        <v>-1099</v>
      </c>
      <c r="F44" s="1">
        <v>-1944</v>
      </c>
      <c r="I44" t="s">
        <v>157</v>
      </c>
      <c r="J44">
        <v>6301</v>
      </c>
      <c r="K44" t="s">
        <v>152</v>
      </c>
      <c r="L44" s="1">
        <v>-1099</v>
      </c>
      <c r="M44" s="1">
        <v>-1944</v>
      </c>
    </row>
    <row r="45" spans="2:13" x14ac:dyDescent="0.25">
      <c r="B45" t="s">
        <v>157</v>
      </c>
      <c r="C45">
        <v>6302</v>
      </c>
      <c r="D45" t="s">
        <v>136</v>
      </c>
      <c r="E45" s="1">
        <v>0</v>
      </c>
      <c r="F45" s="1">
        <v>-1805</v>
      </c>
      <c r="I45" t="s">
        <v>157</v>
      </c>
      <c r="L45" s="1"/>
      <c r="M45" s="1"/>
    </row>
    <row r="46" spans="2:13" x14ac:dyDescent="0.25">
      <c r="B46" t="s">
        <v>157</v>
      </c>
      <c r="C46">
        <v>6303</v>
      </c>
      <c r="D46" t="s">
        <v>153</v>
      </c>
      <c r="E46" s="1">
        <v>-22339</v>
      </c>
      <c r="F46" s="1">
        <v>-27394</v>
      </c>
      <c r="I46" t="s">
        <v>157</v>
      </c>
      <c r="J46">
        <v>6303</v>
      </c>
      <c r="K46" t="s">
        <v>153</v>
      </c>
      <c r="L46" s="1">
        <v>-22339</v>
      </c>
      <c r="M46" s="1">
        <v>-27394</v>
      </c>
    </row>
    <row r="47" spans="2:13" x14ac:dyDescent="0.25">
      <c r="E47" s="1"/>
      <c r="F47" s="1"/>
      <c r="L47" s="1"/>
      <c r="M47" s="1"/>
    </row>
    <row r="48" spans="2:13" x14ac:dyDescent="0.25">
      <c r="D48" t="s">
        <v>167</v>
      </c>
      <c r="E48" s="1">
        <f>+SUMIF($E$7:$E$46,"&gt;0")</f>
        <v>363355</v>
      </c>
      <c r="F48" s="1">
        <f>+SUM(F7:F46)</f>
        <v>-2657549</v>
      </c>
      <c r="K48" t="s">
        <v>167</v>
      </c>
      <c r="L48" s="1">
        <f>+SUMIF($E$7:$E$46,"&gt;0")</f>
        <v>363355</v>
      </c>
      <c r="M48" s="1">
        <f>+SUM(M7:M46)</f>
        <v>-1817719</v>
      </c>
    </row>
    <row r="49" spans="4:13" x14ac:dyDescent="0.25">
      <c r="D49" t="s">
        <v>168</v>
      </c>
      <c r="E49" s="1">
        <f>+SUMIF($E$7:$E$46,"&lt;0")</f>
        <v>-2249910</v>
      </c>
      <c r="F49" s="1"/>
      <c r="K49" t="s">
        <v>168</v>
      </c>
      <c r="L49" s="1">
        <f>+SUMIF($L$7:$L$46,"&lt;0")</f>
        <v>-1445500</v>
      </c>
      <c r="M49" s="1"/>
    </row>
    <row r="50" spans="4:13" x14ac:dyDescent="0.25">
      <c r="E50" s="1"/>
      <c r="F50" s="1"/>
    </row>
    <row r="51" spans="4:13" x14ac:dyDescent="0.25">
      <c r="E51" s="1"/>
      <c r="F51" s="1"/>
    </row>
    <row r="52" spans="4:13" x14ac:dyDescent="0.25">
      <c r="E52" s="1"/>
      <c r="F52" s="1"/>
    </row>
    <row r="53" spans="4:13" x14ac:dyDescent="0.25">
      <c r="E53" s="1"/>
      <c r="F53" s="1"/>
    </row>
    <row r="54" spans="4:13" x14ac:dyDescent="0.25">
      <c r="E54" s="1"/>
      <c r="F54" s="1"/>
    </row>
    <row r="55" spans="4:13" x14ac:dyDescent="0.25">
      <c r="E55" s="1"/>
      <c r="F55" s="1"/>
    </row>
    <row r="56" spans="4:13" x14ac:dyDescent="0.25">
      <c r="E56" s="1"/>
      <c r="F56" s="1"/>
    </row>
    <row r="57" spans="4:13" x14ac:dyDescent="0.25">
      <c r="E57" s="1"/>
      <c r="F57" s="1"/>
    </row>
    <row r="58" spans="4:13" x14ac:dyDescent="0.25">
      <c r="E58" s="1"/>
      <c r="F58" s="1"/>
    </row>
    <row r="59" spans="4:13" x14ac:dyDescent="0.25">
      <c r="E59" s="1"/>
      <c r="F59" s="1"/>
    </row>
    <row r="60" spans="4:13" x14ac:dyDescent="0.25">
      <c r="E60" s="1"/>
      <c r="F60" s="1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2"/>
  <sheetViews>
    <sheetView workbookViewId="0">
      <selection activeCell="G3" sqref="G3:AL10"/>
    </sheetView>
  </sheetViews>
  <sheetFormatPr defaultRowHeight="13.2" x14ac:dyDescent="0.25"/>
  <cols>
    <col min="3" max="3" width="31" customWidth="1"/>
    <col min="4" max="4" width="6.88671875" customWidth="1"/>
    <col min="5" max="5" width="5.44140625" customWidth="1"/>
    <col min="6" max="6" width="11.33203125" bestFit="1" customWidth="1"/>
    <col min="7" max="7" width="10.5546875" bestFit="1" customWidth="1"/>
    <col min="8" max="8" width="11.33203125" bestFit="1" customWidth="1"/>
    <col min="9" max="25" width="10.5546875" bestFit="1" customWidth="1"/>
    <col min="26" max="39" width="10.44140625" bestFit="1" customWidth="1"/>
  </cols>
  <sheetData>
    <row r="2" spans="1:41" x14ac:dyDescent="0.25">
      <c r="A2" s="2" t="s">
        <v>220</v>
      </c>
    </row>
    <row r="3" spans="1:41" x14ac:dyDescent="0.25">
      <c r="B3" s="81" t="str">
        <f>+[2]OpsData!A2</f>
        <v>Meter #</v>
      </c>
      <c r="C3" s="82" t="str">
        <f>+[2]OpsData!B2</f>
        <v xml:space="preserve"> Loc Name</v>
      </c>
      <c r="D3" s="82" t="str">
        <f>+[2]OpsData!C2</f>
        <v xml:space="preserve"> Zone</v>
      </c>
      <c r="E3" s="82" t="str">
        <f>+[2]OpsData!D2</f>
        <v>R/D</v>
      </c>
      <c r="F3" s="82" t="str">
        <f>+[2]OpsData!E2</f>
        <v>MAX CAP</v>
      </c>
      <c r="G3" s="83">
        <f>+[2]OpsData!F2</f>
        <v>37025</v>
      </c>
      <c r="H3" s="83">
        <f>+[2]OpsData!G2</f>
        <v>37024</v>
      </c>
      <c r="I3" s="83">
        <f>+[2]OpsData!H2</f>
        <v>37023</v>
      </c>
      <c r="J3" s="83">
        <f>+[2]OpsData!I2</f>
        <v>37022</v>
      </c>
      <c r="K3" s="83">
        <f>+[2]OpsData!J2</f>
        <v>37021</v>
      </c>
      <c r="L3" s="83">
        <f>+[2]OpsData!K2</f>
        <v>37020</v>
      </c>
      <c r="M3" s="83">
        <f>+[2]OpsData!L2</f>
        <v>37019</v>
      </c>
      <c r="N3" s="83">
        <f>+[2]OpsData!M2</f>
        <v>37018</v>
      </c>
      <c r="O3" s="83">
        <f>+[2]OpsData!N2</f>
        <v>37017</v>
      </c>
      <c r="P3" s="83">
        <f>+[2]OpsData!O2</f>
        <v>37016</v>
      </c>
      <c r="Q3" s="83">
        <f>+[2]OpsData!P2</f>
        <v>37015</v>
      </c>
      <c r="R3" s="83">
        <f>+[2]OpsData!Q2</f>
        <v>37014</v>
      </c>
      <c r="S3" s="83">
        <f>+[2]OpsData!R2</f>
        <v>37013</v>
      </c>
      <c r="T3" s="83">
        <f>+[2]OpsData!S2</f>
        <v>37012</v>
      </c>
      <c r="U3" s="83">
        <f>+[2]OpsData!T2</f>
        <v>37011</v>
      </c>
      <c r="V3" s="83">
        <f>+[2]OpsData!U2</f>
        <v>37010</v>
      </c>
      <c r="W3" s="83">
        <f>+[2]OpsData!V2</f>
        <v>37009</v>
      </c>
      <c r="X3" s="83">
        <f>+[2]OpsData!W2</f>
        <v>37008</v>
      </c>
      <c r="Y3" s="83">
        <f>+[2]OpsData!X2</f>
        <v>37007</v>
      </c>
      <c r="Z3" s="83">
        <f>+[2]OpsData!Y2</f>
        <v>37006</v>
      </c>
      <c r="AA3" s="83">
        <f>+[2]OpsData!Z2</f>
        <v>37005</v>
      </c>
      <c r="AB3" s="83">
        <f>+[2]OpsData!AA2</f>
        <v>37004</v>
      </c>
      <c r="AC3" s="83">
        <f>+[2]OpsData!AB2</f>
        <v>37003</v>
      </c>
      <c r="AD3" s="83">
        <f>+[2]OpsData!AC2</f>
        <v>37002</v>
      </c>
      <c r="AE3" s="83">
        <f>+[2]OpsData!AD2</f>
        <v>37001</v>
      </c>
      <c r="AF3" s="83">
        <f>+[2]OpsData!AE2</f>
        <v>37000</v>
      </c>
      <c r="AG3" s="83">
        <f>+[2]OpsData!AF2</f>
        <v>36999</v>
      </c>
      <c r="AH3" s="83">
        <f>+[2]OpsData!AG2</f>
        <v>36998</v>
      </c>
      <c r="AI3" s="83">
        <f>+[2]OpsData!AH2</f>
        <v>36997</v>
      </c>
      <c r="AJ3" s="83">
        <f>+[2]OpsData!AI2</f>
        <v>36996</v>
      </c>
      <c r="AK3" s="83">
        <f>+[2]OpsData!AJ2</f>
        <v>36995</v>
      </c>
      <c r="AL3" s="83">
        <f>+[2]OpsData!AK2</f>
        <v>36994</v>
      </c>
      <c r="AM3" s="83">
        <f>+[2]OpsData!AL2</f>
        <v>36993</v>
      </c>
    </row>
    <row r="4" spans="1:41" ht="24.75" customHeight="1" x14ac:dyDescent="0.25">
      <c r="B4" s="84"/>
      <c r="C4" s="30">
        <v>2</v>
      </c>
      <c r="D4" s="30">
        <f>+C4+1</f>
        <v>3</v>
      </c>
      <c r="E4" s="30">
        <f t="shared" ref="E4:AO4" si="0">+D4+1</f>
        <v>4</v>
      </c>
      <c r="F4" s="30">
        <f t="shared" si="0"/>
        <v>5</v>
      </c>
      <c r="G4" s="30">
        <f t="shared" si="0"/>
        <v>6</v>
      </c>
      <c r="H4" s="30">
        <f t="shared" si="0"/>
        <v>7</v>
      </c>
      <c r="I4" s="30">
        <f t="shared" si="0"/>
        <v>8</v>
      </c>
      <c r="J4" s="30">
        <f t="shared" si="0"/>
        <v>9</v>
      </c>
      <c r="K4" s="30">
        <f t="shared" si="0"/>
        <v>10</v>
      </c>
      <c r="L4" s="30">
        <f t="shared" si="0"/>
        <v>11</v>
      </c>
      <c r="M4" s="30">
        <f t="shared" si="0"/>
        <v>12</v>
      </c>
      <c r="N4" s="30">
        <f t="shared" si="0"/>
        <v>13</v>
      </c>
      <c r="O4" s="30">
        <f t="shared" si="0"/>
        <v>14</v>
      </c>
      <c r="P4" s="30">
        <f t="shared" si="0"/>
        <v>15</v>
      </c>
      <c r="Q4" s="30">
        <f t="shared" si="0"/>
        <v>16</v>
      </c>
      <c r="R4" s="30">
        <f t="shared" si="0"/>
        <v>17</v>
      </c>
      <c r="S4" s="30">
        <f t="shared" si="0"/>
        <v>18</v>
      </c>
      <c r="T4" s="30">
        <f t="shared" si="0"/>
        <v>19</v>
      </c>
      <c r="U4" s="30">
        <f t="shared" si="0"/>
        <v>20</v>
      </c>
      <c r="V4" s="30">
        <f t="shared" si="0"/>
        <v>21</v>
      </c>
      <c r="W4" s="30">
        <f t="shared" si="0"/>
        <v>22</v>
      </c>
      <c r="X4" s="30">
        <f t="shared" si="0"/>
        <v>23</v>
      </c>
      <c r="Y4" s="30">
        <f t="shared" si="0"/>
        <v>24</v>
      </c>
      <c r="Z4" s="30">
        <f t="shared" si="0"/>
        <v>25</v>
      </c>
      <c r="AA4" s="30">
        <f t="shared" si="0"/>
        <v>26</v>
      </c>
      <c r="AB4" s="30">
        <f t="shared" si="0"/>
        <v>27</v>
      </c>
      <c r="AC4" s="30">
        <f t="shared" si="0"/>
        <v>28</v>
      </c>
      <c r="AD4" s="30">
        <f t="shared" si="0"/>
        <v>29</v>
      </c>
      <c r="AE4" s="30">
        <f t="shared" si="0"/>
        <v>30</v>
      </c>
      <c r="AF4" s="30">
        <f t="shared" si="0"/>
        <v>31</v>
      </c>
      <c r="AG4" s="30">
        <f t="shared" si="0"/>
        <v>32</v>
      </c>
      <c r="AH4" s="30">
        <f t="shared" si="0"/>
        <v>33</v>
      </c>
      <c r="AI4" s="30">
        <f t="shared" si="0"/>
        <v>34</v>
      </c>
      <c r="AJ4" s="30">
        <f t="shared" si="0"/>
        <v>35</v>
      </c>
      <c r="AK4" s="30">
        <f t="shared" si="0"/>
        <v>36</v>
      </c>
      <c r="AL4" s="30">
        <f t="shared" si="0"/>
        <v>37</v>
      </c>
      <c r="AM4" s="30">
        <f t="shared" si="0"/>
        <v>38</v>
      </c>
      <c r="AN4" s="30">
        <f t="shared" si="0"/>
        <v>39</v>
      </c>
      <c r="AO4" s="30">
        <f t="shared" si="0"/>
        <v>40</v>
      </c>
    </row>
    <row r="5" spans="1:41" x14ac:dyDescent="0.25">
      <c r="B5" s="179">
        <v>15106</v>
      </c>
      <c r="C5" s="179" t="str">
        <f>+VLOOKUP($B5,[2]OpsData!$A$3:$DK$1283,C$4,FALSE)</f>
        <v>CONSOLIDATED - White plains</v>
      </c>
      <c r="D5" s="179">
        <f>+VLOOKUP($B5,[2]OpsData!$A$3:$DK$1283,D$4,FALSE)</f>
        <v>5</v>
      </c>
      <c r="E5" s="179" t="str">
        <f>+VLOOKUP($B5,[2]OpsData!$A$3:$DK$1283,E$4,FALSE)</f>
        <v>D</v>
      </c>
      <c r="F5" s="180">
        <f>+VLOOKUP($B5,[2]OpsData!$A$3:$DK$1283,F$4,FALSE)</f>
        <v>352522</v>
      </c>
      <c r="G5" s="180">
        <f>+VLOOKUP($B5,[2]OpsData!$A$3:$DK$1283,G$4,FALSE)</f>
        <v>117462</v>
      </c>
      <c r="H5" s="180">
        <f>+VLOOKUP($B5,[2]OpsData!$A$3:$DK$1283,H$4,FALSE)</f>
        <v>115062</v>
      </c>
      <c r="I5" s="180">
        <f>+VLOOKUP($B5,[2]OpsData!$A$3:$DK$1283,I$4,FALSE)</f>
        <v>75479</v>
      </c>
      <c r="J5" s="180">
        <f>+VLOOKUP($B5,[2]OpsData!$A$3:$DK$1283,J$4,FALSE)</f>
        <v>158307</v>
      </c>
      <c r="K5" s="180">
        <f>+VLOOKUP($B5,[2]OpsData!$A$3:$DK$1283,K$4,FALSE)</f>
        <v>108958</v>
      </c>
      <c r="L5" s="180">
        <f>+VLOOKUP($B5,[2]OpsData!$A$3:$DK$1283,L$4,FALSE)</f>
        <v>92286</v>
      </c>
      <c r="M5" s="180">
        <f>+VLOOKUP($B5,[2]OpsData!$A$3:$DK$1283,M$4,FALSE)</f>
        <v>105621</v>
      </c>
      <c r="N5" s="180">
        <f>+VLOOKUP($B5,[2]OpsData!$A$3:$DK$1283,N$4,FALSE)</f>
        <v>94956</v>
      </c>
      <c r="O5" s="180">
        <f>+VLOOKUP($B5,[2]OpsData!$A$3:$DK$1283,O$4,FALSE)</f>
        <v>79956</v>
      </c>
      <c r="P5" s="180">
        <f>+VLOOKUP($B5,[2]OpsData!$A$3:$DK$1283,P$4,FALSE)</f>
        <v>89956</v>
      </c>
      <c r="Q5" s="180">
        <f>+VLOOKUP($B5,[2]OpsData!$A$3:$DK$1283,Q$4,FALSE)</f>
        <v>135532</v>
      </c>
      <c r="R5" s="180">
        <f>+VLOOKUP($B5,[2]OpsData!$A$3:$DK$1283,R$4,FALSE)</f>
        <v>141786</v>
      </c>
      <c r="S5" s="180">
        <f>+VLOOKUP($B5,[2]OpsData!$A$3:$DK$1283,S$4,FALSE)</f>
        <v>129942</v>
      </c>
      <c r="T5" s="180">
        <f>+VLOOKUP($B5,[2]OpsData!$A$3:$DK$1283,T$4,FALSE)</f>
        <v>106899</v>
      </c>
      <c r="U5" s="180">
        <f>+VLOOKUP($B5,[2]OpsData!$A$3:$DK$1283,U$4,FALSE)</f>
        <v>75080</v>
      </c>
      <c r="V5" s="180">
        <f>+VLOOKUP($B5,[2]OpsData!$A$3:$DK$1283,V$4,FALSE)</f>
        <v>75080</v>
      </c>
      <c r="W5" s="180">
        <f>+VLOOKUP($B5,[2]OpsData!$A$3:$DK$1283,W$4,FALSE)</f>
        <v>78634</v>
      </c>
      <c r="X5" s="180">
        <f>+VLOOKUP($B5,[2]OpsData!$A$3:$DK$1283,X$4,FALSE)</f>
        <v>85678</v>
      </c>
      <c r="Y5" s="180">
        <f>+VLOOKUP($B5,[2]OpsData!$A$3:$DK$1283,Y$4,FALSE)</f>
        <v>100736</v>
      </c>
      <c r="Z5" s="180">
        <f>+VLOOKUP($B5,[2]OpsData!$A$3:$DK$1283,Z$4,FALSE)</f>
        <v>131414</v>
      </c>
      <c r="AA5" s="180">
        <f>+VLOOKUP($B5,[2]OpsData!$A$3:$DK$1283,AA$4,FALSE)</f>
        <v>58558</v>
      </c>
      <c r="AB5" s="180">
        <f>+VLOOKUP($B5,[2]OpsData!$A$3:$DK$1283,AB$4,FALSE)</f>
        <v>55008</v>
      </c>
      <c r="AC5" s="180">
        <f>+VLOOKUP($B5,[2]OpsData!$A$3:$DK$1283,AC$4,FALSE)</f>
        <v>54969</v>
      </c>
      <c r="AD5" s="180">
        <f>+VLOOKUP($B5,[2]OpsData!$A$3:$DK$1283,AD$4,FALSE)</f>
        <v>55008</v>
      </c>
      <c r="AE5" s="180">
        <f>+VLOOKUP($B5,[2]OpsData!$A$3:$DK$1283,AE$4,FALSE)</f>
        <v>64889</v>
      </c>
      <c r="AF5" s="180">
        <f>+VLOOKUP($B5,[2]OpsData!$A$3:$DK$1283,AF$4,FALSE)</f>
        <v>128944</v>
      </c>
      <c r="AG5" s="180">
        <f>+VLOOKUP($B5,[2]OpsData!$A$3:$DK$1283,AG$4,FALSE)</f>
        <v>133648</v>
      </c>
      <c r="AH5" s="180">
        <f>+VLOOKUP($B5,[2]OpsData!$A$3:$DK$1283,AH$4,FALSE)</f>
        <v>125121</v>
      </c>
      <c r="AI5" s="180">
        <f>+VLOOKUP($B5,[2]OpsData!$A$3:$DK$1283,AI$4,FALSE)</f>
        <v>84110</v>
      </c>
      <c r="AJ5" s="180">
        <f>+VLOOKUP($B5,[2]OpsData!$A$3:$DK$1283,AJ$4,FALSE)</f>
        <v>84110</v>
      </c>
      <c r="AK5" s="180">
        <f>+VLOOKUP($B5,[2]OpsData!$A$3:$DK$1283,AK$4,FALSE)</f>
        <v>80066</v>
      </c>
      <c r="AL5" s="180">
        <f>+VLOOKUP($B5,[2]OpsData!$A$3:$DK$1283,AL$4,FALSE)</f>
        <v>92057</v>
      </c>
      <c r="AM5" s="180">
        <f>+VLOOKUP($B5,[2]OpsData!$A$3:$DK$1283,AM$4,FALSE)</f>
        <v>93179</v>
      </c>
    </row>
    <row r="6" spans="1:41" x14ac:dyDescent="0.25">
      <c r="B6" s="179">
        <v>36892</v>
      </c>
      <c r="C6" s="179" t="str">
        <f>+VLOOKUP($B6,[2]OpsData!$A$3:$DK$1283,C$4,FALSE)</f>
        <v>Public Service El. &amp; Gas</v>
      </c>
      <c r="D6" s="179">
        <f>+VLOOKUP($B6,[2]OpsData!$A$3:$DK$1283,D$4,FALSE)</f>
        <v>5</v>
      </c>
      <c r="E6" s="179" t="str">
        <f>+VLOOKUP($B6,[2]OpsData!$A$3:$DK$1283,E$4,FALSE)</f>
        <v xml:space="preserve"> D    </v>
      </c>
      <c r="F6" s="180">
        <f>+VLOOKUP($B6,[2]OpsData!$A$3:$DK$1283,F$4,FALSE)</f>
        <v>50694</v>
      </c>
      <c r="G6" s="180">
        <f>+VLOOKUP($B6,[2]OpsData!$A$3:$DK$1283,G$4,FALSE)</f>
        <v>1300</v>
      </c>
      <c r="H6" s="180">
        <f>+VLOOKUP($B6,[2]OpsData!$A$3:$DK$1283,H$4,FALSE)</f>
        <v>1300</v>
      </c>
      <c r="I6" s="180">
        <f>+VLOOKUP($B6,[2]OpsData!$A$3:$DK$1283,I$4,FALSE)</f>
        <v>7271</v>
      </c>
      <c r="J6" s="180">
        <f>+VLOOKUP($B6,[2]OpsData!$A$3:$DK$1283,J$4,FALSE)</f>
        <v>1300</v>
      </c>
      <c r="K6" s="180">
        <f>+VLOOKUP($B6,[2]OpsData!$A$3:$DK$1283,K$4,FALSE)</f>
        <v>1300</v>
      </c>
      <c r="L6" s="180">
        <f>+VLOOKUP($B6,[2]OpsData!$A$3:$DK$1283,L$4,FALSE)</f>
        <v>900</v>
      </c>
      <c r="M6" s="180">
        <f>+VLOOKUP($B6,[2]OpsData!$A$3:$DK$1283,M$4,FALSE)</f>
        <v>1500</v>
      </c>
      <c r="N6" s="180">
        <f>+VLOOKUP($B6,[2]OpsData!$A$3:$DK$1283,N$4,FALSE)</f>
        <v>1400</v>
      </c>
      <c r="O6" s="180">
        <f>+VLOOKUP($B6,[2]OpsData!$A$3:$DK$1283,O$4,FALSE)</f>
        <v>1400</v>
      </c>
      <c r="P6" s="180">
        <f>+VLOOKUP($B6,[2]OpsData!$A$3:$DK$1283,P$4,FALSE)</f>
        <v>1500</v>
      </c>
      <c r="Q6" s="180">
        <f>+VLOOKUP($B6,[2]OpsData!$A$3:$DK$1283,Q$4,FALSE)</f>
        <v>1500</v>
      </c>
      <c r="R6" s="180">
        <f>+VLOOKUP($B6,[2]OpsData!$A$3:$DK$1283,R$4,FALSE)</f>
        <v>1500</v>
      </c>
      <c r="S6" s="180">
        <f>+VLOOKUP($B6,[2]OpsData!$A$3:$DK$1283,S$4,FALSE)</f>
        <v>1100</v>
      </c>
      <c r="T6" s="180">
        <f>+VLOOKUP($B6,[2]OpsData!$A$3:$DK$1283,T$4,FALSE)</f>
        <v>1100</v>
      </c>
      <c r="U6" s="180">
        <f>+VLOOKUP($B6,[2]OpsData!$A$3:$DK$1283,U$4,FALSE)</f>
        <v>8240</v>
      </c>
      <c r="V6" s="180">
        <f>+VLOOKUP($B6,[2]OpsData!$A$3:$DK$1283,V$4,FALSE)</f>
        <v>8240</v>
      </c>
      <c r="W6" s="180">
        <f>+VLOOKUP($B6,[2]OpsData!$A$3:$DK$1283,W$4,FALSE)</f>
        <v>8140</v>
      </c>
      <c r="X6" s="180">
        <f>+VLOOKUP($B6,[2]OpsData!$A$3:$DK$1283,X$4,FALSE)</f>
        <v>8500</v>
      </c>
      <c r="Y6" s="180">
        <f>+VLOOKUP($B6,[2]OpsData!$A$3:$DK$1283,Y$4,FALSE)</f>
        <v>12272</v>
      </c>
      <c r="Z6" s="180">
        <f>+VLOOKUP($B6,[2]OpsData!$A$3:$DK$1283,Z$4,FALSE)</f>
        <v>9300</v>
      </c>
      <c r="AA6" s="180">
        <f>+VLOOKUP($B6,[2]OpsData!$A$3:$DK$1283,AA$4,FALSE)</f>
        <v>9000</v>
      </c>
      <c r="AB6" s="180">
        <f>+VLOOKUP($B6,[2]OpsData!$A$3:$DK$1283,AB$4,FALSE)</f>
        <v>9000</v>
      </c>
      <c r="AC6" s="180">
        <f>+VLOOKUP($B6,[2]OpsData!$A$3:$DK$1283,AC$4,FALSE)</f>
        <v>9000</v>
      </c>
      <c r="AD6" s="180">
        <f>+VLOOKUP($B6,[2]OpsData!$A$3:$DK$1283,AD$4,FALSE)</f>
        <v>8700</v>
      </c>
      <c r="AE6" s="180">
        <f>+VLOOKUP($B6,[2]OpsData!$A$3:$DK$1283,AE$4,FALSE)</f>
        <v>10503</v>
      </c>
      <c r="AF6" s="180">
        <f>+VLOOKUP($B6,[2]OpsData!$A$3:$DK$1283,AF$4,FALSE)</f>
        <v>13800</v>
      </c>
      <c r="AG6" s="180">
        <f>+VLOOKUP($B6,[2]OpsData!$A$3:$DK$1283,AG$4,FALSE)</f>
        <v>19400</v>
      </c>
      <c r="AH6" s="180">
        <f>+VLOOKUP($B6,[2]OpsData!$A$3:$DK$1283,AH$4,FALSE)</f>
        <v>18611</v>
      </c>
      <c r="AI6" s="180">
        <f>+VLOOKUP($B6,[2]OpsData!$A$3:$DK$1283,AI$4,FALSE)</f>
        <v>12600</v>
      </c>
      <c r="AJ6" s="180">
        <f>+VLOOKUP($B6,[2]OpsData!$A$3:$DK$1283,AJ$4,FALSE)</f>
        <v>10100</v>
      </c>
      <c r="AK6" s="180">
        <f>+VLOOKUP($B6,[2]OpsData!$A$3:$DK$1283,AK$4,FALSE)</f>
        <v>9441</v>
      </c>
      <c r="AL6" s="180">
        <f>+VLOOKUP($B6,[2]OpsData!$A$3:$DK$1283,AL$4,FALSE)</f>
        <v>9000</v>
      </c>
      <c r="AM6" s="180">
        <f>+VLOOKUP($B6,[2]OpsData!$A$3:$DK$1283,AM$4,FALSE)</f>
        <v>13100</v>
      </c>
    </row>
    <row r="7" spans="1:41" x14ac:dyDescent="0.25">
      <c r="B7" s="179">
        <v>36893</v>
      </c>
      <c r="C7" s="179" t="str">
        <f>+VLOOKUP($B7,[2]OpsData!$A$3:$DK$1283,C$4,FALSE)</f>
        <v>Public Service El. &amp; Gas</v>
      </c>
      <c r="D7" s="179">
        <f>+VLOOKUP($B7,[2]OpsData!$A$3:$DK$1283,D$4,FALSE)</f>
        <v>5</v>
      </c>
      <c r="E7" s="184" t="str">
        <f>+VLOOKUP($B7,[2]OpsData!$A$3:$DK$1283,E$4,FALSE)</f>
        <v xml:space="preserve"> D    </v>
      </c>
      <c r="F7" s="180">
        <f>+VLOOKUP($B7,[2]OpsData!$A$3:$DK$1283,F$4,FALSE)</f>
        <v>22379</v>
      </c>
      <c r="G7" s="180">
        <f>+VLOOKUP($B7,[2]OpsData!$A$3:$DK$1283,G$4,FALSE)</f>
        <v>0</v>
      </c>
      <c r="H7" s="180">
        <f>+VLOOKUP($B7,[2]OpsData!$A$3:$DK$1283,H$4,FALSE)</f>
        <v>0</v>
      </c>
      <c r="I7" s="180">
        <f>+VLOOKUP($B7,[2]OpsData!$A$3:$DK$1283,I$4,FALSE)</f>
        <v>0</v>
      </c>
      <c r="J7" s="180">
        <f>+VLOOKUP($B7,[2]OpsData!$A$3:$DK$1283,J$4,FALSE)</f>
        <v>0</v>
      </c>
      <c r="K7" s="180">
        <f>+VLOOKUP($B7,[2]OpsData!$A$3:$DK$1283,K$4,FALSE)</f>
        <v>0</v>
      </c>
      <c r="L7" s="180">
        <f>+VLOOKUP($B7,[2]OpsData!$A$3:$DK$1283,L$4,FALSE)</f>
        <v>0</v>
      </c>
      <c r="M7" s="180">
        <f>+VLOOKUP($B7,[2]OpsData!$A$3:$DK$1283,M$4,FALSE)</f>
        <v>0</v>
      </c>
      <c r="N7" s="180">
        <f>+VLOOKUP($B7,[2]OpsData!$A$3:$DK$1283,N$4,FALSE)</f>
        <v>0</v>
      </c>
      <c r="O7" s="180">
        <f>+VLOOKUP($B7,[2]OpsData!$A$3:$DK$1283,O$4,FALSE)</f>
        <v>0</v>
      </c>
      <c r="P7" s="180">
        <f>+VLOOKUP($B7,[2]OpsData!$A$3:$DK$1283,P$4,FALSE)</f>
        <v>0</v>
      </c>
      <c r="Q7" s="180">
        <f>+VLOOKUP($B7,[2]OpsData!$A$3:$DK$1283,Q$4,FALSE)</f>
        <v>0</v>
      </c>
      <c r="R7" s="180">
        <f>+VLOOKUP($B7,[2]OpsData!$A$3:$DK$1283,R$4,FALSE)</f>
        <v>0</v>
      </c>
      <c r="S7" s="180">
        <f>+VLOOKUP($B7,[2]OpsData!$A$3:$DK$1283,S$4,FALSE)</f>
        <v>0</v>
      </c>
      <c r="T7" s="180">
        <f>+VLOOKUP($B7,[2]OpsData!$A$3:$DK$1283,T$4,FALSE)</f>
        <v>0</v>
      </c>
      <c r="U7" s="180">
        <f>+VLOOKUP($B7,[2]OpsData!$A$3:$DK$1283,U$4,FALSE)</f>
        <v>0</v>
      </c>
      <c r="V7" s="180">
        <f>+VLOOKUP($B7,[2]OpsData!$A$3:$DK$1283,V$4,FALSE)</f>
        <v>0</v>
      </c>
      <c r="W7" s="180">
        <f>+VLOOKUP($B7,[2]OpsData!$A$3:$DK$1283,W$4,FALSE)</f>
        <v>0</v>
      </c>
      <c r="X7" s="180">
        <f>+VLOOKUP($B7,[2]OpsData!$A$3:$DK$1283,X$4,FALSE)</f>
        <v>0</v>
      </c>
      <c r="Y7" s="180">
        <f>+VLOOKUP($B7,[2]OpsData!$A$3:$DK$1283,Y$4,FALSE)</f>
        <v>0</v>
      </c>
      <c r="Z7" s="180">
        <f>+VLOOKUP($B7,[2]OpsData!$A$3:$DK$1283,Z$4,FALSE)</f>
        <v>0</v>
      </c>
      <c r="AA7" s="180">
        <f>+VLOOKUP($B7,[2]OpsData!$A$3:$DK$1283,AA$4,FALSE)</f>
        <v>0</v>
      </c>
      <c r="AB7" s="180">
        <f>+VLOOKUP($B7,[2]OpsData!$A$3:$DK$1283,AB$4,FALSE)</f>
        <v>0</v>
      </c>
      <c r="AC7" s="180">
        <f>+VLOOKUP($B7,[2]OpsData!$A$3:$DK$1283,AC$4,FALSE)</f>
        <v>0</v>
      </c>
      <c r="AD7" s="180">
        <f>+VLOOKUP($B7,[2]OpsData!$A$3:$DK$1283,AD$4,FALSE)</f>
        <v>0</v>
      </c>
      <c r="AE7" s="180">
        <f>+VLOOKUP($B7,[2]OpsData!$A$3:$DK$1283,AE$4,FALSE)</f>
        <v>200</v>
      </c>
      <c r="AF7" s="180">
        <f>+VLOOKUP($B7,[2]OpsData!$A$3:$DK$1283,AF$4,FALSE)</f>
        <v>0</v>
      </c>
      <c r="AG7" s="180">
        <f>+VLOOKUP($B7,[2]OpsData!$A$3:$DK$1283,AG$4,FALSE)</f>
        <v>0</v>
      </c>
      <c r="AH7" s="180">
        <f>+VLOOKUP($B7,[2]OpsData!$A$3:$DK$1283,AH$4,FALSE)</f>
        <v>0</v>
      </c>
      <c r="AI7" s="180">
        <f>+VLOOKUP($B7,[2]OpsData!$A$3:$DK$1283,AI$4,FALSE)</f>
        <v>0</v>
      </c>
      <c r="AJ7" s="180">
        <f>+VLOOKUP($B7,[2]OpsData!$A$3:$DK$1283,AJ$4,FALSE)</f>
        <v>0</v>
      </c>
      <c r="AK7" s="180">
        <f>+VLOOKUP($B7,[2]OpsData!$A$3:$DK$1283,AK$4,FALSE)</f>
        <v>0</v>
      </c>
      <c r="AL7" s="180">
        <f>+VLOOKUP($B7,[2]OpsData!$A$3:$DK$1283,AL$4,FALSE)</f>
        <v>0</v>
      </c>
      <c r="AM7" s="180">
        <f>+VLOOKUP($B7,[2]OpsData!$A$3:$DK$1283,AM$4,FALSE)</f>
        <v>0</v>
      </c>
    </row>
    <row r="8" spans="1:41" x14ac:dyDescent="0.25">
      <c r="B8" s="179">
        <v>36896</v>
      </c>
      <c r="C8" s="179" t="str">
        <f>+VLOOKUP($B8,[2]OpsData!$A$3:$DK$1283,C$4,FALSE)</f>
        <v>CONSOLIDATED</v>
      </c>
      <c r="D8" s="179">
        <f>+VLOOKUP($B8,[2]OpsData!$A$3:$DK$1283,D$4,FALSE)</f>
        <v>5</v>
      </c>
      <c r="E8" s="179" t="str">
        <f>+VLOOKUP($B8,[2]OpsData!$A$3:$DK$1283,E$4,FALSE)</f>
        <v xml:space="preserve"> D    </v>
      </c>
      <c r="F8" s="180">
        <f>+VLOOKUP($B8,[2]OpsData!$A$3:$DK$1283,F$4,FALSE)</f>
        <v>51156</v>
      </c>
      <c r="G8" s="180">
        <f>+VLOOKUP($B8,[2]OpsData!$A$3:$DK$1283,G$4,FALSE)</f>
        <v>0</v>
      </c>
      <c r="H8" s="180">
        <f>+VLOOKUP($B8,[2]OpsData!$A$3:$DK$1283,H$4,FALSE)</f>
        <v>0</v>
      </c>
      <c r="I8" s="180">
        <f>+VLOOKUP($B8,[2]OpsData!$A$3:$DK$1283,I$4,FALSE)</f>
        <v>0</v>
      </c>
      <c r="J8" s="180">
        <f>+VLOOKUP($B8,[2]OpsData!$A$3:$DK$1283,J$4,FALSE)</f>
        <v>0</v>
      </c>
      <c r="K8" s="180">
        <f>+VLOOKUP($B8,[2]OpsData!$A$3:$DK$1283,K$4,FALSE)</f>
        <v>0</v>
      </c>
      <c r="L8" s="180">
        <f>+VLOOKUP($B8,[2]OpsData!$A$3:$DK$1283,L$4,FALSE)</f>
        <v>0</v>
      </c>
      <c r="M8" s="180">
        <f>+VLOOKUP($B8,[2]OpsData!$A$3:$DK$1283,M$4,FALSE)</f>
        <v>0</v>
      </c>
      <c r="N8" s="180">
        <f>+VLOOKUP($B8,[2]OpsData!$A$3:$DK$1283,N$4,FALSE)</f>
        <v>0</v>
      </c>
      <c r="O8" s="180">
        <f>+VLOOKUP($B8,[2]OpsData!$A$3:$DK$1283,O$4,FALSE)</f>
        <v>0</v>
      </c>
      <c r="P8" s="180">
        <f>+VLOOKUP($B8,[2]OpsData!$A$3:$DK$1283,P$4,FALSE)</f>
        <v>0</v>
      </c>
      <c r="Q8" s="180">
        <f>+VLOOKUP($B8,[2]OpsData!$A$3:$DK$1283,Q$4,FALSE)</f>
        <v>0</v>
      </c>
      <c r="R8" s="180">
        <f>+VLOOKUP($B8,[2]OpsData!$A$3:$DK$1283,R$4,FALSE)</f>
        <v>0</v>
      </c>
      <c r="S8" s="180">
        <f>+VLOOKUP($B8,[2]OpsData!$A$3:$DK$1283,S$4,FALSE)</f>
        <v>0</v>
      </c>
      <c r="T8" s="180">
        <f>+VLOOKUP($B8,[2]OpsData!$A$3:$DK$1283,T$4,FALSE)</f>
        <v>0</v>
      </c>
      <c r="U8" s="180">
        <f>+VLOOKUP($B8,[2]OpsData!$A$3:$DK$1283,U$4,FALSE)</f>
        <v>0</v>
      </c>
      <c r="V8" s="180">
        <f>+VLOOKUP($B8,[2]OpsData!$A$3:$DK$1283,V$4,FALSE)</f>
        <v>0</v>
      </c>
      <c r="W8" s="180">
        <f>+VLOOKUP($B8,[2]OpsData!$A$3:$DK$1283,W$4,FALSE)</f>
        <v>0</v>
      </c>
      <c r="X8" s="180">
        <f>+VLOOKUP($B8,[2]OpsData!$A$3:$DK$1283,X$4,FALSE)</f>
        <v>0</v>
      </c>
      <c r="Y8" s="180">
        <f>+VLOOKUP($B8,[2]OpsData!$A$3:$DK$1283,Y$4,FALSE)</f>
        <v>0</v>
      </c>
      <c r="Z8" s="180">
        <f>+VLOOKUP($B8,[2]OpsData!$A$3:$DK$1283,Z$4,FALSE)</f>
        <v>0</v>
      </c>
      <c r="AA8" s="180">
        <f>+VLOOKUP($B8,[2]OpsData!$A$3:$DK$1283,AA$4,FALSE)</f>
        <v>0</v>
      </c>
      <c r="AB8" s="180">
        <f>+VLOOKUP($B8,[2]OpsData!$A$3:$DK$1283,AB$4,FALSE)</f>
        <v>0</v>
      </c>
      <c r="AC8" s="180">
        <f>+VLOOKUP($B8,[2]OpsData!$A$3:$DK$1283,AC$4,FALSE)</f>
        <v>0</v>
      </c>
      <c r="AD8" s="180">
        <f>+VLOOKUP($B8,[2]OpsData!$A$3:$DK$1283,AD$4,FALSE)</f>
        <v>0</v>
      </c>
      <c r="AE8" s="180">
        <f>+VLOOKUP($B8,[2]OpsData!$A$3:$DK$1283,AE$4,FALSE)</f>
        <v>0</v>
      </c>
      <c r="AF8" s="180">
        <f>+VLOOKUP($B8,[2]OpsData!$A$3:$DK$1283,AF$4,FALSE)</f>
        <v>0</v>
      </c>
      <c r="AG8" s="180">
        <f>+VLOOKUP($B8,[2]OpsData!$A$3:$DK$1283,AG$4,FALSE)</f>
        <v>0</v>
      </c>
      <c r="AH8" s="180">
        <f>+VLOOKUP($B8,[2]OpsData!$A$3:$DK$1283,AH$4,FALSE)</f>
        <v>0</v>
      </c>
      <c r="AI8" s="180">
        <f>+VLOOKUP($B8,[2]OpsData!$A$3:$DK$1283,AI$4,FALSE)</f>
        <v>0</v>
      </c>
      <c r="AJ8" s="180">
        <f>+VLOOKUP($B8,[2]OpsData!$A$3:$DK$1283,AJ$4,FALSE)</f>
        <v>0</v>
      </c>
      <c r="AK8" s="180">
        <f>+VLOOKUP($B8,[2]OpsData!$A$3:$DK$1283,AK$4,FALSE)</f>
        <v>0</v>
      </c>
      <c r="AL8" s="180">
        <f>+VLOOKUP($B8,[2]OpsData!$A$3:$DK$1283,AL$4,FALSE)</f>
        <v>0</v>
      </c>
      <c r="AM8" s="180">
        <f>+VLOOKUP($B8,[2]OpsData!$A$3:$DK$1283,AM$4,FALSE)</f>
        <v>0</v>
      </c>
    </row>
    <row r="9" spans="1:41" x14ac:dyDescent="0.25">
      <c r="B9" s="179">
        <v>36920</v>
      </c>
      <c r="C9" s="179" t="str">
        <f>+VLOOKUP($B9,[2]OpsData!$A$3:$DK$1283,C$4,FALSE)</f>
        <v>Public Service El. &amp; Gas</v>
      </c>
      <c r="D9" s="179">
        <f>+VLOOKUP($B9,[2]OpsData!$A$3:$DK$1283,D$4,FALSE)</f>
        <v>5</v>
      </c>
      <c r="E9" s="179" t="str">
        <f>+VLOOKUP($B9,[2]OpsData!$A$3:$DK$1283,E$4,FALSE)</f>
        <v xml:space="preserve"> D    </v>
      </c>
      <c r="F9" s="180">
        <f>+VLOOKUP($B9,[2]OpsData!$A$3:$DK$1283,F$4,FALSE)</f>
        <v>13014</v>
      </c>
      <c r="G9" s="180">
        <f>+VLOOKUP($B9,[2]OpsData!$A$3:$DK$1283,G$4,FALSE)</f>
        <v>700</v>
      </c>
      <c r="H9" s="180">
        <f>+VLOOKUP($B9,[2]OpsData!$A$3:$DK$1283,H$4,FALSE)</f>
        <v>700</v>
      </c>
      <c r="I9" s="180">
        <f>+VLOOKUP($B9,[2]OpsData!$A$3:$DK$1283,I$4,FALSE)</f>
        <v>1400</v>
      </c>
      <c r="J9" s="180">
        <f>+VLOOKUP($B9,[2]OpsData!$A$3:$DK$1283,J$4,FALSE)</f>
        <v>700</v>
      </c>
      <c r="K9" s="180">
        <f>+VLOOKUP($B9,[2]OpsData!$A$3:$DK$1283,K$4,FALSE)</f>
        <v>700</v>
      </c>
      <c r="L9" s="180">
        <f>+VLOOKUP($B9,[2]OpsData!$A$3:$DK$1283,L$4,FALSE)</f>
        <v>1100</v>
      </c>
      <c r="M9" s="180">
        <f>+VLOOKUP($B9,[2]OpsData!$A$3:$DK$1283,M$4,FALSE)</f>
        <v>500</v>
      </c>
      <c r="N9" s="180">
        <f>+VLOOKUP($B9,[2]OpsData!$A$3:$DK$1283,N$4,FALSE)</f>
        <v>600</v>
      </c>
      <c r="O9" s="180">
        <f>+VLOOKUP($B9,[2]OpsData!$A$3:$DK$1283,O$4,FALSE)</f>
        <v>600</v>
      </c>
      <c r="P9" s="180">
        <f>+VLOOKUP($B9,[2]OpsData!$A$3:$DK$1283,P$4,FALSE)</f>
        <v>500</v>
      </c>
      <c r="Q9" s="180">
        <f>+VLOOKUP($B9,[2]OpsData!$A$3:$DK$1283,Q$4,FALSE)</f>
        <v>500</v>
      </c>
      <c r="R9" s="180">
        <f>+VLOOKUP($B9,[2]OpsData!$A$3:$DK$1283,R$4,FALSE)</f>
        <v>500</v>
      </c>
      <c r="S9" s="180">
        <f>+VLOOKUP($B9,[2]OpsData!$A$3:$DK$1283,S$4,FALSE)</f>
        <v>900</v>
      </c>
      <c r="T9" s="180">
        <f>+VLOOKUP($B9,[2]OpsData!$A$3:$DK$1283,T$4,FALSE)</f>
        <v>900</v>
      </c>
      <c r="U9" s="180">
        <f>+VLOOKUP($B9,[2]OpsData!$A$3:$DK$1283,U$4,FALSE)</f>
        <v>900</v>
      </c>
      <c r="V9" s="180">
        <f>+VLOOKUP($B9,[2]OpsData!$A$3:$DK$1283,V$4,FALSE)</f>
        <v>900</v>
      </c>
      <c r="W9" s="180">
        <f>+VLOOKUP($B9,[2]OpsData!$A$3:$DK$1283,W$4,FALSE)</f>
        <v>1000</v>
      </c>
      <c r="X9" s="180">
        <f>+VLOOKUP($B9,[2]OpsData!$A$3:$DK$1283,X$4,FALSE)</f>
        <v>1500</v>
      </c>
      <c r="Y9" s="180">
        <f>+VLOOKUP($B9,[2]OpsData!$A$3:$DK$1283,Y$4,FALSE)</f>
        <v>700</v>
      </c>
      <c r="Z9" s="180">
        <f>+VLOOKUP($B9,[2]OpsData!$A$3:$DK$1283,Z$4,FALSE)</f>
        <v>700</v>
      </c>
      <c r="AA9" s="180">
        <f>+VLOOKUP($B9,[2]OpsData!$A$3:$DK$1283,AA$4,FALSE)</f>
        <v>1000</v>
      </c>
      <c r="AB9" s="180">
        <f>+VLOOKUP($B9,[2]OpsData!$A$3:$DK$1283,AB$4,FALSE)</f>
        <v>1000</v>
      </c>
      <c r="AC9" s="180">
        <f>+VLOOKUP($B9,[2]OpsData!$A$3:$DK$1283,AC$4,FALSE)</f>
        <v>1000</v>
      </c>
      <c r="AD9" s="180">
        <f>+VLOOKUP($B9,[2]OpsData!$A$3:$DK$1283,AD$4,FALSE)</f>
        <v>1300</v>
      </c>
      <c r="AE9" s="180">
        <f>+VLOOKUP($B9,[2]OpsData!$A$3:$DK$1283,AE$4,FALSE)</f>
        <v>1400</v>
      </c>
      <c r="AF9" s="180">
        <f>+VLOOKUP($B9,[2]OpsData!$A$3:$DK$1283,AF$4,FALSE)</f>
        <v>1900</v>
      </c>
      <c r="AG9" s="180">
        <f>+VLOOKUP($B9,[2]OpsData!$A$3:$DK$1283,AG$4,FALSE)</f>
        <v>2700</v>
      </c>
      <c r="AH9" s="180">
        <f>+VLOOKUP($B9,[2]OpsData!$A$3:$DK$1283,AH$4,FALSE)</f>
        <v>2400</v>
      </c>
      <c r="AI9" s="180">
        <f>+VLOOKUP($B9,[2]OpsData!$A$3:$DK$1283,AI$4,FALSE)</f>
        <v>2100</v>
      </c>
      <c r="AJ9" s="180">
        <f>+VLOOKUP($B9,[2]OpsData!$A$3:$DK$1283,AJ$4,FALSE)</f>
        <v>1400</v>
      </c>
      <c r="AK9" s="180">
        <f>+VLOOKUP($B9,[2]OpsData!$A$3:$DK$1283,AK$4,FALSE)</f>
        <v>1400</v>
      </c>
      <c r="AL9" s="180">
        <f>+VLOOKUP($B9,[2]OpsData!$A$3:$DK$1283,AL$4,FALSE)</f>
        <v>1000</v>
      </c>
      <c r="AM9" s="180">
        <f>+VLOOKUP($B9,[2]OpsData!$A$3:$DK$1283,AM$4,FALSE)</f>
        <v>1600</v>
      </c>
    </row>
    <row r="10" spans="1:41" x14ac:dyDescent="0.25">
      <c r="B10" s="179">
        <v>37948</v>
      </c>
      <c r="C10" s="179" t="str">
        <f>+VLOOKUP($B10,[2]OpsData!$A$3:$DK$1283,C$4,FALSE)</f>
        <v>CONSOLIDATED</v>
      </c>
      <c r="D10" s="179">
        <f>+VLOOKUP($B10,[2]OpsData!$A$3:$DK$1283,D$4,FALSE)</f>
        <v>5</v>
      </c>
      <c r="E10" s="179" t="str">
        <f>+VLOOKUP($B10,[2]OpsData!$A$3:$DK$1283,E$4,FALSE)</f>
        <v xml:space="preserve"> D    </v>
      </c>
      <c r="F10" s="180">
        <f>+VLOOKUP($B10,[2]OpsData!$A$3:$DK$1283,F$4,FALSE)</f>
        <v>50669</v>
      </c>
      <c r="G10" s="180">
        <f>+VLOOKUP($B10,[2]OpsData!$A$3:$DK$1283,G$4,FALSE)</f>
        <v>0</v>
      </c>
      <c r="H10" s="180">
        <f>+VLOOKUP($B10,[2]OpsData!$A$3:$DK$1283,H$4,FALSE)</f>
        <v>0</v>
      </c>
      <c r="I10" s="180">
        <f>+VLOOKUP($B10,[2]OpsData!$A$3:$DK$1283,I$4,FALSE)</f>
        <v>0</v>
      </c>
      <c r="J10" s="180">
        <f>+VLOOKUP($B10,[2]OpsData!$A$3:$DK$1283,J$4,FALSE)</f>
        <v>0</v>
      </c>
      <c r="K10" s="180">
        <f>+VLOOKUP($B10,[2]OpsData!$A$3:$DK$1283,K$4,FALSE)</f>
        <v>0</v>
      </c>
      <c r="L10" s="180">
        <f>+VLOOKUP($B10,[2]OpsData!$A$3:$DK$1283,L$4,FALSE)</f>
        <v>0</v>
      </c>
      <c r="M10" s="180">
        <f>+VLOOKUP($B10,[2]OpsData!$A$3:$DK$1283,M$4,FALSE)</f>
        <v>0</v>
      </c>
      <c r="N10" s="180">
        <f>+VLOOKUP($B10,[2]OpsData!$A$3:$DK$1283,N$4,FALSE)</f>
        <v>0</v>
      </c>
      <c r="O10" s="180">
        <f>+VLOOKUP($B10,[2]OpsData!$A$3:$DK$1283,O$4,FALSE)</f>
        <v>0</v>
      </c>
      <c r="P10" s="180">
        <f>+VLOOKUP($B10,[2]OpsData!$A$3:$DK$1283,P$4,FALSE)</f>
        <v>0</v>
      </c>
      <c r="Q10" s="180">
        <f>+VLOOKUP($B10,[2]OpsData!$A$3:$DK$1283,Q$4,FALSE)</f>
        <v>0</v>
      </c>
      <c r="R10" s="180">
        <f>+VLOOKUP($B10,[2]OpsData!$A$3:$DK$1283,R$4,FALSE)</f>
        <v>0</v>
      </c>
      <c r="S10" s="180">
        <f>+VLOOKUP($B10,[2]OpsData!$A$3:$DK$1283,S$4,FALSE)</f>
        <v>0</v>
      </c>
      <c r="T10" s="180">
        <f>+VLOOKUP($B10,[2]OpsData!$A$3:$DK$1283,T$4,FALSE)</f>
        <v>0</v>
      </c>
      <c r="U10" s="180">
        <f>+VLOOKUP($B10,[2]OpsData!$A$3:$DK$1283,U$4,FALSE)</f>
        <v>0</v>
      </c>
      <c r="V10" s="180">
        <f>+VLOOKUP($B10,[2]OpsData!$A$3:$DK$1283,V$4,FALSE)</f>
        <v>0</v>
      </c>
      <c r="W10" s="180">
        <f>+VLOOKUP($B10,[2]OpsData!$A$3:$DK$1283,W$4,FALSE)</f>
        <v>0</v>
      </c>
      <c r="X10" s="180">
        <f>+VLOOKUP($B10,[2]OpsData!$A$3:$DK$1283,X$4,FALSE)</f>
        <v>0</v>
      </c>
      <c r="Y10" s="180">
        <f>+VLOOKUP($B10,[2]OpsData!$A$3:$DK$1283,Y$4,FALSE)</f>
        <v>0</v>
      </c>
      <c r="Z10" s="180">
        <f>+VLOOKUP($B10,[2]OpsData!$A$3:$DK$1283,Z$4,FALSE)</f>
        <v>0</v>
      </c>
      <c r="AA10" s="180">
        <f>+VLOOKUP($B10,[2]OpsData!$A$3:$DK$1283,AA$4,FALSE)</f>
        <v>0</v>
      </c>
      <c r="AB10" s="180">
        <f>+VLOOKUP($B10,[2]OpsData!$A$3:$DK$1283,AB$4,FALSE)</f>
        <v>0</v>
      </c>
      <c r="AC10" s="180">
        <f>+VLOOKUP($B10,[2]OpsData!$A$3:$DK$1283,AC$4,FALSE)</f>
        <v>0</v>
      </c>
      <c r="AD10" s="180">
        <f>+VLOOKUP($B10,[2]OpsData!$A$3:$DK$1283,AD$4,FALSE)</f>
        <v>0</v>
      </c>
      <c r="AE10" s="180">
        <f>+VLOOKUP($B10,[2]OpsData!$A$3:$DK$1283,AE$4,FALSE)</f>
        <v>0</v>
      </c>
      <c r="AF10" s="180">
        <f>+VLOOKUP($B10,[2]OpsData!$A$3:$DK$1283,AF$4,FALSE)</f>
        <v>0</v>
      </c>
      <c r="AG10" s="180">
        <f>+VLOOKUP($B10,[2]OpsData!$A$3:$DK$1283,AG$4,FALSE)</f>
        <v>0</v>
      </c>
      <c r="AH10" s="180">
        <f>+VLOOKUP($B10,[2]OpsData!$A$3:$DK$1283,AH$4,FALSE)</f>
        <v>0</v>
      </c>
      <c r="AI10" s="180">
        <f>+VLOOKUP($B10,[2]OpsData!$A$3:$DK$1283,AI$4,FALSE)</f>
        <v>0</v>
      </c>
      <c r="AJ10" s="180">
        <f>+VLOOKUP($B10,[2]OpsData!$A$3:$DK$1283,AJ$4,FALSE)</f>
        <v>0</v>
      </c>
      <c r="AK10" s="180">
        <f>+VLOOKUP($B10,[2]OpsData!$A$3:$DK$1283,AK$4,FALSE)</f>
        <v>0</v>
      </c>
      <c r="AL10" s="180">
        <f>+VLOOKUP($B10,[2]OpsData!$A$3:$DK$1283,AL$4,FALSE)</f>
        <v>0</v>
      </c>
      <c r="AM10" s="180">
        <f>+VLOOKUP($B10,[2]OpsData!$A$3:$DK$1283,AM$4,FALSE)</f>
        <v>0</v>
      </c>
    </row>
    <row r="11" spans="1:41" ht="13.8" thickBot="1" x14ac:dyDescent="0.3">
      <c r="C11" t="s">
        <v>6</v>
      </c>
      <c r="F11" s="178">
        <f>+SUM(F5:F10)</f>
        <v>540434</v>
      </c>
      <c r="G11" s="178">
        <f t="shared" ref="G11:AM11" si="1">+SUM(G5:G10)</f>
        <v>119462</v>
      </c>
      <c r="H11" s="178">
        <f t="shared" si="1"/>
        <v>117062</v>
      </c>
      <c r="I11" s="178">
        <f t="shared" si="1"/>
        <v>84150</v>
      </c>
      <c r="J11" s="178">
        <f t="shared" si="1"/>
        <v>160307</v>
      </c>
      <c r="K11" s="178">
        <f t="shared" si="1"/>
        <v>110958</v>
      </c>
      <c r="L11" s="178">
        <f t="shared" si="1"/>
        <v>94286</v>
      </c>
      <c r="M11" s="178">
        <f t="shared" si="1"/>
        <v>107621</v>
      </c>
      <c r="N11" s="178">
        <f t="shared" si="1"/>
        <v>96956</v>
      </c>
      <c r="O11" s="178">
        <f t="shared" si="1"/>
        <v>81956</v>
      </c>
      <c r="P11" s="178">
        <f t="shared" si="1"/>
        <v>91956</v>
      </c>
      <c r="Q11" s="178">
        <f t="shared" si="1"/>
        <v>137532</v>
      </c>
      <c r="R11" s="178">
        <f t="shared" si="1"/>
        <v>143786</v>
      </c>
      <c r="S11" s="178">
        <f t="shared" si="1"/>
        <v>131942</v>
      </c>
      <c r="T11" s="178">
        <f t="shared" si="1"/>
        <v>108899</v>
      </c>
      <c r="U11" s="178">
        <f t="shared" si="1"/>
        <v>84220</v>
      </c>
      <c r="V11" s="178">
        <f t="shared" si="1"/>
        <v>84220</v>
      </c>
      <c r="W11" s="178">
        <f t="shared" si="1"/>
        <v>87774</v>
      </c>
      <c r="X11" s="178">
        <f t="shared" si="1"/>
        <v>95678</v>
      </c>
      <c r="Y11" s="178">
        <f t="shared" si="1"/>
        <v>113708</v>
      </c>
      <c r="Z11" s="178">
        <f t="shared" si="1"/>
        <v>141414</v>
      </c>
      <c r="AA11" s="178">
        <f t="shared" si="1"/>
        <v>68558</v>
      </c>
      <c r="AB11" s="178">
        <f t="shared" si="1"/>
        <v>65008</v>
      </c>
      <c r="AC11" s="178">
        <f t="shared" si="1"/>
        <v>64969</v>
      </c>
      <c r="AD11" s="178">
        <f t="shared" si="1"/>
        <v>65008</v>
      </c>
      <c r="AE11" s="178">
        <f t="shared" si="1"/>
        <v>76992</v>
      </c>
      <c r="AF11" s="178">
        <f t="shared" si="1"/>
        <v>144644</v>
      </c>
      <c r="AG11" s="178">
        <f t="shared" si="1"/>
        <v>155748</v>
      </c>
      <c r="AH11" s="178">
        <f t="shared" si="1"/>
        <v>146132</v>
      </c>
      <c r="AI11" s="178">
        <f t="shared" si="1"/>
        <v>98810</v>
      </c>
      <c r="AJ11" s="178">
        <f t="shared" si="1"/>
        <v>95610</v>
      </c>
      <c r="AK11" s="178">
        <f t="shared" si="1"/>
        <v>90907</v>
      </c>
      <c r="AL11" s="178">
        <f t="shared" si="1"/>
        <v>102057</v>
      </c>
      <c r="AM11" s="178">
        <f t="shared" si="1"/>
        <v>107879</v>
      </c>
    </row>
    <row r="12" spans="1:41" ht="13.8" thickTop="1" x14ac:dyDescent="0.25"/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85"/>
  <sheetViews>
    <sheetView tabSelected="1" topLeftCell="A8" workbookViewId="0">
      <selection activeCell="E44" sqref="E44"/>
    </sheetView>
  </sheetViews>
  <sheetFormatPr defaultRowHeight="13.2" x14ac:dyDescent="0.25"/>
  <cols>
    <col min="1" max="1" width="0.6640625" customWidth="1"/>
    <col min="2" max="2" width="15" customWidth="1"/>
    <col min="3" max="3" width="26.44140625" customWidth="1"/>
    <col min="4" max="4" width="12.88671875" customWidth="1"/>
    <col min="5" max="5" width="14.6640625" customWidth="1"/>
    <col min="6" max="6" width="14" customWidth="1"/>
    <col min="7" max="7" width="12.88671875" bestFit="1" customWidth="1"/>
    <col min="8" max="8" width="10.33203125" customWidth="1"/>
    <col min="9" max="16" width="11.33203125" bestFit="1" customWidth="1"/>
  </cols>
  <sheetData>
    <row r="1" spans="2:17" ht="3" customHeight="1" thickBot="1" x14ac:dyDescent="0.3"/>
    <row r="2" spans="2:17" ht="13.8" thickBot="1" x14ac:dyDescent="0.3">
      <c r="B2" s="205" t="s">
        <v>226</v>
      </c>
      <c r="C2" s="206"/>
      <c r="D2" s="206"/>
      <c r="E2" s="211" t="s">
        <v>232</v>
      </c>
      <c r="F2" s="212"/>
      <c r="G2" s="209">
        <f ca="1">+TODAY()</f>
        <v>37025</v>
      </c>
      <c r="H2" s="209"/>
      <c r="I2" s="209"/>
      <c r="J2" s="209"/>
      <c r="K2" s="209"/>
      <c r="L2" s="209"/>
      <c r="M2" s="209"/>
      <c r="N2" s="209"/>
      <c r="O2" s="209"/>
      <c r="P2" s="210"/>
    </row>
    <row r="3" spans="2:17" ht="15" customHeight="1" thickBot="1" x14ac:dyDescent="0.3">
      <c r="B3" s="207"/>
      <c r="C3" s="208"/>
      <c r="D3" s="208"/>
      <c r="E3" s="213"/>
      <c r="F3" s="214"/>
      <c r="G3" s="215" t="s">
        <v>221</v>
      </c>
      <c r="H3" s="215"/>
      <c r="I3" s="215"/>
      <c r="J3" s="215"/>
      <c r="K3" s="215"/>
      <c r="L3" s="215"/>
      <c r="M3" s="215"/>
      <c r="N3" s="215"/>
      <c r="O3" s="216" t="s">
        <v>222</v>
      </c>
      <c r="P3" s="217"/>
    </row>
    <row r="4" spans="2:17" ht="3.75" hidden="1" customHeight="1" thickBot="1" x14ac:dyDescent="0.3">
      <c r="B4" s="91"/>
      <c r="C4" s="92"/>
      <c r="D4" s="92"/>
      <c r="E4" s="85"/>
      <c r="F4" s="86"/>
      <c r="G4" s="96"/>
      <c r="H4" s="96"/>
      <c r="I4" s="96"/>
      <c r="J4" s="96"/>
      <c r="K4" s="96"/>
      <c r="L4" s="96"/>
      <c r="M4" s="96"/>
      <c r="N4" s="96"/>
      <c r="O4" s="160"/>
      <c r="P4" s="161"/>
    </row>
    <row r="5" spans="2:17" ht="13.8" thickBot="1" x14ac:dyDescent="0.3">
      <c r="B5" s="97"/>
      <c r="C5" s="98"/>
      <c r="D5" s="107" t="s">
        <v>86</v>
      </c>
      <c r="E5" s="145">
        <f ca="1">+F5-1</f>
        <v>37023</v>
      </c>
      <c r="F5" s="138">
        <f ca="1">+G5-1</f>
        <v>37024</v>
      </c>
      <c r="G5" s="99">
        <f ca="1">+G2</f>
        <v>37025</v>
      </c>
      <c r="H5" s="121">
        <f ca="1">+G5+1</f>
        <v>37026</v>
      </c>
      <c r="I5" s="99">
        <f t="shared" ref="I5:P5" ca="1" si="0">+H5+1</f>
        <v>37027</v>
      </c>
      <c r="J5" s="121">
        <f t="shared" ca="1" si="0"/>
        <v>37028</v>
      </c>
      <c r="K5" s="99">
        <f t="shared" ca="1" si="0"/>
        <v>37029</v>
      </c>
      <c r="L5" s="121">
        <f t="shared" ca="1" si="0"/>
        <v>37030</v>
      </c>
      <c r="M5" s="99">
        <f t="shared" ca="1" si="0"/>
        <v>37031</v>
      </c>
      <c r="N5" s="126">
        <f t="shared" ca="1" si="0"/>
        <v>37032</v>
      </c>
      <c r="O5" s="162">
        <f t="shared" ca="1" si="0"/>
        <v>37033</v>
      </c>
      <c r="P5" s="163">
        <f t="shared" ca="1" si="0"/>
        <v>37034</v>
      </c>
    </row>
    <row r="6" spans="2:17" ht="1.5" customHeight="1" thickBot="1" x14ac:dyDescent="0.3">
      <c r="B6" s="96"/>
      <c r="C6" s="96"/>
      <c r="D6" s="96"/>
      <c r="E6" s="85"/>
      <c r="F6" s="86"/>
      <c r="G6" s="96"/>
      <c r="H6" s="96"/>
      <c r="I6" s="96"/>
      <c r="J6" s="96"/>
      <c r="K6" s="96"/>
      <c r="L6" s="96"/>
      <c r="M6" s="96"/>
      <c r="N6" s="96"/>
      <c r="O6" s="164"/>
      <c r="P6" s="164"/>
      <c r="Q6" s="30"/>
    </row>
    <row r="7" spans="2:17" x14ac:dyDescent="0.25">
      <c r="B7" s="91"/>
      <c r="C7" s="101" t="s">
        <v>89</v>
      </c>
      <c r="D7" s="191" t="s">
        <v>91</v>
      </c>
      <c r="E7" s="176">
        <f ca="1">+VLOOKUP(E$5,[1]Sheet1!$B$737:$CX$948,40)</f>
        <v>86</v>
      </c>
      <c r="F7" s="140">
        <f ca="1">+VLOOKUP(F$5,[1]Sheet1!$B$737:$CX$948,40)</f>
        <v>68</v>
      </c>
      <c r="G7" s="92">
        <f ca="1">+VLOOKUP(G$5,[1]Sheet1!$B$737:$CX$948,40)</f>
        <v>68</v>
      </c>
      <c r="H7" s="118">
        <f ca="1">+VLOOKUP(H$5,[1]Sheet1!$B$737:$CX$948,40)</f>
        <v>69</v>
      </c>
      <c r="I7" s="92">
        <f ca="1">+VLOOKUP(I$5,[1]Sheet1!$B$737:$CX$948,40)</f>
        <v>68</v>
      </c>
      <c r="J7" s="118">
        <f ca="1">+VLOOKUP(J$5,[1]Sheet1!$B$737:$CX$948,40)</f>
        <v>66</v>
      </c>
      <c r="K7" s="92">
        <f ca="1">+VLOOKUP(K$5,[1]Sheet1!$B$737:$CX$948,40)</f>
        <v>69</v>
      </c>
      <c r="L7" s="118">
        <f ca="1">+VLOOKUP(L$5,[1]Sheet1!$B$737:$CX$948,40)</f>
        <v>73</v>
      </c>
      <c r="M7" s="92">
        <f ca="1">+VLOOKUP(M$5,[1]Sheet1!$B$737:$CX$948,40)</f>
        <v>74</v>
      </c>
      <c r="N7" s="123">
        <f ca="1">+VLOOKUP(N$5,[1]Sheet1!$B$737:$CX$948,40)</f>
        <v>75</v>
      </c>
      <c r="O7" s="168">
        <f ca="1">+VLOOKUP(O$5,[1]Sheet1!$B$737:$CX$948,40)</f>
        <v>71</v>
      </c>
      <c r="P7" s="169">
        <f ca="1">+VLOOKUP(P$5,[1]Sheet1!$B$737:$CX$948,40)</f>
        <v>67</v>
      </c>
    </row>
    <row r="8" spans="2:17" x14ac:dyDescent="0.25">
      <c r="B8" s="94"/>
      <c r="C8" s="102" t="s">
        <v>90</v>
      </c>
      <c r="D8" s="192" t="s">
        <v>92</v>
      </c>
      <c r="E8" s="174">
        <f ca="1">+VLOOKUP(E$5,[1]Sheet1!$B$737:$CX$948,41)</f>
        <v>58</v>
      </c>
      <c r="F8" s="86">
        <f ca="1">+VLOOKUP(F$5,[1]Sheet1!$B$737:$CX$948,41)</f>
        <v>55</v>
      </c>
      <c r="G8" s="96">
        <f ca="1">+VLOOKUP(G$5,[1]Sheet1!$B$737:$CX$948,41)</f>
        <v>53.1</v>
      </c>
      <c r="H8" s="117">
        <f ca="1">+VLOOKUP(H$5,[1]Sheet1!$B$737:$CX$948,41)</f>
        <v>51</v>
      </c>
      <c r="I8" s="96">
        <f ca="1">+VLOOKUP(I$5,[1]Sheet1!$B$737:$CX$948,41)</f>
        <v>53</v>
      </c>
      <c r="J8" s="117">
        <f ca="1">+VLOOKUP(J$5,[1]Sheet1!$B$737:$CX$948,41)</f>
        <v>52</v>
      </c>
      <c r="K8" s="96">
        <f ca="1">+VLOOKUP(K$5,[1]Sheet1!$B$737:$CX$948,41)</f>
        <v>54</v>
      </c>
      <c r="L8" s="117">
        <f ca="1">+VLOOKUP(L$5,[1]Sheet1!$B$737:$CX$948,41)</f>
        <v>56</v>
      </c>
      <c r="M8" s="96">
        <f ca="1">+VLOOKUP(M$5,[1]Sheet1!$B$737:$CX$948,41)</f>
        <v>56</v>
      </c>
      <c r="N8" s="122">
        <f ca="1">+VLOOKUP(N$5,[1]Sheet1!$B$737:$CX$948,41)</f>
        <v>56</v>
      </c>
      <c r="O8" s="160">
        <f ca="1">+VLOOKUP(O$5,[1]Sheet1!$B$737:$CX$948,41)</f>
        <v>51</v>
      </c>
      <c r="P8" s="165">
        <f ca="1">+VLOOKUP(P$5,[1]Sheet1!$B$737:$CX$948,41)</f>
        <v>52</v>
      </c>
    </row>
    <row r="9" spans="2:17" ht="13.8" thickBot="1" x14ac:dyDescent="0.3">
      <c r="B9" s="88"/>
      <c r="C9" s="127"/>
      <c r="D9" s="193" t="s">
        <v>27</v>
      </c>
      <c r="E9" s="175">
        <f t="shared" ref="E9:P9" ca="1" si="1">+(E7+E8)/2</f>
        <v>72</v>
      </c>
      <c r="F9" s="139">
        <f t="shared" ca="1" si="1"/>
        <v>61.5</v>
      </c>
      <c r="G9" s="100">
        <f t="shared" ca="1" si="1"/>
        <v>60.55</v>
      </c>
      <c r="H9" s="119">
        <f t="shared" ca="1" si="1"/>
        <v>60</v>
      </c>
      <c r="I9" s="100">
        <f t="shared" ca="1" si="1"/>
        <v>60.5</v>
      </c>
      <c r="J9" s="119">
        <f t="shared" ca="1" si="1"/>
        <v>59</v>
      </c>
      <c r="K9" s="100">
        <f t="shared" ca="1" si="1"/>
        <v>61.5</v>
      </c>
      <c r="L9" s="119">
        <f t="shared" ca="1" si="1"/>
        <v>64.5</v>
      </c>
      <c r="M9" s="100">
        <f t="shared" ca="1" si="1"/>
        <v>65</v>
      </c>
      <c r="N9" s="124">
        <f t="shared" ca="1" si="1"/>
        <v>65.5</v>
      </c>
      <c r="O9" s="166">
        <f t="shared" ca="1" si="1"/>
        <v>61</v>
      </c>
      <c r="P9" s="167">
        <f t="shared" ca="1" si="1"/>
        <v>59.5</v>
      </c>
    </row>
    <row r="10" spans="2:17" ht="6" customHeight="1" x14ac:dyDescent="0.25">
      <c r="B10" s="94"/>
      <c r="C10" s="96"/>
      <c r="D10" s="96"/>
      <c r="E10" s="146"/>
      <c r="F10" s="86"/>
      <c r="G10" s="96"/>
      <c r="H10" s="117"/>
      <c r="I10" s="96"/>
      <c r="J10" s="117"/>
      <c r="K10" s="96"/>
      <c r="L10" s="117"/>
      <c r="M10" s="96"/>
      <c r="N10" s="122"/>
      <c r="O10" s="168"/>
      <c r="P10" s="169"/>
    </row>
    <row r="11" spans="2:17" ht="3.75" customHeight="1" x14ac:dyDescent="0.25">
      <c r="B11" s="94"/>
      <c r="C11" s="96"/>
      <c r="D11" s="96"/>
      <c r="E11" s="146"/>
      <c r="F11" s="86"/>
      <c r="G11" s="96"/>
      <c r="H11" s="117"/>
      <c r="I11" s="96"/>
      <c r="J11" s="117"/>
      <c r="K11" s="96"/>
      <c r="L11" s="117"/>
      <c r="M11" s="96"/>
      <c r="N11" s="122"/>
      <c r="O11" s="160"/>
      <c r="P11" s="165"/>
    </row>
    <row r="12" spans="2:17" x14ac:dyDescent="0.25">
      <c r="B12" s="104" t="s">
        <v>93</v>
      </c>
      <c r="C12" s="96"/>
      <c r="D12" s="103" t="s">
        <v>94</v>
      </c>
      <c r="E12" s="147">
        <f ca="1">+VLOOKUP(E9,bugtemp,2)</f>
        <v>232731.36007881264</v>
      </c>
      <c r="F12" s="141">
        <f ca="1">+VLOOKUP(F9,bugtemp,2)</f>
        <v>258702.60496951596</v>
      </c>
      <c r="G12" s="105">
        <f ca="1">+VLOOKUP(G9,bugtemp,2)</f>
        <v>282841.57013842236</v>
      </c>
      <c r="H12" s="125">
        <f t="shared" ref="H12:P12" ca="1" si="2">+VLOOKUP(H9,bugtemp,2)</f>
        <v>282841.57013842236</v>
      </c>
      <c r="I12" s="125">
        <f t="shared" ca="1" si="2"/>
        <v>282841.57013842236</v>
      </c>
      <c r="J12" s="125">
        <f t="shared" ca="1" si="2"/>
        <v>306971.45924774237</v>
      </c>
      <c r="K12" s="125">
        <f t="shared" ca="1" si="2"/>
        <v>258702.60496951596</v>
      </c>
      <c r="L12" s="125">
        <f t="shared" ca="1" si="2"/>
        <v>232621.69958756753</v>
      </c>
      <c r="M12" s="125">
        <f t="shared" ca="1" si="2"/>
        <v>232645.05820138223</v>
      </c>
      <c r="N12" s="204">
        <f t="shared" ca="1" si="2"/>
        <v>232645.05820138223</v>
      </c>
      <c r="O12" s="170">
        <f t="shared" ca="1" si="2"/>
        <v>258702.60496951596</v>
      </c>
      <c r="P12" s="171">
        <f t="shared" ca="1" si="2"/>
        <v>306971.45924774237</v>
      </c>
    </row>
    <row r="13" spans="2:17" x14ac:dyDescent="0.25">
      <c r="B13" s="94"/>
      <c r="C13" s="96"/>
      <c r="D13" s="103" t="s">
        <v>95</v>
      </c>
      <c r="E13" s="147">
        <f ca="1">+VLOOKUP(E9,lilcotemp,2)</f>
        <v>86404.043379128678</v>
      </c>
      <c r="F13" s="141">
        <f ca="1">+VLOOKUP(F9,lilcotemp,2)</f>
        <v>113420.86467464633</v>
      </c>
      <c r="G13" s="105">
        <f ca="1">+VLOOKUP(G9,lilcotemp,2)</f>
        <v>119436.92990145751</v>
      </c>
      <c r="H13" s="120">
        <f t="shared" ref="H13:P13" ca="1" si="3">+VLOOKUP(H9,lilcotemp,2)</f>
        <v>119436.92990145751</v>
      </c>
      <c r="I13" s="105">
        <f t="shared" ca="1" si="3"/>
        <v>119436.92990145751</v>
      </c>
      <c r="J13" s="120">
        <f t="shared" ca="1" si="3"/>
        <v>126182.5110890659</v>
      </c>
      <c r="K13" s="105">
        <f t="shared" ca="1" si="3"/>
        <v>113420.86467464633</v>
      </c>
      <c r="L13" s="120">
        <f t="shared" ca="1" si="3"/>
        <v>99683.358011873759</v>
      </c>
      <c r="M13" s="105">
        <f t="shared" ca="1" si="3"/>
        <v>96434.672538419516</v>
      </c>
      <c r="N13" s="125">
        <f t="shared" ca="1" si="3"/>
        <v>96434.672538419516</v>
      </c>
      <c r="O13" s="170">
        <f t="shared" ca="1" si="3"/>
        <v>113420.86467464633</v>
      </c>
      <c r="P13" s="171">
        <f t="shared" ca="1" si="3"/>
        <v>126182.5110890659</v>
      </c>
    </row>
    <row r="14" spans="2:17" x14ac:dyDescent="0.25">
      <c r="B14" s="94"/>
      <c r="C14" s="96"/>
      <c r="D14" s="103" t="s">
        <v>96</v>
      </c>
      <c r="E14" s="147">
        <f ca="1">+VLOOKUP(E9,pstemp,2)</f>
        <v>664417.81597814476</v>
      </c>
      <c r="F14" s="141">
        <f ca="1">+VLOOKUP(F9,pstemp,2)</f>
        <v>763072.25512955792</v>
      </c>
      <c r="G14" s="105">
        <f ca="1">+VLOOKUP(G9,pstemp,2)</f>
        <v>785826.28349255607</v>
      </c>
      <c r="H14" s="120">
        <f t="shared" ref="H14:P14" ca="1" si="4">+VLOOKUP(H9,pstemp,2)</f>
        <v>785826.28349255607</v>
      </c>
      <c r="I14" s="105">
        <f t="shared" ca="1" si="4"/>
        <v>785826.28349255607</v>
      </c>
      <c r="J14" s="120">
        <f t="shared" ca="1" si="4"/>
        <v>811588.45933219302</v>
      </c>
      <c r="K14" s="105">
        <f t="shared" ca="1" si="4"/>
        <v>763072.25512955792</v>
      </c>
      <c r="L14" s="120">
        <f t="shared" ca="1" si="4"/>
        <v>711938.42511476902</v>
      </c>
      <c r="M14" s="105">
        <f t="shared" ca="1" si="4"/>
        <v>700032.19120571227</v>
      </c>
      <c r="N14" s="125">
        <f t="shared" ca="1" si="4"/>
        <v>700032.19120571227</v>
      </c>
      <c r="O14" s="170">
        <f t="shared" ca="1" si="4"/>
        <v>763072.25512955792</v>
      </c>
      <c r="P14" s="171">
        <f t="shared" ca="1" si="4"/>
        <v>811588.45933219302</v>
      </c>
    </row>
    <row r="15" spans="2:17" x14ac:dyDescent="0.25">
      <c r="B15" s="94"/>
      <c r="C15" s="96"/>
      <c r="D15" s="103" t="s">
        <v>97</v>
      </c>
      <c r="E15" s="147">
        <f ca="1">+VLOOKUP(E9,conedtemp,3)</f>
        <v>115509.4378960139</v>
      </c>
      <c r="F15" s="141">
        <f ca="1">+VLOOKUP(F9,conedtemp,3)</f>
        <v>225241.6740950633</v>
      </c>
      <c r="G15" s="105">
        <f ca="1">+VLOOKUP(G9,conedtemp,3)</f>
        <v>252674.73314482562</v>
      </c>
      <c r="H15" s="120">
        <f t="shared" ref="H15:P15" ca="1" si="5">+VLOOKUP(H9,conedtemp,3)</f>
        <v>252674.73314482562</v>
      </c>
      <c r="I15" s="105">
        <f t="shared" ca="1" si="5"/>
        <v>252674.73314482562</v>
      </c>
      <c r="J15" s="120">
        <f t="shared" ca="1" si="5"/>
        <v>280107.79219458799</v>
      </c>
      <c r="K15" s="105">
        <f t="shared" ca="1" si="5"/>
        <v>225241.6740950633</v>
      </c>
      <c r="L15" s="120">
        <f t="shared" ca="1" si="5"/>
        <v>142942.49694577625</v>
      </c>
      <c r="M15" s="105">
        <f t="shared" ca="1" si="5"/>
        <v>115509.4378960139</v>
      </c>
      <c r="N15" s="125">
        <f t="shared" ca="1" si="5"/>
        <v>115509.4378960139</v>
      </c>
      <c r="O15" s="170">
        <f t="shared" ca="1" si="5"/>
        <v>225241.6740950633</v>
      </c>
      <c r="P15" s="171">
        <f t="shared" ca="1" si="5"/>
        <v>280107.79219458799</v>
      </c>
    </row>
    <row r="16" spans="2:17" ht="13.8" thickBot="1" x14ac:dyDescent="0.3">
      <c r="B16" s="94"/>
      <c r="C16" s="96"/>
      <c r="D16" s="103" t="s">
        <v>98</v>
      </c>
      <c r="E16" s="156">
        <f ca="1">+SUM(E12:E15)</f>
        <v>1099062.6573321</v>
      </c>
      <c r="F16" s="157">
        <f ca="1">+SUM(F12:F15)</f>
        <v>1360437.3988687834</v>
      </c>
      <c r="G16" s="153">
        <f ca="1">+SUM(G12:G15)</f>
        <v>1440779.5166772616</v>
      </c>
      <c r="H16" s="158">
        <f t="shared" ref="H16:P16" ca="1" si="6">+SUM(H12:H15)</f>
        <v>1440779.5166772616</v>
      </c>
      <c r="I16" s="153">
        <f t="shared" ca="1" si="6"/>
        <v>1440779.5166772616</v>
      </c>
      <c r="J16" s="158">
        <f t="shared" ca="1" si="6"/>
        <v>1524850.2218635892</v>
      </c>
      <c r="K16" s="153">
        <f t="shared" ca="1" si="6"/>
        <v>1360437.3988687834</v>
      </c>
      <c r="L16" s="158">
        <f t="shared" ca="1" si="6"/>
        <v>1187185.9796599864</v>
      </c>
      <c r="M16" s="153">
        <f t="shared" ca="1" si="6"/>
        <v>1144621.3598415279</v>
      </c>
      <c r="N16" s="159">
        <f t="shared" ca="1" si="6"/>
        <v>1144621.3598415279</v>
      </c>
      <c r="O16" s="172">
        <f t="shared" ca="1" si="6"/>
        <v>1360437.3988687834</v>
      </c>
      <c r="P16" s="173">
        <f t="shared" ca="1" si="6"/>
        <v>1524850.2218635892</v>
      </c>
    </row>
    <row r="17" spans="2:18" ht="14.25" customHeight="1" thickTop="1" thickBot="1" x14ac:dyDescent="0.3">
      <c r="B17" s="94"/>
      <c r="C17" s="96"/>
      <c r="D17" s="103" t="s">
        <v>236</v>
      </c>
      <c r="E17" s="85"/>
      <c r="F17" s="194">
        <f ca="1">+F16-E16</f>
        <v>261374.7415366834</v>
      </c>
      <c r="G17" s="128">
        <f ca="1">+G16-F16</f>
        <v>80342.117808478186</v>
      </c>
      <c r="H17" s="128">
        <f t="shared" ref="H17:P17" ca="1" si="7">+H16-G16</f>
        <v>0</v>
      </c>
      <c r="I17" s="128">
        <f t="shared" ca="1" si="7"/>
        <v>0</v>
      </c>
      <c r="J17" s="128">
        <f t="shared" ca="1" si="7"/>
        <v>84070.705186327687</v>
      </c>
      <c r="K17" s="128">
        <f t="shared" ca="1" si="7"/>
        <v>-164412.82299480587</v>
      </c>
      <c r="L17" s="128">
        <f t="shared" ca="1" si="7"/>
        <v>-173251.41920879693</v>
      </c>
      <c r="M17" s="128">
        <f t="shared" ca="1" si="7"/>
        <v>-42564.619818458566</v>
      </c>
      <c r="N17" s="128">
        <f t="shared" ca="1" si="7"/>
        <v>0</v>
      </c>
      <c r="O17" s="202">
        <f t="shared" ca="1" si="7"/>
        <v>215816.03902725549</v>
      </c>
      <c r="P17" s="203">
        <f t="shared" ca="1" si="7"/>
        <v>164412.82299480587</v>
      </c>
      <c r="Q17" s="30"/>
      <c r="R17" s="30"/>
    </row>
    <row r="18" spans="2:18" ht="1.5" customHeight="1" thickBot="1" x14ac:dyDescent="0.3">
      <c r="B18" s="94"/>
      <c r="C18" s="96"/>
      <c r="D18" s="96"/>
      <c r="E18" s="85"/>
      <c r="F18" s="86"/>
      <c r="G18" s="96"/>
      <c r="H18" s="96"/>
      <c r="I18" s="96"/>
      <c r="J18" s="96"/>
      <c r="K18" s="96"/>
      <c r="L18" s="96"/>
      <c r="M18" s="96"/>
      <c r="N18" s="96"/>
      <c r="O18" s="96"/>
      <c r="P18" s="95"/>
      <c r="Q18" s="30"/>
      <c r="R18" s="30"/>
    </row>
    <row r="19" spans="2:18" ht="13.8" thickBot="1" x14ac:dyDescent="0.3">
      <c r="B19" s="106" t="s">
        <v>114</v>
      </c>
      <c r="C19" s="135"/>
      <c r="D19" s="143" t="s">
        <v>103</v>
      </c>
      <c r="E19" s="145">
        <f ca="1">+E5</f>
        <v>37023</v>
      </c>
      <c r="F19" s="148">
        <f ca="1">+F5</f>
        <v>37024</v>
      </c>
      <c r="G19" s="200">
        <f ca="1">+G2</f>
        <v>37025</v>
      </c>
      <c r="H19" s="108"/>
      <c r="I19" s="108"/>
      <c r="J19" s="108"/>
      <c r="K19" s="108"/>
      <c r="L19" s="108"/>
      <c r="M19" s="108"/>
      <c r="N19" s="108"/>
      <c r="O19" s="108"/>
      <c r="P19" s="109"/>
    </row>
    <row r="20" spans="2:18" x14ac:dyDescent="0.25">
      <c r="B20" s="104" t="s">
        <v>102</v>
      </c>
      <c r="C20" s="130"/>
      <c r="D20" s="122"/>
      <c r="E20" s="87"/>
      <c r="F20" s="177"/>
      <c r="G20" s="195"/>
      <c r="H20" s="96"/>
      <c r="I20" s="96"/>
      <c r="J20" s="96"/>
      <c r="K20" s="96"/>
      <c r="L20" s="96"/>
      <c r="M20" s="96"/>
      <c r="N20" s="96"/>
      <c r="O20" s="96"/>
      <c r="P20" s="95"/>
    </row>
    <row r="21" spans="2:18" x14ac:dyDescent="0.25">
      <c r="B21" s="94"/>
      <c r="C21" s="129" t="s">
        <v>104</v>
      </c>
      <c r="D21" s="133">
        <v>51156</v>
      </c>
      <c r="E21" s="181">
        <f ca="1">+HLOOKUP(E$19,tendate,6,FALSE)</f>
        <v>0</v>
      </c>
      <c r="F21" s="150">
        <f ca="1">+HLOOKUP(F$19,tendate,6,FALSE)</f>
        <v>0</v>
      </c>
      <c r="G21" s="196">
        <f ca="1">+HLOOKUP(G$19,tendate,6,FALSE)</f>
        <v>0</v>
      </c>
      <c r="H21" s="110"/>
      <c r="I21" s="110"/>
      <c r="J21" s="96"/>
      <c r="K21" s="96"/>
      <c r="L21" s="96"/>
      <c r="M21" s="96"/>
      <c r="N21" s="96"/>
      <c r="O21" s="96"/>
      <c r="P21" s="95"/>
    </row>
    <row r="22" spans="2:18" x14ac:dyDescent="0.25">
      <c r="B22" s="94"/>
      <c r="C22" s="129" t="s">
        <v>105</v>
      </c>
      <c r="D22" s="133">
        <v>50669</v>
      </c>
      <c r="E22" s="181">
        <f ca="1">+HLOOKUP(E$19,tendate,8,FALSE)</f>
        <v>0</v>
      </c>
      <c r="F22" s="150">
        <f ca="1">+HLOOKUP(F$19,tendate,8,FALSE)</f>
        <v>0</v>
      </c>
      <c r="G22" s="196">
        <f ca="1">+HLOOKUP(G$19,tendate,8,FALSE)</f>
        <v>0</v>
      </c>
      <c r="H22" s="96"/>
      <c r="I22" s="96"/>
      <c r="J22" s="96"/>
      <c r="K22" s="96"/>
      <c r="L22" s="96"/>
      <c r="M22" s="96"/>
      <c r="N22" s="96"/>
      <c r="O22" s="96"/>
      <c r="P22" s="95"/>
    </row>
    <row r="23" spans="2:18" x14ac:dyDescent="0.25">
      <c r="B23" s="94"/>
      <c r="C23" s="129" t="s">
        <v>230</v>
      </c>
      <c r="D23" s="133">
        <v>352522</v>
      </c>
      <c r="E23" s="181">
        <f ca="1">+HLOOKUP(E$19,tendate,3,FALSE)</f>
        <v>75479</v>
      </c>
      <c r="F23" s="150">
        <f ca="1">+HLOOKUP(F$19,tendate,3,FALSE)</f>
        <v>115062</v>
      </c>
      <c r="G23" s="196">
        <f ca="1">+HLOOKUP(G$19,tendate,3,FALSE)</f>
        <v>117462</v>
      </c>
      <c r="H23" s="96"/>
      <c r="I23" s="96"/>
      <c r="J23" s="96"/>
      <c r="K23" s="96"/>
      <c r="L23" s="96"/>
      <c r="M23" s="96"/>
      <c r="N23" s="96"/>
      <c r="O23" s="96"/>
      <c r="P23" s="95"/>
    </row>
    <row r="24" spans="2:18" x14ac:dyDescent="0.25">
      <c r="B24" s="94"/>
      <c r="C24" s="129" t="s">
        <v>106</v>
      </c>
      <c r="D24" s="133">
        <v>50694</v>
      </c>
      <c r="E24" s="182">
        <f ca="1">+HLOOKUP(E$19,tendate,4,FALSE)</f>
        <v>7271</v>
      </c>
      <c r="F24" s="151">
        <f ca="1">+HLOOKUP(F$19,tendate,4,FALSE)</f>
        <v>1300</v>
      </c>
      <c r="G24" s="197">
        <f ca="1">+HLOOKUP(G$19,tendate,4,FALSE)</f>
        <v>1300</v>
      </c>
      <c r="H24" s="96"/>
      <c r="I24" s="96"/>
      <c r="J24" s="96"/>
      <c r="K24" s="96"/>
      <c r="L24" s="96"/>
      <c r="M24" s="96"/>
      <c r="N24" s="96"/>
      <c r="O24" s="96"/>
      <c r="P24" s="95"/>
    </row>
    <row r="25" spans="2:18" x14ac:dyDescent="0.25">
      <c r="B25" s="94"/>
      <c r="C25" s="129" t="s">
        <v>107</v>
      </c>
      <c r="D25" s="133">
        <v>13014</v>
      </c>
      <c r="E25" s="181">
        <f ca="1">+HLOOKUP(E$19,tendate,7,FALSE)</f>
        <v>1400</v>
      </c>
      <c r="F25" s="150">
        <f ca="1">+HLOOKUP(F$19,tendate,7,FALSE)</f>
        <v>700</v>
      </c>
      <c r="G25" s="196">
        <f ca="1">+HLOOKUP(G$19,tendate,7,FALSE)</f>
        <v>700</v>
      </c>
      <c r="H25" s="96"/>
      <c r="I25" s="96"/>
      <c r="J25" s="111"/>
      <c r="K25" s="111"/>
      <c r="L25" s="96"/>
      <c r="M25" s="96"/>
      <c r="N25" s="96"/>
      <c r="O25" s="96"/>
      <c r="P25" s="95"/>
    </row>
    <row r="26" spans="2:18" x14ac:dyDescent="0.25">
      <c r="B26" s="94"/>
      <c r="C26" s="129" t="s">
        <v>108</v>
      </c>
      <c r="D26" s="133">
        <v>22379</v>
      </c>
      <c r="E26" s="181">
        <f ca="1">+HLOOKUP(E$19,tendate,5,FALSE)</f>
        <v>0</v>
      </c>
      <c r="F26" s="150">
        <f ca="1">+HLOOKUP(F$19,tendate,5,FALSE)</f>
        <v>0</v>
      </c>
      <c r="G26" s="196">
        <f ca="1">+HLOOKUP(G$19,tendate,5,FALSE)</f>
        <v>0</v>
      </c>
      <c r="H26" s="96"/>
      <c r="I26" s="96"/>
      <c r="J26" s="111"/>
      <c r="K26" s="111"/>
      <c r="L26" s="96"/>
      <c r="M26" s="96"/>
      <c r="N26" s="96"/>
      <c r="O26" s="96"/>
      <c r="P26" s="95"/>
    </row>
    <row r="27" spans="2:18" x14ac:dyDescent="0.25">
      <c r="B27" s="104" t="s">
        <v>109</v>
      </c>
      <c r="C27" s="130"/>
      <c r="D27" s="133"/>
      <c r="E27" s="181"/>
      <c r="F27" s="150"/>
      <c r="G27" s="196"/>
      <c r="H27" s="96"/>
      <c r="I27" s="96"/>
      <c r="J27" s="111"/>
      <c r="K27" s="111"/>
      <c r="L27" s="96"/>
      <c r="M27" s="96"/>
      <c r="N27" s="96"/>
      <c r="O27" s="96"/>
      <c r="P27" s="95"/>
    </row>
    <row r="28" spans="2:18" x14ac:dyDescent="0.25">
      <c r="B28" s="94"/>
      <c r="C28" s="129" t="s">
        <v>110</v>
      </c>
      <c r="D28" s="133">
        <v>320000</v>
      </c>
      <c r="E28" s="181">
        <v>92714</v>
      </c>
      <c r="F28" s="150">
        <v>92714</v>
      </c>
      <c r="G28" s="196">
        <v>92714</v>
      </c>
      <c r="H28" s="96"/>
      <c r="I28" s="96"/>
      <c r="J28" s="111"/>
      <c r="K28" s="111"/>
      <c r="L28" s="96"/>
      <c r="M28" s="96"/>
      <c r="N28" s="96"/>
      <c r="O28" s="96"/>
      <c r="P28" s="95"/>
    </row>
    <row r="29" spans="2:18" x14ac:dyDescent="0.25">
      <c r="B29" s="94"/>
      <c r="C29" s="130"/>
      <c r="D29" s="133"/>
      <c r="E29" s="181"/>
      <c r="F29" s="150"/>
      <c r="G29" s="196"/>
      <c r="H29" s="96"/>
      <c r="I29" s="96"/>
      <c r="J29" s="111"/>
      <c r="K29" s="111"/>
      <c r="L29" s="96"/>
      <c r="M29" s="96"/>
      <c r="N29" s="96"/>
      <c r="O29" s="96"/>
      <c r="P29" s="95"/>
    </row>
    <row r="30" spans="2:18" x14ac:dyDescent="0.25">
      <c r="B30" s="104" t="s">
        <v>111</v>
      </c>
      <c r="C30" s="131" t="s">
        <v>214</v>
      </c>
      <c r="D30" s="125">
        <v>1746000</v>
      </c>
      <c r="E30" s="181">
        <f>[4]SUMMARY!$H$113*1000</f>
        <v>371000</v>
      </c>
      <c r="F30" s="150">
        <f>[4]SUMMARY!$G$113*1000</f>
        <v>371000</v>
      </c>
      <c r="G30" s="196">
        <f>[4]SUMMARY!$E$113*1000</f>
        <v>371000</v>
      </c>
      <c r="H30" s="110"/>
      <c r="I30" s="96"/>
      <c r="J30" s="111"/>
      <c r="K30" s="111"/>
      <c r="L30" s="96"/>
      <c r="M30" s="96"/>
      <c r="N30" s="96"/>
      <c r="O30" s="96"/>
      <c r="P30" s="95"/>
    </row>
    <row r="31" spans="2:18" x14ac:dyDescent="0.25">
      <c r="B31" s="94"/>
      <c r="C31" s="129" t="s">
        <v>225</v>
      </c>
      <c r="D31" s="133">
        <v>1194407</v>
      </c>
      <c r="E31" s="181">
        <f>+$D$31/$D$30*E30</f>
        <v>253794.38545246277</v>
      </c>
      <c r="F31" s="150">
        <f>+$D$31/$D$30*F30</f>
        <v>253794.38545246277</v>
      </c>
      <c r="G31" s="196">
        <f>+$D$31/$D$30*G30</f>
        <v>253794.38545246277</v>
      </c>
      <c r="H31" s="96"/>
      <c r="I31" s="96"/>
      <c r="J31" s="111"/>
      <c r="K31" s="111"/>
      <c r="L31" s="96"/>
      <c r="M31" s="96"/>
      <c r="N31" s="96"/>
      <c r="O31" s="96"/>
      <c r="P31" s="95"/>
    </row>
    <row r="32" spans="2:18" x14ac:dyDescent="0.25">
      <c r="B32" s="104" t="s">
        <v>112</v>
      </c>
      <c r="C32" s="130"/>
      <c r="D32" s="133"/>
      <c r="E32" s="181"/>
      <c r="F32" s="150"/>
      <c r="G32" s="196"/>
      <c r="H32" s="96"/>
      <c r="I32" s="96"/>
      <c r="J32" s="111"/>
      <c r="K32" s="111"/>
      <c r="L32" s="96"/>
      <c r="M32" s="96"/>
      <c r="N32" s="96"/>
      <c r="O32" s="96"/>
      <c r="P32" s="95"/>
    </row>
    <row r="33" spans="2:16" x14ac:dyDescent="0.25">
      <c r="B33" s="94"/>
      <c r="C33" s="129" t="s">
        <v>229</v>
      </c>
      <c r="D33" s="133">
        <f>+[3]SUMMARY!$C$17</f>
        <v>2315669</v>
      </c>
      <c r="E33" s="181">
        <f>[5]SUMMARY!$H$17</f>
        <v>1229094</v>
      </c>
      <c r="F33" s="150">
        <f>[5]SUMMARY!$G$17</f>
        <v>1221517</v>
      </c>
      <c r="G33" s="196">
        <f>[5]SUMMARY!$E$17</f>
        <v>1226517</v>
      </c>
      <c r="H33" s="96"/>
      <c r="I33" s="96"/>
      <c r="J33" s="111"/>
      <c r="K33" s="111"/>
      <c r="L33" s="96"/>
      <c r="M33" s="96"/>
      <c r="N33" s="96"/>
      <c r="O33" s="96"/>
      <c r="P33" s="95"/>
    </row>
    <row r="34" spans="2:16" x14ac:dyDescent="0.25">
      <c r="B34" s="94"/>
      <c r="C34" s="129" t="s">
        <v>227</v>
      </c>
      <c r="D34" s="133">
        <f>+D33*0.668</f>
        <v>1546866.892</v>
      </c>
      <c r="E34" s="181">
        <f>+(E33/D33)*$D$34*0.668</f>
        <v>548451.241056</v>
      </c>
      <c r="F34" s="181">
        <f>+(F33/E33)*$D$34*0.668</f>
        <v>1026937.0521298855</v>
      </c>
      <c r="G34" s="196">
        <f>+(G33/F33)*$D$34*0.668</f>
        <v>1037536.6896816086</v>
      </c>
      <c r="H34" s="96"/>
      <c r="I34" s="96"/>
      <c r="J34" s="111"/>
      <c r="K34" s="111"/>
      <c r="L34" s="96"/>
      <c r="M34" s="96"/>
      <c r="N34" s="96"/>
      <c r="O34" s="96"/>
      <c r="P34" s="95"/>
    </row>
    <row r="35" spans="2:16" x14ac:dyDescent="0.25">
      <c r="B35" s="94"/>
      <c r="C35" s="129" t="s">
        <v>228</v>
      </c>
      <c r="D35" s="133"/>
      <c r="E35" s="181">
        <f>[5]SUMMARY!$H$33</f>
        <v>31016</v>
      </c>
      <c r="F35" s="150">
        <f>[5]SUMMARY!$G$33</f>
        <v>31016</v>
      </c>
      <c r="G35" s="196">
        <f>[5]SUMMARY!$E$33</f>
        <v>31016</v>
      </c>
      <c r="H35" s="96"/>
      <c r="I35" s="96"/>
      <c r="J35" s="111"/>
      <c r="K35" s="111"/>
      <c r="L35" s="96"/>
      <c r="M35" s="96"/>
      <c r="N35" s="96"/>
      <c r="O35" s="96"/>
      <c r="P35" s="95"/>
    </row>
    <row r="36" spans="2:16" ht="12" customHeight="1" x14ac:dyDescent="0.25">
      <c r="B36" s="94"/>
      <c r="C36" s="129" t="s">
        <v>115</v>
      </c>
      <c r="D36" s="133">
        <f>+[3]SUMMARY!$C$16</f>
        <v>1793655</v>
      </c>
      <c r="E36" s="181">
        <f>[5]SUMMARY!$H$16</f>
        <v>234586</v>
      </c>
      <c r="F36" s="150">
        <f>[5]SUMMARY!$H$16</f>
        <v>234586</v>
      </c>
      <c r="G36" s="196">
        <f>[5]SUMMARY!$E$16</f>
        <v>237550</v>
      </c>
      <c r="H36" s="96"/>
      <c r="I36" s="96"/>
      <c r="J36" s="111"/>
      <c r="K36" s="111"/>
      <c r="L36" s="96"/>
      <c r="M36" s="96"/>
      <c r="N36" s="96"/>
      <c r="O36" s="96"/>
      <c r="P36" s="95"/>
    </row>
    <row r="37" spans="2:16" ht="12" customHeight="1" x14ac:dyDescent="0.25">
      <c r="B37" s="94"/>
      <c r="C37" s="129" t="s">
        <v>224</v>
      </c>
      <c r="D37" s="133">
        <f>+D36*0.668</f>
        <v>1198161.54</v>
      </c>
      <c r="E37" s="181">
        <f>+(1-(E36/E38))*$D$36*0.668</f>
        <v>1006357.7746323701</v>
      </c>
      <c r="F37" s="181">
        <f>+(1-(F36/F38))*$D$36*0.668</f>
        <v>1006341.4123511608</v>
      </c>
      <c r="G37" s="196">
        <f>+(1-(G36/G38))*$D$36*0.668</f>
        <v>1003540.6819692982</v>
      </c>
      <c r="H37" s="128"/>
      <c r="I37" s="96"/>
      <c r="J37" s="111"/>
      <c r="K37" s="111"/>
      <c r="L37" s="96"/>
      <c r="M37" s="96"/>
      <c r="N37" s="96"/>
      <c r="O37" s="96"/>
      <c r="P37" s="95"/>
    </row>
    <row r="38" spans="2:16" ht="12" customHeight="1" x14ac:dyDescent="0.25">
      <c r="B38" s="94"/>
      <c r="C38" s="129" t="s">
        <v>228</v>
      </c>
      <c r="D38" s="133"/>
      <c r="E38" s="181">
        <f>[5]SUMMARY!$H$32</f>
        <v>1465414</v>
      </c>
      <c r="F38" s="150">
        <f>[5]SUMMARY!$G$32</f>
        <v>1465289</v>
      </c>
      <c r="G38" s="196">
        <f>[5]SUMMARY!$E$32</f>
        <v>1462450</v>
      </c>
      <c r="H38" s="96"/>
      <c r="I38" s="96"/>
      <c r="J38" s="111"/>
      <c r="K38" s="111"/>
      <c r="L38" s="96"/>
      <c r="M38" s="96"/>
      <c r="N38" s="96"/>
      <c r="O38" s="96"/>
      <c r="P38" s="95"/>
    </row>
    <row r="39" spans="2:16" ht="12" customHeight="1" x14ac:dyDescent="0.25">
      <c r="B39" s="94"/>
      <c r="C39" s="132" t="s">
        <v>122</v>
      </c>
      <c r="D39" s="125">
        <v>307164</v>
      </c>
      <c r="E39" s="182">
        <f>+E37/$D$37*$D$39</f>
        <v>257992.6572231465</v>
      </c>
      <c r="F39" s="151">
        <f>+F37/$D$37*$D$39</f>
        <v>257988.46254356648</v>
      </c>
      <c r="G39" s="197">
        <f>+G37/$D$37*$D$39</f>
        <v>257270.45957126739</v>
      </c>
      <c r="H39" s="96"/>
      <c r="I39" s="96"/>
      <c r="J39" s="111"/>
      <c r="K39" s="111"/>
      <c r="L39" s="96"/>
      <c r="M39" s="96"/>
      <c r="N39" s="96"/>
      <c r="O39" s="96"/>
      <c r="P39" s="95"/>
    </row>
    <row r="40" spans="2:16" ht="1.5" customHeight="1" x14ac:dyDescent="0.25">
      <c r="B40" s="94"/>
      <c r="C40" s="130"/>
      <c r="D40" s="125"/>
      <c r="E40" s="182"/>
      <c r="F40" s="149"/>
      <c r="G40" s="198"/>
      <c r="H40" s="96"/>
      <c r="I40" s="96"/>
      <c r="J40" s="111"/>
      <c r="K40" s="111"/>
      <c r="L40" s="96"/>
      <c r="M40" s="96"/>
      <c r="N40" s="96"/>
      <c r="O40" s="96"/>
      <c r="P40" s="95"/>
    </row>
    <row r="41" spans="2:16" ht="13.8" thickBot="1" x14ac:dyDescent="0.3">
      <c r="B41" s="94"/>
      <c r="C41" s="130" t="s">
        <v>113</v>
      </c>
      <c r="D41" s="155">
        <f>+SUM(D21:D28)+D37+D31+D34+D39</f>
        <v>5107033.432</v>
      </c>
      <c r="E41" s="190">
        <f ca="1">+SUM(E21:E28)+E34+E31+E39</f>
        <v>1237102.2837316091</v>
      </c>
      <c r="F41" s="190">
        <f ca="1">+SUM(F21:F28)+F34+F31+F39</f>
        <v>1748495.900125915</v>
      </c>
      <c r="G41" s="201">
        <f ca="1">+SUM(G21:G28)+G36+G31+G33+G39</f>
        <v>2187307.8450237303</v>
      </c>
      <c r="H41" s="96"/>
      <c r="I41" s="96"/>
      <c r="J41" s="111"/>
      <c r="K41" s="111"/>
      <c r="L41" s="96"/>
      <c r="M41" s="96"/>
      <c r="N41" s="96"/>
      <c r="O41" s="96"/>
      <c r="P41" s="95"/>
    </row>
    <row r="42" spans="2:16" ht="3.75" customHeight="1" thickTop="1" thickBot="1" x14ac:dyDescent="0.3">
      <c r="B42" s="88"/>
      <c r="C42" s="134"/>
      <c r="D42" s="144"/>
      <c r="E42" s="183"/>
      <c r="F42" s="152"/>
      <c r="G42" s="199"/>
      <c r="H42" s="100"/>
      <c r="I42" s="100"/>
      <c r="J42" s="112"/>
      <c r="K42" s="112"/>
      <c r="L42" s="100"/>
      <c r="M42" s="100"/>
      <c r="N42" s="100"/>
      <c r="O42" s="100"/>
      <c r="P42" s="90"/>
    </row>
    <row r="43" spans="2:16" ht="4.5" customHeight="1" thickBot="1" x14ac:dyDescent="0.3">
      <c r="B43" s="89"/>
      <c r="C43" s="89"/>
      <c r="D43" s="89"/>
      <c r="E43" s="85"/>
      <c r="F43" s="149"/>
      <c r="G43" s="89"/>
      <c r="H43" s="89"/>
      <c r="I43" s="89"/>
      <c r="J43" s="89"/>
      <c r="K43" s="89"/>
      <c r="L43" s="89"/>
      <c r="M43" s="89"/>
      <c r="N43" s="89"/>
      <c r="O43" s="89"/>
      <c r="P43" s="89"/>
    </row>
    <row r="44" spans="2:16" x14ac:dyDescent="0.25">
      <c r="B44" s="91"/>
      <c r="C44" s="113" t="s">
        <v>223</v>
      </c>
      <c r="D44" s="136">
        <f ca="1">+IF(G9&gt;=25,C82,IF(G9&gt;=20,C83,IF(G9&gt;=15,C84,C85)))</f>
        <v>63006</v>
      </c>
      <c r="E44" s="87"/>
      <c r="F44" s="177"/>
      <c r="G44" s="92"/>
      <c r="H44" s="123"/>
      <c r="I44" s="92"/>
      <c r="J44" s="114"/>
      <c r="K44" s="114"/>
      <c r="L44" s="92"/>
      <c r="M44" s="92"/>
      <c r="N44" s="92"/>
      <c r="O44" s="92"/>
      <c r="P44" s="93"/>
    </row>
    <row r="45" spans="2:16" ht="3.75" customHeight="1" x14ac:dyDescent="0.25">
      <c r="B45" s="94"/>
      <c r="C45" s="96"/>
      <c r="D45" s="96"/>
      <c r="E45" s="85"/>
      <c r="F45" s="149"/>
      <c r="G45" s="96"/>
      <c r="H45" s="122"/>
      <c r="I45" s="96"/>
      <c r="J45" s="96"/>
      <c r="K45" s="96"/>
      <c r="L45" s="96"/>
      <c r="M45" s="96"/>
      <c r="N45" s="96"/>
      <c r="O45" s="96"/>
      <c r="P45" s="95"/>
    </row>
    <row r="46" spans="2:16" x14ac:dyDescent="0.25">
      <c r="B46" s="94"/>
      <c r="C46" s="115" t="s">
        <v>216</v>
      </c>
      <c r="D46" s="105">
        <f>250000*$C$54</f>
        <v>1456250</v>
      </c>
      <c r="E46" s="85"/>
      <c r="F46" s="149"/>
      <c r="G46" s="96"/>
      <c r="H46" s="122"/>
      <c r="I46" s="96"/>
      <c r="J46" s="96"/>
      <c r="K46" s="96"/>
      <c r="L46" s="96"/>
      <c r="M46" s="96"/>
      <c r="N46" s="96"/>
      <c r="O46" s="96"/>
      <c r="P46" s="95"/>
    </row>
    <row r="47" spans="2:16" x14ac:dyDescent="0.25">
      <c r="B47" s="94"/>
      <c r="C47" s="116" t="s">
        <v>219</v>
      </c>
      <c r="D47" s="105"/>
      <c r="E47" s="85"/>
      <c r="F47" s="149"/>
      <c r="G47" s="96"/>
      <c r="H47" s="122"/>
      <c r="I47" s="96"/>
      <c r="J47" s="96"/>
      <c r="K47" s="96"/>
      <c r="L47" s="96"/>
      <c r="M47" s="96"/>
      <c r="N47" s="96"/>
      <c r="O47" s="96"/>
      <c r="P47" s="95"/>
    </row>
    <row r="48" spans="2:16" ht="3" customHeight="1" x14ac:dyDescent="0.25">
      <c r="B48" s="94"/>
      <c r="C48" s="105"/>
      <c r="D48" s="110"/>
      <c r="E48" s="85"/>
      <c r="F48" s="149"/>
      <c r="G48" s="96"/>
      <c r="H48" s="122"/>
      <c r="I48" s="96"/>
      <c r="J48" s="96"/>
      <c r="K48" s="96"/>
      <c r="L48" s="96"/>
      <c r="M48" s="96"/>
      <c r="N48" s="96"/>
      <c r="O48" s="96"/>
      <c r="P48" s="95"/>
    </row>
    <row r="49" spans="2:16" x14ac:dyDescent="0.25">
      <c r="B49" s="94"/>
      <c r="C49" s="115" t="s">
        <v>217</v>
      </c>
      <c r="D49" s="137" t="s">
        <v>231</v>
      </c>
      <c r="E49" s="187" t="s">
        <v>231</v>
      </c>
      <c r="F49" s="188" t="s">
        <v>231</v>
      </c>
      <c r="G49" s="189" t="s">
        <v>231</v>
      </c>
      <c r="H49" s="122"/>
      <c r="I49" s="96"/>
      <c r="J49" s="96"/>
      <c r="K49" s="96"/>
      <c r="L49" s="96"/>
      <c r="M49" s="96"/>
      <c r="N49" s="96"/>
      <c r="O49" s="96"/>
      <c r="P49" s="95"/>
    </row>
    <row r="50" spans="2:16" ht="5.25" customHeight="1" thickBot="1" x14ac:dyDescent="0.3">
      <c r="B50" s="94"/>
      <c r="C50" s="96"/>
      <c r="D50" s="105"/>
      <c r="E50" s="142"/>
      <c r="F50" s="152"/>
      <c r="G50" s="96"/>
      <c r="H50" s="122"/>
      <c r="I50" s="96"/>
      <c r="J50" s="96"/>
      <c r="K50" s="96"/>
      <c r="L50" s="96"/>
      <c r="M50" s="96"/>
      <c r="N50" s="96"/>
      <c r="O50" s="96"/>
      <c r="P50" s="95"/>
    </row>
    <row r="51" spans="2:16" ht="13.8" thickBot="1" x14ac:dyDescent="0.3">
      <c r="B51" s="94"/>
      <c r="C51" s="96" t="s">
        <v>218</v>
      </c>
      <c r="D51" s="153">
        <f ca="1">+D46+D44</f>
        <v>1519256</v>
      </c>
      <c r="E51" s="185">
        <f ca="1">+E16-E41</f>
        <v>-138039.62639950914</v>
      </c>
      <c r="F51" s="186">
        <f ca="1">+F16-F41</f>
        <v>-388058.50125713157</v>
      </c>
      <c r="G51" s="154">
        <f ca="1">+G16-G41</f>
        <v>-746528.32834646874</v>
      </c>
      <c r="H51" s="122"/>
      <c r="I51" s="96"/>
      <c r="J51" s="96"/>
      <c r="K51" s="96"/>
      <c r="L51" s="96"/>
      <c r="M51" s="96"/>
      <c r="N51" s="96"/>
      <c r="O51" s="96"/>
      <c r="P51" s="95"/>
    </row>
    <row r="52" spans="2:16" ht="3.75" customHeight="1" thickTop="1" thickBot="1" x14ac:dyDescent="0.3">
      <c r="B52" s="88"/>
      <c r="C52" s="100"/>
      <c r="D52" s="100"/>
      <c r="E52" s="142"/>
      <c r="F52" s="139"/>
      <c r="G52" s="100"/>
      <c r="H52" s="124"/>
      <c r="I52" s="100"/>
      <c r="J52" s="100"/>
      <c r="K52" s="100"/>
      <c r="L52" s="100"/>
      <c r="M52" s="100"/>
      <c r="N52" s="100"/>
      <c r="O52" s="100"/>
      <c r="P52" s="90"/>
    </row>
    <row r="53" spans="2:16" x14ac:dyDescent="0.25">
      <c r="D53" s="15"/>
      <c r="F53" s="15"/>
    </row>
    <row r="54" spans="2:16" x14ac:dyDescent="0.25">
      <c r="C54">
        <v>5.8250000000000002</v>
      </c>
      <c r="D54" s="30" t="s">
        <v>215</v>
      </c>
    </row>
    <row r="57" spans="2:16" x14ac:dyDescent="0.25">
      <c r="B57" t="s">
        <v>237</v>
      </c>
    </row>
    <row r="58" spans="2:16" x14ac:dyDescent="0.25">
      <c r="B58" t="s">
        <v>238</v>
      </c>
    </row>
    <row r="59" spans="2:16" x14ac:dyDescent="0.25">
      <c r="B59" t="s">
        <v>239</v>
      </c>
    </row>
    <row r="60" spans="2:16" x14ac:dyDescent="0.25">
      <c r="B60" t="s">
        <v>240</v>
      </c>
    </row>
    <row r="61" spans="2:16" x14ac:dyDescent="0.25">
      <c r="B61" t="s">
        <v>241</v>
      </c>
    </row>
    <row r="72" spans="2:3" x14ac:dyDescent="0.25">
      <c r="B72" s="2" t="s">
        <v>123</v>
      </c>
    </row>
    <row r="73" spans="2:3" x14ac:dyDescent="0.25">
      <c r="B73" s="76" t="s">
        <v>124</v>
      </c>
      <c r="C73" s="76" t="s">
        <v>125</v>
      </c>
    </row>
    <row r="74" spans="2:3" x14ac:dyDescent="0.25">
      <c r="B74" s="77">
        <v>30303</v>
      </c>
      <c r="C74" s="49" t="s">
        <v>126</v>
      </c>
    </row>
    <row r="75" spans="2:3" x14ac:dyDescent="0.25">
      <c r="B75" s="77">
        <v>25253</v>
      </c>
      <c r="C75" s="49" t="s">
        <v>127</v>
      </c>
    </row>
    <row r="76" spans="2:3" x14ac:dyDescent="0.25">
      <c r="B76" s="77">
        <v>25253</v>
      </c>
      <c r="C76" s="49"/>
    </row>
    <row r="77" spans="2:3" x14ac:dyDescent="0.25">
      <c r="B77" s="77">
        <v>12500</v>
      </c>
      <c r="C77" s="49"/>
    </row>
    <row r="78" spans="2:3" x14ac:dyDescent="0.25">
      <c r="B78" s="77">
        <v>30840</v>
      </c>
      <c r="C78" s="49" t="s">
        <v>128</v>
      </c>
    </row>
    <row r="79" spans="2:3" x14ac:dyDescent="0.25">
      <c r="B79" s="77">
        <v>11000</v>
      </c>
      <c r="C79" s="49" t="s">
        <v>129</v>
      </c>
    </row>
    <row r="80" spans="2:3" x14ac:dyDescent="0.25">
      <c r="B80" s="77">
        <v>12500</v>
      </c>
      <c r="C80" s="49" t="s">
        <v>128</v>
      </c>
    </row>
    <row r="81" spans="2:3" x14ac:dyDescent="0.25">
      <c r="B81" t="s">
        <v>125</v>
      </c>
    </row>
    <row r="82" spans="2:3" x14ac:dyDescent="0.25">
      <c r="B82" t="s">
        <v>130</v>
      </c>
      <c r="C82" s="77">
        <f>+B76+B75+B77</f>
        <v>63006</v>
      </c>
    </row>
    <row r="83" spans="2:3" x14ac:dyDescent="0.25">
      <c r="B83" t="s">
        <v>131</v>
      </c>
      <c r="C83" s="77">
        <f>+C82+B79</f>
        <v>74006</v>
      </c>
    </row>
    <row r="84" spans="2:3" x14ac:dyDescent="0.25">
      <c r="B84" t="s">
        <v>132</v>
      </c>
      <c r="C84" s="77">
        <f>+C83+B78+B80</f>
        <v>117346</v>
      </c>
    </row>
    <row r="85" spans="2:3" x14ac:dyDescent="0.25">
      <c r="B85" t="s">
        <v>133</v>
      </c>
      <c r="C85" s="77">
        <f>+C84+B74-B75</f>
        <v>122396</v>
      </c>
    </row>
  </sheetData>
  <mergeCells count="5">
    <mergeCell ref="B2:D3"/>
    <mergeCell ref="G2:P2"/>
    <mergeCell ref="E2:F3"/>
    <mergeCell ref="G3:N3"/>
    <mergeCell ref="O3:P3"/>
  </mergeCells>
  <phoneticPr fontId="0" type="noConversion"/>
  <pageMargins left="0.75" right="0.75" top="1" bottom="1" header="0.5" footer="0.5"/>
  <pageSetup scale="62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ConEd Data</vt:lpstr>
      <vt:lpstr>Weather</vt:lpstr>
      <vt:lpstr>BUG Data</vt:lpstr>
      <vt:lpstr>PSEG Load</vt:lpstr>
      <vt:lpstr>LILCO</vt:lpstr>
      <vt:lpstr>TETCO Meters</vt:lpstr>
      <vt:lpstr>Transco Meters</vt:lpstr>
      <vt:lpstr>Tenn Data</vt:lpstr>
      <vt:lpstr>Printout</vt:lpstr>
      <vt:lpstr>bugtemp</vt:lpstr>
      <vt:lpstr>cenedtemp</vt:lpstr>
      <vt:lpstr>conedtemp</vt:lpstr>
      <vt:lpstr>lilcotemp</vt:lpstr>
      <vt:lpstr>Printout!Print_Area</vt:lpstr>
      <vt:lpstr>pstemp</vt:lpstr>
      <vt:lpstr>tendate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sboyle</dc:creator>
  <cp:lastModifiedBy>Havlíček Jan</cp:lastModifiedBy>
  <cp:lastPrinted>2001-01-02T17:16:19Z</cp:lastPrinted>
  <dcterms:created xsi:type="dcterms:W3CDTF">2000-12-11T19:13:00Z</dcterms:created>
  <dcterms:modified xsi:type="dcterms:W3CDTF">2023-09-10T11:29:56Z</dcterms:modified>
</cp:coreProperties>
</file>